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https://vlaamseoverheid.sharepoint.com/sites/1f2b8p/SCHOLENBOUW/CAP_Capmonitor/Output monitor 2021/Website onderzoeksresultaten/Gewoon basisonderwijs/"/>
    </mc:Choice>
  </mc:AlternateContent>
  <xr:revisionPtr revIDLastSave="1" documentId="8_{60E46E5F-76B8-4F1C-9325-482B036EEA80}" xr6:coauthVersionLast="47" xr6:coauthVersionMax="47" xr10:uidLastSave="{94830339-3C93-442F-81E9-7601F83CD340}"/>
  <bookViews>
    <workbookView xWindow="-108" yWindow="-108" windowWidth="23256" windowHeight="12576" activeTab="1" xr2:uid="{91F8037D-B3E1-4B70-9734-6544014402B5}"/>
  </bookViews>
  <sheets>
    <sheet name="PARAGRAAF DEELNAME" sheetId="21" r:id="rId1"/>
    <sheet name="FIGUUR GEMEENTERAPPORT" sheetId="20" r:id="rId2"/>
    <sheet name="OVERZICHT 27-28" sheetId="22" r:id="rId3"/>
    <sheet name="DATA FIGUUR GEMEENTERAPPORT" sheetId="15" state="hidden" r:id="rId4"/>
    <sheet name="NIS NAAM GEMEENTE" sheetId="18" state="hidden" r:id="rId5"/>
    <sheet name="TABEL FINAAL KO" sheetId="1" state="hidden" r:id="rId6"/>
    <sheet name="TABEL FINAAL LO" sheetId="13" state="hidden" r:id="rId7"/>
    <sheet name="TABEL FINAAL BAO" sheetId="14" state="hidden" r:id="rId8"/>
    <sheet name="inschr ko zonder ophoging" sheetId="11" state="hidden" r:id="rId9"/>
    <sheet name="INSCHRIJVINGEN KO ZONDER OPHOGI" sheetId="10" state="hidden" r:id="rId10"/>
    <sheet name="INSCHRIJVINGEN KO OPHOGING" sheetId="6" state="hidden" r:id="rId11"/>
    <sheet name="inschr lo" sheetId="12" state="hidden" r:id="rId12"/>
    <sheet name="INSCHRIJVINGEN LO" sheetId="7" state="hidden" r:id="rId13"/>
    <sheet name="INSCHRIJVINGEN BAO OPHOGING" sheetId="9" state="hidden" r:id="rId14"/>
    <sheet name="VRAAGPROGNOSE KO" sheetId="2" state="hidden" r:id="rId15"/>
    <sheet name="VRAAGPROGNOSE LO" sheetId="3" state="hidden" r:id="rId16"/>
    <sheet name="VRAAGPROGNOSE BAO" sheetId="4" state="hidden" r:id="rId17"/>
    <sheet name="AANBODPROGNOSE" sheetId="5" state="hidden" r:id="rId18"/>
  </sheets>
  <externalReferences>
    <externalReference r:id="rId19"/>
  </externalReferences>
  <definedNames>
    <definedName name="_xlnm._FilterDatabase" localSheetId="3" hidden="1">'DATA FIGUUR GEMEENTERAPPORT'!$A$1:$Z$1591</definedName>
    <definedName name="_xlnm._FilterDatabase" localSheetId="2" hidden="1">'OVERZICHT 27-28'!$A$3:$G$321</definedName>
    <definedName name="_xlnm._FilterDatabase" localSheetId="0" hidden="1">'PARAGRAAF DEELNAME'!$A$1:$D$319</definedName>
    <definedName name="_ftn1" localSheetId="0">'PARAGRAAF DEELNAME'!$D$5</definedName>
    <definedName name="_ftnref1" localSheetId="0">'PARAGRAAF DEELNAME'!$E$1</definedName>
  </definedNames>
  <calcPr calcId="191029"/>
  <pivotCaches>
    <pivotCache cacheId="0" r:id="rId20"/>
    <pivotCache cacheId="1" r:id="rId21"/>
    <pivotCache cacheId="2" r:id="rId22"/>
    <pivotCache cacheId="3"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2" i="15" l="1"/>
  <c r="C167" i="15"/>
  <c r="C177" i="15"/>
  <c r="C197" i="15"/>
  <c r="C212" i="15"/>
  <c r="C217" i="15"/>
  <c r="C337" i="15"/>
  <c r="C357" i="15"/>
  <c r="C507" i="15"/>
  <c r="C602" i="15"/>
  <c r="C647" i="15"/>
  <c r="C657" i="15"/>
  <c r="C712" i="15"/>
  <c r="C857" i="15"/>
  <c r="C1002" i="15"/>
  <c r="C1012" i="15"/>
  <c r="C1137" i="15"/>
  <c r="C1187" i="15"/>
  <c r="C1197" i="15"/>
  <c r="C1207" i="15"/>
  <c r="C1212" i="15"/>
  <c r="C1297" i="15"/>
  <c r="C1477" i="15"/>
  <c r="C1492" i="15"/>
  <c r="C1502" i="15"/>
  <c r="C1507" i="15"/>
  <c r="C1537" i="15"/>
  <c r="C1587" i="15"/>
  <c r="C927" i="15"/>
  <c r="C122" i="15"/>
  <c r="C172" i="15"/>
  <c r="C192" i="15"/>
  <c r="C332" i="15"/>
  <c r="C502" i="15"/>
  <c r="C832" i="15"/>
  <c r="C932" i="15"/>
  <c r="C1027" i="15"/>
  <c r="C1127" i="15"/>
  <c r="C1247" i="15"/>
  <c r="C1482" i="15"/>
  <c r="C1132" i="15"/>
  <c r="C57" i="15"/>
  <c r="C82" i="15"/>
  <c r="C87" i="15"/>
  <c r="C97" i="15"/>
  <c r="C292" i="15"/>
  <c r="C392" i="15"/>
  <c r="C442" i="15"/>
  <c r="C517" i="15"/>
  <c r="C522" i="15"/>
  <c r="C537" i="15"/>
  <c r="C582" i="15"/>
  <c r="C612" i="15"/>
  <c r="C672" i="15"/>
  <c r="C847" i="15"/>
  <c r="C937" i="15"/>
  <c r="C967" i="15"/>
  <c r="C992" i="15"/>
  <c r="C1037" i="15"/>
  <c r="C1092" i="15"/>
  <c r="C1142" i="15"/>
  <c r="C1147" i="15"/>
  <c r="C1157" i="15"/>
  <c r="C1367" i="15"/>
  <c r="C1397" i="15"/>
  <c r="C1407" i="15"/>
  <c r="C1447" i="15"/>
  <c r="C762" i="15"/>
  <c r="C37" i="15"/>
  <c r="C1077" i="15"/>
  <c r="C1217" i="15"/>
  <c r="C237" i="15"/>
  <c r="C362" i="15"/>
  <c r="C367" i="15"/>
  <c r="C1402" i="15"/>
  <c r="C382" i="15"/>
  <c r="C347" i="15"/>
  <c r="C642" i="15"/>
  <c r="C702" i="15"/>
  <c r="C1237" i="15"/>
  <c r="C1227" i="15"/>
  <c r="C1242" i="15"/>
  <c r="C1192" i="15"/>
  <c r="C1372" i="15"/>
  <c r="C1427" i="15"/>
  <c r="C1252" i="15"/>
  <c r="C1282" i="15"/>
  <c r="C67" i="15"/>
  <c r="C102" i="15"/>
  <c r="C137" i="15"/>
  <c r="C317" i="15"/>
  <c r="C377" i="15"/>
  <c r="C432" i="15"/>
  <c r="C437" i="15"/>
  <c r="C462" i="15"/>
  <c r="C532" i="15"/>
  <c r="C562" i="15"/>
  <c r="C652" i="15"/>
  <c r="C662" i="15"/>
  <c r="C827" i="15"/>
  <c r="C882" i="15"/>
  <c r="C917" i="15"/>
  <c r="C942" i="15"/>
  <c r="C957" i="15"/>
  <c r="C1062" i="15"/>
  <c r="C1097" i="15"/>
  <c r="C1112" i="15"/>
  <c r="C1277" i="15"/>
  <c r="C1307" i="15"/>
  <c r="C1322" i="15"/>
  <c r="C1382" i="15"/>
  <c r="C1512" i="15"/>
  <c r="C1532" i="15"/>
  <c r="C1172" i="15"/>
  <c r="C327" i="15"/>
  <c r="C742" i="15"/>
  <c r="C852" i="15"/>
  <c r="C1222" i="15"/>
  <c r="C1437" i="15"/>
  <c r="C1462" i="15"/>
  <c r="C807" i="15"/>
  <c r="C22" i="15"/>
  <c r="C12" i="15"/>
  <c r="C107" i="15"/>
  <c r="C112" i="15"/>
  <c r="C132" i="15"/>
  <c r="C147" i="15"/>
  <c r="C182" i="15"/>
  <c r="C202" i="15"/>
  <c r="C307" i="15"/>
  <c r="C397" i="15"/>
  <c r="C447" i="15"/>
  <c r="C512" i="15"/>
  <c r="C557" i="15"/>
  <c r="C572" i="15"/>
  <c r="C607" i="15"/>
  <c r="C677" i="15"/>
  <c r="C722" i="15"/>
  <c r="C727" i="15"/>
  <c r="C777" i="15"/>
  <c r="C817" i="15"/>
  <c r="C892" i="15"/>
  <c r="C1082" i="15"/>
  <c r="C1177" i="15"/>
  <c r="C1327" i="15"/>
  <c r="C1347" i="15"/>
  <c r="C1362" i="15"/>
  <c r="C1557" i="15"/>
  <c r="C862" i="15"/>
  <c r="C1202" i="15"/>
  <c r="C1342" i="15"/>
  <c r="C427" i="15"/>
  <c r="C92" i="15"/>
  <c r="C157" i="15"/>
  <c r="C232" i="15"/>
  <c r="C247" i="15"/>
  <c r="C637" i="15"/>
  <c r="C1052" i="15"/>
  <c r="C1357" i="15"/>
  <c r="C1517" i="15"/>
  <c r="C1562" i="15"/>
  <c r="C692" i="15"/>
  <c r="C312" i="15"/>
  <c r="C597" i="15"/>
  <c r="C697" i="15"/>
  <c r="C717" i="15"/>
  <c r="C887" i="15"/>
  <c r="C622" i="15"/>
  <c r="C972" i="15"/>
  <c r="C1122" i="15"/>
  <c r="C1442" i="15"/>
  <c r="C1547" i="15"/>
  <c r="C552" i="15"/>
  <c r="C782" i="15"/>
  <c r="C1387" i="15"/>
  <c r="C47" i="15"/>
  <c r="C77" i="15"/>
  <c r="C267" i="15"/>
  <c r="C482" i="15"/>
  <c r="C737" i="15"/>
  <c r="C757" i="15"/>
  <c r="C802" i="15"/>
  <c r="C952" i="15"/>
  <c r="C1422" i="15"/>
  <c r="C1457" i="15"/>
  <c r="C1582" i="15"/>
  <c r="C1292" i="15"/>
  <c r="C222" i="15"/>
  <c r="C422" i="15"/>
  <c r="C617" i="15"/>
  <c r="C982" i="15"/>
  <c r="C1042" i="15"/>
  <c r="C1072" i="15"/>
  <c r="C252" i="15"/>
  <c r="C577" i="15"/>
  <c r="C627" i="15"/>
  <c r="C632" i="15"/>
  <c r="C797" i="15"/>
  <c r="C822" i="15"/>
  <c r="C997" i="15"/>
  <c r="C1162" i="15"/>
  <c r="C1302" i="15"/>
  <c r="C287" i="15"/>
  <c r="C977" i="15"/>
  <c r="C1057" i="15"/>
  <c r="C1117" i="15"/>
  <c r="C1182" i="15"/>
  <c r="C1337" i="15"/>
  <c r="C1472" i="15"/>
  <c r="C1487" i="15"/>
  <c r="C52" i="15"/>
  <c r="C32" i="15"/>
  <c r="C257" i="15"/>
  <c r="C707" i="15"/>
  <c r="C1022" i="15"/>
  <c r="C1377" i="15"/>
  <c r="C2" i="15"/>
  <c r="C277" i="15"/>
  <c r="C412" i="15"/>
  <c r="C452" i="15"/>
  <c r="C542" i="15"/>
  <c r="C792" i="15"/>
  <c r="C1032" i="15"/>
  <c r="C1262" i="15"/>
  <c r="C1552" i="15"/>
  <c r="C352" i="15"/>
  <c r="C127" i="15"/>
  <c r="C242" i="15"/>
  <c r="C282" i="15"/>
  <c r="C472" i="15"/>
  <c r="C767" i="15"/>
  <c r="C787" i="15"/>
  <c r="C1412" i="15"/>
  <c r="C1452" i="15"/>
  <c r="C1467" i="15"/>
  <c r="C1522" i="15"/>
  <c r="C72" i="15"/>
  <c r="C342" i="15"/>
  <c r="C667" i="15"/>
  <c r="C922" i="15"/>
  <c r="C1257" i="15"/>
  <c r="C1527" i="15"/>
  <c r="C262" i="15"/>
  <c r="C297" i="15"/>
  <c r="C372" i="15"/>
  <c r="C387" i="15"/>
  <c r="C407" i="15"/>
  <c r="C867" i="15"/>
  <c r="C947" i="15"/>
  <c r="C962" i="15"/>
  <c r="C987" i="15"/>
  <c r="C1007" i="15"/>
  <c r="C1047" i="15"/>
  <c r="C1267" i="15"/>
  <c r="C1417" i="15"/>
  <c r="C1567" i="15"/>
  <c r="C272" i="15"/>
  <c r="C7" i="15"/>
  <c r="C842" i="15"/>
  <c r="C1497" i="15"/>
  <c r="C1167" i="15"/>
  <c r="C207" i="15"/>
  <c r="C687" i="15"/>
  <c r="C1067" i="15"/>
  <c r="C587" i="15"/>
  <c r="C837" i="15"/>
  <c r="C902" i="15"/>
  <c r="C1577" i="15"/>
  <c r="C752" i="15"/>
  <c r="C142" i="15"/>
  <c r="C747" i="15"/>
  <c r="C872" i="15"/>
  <c r="C1232" i="15"/>
  <c r="C1272" i="15"/>
  <c r="C1312" i="15"/>
  <c r="C1317" i="15"/>
  <c r="C62" i="15"/>
  <c r="C117" i="15"/>
  <c r="C302" i="15"/>
  <c r="C402" i="15"/>
  <c r="C417" i="15"/>
  <c r="C457" i="15"/>
  <c r="C487" i="15"/>
  <c r="C527" i="15"/>
  <c r="C812" i="15"/>
  <c r="C897" i="15"/>
  <c r="C1017" i="15"/>
  <c r="C1287" i="15"/>
  <c r="C1332" i="15"/>
  <c r="C1542" i="15"/>
  <c r="C1572" i="15"/>
  <c r="C467" i="15"/>
  <c r="C547" i="15"/>
  <c r="C162" i="15"/>
  <c r="C227" i="15"/>
  <c r="C682" i="15"/>
  <c r="C877" i="15"/>
  <c r="C907" i="15"/>
  <c r="C1102" i="15"/>
  <c r="C477" i="15"/>
  <c r="C492" i="15"/>
  <c r="C592" i="15"/>
  <c r="C322" i="15"/>
  <c r="C1087" i="15"/>
  <c r="C1107" i="15"/>
  <c r="C27" i="15"/>
  <c r="C152" i="15"/>
  <c r="C187" i="15"/>
  <c r="C497" i="15"/>
  <c r="C567" i="15"/>
  <c r="C732" i="15"/>
  <c r="C772" i="15"/>
  <c r="C1152" i="15"/>
  <c r="C1352" i="15"/>
  <c r="C1432" i="15"/>
  <c r="C912" i="15"/>
  <c r="C1392" i="15"/>
  <c r="C18" i="15"/>
  <c r="C43" i="15"/>
  <c r="C168" i="15"/>
  <c r="C178" i="15"/>
  <c r="C198" i="15"/>
  <c r="C213" i="15"/>
  <c r="C218" i="15"/>
  <c r="C338" i="15"/>
  <c r="C358" i="15"/>
  <c r="C508" i="15"/>
  <c r="C603" i="15"/>
  <c r="C648" i="15"/>
  <c r="C658" i="15"/>
  <c r="C713" i="15"/>
  <c r="C858" i="15"/>
  <c r="C1003" i="15"/>
  <c r="C1013" i="15"/>
  <c r="C1138" i="15"/>
  <c r="C1188" i="15"/>
  <c r="C1198" i="15"/>
  <c r="C1208" i="15"/>
  <c r="C1213" i="15"/>
  <c r="C1298" i="15"/>
  <c r="C1478" i="15"/>
  <c r="C1493" i="15"/>
  <c r="C1503" i="15"/>
  <c r="C1508" i="15"/>
  <c r="C1538" i="15"/>
  <c r="C1588" i="15"/>
  <c r="C928" i="15"/>
  <c r="C123" i="15"/>
  <c r="C173" i="15"/>
  <c r="C193" i="15"/>
  <c r="C333" i="15"/>
  <c r="C503" i="15"/>
  <c r="C833" i="15"/>
  <c r="C933" i="15"/>
  <c r="C1028" i="15"/>
  <c r="C1128" i="15"/>
  <c r="C1248" i="15"/>
  <c r="C1483" i="15"/>
  <c r="C1133" i="15"/>
  <c r="C58" i="15"/>
  <c r="C83" i="15"/>
  <c r="C88" i="15"/>
  <c r="C98" i="15"/>
  <c r="C293" i="15"/>
  <c r="C393" i="15"/>
  <c r="C443" i="15"/>
  <c r="C518" i="15"/>
  <c r="C523" i="15"/>
  <c r="C538" i="15"/>
  <c r="C583" i="15"/>
  <c r="C613" i="15"/>
  <c r="C673" i="15"/>
  <c r="C848" i="15"/>
  <c r="C938" i="15"/>
  <c r="C968" i="15"/>
  <c r="C993" i="15"/>
  <c r="C1038" i="15"/>
  <c r="C1093" i="15"/>
  <c r="C1143" i="15"/>
  <c r="C1148" i="15"/>
  <c r="C1158" i="15"/>
  <c r="C1368" i="15"/>
  <c r="C1398" i="15"/>
  <c r="C1408" i="15"/>
  <c r="C1448" i="15"/>
  <c r="C763" i="15"/>
  <c r="C38" i="15"/>
  <c r="C1078" i="15"/>
  <c r="C1218" i="15"/>
  <c r="C238" i="15"/>
  <c r="C363" i="15"/>
  <c r="C368" i="15"/>
  <c r="C1403" i="15"/>
  <c r="C383" i="15"/>
  <c r="C348" i="15"/>
  <c r="C643" i="15"/>
  <c r="C703" i="15"/>
  <c r="C1238" i="15"/>
  <c r="C1228" i="15"/>
  <c r="C1243" i="15"/>
  <c r="C1193" i="15"/>
  <c r="C1373" i="15"/>
  <c r="C1428" i="15"/>
  <c r="C1253" i="15"/>
  <c r="C1283" i="15"/>
  <c r="C68" i="15"/>
  <c r="C103" i="15"/>
  <c r="C138" i="15"/>
  <c r="C318" i="15"/>
  <c r="C378" i="15"/>
  <c r="C433" i="15"/>
  <c r="C438" i="15"/>
  <c r="C463" i="15"/>
  <c r="C533" i="15"/>
  <c r="C563" i="15"/>
  <c r="C653" i="15"/>
  <c r="C663" i="15"/>
  <c r="C828" i="15"/>
  <c r="C883" i="15"/>
  <c r="C918" i="15"/>
  <c r="C943" i="15"/>
  <c r="C958" i="15"/>
  <c r="C1063" i="15"/>
  <c r="C1098" i="15"/>
  <c r="C1113" i="15"/>
  <c r="C1278" i="15"/>
  <c r="C1308" i="15"/>
  <c r="C1323" i="15"/>
  <c r="C1383" i="15"/>
  <c r="C1513" i="15"/>
  <c r="C1533" i="15"/>
  <c r="C1173" i="15"/>
  <c r="C328" i="15"/>
  <c r="C743" i="15"/>
  <c r="C853" i="15"/>
  <c r="C1223" i="15"/>
  <c r="C1438" i="15"/>
  <c r="C1463" i="15"/>
  <c r="C808" i="15"/>
  <c r="C23" i="15"/>
  <c r="C13" i="15"/>
  <c r="C108" i="15"/>
  <c r="C113" i="15"/>
  <c r="C133" i="15"/>
  <c r="C148" i="15"/>
  <c r="C183" i="15"/>
  <c r="C203" i="15"/>
  <c r="C308" i="15"/>
  <c r="C398" i="15"/>
  <c r="C448" i="15"/>
  <c r="C513" i="15"/>
  <c r="C558" i="15"/>
  <c r="C573" i="15"/>
  <c r="C608" i="15"/>
  <c r="C678" i="15"/>
  <c r="C723" i="15"/>
  <c r="C728" i="15"/>
  <c r="C778" i="15"/>
  <c r="C818" i="15"/>
  <c r="C893" i="15"/>
  <c r="C1083" i="15"/>
  <c r="C1178" i="15"/>
  <c r="C1328" i="15"/>
  <c r="C1348" i="15"/>
  <c r="C1363" i="15"/>
  <c r="C1558" i="15"/>
  <c r="C863" i="15"/>
  <c r="C1203" i="15"/>
  <c r="C1343" i="15"/>
  <c r="C428" i="15"/>
  <c r="C93" i="15"/>
  <c r="C158" i="15"/>
  <c r="C233" i="15"/>
  <c r="C248" i="15"/>
  <c r="C638" i="15"/>
  <c r="C1053" i="15"/>
  <c r="C1358" i="15"/>
  <c r="C1518" i="15"/>
  <c r="C1563" i="15"/>
  <c r="C693" i="15"/>
  <c r="C313" i="15"/>
  <c r="C598" i="15"/>
  <c r="C698" i="15"/>
  <c r="C718" i="15"/>
  <c r="C888" i="15"/>
  <c r="C623" i="15"/>
  <c r="C973" i="15"/>
  <c r="C1123" i="15"/>
  <c r="C1443" i="15"/>
  <c r="C1548" i="15"/>
  <c r="C553" i="15"/>
  <c r="C783" i="15"/>
  <c r="C1388" i="15"/>
  <c r="C48" i="15"/>
  <c r="C78" i="15"/>
  <c r="C268" i="15"/>
  <c r="C483" i="15"/>
  <c r="C738" i="15"/>
  <c r="C758" i="15"/>
  <c r="C803" i="15"/>
  <c r="C953" i="15"/>
  <c r="C1423" i="15"/>
  <c r="C1458" i="15"/>
  <c r="C1583" i="15"/>
  <c r="C1293" i="15"/>
  <c r="C223" i="15"/>
  <c r="C423" i="15"/>
  <c r="C618" i="15"/>
  <c r="C983" i="15"/>
  <c r="C1043" i="15"/>
  <c r="C1073" i="15"/>
  <c r="C253" i="15"/>
  <c r="C578" i="15"/>
  <c r="C628" i="15"/>
  <c r="C633" i="15"/>
  <c r="C798" i="15"/>
  <c r="C823" i="15"/>
  <c r="C998" i="15"/>
  <c r="C1163" i="15"/>
  <c r="C1303" i="15"/>
  <c r="C288" i="15"/>
  <c r="C978" i="15"/>
  <c r="C1058" i="15"/>
  <c r="C1118" i="15"/>
  <c r="C1183" i="15"/>
  <c r="C1338" i="15"/>
  <c r="C1473" i="15"/>
  <c r="C1488" i="15"/>
  <c r="C53" i="15"/>
  <c r="C33" i="15"/>
  <c r="C258" i="15"/>
  <c r="C708" i="15"/>
  <c r="C1023" i="15"/>
  <c r="C1378" i="15"/>
  <c r="C3" i="15"/>
  <c r="C278" i="15"/>
  <c r="C413" i="15"/>
  <c r="C453" i="15"/>
  <c r="C543" i="15"/>
  <c r="C793" i="15"/>
  <c r="C1033" i="15"/>
  <c r="C1263" i="15"/>
  <c r="C1553" i="15"/>
  <c r="C353" i="15"/>
  <c r="C128" i="15"/>
  <c r="C243" i="15"/>
  <c r="C283" i="15"/>
  <c r="C473" i="15"/>
  <c r="C768" i="15"/>
  <c r="C788" i="15"/>
  <c r="C1413" i="15"/>
  <c r="C1453" i="15"/>
  <c r="C1468" i="15"/>
  <c r="C1523" i="15"/>
  <c r="C73" i="15"/>
  <c r="C343" i="15"/>
  <c r="C668" i="15"/>
  <c r="C923" i="15"/>
  <c r="C1258" i="15"/>
  <c r="C1528" i="15"/>
  <c r="C263" i="15"/>
  <c r="C298" i="15"/>
  <c r="C373" i="15"/>
  <c r="C388" i="15"/>
  <c r="C408" i="15"/>
  <c r="C868" i="15"/>
  <c r="C948" i="15"/>
  <c r="C963" i="15"/>
  <c r="C988" i="15"/>
  <c r="C1008" i="15"/>
  <c r="C1048" i="15"/>
  <c r="C1268" i="15"/>
  <c r="C1418" i="15"/>
  <c r="C1568" i="15"/>
  <c r="C273" i="15"/>
  <c r="C8" i="15"/>
  <c r="C843" i="15"/>
  <c r="C1498" i="15"/>
  <c r="C1168" i="15"/>
  <c r="C208" i="15"/>
  <c r="C688" i="15"/>
  <c r="C1068" i="15"/>
  <c r="C588" i="15"/>
  <c r="C838" i="15"/>
  <c r="C903" i="15"/>
  <c r="C1578" i="15"/>
  <c r="C753" i="15"/>
  <c r="C143" i="15"/>
  <c r="C748" i="15"/>
  <c r="C873" i="15"/>
  <c r="C1233" i="15"/>
  <c r="C1273" i="15"/>
  <c r="C1313" i="15"/>
  <c r="C1318" i="15"/>
  <c r="C63" i="15"/>
  <c r="C118" i="15"/>
  <c r="C303" i="15"/>
  <c r="C403" i="15"/>
  <c r="C418" i="15"/>
  <c r="C458" i="15"/>
  <c r="C488" i="15"/>
  <c r="C528" i="15"/>
  <c r="C813" i="15"/>
  <c r="C898" i="15"/>
  <c r="C1018" i="15"/>
  <c r="C1288" i="15"/>
  <c r="C1333" i="15"/>
  <c r="C1543" i="15"/>
  <c r="C1573" i="15"/>
  <c r="C468" i="15"/>
  <c r="C548" i="15"/>
  <c r="C163" i="15"/>
  <c r="C228" i="15"/>
  <c r="C683" i="15"/>
  <c r="C878" i="15"/>
  <c r="C908" i="15"/>
  <c r="C1103" i="15"/>
  <c r="C478" i="15"/>
  <c r="C493" i="15"/>
  <c r="C593" i="15"/>
  <c r="C323" i="15"/>
  <c r="C1088" i="15"/>
  <c r="C1108" i="15"/>
  <c r="C28" i="15"/>
  <c r="C153" i="15"/>
  <c r="C188" i="15"/>
  <c r="C498" i="15"/>
  <c r="C568" i="15"/>
  <c r="C733" i="15"/>
  <c r="C773" i="15"/>
  <c r="C1153" i="15"/>
  <c r="C1353" i="15"/>
  <c r="C1433" i="15"/>
  <c r="C913" i="15"/>
  <c r="C1393" i="15"/>
  <c r="C19" i="15"/>
  <c r="C44" i="15"/>
  <c r="C169" i="15"/>
  <c r="C179" i="15"/>
  <c r="C199" i="15"/>
  <c r="C214" i="15"/>
  <c r="C219" i="15"/>
  <c r="C339" i="15"/>
  <c r="C359" i="15"/>
  <c r="C509" i="15"/>
  <c r="C604" i="15"/>
  <c r="C649" i="15"/>
  <c r="C659" i="15"/>
  <c r="C714" i="15"/>
  <c r="C859" i="15"/>
  <c r="C1004" i="15"/>
  <c r="C1014" i="15"/>
  <c r="C1139" i="15"/>
  <c r="C1189" i="15"/>
  <c r="C1199" i="15"/>
  <c r="C1209" i="15"/>
  <c r="C1214" i="15"/>
  <c r="C1299" i="15"/>
  <c r="C1479" i="15"/>
  <c r="C1494" i="15"/>
  <c r="C1504" i="15"/>
  <c r="C1509" i="15"/>
  <c r="C1539" i="15"/>
  <c r="C1589" i="15"/>
  <c r="C929" i="15"/>
  <c r="C124" i="15"/>
  <c r="C174" i="15"/>
  <c r="C194" i="15"/>
  <c r="C334" i="15"/>
  <c r="C504" i="15"/>
  <c r="C834" i="15"/>
  <c r="C934" i="15"/>
  <c r="C1029" i="15"/>
  <c r="C1129" i="15"/>
  <c r="C1249" i="15"/>
  <c r="C1484" i="15"/>
  <c r="C1134" i="15"/>
  <c r="C59" i="15"/>
  <c r="C84" i="15"/>
  <c r="C89" i="15"/>
  <c r="C99" i="15"/>
  <c r="C294" i="15"/>
  <c r="C394" i="15"/>
  <c r="C444" i="15"/>
  <c r="C519" i="15"/>
  <c r="C524" i="15"/>
  <c r="C539" i="15"/>
  <c r="C584" i="15"/>
  <c r="C614" i="15"/>
  <c r="C674" i="15"/>
  <c r="C849" i="15"/>
  <c r="C939" i="15"/>
  <c r="C969" i="15"/>
  <c r="C994" i="15"/>
  <c r="C1039" i="15"/>
  <c r="C1094" i="15"/>
  <c r="C1144" i="15"/>
  <c r="C1149" i="15"/>
  <c r="C1159" i="15"/>
  <c r="C1369" i="15"/>
  <c r="C1399" i="15"/>
  <c r="C1409" i="15"/>
  <c r="C1449" i="15"/>
  <c r="C764" i="15"/>
  <c r="C39" i="15"/>
  <c r="C1079" i="15"/>
  <c r="C1219" i="15"/>
  <c r="C239" i="15"/>
  <c r="C364" i="15"/>
  <c r="C369" i="15"/>
  <c r="C1404" i="15"/>
  <c r="C384" i="15"/>
  <c r="C349" i="15"/>
  <c r="C644" i="15"/>
  <c r="C704" i="15"/>
  <c r="C1239" i="15"/>
  <c r="C1229" i="15"/>
  <c r="C1244" i="15"/>
  <c r="C1194" i="15"/>
  <c r="C1374" i="15"/>
  <c r="C1429" i="15"/>
  <c r="C1254" i="15"/>
  <c r="C1284" i="15"/>
  <c r="C69" i="15"/>
  <c r="C104" i="15"/>
  <c r="C139" i="15"/>
  <c r="C319" i="15"/>
  <c r="C379" i="15"/>
  <c r="C434" i="15"/>
  <c r="C439" i="15"/>
  <c r="C464" i="15"/>
  <c r="C534" i="15"/>
  <c r="C564" i="15"/>
  <c r="C654" i="15"/>
  <c r="C664" i="15"/>
  <c r="C829" i="15"/>
  <c r="C884" i="15"/>
  <c r="C919" i="15"/>
  <c r="C944" i="15"/>
  <c r="C959" i="15"/>
  <c r="C1064" i="15"/>
  <c r="C1099" i="15"/>
  <c r="C1114" i="15"/>
  <c r="C1279" i="15"/>
  <c r="C1309" i="15"/>
  <c r="C1324" i="15"/>
  <c r="C1384" i="15"/>
  <c r="C1514" i="15"/>
  <c r="C1534" i="15"/>
  <c r="C1174" i="15"/>
  <c r="C329" i="15"/>
  <c r="C744" i="15"/>
  <c r="C854" i="15"/>
  <c r="C1224" i="15"/>
  <c r="C1439" i="15"/>
  <c r="C1464" i="15"/>
  <c r="C809" i="15"/>
  <c r="C24" i="15"/>
  <c r="C14" i="15"/>
  <c r="C109" i="15"/>
  <c r="C114" i="15"/>
  <c r="C134" i="15"/>
  <c r="C149" i="15"/>
  <c r="C184" i="15"/>
  <c r="C204" i="15"/>
  <c r="C309" i="15"/>
  <c r="C399" i="15"/>
  <c r="C449" i="15"/>
  <c r="C514" i="15"/>
  <c r="C559" i="15"/>
  <c r="C574" i="15"/>
  <c r="C609" i="15"/>
  <c r="C679" i="15"/>
  <c r="C724" i="15"/>
  <c r="C729" i="15"/>
  <c r="C779" i="15"/>
  <c r="C819" i="15"/>
  <c r="C894" i="15"/>
  <c r="C1084" i="15"/>
  <c r="C1179" i="15"/>
  <c r="C1329" i="15"/>
  <c r="C1349" i="15"/>
  <c r="C1364" i="15"/>
  <c r="C1559" i="15"/>
  <c r="C864" i="15"/>
  <c r="C1204" i="15"/>
  <c r="C1344" i="15"/>
  <c r="C429" i="15"/>
  <c r="C94" i="15"/>
  <c r="C159" i="15"/>
  <c r="C234" i="15"/>
  <c r="C249" i="15"/>
  <c r="C639" i="15"/>
  <c r="C1054" i="15"/>
  <c r="C1359" i="15"/>
  <c r="C1519" i="15"/>
  <c r="C1564" i="15"/>
  <c r="C694" i="15"/>
  <c r="C314" i="15"/>
  <c r="C599" i="15"/>
  <c r="C699" i="15"/>
  <c r="C719" i="15"/>
  <c r="C889" i="15"/>
  <c r="C624" i="15"/>
  <c r="C974" i="15"/>
  <c r="C1124" i="15"/>
  <c r="C1444" i="15"/>
  <c r="C1549" i="15"/>
  <c r="C554" i="15"/>
  <c r="C784" i="15"/>
  <c r="C1389" i="15"/>
  <c r="C49" i="15"/>
  <c r="C79" i="15"/>
  <c r="C269" i="15"/>
  <c r="C484" i="15"/>
  <c r="C739" i="15"/>
  <c r="C759" i="15"/>
  <c r="C804" i="15"/>
  <c r="C954" i="15"/>
  <c r="C1424" i="15"/>
  <c r="C1459" i="15"/>
  <c r="C1584" i="15"/>
  <c r="C1294" i="15"/>
  <c r="C224" i="15"/>
  <c r="C424" i="15"/>
  <c r="C619" i="15"/>
  <c r="C984" i="15"/>
  <c r="C1044" i="15"/>
  <c r="C1074" i="15"/>
  <c r="C254" i="15"/>
  <c r="C579" i="15"/>
  <c r="C629" i="15"/>
  <c r="C634" i="15"/>
  <c r="C799" i="15"/>
  <c r="C824" i="15"/>
  <c r="C999" i="15"/>
  <c r="C1164" i="15"/>
  <c r="C1304" i="15"/>
  <c r="C289" i="15"/>
  <c r="C979" i="15"/>
  <c r="C1059" i="15"/>
  <c r="C1119" i="15"/>
  <c r="C1184" i="15"/>
  <c r="C1339" i="15"/>
  <c r="C1474" i="15"/>
  <c r="C1489" i="15"/>
  <c r="C54" i="15"/>
  <c r="C34" i="15"/>
  <c r="C259" i="15"/>
  <c r="C709" i="15"/>
  <c r="C1024" i="15"/>
  <c r="C1379" i="15"/>
  <c r="C4" i="15"/>
  <c r="C279" i="15"/>
  <c r="C414" i="15"/>
  <c r="C454" i="15"/>
  <c r="C544" i="15"/>
  <c r="C794" i="15"/>
  <c r="C1034" i="15"/>
  <c r="C1264" i="15"/>
  <c r="C1554" i="15"/>
  <c r="C354" i="15"/>
  <c r="C129" i="15"/>
  <c r="C244" i="15"/>
  <c r="C284" i="15"/>
  <c r="C474" i="15"/>
  <c r="C769" i="15"/>
  <c r="C789" i="15"/>
  <c r="C1414" i="15"/>
  <c r="C1454" i="15"/>
  <c r="C1469" i="15"/>
  <c r="C1524" i="15"/>
  <c r="C74" i="15"/>
  <c r="C344" i="15"/>
  <c r="C669" i="15"/>
  <c r="C924" i="15"/>
  <c r="C1259" i="15"/>
  <c r="C1529" i="15"/>
  <c r="C264" i="15"/>
  <c r="C299" i="15"/>
  <c r="C374" i="15"/>
  <c r="C389" i="15"/>
  <c r="C409" i="15"/>
  <c r="C869" i="15"/>
  <c r="C949" i="15"/>
  <c r="C964" i="15"/>
  <c r="C989" i="15"/>
  <c r="C1009" i="15"/>
  <c r="C1049" i="15"/>
  <c r="C1269" i="15"/>
  <c r="C1419" i="15"/>
  <c r="C1569" i="15"/>
  <c r="C274" i="15"/>
  <c r="C9" i="15"/>
  <c r="C844" i="15"/>
  <c r="C1499" i="15"/>
  <c r="C1169" i="15"/>
  <c r="C209" i="15"/>
  <c r="C689" i="15"/>
  <c r="C1069" i="15"/>
  <c r="C589" i="15"/>
  <c r="C839" i="15"/>
  <c r="C904" i="15"/>
  <c r="C1579" i="15"/>
  <c r="C754" i="15"/>
  <c r="C144" i="15"/>
  <c r="C749" i="15"/>
  <c r="C874" i="15"/>
  <c r="C1234" i="15"/>
  <c r="C1274" i="15"/>
  <c r="C1314" i="15"/>
  <c r="C1319" i="15"/>
  <c r="C64" i="15"/>
  <c r="C119" i="15"/>
  <c r="C304" i="15"/>
  <c r="C404" i="15"/>
  <c r="C419" i="15"/>
  <c r="C459" i="15"/>
  <c r="C489" i="15"/>
  <c r="C529" i="15"/>
  <c r="C814" i="15"/>
  <c r="C899" i="15"/>
  <c r="C1019" i="15"/>
  <c r="C1289" i="15"/>
  <c r="C1334" i="15"/>
  <c r="C1544" i="15"/>
  <c r="C1574" i="15"/>
  <c r="C469" i="15"/>
  <c r="C549" i="15"/>
  <c r="C164" i="15"/>
  <c r="C229" i="15"/>
  <c r="C684" i="15"/>
  <c r="C879" i="15"/>
  <c r="C909" i="15"/>
  <c r="C1104" i="15"/>
  <c r="C479" i="15"/>
  <c r="C494" i="15"/>
  <c r="C594" i="15"/>
  <c r="C324" i="15"/>
  <c r="C1089" i="15"/>
  <c r="C1109" i="15"/>
  <c r="C29" i="15"/>
  <c r="C154" i="15"/>
  <c r="C189" i="15"/>
  <c r="C499" i="15"/>
  <c r="C569" i="15"/>
  <c r="C734" i="15"/>
  <c r="C774" i="15"/>
  <c r="C1154" i="15"/>
  <c r="C1354" i="15"/>
  <c r="C1434" i="15"/>
  <c r="C914" i="15"/>
  <c r="C1394" i="15"/>
  <c r="C20" i="15"/>
  <c r="C45" i="15"/>
  <c r="C170" i="15"/>
  <c r="C180" i="15"/>
  <c r="C200" i="15"/>
  <c r="C215" i="15"/>
  <c r="C220" i="15"/>
  <c r="C340" i="15"/>
  <c r="C360" i="15"/>
  <c r="C510" i="15"/>
  <c r="C605" i="15"/>
  <c r="C650" i="15"/>
  <c r="C660" i="15"/>
  <c r="C715" i="15"/>
  <c r="C860" i="15"/>
  <c r="C1005" i="15"/>
  <c r="C1015" i="15"/>
  <c r="C1140" i="15"/>
  <c r="C1190" i="15"/>
  <c r="C1200" i="15"/>
  <c r="C1210" i="15"/>
  <c r="C1215" i="15"/>
  <c r="C1300" i="15"/>
  <c r="C1480" i="15"/>
  <c r="C1495" i="15"/>
  <c r="C1505" i="15"/>
  <c r="C1510" i="15"/>
  <c r="C1540" i="15"/>
  <c r="C1590" i="15"/>
  <c r="C930" i="15"/>
  <c r="C125" i="15"/>
  <c r="C175" i="15"/>
  <c r="C195" i="15"/>
  <c r="C335" i="15"/>
  <c r="C505" i="15"/>
  <c r="C835" i="15"/>
  <c r="C935" i="15"/>
  <c r="C1030" i="15"/>
  <c r="C1130" i="15"/>
  <c r="C1250" i="15"/>
  <c r="C1485" i="15"/>
  <c r="C1135" i="15"/>
  <c r="C60" i="15"/>
  <c r="C85" i="15"/>
  <c r="C90" i="15"/>
  <c r="C100" i="15"/>
  <c r="C295" i="15"/>
  <c r="C395" i="15"/>
  <c r="C445" i="15"/>
  <c r="C520" i="15"/>
  <c r="C525" i="15"/>
  <c r="C540" i="15"/>
  <c r="C585" i="15"/>
  <c r="C615" i="15"/>
  <c r="C675" i="15"/>
  <c r="C850" i="15"/>
  <c r="C940" i="15"/>
  <c r="C970" i="15"/>
  <c r="C995" i="15"/>
  <c r="C1040" i="15"/>
  <c r="C1095" i="15"/>
  <c r="C1145" i="15"/>
  <c r="C1150" i="15"/>
  <c r="C1160" i="15"/>
  <c r="C1370" i="15"/>
  <c r="C1400" i="15"/>
  <c r="C1410" i="15"/>
  <c r="C1450" i="15"/>
  <c r="C765" i="15"/>
  <c r="C40" i="15"/>
  <c r="C1080" i="15"/>
  <c r="C1220" i="15"/>
  <c r="C240" i="15"/>
  <c r="C365" i="15"/>
  <c r="C370" i="15"/>
  <c r="C1405" i="15"/>
  <c r="C385" i="15"/>
  <c r="C350" i="15"/>
  <c r="C645" i="15"/>
  <c r="C705" i="15"/>
  <c r="C1240" i="15"/>
  <c r="C1230" i="15"/>
  <c r="C1245" i="15"/>
  <c r="C1195" i="15"/>
  <c r="C1375" i="15"/>
  <c r="C1430" i="15"/>
  <c r="C1255" i="15"/>
  <c r="C1285" i="15"/>
  <c r="C70" i="15"/>
  <c r="C105" i="15"/>
  <c r="C140" i="15"/>
  <c r="C320" i="15"/>
  <c r="C380" i="15"/>
  <c r="C435" i="15"/>
  <c r="C440" i="15"/>
  <c r="C465" i="15"/>
  <c r="C535" i="15"/>
  <c r="C565" i="15"/>
  <c r="C655" i="15"/>
  <c r="C665" i="15"/>
  <c r="C830" i="15"/>
  <c r="C885" i="15"/>
  <c r="C920" i="15"/>
  <c r="C945" i="15"/>
  <c r="C960" i="15"/>
  <c r="C1065" i="15"/>
  <c r="C1100" i="15"/>
  <c r="C1115" i="15"/>
  <c r="C1280" i="15"/>
  <c r="C1310" i="15"/>
  <c r="C1325" i="15"/>
  <c r="C1385" i="15"/>
  <c r="C1515" i="15"/>
  <c r="C1535" i="15"/>
  <c r="C1175" i="15"/>
  <c r="C330" i="15"/>
  <c r="C745" i="15"/>
  <c r="C855" i="15"/>
  <c r="C1225" i="15"/>
  <c r="C1440" i="15"/>
  <c r="C1465" i="15"/>
  <c r="C810" i="15"/>
  <c r="C25" i="15"/>
  <c r="C15" i="15"/>
  <c r="C110" i="15"/>
  <c r="C115" i="15"/>
  <c r="C135" i="15"/>
  <c r="C150" i="15"/>
  <c r="C185" i="15"/>
  <c r="C205" i="15"/>
  <c r="C310" i="15"/>
  <c r="C400" i="15"/>
  <c r="C450" i="15"/>
  <c r="C515" i="15"/>
  <c r="C560" i="15"/>
  <c r="C575" i="15"/>
  <c r="C610" i="15"/>
  <c r="C680" i="15"/>
  <c r="C725" i="15"/>
  <c r="C730" i="15"/>
  <c r="C780" i="15"/>
  <c r="C820" i="15"/>
  <c r="C895" i="15"/>
  <c r="C1085" i="15"/>
  <c r="C1180" i="15"/>
  <c r="C1330" i="15"/>
  <c r="C1350" i="15"/>
  <c r="C1365" i="15"/>
  <c r="C1560" i="15"/>
  <c r="C865" i="15"/>
  <c r="C1205" i="15"/>
  <c r="C1345" i="15"/>
  <c r="C430" i="15"/>
  <c r="C95" i="15"/>
  <c r="C160" i="15"/>
  <c r="C235" i="15"/>
  <c r="C250" i="15"/>
  <c r="C640" i="15"/>
  <c r="C1055" i="15"/>
  <c r="C1360" i="15"/>
  <c r="C1520" i="15"/>
  <c r="C1565" i="15"/>
  <c r="C695" i="15"/>
  <c r="C315" i="15"/>
  <c r="C600" i="15"/>
  <c r="C700" i="15"/>
  <c r="C720" i="15"/>
  <c r="C890" i="15"/>
  <c r="C625" i="15"/>
  <c r="C975" i="15"/>
  <c r="C1125" i="15"/>
  <c r="C1445" i="15"/>
  <c r="C1550" i="15"/>
  <c r="C555" i="15"/>
  <c r="C785" i="15"/>
  <c r="C1390" i="15"/>
  <c r="C50" i="15"/>
  <c r="C80" i="15"/>
  <c r="C270" i="15"/>
  <c r="C485" i="15"/>
  <c r="C740" i="15"/>
  <c r="C760" i="15"/>
  <c r="C805" i="15"/>
  <c r="C955" i="15"/>
  <c r="C1425" i="15"/>
  <c r="C1460" i="15"/>
  <c r="C1585" i="15"/>
  <c r="C1295" i="15"/>
  <c r="C225" i="15"/>
  <c r="C425" i="15"/>
  <c r="C620" i="15"/>
  <c r="C985" i="15"/>
  <c r="C1045" i="15"/>
  <c r="C1075" i="15"/>
  <c r="C255" i="15"/>
  <c r="C580" i="15"/>
  <c r="C630" i="15"/>
  <c r="C635" i="15"/>
  <c r="C800" i="15"/>
  <c r="C825" i="15"/>
  <c r="C1000" i="15"/>
  <c r="C1165" i="15"/>
  <c r="C1305" i="15"/>
  <c r="C290" i="15"/>
  <c r="C980" i="15"/>
  <c r="C1060" i="15"/>
  <c r="C1120" i="15"/>
  <c r="C1185" i="15"/>
  <c r="C1340" i="15"/>
  <c r="C1475" i="15"/>
  <c r="C1490" i="15"/>
  <c r="C55" i="15"/>
  <c r="C35" i="15"/>
  <c r="C260" i="15"/>
  <c r="C710" i="15"/>
  <c r="C1025" i="15"/>
  <c r="C1380" i="15"/>
  <c r="C5" i="15"/>
  <c r="C280" i="15"/>
  <c r="C415" i="15"/>
  <c r="C455" i="15"/>
  <c r="C545" i="15"/>
  <c r="C795" i="15"/>
  <c r="C1035" i="15"/>
  <c r="C1265" i="15"/>
  <c r="C1555" i="15"/>
  <c r="C355" i="15"/>
  <c r="C130" i="15"/>
  <c r="C245" i="15"/>
  <c r="C285" i="15"/>
  <c r="C475" i="15"/>
  <c r="C770" i="15"/>
  <c r="C790" i="15"/>
  <c r="C1415" i="15"/>
  <c r="C1455" i="15"/>
  <c r="C1470" i="15"/>
  <c r="C1525" i="15"/>
  <c r="C75" i="15"/>
  <c r="C345" i="15"/>
  <c r="C670" i="15"/>
  <c r="C925" i="15"/>
  <c r="C1260" i="15"/>
  <c r="C1530" i="15"/>
  <c r="C265" i="15"/>
  <c r="C300" i="15"/>
  <c r="C375" i="15"/>
  <c r="C390" i="15"/>
  <c r="C410" i="15"/>
  <c r="C870" i="15"/>
  <c r="C950" i="15"/>
  <c r="C965" i="15"/>
  <c r="C990" i="15"/>
  <c r="C1010" i="15"/>
  <c r="C1050" i="15"/>
  <c r="C1270" i="15"/>
  <c r="C1420" i="15"/>
  <c r="C1570" i="15"/>
  <c r="C275" i="15"/>
  <c r="C10" i="15"/>
  <c r="C845" i="15"/>
  <c r="C1500" i="15"/>
  <c r="C1170" i="15"/>
  <c r="C210" i="15"/>
  <c r="C690" i="15"/>
  <c r="C1070" i="15"/>
  <c r="C590" i="15"/>
  <c r="C840" i="15"/>
  <c r="C905" i="15"/>
  <c r="C1580" i="15"/>
  <c r="C755" i="15"/>
  <c r="C145" i="15"/>
  <c r="C750" i="15"/>
  <c r="C875" i="15"/>
  <c r="C1235" i="15"/>
  <c r="C1275" i="15"/>
  <c r="C1315" i="15"/>
  <c r="C1320" i="15"/>
  <c r="C65" i="15"/>
  <c r="C120" i="15"/>
  <c r="C305" i="15"/>
  <c r="C405" i="15"/>
  <c r="C420" i="15"/>
  <c r="C460" i="15"/>
  <c r="C490" i="15"/>
  <c r="C530" i="15"/>
  <c r="C815" i="15"/>
  <c r="C900" i="15"/>
  <c r="C1020" i="15"/>
  <c r="C1290" i="15"/>
  <c r="C1335" i="15"/>
  <c r="C1545" i="15"/>
  <c r="C1575" i="15"/>
  <c r="C470" i="15"/>
  <c r="C550" i="15"/>
  <c r="C165" i="15"/>
  <c r="C230" i="15"/>
  <c r="C685" i="15"/>
  <c r="C880" i="15"/>
  <c r="C910" i="15"/>
  <c r="C1105" i="15"/>
  <c r="C480" i="15"/>
  <c r="C495" i="15"/>
  <c r="C595" i="15"/>
  <c r="C325" i="15"/>
  <c r="C1090" i="15"/>
  <c r="C1110" i="15"/>
  <c r="C30" i="15"/>
  <c r="C155" i="15"/>
  <c r="C190" i="15"/>
  <c r="C500" i="15"/>
  <c r="C570" i="15"/>
  <c r="C735" i="15"/>
  <c r="C775" i="15"/>
  <c r="C1155" i="15"/>
  <c r="C1355" i="15"/>
  <c r="C1435" i="15"/>
  <c r="C915" i="15"/>
  <c r="C1395" i="15"/>
  <c r="C21" i="15"/>
  <c r="C46" i="15"/>
  <c r="C171" i="15"/>
  <c r="C181" i="15"/>
  <c r="C201" i="15"/>
  <c r="C216" i="15"/>
  <c r="C221" i="15"/>
  <c r="C341" i="15"/>
  <c r="C361" i="15"/>
  <c r="C511" i="15"/>
  <c r="C606" i="15"/>
  <c r="C651" i="15"/>
  <c r="C661" i="15"/>
  <c r="C716" i="15"/>
  <c r="C861" i="15"/>
  <c r="C1006" i="15"/>
  <c r="C1016" i="15"/>
  <c r="C1141" i="15"/>
  <c r="C1191" i="15"/>
  <c r="C1201" i="15"/>
  <c r="C1211" i="15"/>
  <c r="C1216" i="15"/>
  <c r="C1301" i="15"/>
  <c r="C1481" i="15"/>
  <c r="C1496" i="15"/>
  <c r="C1506" i="15"/>
  <c r="C1511" i="15"/>
  <c r="C1541" i="15"/>
  <c r="C1591" i="15"/>
  <c r="C931" i="15"/>
  <c r="C126" i="15"/>
  <c r="C176" i="15"/>
  <c r="C196" i="15"/>
  <c r="C336" i="15"/>
  <c r="C506" i="15"/>
  <c r="C836" i="15"/>
  <c r="C936" i="15"/>
  <c r="C1031" i="15"/>
  <c r="C1131" i="15"/>
  <c r="C1251" i="15"/>
  <c r="C1486" i="15"/>
  <c r="C1136" i="15"/>
  <c r="C61" i="15"/>
  <c r="C86" i="15"/>
  <c r="C91" i="15"/>
  <c r="C101" i="15"/>
  <c r="C296" i="15"/>
  <c r="C396" i="15"/>
  <c r="C446" i="15"/>
  <c r="C521" i="15"/>
  <c r="C526" i="15"/>
  <c r="C541" i="15"/>
  <c r="C586" i="15"/>
  <c r="C616" i="15"/>
  <c r="C676" i="15"/>
  <c r="C851" i="15"/>
  <c r="C941" i="15"/>
  <c r="C971" i="15"/>
  <c r="C996" i="15"/>
  <c r="C1041" i="15"/>
  <c r="C1096" i="15"/>
  <c r="C1146" i="15"/>
  <c r="C1151" i="15"/>
  <c r="C1161" i="15"/>
  <c r="C1371" i="15"/>
  <c r="C1401" i="15"/>
  <c r="C1411" i="15"/>
  <c r="C1451" i="15"/>
  <c r="C766" i="15"/>
  <c r="C41" i="15"/>
  <c r="C1081" i="15"/>
  <c r="C1221" i="15"/>
  <c r="C241" i="15"/>
  <c r="C366" i="15"/>
  <c r="C371" i="15"/>
  <c r="C1406" i="15"/>
  <c r="C386" i="15"/>
  <c r="C351" i="15"/>
  <c r="C646" i="15"/>
  <c r="C706" i="15"/>
  <c r="C1241" i="15"/>
  <c r="C1231" i="15"/>
  <c r="C1246" i="15"/>
  <c r="C1196" i="15"/>
  <c r="C1376" i="15"/>
  <c r="C1431" i="15"/>
  <c r="C1256" i="15"/>
  <c r="C1286" i="15"/>
  <c r="C71" i="15"/>
  <c r="C106" i="15"/>
  <c r="C141" i="15"/>
  <c r="C321" i="15"/>
  <c r="C381" i="15"/>
  <c r="C436" i="15"/>
  <c r="C441" i="15"/>
  <c r="C466" i="15"/>
  <c r="C536" i="15"/>
  <c r="C566" i="15"/>
  <c r="C656" i="15"/>
  <c r="C666" i="15"/>
  <c r="C831" i="15"/>
  <c r="C886" i="15"/>
  <c r="C921" i="15"/>
  <c r="C946" i="15"/>
  <c r="C961" i="15"/>
  <c r="C1066" i="15"/>
  <c r="C1101" i="15"/>
  <c r="C1116" i="15"/>
  <c r="C1281" i="15"/>
  <c r="C1311" i="15"/>
  <c r="C1326" i="15"/>
  <c r="C1386" i="15"/>
  <c r="C1516" i="15"/>
  <c r="C1536" i="15"/>
  <c r="C1176" i="15"/>
  <c r="C331" i="15"/>
  <c r="C746" i="15"/>
  <c r="C856" i="15"/>
  <c r="C1226" i="15"/>
  <c r="C1441" i="15"/>
  <c r="C1466" i="15"/>
  <c r="C811" i="15"/>
  <c r="C26" i="15"/>
  <c r="C16" i="15"/>
  <c r="C111" i="15"/>
  <c r="C116" i="15"/>
  <c r="C136" i="15"/>
  <c r="C151" i="15"/>
  <c r="C186" i="15"/>
  <c r="C206" i="15"/>
  <c r="C311" i="15"/>
  <c r="C401" i="15"/>
  <c r="C451" i="15"/>
  <c r="C516" i="15"/>
  <c r="C561" i="15"/>
  <c r="C576" i="15"/>
  <c r="C611" i="15"/>
  <c r="C681" i="15"/>
  <c r="C726" i="15"/>
  <c r="C731" i="15"/>
  <c r="C781" i="15"/>
  <c r="C821" i="15"/>
  <c r="C896" i="15"/>
  <c r="C1086" i="15"/>
  <c r="C1181" i="15"/>
  <c r="C1331" i="15"/>
  <c r="C1351" i="15"/>
  <c r="C1366" i="15"/>
  <c r="C1561" i="15"/>
  <c r="C866" i="15"/>
  <c r="C1206" i="15"/>
  <c r="C1346" i="15"/>
  <c r="C431" i="15"/>
  <c r="C96" i="15"/>
  <c r="C161" i="15"/>
  <c r="C236" i="15"/>
  <c r="C251" i="15"/>
  <c r="C641" i="15"/>
  <c r="C1056" i="15"/>
  <c r="C1361" i="15"/>
  <c r="C1521" i="15"/>
  <c r="C1566" i="15"/>
  <c r="C696" i="15"/>
  <c r="C316" i="15"/>
  <c r="C601" i="15"/>
  <c r="C701" i="15"/>
  <c r="C721" i="15"/>
  <c r="C891" i="15"/>
  <c r="C626" i="15"/>
  <c r="C976" i="15"/>
  <c r="C1126" i="15"/>
  <c r="C1446" i="15"/>
  <c r="C1551" i="15"/>
  <c r="C556" i="15"/>
  <c r="C786" i="15"/>
  <c r="C1391" i="15"/>
  <c r="C51" i="15"/>
  <c r="C81" i="15"/>
  <c r="C271" i="15"/>
  <c r="C486" i="15"/>
  <c r="C741" i="15"/>
  <c r="C761" i="15"/>
  <c r="C806" i="15"/>
  <c r="C956" i="15"/>
  <c r="C1426" i="15"/>
  <c r="C1461" i="15"/>
  <c r="C1586" i="15"/>
  <c r="C1296" i="15"/>
  <c r="C226" i="15"/>
  <c r="C426" i="15"/>
  <c r="C621" i="15"/>
  <c r="C986" i="15"/>
  <c r="C1046" i="15"/>
  <c r="C1076" i="15"/>
  <c r="C256" i="15"/>
  <c r="C581" i="15"/>
  <c r="C631" i="15"/>
  <c r="C636" i="15"/>
  <c r="C801" i="15"/>
  <c r="C826" i="15"/>
  <c r="C1001" i="15"/>
  <c r="C1166" i="15"/>
  <c r="C1306" i="15"/>
  <c r="C291" i="15"/>
  <c r="C981" i="15"/>
  <c r="C1061" i="15"/>
  <c r="C1121" i="15"/>
  <c r="C1186" i="15"/>
  <c r="C1341" i="15"/>
  <c r="C1476" i="15"/>
  <c r="C1491" i="15"/>
  <c r="C56" i="15"/>
  <c r="C36" i="15"/>
  <c r="C261" i="15"/>
  <c r="C711" i="15"/>
  <c r="C1026" i="15"/>
  <c r="C1381" i="15"/>
  <c r="C6" i="15"/>
  <c r="C281" i="15"/>
  <c r="C416" i="15"/>
  <c r="C456" i="15"/>
  <c r="C546" i="15"/>
  <c r="C796" i="15"/>
  <c r="C1036" i="15"/>
  <c r="C1266" i="15"/>
  <c r="C1556" i="15"/>
  <c r="C356" i="15"/>
  <c r="C131" i="15"/>
  <c r="C246" i="15"/>
  <c r="C286" i="15"/>
  <c r="C476" i="15"/>
  <c r="C771" i="15"/>
  <c r="C791" i="15"/>
  <c r="C1416" i="15"/>
  <c r="C1456" i="15"/>
  <c r="C1471" i="15"/>
  <c r="C1526" i="15"/>
  <c r="C76" i="15"/>
  <c r="C346" i="15"/>
  <c r="C671" i="15"/>
  <c r="C926" i="15"/>
  <c r="C1261" i="15"/>
  <c r="C1531" i="15"/>
  <c r="C266" i="15"/>
  <c r="C301" i="15"/>
  <c r="C376" i="15"/>
  <c r="C391" i="15"/>
  <c r="C411" i="15"/>
  <c r="C871" i="15"/>
  <c r="C951" i="15"/>
  <c r="C966" i="15"/>
  <c r="C991" i="15"/>
  <c r="C1011" i="15"/>
  <c r="C1051" i="15"/>
  <c r="C1271" i="15"/>
  <c r="C1421" i="15"/>
  <c r="C1571" i="15"/>
  <c r="C276" i="15"/>
  <c r="C11" i="15"/>
  <c r="C846" i="15"/>
  <c r="C1501" i="15"/>
  <c r="C1171" i="15"/>
  <c r="C211" i="15"/>
  <c r="C691" i="15"/>
  <c r="C1071" i="15"/>
  <c r="C591" i="15"/>
  <c r="C841" i="15"/>
  <c r="C906" i="15"/>
  <c r="C1581" i="15"/>
  <c r="C756" i="15"/>
  <c r="C146" i="15"/>
  <c r="C751" i="15"/>
  <c r="C876" i="15"/>
  <c r="C1236" i="15"/>
  <c r="C1276" i="15"/>
  <c r="C1316" i="15"/>
  <c r="C1321" i="15"/>
  <c r="C66" i="15"/>
  <c r="C121" i="15"/>
  <c r="C306" i="15"/>
  <c r="C406" i="15"/>
  <c r="C421" i="15"/>
  <c r="C461" i="15"/>
  <c r="C491" i="15"/>
  <c r="C531" i="15"/>
  <c r="C816" i="15"/>
  <c r="C901" i="15"/>
  <c r="C1021" i="15"/>
  <c r="C1291" i="15"/>
  <c r="C1336" i="15"/>
  <c r="C1546" i="15"/>
  <c r="C1576" i="15"/>
  <c r="C471" i="15"/>
  <c r="C551" i="15"/>
  <c r="C166" i="15"/>
  <c r="C231" i="15"/>
  <c r="C686" i="15"/>
  <c r="C881" i="15"/>
  <c r="C911" i="15"/>
  <c r="C1106" i="15"/>
  <c r="C481" i="15"/>
  <c r="C496" i="15"/>
  <c r="C596" i="15"/>
  <c r="C326" i="15"/>
  <c r="C1091" i="15"/>
  <c r="C1111" i="15"/>
  <c r="C31" i="15"/>
  <c r="C156" i="15"/>
  <c r="C191" i="15"/>
  <c r="C501" i="15"/>
  <c r="C571" i="15"/>
  <c r="C736" i="15"/>
  <c r="C776" i="15"/>
  <c r="C1156" i="15"/>
  <c r="C1356" i="15"/>
  <c r="C1436" i="15"/>
  <c r="C916" i="15"/>
  <c r="C1396" i="15"/>
  <c r="C17" i="15"/>
  <c r="AA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196" i="14"/>
  <c r="AA197" i="14"/>
  <c r="AA198"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0"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A256" i="14"/>
  <c r="AA257" i="14"/>
  <c r="AA258" i="14"/>
  <c r="AA259" i="14"/>
  <c r="AA260" i="14"/>
  <c r="AA261" i="14"/>
  <c r="AA262" i="14"/>
  <c r="AA263" i="14"/>
  <c r="AA264" i="14"/>
  <c r="AA265" i="14"/>
  <c r="AA266" i="14"/>
  <c r="AA267" i="14"/>
  <c r="AA268" i="14"/>
  <c r="AA269" i="14"/>
  <c r="AA270" i="14"/>
  <c r="AA271" i="14"/>
  <c r="AA272" i="14"/>
  <c r="AA273" i="14"/>
  <c r="AA274" i="14"/>
  <c r="AA275" i="14"/>
  <c r="AA276" i="14"/>
  <c r="AA277" i="14"/>
  <c r="AA278" i="14"/>
  <c r="AA279" i="14"/>
  <c r="AA280" i="14"/>
  <c r="AA281" i="14"/>
  <c r="AA282" i="14"/>
  <c r="AA283" i="14"/>
  <c r="AA284" i="14"/>
  <c r="AA285" i="14"/>
  <c r="AA286" i="14"/>
  <c r="AA287" i="14"/>
  <c r="AA288" i="14"/>
  <c r="AA289" i="14"/>
  <c r="AA290" i="14"/>
  <c r="AA291" i="14"/>
  <c r="AA292" i="14"/>
  <c r="AA293" i="14"/>
  <c r="AA294" i="14"/>
  <c r="AA295" i="14"/>
  <c r="AA296" i="14"/>
  <c r="AA297" i="14"/>
  <c r="AA298" i="14"/>
  <c r="AA299" i="14"/>
  <c r="AA300" i="14"/>
  <c r="AA301" i="14"/>
  <c r="AA302" i="14"/>
  <c r="AA303" i="14"/>
  <c r="AA304" i="14"/>
  <c r="AA305" i="14"/>
  <c r="AA306" i="14"/>
  <c r="AA307" i="14"/>
  <c r="AA308" i="14"/>
  <c r="AA309" i="14"/>
  <c r="AA310" i="14"/>
  <c r="AA311" i="14"/>
  <c r="AA312" i="14"/>
  <c r="AA313" i="14"/>
  <c r="AA314" i="14"/>
  <c r="AA315" i="14"/>
  <c r="AA316" i="14"/>
  <c r="AA317" i="14"/>
  <c r="AA318" i="14"/>
  <c r="AA319" i="14"/>
  <c r="AA320" i="14"/>
  <c r="AA3" i="14"/>
  <c r="AA4" i="13"/>
  <c r="AA5" i="13"/>
  <c r="AA6"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110" i="13"/>
  <c r="AA111" i="13"/>
  <c r="AA112" i="13"/>
  <c r="AA113" i="13"/>
  <c r="AA114" i="13"/>
  <c r="AA115" i="13"/>
  <c r="AA116" i="13"/>
  <c r="AA117" i="13"/>
  <c r="AA118" i="13"/>
  <c r="AA119" i="13"/>
  <c r="AA120" i="13"/>
  <c r="AA121" i="13"/>
  <c r="AA122" i="13"/>
  <c r="AA123" i="13"/>
  <c r="AA124" i="13"/>
  <c r="AA125" i="13"/>
  <c r="AA126" i="13"/>
  <c r="AA127" i="13"/>
  <c r="AA128" i="13"/>
  <c r="AA129" i="13"/>
  <c r="AA130" i="13"/>
  <c r="AA131" i="13"/>
  <c r="AA132" i="13"/>
  <c r="AA133" i="13"/>
  <c r="AA134" i="13"/>
  <c r="AA135" i="13"/>
  <c r="AA136" i="13"/>
  <c r="AA137" i="13"/>
  <c r="AA138" i="13"/>
  <c r="AA139" i="13"/>
  <c r="AA140" i="13"/>
  <c r="AA141" i="13"/>
  <c r="AA142" i="13"/>
  <c r="AA143" i="13"/>
  <c r="AA144" i="13"/>
  <c r="AA145" i="13"/>
  <c r="AA146" i="13"/>
  <c r="AA147" i="13"/>
  <c r="AA148" i="13"/>
  <c r="AA149" i="13"/>
  <c r="AA150" i="13"/>
  <c r="AA151" i="13"/>
  <c r="AA152" i="13"/>
  <c r="AA153" i="13"/>
  <c r="AA154" i="13"/>
  <c r="AA155" i="13"/>
  <c r="AA156" i="13"/>
  <c r="AA157" i="13"/>
  <c r="AA158" i="13"/>
  <c r="AA159" i="13"/>
  <c r="AA160" i="13"/>
  <c r="AA161" i="13"/>
  <c r="AA162" i="13"/>
  <c r="AA163" i="13"/>
  <c r="AA164" i="13"/>
  <c r="AA165" i="13"/>
  <c r="AA166" i="13"/>
  <c r="AA167" i="13"/>
  <c r="AA168" i="13"/>
  <c r="AA169" i="13"/>
  <c r="AA170" i="13"/>
  <c r="AA171" i="13"/>
  <c r="AA172" i="13"/>
  <c r="AA173" i="13"/>
  <c r="AA174" i="13"/>
  <c r="AA175" i="13"/>
  <c r="AA176" i="13"/>
  <c r="AA177" i="13"/>
  <c r="AA178" i="13"/>
  <c r="AA179" i="13"/>
  <c r="AA180" i="13"/>
  <c r="AA181" i="13"/>
  <c r="AA182" i="13"/>
  <c r="AA183" i="13"/>
  <c r="AA184" i="13"/>
  <c r="AA185" i="13"/>
  <c r="AA186" i="13"/>
  <c r="AA187" i="13"/>
  <c r="AA188" i="13"/>
  <c r="AA189" i="13"/>
  <c r="AA190" i="13"/>
  <c r="AA191" i="13"/>
  <c r="AA192" i="13"/>
  <c r="AA193" i="13"/>
  <c r="AA194" i="13"/>
  <c r="AA195" i="13"/>
  <c r="AA196" i="13"/>
  <c r="AA197" i="13"/>
  <c r="AA198" i="13"/>
  <c r="AA199" i="13"/>
  <c r="AA200" i="13"/>
  <c r="AA201" i="13"/>
  <c r="AA202" i="13"/>
  <c r="AA203" i="13"/>
  <c r="AA204" i="13"/>
  <c r="AA205" i="13"/>
  <c r="AA206" i="13"/>
  <c r="AA207" i="13"/>
  <c r="AA208" i="13"/>
  <c r="AA209" i="13"/>
  <c r="AA210" i="13"/>
  <c r="AA211" i="13"/>
  <c r="AA212" i="13"/>
  <c r="AA213" i="13"/>
  <c r="AA214" i="13"/>
  <c r="AA215" i="13"/>
  <c r="AA216" i="13"/>
  <c r="AA217" i="13"/>
  <c r="AA218" i="13"/>
  <c r="AA219" i="13"/>
  <c r="AA220" i="13"/>
  <c r="AA221" i="13"/>
  <c r="AA222" i="13"/>
  <c r="AA223" i="13"/>
  <c r="AA224" i="13"/>
  <c r="AA225" i="13"/>
  <c r="AA226" i="13"/>
  <c r="AA227" i="13"/>
  <c r="AA228" i="13"/>
  <c r="AA229" i="13"/>
  <c r="AA230" i="13"/>
  <c r="AA231" i="13"/>
  <c r="AA232" i="13"/>
  <c r="AA233" i="13"/>
  <c r="AA234" i="13"/>
  <c r="AA235" i="13"/>
  <c r="AA236" i="13"/>
  <c r="AA237" i="13"/>
  <c r="AA238" i="13"/>
  <c r="AA239" i="13"/>
  <c r="AA240" i="13"/>
  <c r="AA241" i="13"/>
  <c r="AA242" i="13"/>
  <c r="AA243" i="13"/>
  <c r="AA244" i="13"/>
  <c r="AA245" i="13"/>
  <c r="AA246" i="13"/>
  <c r="AA247" i="13"/>
  <c r="AA248" i="13"/>
  <c r="AA249" i="13"/>
  <c r="AA250" i="13"/>
  <c r="AA251" i="13"/>
  <c r="AA252" i="13"/>
  <c r="AA253" i="13"/>
  <c r="AA254" i="13"/>
  <c r="AA255" i="13"/>
  <c r="AA256" i="13"/>
  <c r="AA257" i="13"/>
  <c r="AA258" i="13"/>
  <c r="AA259" i="13"/>
  <c r="AA260" i="13"/>
  <c r="AA261" i="13"/>
  <c r="AA262" i="13"/>
  <c r="AA263" i="13"/>
  <c r="AA264" i="13"/>
  <c r="AA265" i="13"/>
  <c r="AA266" i="13"/>
  <c r="AA267" i="13"/>
  <c r="AA268" i="13"/>
  <c r="AA269" i="13"/>
  <c r="AA270" i="13"/>
  <c r="AA271" i="13"/>
  <c r="AA272" i="13"/>
  <c r="AA273" i="13"/>
  <c r="AA274" i="13"/>
  <c r="AA275" i="13"/>
  <c r="AA276" i="13"/>
  <c r="AA277" i="13"/>
  <c r="AA278" i="13"/>
  <c r="AA279" i="13"/>
  <c r="AA280" i="13"/>
  <c r="AA281" i="13"/>
  <c r="AA282" i="13"/>
  <c r="AA283" i="13"/>
  <c r="AA284" i="13"/>
  <c r="AA285" i="13"/>
  <c r="AA286" i="13"/>
  <c r="AA287" i="13"/>
  <c r="AA288" i="13"/>
  <c r="AA289" i="13"/>
  <c r="AA290" i="13"/>
  <c r="AA291" i="13"/>
  <c r="AA292" i="13"/>
  <c r="AA293" i="13"/>
  <c r="AA294" i="13"/>
  <c r="AA295" i="13"/>
  <c r="AA296" i="13"/>
  <c r="AA297" i="13"/>
  <c r="AA298" i="13"/>
  <c r="AA299" i="13"/>
  <c r="AA300" i="13"/>
  <c r="AA301" i="13"/>
  <c r="AA302" i="13"/>
  <c r="AA303" i="13"/>
  <c r="AA304" i="13"/>
  <c r="AA305" i="13"/>
  <c r="AA306" i="13"/>
  <c r="AA307" i="13"/>
  <c r="AA308" i="13"/>
  <c r="AA309" i="13"/>
  <c r="AA310" i="13"/>
  <c r="AA311" i="13"/>
  <c r="AA312" i="13"/>
  <c r="AA313" i="13"/>
  <c r="AA314" i="13"/>
  <c r="AA315" i="13"/>
  <c r="AA316" i="13"/>
  <c r="AA317" i="13"/>
  <c r="AA318" i="13"/>
  <c r="AA319" i="13"/>
  <c r="AA320" i="13"/>
  <c r="AA3" i="13"/>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 i="1"/>
  <c r="C4" i="14"/>
  <c r="D4" i="14"/>
  <c r="E4" i="14"/>
  <c r="F4" i="14"/>
  <c r="G4" i="14"/>
  <c r="H4" i="14"/>
  <c r="I4" i="14"/>
  <c r="J4" i="14"/>
  <c r="K4" i="14"/>
  <c r="L4" i="14"/>
  <c r="M4" i="14"/>
  <c r="N4" i="14"/>
  <c r="O4" i="14"/>
  <c r="P4" i="14"/>
  <c r="Q4" i="14"/>
  <c r="R4" i="14"/>
  <c r="S4" i="14"/>
  <c r="T4" i="14"/>
  <c r="U4" i="14"/>
  <c r="V4" i="14"/>
  <c r="W4" i="14"/>
  <c r="X4" i="14"/>
  <c r="Y4" i="14"/>
  <c r="Z4" i="14"/>
  <c r="C5" i="14"/>
  <c r="D5" i="14"/>
  <c r="E5" i="14"/>
  <c r="F5" i="14"/>
  <c r="G5" i="14"/>
  <c r="H5" i="14"/>
  <c r="I5" i="14"/>
  <c r="J5" i="14"/>
  <c r="K5" i="14"/>
  <c r="L5" i="14"/>
  <c r="M5" i="14"/>
  <c r="N5" i="14"/>
  <c r="O5" i="14"/>
  <c r="P5" i="14"/>
  <c r="Q5" i="14"/>
  <c r="R5" i="14"/>
  <c r="S5" i="14"/>
  <c r="T5" i="14"/>
  <c r="U5" i="14"/>
  <c r="V5" i="14"/>
  <c r="W5" i="14"/>
  <c r="X5" i="14"/>
  <c r="Y5" i="14"/>
  <c r="Z5" i="14"/>
  <c r="C6" i="14"/>
  <c r="D6" i="14"/>
  <c r="E6" i="14"/>
  <c r="F6" i="14"/>
  <c r="G6" i="14"/>
  <c r="H6" i="14"/>
  <c r="I6" i="14"/>
  <c r="J6" i="14"/>
  <c r="K6" i="14"/>
  <c r="L6" i="14"/>
  <c r="M6" i="14"/>
  <c r="N6" i="14"/>
  <c r="O6" i="14"/>
  <c r="P6" i="14"/>
  <c r="Q6" i="14"/>
  <c r="R6" i="14"/>
  <c r="S6" i="14"/>
  <c r="T6" i="14"/>
  <c r="U6" i="14"/>
  <c r="V6" i="14"/>
  <c r="W6" i="14"/>
  <c r="X6" i="14"/>
  <c r="Y6" i="14"/>
  <c r="Z6" i="14"/>
  <c r="C7" i="14"/>
  <c r="D7" i="14"/>
  <c r="E7" i="14"/>
  <c r="F7" i="14"/>
  <c r="G7" i="14"/>
  <c r="H7" i="14"/>
  <c r="I7" i="14"/>
  <c r="J7" i="14"/>
  <c r="K7" i="14"/>
  <c r="L7" i="14"/>
  <c r="M7" i="14"/>
  <c r="N7" i="14"/>
  <c r="O7" i="14"/>
  <c r="P7" i="14"/>
  <c r="Q7" i="14"/>
  <c r="R7" i="14"/>
  <c r="S7" i="14"/>
  <c r="T7" i="14"/>
  <c r="U7" i="14"/>
  <c r="V7" i="14"/>
  <c r="W7" i="14"/>
  <c r="X7" i="14"/>
  <c r="Y7" i="14"/>
  <c r="Z7" i="14"/>
  <c r="C8" i="14"/>
  <c r="D8" i="14"/>
  <c r="E8" i="14"/>
  <c r="F8" i="14"/>
  <c r="G8" i="14"/>
  <c r="H8" i="14"/>
  <c r="I8" i="14"/>
  <c r="J8" i="14"/>
  <c r="K8" i="14"/>
  <c r="L8" i="14"/>
  <c r="M8" i="14"/>
  <c r="N8" i="14"/>
  <c r="O8" i="14"/>
  <c r="P8" i="14"/>
  <c r="Q8" i="14"/>
  <c r="R8" i="14"/>
  <c r="S8" i="14"/>
  <c r="T8" i="14"/>
  <c r="U8" i="14"/>
  <c r="V8" i="14"/>
  <c r="W8" i="14"/>
  <c r="X8" i="14"/>
  <c r="Y8" i="14"/>
  <c r="Z8" i="14"/>
  <c r="C9" i="14"/>
  <c r="D9" i="14"/>
  <c r="E9" i="14"/>
  <c r="F9" i="14"/>
  <c r="G9" i="14"/>
  <c r="H9" i="14"/>
  <c r="I9" i="14"/>
  <c r="J9" i="14"/>
  <c r="K9" i="14"/>
  <c r="L9" i="14"/>
  <c r="M9" i="14"/>
  <c r="N9" i="14"/>
  <c r="O9" i="14"/>
  <c r="P9" i="14"/>
  <c r="Q9" i="14"/>
  <c r="R9" i="14"/>
  <c r="S9" i="14"/>
  <c r="T9" i="14"/>
  <c r="U9" i="14"/>
  <c r="V9" i="14"/>
  <c r="W9" i="14"/>
  <c r="X9" i="14"/>
  <c r="Y9" i="14"/>
  <c r="Z9" i="14"/>
  <c r="C10" i="14"/>
  <c r="D10" i="14"/>
  <c r="E10" i="14"/>
  <c r="F10" i="14"/>
  <c r="G10" i="14"/>
  <c r="H10" i="14"/>
  <c r="I10" i="14"/>
  <c r="J10" i="14"/>
  <c r="K10" i="14"/>
  <c r="L10" i="14"/>
  <c r="M10" i="14"/>
  <c r="N10" i="14"/>
  <c r="O10" i="14"/>
  <c r="P10" i="14"/>
  <c r="Q10" i="14"/>
  <c r="R10" i="14"/>
  <c r="S10" i="14"/>
  <c r="T10" i="14"/>
  <c r="U10" i="14"/>
  <c r="V10" i="14"/>
  <c r="W10" i="14"/>
  <c r="X10" i="14"/>
  <c r="Y10" i="14"/>
  <c r="Z10" i="14"/>
  <c r="C11" i="14"/>
  <c r="D11" i="14"/>
  <c r="E11" i="14"/>
  <c r="F11" i="14"/>
  <c r="G11" i="14"/>
  <c r="H11" i="14"/>
  <c r="I11" i="14"/>
  <c r="J11" i="14"/>
  <c r="K11" i="14"/>
  <c r="L11" i="14"/>
  <c r="M11" i="14"/>
  <c r="N11" i="14"/>
  <c r="O11" i="14"/>
  <c r="P11" i="14"/>
  <c r="Q11" i="14"/>
  <c r="R11" i="14"/>
  <c r="S11" i="14"/>
  <c r="T11" i="14"/>
  <c r="U11" i="14"/>
  <c r="V11" i="14"/>
  <c r="W11" i="14"/>
  <c r="X11" i="14"/>
  <c r="Y11" i="14"/>
  <c r="Z11" i="14"/>
  <c r="C12" i="14"/>
  <c r="D12" i="14"/>
  <c r="E12" i="14"/>
  <c r="F12" i="14"/>
  <c r="G12" i="14"/>
  <c r="H12" i="14"/>
  <c r="I12" i="14"/>
  <c r="J12" i="14"/>
  <c r="K12" i="14"/>
  <c r="L12" i="14"/>
  <c r="M12" i="14"/>
  <c r="N12" i="14"/>
  <c r="O12" i="14"/>
  <c r="P12" i="14"/>
  <c r="Q12" i="14"/>
  <c r="R12" i="14"/>
  <c r="S12" i="14"/>
  <c r="T12" i="14"/>
  <c r="U12" i="14"/>
  <c r="V12" i="14"/>
  <c r="W12" i="14"/>
  <c r="X12" i="14"/>
  <c r="Y12" i="14"/>
  <c r="Z12" i="14"/>
  <c r="C13" i="14"/>
  <c r="D13" i="14"/>
  <c r="E13" i="14"/>
  <c r="F13" i="14"/>
  <c r="G13" i="14"/>
  <c r="H13" i="14"/>
  <c r="I13" i="14"/>
  <c r="J13" i="14"/>
  <c r="K13" i="14"/>
  <c r="L13" i="14"/>
  <c r="M13" i="14"/>
  <c r="N13" i="14"/>
  <c r="O13" i="14"/>
  <c r="P13" i="14"/>
  <c r="Q13" i="14"/>
  <c r="R13" i="14"/>
  <c r="S13" i="14"/>
  <c r="T13" i="14"/>
  <c r="U13" i="14"/>
  <c r="V13" i="14"/>
  <c r="W13" i="14"/>
  <c r="X13" i="14"/>
  <c r="Y13" i="14"/>
  <c r="Z13" i="14"/>
  <c r="C14" i="14"/>
  <c r="D14" i="14"/>
  <c r="E14" i="14"/>
  <c r="F14" i="14"/>
  <c r="G14" i="14"/>
  <c r="H14" i="14"/>
  <c r="I14" i="14"/>
  <c r="J14" i="14"/>
  <c r="K14" i="14"/>
  <c r="L14" i="14"/>
  <c r="M14" i="14"/>
  <c r="N14" i="14"/>
  <c r="O14" i="14"/>
  <c r="P14" i="14"/>
  <c r="Q14" i="14"/>
  <c r="R14" i="14"/>
  <c r="S14" i="14"/>
  <c r="T14" i="14"/>
  <c r="U14" i="14"/>
  <c r="V14" i="14"/>
  <c r="W14" i="14"/>
  <c r="X14" i="14"/>
  <c r="Y14" i="14"/>
  <c r="Z14" i="14"/>
  <c r="C15" i="14"/>
  <c r="D15" i="14"/>
  <c r="E15" i="14"/>
  <c r="F15" i="14"/>
  <c r="G15" i="14"/>
  <c r="H15" i="14"/>
  <c r="I15" i="14"/>
  <c r="J15" i="14"/>
  <c r="K15" i="14"/>
  <c r="L15" i="14"/>
  <c r="M15" i="14"/>
  <c r="N15" i="14"/>
  <c r="O15" i="14"/>
  <c r="P15" i="14"/>
  <c r="Q15" i="14"/>
  <c r="R15" i="14"/>
  <c r="S15" i="14"/>
  <c r="T15" i="14"/>
  <c r="U15" i="14"/>
  <c r="V15" i="14"/>
  <c r="W15" i="14"/>
  <c r="X15" i="14"/>
  <c r="Y15" i="14"/>
  <c r="Z15" i="14"/>
  <c r="C16" i="14"/>
  <c r="D16" i="14"/>
  <c r="E16" i="14"/>
  <c r="F16" i="14"/>
  <c r="G16" i="14"/>
  <c r="H16" i="14"/>
  <c r="I16" i="14"/>
  <c r="J16" i="14"/>
  <c r="K16" i="14"/>
  <c r="L16" i="14"/>
  <c r="M16" i="14"/>
  <c r="N16" i="14"/>
  <c r="O16" i="14"/>
  <c r="P16" i="14"/>
  <c r="Q16" i="14"/>
  <c r="R16" i="14"/>
  <c r="S16" i="14"/>
  <c r="T16" i="14"/>
  <c r="U16" i="14"/>
  <c r="V16" i="14"/>
  <c r="W16" i="14"/>
  <c r="X16" i="14"/>
  <c r="Y16" i="14"/>
  <c r="Z16" i="14"/>
  <c r="C17" i="14"/>
  <c r="D17" i="14"/>
  <c r="E17" i="14"/>
  <c r="F17" i="14"/>
  <c r="G17" i="14"/>
  <c r="H17" i="14"/>
  <c r="I17" i="14"/>
  <c r="J17" i="14"/>
  <c r="K17" i="14"/>
  <c r="L17" i="14"/>
  <c r="M17" i="14"/>
  <c r="N17" i="14"/>
  <c r="O17" i="14"/>
  <c r="P17" i="14"/>
  <c r="Q17" i="14"/>
  <c r="R17" i="14"/>
  <c r="S17" i="14"/>
  <c r="T17" i="14"/>
  <c r="U17" i="14"/>
  <c r="V17" i="14"/>
  <c r="W17" i="14"/>
  <c r="X17" i="14"/>
  <c r="Y17" i="14"/>
  <c r="Z17" i="14"/>
  <c r="C18" i="14"/>
  <c r="D18" i="14"/>
  <c r="E18" i="14"/>
  <c r="F18" i="14"/>
  <c r="G18" i="14"/>
  <c r="H18" i="14"/>
  <c r="I18" i="14"/>
  <c r="J18" i="14"/>
  <c r="K18" i="14"/>
  <c r="L18" i="14"/>
  <c r="M18" i="14"/>
  <c r="N18" i="14"/>
  <c r="O18" i="14"/>
  <c r="P18" i="14"/>
  <c r="Q18" i="14"/>
  <c r="R18" i="14"/>
  <c r="S18" i="14"/>
  <c r="T18" i="14"/>
  <c r="U18" i="14"/>
  <c r="V18" i="14"/>
  <c r="W18" i="14"/>
  <c r="X18" i="14"/>
  <c r="Y18" i="14"/>
  <c r="Z18" i="14"/>
  <c r="C19" i="14"/>
  <c r="D19" i="14"/>
  <c r="E19" i="14"/>
  <c r="F19" i="14"/>
  <c r="G19" i="14"/>
  <c r="H19" i="14"/>
  <c r="I19" i="14"/>
  <c r="J19" i="14"/>
  <c r="K19" i="14"/>
  <c r="L19" i="14"/>
  <c r="M19" i="14"/>
  <c r="N19" i="14"/>
  <c r="O19" i="14"/>
  <c r="P19" i="14"/>
  <c r="Q19" i="14"/>
  <c r="R19" i="14"/>
  <c r="S19" i="14"/>
  <c r="T19" i="14"/>
  <c r="U19" i="14"/>
  <c r="V19" i="14"/>
  <c r="W19" i="14"/>
  <c r="X19" i="14"/>
  <c r="Y19" i="14"/>
  <c r="Z19" i="14"/>
  <c r="C20" i="14"/>
  <c r="D20" i="14"/>
  <c r="E20" i="14"/>
  <c r="F20" i="14"/>
  <c r="G20" i="14"/>
  <c r="H20" i="14"/>
  <c r="I20" i="14"/>
  <c r="J20" i="14"/>
  <c r="K20" i="14"/>
  <c r="L20" i="14"/>
  <c r="M20" i="14"/>
  <c r="N20" i="14"/>
  <c r="O20" i="14"/>
  <c r="P20" i="14"/>
  <c r="Q20" i="14"/>
  <c r="R20" i="14"/>
  <c r="S20" i="14"/>
  <c r="T20" i="14"/>
  <c r="U20" i="14"/>
  <c r="V20" i="14"/>
  <c r="W20" i="14"/>
  <c r="X20" i="14"/>
  <c r="Y20" i="14"/>
  <c r="Z20" i="14"/>
  <c r="C21" i="14"/>
  <c r="D21" i="14"/>
  <c r="E21" i="14"/>
  <c r="F21" i="14"/>
  <c r="G21" i="14"/>
  <c r="H21" i="14"/>
  <c r="I21" i="14"/>
  <c r="J21" i="14"/>
  <c r="K21" i="14"/>
  <c r="L21" i="14"/>
  <c r="M21" i="14"/>
  <c r="N21" i="14"/>
  <c r="O21" i="14"/>
  <c r="P21" i="14"/>
  <c r="Q21" i="14"/>
  <c r="R21" i="14"/>
  <c r="S21" i="14"/>
  <c r="T21" i="14"/>
  <c r="U21" i="14"/>
  <c r="V21" i="14"/>
  <c r="W21" i="14"/>
  <c r="X21" i="14"/>
  <c r="Y21" i="14"/>
  <c r="Z21" i="14"/>
  <c r="C22" i="14"/>
  <c r="D22" i="14"/>
  <c r="E22" i="14"/>
  <c r="F22" i="14"/>
  <c r="G22" i="14"/>
  <c r="H22" i="14"/>
  <c r="I22" i="14"/>
  <c r="J22" i="14"/>
  <c r="K22" i="14"/>
  <c r="L22" i="14"/>
  <c r="M22" i="14"/>
  <c r="N22" i="14"/>
  <c r="O22" i="14"/>
  <c r="P22" i="14"/>
  <c r="Q22" i="14"/>
  <c r="R22" i="14"/>
  <c r="S22" i="14"/>
  <c r="T22" i="14"/>
  <c r="U22" i="14"/>
  <c r="V22" i="14"/>
  <c r="W22" i="14"/>
  <c r="X22" i="14"/>
  <c r="Y22" i="14"/>
  <c r="Z22" i="14"/>
  <c r="C23" i="14"/>
  <c r="D23" i="14"/>
  <c r="E23" i="14"/>
  <c r="F23" i="14"/>
  <c r="G23" i="14"/>
  <c r="H23" i="14"/>
  <c r="I23" i="14"/>
  <c r="J23" i="14"/>
  <c r="K23" i="14"/>
  <c r="L23" i="14"/>
  <c r="M23" i="14"/>
  <c r="N23" i="14"/>
  <c r="O23" i="14"/>
  <c r="P23" i="14"/>
  <c r="Q23" i="14"/>
  <c r="R23" i="14"/>
  <c r="S23" i="14"/>
  <c r="T23" i="14"/>
  <c r="U23" i="14"/>
  <c r="V23" i="14"/>
  <c r="W23" i="14"/>
  <c r="X23" i="14"/>
  <c r="Y23" i="14"/>
  <c r="Z23" i="14"/>
  <c r="C24" i="14"/>
  <c r="D24" i="14"/>
  <c r="E24" i="14"/>
  <c r="F24" i="14"/>
  <c r="G24" i="14"/>
  <c r="H24" i="14"/>
  <c r="I24" i="14"/>
  <c r="J24" i="14"/>
  <c r="K24" i="14"/>
  <c r="L24" i="14"/>
  <c r="M24" i="14"/>
  <c r="N24" i="14"/>
  <c r="O24" i="14"/>
  <c r="P24" i="14"/>
  <c r="Q24" i="14"/>
  <c r="R24" i="14"/>
  <c r="S24" i="14"/>
  <c r="T24" i="14"/>
  <c r="U24" i="14"/>
  <c r="V24" i="14"/>
  <c r="W24" i="14"/>
  <c r="X24" i="14"/>
  <c r="Y24" i="14"/>
  <c r="Z24" i="14"/>
  <c r="C25" i="14"/>
  <c r="D25" i="14"/>
  <c r="E25" i="14"/>
  <c r="F25" i="14"/>
  <c r="G25" i="14"/>
  <c r="H25" i="14"/>
  <c r="I25" i="14"/>
  <c r="J25" i="14"/>
  <c r="K25" i="14"/>
  <c r="L25" i="14"/>
  <c r="M25" i="14"/>
  <c r="N25" i="14"/>
  <c r="O25" i="14"/>
  <c r="P25" i="14"/>
  <c r="Q25" i="14"/>
  <c r="R25" i="14"/>
  <c r="S25" i="14"/>
  <c r="T25" i="14"/>
  <c r="U25" i="14"/>
  <c r="V25" i="14"/>
  <c r="W25" i="14"/>
  <c r="X25" i="14"/>
  <c r="Y25" i="14"/>
  <c r="Z25" i="14"/>
  <c r="C26" i="14"/>
  <c r="D26" i="14"/>
  <c r="E26" i="14"/>
  <c r="F26" i="14"/>
  <c r="G26" i="14"/>
  <c r="H26" i="14"/>
  <c r="I26" i="14"/>
  <c r="J26" i="14"/>
  <c r="K26" i="14"/>
  <c r="L26" i="14"/>
  <c r="M26" i="14"/>
  <c r="N26" i="14"/>
  <c r="O26" i="14"/>
  <c r="P26" i="14"/>
  <c r="Q26" i="14"/>
  <c r="R26" i="14"/>
  <c r="S26" i="14"/>
  <c r="T26" i="14"/>
  <c r="U26" i="14"/>
  <c r="V26" i="14"/>
  <c r="W26" i="14"/>
  <c r="X26" i="14"/>
  <c r="Y26" i="14"/>
  <c r="Z26" i="14"/>
  <c r="C27" i="14"/>
  <c r="D27" i="14"/>
  <c r="E27" i="14"/>
  <c r="F27" i="14"/>
  <c r="G27" i="14"/>
  <c r="H27" i="14"/>
  <c r="I27" i="14"/>
  <c r="J27" i="14"/>
  <c r="K27" i="14"/>
  <c r="L27" i="14"/>
  <c r="M27" i="14"/>
  <c r="N27" i="14"/>
  <c r="O27" i="14"/>
  <c r="P27" i="14"/>
  <c r="Q27" i="14"/>
  <c r="R27" i="14"/>
  <c r="S27" i="14"/>
  <c r="T27" i="14"/>
  <c r="U27" i="14"/>
  <c r="V27" i="14"/>
  <c r="W27" i="14"/>
  <c r="X27" i="14"/>
  <c r="Y27" i="14"/>
  <c r="Z27" i="14"/>
  <c r="C28" i="14"/>
  <c r="D28" i="14"/>
  <c r="E28" i="14"/>
  <c r="F28" i="14"/>
  <c r="G28" i="14"/>
  <c r="H28" i="14"/>
  <c r="I28" i="14"/>
  <c r="J28" i="14"/>
  <c r="K28" i="14"/>
  <c r="L28" i="14"/>
  <c r="M28" i="14"/>
  <c r="N28" i="14"/>
  <c r="O28" i="14"/>
  <c r="P28" i="14"/>
  <c r="Q28" i="14"/>
  <c r="R28" i="14"/>
  <c r="S28" i="14"/>
  <c r="T28" i="14"/>
  <c r="U28" i="14"/>
  <c r="V28" i="14"/>
  <c r="W28" i="14"/>
  <c r="X28" i="14"/>
  <c r="Y28" i="14"/>
  <c r="Z28" i="14"/>
  <c r="C29" i="14"/>
  <c r="D29" i="14"/>
  <c r="E29" i="14"/>
  <c r="F29" i="14"/>
  <c r="G29" i="14"/>
  <c r="H29" i="14"/>
  <c r="I29" i="14"/>
  <c r="J29" i="14"/>
  <c r="K29" i="14"/>
  <c r="L29" i="14"/>
  <c r="M29" i="14"/>
  <c r="N29" i="14"/>
  <c r="O29" i="14"/>
  <c r="P29" i="14"/>
  <c r="Q29" i="14"/>
  <c r="R29" i="14"/>
  <c r="S29" i="14"/>
  <c r="T29" i="14"/>
  <c r="U29" i="14"/>
  <c r="V29" i="14"/>
  <c r="W29" i="14"/>
  <c r="X29" i="14"/>
  <c r="Y29" i="14"/>
  <c r="Z29" i="14"/>
  <c r="C30" i="14"/>
  <c r="D30" i="14"/>
  <c r="E30" i="14"/>
  <c r="F30" i="14"/>
  <c r="G30" i="14"/>
  <c r="H30" i="14"/>
  <c r="I30" i="14"/>
  <c r="J30" i="14"/>
  <c r="K30" i="14"/>
  <c r="L30" i="14"/>
  <c r="M30" i="14"/>
  <c r="N30" i="14"/>
  <c r="O30" i="14"/>
  <c r="P30" i="14"/>
  <c r="Q30" i="14"/>
  <c r="R30" i="14"/>
  <c r="S30" i="14"/>
  <c r="T30" i="14"/>
  <c r="U30" i="14"/>
  <c r="V30" i="14"/>
  <c r="W30" i="14"/>
  <c r="X30" i="14"/>
  <c r="Y30" i="14"/>
  <c r="Z30" i="14"/>
  <c r="C31" i="14"/>
  <c r="D31" i="14"/>
  <c r="E31" i="14"/>
  <c r="F31" i="14"/>
  <c r="G31" i="14"/>
  <c r="H31" i="14"/>
  <c r="I31" i="14"/>
  <c r="J31" i="14"/>
  <c r="K31" i="14"/>
  <c r="L31" i="14"/>
  <c r="M31" i="14"/>
  <c r="N31" i="14"/>
  <c r="O31" i="14"/>
  <c r="P31" i="14"/>
  <c r="Q31" i="14"/>
  <c r="R31" i="14"/>
  <c r="S31" i="14"/>
  <c r="T31" i="14"/>
  <c r="U31" i="14"/>
  <c r="V31" i="14"/>
  <c r="W31" i="14"/>
  <c r="X31" i="14"/>
  <c r="Y31" i="14"/>
  <c r="Z31" i="14"/>
  <c r="C32" i="14"/>
  <c r="D32" i="14"/>
  <c r="E32" i="14"/>
  <c r="F32" i="14"/>
  <c r="G32" i="14"/>
  <c r="H32" i="14"/>
  <c r="I32" i="14"/>
  <c r="J32" i="14"/>
  <c r="K32" i="14"/>
  <c r="L32" i="14"/>
  <c r="M32" i="14"/>
  <c r="N32" i="14"/>
  <c r="O32" i="14"/>
  <c r="P32" i="14"/>
  <c r="Q32" i="14"/>
  <c r="R32" i="14"/>
  <c r="S32" i="14"/>
  <c r="T32" i="14"/>
  <c r="U32" i="14"/>
  <c r="V32" i="14"/>
  <c r="W32" i="14"/>
  <c r="X32" i="14"/>
  <c r="Y32" i="14"/>
  <c r="Z32" i="14"/>
  <c r="C33" i="14"/>
  <c r="D33" i="14"/>
  <c r="E33" i="14"/>
  <c r="F33" i="14"/>
  <c r="G33" i="14"/>
  <c r="H33" i="14"/>
  <c r="I33" i="14"/>
  <c r="J33" i="14"/>
  <c r="K33" i="14"/>
  <c r="L33" i="14"/>
  <c r="M33" i="14"/>
  <c r="N33" i="14"/>
  <c r="O33" i="14"/>
  <c r="P33" i="14"/>
  <c r="Q33" i="14"/>
  <c r="R33" i="14"/>
  <c r="S33" i="14"/>
  <c r="T33" i="14"/>
  <c r="U33" i="14"/>
  <c r="V33" i="14"/>
  <c r="W33" i="14"/>
  <c r="X33" i="14"/>
  <c r="Y33" i="14"/>
  <c r="Z33" i="14"/>
  <c r="C34" i="14"/>
  <c r="D34" i="14"/>
  <c r="E34" i="14"/>
  <c r="F34" i="14"/>
  <c r="G34" i="14"/>
  <c r="H34" i="14"/>
  <c r="I34" i="14"/>
  <c r="J34" i="14"/>
  <c r="K34" i="14"/>
  <c r="L34" i="14"/>
  <c r="M34" i="14"/>
  <c r="N34" i="14"/>
  <c r="O34" i="14"/>
  <c r="P34" i="14"/>
  <c r="Q34" i="14"/>
  <c r="R34" i="14"/>
  <c r="S34" i="14"/>
  <c r="T34" i="14"/>
  <c r="U34" i="14"/>
  <c r="V34" i="14"/>
  <c r="W34" i="14"/>
  <c r="X34" i="14"/>
  <c r="Y34" i="14"/>
  <c r="Z34" i="14"/>
  <c r="C35" i="14"/>
  <c r="D35" i="14"/>
  <c r="E35" i="14"/>
  <c r="F35" i="14"/>
  <c r="G35" i="14"/>
  <c r="H35" i="14"/>
  <c r="I35" i="14"/>
  <c r="J35" i="14"/>
  <c r="K35" i="14"/>
  <c r="L35" i="14"/>
  <c r="M35" i="14"/>
  <c r="N35" i="14"/>
  <c r="O35" i="14"/>
  <c r="P35" i="14"/>
  <c r="Q35" i="14"/>
  <c r="R35" i="14"/>
  <c r="S35" i="14"/>
  <c r="T35" i="14"/>
  <c r="U35" i="14"/>
  <c r="V35" i="14"/>
  <c r="W35" i="14"/>
  <c r="X35" i="14"/>
  <c r="Y35" i="14"/>
  <c r="Z35" i="14"/>
  <c r="C36" i="14"/>
  <c r="D36" i="14"/>
  <c r="E36" i="14"/>
  <c r="F36" i="14"/>
  <c r="G36" i="14"/>
  <c r="H36" i="14"/>
  <c r="I36" i="14"/>
  <c r="J36" i="14"/>
  <c r="K36" i="14"/>
  <c r="L36" i="14"/>
  <c r="M36" i="14"/>
  <c r="N36" i="14"/>
  <c r="O36" i="14"/>
  <c r="P36" i="14"/>
  <c r="Q36" i="14"/>
  <c r="R36" i="14"/>
  <c r="S36" i="14"/>
  <c r="T36" i="14"/>
  <c r="U36" i="14"/>
  <c r="V36" i="14"/>
  <c r="W36" i="14"/>
  <c r="X36" i="14"/>
  <c r="Y36" i="14"/>
  <c r="Z36" i="14"/>
  <c r="C37" i="14"/>
  <c r="D37" i="14"/>
  <c r="E37" i="14"/>
  <c r="F37" i="14"/>
  <c r="G37" i="14"/>
  <c r="H37" i="14"/>
  <c r="I37" i="14"/>
  <c r="J37" i="14"/>
  <c r="K37" i="14"/>
  <c r="L37" i="14"/>
  <c r="M37" i="14"/>
  <c r="N37" i="14"/>
  <c r="O37" i="14"/>
  <c r="P37" i="14"/>
  <c r="Q37" i="14"/>
  <c r="R37" i="14"/>
  <c r="S37" i="14"/>
  <c r="T37" i="14"/>
  <c r="U37" i="14"/>
  <c r="V37" i="14"/>
  <c r="W37" i="14"/>
  <c r="X37" i="14"/>
  <c r="Y37" i="14"/>
  <c r="Z37" i="14"/>
  <c r="C38" i="14"/>
  <c r="D38" i="14"/>
  <c r="E38" i="14"/>
  <c r="F38" i="14"/>
  <c r="G38" i="14"/>
  <c r="H38" i="14"/>
  <c r="I38" i="14"/>
  <c r="J38" i="14"/>
  <c r="K38" i="14"/>
  <c r="L38" i="14"/>
  <c r="M38" i="14"/>
  <c r="N38" i="14"/>
  <c r="O38" i="14"/>
  <c r="P38" i="14"/>
  <c r="Q38" i="14"/>
  <c r="R38" i="14"/>
  <c r="S38" i="14"/>
  <c r="T38" i="14"/>
  <c r="U38" i="14"/>
  <c r="V38" i="14"/>
  <c r="W38" i="14"/>
  <c r="X38" i="14"/>
  <c r="Y38" i="14"/>
  <c r="Z38" i="14"/>
  <c r="C39" i="14"/>
  <c r="D39" i="14"/>
  <c r="E39" i="14"/>
  <c r="F39" i="14"/>
  <c r="G39" i="14"/>
  <c r="H39" i="14"/>
  <c r="I39" i="14"/>
  <c r="J39" i="14"/>
  <c r="K39" i="14"/>
  <c r="L39" i="14"/>
  <c r="M39" i="14"/>
  <c r="N39" i="14"/>
  <c r="O39" i="14"/>
  <c r="P39" i="14"/>
  <c r="Q39" i="14"/>
  <c r="R39" i="14"/>
  <c r="S39" i="14"/>
  <c r="T39" i="14"/>
  <c r="U39" i="14"/>
  <c r="V39" i="14"/>
  <c r="W39" i="14"/>
  <c r="X39" i="14"/>
  <c r="Y39" i="14"/>
  <c r="Z39" i="14"/>
  <c r="C40" i="14"/>
  <c r="D40" i="14"/>
  <c r="E40" i="14"/>
  <c r="F40" i="14"/>
  <c r="G40" i="14"/>
  <c r="H40" i="14"/>
  <c r="I40" i="14"/>
  <c r="J40" i="14"/>
  <c r="K40" i="14"/>
  <c r="L40" i="14"/>
  <c r="M40" i="14"/>
  <c r="N40" i="14"/>
  <c r="O40" i="14"/>
  <c r="P40" i="14"/>
  <c r="Q40" i="14"/>
  <c r="R40" i="14"/>
  <c r="S40" i="14"/>
  <c r="T40" i="14"/>
  <c r="U40" i="14"/>
  <c r="V40" i="14"/>
  <c r="W40" i="14"/>
  <c r="X40" i="14"/>
  <c r="Y40" i="14"/>
  <c r="Z40" i="14"/>
  <c r="C41" i="14"/>
  <c r="D41" i="14"/>
  <c r="E41" i="14"/>
  <c r="F41" i="14"/>
  <c r="G41" i="14"/>
  <c r="H41" i="14"/>
  <c r="I41" i="14"/>
  <c r="J41" i="14"/>
  <c r="K41" i="14"/>
  <c r="L41" i="14"/>
  <c r="M41" i="14"/>
  <c r="N41" i="14"/>
  <c r="O41" i="14"/>
  <c r="P41" i="14"/>
  <c r="Q41" i="14"/>
  <c r="R41" i="14"/>
  <c r="S41" i="14"/>
  <c r="T41" i="14"/>
  <c r="U41" i="14"/>
  <c r="V41" i="14"/>
  <c r="W41" i="14"/>
  <c r="X41" i="14"/>
  <c r="Y41" i="14"/>
  <c r="Z41" i="14"/>
  <c r="C42" i="14"/>
  <c r="D42" i="14"/>
  <c r="E42" i="14"/>
  <c r="F42" i="14"/>
  <c r="G42" i="14"/>
  <c r="H42" i="14"/>
  <c r="I42" i="14"/>
  <c r="J42" i="14"/>
  <c r="K42" i="14"/>
  <c r="L42" i="14"/>
  <c r="M42" i="14"/>
  <c r="N42" i="14"/>
  <c r="O42" i="14"/>
  <c r="P42" i="14"/>
  <c r="Q42" i="14"/>
  <c r="R42" i="14"/>
  <c r="S42" i="14"/>
  <c r="T42" i="14"/>
  <c r="U42" i="14"/>
  <c r="V42" i="14"/>
  <c r="W42" i="14"/>
  <c r="X42" i="14"/>
  <c r="Y42" i="14"/>
  <c r="Z42" i="14"/>
  <c r="C43" i="14"/>
  <c r="D43" i="14"/>
  <c r="E43" i="14"/>
  <c r="F43" i="14"/>
  <c r="G43" i="14"/>
  <c r="H43" i="14"/>
  <c r="I43" i="14"/>
  <c r="J43" i="14"/>
  <c r="K43" i="14"/>
  <c r="L43" i="14"/>
  <c r="M43" i="14"/>
  <c r="N43" i="14"/>
  <c r="O43" i="14"/>
  <c r="P43" i="14"/>
  <c r="Q43" i="14"/>
  <c r="R43" i="14"/>
  <c r="S43" i="14"/>
  <c r="T43" i="14"/>
  <c r="U43" i="14"/>
  <c r="V43" i="14"/>
  <c r="W43" i="14"/>
  <c r="X43" i="14"/>
  <c r="Y43" i="14"/>
  <c r="Z43" i="14"/>
  <c r="C44" i="14"/>
  <c r="D44" i="14"/>
  <c r="E44" i="14"/>
  <c r="F44" i="14"/>
  <c r="G44" i="14"/>
  <c r="H44" i="14"/>
  <c r="I44" i="14"/>
  <c r="J44" i="14"/>
  <c r="K44" i="14"/>
  <c r="L44" i="14"/>
  <c r="M44" i="14"/>
  <c r="N44" i="14"/>
  <c r="O44" i="14"/>
  <c r="P44" i="14"/>
  <c r="Q44" i="14"/>
  <c r="R44" i="14"/>
  <c r="S44" i="14"/>
  <c r="T44" i="14"/>
  <c r="U44" i="14"/>
  <c r="V44" i="14"/>
  <c r="W44" i="14"/>
  <c r="X44" i="14"/>
  <c r="Y44" i="14"/>
  <c r="Z44" i="14"/>
  <c r="C45" i="14"/>
  <c r="D45" i="14"/>
  <c r="E45" i="14"/>
  <c r="F45" i="14"/>
  <c r="G45" i="14"/>
  <c r="H45" i="14"/>
  <c r="I45" i="14"/>
  <c r="J45" i="14"/>
  <c r="K45" i="14"/>
  <c r="L45" i="14"/>
  <c r="M45" i="14"/>
  <c r="N45" i="14"/>
  <c r="O45" i="14"/>
  <c r="P45" i="14"/>
  <c r="Q45" i="14"/>
  <c r="R45" i="14"/>
  <c r="S45" i="14"/>
  <c r="T45" i="14"/>
  <c r="U45" i="14"/>
  <c r="V45" i="14"/>
  <c r="W45" i="14"/>
  <c r="X45" i="14"/>
  <c r="Y45" i="14"/>
  <c r="Z45" i="14"/>
  <c r="C46" i="14"/>
  <c r="D46" i="14"/>
  <c r="E46" i="14"/>
  <c r="F46" i="14"/>
  <c r="G46" i="14"/>
  <c r="H46" i="14"/>
  <c r="I46" i="14"/>
  <c r="J46" i="14"/>
  <c r="K46" i="14"/>
  <c r="L46" i="14"/>
  <c r="M46" i="14"/>
  <c r="N46" i="14"/>
  <c r="O46" i="14"/>
  <c r="P46" i="14"/>
  <c r="Q46" i="14"/>
  <c r="R46" i="14"/>
  <c r="S46" i="14"/>
  <c r="T46" i="14"/>
  <c r="U46" i="14"/>
  <c r="V46" i="14"/>
  <c r="W46" i="14"/>
  <c r="X46" i="14"/>
  <c r="Y46" i="14"/>
  <c r="Z46" i="14"/>
  <c r="C47" i="14"/>
  <c r="D47" i="14"/>
  <c r="E47" i="14"/>
  <c r="F47" i="14"/>
  <c r="G47" i="14"/>
  <c r="H47" i="14"/>
  <c r="I47" i="14"/>
  <c r="J47" i="14"/>
  <c r="K47" i="14"/>
  <c r="L47" i="14"/>
  <c r="M47" i="14"/>
  <c r="N47" i="14"/>
  <c r="O47" i="14"/>
  <c r="P47" i="14"/>
  <c r="Q47" i="14"/>
  <c r="R47" i="14"/>
  <c r="S47" i="14"/>
  <c r="T47" i="14"/>
  <c r="U47" i="14"/>
  <c r="V47" i="14"/>
  <c r="W47" i="14"/>
  <c r="X47" i="14"/>
  <c r="Y47" i="14"/>
  <c r="Z47" i="14"/>
  <c r="C48" i="14"/>
  <c r="D48" i="14"/>
  <c r="E48" i="14"/>
  <c r="F48" i="14"/>
  <c r="G48" i="14"/>
  <c r="H48" i="14"/>
  <c r="I48" i="14"/>
  <c r="J48" i="14"/>
  <c r="K48" i="14"/>
  <c r="L48" i="14"/>
  <c r="M48" i="14"/>
  <c r="N48" i="14"/>
  <c r="O48" i="14"/>
  <c r="P48" i="14"/>
  <c r="Q48" i="14"/>
  <c r="R48" i="14"/>
  <c r="S48" i="14"/>
  <c r="T48" i="14"/>
  <c r="U48" i="14"/>
  <c r="V48" i="14"/>
  <c r="W48" i="14"/>
  <c r="X48" i="14"/>
  <c r="Y48" i="14"/>
  <c r="Z48" i="14"/>
  <c r="C49" i="14"/>
  <c r="D49" i="14"/>
  <c r="E49" i="14"/>
  <c r="F49" i="14"/>
  <c r="G49" i="14"/>
  <c r="H49" i="14"/>
  <c r="I49" i="14"/>
  <c r="J49" i="14"/>
  <c r="K49" i="14"/>
  <c r="L49" i="14"/>
  <c r="M49" i="14"/>
  <c r="N49" i="14"/>
  <c r="O49" i="14"/>
  <c r="P49" i="14"/>
  <c r="Q49" i="14"/>
  <c r="R49" i="14"/>
  <c r="S49" i="14"/>
  <c r="T49" i="14"/>
  <c r="U49" i="14"/>
  <c r="V49" i="14"/>
  <c r="W49" i="14"/>
  <c r="X49" i="14"/>
  <c r="Y49" i="14"/>
  <c r="Z49" i="14"/>
  <c r="C50" i="14"/>
  <c r="D50" i="14"/>
  <c r="E50" i="14"/>
  <c r="F50" i="14"/>
  <c r="G50" i="14"/>
  <c r="H50" i="14"/>
  <c r="I50" i="14"/>
  <c r="J50" i="14"/>
  <c r="K50" i="14"/>
  <c r="L50" i="14"/>
  <c r="M50" i="14"/>
  <c r="N50" i="14"/>
  <c r="O50" i="14"/>
  <c r="P50" i="14"/>
  <c r="Q50" i="14"/>
  <c r="R50" i="14"/>
  <c r="S50" i="14"/>
  <c r="T50" i="14"/>
  <c r="U50" i="14"/>
  <c r="V50" i="14"/>
  <c r="W50" i="14"/>
  <c r="X50" i="14"/>
  <c r="Y50" i="14"/>
  <c r="Z50" i="14"/>
  <c r="C51" i="14"/>
  <c r="D51" i="14"/>
  <c r="E51" i="14"/>
  <c r="F51" i="14"/>
  <c r="G51" i="14"/>
  <c r="H51" i="14"/>
  <c r="I51" i="14"/>
  <c r="J51" i="14"/>
  <c r="K51" i="14"/>
  <c r="L51" i="14"/>
  <c r="M51" i="14"/>
  <c r="N51" i="14"/>
  <c r="O51" i="14"/>
  <c r="P51" i="14"/>
  <c r="Q51" i="14"/>
  <c r="R51" i="14"/>
  <c r="S51" i="14"/>
  <c r="T51" i="14"/>
  <c r="U51" i="14"/>
  <c r="V51" i="14"/>
  <c r="W51" i="14"/>
  <c r="X51" i="14"/>
  <c r="Y51" i="14"/>
  <c r="Z51" i="14"/>
  <c r="C52" i="14"/>
  <c r="D52" i="14"/>
  <c r="E52" i="14"/>
  <c r="F52" i="14"/>
  <c r="G52" i="14"/>
  <c r="H52" i="14"/>
  <c r="I52" i="14"/>
  <c r="J52" i="14"/>
  <c r="K52" i="14"/>
  <c r="L52" i="14"/>
  <c r="M52" i="14"/>
  <c r="N52" i="14"/>
  <c r="O52" i="14"/>
  <c r="P52" i="14"/>
  <c r="Q52" i="14"/>
  <c r="R52" i="14"/>
  <c r="S52" i="14"/>
  <c r="T52" i="14"/>
  <c r="U52" i="14"/>
  <c r="V52" i="14"/>
  <c r="W52" i="14"/>
  <c r="X52" i="14"/>
  <c r="Y52" i="14"/>
  <c r="Z52" i="14"/>
  <c r="C53" i="14"/>
  <c r="D53" i="14"/>
  <c r="E53" i="14"/>
  <c r="F53" i="14"/>
  <c r="G53" i="14"/>
  <c r="H53" i="14"/>
  <c r="I53" i="14"/>
  <c r="J53" i="14"/>
  <c r="K53" i="14"/>
  <c r="L53" i="14"/>
  <c r="M53" i="14"/>
  <c r="N53" i="14"/>
  <c r="O53" i="14"/>
  <c r="P53" i="14"/>
  <c r="Q53" i="14"/>
  <c r="R53" i="14"/>
  <c r="S53" i="14"/>
  <c r="T53" i="14"/>
  <c r="U53" i="14"/>
  <c r="V53" i="14"/>
  <c r="W53" i="14"/>
  <c r="X53" i="14"/>
  <c r="Y53" i="14"/>
  <c r="Z53" i="14"/>
  <c r="C54" i="14"/>
  <c r="D54" i="14"/>
  <c r="E54" i="14"/>
  <c r="F54" i="14"/>
  <c r="G54" i="14"/>
  <c r="H54" i="14"/>
  <c r="I54" i="14"/>
  <c r="J54" i="14"/>
  <c r="K54" i="14"/>
  <c r="L54" i="14"/>
  <c r="M54" i="14"/>
  <c r="N54" i="14"/>
  <c r="O54" i="14"/>
  <c r="P54" i="14"/>
  <c r="Q54" i="14"/>
  <c r="R54" i="14"/>
  <c r="S54" i="14"/>
  <c r="T54" i="14"/>
  <c r="U54" i="14"/>
  <c r="V54" i="14"/>
  <c r="W54" i="14"/>
  <c r="X54" i="14"/>
  <c r="Y54" i="14"/>
  <c r="Z54" i="14"/>
  <c r="C55" i="14"/>
  <c r="D55" i="14"/>
  <c r="E55" i="14"/>
  <c r="F55" i="14"/>
  <c r="G55" i="14"/>
  <c r="H55" i="14"/>
  <c r="I55" i="14"/>
  <c r="J55" i="14"/>
  <c r="K55" i="14"/>
  <c r="L55" i="14"/>
  <c r="M55" i="14"/>
  <c r="N55" i="14"/>
  <c r="O55" i="14"/>
  <c r="P55" i="14"/>
  <c r="Q55" i="14"/>
  <c r="R55" i="14"/>
  <c r="S55" i="14"/>
  <c r="T55" i="14"/>
  <c r="U55" i="14"/>
  <c r="V55" i="14"/>
  <c r="W55" i="14"/>
  <c r="X55" i="14"/>
  <c r="Y55" i="14"/>
  <c r="Z55" i="14"/>
  <c r="C56" i="14"/>
  <c r="D56" i="14"/>
  <c r="E56" i="14"/>
  <c r="F56" i="14"/>
  <c r="G56" i="14"/>
  <c r="H56" i="14"/>
  <c r="I56" i="14"/>
  <c r="J56" i="14"/>
  <c r="K56" i="14"/>
  <c r="L56" i="14"/>
  <c r="M56" i="14"/>
  <c r="N56" i="14"/>
  <c r="O56" i="14"/>
  <c r="P56" i="14"/>
  <c r="Q56" i="14"/>
  <c r="R56" i="14"/>
  <c r="S56" i="14"/>
  <c r="T56" i="14"/>
  <c r="U56" i="14"/>
  <c r="V56" i="14"/>
  <c r="W56" i="14"/>
  <c r="X56" i="14"/>
  <c r="Y56" i="14"/>
  <c r="Z56" i="14"/>
  <c r="C57" i="14"/>
  <c r="D57" i="14"/>
  <c r="E57" i="14"/>
  <c r="F57" i="14"/>
  <c r="G57" i="14"/>
  <c r="H57" i="14"/>
  <c r="I57" i="14"/>
  <c r="J57" i="14"/>
  <c r="K57" i="14"/>
  <c r="L57" i="14"/>
  <c r="M57" i="14"/>
  <c r="N57" i="14"/>
  <c r="O57" i="14"/>
  <c r="P57" i="14"/>
  <c r="Q57" i="14"/>
  <c r="R57" i="14"/>
  <c r="S57" i="14"/>
  <c r="T57" i="14"/>
  <c r="U57" i="14"/>
  <c r="V57" i="14"/>
  <c r="W57" i="14"/>
  <c r="X57" i="14"/>
  <c r="Y57" i="14"/>
  <c r="Z57" i="14"/>
  <c r="C58" i="14"/>
  <c r="D58" i="14"/>
  <c r="E58" i="14"/>
  <c r="F58" i="14"/>
  <c r="G58" i="14"/>
  <c r="H58" i="14"/>
  <c r="I58" i="14"/>
  <c r="J58" i="14"/>
  <c r="K58" i="14"/>
  <c r="L58" i="14"/>
  <c r="M58" i="14"/>
  <c r="N58" i="14"/>
  <c r="O58" i="14"/>
  <c r="P58" i="14"/>
  <c r="Q58" i="14"/>
  <c r="R58" i="14"/>
  <c r="S58" i="14"/>
  <c r="T58" i="14"/>
  <c r="U58" i="14"/>
  <c r="V58" i="14"/>
  <c r="W58" i="14"/>
  <c r="X58" i="14"/>
  <c r="Y58" i="14"/>
  <c r="Z58" i="14"/>
  <c r="C59" i="14"/>
  <c r="D59" i="14"/>
  <c r="E59" i="14"/>
  <c r="F59" i="14"/>
  <c r="G59" i="14"/>
  <c r="H59" i="14"/>
  <c r="I59" i="14"/>
  <c r="J59" i="14"/>
  <c r="K59" i="14"/>
  <c r="L59" i="14"/>
  <c r="M59" i="14"/>
  <c r="N59" i="14"/>
  <c r="O59" i="14"/>
  <c r="P59" i="14"/>
  <c r="Q59" i="14"/>
  <c r="R59" i="14"/>
  <c r="S59" i="14"/>
  <c r="T59" i="14"/>
  <c r="U59" i="14"/>
  <c r="V59" i="14"/>
  <c r="W59" i="14"/>
  <c r="X59" i="14"/>
  <c r="Y59" i="14"/>
  <c r="Z59" i="14"/>
  <c r="C60" i="14"/>
  <c r="D60" i="14"/>
  <c r="E60" i="14"/>
  <c r="F60" i="14"/>
  <c r="G60" i="14"/>
  <c r="H60" i="14"/>
  <c r="I60" i="14"/>
  <c r="J60" i="14"/>
  <c r="K60" i="14"/>
  <c r="L60" i="14"/>
  <c r="M60" i="14"/>
  <c r="N60" i="14"/>
  <c r="O60" i="14"/>
  <c r="P60" i="14"/>
  <c r="Q60" i="14"/>
  <c r="R60" i="14"/>
  <c r="S60" i="14"/>
  <c r="T60" i="14"/>
  <c r="U60" i="14"/>
  <c r="V60" i="14"/>
  <c r="W60" i="14"/>
  <c r="X60" i="14"/>
  <c r="Y60" i="14"/>
  <c r="Z60" i="14"/>
  <c r="C61" i="14"/>
  <c r="D61" i="14"/>
  <c r="E61" i="14"/>
  <c r="F61" i="14"/>
  <c r="G61" i="14"/>
  <c r="H61" i="14"/>
  <c r="I61" i="14"/>
  <c r="J61" i="14"/>
  <c r="K61" i="14"/>
  <c r="L61" i="14"/>
  <c r="M61" i="14"/>
  <c r="N61" i="14"/>
  <c r="O61" i="14"/>
  <c r="P61" i="14"/>
  <c r="Q61" i="14"/>
  <c r="R61" i="14"/>
  <c r="S61" i="14"/>
  <c r="T61" i="14"/>
  <c r="U61" i="14"/>
  <c r="V61" i="14"/>
  <c r="W61" i="14"/>
  <c r="X61" i="14"/>
  <c r="Y61" i="14"/>
  <c r="Z61" i="14"/>
  <c r="C62" i="14"/>
  <c r="D62" i="14"/>
  <c r="E62" i="14"/>
  <c r="F62" i="14"/>
  <c r="G62" i="14"/>
  <c r="H62" i="14"/>
  <c r="I62" i="14"/>
  <c r="J62" i="14"/>
  <c r="K62" i="14"/>
  <c r="L62" i="14"/>
  <c r="M62" i="14"/>
  <c r="N62" i="14"/>
  <c r="O62" i="14"/>
  <c r="P62" i="14"/>
  <c r="Q62" i="14"/>
  <c r="R62" i="14"/>
  <c r="S62" i="14"/>
  <c r="T62" i="14"/>
  <c r="U62" i="14"/>
  <c r="V62" i="14"/>
  <c r="W62" i="14"/>
  <c r="X62" i="14"/>
  <c r="Y62" i="14"/>
  <c r="Z62" i="14"/>
  <c r="C63" i="14"/>
  <c r="D63" i="14"/>
  <c r="E63" i="14"/>
  <c r="F63" i="14"/>
  <c r="G63" i="14"/>
  <c r="H63" i="14"/>
  <c r="I63" i="14"/>
  <c r="J63" i="14"/>
  <c r="K63" i="14"/>
  <c r="L63" i="14"/>
  <c r="M63" i="14"/>
  <c r="N63" i="14"/>
  <c r="O63" i="14"/>
  <c r="P63" i="14"/>
  <c r="Q63" i="14"/>
  <c r="R63" i="14"/>
  <c r="S63" i="14"/>
  <c r="T63" i="14"/>
  <c r="U63" i="14"/>
  <c r="V63" i="14"/>
  <c r="W63" i="14"/>
  <c r="X63" i="14"/>
  <c r="Y63" i="14"/>
  <c r="Z63" i="14"/>
  <c r="C64" i="14"/>
  <c r="D64" i="14"/>
  <c r="E64" i="14"/>
  <c r="F64" i="14"/>
  <c r="G64" i="14"/>
  <c r="H64" i="14"/>
  <c r="I64" i="14"/>
  <c r="J64" i="14"/>
  <c r="K64" i="14"/>
  <c r="L64" i="14"/>
  <c r="M64" i="14"/>
  <c r="N64" i="14"/>
  <c r="O64" i="14"/>
  <c r="P64" i="14"/>
  <c r="Q64" i="14"/>
  <c r="R64" i="14"/>
  <c r="S64" i="14"/>
  <c r="T64" i="14"/>
  <c r="U64" i="14"/>
  <c r="V64" i="14"/>
  <c r="W64" i="14"/>
  <c r="X64" i="14"/>
  <c r="Y64" i="14"/>
  <c r="Z64" i="14"/>
  <c r="C65" i="14"/>
  <c r="D65" i="14"/>
  <c r="E65" i="14"/>
  <c r="F65" i="14"/>
  <c r="G65" i="14"/>
  <c r="H65" i="14"/>
  <c r="I65" i="14"/>
  <c r="J65" i="14"/>
  <c r="K65" i="14"/>
  <c r="L65" i="14"/>
  <c r="M65" i="14"/>
  <c r="N65" i="14"/>
  <c r="O65" i="14"/>
  <c r="P65" i="14"/>
  <c r="Q65" i="14"/>
  <c r="R65" i="14"/>
  <c r="S65" i="14"/>
  <c r="T65" i="14"/>
  <c r="U65" i="14"/>
  <c r="V65" i="14"/>
  <c r="W65" i="14"/>
  <c r="X65" i="14"/>
  <c r="Y65" i="14"/>
  <c r="Z65" i="14"/>
  <c r="C66" i="14"/>
  <c r="D66" i="14"/>
  <c r="E66" i="14"/>
  <c r="F66" i="14"/>
  <c r="G66" i="14"/>
  <c r="H66" i="14"/>
  <c r="I66" i="14"/>
  <c r="J66" i="14"/>
  <c r="K66" i="14"/>
  <c r="L66" i="14"/>
  <c r="M66" i="14"/>
  <c r="N66" i="14"/>
  <c r="O66" i="14"/>
  <c r="P66" i="14"/>
  <c r="Q66" i="14"/>
  <c r="R66" i="14"/>
  <c r="S66" i="14"/>
  <c r="T66" i="14"/>
  <c r="U66" i="14"/>
  <c r="V66" i="14"/>
  <c r="W66" i="14"/>
  <c r="X66" i="14"/>
  <c r="Y66" i="14"/>
  <c r="Z66" i="14"/>
  <c r="C67" i="14"/>
  <c r="D67" i="14"/>
  <c r="E67" i="14"/>
  <c r="F67" i="14"/>
  <c r="G67" i="14"/>
  <c r="H67" i="14"/>
  <c r="I67" i="14"/>
  <c r="J67" i="14"/>
  <c r="K67" i="14"/>
  <c r="L67" i="14"/>
  <c r="M67" i="14"/>
  <c r="N67" i="14"/>
  <c r="O67" i="14"/>
  <c r="P67" i="14"/>
  <c r="Q67" i="14"/>
  <c r="R67" i="14"/>
  <c r="S67" i="14"/>
  <c r="T67" i="14"/>
  <c r="U67" i="14"/>
  <c r="V67" i="14"/>
  <c r="W67" i="14"/>
  <c r="X67" i="14"/>
  <c r="Y67" i="14"/>
  <c r="Z67" i="14"/>
  <c r="C68" i="14"/>
  <c r="D68" i="14"/>
  <c r="E68" i="14"/>
  <c r="F68" i="14"/>
  <c r="G68" i="14"/>
  <c r="H68" i="14"/>
  <c r="I68" i="14"/>
  <c r="J68" i="14"/>
  <c r="K68" i="14"/>
  <c r="L68" i="14"/>
  <c r="M68" i="14"/>
  <c r="N68" i="14"/>
  <c r="O68" i="14"/>
  <c r="P68" i="14"/>
  <c r="Q68" i="14"/>
  <c r="R68" i="14"/>
  <c r="S68" i="14"/>
  <c r="T68" i="14"/>
  <c r="U68" i="14"/>
  <c r="V68" i="14"/>
  <c r="W68" i="14"/>
  <c r="X68" i="14"/>
  <c r="Y68" i="14"/>
  <c r="Z68" i="14"/>
  <c r="C69" i="14"/>
  <c r="D69" i="14"/>
  <c r="E69" i="14"/>
  <c r="F69" i="14"/>
  <c r="G69" i="14"/>
  <c r="H69" i="14"/>
  <c r="I69" i="14"/>
  <c r="J69" i="14"/>
  <c r="K69" i="14"/>
  <c r="L69" i="14"/>
  <c r="M69" i="14"/>
  <c r="N69" i="14"/>
  <c r="O69" i="14"/>
  <c r="P69" i="14"/>
  <c r="Q69" i="14"/>
  <c r="R69" i="14"/>
  <c r="S69" i="14"/>
  <c r="T69" i="14"/>
  <c r="U69" i="14"/>
  <c r="V69" i="14"/>
  <c r="W69" i="14"/>
  <c r="X69" i="14"/>
  <c r="Y69" i="14"/>
  <c r="Z69" i="14"/>
  <c r="C70" i="14"/>
  <c r="D70" i="14"/>
  <c r="E70" i="14"/>
  <c r="F70" i="14"/>
  <c r="G70" i="14"/>
  <c r="H70" i="14"/>
  <c r="I70" i="14"/>
  <c r="J70" i="14"/>
  <c r="K70" i="14"/>
  <c r="L70" i="14"/>
  <c r="M70" i="14"/>
  <c r="N70" i="14"/>
  <c r="O70" i="14"/>
  <c r="P70" i="14"/>
  <c r="Q70" i="14"/>
  <c r="R70" i="14"/>
  <c r="S70" i="14"/>
  <c r="T70" i="14"/>
  <c r="U70" i="14"/>
  <c r="V70" i="14"/>
  <c r="W70" i="14"/>
  <c r="X70" i="14"/>
  <c r="Y70" i="14"/>
  <c r="Z70" i="14"/>
  <c r="C71" i="14"/>
  <c r="D71" i="14"/>
  <c r="E71" i="14"/>
  <c r="F71" i="14"/>
  <c r="G71" i="14"/>
  <c r="H71" i="14"/>
  <c r="I71" i="14"/>
  <c r="J71" i="14"/>
  <c r="K71" i="14"/>
  <c r="L71" i="14"/>
  <c r="M71" i="14"/>
  <c r="N71" i="14"/>
  <c r="O71" i="14"/>
  <c r="P71" i="14"/>
  <c r="Q71" i="14"/>
  <c r="R71" i="14"/>
  <c r="S71" i="14"/>
  <c r="T71" i="14"/>
  <c r="U71" i="14"/>
  <c r="V71" i="14"/>
  <c r="W71" i="14"/>
  <c r="X71" i="14"/>
  <c r="Y71" i="14"/>
  <c r="Z71" i="14"/>
  <c r="C72" i="14"/>
  <c r="D72" i="14"/>
  <c r="E72" i="14"/>
  <c r="F72" i="14"/>
  <c r="G72" i="14"/>
  <c r="H72" i="14"/>
  <c r="I72" i="14"/>
  <c r="J72" i="14"/>
  <c r="K72" i="14"/>
  <c r="L72" i="14"/>
  <c r="M72" i="14"/>
  <c r="N72" i="14"/>
  <c r="O72" i="14"/>
  <c r="P72" i="14"/>
  <c r="Q72" i="14"/>
  <c r="R72" i="14"/>
  <c r="S72" i="14"/>
  <c r="T72" i="14"/>
  <c r="U72" i="14"/>
  <c r="V72" i="14"/>
  <c r="W72" i="14"/>
  <c r="X72" i="14"/>
  <c r="Y72" i="14"/>
  <c r="Z72" i="14"/>
  <c r="C73" i="14"/>
  <c r="D73" i="14"/>
  <c r="E73" i="14"/>
  <c r="F73" i="14"/>
  <c r="G73" i="14"/>
  <c r="H73" i="14"/>
  <c r="I73" i="14"/>
  <c r="J73" i="14"/>
  <c r="K73" i="14"/>
  <c r="L73" i="14"/>
  <c r="M73" i="14"/>
  <c r="N73" i="14"/>
  <c r="O73" i="14"/>
  <c r="P73" i="14"/>
  <c r="Q73" i="14"/>
  <c r="R73" i="14"/>
  <c r="S73" i="14"/>
  <c r="T73" i="14"/>
  <c r="U73" i="14"/>
  <c r="V73" i="14"/>
  <c r="W73" i="14"/>
  <c r="X73" i="14"/>
  <c r="Y73" i="14"/>
  <c r="Z73" i="14"/>
  <c r="C74" i="14"/>
  <c r="D74" i="14"/>
  <c r="E74" i="14"/>
  <c r="F74" i="14"/>
  <c r="G74" i="14"/>
  <c r="H74" i="14"/>
  <c r="I74" i="14"/>
  <c r="J74" i="14"/>
  <c r="K74" i="14"/>
  <c r="L74" i="14"/>
  <c r="M74" i="14"/>
  <c r="N74" i="14"/>
  <c r="O74" i="14"/>
  <c r="P74" i="14"/>
  <c r="Q74" i="14"/>
  <c r="R74" i="14"/>
  <c r="S74" i="14"/>
  <c r="T74" i="14"/>
  <c r="U74" i="14"/>
  <c r="V74" i="14"/>
  <c r="W74" i="14"/>
  <c r="X74" i="14"/>
  <c r="Y74" i="14"/>
  <c r="Z74" i="14"/>
  <c r="C75" i="14"/>
  <c r="D75" i="14"/>
  <c r="E75" i="14"/>
  <c r="F75" i="14"/>
  <c r="G75" i="14"/>
  <c r="H75" i="14"/>
  <c r="I75" i="14"/>
  <c r="J75" i="14"/>
  <c r="K75" i="14"/>
  <c r="L75" i="14"/>
  <c r="M75" i="14"/>
  <c r="N75" i="14"/>
  <c r="O75" i="14"/>
  <c r="P75" i="14"/>
  <c r="Q75" i="14"/>
  <c r="R75" i="14"/>
  <c r="S75" i="14"/>
  <c r="T75" i="14"/>
  <c r="U75" i="14"/>
  <c r="V75" i="14"/>
  <c r="W75" i="14"/>
  <c r="X75" i="14"/>
  <c r="Y75" i="14"/>
  <c r="Z75" i="14"/>
  <c r="C76" i="14"/>
  <c r="D76" i="14"/>
  <c r="E76" i="14"/>
  <c r="F76" i="14"/>
  <c r="G76" i="14"/>
  <c r="H76" i="14"/>
  <c r="I76" i="14"/>
  <c r="J76" i="14"/>
  <c r="K76" i="14"/>
  <c r="L76" i="14"/>
  <c r="M76" i="14"/>
  <c r="N76" i="14"/>
  <c r="O76" i="14"/>
  <c r="P76" i="14"/>
  <c r="Q76" i="14"/>
  <c r="R76" i="14"/>
  <c r="S76" i="14"/>
  <c r="T76" i="14"/>
  <c r="U76" i="14"/>
  <c r="V76" i="14"/>
  <c r="W76" i="14"/>
  <c r="X76" i="14"/>
  <c r="Y76" i="14"/>
  <c r="Z76" i="14"/>
  <c r="C77" i="14"/>
  <c r="D77" i="14"/>
  <c r="E77" i="14"/>
  <c r="F77" i="14"/>
  <c r="G77" i="14"/>
  <c r="H77" i="14"/>
  <c r="I77" i="14"/>
  <c r="J77" i="14"/>
  <c r="K77" i="14"/>
  <c r="L77" i="14"/>
  <c r="M77" i="14"/>
  <c r="N77" i="14"/>
  <c r="O77" i="14"/>
  <c r="P77" i="14"/>
  <c r="Q77" i="14"/>
  <c r="R77" i="14"/>
  <c r="S77" i="14"/>
  <c r="T77" i="14"/>
  <c r="U77" i="14"/>
  <c r="V77" i="14"/>
  <c r="W77" i="14"/>
  <c r="X77" i="14"/>
  <c r="Y77" i="14"/>
  <c r="Z77" i="14"/>
  <c r="C78" i="14"/>
  <c r="D78" i="14"/>
  <c r="E78" i="14"/>
  <c r="F78" i="14"/>
  <c r="G78" i="14"/>
  <c r="H78" i="14"/>
  <c r="I78" i="14"/>
  <c r="J78" i="14"/>
  <c r="K78" i="14"/>
  <c r="L78" i="14"/>
  <c r="M78" i="14"/>
  <c r="N78" i="14"/>
  <c r="O78" i="14"/>
  <c r="P78" i="14"/>
  <c r="Q78" i="14"/>
  <c r="R78" i="14"/>
  <c r="S78" i="14"/>
  <c r="T78" i="14"/>
  <c r="U78" i="14"/>
  <c r="V78" i="14"/>
  <c r="W78" i="14"/>
  <c r="X78" i="14"/>
  <c r="Y78" i="14"/>
  <c r="Z78" i="14"/>
  <c r="C79" i="14"/>
  <c r="D79" i="14"/>
  <c r="E79" i="14"/>
  <c r="F79" i="14"/>
  <c r="G79" i="14"/>
  <c r="H79" i="14"/>
  <c r="I79" i="14"/>
  <c r="J79" i="14"/>
  <c r="K79" i="14"/>
  <c r="L79" i="14"/>
  <c r="M79" i="14"/>
  <c r="N79" i="14"/>
  <c r="O79" i="14"/>
  <c r="P79" i="14"/>
  <c r="Q79" i="14"/>
  <c r="R79" i="14"/>
  <c r="S79" i="14"/>
  <c r="T79" i="14"/>
  <c r="U79" i="14"/>
  <c r="V79" i="14"/>
  <c r="W79" i="14"/>
  <c r="X79" i="14"/>
  <c r="Y79" i="14"/>
  <c r="Z79" i="14"/>
  <c r="C80" i="14"/>
  <c r="D80" i="14"/>
  <c r="E80" i="14"/>
  <c r="F80" i="14"/>
  <c r="G80" i="14"/>
  <c r="H80" i="14"/>
  <c r="I80" i="14"/>
  <c r="J80" i="14"/>
  <c r="K80" i="14"/>
  <c r="L80" i="14"/>
  <c r="M80" i="14"/>
  <c r="N80" i="14"/>
  <c r="O80" i="14"/>
  <c r="P80" i="14"/>
  <c r="Q80" i="14"/>
  <c r="R80" i="14"/>
  <c r="S80" i="14"/>
  <c r="T80" i="14"/>
  <c r="U80" i="14"/>
  <c r="V80" i="14"/>
  <c r="W80" i="14"/>
  <c r="X80" i="14"/>
  <c r="Y80" i="14"/>
  <c r="Z80" i="14"/>
  <c r="C81" i="14"/>
  <c r="D81" i="14"/>
  <c r="E81" i="14"/>
  <c r="F81" i="14"/>
  <c r="G81" i="14"/>
  <c r="H81" i="14"/>
  <c r="I81" i="14"/>
  <c r="J81" i="14"/>
  <c r="K81" i="14"/>
  <c r="L81" i="14"/>
  <c r="M81" i="14"/>
  <c r="N81" i="14"/>
  <c r="O81" i="14"/>
  <c r="P81" i="14"/>
  <c r="Q81" i="14"/>
  <c r="R81" i="14"/>
  <c r="S81" i="14"/>
  <c r="T81" i="14"/>
  <c r="U81" i="14"/>
  <c r="V81" i="14"/>
  <c r="W81" i="14"/>
  <c r="X81" i="14"/>
  <c r="Y81" i="14"/>
  <c r="Z81" i="14"/>
  <c r="C82" i="14"/>
  <c r="D82" i="14"/>
  <c r="E82" i="14"/>
  <c r="F82" i="14"/>
  <c r="G82" i="14"/>
  <c r="H82" i="14"/>
  <c r="I82" i="14"/>
  <c r="J82" i="14"/>
  <c r="K82" i="14"/>
  <c r="L82" i="14"/>
  <c r="M82" i="14"/>
  <c r="N82" i="14"/>
  <c r="O82" i="14"/>
  <c r="P82" i="14"/>
  <c r="Q82" i="14"/>
  <c r="R82" i="14"/>
  <c r="S82" i="14"/>
  <c r="T82" i="14"/>
  <c r="U82" i="14"/>
  <c r="V82" i="14"/>
  <c r="W82" i="14"/>
  <c r="X82" i="14"/>
  <c r="Y82" i="14"/>
  <c r="Z82" i="14"/>
  <c r="C83" i="14"/>
  <c r="D83" i="14"/>
  <c r="E83" i="14"/>
  <c r="F83" i="14"/>
  <c r="G83" i="14"/>
  <c r="H83" i="14"/>
  <c r="I83" i="14"/>
  <c r="J83" i="14"/>
  <c r="K83" i="14"/>
  <c r="L83" i="14"/>
  <c r="M83" i="14"/>
  <c r="N83" i="14"/>
  <c r="O83" i="14"/>
  <c r="P83" i="14"/>
  <c r="Q83" i="14"/>
  <c r="R83" i="14"/>
  <c r="S83" i="14"/>
  <c r="T83" i="14"/>
  <c r="U83" i="14"/>
  <c r="V83" i="14"/>
  <c r="W83" i="14"/>
  <c r="X83" i="14"/>
  <c r="Y83" i="14"/>
  <c r="Z83" i="14"/>
  <c r="C84" i="14"/>
  <c r="D84" i="14"/>
  <c r="E84" i="14"/>
  <c r="F84" i="14"/>
  <c r="G84" i="14"/>
  <c r="H84" i="14"/>
  <c r="I84" i="14"/>
  <c r="J84" i="14"/>
  <c r="K84" i="14"/>
  <c r="L84" i="14"/>
  <c r="M84" i="14"/>
  <c r="N84" i="14"/>
  <c r="O84" i="14"/>
  <c r="P84" i="14"/>
  <c r="Q84" i="14"/>
  <c r="R84" i="14"/>
  <c r="S84" i="14"/>
  <c r="T84" i="14"/>
  <c r="U84" i="14"/>
  <c r="V84" i="14"/>
  <c r="W84" i="14"/>
  <c r="X84" i="14"/>
  <c r="Y84" i="14"/>
  <c r="Z84" i="14"/>
  <c r="C85" i="14"/>
  <c r="D85" i="14"/>
  <c r="E85" i="14"/>
  <c r="F85" i="14"/>
  <c r="G85" i="14"/>
  <c r="H85" i="14"/>
  <c r="I85" i="14"/>
  <c r="J85" i="14"/>
  <c r="K85" i="14"/>
  <c r="L85" i="14"/>
  <c r="M85" i="14"/>
  <c r="N85" i="14"/>
  <c r="O85" i="14"/>
  <c r="P85" i="14"/>
  <c r="Q85" i="14"/>
  <c r="R85" i="14"/>
  <c r="S85" i="14"/>
  <c r="T85" i="14"/>
  <c r="U85" i="14"/>
  <c r="V85" i="14"/>
  <c r="W85" i="14"/>
  <c r="X85" i="14"/>
  <c r="Y85" i="14"/>
  <c r="Z85" i="14"/>
  <c r="C86" i="14"/>
  <c r="D86" i="14"/>
  <c r="E86" i="14"/>
  <c r="F86" i="14"/>
  <c r="G86" i="14"/>
  <c r="H86" i="14"/>
  <c r="I86" i="14"/>
  <c r="J86" i="14"/>
  <c r="K86" i="14"/>
  <c r="L86" i="14"/>
  <c r="M86" i="14"/>
  <c r="N86" i="14"/>
  <c r="O86" i="14"/>
  <c r="P86" i="14"/>
  <c r="Q86" i="14"/>
  <c r="R86" i="14"/>
  <c r="S86" i="14"/>
  <c r="T86" i="14"/>
  <c r="U86" i="14"/>
  <c r="V86" i="14"/>
  <c r="W86" i="14"/>
  <c r="X86" i="14"/>
  <c r="Y86" i="14"/>
  <c r="Z86" i="14"/>
  <c r="C87" i="14"/>
  <c r="D87" i="14"/>
  <c r="E87" i="14"/>
  <c r="F87" i="14"/>
  <c r="G87" i="14"/>
  <c r="H87" i="14"/>
  <c r="I87" i="14"/>
  <c r="J87" i="14"/>
  <c r="K87" i="14"/>
  <c r="L87" i="14"/>
  <c r="M87" i="14"/>
  <c r="N87" i="14"/>
  <c r="O87" i="14"/>
  <c r="P87" i="14"/>
  <c r="Q87" i="14"/>
  <c r="R87" i="14"/>
  <c r="S87" i="14"/>
  <c r="T87" i="14"/>
  <c r="U87" i="14"/>
  <c r="V87" i="14"/>
  <c r="W87" i="14"/>
  <c r="X87" i="14"/>
  <c r="Y87" i="14"/>
  <c r="Z87" i="14"/>
  <c r="C88" i="14"/>
  <c r="D88" i="14"/>
  <c r="E88" i="14"/>
  <c r="F88" i="14"/>
  <c r="G88" i="14"/>
  <c r="H88" i="14"/>
  <c r="I88" i="14"/>
  <c r="J88" i="14"/>
  <c r="K88" i="14"/>
  <c r="L88" i="14"/>
  <c r="M88" i="14"/>
  <c r="N88" i="14"/>
  <c r="O88" i="14"/>
  <c r="P88" i="14"/>
  <c r="Q88" i="14"/>
  <c r="R88" i="14"/>
  <c r="S88" i="14"/>
  <c r="T88" i="14"/>
  <c r="U88" i="14"/>
  <c r="V88" i="14"/>
  <c r="W88" i="14"/>
  <c r="X88" i="14"/>
  <c r="Y88" i="14"/>
  <c r="Z88" i="14"/>
  <c r="C89" i="14"/>
  <c r="D89" i="14"/>
  <c r="E89" i="14"/>
  <c r="F89" i="14"/>
  <c r="G89" i="14"/>
  <c r="H89" i="14"/>
  <c r="I89" i="14"/>
  <c r="J89" i="14"/>
  <c r="K89" i="14"/>
  <c r="L89" i="14"/>
  <c r="M89" i="14"/>
  <c r="N89" i="14"/>
  <c r="O89" i="14"/>
  <c r="P89" i="14"/>
  <c r="Q89" i="14"/>
  <c r="R89" i="14"/>
  <c r="S89" i="14"/>
  <c r="T89" i="14"/>
  <c r="U89" i="14"/>
  <c r="V89" i="14"/>
  <c r="W89" i="14"/>
  <c r="X89" i="14"/>
  <c r="Y89" i="14"/>
  <c r="Z89" i="14"/>
  <c r="C90" i="14"/>
  <c r="D90" i="14"/>
  <c r="E90" i="14"/>
  <c r="F90" i="14"/>
  <c r="G90" i="14"/>
  <c r="H90" i="14"/>
  <c r="I90" i="14"/>
  <c r="J90" i="14"/>
  <c r="K90" i="14"/>
  <c r="L90" i="14"/>
  <c r="M90" i="14"/>
  <c r="N90" i="14"/>
  <c r="O90" i="14"/>
  <c r="P90" i="14"/>
  <c r="Q90" i="14"/>
  <c r="R90" i="14"/>
  <c r="S90" i="14"/>
  <c r="T90" i="14"/>
  <c r="U90" i="14"/>
  <c r="V90" i="14"/>
  <c r="W90" i="14"/>
  <c r="X90" i="14"/>
  <c r="Y90" i="14"/>
  <c r="Z90" i="14"/>
  <c r="C91" i="14"/>
  <c r="D91" i="14"/>
  <c r="E91" i="14"/>
  <c r="F91" i="14"/>
  <c r="G91" i="14"/>
  <c r="H91" i="14"/>
  <c r="I91" i="14"/>
  <c r="J91" i="14"/>
  <c r="K91" i="14"/>
  <c r="L91" i="14"/>
  <c r="M91" i="14"/>
  <c r="N91" i="14"/>
  <c r="O91" i="14"/>
  <c r="P91" i="14"/>
  <c r="Q91" i="14"/>
  <c r="R91" i="14"/>
  <c r="S91" i="14"/>
  <c r="T91" i="14"/>
  <c r="U91" i="14"/>
  <c r="V91" i="14"/>
  <c r="W91" i="14"/>
  <c r="X91" i="14"/>
  <c r="Y91" i="14"/>
  <c r="Z91" i="14"/>
  <c r="C92" i="14"/>
  <c r="D92" i="14"/>
  <c r="E92" i="14"/>
  <c r="F92" i="14"/>
  <c r="G92" i="14"/>
  <c r="H92" i="14"/>
  <c r="I92" i="14"/>
  <c r="J92" i="14"/>
  <c r="K92" i="14"/>
  <c r="L92" i="14"/>
  <c r="M92" i="14"/>
  <c r="N92" i="14"/>
  <c r="O92" i="14"/>
  <c r="P92" i="14"/>
  <c r="Q92" i="14"/>
  <c r="R92" i="14"/>
  <c r="S92" i="14"/>
  <c r="T92" i="14"/>
  <c r="U92" i="14"/>
  <c r="V92" i="14"/>
  <c r="W92" i="14"/>
  <c r="X92" i="14"/>
  <c r="Y92" i="14"/>
  <c r="Z92" i="14"/>
  <c r="C93" i="14"/>
  <c r="D93" i="14"/>
  <c r="E93" i="14"/>
  <c r="F93" i="14"/>
  <c r="G93" i="14"/>
  <c r="H93" i="14"/>
  <c r="I93" i="14"/>
  <c r="J93" i="14"/>
  <c r="K93" i="14"/>
  <c r="L93" i="14"/>
  <c r="M93" i="14"/>
  <c r="N93" i="14"/>
  <c r="O93" i="14"/>
  <c r="P93" i="14"/>
  <c r="Q93" i="14"/>
  <c r="R93" i="14"/>
  <c r="S93" i="14"/>
  <c r="T93" i="14"/>
  <c r="U93" i="14"/>
  <c r="V93" i="14"/>
  <c r="W93" i="14"/>
  <c r="X93" i="14"/>
  <c r="Y93" i="14"/>
  <c r="Z93" i="14"/>
  <c r="C94" i="14"/>
  <c r="D94" i="14"/>
  <c r="E94" i="14"/>
  <c r="F94" i="14"/>
  <c r="G94" i="14"/>
  <c r="H94" i="14"/>
  <c r="I94" i="14"/>
  <c r="J94" i="14"/>
  <c r="K94" i="14"/>
  <c r="L94" i="14"/>
  <c r="M94" i="14"/>
  <c r="N94" i="14"/>
  <c r="O94" i="14"/>
  <c r="P94" i="14"/>
  <c r="Q94" i="14"/>
  <c r="R94" i="14"/>
  <c r="S94" i="14"/>
  <c r="T94" i="14"/>
  <c r="U94" i="14"/>
  <c r="V94" i="14"/>
  <c r="W94" i="14"/>
  <c r="X94" i="14"/>
  <c r="Y94" i="14"/>
  <c r="Z94" i="14"/>
  <c r="C95" i="14"/>
  <c r="D95" i="14"/>
  <c r="E95" i="14"/>
  <c r="F95" i="14"/>
  <c r="G95" i="14"/>
  <c r="H95" i="14"/>
  <c r="I95" i="14"/>
  <c r="J95" i="14"/>
  <c r="K95" i="14"/>
  <c r="L95" i="14"/>
  <c r="M95" i="14"/>
  <c r="N95" i="14"/>
  <c r="O95" i="14"/>
  <c r="P95" i="14"/>
  <c r="Q95" i="14"/>
  <c r="R95" i="14"/>
  <c r="S95" i="14"/>
  <c r="T95" i="14"/>
  <c r="U95" i="14"/>
  <c r="V95" i="14"/>
  <c r="W95" i="14"/>
  <c r="X95" i="14"/>
  <c r="Y95" i="14"/>
  <c r="Z95" i="14"/>
  <c r="C96" i="14"/>
  <c r="D96" i="14"/>
  <c r="E96" i="14"/>
  <c r="F96" i="14"/>
  <c r="G96" i="14"/>
  <c r="H96" i="14"/>
  <c r="I96" i="14"/>
  <c r="J96" i="14"/>
  <c r="K96" i="14"/>
  <c r="L96" i="14"/>
  <c r="M96" i="14"/>
  <c r="N96" i="14"/>
  <c r="O96" i="14"/>
  <c r="P96" i="14"/>
  <c r="Q96" i="14"/>
  <c r="R96" i="14"/>
  <c r="S96" i="14"/>
  <c r="T96" i="14"/>
  <c r="U96" i="14"/>
  <c r="V96" i="14"/>
  <c r="W96" i="14"/>
  <c r="X96" i="14"/>
  <c r="Y96" i="14"/>
  <c r="Z96" i="14"/>
  <c r="C97" i="14"/>
  <c r="D97" i="14"/>
  <c r="E97" i="14"/>
  <c r="F97" i="14"/>
  <c r="G97" i="14"/>
  <c r="H97" i="14"/>
  <c r="I97" i="14"/>
  <c r="J97" i="14"/>
  <c r="K97" i="14"/>
  <c r="L97" i="14"/>
  <c r="M97" i="14"/>
  <c r="N97" i="14"/>
  <c r="O97" i="14"/>
  <c r="P97" i="14"/>
  <c r="Q97" i="14"/>
  <c r="R97" i="14"/>
  <c r="S97" i="14"/>
  <c r="T97" i="14"/>
  <c r="U97" i="14"/>
  <c r="V97" i="14"/>
  <c r="W97" i="14"/>
  <c r="X97" i="14"/>
  <c r="Y97" i="14"/>
  <c r="Z97" i="14"/>
  <c r="C98" i="14"/>
  <c r="D98" i="14"/>
  <c r="E98" i="14"/>
  <c r="F98" i="14"/>
  <c r="G98" i="14"/>
  <c r="H98" i="14"/>
  <c r="I98" i="14"/>
  <c r="J98" i="14"/>
  <c r="K98" i="14"/>
  <c r="L98" i="14"/>
  <c r="M98" i="14"/>
  <c r="N98" i="14"/>
  <c r="O98" i="14"/>
  <c r="P98" i="14"/>
  <c r="Q98" i="14"/>
  <c r="R98" i="14"/>
  <c r="S98" i="14"/>
  <c r="T98" i="14"/>
  <c r="U98" i="14"/>
  <c r="V98" i="14"/>
  <c r="W98" i="14"/>
  <c r="X98" i="14"/>
  <c r="Y98" i="14"/>
  <c r="Z98" i="14"/>
  <c r="C99" i="14"/>
  <c r="D99" i="14"/>
  <c r="E99" i="14"/>
  <c r="F99" i="14"/>
  <c r="G99" i="14"/>
  <c r="H99" i="14"/>
  <c r="I99" i="14"/>
  <c r="J99" i="14"/>
  <c r="K99" i="14"/>
  <c r="L99" i="14"/>
  <c r="M99" i="14"/>
  <c r="N99" i="14"/>
  <c r="O99" i="14"/>
  <c r="P99" i="14"/>
  <c r="Q99" i="14"/>
  <c r="R99" i="14"/>
  <c r="S99" i="14"/>
  <c r="T99" i="14"/>
  <c r="U99" i="14"/>
  <c r="V99" i="14"/>
  <c r="W99" i="14"/>
  <c r="X99" i="14"/>
  <c r="Y99" i="14"/>
  <c r="Z99" i="14"/>
  <c r="C100" i="14"/>
  <c r="D100" i="14"/>
  <c r="E100" i="14"/>
  <c r="F100" i="14"/>
  <c r="G100" i="14"/>
  <c r="H100" i="14"/>
  <c r="I100" i="14"/>
  <c r="J100" i="14"/>
  <c r="K100" i="14"/>
  <c r="L100" i="14"/>
  <c r="M100" i="14"/>
  <c r="N100" i="14"/>
  <c r="O100" i="14"/>
  <c r="P100" i="14"/>
  <c r="Q100" i="14"/>
  <c r="R100" i="14"/>
  <c r="S100" i="14"/>
  <c r="T100" i="14"/>
  <c r="U100" i="14"/>
  <c r="V100" i="14"/>
  <c r="W100" i="14"/>
  <c r="X100" i="14"/>
  <c r="Y100" i="14"/>
  <c r="Z100" i="14"/>
  <c r="C101" i="14"/>
  <c r="D101" i="14"/>
  <c r="E101" i="14"/>
  <c r="F101" i="14"/>
  <c r="G101" i="14"/>
  <c r="H101" i="14"/>
  <c r="I101" i="14"/>
  <c r="J101" i="14"/>
  <c r="K101" i="14"/>
  <c r="L101" i="14"/>
  <c r="M101" i="14"/>
  <c r="N101" i="14"/>
  <c r="O101" i="14"/>
  <c r="P101" i="14"/>
  <c r="Q101" i="14"/>
  <c r="R101" i="14"/>
  <c r="S101" i="14"/>
  <c r="T101" i="14"/>
  <c r="U101" i="14"/>
  <c r="V101" i="14"/>
  <c r="W101" i="14"/>
  <c r="X101" i="14"/>
  <c r="Y101" i="14"/>
  <c r="Z101" i="14"/>
  <c r="C102" i="14"/>
  <c r="D102" i="14"/>
  <c r="E102" i="14"/>
  <c r="F102" i="14"/>
  <c r="G102" i="14"/>
  <c r="H102" i="14"/>
  <c r="I102" i="14"/>
  <c r="J102" i="14"/>
  <c r="K102" i="14"/>
  <c r="L102" i="14"/>
  <c r="M102" i="14"/>
  <c r="N102" i="14"/>
  <c r="O102" i="14"/>
  <c r="P102" i="14"/>
  <c r="Q102" i="14"/>
  <c r="R102" i="14"/>
  <c r="S102" i="14"/>
  <c r="T102" i="14"/>
  <c r="U102" i="14"/>
  <c r="V102" i="14"/>
  <c r="W102" i="14"/>
  <c r="X102" i="14"/>
  <c r="Y102" i="14"/>
  <c r="Z102" i="14"/>
  <c r="C103" i="14"/>
  <c r="D103" i="14"/>
  <c r="E103" i="14"/>
  <c r="F103" i="14"/>
  <c r="G103" i="14"/>
  <c r="H103" i="14"/>
  <c r="I103" i="14"/>
  <c r="J103" i="14"/>
  <c r="K103" i="14"/>
  <c r="L103" i="14"/>
  <c r="M103" i="14"/>
  <c r="N103" i="14"/>
  <c r="O103" i="14"/>
  <c r="P103" i="14"/>
  <c r="Q103" i="14"/>
  <c r="R103" i="14"/>
  <c r="S103" i="14"/>
  <c r="T103" i="14"/>
  <c r="U103" i="14"/>
  <c r="V103" i="14"/>
  <c r="W103" i="14"/>
  <c r="X103" i="14"/>
  <c r="Y103" i="14"/>
  <c r="Z103" i="14"/>
  <c r="C104" i="14"/>
  <c r="D104" i="14"/>
  <c r="E104" i="14"/>
  <c r="F104" i="14"/>
  <c r="G104" i="14"/>
  <c r="H104" i="14"/>
  <c r="I104" i="14"/>
  <c r="J104" i="14"/>
  <c r="K104" i="14"/>
  <c r="L104" i="14"/>
  <c r="M104" i="14"/>
  <c r="N104" i="14"/>
  <c r="O104" i="14"/>
  <c r="P104" i="14"/>
  <c r="Q104" i="14"/>
  <c r="R104" i="14"/>
  <c r="S104" i="14"/>
  <c r="T104" i="14"/>
  <c r="U104" i="14"/>
  <c r="V104" i="14"/>
  <c r="W104" i="14"/>
  <c r="X104" i="14"/>
  <c r="Y104" i="14"/>
  <c r="Z104" i="14"/>
  <c r="C105" i="14"/>
  <c r="D105" i="14"/>
  <c r="E105" i="14"/>
  <c r="F105" i="14"/>
  <c r="G105" i="14"/>
  <c r="H105" i="14"/>
  <c r="I105" i="14"/>
  <c r="J105" i="14"/>
  <c r="K105" i="14"/>
  <c r="L105" i="14"/>
  <c r="M105" i="14"/>
  <c r="N105" i="14"/>
  <c r="O105" i="14"/>
  <c r="P105" i="14"/>
  <c r="Q105" i="14"/>
  <c r="R105" i="14"/>
  <c r="S105" i="14"/>
  <c r="T105" i="14"/>
  <c r="U105" i="14"/>
  <c r="V105" i="14"/>
  <c r="W105" i="14"/>
  <c r="X105" i="14"/>
  <c r="Y105" i="14"/>
  <c r="Z105"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C115" i="14"/>
  <c r="D115" i="14"/>
  <c r="E115" i="14"/>
  <c r="F115" i="14"/>
  <c r="G115" i="14"/>
  <c r="H115" i="14"/>
  <c r="I115" i="14"/>
  <c r="J115" i="14"/>
  <c r="K115" i="14"/>
  <c r="L115" i="14"/>
  <c r="M115" i="14"/>
  <c r="N115" i="14"/>
  <c r="O115" i="14"/>
  <c r="P115" i="14"/>
  <c r="Q115" i="14"/>
  <c r="R115" i="14"/>
  <c r="S115" i="14"/>
  <c r="T115" i="14"/>
  <c r="U115" i="14"/>
  <c r="V115" i="14"/>
  <c r="W115" i="14"/>
  <c r="X115" i="14"/>
  <c r="Y115" i="14"/>
  <c r="Z115"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C119" i="14"/>
  <c r="D119" i="14"/>
  <c r="E119" i="14"/>
  <c r="F119" i="14"/>
  <c r="G119" i="14"/>
  <c r="H119" i="14"/>
  <c r="I119" i="14"/>
  <c r="J119" i="14"/>
  <c r="K119" i="14"/>
  <c r="L119" i="14"/>
  <c r="M119" i="14"/>
  <c r="N119" i="14"/>
  <c r="O119" i="14"/>
  <c r="P119" i="14"/>
  <c r="Q119" i="14"/>
  <c r="R119" i="14"/>
  <c r="S119" i="14"/>
  <c r="T119" i="14"/>
  <c r="U119" i="14"/>
  <c r="V119" i="14"/>
  <c r="W119" i="14"/>
  <c r="X119" i="14"/>
  <c r="Y119" i="14"/>
  <c r="Z119" i="14"/>
  <c r="C120" i="14"/>
  <c r="D120" i="14"/>
  <c r="E120" i="14"/>
  <c r="F120" i="14"/>
  <c r="G120" i="14"/>
  <c r="H120" i="14"/>
  <c r="I120" i="14"/>
  <c r="J120" i="14"/>
  <c r="K120" i="14"/>
  <c r="L120" i="14"/>
  <c r="M120" i="14"/>
  <c r="N120" i="14"/>
  <c r="O120" i="14"/>
  <c r="P120" i="14"/>
  <c r="Q120" i="14"/>
  <c r="R120" i="14"/>
  <c r="S120" i="14"/>
  <c r="T120" i="14"/>
  <c r="U120" i="14"/>
  <c r="V120" i="14"/>
  <c r="W120" i="14"/>
  <c r="X120" i="14"/>
  <c r="Y120" i="14"/>
  <c r="Z120" i="14"/>
  <c r="C121" i="14"/>
  <c r="D121" i="14"/>
  <c r="E121" i="14"/>
  <c r="F121" i="14"/>
  <c r="G121" i="14"/>
  <c r="H121" i="14"/>
  <c r="I121" i="14"/>
  <c r="J121" i="14"/>
  <c r="K121" i="14"/>
  <c r="L121" i="14"/>
  <c r="M121" i="14"/>
  <c r="N121" i="14"/>
  <c r="O121" i="14"/>
  <c r="P121" i="14"/>
  <c r="Q121" i="14"/>
  <c r="R121" i="14"/>
  <c r="S121" i="14"/>
  <c r="T121" i="14"/>
  <c r="U121" i="14"/>
  <c r="V121" i="14"/>
  <c r="W121" i="14"/>
  <c r="X121" i="14"/>
  <c r="Y121" i="14"/>
  <c r="Z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C131" i="14"/>
  <c r="D131" i="14"/>
  <c r="E131" i="14"/>
  <c r="F131" i="14"/>
  <c r="G131" i="14"/>
  <c r="H131" i="14"/>
  <c r="I131" i="14"/>
  <c r="J131" i="14"/>
  <c r="K131" i="14"/>
  <c r="L131" i="14"/>
  <c r="M131" i="14"/>
  <c r="N131" i="14"/>
  <c r="O131" i="14"/>
  <c r="P131" i="14"/>
  <c r="Q131" i="14"/>
  <c r="R131" i="14"/>
  <c r="S131" i="14"/>
  <c r="T131" i="14"/>
  <c r="U131" i="14"/>
  <c r="V131" i="14"/>
  <c r="W131" i="14"/>
  <c r="X131" i="14"/>
  <c r="Y131" i="14"/>
  <c r="Z131" i="14"/>
  <c r="C132" i="14"/>
  <c r="D132" i="14"/>
  <c r="E132" i="14"/>
  <c r="F132" i="14"/>
  <c r="G132" i="14"/>
  <c r="H132" i="14"/>
  <c r="I132" i="14"/>
  <c r="J132" i="14"/>
  <c r="K132" i="14"/>
  <c r="L132" i="14"/>
  <c r="M132" i="14"/>
  <c r="N132" i="14"/>
  <c r="O132" i="14"/>
  <c r="P132" i="14"/>
  <c r="Q132" i="14"/>
  <c r="R132" i="14"/>
  <c r="S132" i="14"/>
  <c r="T132" i="14"/>
  <c r="U132" i="14"/>
  <c r="V132" i="14"/>
  <c r="W132" i="14"/>
  <c r="X132" i="14"/>
  <c r="Y132" i="14"/>
  <c r="Z132" i="14"/>
  <c r="C133" i="14"/>
  <c r="D133" i="14"/>
  <c r="E133" i="14"/>
  <c r="F133" i="14"/>
  <c r="G133" i="14"/>
  <c r="H133" i="14"/>
  <c r="I133" i="14"/>
  <c r="J133" i="14"/>
  <c r="K133" i="14"/>
  <c r="L133" i="14"/>
  <c r="M133" i="14"/>
  <c r="N133" i="14"/>
  <c r="O133" i="14"/>
  <c r="P133" i="14"/>
  <c r="Q133" i="14"/>
  <c r="R133" i="14"/>
  <c r="S133" i="14"/>
  <c r="T133" i="14"/>
  <c r="U133" i="14"/>
  <c r="V133" i="14"/>
  <c r="W133" i="14"/>
  <c r="X133" i="14"/>
  <c r="Y133" i="14"/>
  <c r="Z133" i="14"/>
  <c r="C134" i="14"/>
  <c r="D134" i="14"/>
  <c r="E134" i="14"/>
  <c r="F134" i="14"/>
  <c r="G134" i="14"/>
  <c r="H134" i="14"/>
  <c r="I134" i="14"/>
  <c r="J134" i="14"/>
  <c r="K134" i="14"/>
  <c r="L134" i="14"/>
  <c r="M134" i="14"/>
  <c r="N134" i="14"/>
  <c r="O134" i="14"/>
  <c r="P134" i="14"/>
  <c r="Q134" i="14"/>
  <c r="R134" i="14"/>
  <c r="S134" i="14"/>
  <c r="T134" i="14"/>
  <c r="U134" i="14"/>
  <c r="V134" i="14"/>
  <c r="W134" i="14"/>
  <c r="X134" i="14"/>
  <c r="Y134" i="14"/>
  <c r="Z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C137" i="14"/>
  <c r="D137" i="14"/>
  <c r="E137" i="14"/>
  <c r="F137" i="14"/>
  <c r="G137" i="14"/>
  <c r="H137" i="14"/>
  <c r="I137" i="14"/>
  <c r="J137" i="14"/>
  <c r="K137" i="14"/>
  <c r="L137" i="14"/>
  <c r="M137" i="14"/>
  <c r="N137" i="14"/>
  <c r="O137" i="14"/>
  <c r="P137" i="14"/>
  <c r="Q137" i="14"/>
  <c r="R137" i="14"/>
  <c r="S137" i="14"/>
  <c r="T137" i="14"/>
  <c r="U137" i="14"/>
  <c r="V137" i="14"/>
  <c r="W137" i="14"/>
  <c r="X137" i="14"/>
  <c r="Y137" i="14"/>
  <c r="Z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C143" i="14"/>
  <c r="D143" i="14"/>
  <c r="E143" i="14"/>
  <c r="F143" i="14"/>
  <c r="G143" i="14"/>
  <c r="H143" i="14"/>
  <c r="I143" i="14"/>
  <c r="J143" i="14"/>
  <c r="K143" i="14"/>
  <c r="L143" i="14"/>
  <c r="M143" i="14"/>
  <c r="N143" i="14"/>
  <c r="O143" i="14"/>
  <c r="P143" i="14"/>
  <c r="Q143" i="14"/>
  <c r="R143" i="14"/>
  <c r="S143" i="14"/>
  <c r="T143" i="14"/>
  <c r="U143" i="14"/>
  <c r="V143" i="14"/>
  <c r="W143" i="14"/>
  <c r="X143" i="14"/>
  <c r="Y143" i="14"/>
  <c r="Z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C156" i="14"/>
  <c r="D156" i="14"/>
  <c r="E156" i="14"/>
  <c r="F156" i="14"/>
  <c r="G156" i="14"/>
  <c r="H156" i="14"/>
  <c r="I156" i="14"/>
  <c r="J156" i="14"/>
  <c r="K156" i="14"/>
  <c r="L156" i="14"/>
  <c r="M156" i="14"/>
  <c r="N156" i="14"/>
  <c r="O156" i="14"/>
  <c r="P156" i="14"/>
  <c r="Q156" i="14"/>
  <c r="R156" i="14"/>
  <c r="S156" i="14"/>
  <c r="T156" i="14"/>
  <c r="U156" i="14"/>
  <c r="V156" i="14"/>
  <c r="W156" i="14"/>
  <c r="X156" i="14"/>
  <c r="Y156" i="14"/>
  <c r="Z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C162" i="14"/>
  <c r="D162" i="14"/>
  <c r="E162" i="14"/>
  <c r="F162" i="14"/>
  <c r="G162" i="14"/>
  <c r="H162" i="14"/>
  <c r="I162" i="14"/>
  <c r="J162" i="14"/>
  <c r="K162" i="14"/>
  <c r="L162" i="14"/>
  <c r="M162" i="14"/>
  <c r="N162" i="14"/>
  <c r="O162" i="14"/>
  <c r="P162" i="14"/>
  <c r="Q162" i="14"/>
  <c r="R162" i="14"/>
  <c r="S162" i="14"/>
  <c r="T162" i="14"/>
  <c r="U162" i="14"/>
  <c r="V162" i="14"/>
  <c r="W162" i="14"/>
  <c r="X162" i="14"/>
  <c r="Y162" i="14"/>
  <c r="Z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C177" i="14"/>
  <c r="D177" i="14"/>
  <c r="E177" i="14"/>
  <c r="F177" i="14"/>
  <c r="G177" i="14"/>
  <c r="H177" i="14"/>
  <c r="I177" i="14"/>
  <c r="J177" i="14"/>
  <c r="K177" i="14"/>
  <c r="L177" i="14"/>
  <c r="M177" i="14"/>
  <c r="N177" i="14"/>
  <c r="O177" i="14"/>
  <c r="P177" i="14"/>
  <c r="Q177" i="14"/>
  <c r="R177" i="14"/>
  <c r="S177" i="14"/>
  <c r="T177" i="14"/>
  <c r="U177" i="14"/>
  <c r="V177" i="14"/>
  <c r="W177" i="14"/>
  <c r="X177" i="14"/>
  <c r="Y177" i="14"/>
  <c r="Z177" i="14"/>
  <c r="C178" i="14"/>
  <c r="D178" i="14"/>
  <c r="E178" i="14"/>
  <c r="F178" i="14"/>
  <c r="G178" i="14"/>
  <c r="H178" i="14"/>
  <c r="I178" i="14"/>
  <c r="J178" i="14"/>
  <c r="K178" i="14"/>
  <c r="L178" i="14"/>
  <c r="M178" i="14"/>
  <c r="N178" i="14"/>
  <c r="O178" i="14"/>
  <c r="P178" i="14"/>
  <c r="Q178" i="14"/>
  <c r="R178" i="14"/>
  <c r="S178" i="14"/>
  <c r="T178" i="14"/>
  <c r="U178" i="14"/>
  <c r="V178" i="14"/>
  <c r="W178" i="14"/>
  <c r="X178" i="14"/>
  <c r="Y178" i="14"/>
  <c r="Z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C183" i="14"/>
  <c r="D183" i="14"/>
  <c r="E183" i="14"/>
  <c r="F183" i="14"/>
  <c r="G183" i="14"/>
  <c r="H183" i="14"/>
  <c r="I183" i="14"/>
  <c r="J183" i="14"/>
  <c r="K183" i="14"/>
  <c r="L183" i="14"/>
  <c r="M183" i="14"/>
  <c r="N183" i="14"/>
  <c r="O183" i="14"/>
  <c r="P183" i="14"/>
  <c r="Q183" i="14"/>
  <c r="R183" i="14"/>
  <c r="S183" i="14"/>
  <c r="T183" i="14"/>
  <c r="U183" i="14"/>
  <c r="V183" i="14"/>
  <c r="W183" i="14"/>
  <c r="X183" i="14"/>
  <c r="Y183" i="14"/>
  <c r="Z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C191" i="14"/>
  <c r="D191" i="14"/>
  <c r="E191" i="14"/>
  <c r="F191" i="14"/>
  <c r="G191" i="14"/>
  <c r="H191" i="14"/>
  <c r="I191" i="14"/>
  <c r="J191" i="14"/>
  <c r="K191" i="14"/>
  <c r="L191" i="14"/>
  <c r="M191" i="14"/>
  <c r="N191" i="14"/>
  <c r="O191" i="14"/>
  <c r="P191" i="14"/>
  <c r="Q191" i="14"/>
  <c r="R191" i="14"/>
  <c r="S191" i="14"/>
  <c r="T191" i="14"/>
  <c r="U191" i="14"/>
  <c r="V191" i="14"/>
  <c r="W191" i="14"/>
  <c r="X191" i="14"/>
  <c r="Y191" i="14"/>
  <c r="Z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C197" i="14"/>
  <c r="D197" i="14"/>
  <c r="E197" i="14"/>
  <c r="F197" i="14"/>
  <c r="G197" i="14"/>
  <c r="H197" i="14"/>
  <c r="I197" i="14"/>
  <c r="J197" i="14"/>
  <c r="K197" i="14"/>
  <c r="L197" i="14"/>
  <c r="M197" i="14"/>
  <c r="N197" i="14"/>
  <c r="O197" i="14"/>
  <c r="P197" i="14"/>
  <c r="Q197" i="14"/>
  <c r="R197" i="14"/>
  <c r="S197" i="14"/>
  <c r="T197" i="14"/>
  <c r="U197" i="14"/>
  <c r="V197" i="14"/>
  <c r="W197" i="14"/>
  <c r="X197" i="14"/>
  <c r="Y197" i="14"/>
  <c r="Z197" i="14"/>
  <c r="C198" i="14"/>
  <c r="D198" i="14"/>
  <c r="E198" i="14"/>
  <c r="F198" i="14"/>
  <c r="G198" i="14"/>
  <c r="H198" i="14"/>
  <c r="I198" i="14"/>
  <c r="J198" i="14"/>
  <c r="K198" i="14"/>
  <c r="L198" i="14"/>
  <c r="M198" i="14"/>
  <c r="N198" i="14"/>
  <c r="O198" i="14"/>
  <c r="P198" i="14"/>
  <c r="Q198" i="14"/>
  <c r="R198" i="14"/>
  <c r="S198" i="14"/>
  <c r="T198" i="14"/>
  <c r="U198" i="14"/>
  <c r="V198" i="14"/>
  <c r="W198" i="14"/>
  <c r="X198" i="14"/>
  <c r="Y198" i="14"/>
  <c r="Z198"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C205" i="14"/>
  <c r="D205" i="14"/>
  <c r="E205" i="14"/>
  <c r="F205" i="14"/>
  <c r="G205" i="14"/>
  <c r="H205" i="14"/>
  <c r="I205" i="14"/>
  <c r="J205" i="14"/>
  <c r="K205" i="14"/>
  <c r="L205" i="14"/>
  <c r="M205" i="14"/>
  <c r="N205" i="14"/>
  <c r="O205" i="14"/>
  <c r="P205" i="14"/>
  <c r="Q205" i="14"/>
  <c r="R205" i="14"/>
  <c r="S205" i="14"/>
  <c r="T205" i="14"/>
  <c r="U205" i="14"/>
  <c r="V205" i="14"/>
  <c r="W205" i="14"/>
  <c r="X205" i="14"/>
  <c r="Y205" i="14"/>
  <c r="Z205"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C207" i="14"/>
  <c r="D207" i="14"/>
  <c r="E207" i="14"/>
  <c r="F207" i="14"/>
  <c r="G207" i="14"/>
  <c r="H207" i="14"/>
  <c r="I207" i="14"/>
  <c r="J207" i="14"/>
  <c r="K207" i="14"/>
  <c r="L207" i="14"/>
  <c r="M207" i="14"/>
  <c r="N207" i="14"/>
  <c r="O207" i="14"/>
  <c r="P207" i="14"/>
  <c r="Q207" i="14"/>
  <c r="R207" i="14"/>
  <c r="S207" i="14"/>
  <c r="T207" i="14"/>
  <c r="U207" i="14"/>
  <c r="V207" i="14"/>
  <c r="W207" i="14"/>
  <c r="X207" i="14"/>
  <c r="Y207" i="14"/>
  <c r="Z207"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C213" i="14"/>
  <c r="D213" i="14"/>
  <c r="E213" i="14"/>
  <c r="F213" i="14"/>
  <c r="G213" i="14"/>
  <c r="H213" i="14"/>
  <c r="I213" i="14"/>
  <c r="J213" i="14"/>
  <c r="K213" i="14"/>
  <c r="L213" i="14"/>
  <c r="M213" i="14"/>
  <c r="N213" i="14"/>
  <c r="O213" i="14"/>
  <c r="P213" i="14"/>
  <c r="Q213" i="14"/>
  <c r="R213" i="14"/>
  <c r="S213" i="14"/>
  <c r="T213" i="14"/>
  <c r="U213" i="14"/>
  <c r="V213" i="14"/>
  <c r="W213" i="14"/>
  <c r="X213" i="14"/>
  <c r="Y213" i="14"/>
  <c r="Z213" i="14"/>
  <c r="C214" i="14"/>
  <c r="D214" i="14"/>
  <c r="E214" i="14"/>
  <c r="F214" i="14"/>
  <c r="G214" i="14"/>
  <c r="H214" i="14"/>
  <c r="I214" i="14"/>
  <c r="J214" i="14"/>
  <c r="K214" i="14"/>
  <c r="L214" i="14"/>
  <c r="M214" i="14"/>
  <c r="N214" i="14"/>
  <c r="O214" i="14"/>
  <c r="P214" i="14"/>
  <c r="Q214" i="14"/>
  <c r="R214" i="14"/>
  <c r="S214" i="14"/>
  <c r="T214" i="14"/>
  <c r="U214" i="14"/>
  <c r="V214" i="14"/>
  <c r="W214" i="14"/>
  <c r="X214" i="14"/>
  <c r="Y214" i="14"/>
  <c r="Z214" i="14"/>
  <c r="C215" i="14"/>
  <c r="D215" i="14"/>
  <c r="E215" i="14"/>
  <c r="F215" i="14"/>
  <c r="G215" i="14"/>
  <c r="H215" i="14"/>
  <c r="I215" i="14"/>
  <c r="J215" i="14"/>
  <c r="K215" i="14"/>
  <c r="L215" i="14"/>
  <c r="M215" i="14"/>
  <c r="N215" i="14"/>
  <c r="O215" i="14"/>
  <c r="P215" i="14"/>
  <c r="Q215" i="14"/>
  <c r="R215" i="14"/>
  <c r="S215" i="14"/>
  <c r="T215" i="14"/>
  <c r="U215" i="14"/>
  <c r="V215" i="14"/>
  <c r="W215" i="14"/>
  <c r="X215" i="14"/>
  <c r="Y215" i="14"/>
  <c r="Z215" i="14"/>
  <c r="C216" i="14"/>
  <c r="D216" i="14"/>
  <c r="E216" i="14"/>
  <c r="F216" i="14"/>
  <c r="G216" i="14"/>
  <c r="H216" i="14"/>
  <c r="I216" i="14"/>
  <c r="J216" i="14"/>
  <c r="K216" i="14"/>
  <c r="L216" i="14"/>
  <c r="M216" i="14"/>
  <c r="N216" i="14"/>
  <c r="O216" i="14"/>
  <c r="P216" i="14"/>
  <c r="Q216" i="14"/>
  <c r="R216" i="14"/>
  <c r="S216" i="14"/>
  <c r="T216" i="14"/>
  <c r="U216" i="14"/>
  <c r="V216" i="14"/>
  <c r="W216" i="14"/>
  <c r="X216" i="14"/>
  <c r="Y216" i="14"/>
  <c r="Z216" i="14"/>
  <c r="C217" i="14"/>
  <c r="D217" i="14"/>
  <c r="E217" i="14"/>
  <c r="F217" i="14"/>
  <c r="G217" i="14"/>
  <c r="H217" i="14"/>
  <c r="I217" i="14"/>
  <c r="J217" i="14"/>
  <c r="K217" i="14"/>
  <c r="L217" i="14"/>
  <c r="M217" i="14"/>
  <c r="N217" i="14"/>
  <c r="O217" i="14"/>
  <c r="P217" i="14"/>
  <c r="Q217" i="14"/>
  <c r="R217" i="14"/>
  <c r="S217" i="14"/>
  <c r="T217" i="14"/>
  <c r="U217" i="14"/>
  <c r="V217" i="14"/>
  <c r="W217" i="14"/>
  <c r="X217" i="14"/>
  <c r="Y217" i="14"/>
  <c r="Z217" i="14"/>
  <c r="C218" i="14"/>
  <c r="D218" i="14"/>
  <c r="E218" i="14"/>
  <c r="F218" i="14"/>
  <c r="G218" i="14"/>
  <c r="H218" i="14"/>
  <c r="I218" i="14"/>
  <c r="J218" i="14"/>
  <c r="K218" i="14"/>
  <c r="L218" i="14"/>
  <c r="M218" i="14"/>
  <c r="N218" i="14"/>
  <c r="O218" i="14"/>
  <c r="P218" i="14"/>
  <c r="Q218" i="14"/>
  <c r="R218" i="14"/>
  <c r="S218" i="14"/>
  <c r="T218" i="14"/>
  <c r="U218" i="14"/>
  <c r="V218" i="14"/>
  <c r="W218" i="14"/>
  <c r="X218" i="14"/>
  <c r="Y218" i="14"/>
  <c r="Z218" i="14"/>
  <c r="C219" i="14"/>
  <c r="D219" i="14"/>
  <c r="E219" i="14"/>
  <c r="F219" i="14"/>
  <c r="G219" i="14"/>
  <c r="H219" i="14"/>
  <c r="I219" i="14"/>
  <c r="J219" i="14"/>
  <c r="K219" i="14"/>
  <c r="L219" i="14"/>
  <c r="M219" i="14"/>
  <c r="N219" i="14"/>
  <c r="O219" i="14"/>
  <c r="P219" i="14"/>
  <c r="Q219" i="14"/>
  <c r="R219" i="14"/>
  <c r="S219" i="14"/>
  <c r="T219" i="14"/>
  <c r="U219" i="14"/>
  <c r="V219" i="14"/>
  <c r="W219" i="14"/>
  <c r="X219" i="14"/>
  <c r="Y219" i="14"/>
  <c r="Z219" i="14"/>
  <c r="C220" i="14"/>
  <c r="D220" i="14"/>
  <c r="E220" i="14"/>
  <c r="F220" i="14"/>
  <c r="G220" i="14"/>
  <c r="H220" i="14"/>
  <c r="I220" i="14"/>
  <c r="J220" i="14"/>
  <c r="K220" i="14"/>
  <c r="L220" i="14"/>
  <c r="M220" i="14"/>
  <c r="N220" i="14"/>
  <c r="O220" i="14"/>
  <c r="P220" i="14"/>
  <c r="Q220" i="14"/>
  <c r="R220" i="14"/>
  <c r="S220" i="14"/>
  <c r="T220" i="14"/>
  <c r="U220" i="14"/>
  <c r="V220" i="14"/>
  <c r="W220" i="14"/>
  <c r="X220" i="14"/>
  <c r="Y220" i="14"/>
  <c r="Z220" i="14"/>
  <c r="C221" i="14"/>
  <c r="D221" i="14"/>
  <c r="E221" i="14"/>
  <c r="F221" i="14"/>
  <c r="G221" i="14"/>
  <c r="H221" i="14"/>
  <c r="I221" i="14"/>
  <c r="J221" i="14"/>
  <c r="K221" i="14"/>
  <c r="L221" i="14"/>
  <c r="M221" i="14"/>
  <c r="N221" i="14"/>
  <c r="O221" i="14"/>
  <c r="P221" i="14"/>
  <c r="Q221" i="14"/>
  <c r="R221" i="14"/>
  <c r="S221" i="14"/>
  <c r="T221" i="14"/>
  <c r="U221" i="14"/>
  <c r="V221" i="14"/>
  <c r="W221" i="14"/>
  <c r="X221" i="14"/>
  <c r="Y221" i="14"/>
  <c r="Z221" i="14"/>
  <c r="C222" i="14"/>
  <c r="D222" i="14"/>
  <c r="E222" i="14"/>
  <c r="F222" i="14"/>
  <c r="G222" i="14"/>
  <c r="H222" i="14"/>
  <c r="I222" i="14"/>
  <c r="J222" i="14"/>
  <c r="K222" i="14"/>
  <c r="L222" i="14"/>
  <c r="M222" i="14"/>
  <c r="N222" i="14"/>
  <c r="O222" i="14"/>
  <c r="P222" i="14"/>
  <c r="Q222" i="14"/>
  <c r="R222" i="14"/>
  <c r="S222" i="14"/>
  <c r="T222" i="14"/>
  <c r="U222" i="14"/>
  <c r="V222" i="14"/>
  <c r="W222" i="14"/>
  <c r="X222" i="14"/>
  <c r="Y222" i="14"/>
  <c r="Z222" i="14"/>
  <c r="C223" i="14"/>
  <c r="D223" i="14"/>
  <c r="E223" i="14"/>
  <c r="F223" i="14"/>
  <c r="G223" i="14"/>
  <c r="H223" i="14"/>
  <c r="I223" i="14"/>
  <c r="J223" i="14"/>
  <c r="K223" i="14"/>
  <c r="L223" i="14"/>
  <c r="M223" i="14"/>
  <c r="N223" i="14"/>
  <c r="O223" i="14"/>
  <c r="P223" i="14"/>
  <c r="Q223" i="14"/>
  <c r="R223" i="14"/>
  <c r="S223" i="14"/>
  <c r="T223" i="14"/>
  <c r="U223" i="14"/>
  <c r="V223" i="14"/>
  <c r="W223" i="14"/>
  <c r="X223" i="14"/>
  <c r="Y223" i="14"/>
  <c r="Z223"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C233" i="14"/>
  <c r="D233" i="14"/>
  <c r="E233" i="14"/>
  <c r="F233" i="14"/>
  <c r="G233" i="14"/>
  <c r="H233" i="14"/>
  <c r="I233" i="14"/>
  <c r="J233" i="14"/>
  <c r="K233" i="14"/>
  <c r="L233" i="14"/>
  <c r="M233" i="14"/>
  <c r="N233" i="14"/>
  <c r="O233" i="14"/>
  <c r="P233" i="14"/>
  <c r="Q233" i="14"/>
  <c r="R233" i="14"/>
  <c r="S233" i="14"/>
  <c r="T233" i="14"/>
  <c r="U233" i="14"/>
  <c r="V233" i="14"/>
  <c r="W233" i="14"/>
  <c r="X233" i="14"/>
  <c r="Y233" i="14"/>
  <c r="Z233"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C235" i="14"/>
  <c r="D235" i="14"/>
  <c r="E235" i="14"/>
  <c r="F235" i="14"/>
  <c r="G235" i="14"/>
  <c r="H235" i="14"/>
  <c r="I235" i="14"/>
  <c r="J235" i="14"/>
  <c r="K235" i="14"/>
  <c r="L235" i="14"/>
  <c r="M235" i="14"/>
  <c r="N235" i="14"/>
  <c r="O235" i="14"/>
  <c r="P235" i="14"/>
  <c r="Q235" i="14"/>
  <c r="R235" i="14"/>
  <c r="S235" i="14"/>
  <c r="T235" i="14"/>
  <c r="U235" i="14"/>
  <c r="V235" i="14"/>
  <c r="W235" i="14"/>
  <c r="X235" i="14"/>
  <c r="Y235" i="14"/>
  <c r="Z235" i="14"/>
  <c r="C236" i="14"/>
  <c r="D236" i="14"/>
  <c r="E236" i="14"/>
  <c r="F236" i="14"/>
  <c r="G236" i="14"/>
  <c r="H236" i="14"/>
  <c r="I236" i="14"/>
  <c r="J236" i="14"/>
  <c r="K236" i="14"/>
  <c r="L236" i="14"/>
  <c r="M236" i="14"/>
  <c r="N236" i="14"/>
  <c r="O236" i="14"/>
  <c r="P236" i="14"/>
  <c r="Q236" i="14"/>
  <c r="R236" i="14"/>
  <c r="S236" i="14"/>
  <c r="T236" i="14"/>
  <c r="U236" i="14"/>
  <c r="V236" i="14"/>
  <c r="W236" i="14"/>
  <c r="X236" i="14"/>
  <c r="Y236" i="14"/>
  <c r="Z236" i="14"/>
  <c r="C237" i="14"/>
  <c r="D237" i="14"/>
  <c r="E237" i="14"/>
  <c r="F237" i="14"/>
  <c r="G237" i="14"/>
  <c r="H237" i="14"/>
  <c r="I237" i="14"/>
  <c r="J237" i="14"/>
  <c r="K237" i="14"/>
  <c r="L237" i="14"/>
  <c r="M237" i="14"/>
  <c r="N237" i="14"/>
  <c r="O237" i="14"/>
  <c r="P237" i="14"/>
  <c r="Q237" i="14"/>
  <c r="R237" i="14"/>
  <c r="S237" i="14"/>
  <c r="T237" i="14"/>
  <c r="U237" i="14"/>
  <c r="V237" i="14"/>
  <c r="W237" i="14"/>
  <c r="X237" i="14"/>
  <c r="Y237" i="14"/>
  <c r="Z237"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C239" i="14"/>
  <c r="D239" i="14"/>
  <c r="E239" i="14"/>
  <c r="F239" i="14"/>
  <c r="G239" i="14"/>
  <c r="H239" i="14"/>
  <c r="I239" i="14"/>
  <c r="J239" i="14"/>
  <c r="K239" i="14"/>
  <c r="L239" i="14"/>
  <c r="M239" i="14"/>
  <c r="N239" i="14"/>
  <c r="O239" i="14"/>
  <c r="P239" i="14"/>
  <c r="Q239" i="14"/>
  <c r="R239" i="14"/>
  <c r="S239" i="14"/>
  <c r="T239" i="14"/>
  <c r="U239" i="14"/>
  <c r="V239" i="14"/>
  <c r="W239" i="14"/>
  <c r="X239" i="14"/>
  <c r="Y239" i="14"/>
  <c r="Z239" i="14"/>
  <c r="C240" i="14"/>
  <c r="D240" i="14"/>
  <c r="E240" i="14"/>
  <c r="F240" i="14"/>
  <c r="G240" i="14"/>
  <c r="H240" i="14"/>
  <c r="I240" i="14"/>
  <c r="J240" i="14"/>
  <c r="K240" i="14"/>
  <c r="L240" i="14"/>
  <c r="M240" i="14"/>
  <c r="N240" i="14"/>
  <c r="O240" i="14"/>
  <c r="P240" i="14"/>
  <c r="Q240" i="14"/>
  <c r="R240" i="14"/>
  <c r="S240" i="14"/>
  <c r="T240" i="14"/>
  <c r="U240" i="14"/>
  <c r="V240" i="14"/>
  <c r="W240" i="14"/>
  <c r="X240" i="14"/>
  <c r="Y240" i="14"/>
  <c r="Z240"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C243" i="14"/>
  <c r="D243" i="14"/>
  <c r="E243" i="14"/>
  <c r="F243" i="14"/>
  <c r="G243" i="14"/>
  <c r="H243" i="14"/>
  <c r="I243" i="14"/>
  <c r="J243" i="14"/>
  <c r="K243" i="14"/>
  <c r="L243" i="14"/>
  <c r="M243" i="14"/>
  <c r="N243" i="14"/>
  <c r="O243" i="14"/>
  <c r="P243" i="14"/>
  <c r="Q243" i="14"/>
  <c r="R243" i="14"/>
  <c r="S243" i="14"/>
  <c r="T243" i="14"/>
  <c r="U243" i="14"/>
  <c r="V243" i="14"/>
  <c r="W243" i="14"/>
  <c r="X243" i="14"/>
  <c r="Y243" i="14"/>
  <c r="Z243" i="14"/>
  <c r="C244" i="14"/>
  <c r="D244" i="14"/>
  <c r="E244" i="14"/>
  <c r="F244" i="14"/>
  <c r="G244" i="14"/>
  <c r="H244" i="14"/>
  <c r="I244" i="14"/>
  <c r="J244" i="14"/>
  <c r="K244" i="14"/>
  <c r="L244" i="14"/>
  <c r="M244" i="14"/>
  <c r="N244" i="14"/>
  <c r="O244" i="14"/>
  <c r="P244" i="14"/>
  <c r="Q244" i="14"/>
  <c r="R244" i="14"/>
  <c r="S244" i="14"/>
  <c r="T244" i="14"/>
  <c r="U244" i="14"/>
  <c r="V244" i="14"/>
  <c r="W244" i="14"/>
  <c r="X244" i="14"/>
  <c r="Y244" i="14"/>
  <c r="Z244" i="14"/>
  <c r="C245" i="14"/>
  <c r="D245" i="14"/>
  <c r="E245" i="14"/>
  <c r="F245" i="14"/>
  <c r="G245" i="14"/>
  <c r="H245" i="14"/>
  <c r="I245" i="14"/>
  <c r="J245" i="14"/>
  <c r="K245" i="14"/>
  <c r="L245" i="14"/>
  <c r="M245" i="14"/>
  <c r="N245" i="14"/>
  <c r="O245" i="14"/>
  <c r="P245" i="14"/>
  <c r="Q245" i="14"/>
  <c r="R245" i="14"/>
  <c r="S245" i="14"/>
  <c r="T245" i="14"/>
  <c r="U245" i="14"/>
  <c r="V245" i="14"/>
  <c r="W245" i="14"/>
  <c r="X245" i="14"/>
  <c r="Y245" i="14"/>
  <c r="Z245" i="14"/>
  <c r="C246" i="14"/>
  <c r="D246" i="14"/>
  <c r="E246" i="14"/>
  <c r="F246" i="14"/>
  <c r="G246" i="14"/>
  <c r="H246" i="14"/>
  <c r="I246" i="14"/>
  <c r="J246" i="14"/>
  <c r="K246" i="14"/>
  <c r="L246" i="14"/>
  <c r="M246" i="14"/>
  <c r="N246" i="14"/>
  <c r="O246" i="14"/>
  <c r="P246" i="14"/>
  <c r="Q246" i="14"/>
  <c r="R246" i="14"/>
  <c r="S246" i="14"/>
  <c r="T246" i="14"/>
  <c r="U246" i="14"/>
  <c r="V246" i="14"/>
  <c r="W246" i="14"/>
  <c r="X246" i="14"/>
  <c r="Y246" i="14"/>
  <c r="Z246" i="14"/>
  <c r="C247" i="14"/>
  <c r="D247" i="14"/>
  <c r="E247" i="14"/>
  <c r="F247" i="14"/>
  <c r="G247" i="14"/>
  <c r="H247" i="14"/>
  <c r="I247" i="14"/>
  <c r="J247" i="14"/>
  <c r="K247" i="14"/>
  <c r="L247" i="14"/>
  <c r="M247" i="14"/>
  <c r="N247" i="14"/>
  <c r="O247" i="14"/>
  <c r="P247" i="14"/>
  <c r="Q247" i="14"/>
  <c r="R247" i="14"/>
  <c r="S247" i="14"/>
  <c r="T247" i="14"/>
  <c r="U247" i="14"/>
  <c r="V247" i="14"/>
  <c r="W247" i="14"/>
  <c r="X247" i="14"/>
  <c r="Y247" i="14"/>
  <c r="Z247"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C253" i="14"/>
  <c r="D253" i="14"/>
  <c r="E253" i="14"/>
  <c r="F253" i="14"/>
  <c r="G253" i="14"/>
  <c r="H253" i="14"/>
  <c r="I253" i="14"/>
  <c r="J253" i="14"/>
  <c r="K253" i="14"/>
  <c r="L253" i="14"/>
  <c r="M253" i="14"/>
  <c r="N253" i="14"/>
  <c r="O253" i="14"/>
  <c r="P253" i="14"/>
  <c r="Q253" i="14"/>
  <c r="R253" i="14"/>
  <c r="S253" i="14"/>
  <c r="T253" i="14"/>
  <c r="U253" i="14"/>
  <c r="V253" i="14"/>
  <c r="W253" i="14"/>
  <c r="X253" i="14"/>
  <c r="Y253" i="14"/>
  <c r="Z253"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C255" i="14"/>
  <c r="D255" i="14"/>
  <c r="E255" i="14"/>
  <c r="F255" i="14"/>
  <c r="G255" i="14"/>
  <c r="H255" i="14"/>
  <c r="I255" i="14"/>
  <c r="J255" i="14"/>
  <c r="K255" i="14"/>
  <c r="L255" i="14"/>
  <c r="M255" i="14"/>
  <c r="N255" i="14"/>
  <c r="O255" i="14"/>
  <c r="P255" i="14"/>
  <c r="Q255" i="14"/>
  <c r="R255" i="14"/>
  <c r="S255" i="14"/>
  <c r="T255" i="14"/>
  <c r="U255" i="14"/>
  <c r="V255" i="14"/>
  <c r="W255" i="14"/>
  <c r="X255" i="14"/>
  <c r="Y255" i="14"/>
  <c r="Z255" i="14"/>
  <c r="C256" i="14"/>
  <c r="D256" i="14"/>
  <c r="E256" i="14"/>
  <c r="F256" i="14"/>
  <c r="G256" i="14"/>
  <c r="H256" i="14"/>
  <c r="I256" i="14"/>
  <c r="J256" i="14"/>
  <c r="K256" i="14"/>
  <c r="L256" i="14"/>
  <c r="M256" i="14"/>
  <c r="N256" i="14"/>
  <c r="O256" i="14"/>
  <c r="P256" i="14"/>
  <c r="Q256" i="14"/>
  <c r="R256" i="14"/>
  <c r="S256" i="14"/>
  <c r="T256" i="14"/>
  <c r="U256" i="14"/>
  <c r="V256" i="14"/>
  <c r="W256" i="14"/>
  <c r="X256" i="14"/>
  <c r="Y256" i="14"/>
  <c r="Z256" i="14"/>
  <c r="C257" i="14"/>
  <c r="D257" i="14"/>
  <c r="E257" i="14"/>
  <c r="F257" i="14"/>
  <c r="G257" i="14"/>
  <c r="H257" i="14"/>
  <c r="I257" i="14"/>
  <c r="J257" i="14"/>
  <c r="K257" i="14"/>
  <c r="L257" i="14"/>
  <c r="M257" i="14"/>
  <c r="N257" i="14"/>
  <c r="O257" i="14"/>
  <c r="P257" i="14"/>
  <c r="Q257" i="14"/>
  <c r="R257" i="14"/>
  <c r="S257" i="14"/>
  <c r="T257" i="14"/>
  <c r="U257" i="14"/>
  <c r="V257" i="14"/>
  <c r="W257" i="14"/>
  <c r="X257" i="14"/>
  <c r="Y257" i="14"/>
  <c r="Z257" i="14"/>
  <c r="C258" i="14"/>
  <c r="D258" i="14"/>
  <c r="E258" i="14"/>
  <c r="F258" i="14"/>
  <c r="G258" i="14"/>
  <c r="H258" i="14"/>
  <c r="I258" i="14"/>
  <c r="J258" i="14"/>
  <c r="K258" i="14"/>
  <c r="L258" i="14"/>
  <c r="M258" i="14"/>
  <c r="N258" i="14"/>
  <c r="O258" i="14"/>
  <c r="P258" i="14"/>
  <c r="Q258" i="14"/>
  <c r="R258" i="14"/>
  <c r="S258" i="14"/>
  <c r="T258" i="14"/>
  <c r="U258" i="14"/>
  <c r="V258" i="14"/>
  <c r="W258" i="14"/>
  <c r="X258" i="14"/>
  <c r="Y258" i="14"/>
  <c r="Z258" i="14"/>
  <c r="C259" i="14"/>
  <c r="D259" i="14"/>
  <c r="E259" i="14"/>
  <c r="F259" i="14"/>
  <c r="G259" i="14"/>
  <c r="H259" i="14"/>
  <c r="I259" i="14"/>
  <c r="J259" i="14"/>
  <c r="K259" i="14"/>
  <c r="L259" i="14"/>
  <c r="M259" i="14"/>
  <c r="N259" i="14"/>
  <c r="O259" i="14"/>
  <c r="P259" i="14"/>
  <c r="Q259" i="14"/>
  <c r="R259" i="14"/>
  <c r="S259" i="14"/>
  <c r="T259" i="14"/>
  <c r="U259" i="14"/>
  <c r="V259" i="14"/>
  <c r="W259" i="14"/>
  <c r="X259" i="14"/>
  <c r="Y259" i="14"/>
  <c r="Z259" i="14"/>
  <c r="C260" i="14"/>
  <c r="D260" i="14"/>
  <c r="E260" i="14"/>
  <c r="F260" i="14"/>
  <c r="G260" i="14"/>
  <c r="H260" i="14"/>
  <c r="I260" i="14"/>
  <c r="J260" i="14"/>
  <c r="K260" i="14"/>
  <c r="L260" i="14"/>
  <c r="M260" i="14"/>
  <c r="N260" i="14"/>
  <c r="O260" i="14"/>
  <c r="P260" i="14"/>
  <c r="Q260" i="14"/>
  <c r="R260" i="14"/>
  <c r="S260" i="14"/>
  <c r="T260" i="14"/>
  <c r="U260" i="14"/>
  <c r="V260" i="14"/>
  <c r="W260" i="14"/>
  <c r="X260" i="14"/>
  <c r="Y260" i="14"/>
  <c r="Z260" i="14"/>
  <c r="C261" i="14"/>
  <c r="D261" i="14"/>
  <c r="E261" i="14"/>
  <c r="F261" i="14"/>
  <c r="G261" i="14"/>
  <c r="H261" i="14"/>
  <c r="I261" i="14"/>
  <c r="J261" i="14"/>
  <c r="K261" i="14"/>
  <c r="L261" i="14"/>
  <c r="M261" i="14"/>
  <c r="N261" i="14"/>
  <c r="O261" i="14"/>
  <c r="P261" i="14"/>
  <c r="Q261" i="14"/>
  <c r="R261" i="14"/>
  <c r="S261" i="14"/>
  <c r="T261" i="14"/>
  <c r="U261" i="14"/>
  <c r="V261" i="14"/>
  <c r="W261" i="14"/>
  <c r="X261" i="14"/>
  <c r="Y261" i="14"/>
  <c r="Z261" i="14"/>
  <c r="C262" i="14"/>
  <c r="D262" i="14"/>
  <c r="E262" i="14"/>
  <c r="F262" i="14"/>
  <c r="G262" i="14"/>
  <c r="H262" i="14"/>
  <c r="I262" i="14"/>
  <c r="J262" i="14"/>
  <c r="K262" i="14"/>
  <c r="L262" i="14"/>
  <c r="M262" i="14"/>
  <c r="N262" i="14"/>
  <c r="O262" i="14"/>
  <c r="P262" i="14"/>
  <c r="Q262" i="14"/>
  <c r="R262" i="14"/>
  <c r="S262" i="14"/>
  <c r="T262" i="14"/>
  <c r="U262" i="14"/>
  <c r="V262" i="14"/>
  <c r="W262" i="14"/>
  <c r="X262" i="14"/>
  <c r="Y262" i="14"/>
  <c r="Z262" i="14"/>
  <c r="C263" i="14"/>
  <c r="D263" i="14"/>
  <c r="E263" i="14"/>
  <c r="F263" i="14"/>
  <c r="G263" i="14"/>
  <c r="H263" i="14"/>
  <c r="I263" i="14"/>
  <c r="J263" i="14"/>
  <c r="K263" i="14"/>
  <c r="L263" i="14"/>
  <c r="M263" i="14"/>
  <c r="N263" i="14"/>
  <c r="O263" i="14"/>
  <c r="P263" i="14"/>
  <c r="Q263" i="14"/>
  <c r="R263" i="14"/>
  <c r="S263" i="14"/>
  <c r="T263" i="14"/>
  <c r="U263" i="14"/>
  <c r="V263" i="14"/>
  <c r="W263" i="14"/>
  <c r="X263" i="14"/>
  <c r="Y263" i="14"/>
  <c r="Z263" i="14"/>
  <c r="C264" i="14"/>
  <c r="D264" i="14"/>
  <c r="E264" i="14"/>
  <c r="F264" i="14"/>
  <c r="G264" i="14"/>
  <c r="H264" i="14"/>
  <c r="I264" i="14"/>
  <c r="J264" i="14"/>
  <c r="K264" i="14"/>
  <c r="L264" i="14"/>
  <c r="M264" i="14"/>
  <c r="N264" i="14"/>
  <c r="O264" i="14"/>
  <c r="P264" i="14"/>
  <c r="Q264" i="14"/>
  <c r="R264" i="14"/>
  <c r="S264" i="14"/>
  <c r="T264" i="14"/>
  <c r="U264" i="14"/>
  <c r="V264" i="14"/>
  <c r="W264" i="14"/>
  <c r="X264" i="14"/>
  <c r="Y264" i="14"/>
  <c r="Z264" i="14"/>
  <c r="C265" i="14"/>
  <c r="D265" i="14"/>
  <c r="E265" i="14"/>
  <c r="F265" i="14"/>
  <c r="G265" i="14"/>
  <c r="H265" i="14"/>
  <c r="I265" i="14"/>
  <c r="J265" i="14"/>
  <c r="K265" i="14"/>
  <c r="L265" i="14"/>
  <c r="M265" i="14"/>
  <c r="N265" i="14"/>
  <c r="O265" i="14"/>
  <c r="P265" i="14"/>
  <c r="Q265" i="14"/>
  <c r="R265" i="14"/>
  <c r="S265" i="14"/>
  <c r="T265" i="14"/>
  <c r="U265" i="14"/>
  <c r="V265" i="14"/>
  <c r="W265" i="14"/>
  <c r="X265" i="14"/>
  <c r="Y265" i="14"/>
  <c r="Z265" i="14"/>
  <c r="C266" i="14"/>
  <c r="D266" i="14"/>
  <c r="E266" i="14"/>
  <c r="F266" i="14"/>
  <c r="G266" i="14"/>
  <c r="H266" i="14"/>
  <c r="I266" i="14"/>
  <c r="J266" i="14"/>
  <c r="K266" i="14"/>
  <c r="L266" i="14"/>
  <c r="M266" i="14"/>
  <c r="N266" i="14"/>
  <c r="O266" i="14"/>
  <c r="P266" i="14"/>
  <c r="Q266" i="14"/>
  <c r="R266" i="14"/>
  <c r="S266" i="14"/>
  <c r="T266" i="14"/>
  <c r="U266" i="14"/>
  <c r="V266" i="14"/>
  <c r="W266" i="14"/>
  <c r="X266" i="14"/>
  <c r="Y266" i="14"/>
  <c r="Z266" i="14"/>
  <c r="C267" i="14"/>
  <c r="D267" i="14"/>
  <c r="E267" i="14"/>
  <c r="F267" i="14"/>
  <c r="G267" i="14"/>
  <c r="H267" i="14"/>
  <c r="I267" i="14"/>
  <c r="J267" i="14"/>
  <c r="K267" i="14"/>
  <c r="L267" i="14"/>
  <c r="M267" i="14"/>
  <c r="N267" i="14"/>
  <c r="O267" i="14"/>
  <c r="P267" i="14"/>
  <c r="Q267" i="14"/>
  <c r="R267" i="14"/>
  <c r="S267" i="14"/>
  <c r="T267" i="14"/>
  <c r="U267" i="14"/>
  <c r="V267" i="14"/>
  <c r="W267" i="14"/>
  <c r="X267" i="14"/>
  <c r="Y267" i="14"/>
  <c r="Z267" i="14"/>
  <c r="C268" i="14"/>
  <c r="D268" i="14"/>
  <c r="E268" i="14"/>
  <c r="F268" i="14"/>
  <c r="G268" i="14"/>
  <c r="H268" i="14"/>
  <c r="I268" i="14"/>
  <c r="J268" i="14"/>
  <c r="K268" i="14"/>
  <c r="L268" i="14"/>
  <c r="M268" i="14"/>
  <c r="N268" i="14"/>
  <c r="O268" i="14"/>
  <c r="P268" i="14"/>
  <c r="Q268" i="14"/>
  <c r="R268" i="14"/>
  <c r="S268" i="14"/>
  <c r="T268" i="14"/>
  <c r="U268" i="14"/>
  <c r="V268" i="14"/>
  <c r="W268" i="14"/>
  <c r="X268" i="14"/>
  <c r="Y268" i="14"/>
  <c r="Z268"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C271" i="14"/>
  <c r="D271" i="14"/>
  <c r="E271" i="14"/>
  <c r="F271" i="14"/>
  <c r="G271" i="14"/>
  <c r="H271" i="14"/>
  <c r="I271" i="14"/>
  <c r="J271" i="14"/>
  <c r="K271" i="14"/>
  <c r="L271" i="14"/>
  <c r="M271" i="14"/>
  <c r="N271" i="14"/>
  <c r="O271" i="14"/>
  <c r="P271" i="14"/>
  <c r="Q271" i="14"/>
  <c r="R271" i="14"/>
  <c r="S271" i="14"/>
  <c r="T271" i="14"/>
  <c r="U271" i="14"/>
  <c r="V271" i="14"/>
  <c r="W271" i="14"/>
  <c r="X271" i="14"/>
  <c r="Y271" i="14"/>
  <c r="Z271"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C280" i="14"/>
  <c r="D280" i="14"/>
  <c r="E280" i="14"/>
  <c r="F280" i="14"/>
  <c r="G280" i="14"/>
  <c r="H280" i="14"/>
  <c r="I280" i="14"/>
  <c r="J280" i="14"/>
  <c r="K280" i="14"/>
  <c r="L280" i="14"/>
  <c r="M280" i="14"/>
  <c r="N280" i="14"/>
  <c r="O280" i="14"/>
  <c r="P280" i="14"/>
  <c r="Q280" i="14"/>
  <c r="R280" i="14"/>
  <c r="S280" i="14"/>
  <c r="T280" i="14"/>
  <c r="U280" i="14"/>
  <c r="V280" i="14"/>
  <c r="W280" i="14"/>
  <c r="X280" i="14"/>
  <c r="Y280" i="14"/>
  <c r="Z280"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C301" i="14"/>
  <c r="D301" i="14"/>
  <c r="E301" i="14"/>
  <c r="F301" i="14"/>
  <c r="G301" i="14"/>
  <c r="H301" i="14"/>
  <c r="I301" i="14"/>
  <c r="J301" i="14"/>
  <c r="K301" i="14"/>
  <c r="L301" i="14"/>
  <c r="M301" i="14"/>
  <c r="N301" i="14"/>
  <c r="O301" i="14"/>
  <c r="P301" i="14"/>
  <c r="Q301" i="14"/>
  <c r="R301" i="14"/>
  <c r="S301" i="14"/>
  <c r="T301" i="14"/>
  <c r="U301" i="14"/>
  <c r="V301" i="14"/>
  <c r="W301" i="14"/>
  <c r="X301" i="14"/>
  <c r="Y301" i="14"/>
  <c r="Z301" i="14"/>
  <c r="C302" i="14"/>
  <c r="D302" i="14"/>
  <c r="E302" i="14"/>
  <c r="F302" i="14"/>
  <c r="G302" i="14"/>
  <c r="H302" i="14"/>
  <c r="I302" i="14"/>
  <c r="J302" i="14"/>
  <c r="K302" i="14"/>
  <c r="L302" i="14"/>
  <c r="M302" i="14"/>
  <c r="N302" i="14"/>
  <c r="O302" i="14"/>
  <c r="P302" i="14"/>
  <c r="Q302" i="14"/>
  <c r="R302" i="14"/>
  <c r="S302" i="14"/>
  <c r="T302" i="14"/>
  <c r="U302" i="14"/>
  <c r="V302" i="14"/>
  <c r="W302" i="14"/>
  <c r="X302" i="14"/>
  <c r="Y302" i="14"/>
  <c r="Z302" i="14"/>
  <c r="C303" i="14"/>
  <c r="D303" i="14"/>
  <c r="E303" i="14"/>
  <c r="F303" i="14"/>
  <c r="G303" i="14"/>
  <c r="H303" i="14"/>
  <c r="I303" i="14"/>
  <c r="J303" i="14"/>
  <c r="K303" i="14"/>
  <c r="L303" i="14"/>
  <c r="M303" i="14"/>
  <c r="N303" i="14"/>
  <c r="O303" i="14"/>
  <c r="P303" i="14"/>
  <c r="Q303" i="14"/>
  <c r="R303" i="14"/>
  <c r="S303" i="14"/>
  <c r="T303" i="14"/>
  <c r="U303" i="14"/>
  <c r="V303" i="14"/>
  <c r="W303" i="14"/>
  <c r="X303" i="14"/>
  <c r="Y303" i="14"/>
  <c r="Z303" i="14"/>
  <c r="C304" i="14"/>
  <c r="D304" i="14"/>
  <c r="E304" i="14"/>
  <c r="F304" i="14"/>
  <c r="G304" i="14"/>
  <c r="H304" i="14"/>
  <c r="I304" i="14"/>
  <c r="J304" i="14"/>
  <c r="K304" i="14"/>
  <c r="L304" i="14"/>
  <c r="M304" i="14"/>
  <c r="N304" i="14"/>
  <c r="O304" i="14"/>
  <c r="P304" i="14"/>
  <c r="Q304" i="14"/>
  <c r="R304" i="14"/>
  <c r="S304" i="14"/>
  <c r="T304" i="14"/>
  <c r="U304" i="14"/>
  <c r="V304" i="14"/>
  <c r="W304" i="14"/>
  <c r="X304" i="14"/>
  <c r="Y304" i="14"/>
  <c r="Z304" i="14"/>
  <c r="C305" i="14"/>
  <c r="D305" i="14"/>
  <c r="E305" i="14"/>
  <c r="F305" i="14"/>
  <c r="G305" i="14"/>
  <c r="H305" i="14"/>
  <c r="I305" i="14"/>
  <c r="J305" i="14"/>
  <c r="K305" i="14"/>
  <c r="L305" i="14"/>
  <c r="M305" i="14"/>
  <c r="N305" i="14"/>
  <c r="O305" i="14"/>
  <c r="P305" i="14"/>
  <c r="Q305" i="14"/>
  <c r="R305" i="14"/>
  <c r="S305" i="14"/>
  <c r="T305" i="14"/>
  <c r="U305" i="14"/>
  <c r="V305" i="14"/>
  <c r="W305" i="14"/>
  <c r="X305" i="14"/>
  <c r="Y305" i="14"/>
  <c r="Z305" i="14"/>
  <c r="C306" i="14"/>
  <c r="D306" i="14"/>
  <c r="E306" i="14"/>
  <c r="F306" i="14"/>
  <c r="G306" i="14"/>
  <c r="H306" i="14"/>
  <c r="I306" i="14"/>
  <c r="J306" i="14"/>
  <c r="K306" i="14"/>
  <c r="L306" i="14"/>
  <c r="M306" i="14"/>
  <c r="N306" i="14"/>
  <c r="O306" i="14"/>
  <c r="P306" i="14"/>
  <c r="Q306" i="14"/>
  <c r="R306" i="14"/>
  <c r="S306" i="14"/>
  <c r="T306" i="14"/>
  <c r="U306" i="14"/>
  <c r="V306" i="14"/>
  <c r="W306" i="14"/>
  <c r="X306" i="14"/>
  <c r="Y306" i="14"/>
  <c r="Z306" i="14"/>
  <c r="C307" i="14"/>
  <c r="D307" i="14"/>
  <c r="E307" i="14"/>
  <c r="F307" i="14"/>
  <c r="G307" i="14"/>
  <c r="H307" i="14"/>
  <c r="I307" i="14"/>
  <c r="J307" i="14"/>
  <c r="K307" i="14"/>
  <c r="L307" i="14"/>
  <c r="M307" i="14"/>
  <c r="N307" i="14"/>
  <c r="O307" i="14"/>
  <c r="P307" i="14"/>
  <c r="Q307" i="14"/>
  <c r="R307" i="14"/>
  <c r="S307" i="14"/>
  <c r="T307" i="14"/>
  <c r="U307" i="14"/>
  <c r="V307" i="14"/>
  <c r="W307" i="14"/>
  <c r="X307" i="14"/>
  <c r="Y307" i="14"/>
  <c r="Z307" i="14"/>
  <c r="C308" i="14"/>
  <c r="D308" i="14"/>
  <c r="E308" i="14"/>
  <c r="F308" i="14"/>
  <c r="G308" i="14"/>
  <c r="H308" i="14"/>
  <c r="I308" i="14"/>
  <c r="J308" i="14"/>
  <c r="K308" i="14"/>
  <c r="L308" i="14"/>
  <c r="M308" i="14"/>
  <c r="N308" i="14"/>
  <c r="O308" i="14"/>
  <c r="P308" i="14"/>
  <c r="Q308" i="14"/>
  <c r="R308" i="14"/>
  <c r="S308" i="14"/>
  <c r="T308" i="14"/>
  <c r="U308" i="14"/>
  <c r="V308" i="14"/>
  <c r="W308" i="14"/>
  <c r="X308" i="14"/>
  <c r="Y308" i="14"/>
  <c r="Z308" i="14"/>
  <c r="C309" i="14"/>
  <c r="D309" i="14"/>
  <c r="E309" i="14"/>
  <c r="F309" i="14"/>
  <c r="G309" i="14"/>
  <c r="H309" i="14"/>
  <c r="I309" i="14"/>
  <c r="J309" i="14"/>
  <c r="K309" i="14"/>
  <c r="L309" i="14"/>
  <c r="M309" i="14"/>
  <c r="N309" i="14"/>
  <c r="O309" i="14"/>
  <c r="P309" i="14"/>
  <c r="Q309" i="14"/>
  <c r="R309" i="14"/>
  <c r="S309" i="14"/>
  <c r="T309" i="14"/>
  <c r="U309" i="14"/>
  <c r="V309" i="14"/>
  <c r="W309" i="14"/>
  <c r="X309" i="14"/>
  <c r="Y309" i="14"/>
  <c r="Z309" i="14"/>
  <c r="C310" i="14"/>
  <c r="D310" i="14"/>
  <c r="E310" i="14"/>
  <c r="F310" i="14"/>
  <c r="G310" i="14"/>
  <c r="H310" i="14"/>
  <c r="I310" i="14"/>
  <c r="J310" i="14"/>
  <c r="K310" i="14"/>
  <c r="L310" i="14"/>
  <c r="M310" i="14"/>
  <c r="N310" i="14"/>
  <c r="O310" i="14"/>
  <c r="P310" i="14"/>
  <c r="Q310" i="14"/>
  <c r="R310" i="14"/>
  <c r="S310" i="14"/>
  <c r="T310" i="14"/>
  <c r="U310" i="14"/>
  <c r="V310" i="14"/>
  <c r="W310" i="14"/>
  <c r="X310" i="14"/>
  <c r="Y310" i="14"/>
  <c r="Z310" i="14"/>
  <c r="C311" i="14"/>
  <c r="D311" i="14"/>
  <c r="E311" i="14"/>
  <c r="F311" i="14"/>
  <c r="G311" i="14"/>
  <c r="H311" i="14"/>
  <c r="I311" i="14"/>
  <c r="J311" i="14"/>
  <c r="K311" i="14"/>
  <c r="L311" i="14"/>
  <c r="M311" i="14"/>
  <c r="N311" i="14"/>
  <c r="O311" i="14"/>
  <c r="P311" i="14"/>
  <c r="Q311" i="14"/>
  <c r="R311" i="14"/>
  <c r="S311" i="14"/>
  <c r="T311" i="14"/>
  <c r="U311" i="14"/>
  <c r="V311" i="14"/>
  <c r="W311" i="14"/>
  <c r="X311" i="14"/>
  <c r="Y311" i="14"/>
  <c r="Z311"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C313" i="14"/>
  <c r="D313" i="14"/>
  <c r="E313" i="14"/>
  <c r="F313" i="14"/>
  <c r="G313" i="14"/>
  <c r="H313" i="14"/>
  <c r="I313" i="14"/>
  <c r="J313" i="14"/>
  <c r="K313" i="14"/>
  <c r="L313" i="14"/>
  <c r="M313" i="14"/>
  <c r="N313" i="14"/>
  <c r="O313" i="14"/>
  <c r="P313" i="14"/>
  <c r="Q313" i="14"/>
  <c r="R313" i="14"/>
  <c r="S313" i="14"/>
  <c r="T313" i="14"/>
  <c r="U313" i="14"/>
  <c r="V313" i="14"/>
  <c r="W313" i="14"/>
  <c r="X313" i="14"/>
  <c r="Y313" i="14"/>
  <c r="Z313"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C320" i="14"/>
  <c r="D320" i="14"/>
  <c r="E320" i="14"/>
  <c r="F320" i="14"/>
  <c r="G320" i="14"/>
  <c r="H320" i="14"/>
  <c r="I320" i="14"/>
  <c r="J320" i="14"/>
  <c r="K320" i="14"/>
  <c r="L320" i="14"/>
  <c r="M320" i="14"/>
  <c r="N320" i="14"/>
  <c r="O320" i="14"/>
  <c r="P320" i="14"/>
  <c r="Q320" i="14"/>
  <c r="R320" i="14"/>
  <c r="S320" i="14"/>
  <c r="T320" i="14"/>
  <c r="U320" i="14"/>
  <c r="V320" i="14"/>
  <c r="W320" i="14"/>
  <c r="X320" i="14"/>
  <c r="Y320" i="14"/>
  <c r="Z320" i="14"/>
  <c r="D3" i="14"/>
  <c r="E3" i="14"/>
  <c r="F3" i="14"/>
  <c r="G3" i="14"/>
  <c r="H3" i="14"/>
  <c r="I3" i="14"/>
  <c r="J3" i="14"/>
  <c r="K3" i="14"/>
  <c r="L3" i="14"/>
  <c r="M3" i="14"/>
  <c r="N3" i="14"/>
  <c r="O3" i="14"/>
  <c r="P3" i="14"/>
  <c r="Q3" i="14"/>
  <c r="R3" i="14"/>
  <c r="S3" i="14"/>
  <c r="T3" i="14"/>
  <c r="U3" i="14"/>
  <c r="V3" i="14"/>
  <c r="W3" i="14"/>
  <c r="X3" i="14"/>
  <c r="Y3" i="14"/>
  <c r="Z3" i="14"/>
  <c r="C3" i="14"/>
  <c r="P4" i="13"/>
  <c r="Q4" i="13"/>
  <c r="R4" i="13"/>
  <c r="S4" i="13"/>
  <c r="T4" i="13"/>
  <c r="U4" i="13"/>
  <c r="V4" i="13"/>
  <c r="W4" i="13"/>
  <c r="X4" i="13"/>
  <c r="Y4" i="13"/>
  <c r="Z4" i="13"/>
  <c r="P5" i="13"/>
  <c r="Q5" i="13"/>
  <c r="R5" i="13"/>
  <c r="S5" i="13"/>
  <c r="T5" i="13"/>
  <c r="U5" i="13"/>
  <c r="V5" i="13"/>
  <c r="W5" i="13"/>
  <c r="X5" i="13"/>
  <c r="Y5" i="13"/>
  <c r="Z5" i="13"/>
  <c r="P6" i="13"/>
  <c r="Q6" i="13"/>
  <c r="R6" i="13"/>
  <c r="S6" i="13"/>
  <c r="T6" i="13"/>
  <c r="U6" i="13"/>
  <c r="V6" i="13"/>
  <c r="W6" i="13"/>
  <c r="X6" i="13"/>
  <c r="Y6" i="13"/>
  <c r="Z6" i="13"/>
  <c r="P7" i="13"/>
  <c r="Q7" i="13"/>
  <c r="R7" i="13"/>
  <c r="S7" i="13"/>
  <c r="T7" i="13"/>
  <c r="U7" i="13"/>
  <c r="V7" i="13"/>
  <c r="W7" i="13"/>
  <c r="X7" i="13"/>
  <c r="Y7" i="13"/>
  <c r="Z7" i="13"/>
  <c r="P8" i="13"/>
  <c r="Q8" i="13"/>
  <c r="R8" i="13"/>
  <c r="S8" i="13"/>
  <c r="T8" i="13"/>
  <c r="U8" i="13"/>
  <c r="V8" i="13"/>
  <c r="W8" i="13"/>
  <c r="X8" i="13"/>
  <c r="Y8" i="13"/>
  <c r="Z8" i="13"/>
  <c r="P9" i="13"/>
  <c r="Q9" i="13"/>
  <c r="R9" i="13"/>
  <c r="S9" i="13"/>
  <c r="T9" i="13"/>
  <c r="U9" i="13"/>
  <c r="V9" i="13"/>
  <c r="W9" i="13"/>
  <c r="X9" i="13"/>
  <c r="Y9" i="13"/>
  <c r="Z9" i="13"/>
  <c r="P10" i="13"/>
  <c r="Q10" i="13"/>
  <c r="R10" i="13"/>
  <c r="S10" i="13"/>
  <c r="T10" i="13"/>
  <c r="U10" i="13"/>
  <c r="V10" i="13"/>
  <c r="W10" i="13"/>
  <c r="X10" i="13"/>
  <c r="Y10" i="13"/>
  <c r="Z10" i="13"/>
  <c r="P11" i="13"/>
  <c r="Q11" i="13"/>
  <c r="R11" i="13"/>
  <c r="S11" i="13"/>
  <c r="T11" i="13"/>
  <c r="U11" i="13"/>
  <c r="V11" i="13"/>
  <c r="W11" i="13"/>
  <c r="X11" i="13"/>
  <c r="Y11" i="13"/>
  <c r="Z11" i="13"/>
  <c r="P12" i="13"/>
  <c r="Q12" i="13"/>
  <c r="R12" i="13"/>
  <c r="S12" i="13"/>
  <c r="T12" i="13"/>
  <c r="U12" i="13"/>
  <c r="V12" i="13"/>
  <c r="W12" i="13"/>
  <c r="X12" i="13"/>
  <c r="Y12" i="13"/>
  <c r="Z12" i="13"/>
  <c r="P13" i="13"/>
  <c r="Q13" i="13"/>
  <c r="R13" i="13"/>
  <c r="S13" i="13"/>
  <c r="T13" i="13"/>
  <c r="U13" i="13"/>
  <c r="V13" i="13"/>
  <c r="W13" i="13"/>
  <c r="X13" i="13"/>
  <c r="Y13" i="13"/>
  <c r="Z13" i="13"/>
  <c r="P14" i="13"/>
  <c r="Q14" i="13"/>
  <c r="R14" i="13"/>
  <c r="S14" i="13"/>
  <c r="T14" i="13"/>
  <c r="U14" i="13"/>
  <c r="V14" i="13"/>
  <c r="W14" i="13"/>
  <c r="X14" i="13"/>
  <c r="Y14" i="13"/>
  <c r="Z14" i="13"/>
  <c r="P15" i="13"/>
  <c r="Q15" i="13"/>
  <c r="R15" i="13"/>
  <c r="S15" i="13"/>
  <c r="T15" i="13"/>
  <c r="U15" i="13"/>
  <c r="V15" i="13"/>
  <c r="W15" i="13"/>
  <c r="X15" i="13"/>
  <c r="Y15" i="13"/>
  <c r="Z15" i="13"/>
  <c r="P16" i="13"/>
  <c r="Q16" i="13"/>
  <c r="R16" i="13"/>
  <c r="S16" i="13"/>
  <c r="T16" i="13"/>
  <c r="U16" i="13"/>
  <c r="V16" i="13"/>
  <c r="W16" i="13"/>
  <c r="X16" i="13"/>
  <c r="Y16" i="13"/>
  <c r="Z16" i="13"/>
  <c r="P17" i="13"/>
  <c r="Q17" i="13"/>
  <c r="R17" i="13"/>
  <c r="S17" i="13"/>
  <c r="T17" i="13"/>
  <c r="U17" i="13"/>
  <c r="V17" i="13"/>
  <c r="W17" i="13"/>
  <c r="X17" i="13"/>
  <c r="Y17" i="13"/>
  <c r="Z17" i="13"/>
  <c r="P18" i="13"/>
  <c r="Q18" i="13"/>
  <c r="R18" i="13"/>
  <c r="S18" i="13"/>
  <c r="T18" i="13"/>
  <c r="U18" i="13"/>
  <c r="V18" i="13"/>
  <c r="W18" i="13"/>
  <c r="X18" i="13"/>
  <c r="Y18" i="13"/>
  <c r="Z18" i="13"/>
  <c r="P19" i="13"/>
  <c r="Q19" i="13"/>
  <c r="R19" i="13"/>
  <c r="S19" i="13"/>
  <c r="T19" i="13"/>
  <c r="U19" i="13"/>
  <c r="V19" i="13"/>
  <c r="W19" i="13"/>
  <c r="X19" i="13"/>
  <c r="Y19" i="13"/>
  <c r="Z19" i="13"/>
  <c r="P20" i="13"/>
  <c r="Q20" i="13"/>
  <c r="R20" i="13"/>
  <c r="S20" i="13"/>
  <c r="T20" i="13"/>
  <c r="U20" i="13"/>
  <c r="V20" i="13"/>
  <c r="W20" i="13"/>
  <c r="X20" i="13"/>
  <c r="Y20" i="13"/>
  <c r="Z20" i="13"/>
  <c r="P21" i="13"/>
  <c r="Q21" i="13"/>
  <c r="R21" i="13"/>
  <c r="S21" i="13"/>
  <c r="T21" i="13"/>
  <c r="U21" i="13"/>
  <c r="V21" i="13"/>
  <c r="W21" i="13"/>
  <c r="X21" i="13"/>
  <c r="Y21" i="13"/>
  <c r="Z21" i="13"/>
  <c r="P22" i="13"/>
  <c r="Q22" i="13"/>
  <c r="R22" i="13"/>
  <c r="S22" i="13"/>
  <c r="T22" i="13"/>
  <c r="U22" i="13"/>
  <c r="V22" i="13"/>
  <c r="W22" i="13"/>
  <c r="X22" i="13"/>
  <c r="Y22" i="13"/>
  <c r="Z22" i="13"/>
  <c r="P23" i="13"/>
  <c r="Q23" i="13"/>
  <c r="R23" i="13"/>
  <c r="S23" i="13"/>
  <c r="T23" i="13"/>
  <c r="U23" i="13"/>
  <c r="V23" i="13"/>
  <c r="W23" i="13"/>
  <c r="X23" i="13"/>
  <c r="Y23" i="13"/>
  <c r="Z23" i="13"/>
  <c r="P24" i="13"/>
  <c r="Q24" i="13"/>
  <c r="R24" i="13"/>
  <c r="S24" i="13"/>
  <c r="T24" i="13"/>
  <c r="U24" i="13"/>
  <c r="V24" i="13"/>
  <c r="W24" i="13"/>
  <c r="X24" i="13"/>
  <c r="Y24" i="13"/>
  <c r="Z24" i="13"/>
  <c r="P25" i="13"/>
  <c r="Q25" i="13"/>
  <c r="R25" i="13"/>
  <c r="S25" i="13"/>
  <c r="T25" i="13"/>
  <c r="U25" i="13"/>
  <c r="V25" i="13"/>
  <c r="W25" i="13"/>
  <c r="X25" i="13"/>
  <c r="Y25" i="13"/>
  <c r="Z25" i="13"/>
  <c r="P26" i="13"/>
  <c r="Q26" i="13"/>
  <c r="R26" i="13"/>
  <c r="S26" i="13"/>
  <c r="T26" i="13"/>
  <c r="U26" i="13"/>
  <c r="V26" i="13"/>
  <c r="W26" i="13"/>
  <c r="X26" i="13"/>
  <c r="Y26" i="13"/>
  <c r="Z26" i="13"/>
  <c r="P27" i="13"/>
  <c r="Q27" i="13"/>
  <c r="R27" i="13"/>
  <c r="S27" i="13"/>
  <c r="T27" i="13"/>
  <c r="U27" i="13"/>
  <c r="V27" i="13"/>
  <c r="W27" i="13"/>
  <c r="X27" i="13"/>
  <c r="Y27" i="13"/>
  <c r="Z27" i="13"/>
  <c r="P28" i="13"/>
  <c r="Q28" i="13"/>
  <c r="R28" i="13"/>
  <c r="S28" i="13"/>
  <c r="T28" i="13"/>
  <c r="U28" i="13"/>
  <c r="V28" i="13"/>
  <c r="W28" i="13"/>
  <c r="X28" i="13"/>
  <c r="Y28" i="13"/>
  <c r="Z28" i="13"/>
  <c r="P29" i="13"/>
  <c r="Q29" i="13"/>
  <c r="R29" i="13"/>
  <c r="S29" i="13"/>
  <c r="T29" i="13"/>
  <c r="U29" i="13"/>
  <c r="V29" i="13"/>
  <c r="W29" i="13"/>
  <c r="X29" i="13"/>
  <c r="Y29" i="13"/>
  <c r="Z29" i="13"/>
  <c r="P30" i="13"/>
  <c r="Q30" i="13"/>
  <c r="R30" i="13"/>
  <c r="S30" i="13"/>
  <c r="T30" i="13"/>
  <c r="U30" i="13"/>
  <c r="V30" i="13"/>
  <c r="W30" i="13"/>
  <c r="X30" i="13"/>
  <c r="Y30" i="13"/>
  <c r="Z30" i="13"/>
  <c r="P31" i="13"/>
  <c r="Q31" i="13"/>
  <c r="R31" i="13"/>
  <c r="S31" i="13"/>
  <c r="T31" i="13"/>
  <c r="U31" i="13"/>
  <c r="V31" i="13"/>
  <c r="W31" i="13"/>
  <c r="X31" i="13"/>
  <c r="Y31" i="13"/>
  <c r="Z31" i="13"/>
  <c r="P32" i="13"/>
  <c r="Q32" i="13"/>
  <c r="R32" i="13"/>
  <c r="S32" i="13"/>
  <c r="T32" i="13"/>
  <c r="U32" i="13"/>
  <c r="V32" i="13"/>
  <c r="W32" i="13"/>
  <c r="X32" i="13"/>
  <c r="Y32" i="13"/>
  <c r="Z32" i="13"/>
  <c r="P33" i="13"/>
  <c r="Q33" i="13"/>
  <c r="R33" i="13"/>
  <c r="S33" i="13"/>
  <c r="T33" i="13"/>
  <c r="U33" i="13"/>
  <c r="V33" i="13"/>
  <c r="W33" i="13"/>
  <c r="X33" i="13"/>
  <c r="Y33" i="13"/>
  <c r="Z33" i="13"/>
  <c r="P34" i="13"/>
  <c r="Q34" i="13"/>
  <c r="R34" i="13"/>
  <c r="S34" i="13"/>
  <c r="T34" i="13"/>
  <c r="U34" i="13"/>
  <c r="V34" i="13"/>
  <c r="W34" i="13"/>
  <c r="X34" i="13"/>
  <c r="Y34" i="13"/>
  <c r="Z34" i="13"/>
  <c r="P35" i="13"/>
  <c r="Q35" i="13"/>
  <c r="R35" i="13"/>
  <c r="S35" i="13"/>
  <c r="T35" i="13"/>
  <c r="U35" i="13"/>
  <c r="V35" i="13"/>
  <c r="W35" i="13"/>
  <c r="X35" i="13"/>
  <c r="Y35" i="13"/>
  <c r="Z35" i="13"/>
  <c r="P36" i="13"/>
  <c r="Q36" i="13"/>
  <c r="R36" i="13"/>
  <c r="S36" i="13"/>
  <c r="T36" i="13"/>
  <c r="U36" i="13"/>
  <c r="V36" i="13"/>
  <c r="W36" i="13"/>
  <c r="X36" i="13"/>
  <c r="Y36" i="13"/>
  <c r="Z36" i="13"/>
  <c r="P37" i="13"/>
  <c r="Q37" i="13"/>
  <c r="R37" i="13"/>
  <c r="S37" i="13"/>
  <c r="T37" i="13"/>
  <c r="U37" i="13"/>
  <c r="V37" i="13"/>
  <c r="W37" i="13"/>
  <c r="X37" i="13"/>
  <c r="Y37" i="13"/>
  <c r="Z37" i="13"/>
  <c r="P38" i="13"/>
  <c r="Q38" i="13"/>
  <c r="R38" i="13"/>
  <c r="S38" i="13"/>
  <c r="T38" i="13"/>
  <c r="U38" i="13"/>
  <c r="V38" i="13"/>
  <c r="W38" i="13"/>
  <c r="X38" i="13"/>
  <c r="Y38" i="13"/>
  <c r="Z38" i="13"/>
  <c r="P39" i="13"/>
  <c r="Q39" i="13"/>
  <c r="R39" i="13"/>
  <c r="S39" i="13"/>
  <c r="T39" i="13"/>
  <c r="U39" i="13"/>
  <c r="V39" i="13"/>
  <c r="W39" i="13"/>
  <c r="X39" i="13"/>
  <c r="Y39" i="13"/>
  <c r="Z39" i="13"/>
  <c r="P40" i="13"/>
  <c r="Q40" i="13"/>
  <c r="R40" i="13"/>
  <c r="S40" i="13"/>
  <c r="T40" i="13"/>
  <c r="U40" i="13"/>
  <c r="V40" i="13"/>
  <c r="W40" i="13"/>
  <c r="X40" i="13"/>
  <c r="Y40" i="13"/>
  <c r="Z40" i="13"/>
  <c r="P41" i="13"/>
  <c r="Q41" i="13"/>
  <c r="R41" i="13"/>
  <c r="S41" i="13"/>
  <c r="T41" i="13"/>
  <c r="U41" i="13"/>
  <c r="V41" i="13"/>
  <c r="W41" i="13"/>
  <c r="X41" i="13"/>
  <c r="Y41" i="13"/>
  <c r="Z41" i="13"/>
  <c r="P42" i="13"/>
  <c r="Q42" i="13"/>
  <c r="R42" i="13"/>
  <c r="S42" i="13"/>
  <c r="T42" i="13"/>
  <c r="U42" i="13"/>
  <c r="V42" i="13"/>
  <c r="W42" i="13"/>
  <c r="X42" i="13"/>
  <c r="Y42" i="13"/>
  <c r="Z42" i="13"/>
  <c r="P43" i="13"/>
  <c r="Q43" i="13"/>
  <c r="R43" i="13"/>
  <c r="S43" i="13"/>
  <c r="T43" i="13"/>
  <c r="U43" i="13"/>
  <c r="V43" i="13"/>
  <c r="W43" i="13"/>
  <c r="X43" i="13"/>
  <c r="Y43" i="13"/>
  <c r="Z43" i="13"/>
  <c r="P44" i="13"/>
  <c r="Q44" i="13"/>
  <c r="R44" i="13"/>
  <c r="S44" i="13"/>
  <c r="T44" i="13"/>
  <c r="U44" i="13"/>
  <c r="V44" i="13"/>
  <c r="W44" i="13"/>
  <c r="X44" i="13"/>
  <c r="Y44" i="13"/>
  <c r="Z44" i="13"/>
  <c r="P45" i="13"/>
  <c r="Q45" i="13"/>
  <c r="R45" i="13"/>
  <c r="S45" i="13"/>
  <c r="T45" i="13"/>
  <c r="U45" i="13"/>
  <c r="V45" i="13"/>
  <c r="W45" i="13"/>
  <c r="X45" i="13"/>
  <c r="Y45" i="13"/>
  <c r="Z45" i="13"/>
  <c r="P46" i="13"/>
  <c r="Q46" i="13"/>
  <c r="R46" i="13"/>
  <c r="S46" i="13"/>
  <c r="T46" i="13"/>
  <c r="U46" i="13"/>
  <c r="V46" i="13"/>
  <c r="W46" i="13"/>
  <c r="X46" i="13"/>
  <c r="Y46" i="13"/>
  <c r="Z46" i="13"/>
  <c r="P47" i="13"/>
  <c r="Q47" i="13"/>
  <c r="R47" i="13"/>
  <c r="S47" i="13"/>
  <c r="T47" i="13"/>
  <c r="U47" i="13"/>
  <c r="V47" i="13"/>
  <c r="W47" i="13"/>
  <c r="X47" i="13"/>
  <c r="Y47" i="13"/>
  <c r="Z47" i="13"/>
  <c r="P48" i="13"/>
  <c r="Q48" i="13"/>
  <c r="R48" i="13"/>
  <c r="S48" i="13"/>
  <c r="T48" i="13"/>
  <c r="U48" i="13"/>
  <c r="V48" i="13"/>
  <c r="W48" i="13"/>
  <c r="X48" i="13"/>
  <c r="Y48" i="13"/>
  <c r="Z48" i="13"/>
  <c r="P49" i="13"/>
  <c r="Q49" i="13"/>
  <c r="R49" i="13"/>
  <c r="S49" i="13"/>
  <c r="T49" i="13"/>
  <c r="U49" i="13"/>
  <c r="V49" i="13"/>
  <c r="W49" i="13"/>
  <c r="X49" i="13"/>
  <c r="Y49" i="13"/>
  <c r="Z49" i="13"/>
  <c r="P50" i="13"/>
  <c r="Q50" i="13"/>
  <c r="R50" i="13"/>
  <c r="S50" i="13"/>
  <c r="T50" i="13"/>
  <c r="U50" i="13"/>
  <c r="V50" i="13"/>
  <c r="W50" i="13"/>
  <c r="X50" i="13"/>
  <c r="Y50" i="13"/>
  <c r="Z50" i="13"/>
  <c r="P51" i="13"/>
  <c r="Q51" i="13"/>
  <c r="R51" i="13"/>
  <c r="S51" i="13"/>
  <c r="T51" i="13"/>
  <c r="U51" i="13"/>
  <c r="V51" i="13"/>
  <c r="W51" i="13"/>
  <c r="X51" i="13"/>
  <c r="Y51" i="13"/>
  <c r="Z51" i="13"/>
  <c r="P52" i="13"/>
  <c r="Q52" i="13"/>
  <c r="R52" i="13"/>
  <c r="S52" i="13"/>
  <c r="T52" i="13"/>
  <c r="U52" i="13"/>
  <c r="V52" i="13"/>
  <c r="W52" i="13"/>
  <c r="X52" i="13"/>
  <c r="Y52" i="13"/>
  <c r="Z52" i="13"/>
  <c r="P53" i="13"/>
  <c r="Q53" i="13"/>
  <c r="R53" i="13"/>
  <c r="S53" i="13"/>
  <c r="T53" i="13"/>
  <c r="U53" i="13"/>
  <c r="V53" i="13"/>
  <c r="W53" i="13"/>
  <c r="X53" i="13"/>
  <c r="Y53" i="13"/>
  <c r="Z53" i="13"/>
  <c r="P54" i="13"/>
  <c r="Q54" i="13"/>
  <c r="R54" i="13"/>
  <c r="S54" i="13"/>
  <c r="T54" i="13"/>
  <c r="U54" i="13"/>
  <c r="V54" i="13"/>
  <c r="W54" i="13"/>
  <c r="X54" i="13"/>
  <c r="Y54" i="13"/>
  <c r="Z54" i="13"/>
  <c r="P55" i="13"/>
  <c r="Q55" i="13"/>
  <c r="R55" i="13"/>
  <c r="S55" i="13"/>
  <c r="T55" i="13"/>
  <c r="U55" i="13"/>
  <c r="V55" i="13"/>
  <c r="W55" i="13"/>
  <c r="X55" i="13"/>
  <c r="Y55" i="13"/>
  <c r="Z55" i="13"/>
  <c r="P56" i="13"/>
  <c r="Q56" i="13"/>
  <c r="R56" i="13"/>
  <c r="S56" i="13"/>
  <c r="T56" i="13"/>
  <c r="U56" i="13"/>
  <c r="V56" i="13"/>
  <c r="W56" i="13"/>
  <c r="X56" i="13"/>
  <c r="Y56" i="13"/>
  <c r="Z56" i="13"/>
  <c r="P57" i="13"/>
  <c r="Q57" i="13"/>
  <c r="R57" i="13"/>
  <c r="S57" i="13"/>
  <c r="T57" i="13"/>
  <c r="U57" i="13"/>
  <c r="V57" i="13"/>
  <c r="W57" i="13"/>
  <c r="X57" i="13"/>
  <c r="Y57" i="13"/>
  <c r="Z57" i="13"/>
  <c r="P58" i="13"/>
  <c r="Q58" i="13"/>
  <c r="R58" i="13"/>
  <c r="S58" i="13"/>
  <c r="T58" i="13"/>
  <c r="U58" i="13"/>
  <c r="V58" i="13"/>
  <c r="W58" i="13"/>
  <c r="X58" i="13"/>
  <c r="Y58" i="13"/>
  <c r="Z58" i="13"/>
  <c r="P59" i="13"/>
  <c r="Q59" i="13"/>
  <c r="R59" i="13"/>
  <c r="S59" i="13"/>
  <c r="T59" i="13"/>
  <c r="U59" i="13"/>
  <c r="V59" i="13"/>
  <c r="W59" i="13"/>
  <c r="X59" i="13"/>
  <c r="Y59" i="13"/>
  <c r="Z59" i="13"/>
  <c r="P60" i="13"/>
  <c r="Q60" i="13"/>
  <c r="R60" i="13"/>
  <c r="S60" i="13"/>
  <c r="T60" i="13"/>
  <c r="U60" i="13"/>
  <c r="V60" i="13"/>
  <c r="W60" i="13"/>
  <c r="X60" i="13"/>
  <c r="Y60" i="13"/>
  <c r="Z60" i="13"/>
  <c r="P61" i="13"/>
  <c r="Q61" i="13"/>
  <c r="R61" i="13"/>
  <c r="S61" i="13"/>
  <c r="T61" i="13"/>
  <c r="U61" i="13"/>
  <c r="V61" i="13"/>
  <c r="W61" i="13"/>
  <c r="X61" i="13"/>
  <c r="Y61" i="13"/>
  <c r="Z61" i="13"/>
  <c r="P62" i="13"/>
  <c r="Q62" i="13"/>
  <c r="R62" i="13"/>
  <c r="S62" i="13"/>
  <c r="T62" i="13"/>
  <c r="U62" i="13"/>
  <c r="V62" i="13"/>
  <c r="W62" i="13"/>
  <c r="X62" i="13"/>
  <c r="Y62" i="13"/>
  <c r="Z62" i="13"/>
  <c r="P63" i="13"/>
  <c r="Q63" i="13"/>
  <c r="R63" i="13"/>
  <c r="S63" i="13"/>
  <c r="T63" i="13"/>
  <c r="U63" i="13"/>
  <c r="V63" i="13"/>
  <c r="W63" i="13"/>
  <c r="X63" i="13"/>
  <c r="Y63" i="13"/>
  <c r="Z63" i="13"/>
  <c r="P64" i="13"/>
  <c r="Q64" i="13"/>
  <c r="R64" i="13"/>
  <c r="S64" i="13"/>
  <c r="T64" i="13"/>
  <c r="U64" i="13"/>
  <c r="V64" i="13"/>
  <c r="W64" i="13"/>
  <c r="X64" i="13"/>
  <c r="Y64" i="13"/>
  <c r="Z64" i="13"/>
  <c r="P65" i="13"/>
  <c r="Q65" i="13"/>
  <c r="R65" i="13"/>
  <c r="S65" i="13"/>
  <c r="T65" i="13"/>
  <c r="U65" i="13"/>
  <c r="V65" i="13"/>
  <c r="W65" i="13"/>
  <c r="X65" i="13"/>
  <c r="Y65" i="13"/>
  <c r="Z65" i="13"/>
  <c r="P66" i="13"/>
  <c r="Q66" i="13"/>
  <c r="R66" i="13"/>
  <c r="S66" i="13"/>
  <c r="T66" i="13"/>
  <c r="U66" i="13"/>
  <c r="V66" i="13"/>
  <c r="W66" i="13"/>
  <c r="X66" i="13"/>
  <c r="Y66" i="13"/>
  <c r="Z66" i="13"/>
  <c r="P67" i="13"/>
  <c r="Q67" i="13"/>
  <c r="R67" i="13"/>
  <c r="S67" i="13"/>
  <c r="T67" i="13"/>
  <c r="U67" i="13"/>
  <c r="V67" i="13"/>
  <c r="W67" i="13"/>
  <c r="X67" i="13"/>
  <c r="Y67" i="13"/>
  <c r="Z67" i="13"/>
  <c r="P68" i="13"/>
  <c r="Q68" i="13"/>
  <c r="R68" i="13"/>
  <c r="S68" i="13"/>
  <c r="T68" i="13"/>
  <c r="U68" i="13"/>
  <c r="V68" i="13"/>
  <c r="W68" i="13"/>
  <c r="X68" i="13"/>
  <c r="Y68" i="13"/>
  <c r="Z68" i="13"/>
  <c r="P69" i="13"/>
  <c r="Q69" i="13"/>
  <c r="R69" i="13"/>
  <c r="S69" i="13"/>
  <c r="T69" i="13"/>
  <c r="U69" i="13"/>
  <c r="V69" i="13"/>
  <c r="W69" i="13"/>
  <c r="X69" i="13"/>
  <c r="Y69" i="13"/>
  <c r="Z69" i="13"/>
  <c r="P70" i="13"/>
  <c r="Q70" i="13"/>
  <c r="R70" i="13"/>
  <c r="S70" i="13"/>
  <c r="T70" i="13"/>
  <c r="U70" i="13"/>
  <c r="V70" i="13"/>
  <c r="W70" i="13"/>
  <c r="X70" i="13"/>
  <c r="Y70" i="13"/>
  <c r="Z70" i="13"/>
  <c r="P71" i="13"/>
  <c r="Q71" i="13"/>
  <c r="R71" i="13"/>
  <c r="S71" i="13"/>
  <c r="T71" i="13"/>
  <c r="U71" i="13"/>
  <c r="V71" i="13"/>
  <c r="W71" i="13"/>
  <c r="X71" i="13"/>
  <c r="Y71" i="13"/>
  <c r="Z71" i="13"/>
  <c r="P72" i="13"/>
  <c r="Q72" i="13"/>
  <c r="R72" i="13"/>
  <c r="S72" i="13"/>
  <c r="T72" i="13"/>
  <c r="U72" i="13"/>
  <c r="V72" i="13"/>
  <c r="W72" i="13"/>
  <c r="X72" i="13"/>
  <c r="Y72" i="13"/>
  <c r="Z72" i="13"/>
  <c r="P73" i="13"/>
  <c r="Q73" i="13"/>
  <c r="R73" i="13"/>
  <c r="S73" i="13"/>
  <c r="T73" i="13"/>
  <c r="U73" i="13"/>
  <c r="V73" i="13"/>
  <c r="W73" i="13"/>
  <c r="X73" i="13"/>
  <c r="Y73" i="13"/>
  <c r="Z73" i="13"/>
  <c r="P74" i="13"/>
  <c r="Q74" i="13"/>
  <c r="R74" i="13"/>
  <c r="S74" i="13"/>
  <c r="T74" i="13"/>
  <c r="U74" i="13"/>
  <c r="V74" i="13"/>
  <c r="W74" i="13"/>
  <c r="X74" i="13"/>
  <c r="Y74" i="13"/>
  <c r="Z74" i="13"/>
  <c r="P75" i="13"/>
  <c r="Q75" i="13"/>
  <c r="R75" i="13"/>
  <c r="S75" i="13"/>
  <c r="T75" i="13"/>
  <c r="U75" i="13"/>
  <c r="V75" i="13"/>
  <c r="W75" i="13"/>
  <c r="X75" i="13"/>
  <c r="Y75" i="13"/>
  <c r="Z75" i="13"/>
  <c r="P76" i="13"/>
  <c r="Q76" i="13"/>
  <c r="R76" i="13"/>
  <c r="S76" i="13"/>
  <c r="T76" i="13"/>
  <c r="U76" i="13"/>
  <c r="V76" i="13"/>
  <c r="W76" i="13"/>
  <c r="X76" i="13"/>
  <c r="Y76" i="13"/>
  <c r="Z76" i="13"/>
  <c r="P77" i="13"/>
  <c r="Q77" i="13"/>
  <c r="R77" i="13"/>
  <c r="S77" i="13"/>
  <c r="T77" i="13"/>
  <c r="U77" i="13"/>
  <c r="V77" i="13"/>
  <c r="W77" i="13"/>
  <c r="X77" i="13"/>
  <c r="Y77" i="13"/>
  <c r="Z77" i="13"/>
  <c r="P78" i="13"/>
  <c r="Q78" i="13"/>
  <c r="R78" i="13"/>
  <c r="S78" i="13"/>
  <c r="T78" i="13"/>
  <c r="U78" i="13"/>
  <c r="V78" i="13"/>
  <c r="W78" i="13"/>
  <c r="X78" i="13"/>
  <c r="Y78" i="13"/>
  <c r="Z78" i="13"/>
  <c r="P79" i="13"/>
  <c r="Q79" i="13"/>
  <c r="R79" i="13"/>
  <c r="S79" i="13"/>
  <c r="T79" i="13"/>
  <c r="U79" i="13"/>
  <c r="V79" i="13"/>
  <c r="W79" i="13"/>
  <c r="X79" i="13"/>
  <c r="Y79" i="13"/>
  <c r="Z79" i="13"/>
  <c r="P80" i="13"/>
  <c r="Q80" i="13"/>
  <c r="R80" i="13"/>
  <c r="S80" i="13"/>
  <c r="T80" i="13"/>
  <c r="U80" i="13"/>
  <c r="V80" i="13"/>
  <c r="W80" i="13"/>
  <c r="X80" i="13"/>
  <c r="Y80" i="13"/>
  <c r="Z80" i="13"/>
  <c r="P81" i="13"/>
  <c r="Q81" i="13"/>
  <c r="R81" i="13"/>
  <c r="S81" i="13"/>
  <c r="T81" i="13"/>
  <c r="U81" i="13"/>
  <c r="V81" i="13"/>
  <c r="W81" i="13"/>
  <c r="X81" i="13"/>
  <c r="Y81" i="13"/>
  <c r="Z81" i="13"/>
  <c r="P82" i="13"/>
  <c r="Q82" i="13"/>
  <c r="R82" i="13"/>
  <c r="S82" i="13"/>
  <c r="T82" i="13"/>
  <c r="U82" i="13"/>
  <c r="V82" i="13"/>
  <c r="W82" i="13"/>
  <c r="X82" i="13"/>
  <c r="Y82" i="13"/>
  <c r="Z82" i="13"/>
  <c r="P83" i="13"/>
  <c r="Q83" i="13"/>
  <c r="R83" i="13"/>
  <c r="S83" i="13"/>
  <c r="T83" i="13"/>
  <c r="U83" i="13"/>
  <c r="V83" i="13"/>
  <c r="W83" i="13"/>
  <c r="X83" i="13"/>
  <c r="Y83" i="13"/>
  <c r="Z83" i="13"/>
  <c r="P84" i="13"/>
  <c r="Q84" i="13"/>
  <c r="R84" i="13"/>
  <c r="S84" i="13"/>
  <c r="T84" i="13"/>
  <c r="U84" i="13"/>
  <c r="V84" i="13"/>
  <c r="W84" i="13"/>
  <c r="X84" i="13"/>
  <c r="Y84" i="13"/>
  <c r="Z84" i="13"/>
  <c r="P85" i="13"/>
  <c r="Q85" i="13"/>
  <c r="R85" i="13"/>
  <c r="S85" i="13"/>
  <c r="T85" i="13"/>
  <c r="U85" i="13"/>
  <c r="V85" i="13"/>
  <c r="W85" i="13"/>
  <c r="X85" i="13"/>
  <c r="Y85" i="13"/>
  <c r="Z85" i="13"/>
  <c r="P86" i="13"/>
  <c r="Q86" i="13"/>
  <c r="R86" i="13"/>
  <c r="S86" i="13"/>
  <c r="T86" i="13"/>
  <c r="U86" i="13"/>
  <c r="V86" i="13"/>
  <c r="W86" i="13"/>
  <c r="X86" i="13"/>
  <c r="Y86" i="13"/>
  <c r="Z86" i="13"/>
  <c r="P87" i="13"/>
  <c r="Q87" i="13"/>
  <c r="R87" i="13"/>
  <c r="S87" i="13"/>
  <c r="T87" i="13"/>
  <c r="U87" i="13"/>
  <c r="V87" i="13"/>
  <c r="W87" i="13"/>
  <c r="X87" i="13"/>
  <c r="Y87" i="13"/>
  <c r="Z87" i="13"/>
  <c r="P88" i="13"/>
  <c r="Q88" i="13"/>
  <c r="R88" i="13"/>
  <c r="S88" i="13"/>
  <c r="T88" i="13"/>
  <c r="U88" i="13"/>
  <c r="V88" i="13"/>
  <c r="W88" i="13"/>
  <c r="X88" i="13"/>
  <c r="Y88" i="13"/>
  <c r="Z88" i="13"/>
  <c r="P89" i="13"/>
  <c r="Q89" i="13"/>
  <c r="R89" i="13"/>
  <c r="S89" i="13"/>
  <c r="T89" i="13"/>
  <c r="U89" i="13"/>
  <c r="V89" i="13"/>
  <c r="W89" i="13"/>
  <c r="X89" i="13"/>
  <c r="Y89" i="13"/>
  <c r="Z89" i="13"/>
  <c r="P90" i="13"/>
  <c r="Q90" i="13"/>
  <c r="R90" i="13"/>
  <c r="S90" i="13"/>
  <c r="T90" i="13"/>
  <c r="U90" i="13"/>
  <c r="V90" i="13"/>
  <c r="W90" i="13"/>
  <c r="X90" i="13"/>
  <c r="Y90" i="13"/>
  <c r="Z90" i="13"/>
  <c r="P91" i="13"/>
  <c r="Q91" i="13"/>
  <c r="R91" i="13"/>
  <c r="S91" i="13"/>
  <c r="T91" i="13"/>
  <c r="U91" i="13"/>
  <c r="V91" i="13"/>
  <c r="W91" i="13"/>
  <c r="X91" i="13"/>
  <c r="Y91" i="13"/>
  <c r="Z91" i="13"/>
  <c r="P92" i="13"/>
  <c r="Q92" i="13"/>
  <c r="R92" i="13"/>
  <c r="S92" i="13"/>
  <c r="T92" i="13"/>
  <c r="U92" i="13"/>
  <c r="V92" i="13"/>
  <c r="W92" i="13"/>
  <c r="X92" i="13"/>
  <c r="Y92" i="13"/>
  <c r="Z92" i="13"/>
  <c r="P93" i="13"/>
  <c r="Q93" i="13"/>
  <c r="R93" i="13"/>
  <c r="S93" i="13"/>
  <c r="T93" i="13"/>
  <c r="U93" i="13"/>
  <c r="V93" i="13"/>
  <c r="W93" i="13"/>
  <c r="X93" i="13"/>
  <c r="Y93" i="13"/>
  <c r="Z93" i="13"/>
  <c r="P94" i="13"/>
  <c r="Q94" i="13"/>
  <c r="R94" i="13"/>
  <c r="S94" i="13"/>
  <c r="T94" i="13"/>
  <c r="U94" i="13"/>
  <c r="V94" i="13"/>
  <c r="W94" i="13"/>
  <c r="X94" i="13"/>
  <c r="Y94" i="13"/>
  <c r="Z94" i="13"/>
  <c r="P95" i="13"/>
  <c r="Q95" i="13"/>
  <c r="R95" i="13"/>
  <c r="S95" i="13"/>
  <c r="T95" i="13"/>
  <c r="U95" i="13"/>
  <c r="V95" i="13"/>
  <c r="W95" i="13"/>
  <c r="X95" i="13"/>
  <c r="Y95" i="13"/>
  <c r="Z95" i="13"/>
  <c r="P96" i="13"/>
  <c r="Q96" i="13"/>
  <c r="R96" i="13"/>
  <c r="S96" i="13"/>
  <c r="T96" i="13"/>
  <c r="U96" i="13"/>
  <c r="V96" i="13"/>
  <c r="W96" i="13"/>
  <c r="X96" i="13"/>
  <c r="Y96" i="13"/>
  <c r="Z96" i="13"/>
  <c r="P97" i="13"/>
  <c r="Q97" i="13"/>
  <c r="R97" i="13"/>
  <c r="S97" i="13"/>
  <c r="T97" i="13"/>
  <c r="U97" i="13"/>
  <c r="V97" i="13"/>
  <c r="W97" i="13"/>
  <c r="X97" i="13"/>
  <c r="Y97" i="13"/>
  <c r="Z97" i="13"/>
  <c r="P98" i="13"/>
  <c r="Q98" i="13"/>
  <c r="R98" i="13"/>
  <c r="S98" i="13"/>
  <c r="T98" i="13"/>
  <c r="U98" i="13"/>
  <c r="V98" i="13"/>
  <c r="W98" i="13"/>
  <c r="X98" i="13"/>
  <c r="Y98" i="13"/>
  <c r="Z98" i="13"/>
  <c r="P99" i="13"/>
  <c r="Q99" i="13"/>
  <c r="R99" i="13"/>
  <c r="S99" i="13"/>
  <c r="T99" i="13"/>
  <c r="U99" i="13"/>
  <c r="V99" i="13"/>
  <c r="W99" i="13"/>
  <c r="X99" i="13"/>
  <c r="Y99" i="13"/>
  <c r="Z99" i="13"/>
  <c r="P100" i="13"/>
  <c r="Q100" i="13"/>
  <c r="R100" i="13"/>
  <c r="S100" i="13"/>
  <c r="T100" i="13"/>
  <c r="U100" i="13"/>
  <c r="V100" i="13"/>
  <c r="W100" i="13"/>
  <c r="X100" i="13"/>
  <c r="Y100" i="13"/>
  <c r="Z100" i="13"/>
  <c r="P101" i="13"/>
  <c r="Q101" i="13"/>
  <c r="R101" i="13"/>
  <c r="S101" i="13"/>
  <c r="T101" i="13"/>
  <c r="U101" i="13"/>
  <c r="V101" i="13"/>
  <c r="W101" i="13"/>
  <c r="X101" i="13"/>
  <c r="Y101" i="13"/>
  <c r="Z101" i="13"/>
  <c r="P102" i="13"/>
  <c r="Q102" i="13"/>
  <c r="R102" i="13"/>
  <c r="S102" i="13"/>
  <c r="T102" i="13"/>
  <c r="U102" i="13"/>
  <c r="V102" i="13"/>
  <c r="W102" i="13"/>
  <c r="X102" i="13"/>
  <c r="Y102" i="13"/>
  <c r="Z102" i="13"/>
  <c r="P103" i="13"/>
  <c r="Q103" i="13"/>
  <c r="R103" i="13"/>
  <c r="S103" i="13"/>
  <c r="T103" i="13"/>
  <c r="U103" i="13"/>
  <c r="V103" i="13"/>
  <c r="W103" i="13"/>
  <c r="X103" i="13"/>
  <c r="Y103" i="13"/>
  <c r="Z103" i="13"/>
  <c r="P104" i="13"/>
  <c r="Q104" i="13"/>
  <c r="R104" i="13"/>
  <c r="S104" i="13"/>
  <c r="T104" i="13"/>
  <c r="U104" i="13"/>
  <c r="V104" i="13"/>
  <c r="W104" i="13"/>
  <c r="X104" i="13"/>
  <c r="Y104" i="13"/>
  <c r="Z104" i="13"/>
  <c r="P105" i="13"/>
  <c r="Q105" i="13"/>
  <c r="R105" i="13"/>
  <c r="S105" i="13"/>
  <c r="T105" i="13"/>
  <c r="U105" i="13"/>
  <c r="V105" i="13"/>
  <c r="W105" i="13"/>
  <c r="X105" i="13"/>
  <c r="Y105" i="13"/>
  <c r="Z105" i="13"/>
  <c r="P106" i="13"/>
  <c r="Q106" i="13"/>
  <c r="R106" i="13"/>
  <c r="S106" i="13"/>
  <c r="T106" i="13"/>
  <c r="U106" i="13"/>
  <c r="V106" i="13"/>
  <c r="W106" i="13"/>
  <c r="X106" i="13"/>
  <c r="Y106" i="13"/>
  <c r="Z106" i="13"/>
  <c r="P107" i="13"/>
  <c r="Q107" i="13"/>
  <c r="R107" i="13"/>
  <c r="S107" i="13"/>
  <c r="T107" i="13"/>
  <c r="U107" i="13"/>
  <c r="V107" i="13"/>
  <c r="W107" i="13"/>
  <c r="X107" i="13"/>
  <c r="Y107" i="13"/>
  <c r="Z107" i="13"/>
  <c r="P108" i="13"/>
  <c r="Q108" i="13"/>
  <c r="R108" i="13"/>
  <c r="S108" i="13"/>
  <c r="T108" i="13"/>
  <c r="U108" i="13"/>
  <c r="V108" i="13"/>
  <c r="W108" i="13"/>
  <c r="X108" i="13"/>
  <c r="Y108" i="13"/>
  <c r="Z108" i="13"/>
  <c r="P109" i="13"/>
  <c r="Q109" i="13"/>
  <c r="R109" i="13"/>
  <c r="S109" i="13"/>
  <c r="T109" i="13"/>
  <c r="U109" i="13"/>
  <c r="V109" i="13"/>
  <c r="W109" i="13"/>
  <c r="X109" i="13"/>
  <c r="Y109" i="13"/>
  <c r="Z109" i="13"/>
  <c r="P110" i="13"/>
  <c r="Q110" i="13"/>
  <c r="R110" i="13"/>
  <c r="S110" i="13"/>
  <c r="T110" i="13"/>
  <c r="U110" i="13"/>
  <c r="V110" i="13"/>
  <c r="W110" i="13"/>
  <c r="X110" i="13"/>
  <c r="Y110" i="13"/>
  <c r="Z110" i="13"/>
  <c r="P111" i="13"/>
  <c r="Q111" i="13"/>
  <c r="R111" i="13"/>
  <c r="S111" i="13"/>
  <c r="T111" i="13"/>
  <c r="U111" i="13"/>
  <c r="V111" i="13"/>
  <c r="W111" i="13"/>
  <c r="X111" i="13"/>
  <c r="Y111" i="13"/>
  <c r="Z111" i="13"/>
  <c r="P112" i="13"/>
  <c r="Q112" i="13"/>
  <c r="R112" i="13"/>
  <c r="S112" i="13"/>
  <c r="T112" i="13"/>
  <c r="U112" i="13"/>
  <c r="V112" i="13"/>
  <c r="W112" i="13"/>
  <c r="X112" i="13"/>
  <c r="Y112" i="13"/>
  <c r="Z112" i="13"/>
  <c r="P113" i="13"/>
  <c r="Q113" i="13"/>
  <c r="R113" i="13"/>
  <c r="S113" i="13"/>
  <c r="T113" i="13"/>
  <c r="U113" i="13"/>
  <c r="V113" i="13"/>
  <c r="W113" i="13"/>
  <c r="X113" i="13"/>
  <c r="Y113" i="13"/>
  <c r="Z113" i="13"/>
  <c r="P114" i="13"/>
  <c r="Q114" i="13"/>
  <c r="R114" i="13"/>
  <c r="S114" i="13"/>
  <c r="T114" i="13"/>
  <c r="U114" i="13"/>
  <c r="V114" i="13"/>
  <c r="W114" i="13"/>
  <c r="X114" i="13"/>
  <c r="Y114" i="13"/>
  <c r="Z114" i="13"/>
  <c r="P115" i="13"/>
  <c r="Q115" i="13"/>
  <c r="R115" i="13"/>
  <c r="S115" i="13"/>
  <c r="T115" i="13"/>
  <c r="U115" i="13"/>
  <c r="V115" i="13"/>
  <c r="W115" i="13"/>
  <c r="X115" i="13"/>
  <c r="Y115" i="13"/>
  <c r="Z115" i="13"/>
  <c r="P116" i="13"/>
  <c r="Q116" i="13"/>
  <c r="R116" i="13"/>
  <c r="S116" i="13"/>
  <c r="T116" i="13"/>
  <c r="U116" i="13"/>
  <c r="V116" i="13"/>
  <c r="W116" i="13"/>
  <c r="X116" i="13"/>
  <c r="Y116" i="13"/>
  <c r="Z116" i="13"/>
  <c r="P117" i="13"/>
  <c r="Q117" i="13"/>
  <c r="R117" i="13"/>
  <c r="S117" i="13"/>
  <c r="T117" i="13"/>
  <c r="U117" i="13"/>
  <c r="V117" i="13"/>
  <c r="W117" i="13"/>
  <c r="X117" i="13"/>
  <c r="Y117" i="13"/>
  <c r="Z117" i="13"/>
  <c r="P118" i="13"/>
  <c r="Q118" i="13"/>
  <c r="R118" i="13"/>
  <c r="S118" i="13"/>
  <c r="T118" i="13"/>
  <c r="U118" i="13"/>
  <c r="V118" i="13"/>
  <c r="W118" i="13"/>
  <c r="X118" i="13"/>
  <c r="Y118" i="13"/>
  <c r="Z118" i="13"/>
  <c r="P119" i="13"/>
  <c r="Q119" i="13"/>
  <c r="R119" i="13"/>
  <c r="S119" i="13"/>
  <c r="T119" i="13"/>
  <c r="U119" i="13"/>
  <c r="V119" i="13"/>
  <c r="W119" i="13"/>
  <c r="X119" i="13"/>
  <c r="Y119" i="13"/>
  <c r="Z119" i="13"/>
  <c r="P120" i="13"/>
  <c r="Q120" i="13"/>
  <c r="R120" i="13"/>
  <c r="S120" i="13"/>
  <c r="T120" i="13"/>
  <c r="U120" i="13"/>
  <c r="V120" i="13"/>
  <c r="W120" i="13"/>
  <c r="X120" i="13"/>
  <c r="Y120" i="13"/>
  <c r="Z120" i="13"/>
  <c r="P121" i="13"/>
  <c r="Q121" i="13"/>
  <c r="R121" i="13"/>
  <c r="S121" i="13"/>
  <c r="T121" i="13"/>
  <c r="U121" i="13"/>
  <c r="V121" i="13"/>
  <c r="W121" i="13"/>
  <c r="X121" i="13"/>
  <c r="Y121" i="13"/>
  <c r="Z121" i="13"/>
  <c r="P122" i="13"/>
  <c r="Q122" i="13"/>
  <c r="R122" i="13"/>
  <c r="S122" i="13"/>
  <c r="T122" i="13"/>
  <c r="U122" i="13"/>
  <c r="V122" i="13"/>
  <c r="W122" i="13"/>
  <c r="X122" i="13"/>
  <c r="Y122" i="13"/>
  <c r="Z122" i="13"/>
  <c r="P123" i="13"/>
  <c r="Q123" i="13"/>
  <c r="R123" i="13"/>
  <c r="S123" i="13"/>
  <c r="T123" i="13"/>
  <c r="U123" i="13"/>
  <c r="V123" i="13"/>
  <c r="W123" i="13"/>
  <c r="X123" i="13"/>
  <c r="Y123" i="13"/>
  <c r="Z123" i="13"/>
  <c r="P124" i="13"/>
  <c r="Q124" i="13"/>
  <c r="R124" i="13"/>
  <c r="S124" i="13"/>
  <c r="T124" i="13"/>
  <c r="U124" i="13"/>
  <c r="V124" i="13"/>
  <c r="W124" i="13"/>
  <c r="X124" i="13"/>
  <c r="Y124" i="13"/>
  <c r="Z124" i="13"/>
  <c r="P125" i="13"/>
  <c r="Q125" i="13"/>
  <c r="R125" i="13"/>
  <c r="S125" i="13"/>
  <c r="T125" i="13"/>
  <c r="U125" i="13"/>
  <c r="V125" i="13"/>
  <c r="W125" i="13"/>
  <c r="X125" i="13"/>
  <c r="Y125" i="13"/>
  <c r="Z125" i="13"/>
  <c r="P126" i="13"/>
  <c r="Q126" i="13"/>
  <c r="R126" i="13"/>
  <c r="S126" i="13"/>
  <c r="T126" i="13"/>
  <c r="U126" i="13"/>
  <c r="V126" i="13"/>
  <c r="W126" i="13"/>
  <c r="X126" i="13"/>
  <c r="Y126" i="13"/>
  <c r="Z126" i="13"/>
  <c r="P127" i="13"/>
  <c r="Q127" i="13"/>
  <c r="R127" i="13"/>
  <c r="S127" i="13"/>
  <c r="T127" i="13"/>
  <c r="U127" i="13"/>
  <c r="V127" i="13"/>
  <c r="W127" i="13"/>
  <c r="X127" i="13"/>
  <c r="Y127" i="13"/>
  <c r="Z127" i="13"/>
  <c r="P128" i="13"/>
  <c r="Q128" i="13"/>
  <c r="R128" i="13"/>
  <c r="S128" i="13"/>
  <c r="T128" i="13"/>
  <c r="U128" i="13"/>
  <c r="V128" i="13"/>
  <c r="W128" i="13"/>
  <c r="X128" i="13"/>
  <c r="Y128" i="13"/>
  <c r="Z128" i="13"/>
  <c r="P129" i="13"/>
  <c r="Q129" i="13"/>
  <c r="R129" i="13"/>
  <c r="S129" i="13"/>
  <c r="T129" i="13"/>
  <c r="U129" i="13"/>
  <c r="V129" i="13"/>
  <c r="W129" i="13"/>
  <c r="X129" i="13"/>
  <c r="Y129" i="13"/>
  <c r="Z129" i="13"/>
  <c r="P130" i="13"/>
  <c r="Q130" i="13"/>
  <c r="R130" i="13"/>
  <c r="S130" i="13"/>
  <c r="T130" i="13"/>
  <c r="U130" i="13"/>
  <c r="V130" i="13"/>
  <c r="W130" i="13"/>
  <c r="X130" i="13"/>
  <c r="Y130" i="13"/>
  <c r="Z130" i="13"/>
  <c r="P131" i="13"/>
  <c r="Q131" i="13"/>
  <c r="R131" i="13"/>
  <c r="S131" i="13"/>
  <c r="T131" i="13"/>
  <c r="U131" i="13"/>
  <c r="V131" i="13"/>
  <c r="W131" i="13"/>
  <c r="X131" i="13"/>
  <c r="Y131" i="13"/>
  <c r="Z131" i="13"/>
  <c r="P132" i="13"/>
  <c r="Q132" i="13"/>
  <c r="R132" i="13"/>
  <c r="S132" i="13"/>
  <c r="T132" i="13"/>
  <c r="U132" i="13"/>
  <c r="V132" i="13"/>
  <c r="W132" i="13"/>
  <c r="X132" i="13"/>
  <c r="Y132" i="13"/>
  <c r="Z132" i="13"/>
  <c r="P133" i="13"/>
  <c r="Q133" i="13"/>
  <c r="R133" i="13"/>
  <c r="S133" i="13"/>
  <c r="T133" i="13"/>
  <c r="U133" i="13"/>
  <c r="V133" i="13"/>
  <c r="W133" i="13"/>
  <c r="X133" i="13"/>
  <c r="Y133" i="13"/>
  <c r="Z133" i="13"/>
  <c r="P134" i="13"/>
  <c r="Q134" i="13"/>
  <c r="R134" i="13"/>
  <c r="S134" i="13"/>
  <c r="T134" i="13"/>
  <c r="U134" i="13"/>
  <c r="V134" i="13"/>
  <c r="W134" i="13"/>
  <c r="X134" i="13"/>
  <c r="Y134" i="13"/>
  <c r="Z134" i="13"/>
  <c r="P135" i="13"/>
  <c r="Q135" i="13"/>
  <c r="R135" i="13"/>
  <c r="S135" i="13"/>
  <c r="T135" i="13"/>
  <c r="U135" i="13"/>
  <c r="V135" i="13"/>
  <c r="W135" i="13"/>
  <c r="X135" i="13"/>
  <c r="Y135" i="13"/>
  <c r="Z135" i="13"/>
  <c r="P136" i="13"/>
  <c r="Q136" i="13"/>
  <c r="R136" i="13"/>
  <c r="S136" i="13"/>
  <c r="T136" i="13"/>
  <c r="U136" i="13"/>
  <c r="V136" i="13"/>
  <c r="W136" i="13"/>
  <c r="X136" i="13"/>
  <c r="Y136" i="13"/>
  <c r="Z136" i="13"/>
  <c r="P137" i="13"/>
  <c r="Q137" i="13"/>
  <c r="R137" i="13"/>
  <c r="S137" i="13"/>
  <c r="T137" i="13"/>
  <c r="U137" i="13"/>
  <c r="V137" i="13"/>
  <c r="W137" i="13"/>
  <c r="X137" i="13"/>
  <c r="Y137" i="13"/>
  <c r="Z137" i="13"/>
  <c r="P138" i="13"/>
  <c r="Q138" i="13"/>
  <c r="R138" i="13"/>
  <c r="S138" i="13"/>
  <c r="T138" i="13"/>
  <c r="U138" i="13"/>
  <c r="V138" i="13"/>
  <c r="W138" i="13"/>
  <c r="X138" i="13"/>
  <c r="Y138" i="13"/>
  <c r="Z138" i="13"/>
  <c r="P139" i="13"/>
  <c r="Q139" i="13"/>
  <c r="R139" i="13"/>
  <c r="S139" i="13"/>
  <c r="T139" i="13"/>
  <c r="U139" i="13"/>
  <c r="V139" i="13"/>
  <c r="W139" i="13"/>
  <c r="X139" i="13"/>
  <c r="Y139" i="13"/>
  <c r="Z139" i="13"/>
  <c r="P140" i="13"/>
  <c r="Q140" i="13"/>
  <c r="R140" i="13"/>
  <c r="S140" i="13"/>
  <c r="T140" i="13"/>
  <c r="U140" i="13"/>
  <c r="V140" i="13"/>
  <c r="W140" i="13"/>
  <c r="X140" i="13"/>
  <c r="Y140" i="13"/>
  <c r="Z140" i="13"/>
  <c r="P141" i="13"/>
  <c r="Q141" i="13"/>
  <c r="R141" i="13"/>
  <c r="S141" i="13"/>
  <c r="T141" i="13"/>
  <c r="U141" i="13"/>
  <c r="V141" i="13"/>
  <c r="W141" i="13"/>
  <c r="X141" i="13"/>
  <c r="Y141" i="13"/>
  <c r="Z141" i="13"/>
  <c r="P142" i="13"/>
  <c r="Q142" i="13"/>
  <c r="R142" i="13"/>
  <c r="S142" i="13"/>
  <c r="T142" i="13"/>
  <c r="U142" i="13"/>
  <c r="V142" i="13"/>
  <c r="W142" i="13"/>
  <c r="X142" i="13"/>
  <c r="Y142" i="13"/>
  <c r="Z142" i="13"/>
  <c r="P143" i="13"/>
  <c r="Q143" i="13"/>
  <c r="R143" i="13"/>
  <c r="S143" i="13"/>
  <c r="T143" i="13"/>
  <c r="U143" i="13"/>
  <c r="V143" i="13"/>
  <c r="W143" i="13"/>
  <c r="X143" i="13"/>
  <c r="Y143" i="13"/>
  <c r="Z143" i="13"/>
  <c r="P144" i="13"/>
  <c r="Q144" i="13"/>
  <c r="R144" i="13"/>
  <c r="S144" i="13"/>
  <c r="T144" i="13"/>
  <c r="U144" i="13"/>
  <c r="V144" i="13"/>
  <c r="W144" i="13"/>
  <c r="X144" i="13"/>
  <c r="Y144" i="13"/>
  <c r="Z144" i="13"/>
  <c r="P145" i="13"/>
  <c r="Q145" i="13"/>
  <c r="R145" i="13"/>
  <c r="S145" i="13"/>
  <c r="T145" i="13"/>
  <c r="U145" i="13"/>
  <c r="V145" i="13"/>
  <c r="W145" i="13"/>
  <c r="X145" i="13"/>
  <c r="Y145" i="13"/>
  <c r="Z145" i="13"/>
  <c r="P146" i="13"/>
  <c r="Q146" i="13"/>
  <c r="R146" i="13"/>
  <c r="S146" i="13"/>
  <c r="T146" i="13"/>
  <c r="U146" i="13"/>
  <c r="V146" i="13"/>
  <c r="W146" i="13"/>
  <c r="X146" i="13"/>
  <c r="Y146" i="13"/>
  <c r="Z146" i="13"/>
  <c r="P147" i="13"/>
  <c r="Q147" i="13"/>
  <c r="R147" i="13"/>
  <c r="S147" i="13"/>
  <c r="T147" i="13"/>
  <c r="U147" i="13"/>
  <c r="V147" i="13"/>
  <c r="W147" i="13"/>
  <c r="X147" i="13"/>
  <c r="Y147" i="13"/>
  <c r="Z147" i="13"/>
  <c r="P148" i="13"/>
  <c r="Q148" i="13"/>
  <c r="R148" i="13"/>
  <c r="S148" i="13"/>
  <c r="T148" i="13"/>
  <c r="U148" i="13"/>
  <c r="V148" i="13"/>
  <c r="W148" i="13"/>
  <c r="X148" i="13"/>
  <c r="Y148" i="13"/>
  <c r="Z148" i="13"/>
  <c r="P149" i="13"/>
  <c r="Q149" i="13"/>
  <c r="R149" i="13"/>
  <c r="S149" i="13"/>
  <c r="T149" i="13"/>
  <c r="U149" i="13"/>
  <c r="V149" i="13"/>
  <c r="W149" i="13"/>
  <c r="X149" i="13"/>
  <c r="Y149" i="13"/>
  <c r="Z149" i="13"/>
  <c r="P150" i="13"/>
  <c r="Q150" i="13"/>
  <c r="R150" i="13"/>
  <c r="S150" i="13"/>
  <c r="T150" i="13"/>
  <c r="U150" i="13"/>
  <c r="V150" i="13"/>
  <c r="W150" i="13"/>
  <c r="X150" i="13"/>
  <c r="Y150" i="13"/>
  <c r="Z150" i="13"/>
  <c r="P151" i="13"/>
  <c r="Q151" i="13"/>
  <c r="R151" i="13"/>
  <c r="S151" i="13"/>
  <c r="T151" i="13"/>
  <c r="U151" i="13"/>
  <c r="V151" i="13"/>
  <c r="W151" i="13"/>
  <c r="X151" i="13"/>
  <c r="Y151" i="13"/>
  <c r="Z151" i="13"/>
  <c r="P152" i="13"/>
  <c r="Q152" i="13"/>
  <c r="R152" i="13"/>
  <c r="S152" i="13"/>
  <c r="T152" i="13"/>
  <c r="U152" i="13"/>
  <c r="V152" i="13"/>
  <c r="W152" i="13"/>
  <c r="X152" i="13"/>
  <c r="Y152" i="13"/>
  <c r="Z152" i="13"/>
  <c r="P153" i="13"/>
  <c r="Q153" i="13"/>
  <c r="R153" i="13"/>
  <c r="S153" i="13"/>
  <c r="T153" i="13"/>
  <c r="U153" i="13"/>
  <c r="V153" i="13"/>
  <c r="W153" i="13"/>
  <c r="X153" i="13"/>
  <c r="Y153" i="13"/>
  <c r="Z153" i="13"/>
  <c r="P154" i="13"/>
  <c r="Q154" i="13"/>
  <c r="R154" i="13"/>
  <c r="S154" i="13"/>
  <c r="T154" i="13"/>
  <c r="U154" i="13"/>
  <c r="V154" i="13"/>
  <c r="W154" i="13"/>
  <c r="X154" i="13"/>
  <c r="Y154" i="13"/>
  <c r="Z154" i="13"/>
  <c r="P155" i="13"/>
  <c r="Q155" i="13"/>
  <c r="R155" i="13"/>
  <c r="S155" i="13"/>
  <c r="T155" i="13"/>
  <c r="U155" i="13"/>
  <c r="V155" i="13"/>
  <c r="W155" i="13"/>
  <c r="X155" i="13"/>
  <c r="Y155" i="13"/>
  <c r="Z155" i="13"/>
  <c r="P156" i="13"/>
  <c r="Q156" i="13"/>
  <c r="R156" i="13"/>
  <c r="S156" i="13"/>
  <c r="T156" i="13"/>
  <c r="U156" i="13"/>
  <c r="V156" i="13"/>
  <c r="W156" i="13"/>
  <c r="X156" i="13"/>
  <c r="Y156" i="13"/>
  <c r="Z156" i="13"/>
  <c r="P157" i="13"/>
  <c r="Q157" i="13"/>
  <c r="R157" i="13"/>
  <c r="S157" i="13"/>
  <c r="T157" i="13"/>
  <c r="U157" i="13"/>
  <c r="V157" i="13"/>
  <c r="W157" i="13"/>
  <c r="X157" i="13"/>
  <c r="Y157" i="13"/>
  <c r="Z157" i="13"/>
  <c r="P158" i="13"/>
  <c r="Q158" i="13"/>
  <c r="R158" i="13"/>
  <c r="S158" i="13"/>
  <c r="T158" i="13"/>
  <c r="U158" i="13"/>
  <c r="V158" i="13"/>
  <c r="W158" i="13"/>
  <c r="X158" i="13"/>
  <c r="Y158" i="13"/>
  <c r="Z158" i="13"/>
  <c r="P159" i="13"/>
  <c r="Q159" i="13"/>
  <c r="R159" i="13"/>
  <c r="S159" i="13"/>
  <c r="T159" i="13"/>
  <c r="U159" i="13"/>
  <c r="V159" i="13"/>
  <c r="W159" i="13"/>
  <c r="X159" i="13"/>
  <c r="Y159" i="13"/>
  <c r="Z159" i="13"/>
  <c r="P160" i="13"/>
  <c r="Q160" i="13"/>
  <c r="R160" i="13"/>
  <c r="S160" i="13"/>
  <c r="T160" i="13"/>
  <c r="U160" i="13"/>
  <c r="V160" i="13"/>
  <c r="W160" i="13"/>
  <c r="X160" i="13"/>
  <c r="Y160" i="13"/>
  <c r="Z160" i="13"/>
  <c r="P161" i="13"/>
  <c r="Q161" i="13"/>
  <c r="R161" i="13"/>
  <c r="S161" i="13"/>
  <c r="T161" i="13"/>
  <c r="U161" i="13"/>
  <c r="V161" i="13"/>
  <c r="W161" i="13"/>
  <c r="X161" i="13"/>
  <c r="Y161" i="13"/>
  <c r="Z161" i="13"/>
  <c r="P162" i="13"/>
  <c r="Q162" i="13"/>
  <c r="R162" i="13"/>
  <c r="S162" i="13"/>
  <c r="T162" i="13"/>
  <c r="U162" i="13"/>
  <c r="V162" i="13"/>
  <c r="W162" i="13"/>
  <c r="X162" i="13"/>
  <c r="Y162" i="13"/>
  <c r="Z162" i="13"/>
  <c r="P163" i="13"/>
  <c r="Q163" i="13"/>
  <c r="R163" i="13"/>
  <c r="S163" i="13"/>
  <c r="T163" i="13"/>
  <c r="U163" i="13"/>
  <c r="V163" i="13"/>
  <c r="W163" i="13"/>
  <c r="X163" i="13"/>
  <c r="Y163" i="13"/>
  <c r="Z163" i="13"/>
  <c r="P164" i="13"/>
  <c r="Q164" i="13"/>
  <c r="R164" i="13"/>
  <c r="S164" i="13"/>
  <c r="T164" i="13"/>
  <c r="U164" i="13"/>
  <c r="V164" i="13"/>
  <c r="W164" i="13"/>
  <c r="X164" i="13"/>
  <c r="Y164" i="13"/>
  <c r="Z164" i="13"/>
  <c r="P165" i="13"/>
  <c r="Q165" i="13"/>
  <c r="R165" i="13"/>
  <c r="S165" i="13"/>
  <c r="T165" i="13"/>
  <c r="U165" i="13"/>
  <c r="V165" i="13"/>
  <c r="W165" i="13"/>
  <c r="X165" i="13"/>
  <c r="Y165" i="13"/>
  <c r="Z165" i="13"/>
  <c r="P166" i="13"/>
  <c r="Q166" i="13"/>
  <c r="R166" i="13"/>
  <c r="S166" i="13"/>
  <c r="T166" i="13"/>
  <c r="U166" i="13"/>
  <c r="V166" i="13"/>
  <c r="W166" i="13"/>
  <c r="X166" i="13"/>
  <c r="Y166" i="13"/>
  <c r="Z166" i="13"/>
  <c r="P167" i="13"/>
  <c r="Q167" i="13"/>
  <c r="R167" i="13"/>
  <c r="S167" i="13"/>
  <c r="T167" i="13"/>
  <c r="U167" i="13"/>
  <c r="V167" i="13"/>
  <c r="W167" i="13"/>
  <c r="X167" i="13"/>
  <c r="Y167" i="13"/>
  <c r="Z167" i="13"/>
  <c r="P168" i="13"/>
  <c r="Q168" i="13"/>
  <c r="R168" i="13"/>
  <c r="S168" i="13"/>
  <c r="T168" i="13"/>
  <c r="U168" i="13"/>
  <c r="V168" i="13"/>
  <c r="W168" i="13"/>
  <c r="X168" i="13"/>
  <c r="Y168" i="13"/>
  <c r="Z168" i="13"/>
  <c r="P169" i="13"/>
  <c r="Q169" i="13"/>
  <c r="R169" i="13"/>
  <c r="S169" i="13"/>
  <c r="T169" i="13"/>
  <c r="U169" i="13"/>
  <c r="V169" i="13"/>
  <c r="W169" i="13"/>
  <c r="X169" i="13"/>
  <c r="Y169" i="13"/>
  <c r="Z169" i="13"/>
  <c r="P170" i="13"/>
  <c r="Q170" i="13"/>
  <c r="R170" i="13"/>
  <c r="S170" i="13"/>
  <c r="T170" i="13"/>
  <c r="U170" i="13"/>
  <c r="V170" i="13"/>
  <c r="W170" i="13"/>
  <c r="X170" i="13"/>
  <c r="Y170" i="13"/>
  <c r="Z170" i="13"/>
  <c r="P171" i="13"/>
  <c r="Q171" i="13"/>
  <c r="R171" i="13"/>
  <c r="S171" i="13"/>
  <c r="T171" i="13"/>
  <c r="U171" i="13"/>
  <c r="V171" i="13"/>
  <c r="W171" i="13"/>
  <c r="X171" i="13"/>
  <c r="Y171" i="13"/>
  <c r="Z171" i="13"/>
  <c r="P172" i="13"/>
  <c r="Q172" i="13"/>
  <c r="R172" i="13"/>
  <c r="S172" i="13"/>
  <c r="T172" i="13"/>
  <c r="U172" i="13"/>
  <c r="V172" i="13"/>
  <c r="W172" i="13"/>
  <c r="X172" i="13"/>
  <c r="Y172" i="13"/>
  <c r="Z172" i="13"/>
  <c r="P173" i="13"/>
  <c r="Q173" i="13"/>
  <c r="R173" i="13"/>
  <c r="S173" i="13"/>
  <c r="T173" i="13"/>
  <c r="U173" i="13"/>
  <c r="V173" i="13"/>
  <c r="W173" i="13"/>
  <c r="X173" i="13"/>
  <c r="Y173" i="13"/>
  <c r="Z173" i="13"/>
  <c r="P174" i="13"/>
  <c r="Q174" i="13"/>
  <c r="R174" i="13"/>
  <c r="S174" i="13"/>
  <c r="T174" i="13"/>
  <c r="U174" i="13"/>
  <c r="V174" i="13"/>
  <c r="W174" i="13"/>
  <c r="X174" i="13"/>
  <c r="Y174" i="13"/>
  <c r="Z174" i="13"/>
  <c r="P175" i="13"/>
  <c r="Q175" i="13"/>
  <c r="R175" i="13"/>
  <c r="S175" i="13"/>
  <c r="T175" i="13"/>
  <c r="U175" i="13"/>
  <c r="V175" i="13"/>
  <c r="W175" i="13"/>
  <c r="X175" i="13"/>
  <c r="Y175" i="13"/>
  <c r="Z175" i="13"/>
  <c r="P176" i="13"/>
  <c r="Q176" i="13"/>
  <c r="R176" i="13"/>
  <c r="S176" i="13"/>
  <c r="T176" i="13"/>
  <c r="U176" i="13"/>
  <c r="V176" i="13"/>
  <c r="W176" i="13"/>
  <c r="X176" i="13"/>
  <c r="Y176" i="13"/>
  <c r="Z176" i="13"/>
  <c r="P177" i="13"/>
  <c r="Q177" i="13"/>
  <c r="R177" i="13"/>
  <c r="S177" i="13"/>
  <c r="T177" i="13"/>
  <c r="U177" i="13"/>
  <c r="V177" i="13"/>
  <c r="W177" i="13"/>
  <c r="X177" i="13"/>
  <c r="Y177" i="13"/>
  <c r="Z177" i="13"/>
  <c r="P178" i="13"/>
  <c r="Q178" i="13"/>
  <c r="R178" i="13"/>
  <c r="S178" i="13"/>
  <c r="T178" i="13"/>
  <c r="U178" i="13"/>
  <c r="V178" i="13"/>
  <c r="W178" i="13"/>
  <c r="X178" i="13"/>
  <c r="Y178" i="13"/>
  <c r="Z178" i="13"/>
  <c r="P179" i="13"/>
  <c r="Q179" i="13"/>
  <c r="R179" i="13"/>
  <c r="S179" i="13"/>
  <c r="T179" i="13"/>
  <c r="U179" i="13"/>
  <c r="V179" i="13"/>
  <c r="W179" i="13"/>
  <c r="X179" i="13"/>
  <c r="Y179" i="13"/>
  <c r="Z179" i="13"/>
  <c r="P180" i="13"/>
  <c r="Q180" i="13"/>
  <c r="R180" i="13"/>
  <c r="S180" i="13"/>
  <c r="T180" i="13"/>
  <c r="U180" i="13"/>
  <c r="V180" i="13"/>
  <c r="W180" i="13"/>
  <c r="X180" i="13"/>
  <c r="Y180" i="13"/>
  <c r="Z180" i="13"/>
  <c r="P181" i="13"/>
  <c r="Q181" i="13"/>
  <c r="R181" i="13"/>
  <c r="S181" i="13"/>
  <c r="T181" i="13"/>
  <c r="U181" i="13"/>
  <c r="V181" i="13"/>
  <c r="W181" i="13"/>
  <c r="X181" i="13"/>
  <c r="Y181" i="13"/>
  <c r="Z181" i="13"/>
  <c r="P182" i="13"/>
  <c r="Q182" i="13"/>
  <c r="R182" i="13"/>
  <c r="S182" i="13"/>
  <c r="T182" i="13"/>
  <c r="U182" i="13"/>
  <c r="V182" i="13"/>
  <c r="W182" i="13"/>
  <c r="X182" i="13"/>
  <c r="Y182" i="13"/>
  <c r="Z182" i="13"/>
  <c r="P183" i="13"/>
  <c r="Q183" i="13"/>
  <c r="R183" i="13"/>
  <c r="S183" i="13"/>
  <c r="T183" i="13"/>
  <c r="U183" i="13"/>
  <c r="V183" i="13"/>
  <c r="W183" i="13"/>
  <c r="X183" i="13"/>
  <c r="Y183" i="13"/>
  <c r="Z183" i="13"/>
  <c r="P184" i="13"/>
  <c r="Q184" i="13"/>
  <c r="R184" i="13"/>
  <c r="S184" i="13"/>
  <c r="T184" i="13"/>
  <c r="U184" i="13"/>
  <c r="V184" i="13"/>
  <c r="W184" i="13"/>
  <c r="X184" i="13"/>
  <c r="Y184" i="13"/>
  <c r="Z184" i="13"/>
  <c r="P185" i="13"/>
  <c r="Q185" i="13"/>
  <c r="R185" i="13"/>
  <c r="S185" i="13"/>
  <c r="T185" i="13"/>
  <c r="U185" i="13"/>
  <c r="V185" i="13"/>
  <c r="W185" i="13"/>
  <c r="X185" i="13"/>
  <c r="Y185" i="13"/>
  <c r="Z185" i="13"/>
  <c r="P186" i="13"/>
  <c r="Q186" i="13"/>
  <c r="R186" i="13"/>
  <c r="S186" i="13"/>
  <c r="T186" i="13"/>
  <c r="U186" i="13"/>
  <c r="V186" i="13"/>
  <c r="W186" i="13"/>
  <c r="X186" i="13"/>
  <c r="Y186" i="13"/>
  <c r="Z186" i="13"/>
  <c r="P187" i="13"/>
  <c r="Q187" i="13"/>
  <c r="R187" i="13"/>
  <c r="S187" i="13"/>
  <c r="T187" i="13"/>
  <c r="U187" i="13"/>
  <c r="V187" i="13"/>
  <c r="W187" i="13"/>
  <c r="X187" i="13"/>
  <c r="Y187" i="13"/>
  <c r="Z187" i="13"/>
  <c r="P188" i="13"/>
  <c r="Q188" i="13"/>
  <c r="R188" i="13"/>
  <c r="S188" i="13"/>
  <c r="T188" i="13"/>
  <c r="U188" i="13"/>
  <c r="V188" i="13"/>
  <c r="W188" i="13"/>
  <c r="X188" i="13"/>
  <c r="Y188" i="13"/>
  <c r="Z188" i="13"/>
  <c r="P189" i="13"/>
  <c r="Q189" i="13"/>
  <c r="R189" i="13"/>
  <c r="S189" i="13"/>
  <c r="T189" i="13"/>
  <c r="U189" i="13"/>
  <c r="V189" i="13"/>
  <c r="W189" i="13"/>
  <c r="X189" i="13"/>
  <c r="Y189" i="13"/>
  <c r="Z189" i="13"/>
  <c r="P190" i="13"/>
  <c r="Q190" i="13"/>
  <c r="R190" i="13"/>
  <c r="S190" i="13"/>
  <c r="T190" i="13"/>
  <c r="U190" i="13"/>
  <c r="V190" i="13"/>
  <c r="W190" i="13"/>
  <c r="X190" i="13"/>
  <c r="Y190" i="13"/>
  <c r="Z190" i="13"/>
  <c r="P191" i="13"/>
  <c r="Q191" i="13"/>
  <c r="R191" i="13"/>
  <c r="S191" i="13"/>
  <c r="T191" i="13"/>
  <c r="U191" i="13"/>
  <c r="V191" i="13"/>
  <c r="W191" i="13"/>
  <c r="X191" i="13"/>
  <c r="Y191" i="13"/>
  <c r="Z191" i="13"/>
  <c r="P192" i="13"/>
  <c r="Q192" i="13"/>
  <c r="R192" i="13"/>
  <c r="S192" i="13"/>
  <c r="T192" i="13"/>
  <c r="U192" i="13"/>
  <c r="V192" i="13"/>
  <c r="W192" i="13"/>
  <c r="X192" i="13"/>
  <c r="Y192" i="13"/>
  <c r="Z192" i="13"/>
  <c r="P193" i="13"/>
  <c r="Q193" i="13"/>
  <c r="R193" i="13"/>
  <c r="S193" i="13"/>
  <c r="T193" i="13"/>
  <c r="U193" i="13"/>
  <c r="V193" i="13"/>
  <c r="W193" i="13"/>
  <c r="X193" i="13"/>
  <c r="Y193" i="13"/>
  <c r="Z193" i="13"/>
  <c r="P194" i="13"/>
  <c r="Q194" i="13"/>
  <c r="R194" i="13"/>
  <c r="S194" i="13"/>
  <c r="T194" i="13"/>
  <c r="U194" i="13"/>
  <c r="V194" i="13"/>
  <c r="W194" i="13"/>
  <c r="X194" i="13"/>
  <c r="Y194" i="13"/>
  <c r="Z194" i="13"/>
  <c r="P195" i="13"/>
  <c r="Q195" i="13"/>
  <c r="R195" i="13"/>
  <c r="S195" i="13"/>
  <c r="T195" i="13"/>
  <c r="U195" i="13"/>
  <c r="V195" i="13"/>
  <c r="W195" i="13"/>
  <c r="X195" i="13"/>
  <c r="Y195" i="13"/>
  <c r="Z195" i="13"/>
  <c r="P196" i="13"/>
  <c r="Q196" i="13"/>
  <c r="R196" i="13"/>
  <c r="S196" i="13"/>
  <c r="T196" i="13"/>
  <c r="U196" i="13"/>
  <c r="V196" i="13"/>
  <c r="W196" i="13"/>
  <c r="X196" i="13"/>
  <c r="Y196" i="13"/>
  <c r="Z196" i="13"/>
  <c r="P197" i="13"/>
  <c r="Q197" i="13"/>
  <c r="R197" i="13"/>
  <c r="S197" i="13"/>
  <c r="T197" i="13"/>
  <c r="U197" i="13"/>
  <c r="V197" i="13"/>
  <c r="W197" i="13"/>
  <c r="X197" i="13"/>
  <c r="Y197" i="13"/>
  <c r="Z197" i="13"/>
  <c r="P198" i="13"/>
  <c r="Q198" i="13"/>
  <c r="R198" i="13"/>
  <c r="S198" i="13"/>
  <c r="T198" i="13"/>
  <c r="U198" i="13"/>
  <c r="V198" i="13"/>
  <c r="W198" i="13"/>
  <c r="X198" i="13"/>
  <c r="Y198" i="13"/>
  <c r="Z198" i="13"/>
  <c r="P199" i="13"/>
  <c r="Q199" i="13"/>
  <c r="R199" i="13"/>
  <c r="S199" i="13"/>
  <c r="T199" i="13"/>
  <c r="U199" i="13"/>
  <c r="V199" i="13"/>
  <c r="W199" i="13"/>
  <c r="X199" i="13"/>
  <c r="Y199" i="13"/>
  <c r="Z199" i="13"/>
  <c r="P200" i="13"/>
  <c r="Q200" i="13"/>
  <c r="R200" i="13"/>
  <c r="S200" i="13"/>
  <c r="T200" i="13"/>
  <c r="U200" i="13"/>
  <c r="V200" i="13"/>
  <c r="W200" i="13"/>
  <c r="X200" i="13"/>
  <c r="Y200" i="13"/>
  <c r="Z200" i="13"/>
  <c r="P201" i="13"/>
  <c r="Q201" i="13"/>
  <c r="R201" i="13"/>
  <c r="S201" i="13"/>
  <c r="T201" i="13"/>
  <c r="U201" i="13"/>
  <c r="V201" i="13"/>
  <c r="W201" i="13"/>
  <c r="X201" i="13"/>
  <c r="Y201" i="13"/>
  <c r="Z201" i="13"/>
  <c r="P202" i="13"/>
  <c r="Q202" i="13"/>
  <c r="R202" i="13"/>
  <c r="S202" i="13"/>
  <c r="T202" i="13"/>
  <c r="U202" i="13"/>
  <c r="V202" i="13"/>
  <c r="W202" i="13"/>
  <c r="X202" i="13"/>
  <c r="Y202" i="13"/>
  <c r="Z202" i="13"/>
  <c r="P203" i="13"/>
  <c r="Q203" i="13"/>
  <c r="R203" i="13"/>
  <c r="S203" i="13"/>
  <c r="T203" i="13"/>
  <c r="U203" i="13"/>
  <c r="V203" i="13"/>
  <c r="W203" i="13"/>
  <c r="X203" i="13"/>
  <c r="Y203" i="13"/>
  <c r="Z203" i="13"/>
  <c r="P204" i="13"/>
  <c r="Q204" i="13"/>
  <c r="R204" i="13"/>
  <c r="S204" i="13"/>
  <c r="T204" i="13"/>
  <c r="U204" i="13"/>
  <c r="V204" i="13"/>
  <c r="W204" i="13"/>
  <c r="X204" i="13"/>
  <c r="Y204" i="13"/>
  <c r="Z204" i="13"/>
  <c r="P205" i="13"/>
  <c r="Q205" i="13"/>
  <c r="R205" i="13"/>
  <c r="S205" i="13"/>
  <c r="T205" i="13"/>
  <c r="U205" i="13"/>
  <c r="V205" i="13"/>
  <c r="W205" i="13"/>
  <c r="X205" i="13"/>
  <c r="Y205" i="13"/>
  <c r="Z205" i="13"/>
  <c r="P206" i="13"/>
  <c r="Q206" i="13"/>
  <c r="R206" i="13"/>
  <c r="S206" i="13"/>
  <c r="T206" i="13"/>
  <c r="U206" i="13"/>
  <c r="V206" i="13"/>
  <c r="W206" i="13"/>
  <c r="X206" i="13"/>
  <c r="Y206" i="13"/>
  <c r="Z206" i="13"/>
  <c r="P207" i="13"/>
  <c r="Q207" i="13"/>
  <c r="R207" i="13"/>
  <c r="S207" i="13"/>
  <c r="T207" i="13"/>
  <c r="U207" i="13"/>
  <c r="V207" i="13"/>
  <c r="W207" i="13"/>
  <c r="X207" i="13"/>
  <c r="Y207" i="13"/>
  <c r="Z207" i="13"/>
  <c r="P208" i="13"/>
  <c r="Q208" i="13"/>
  <c r="R208" i="13"/>
  <c r="S208" i="13"/>
  <c r="T208" i="13"/>
  <c r="U208" i="13"/>
  <c r="V208" i="13"/>
  <c r="W208" i="13"/>
  <c r="X208" i="13"/>
  <c r="Y208" i="13"/>
  <c r="Z208" i="13"/>
  <c r="P209" i="13"/>
  <c r="Q209" i="13"/>
  <c r="R209" i="13"/>
  <c r="S209" i="13"/>
  <c r="T209" i="13"/>
  <c r="U209" i="13"/>
  <c r="V209" i="13"/>
  <c r="W209" i="13"/>
  <c r="X209" i="13"/>
  <c r="Y209" i="13"/>
  <c r="Z209" i="13"/>
  <c r="P210" i="13"/>
  <c r="Q210" i="13"/>
  <c r="R210" i="13"/>
  <c r="S210" i="13"/>
  <c r="T210" i="13"/>
  <c r="U210" i="13"/>
  <c r="V210" i="13"/>
  <c r="W210" i="13"/>
  <c r="X210" i="13"/>
  <c r="Y210" i="13"/>
  <c r="Z210" i="13"/>
  <c r="P211" i="13"/>
  <c r="Q211" i="13"/>
  <c r="R211" i="13"/>
  <c r="S211" i="13"/>
  <c r="T211" i="13"/>
  <c r="U211" i="13"/>
  <c r="V211" i="13"/>
  <c r="W211" i="13"/>
  <c r="X211" i="13"/>
  <c r="Y211" i="13"/>
  <c r="Z211" i="13"/>
  <c r="P212" i="13"/>
  <c r="Q212" i="13"/>
  <c r="R212" i="13"/>
  <c r="S212" i="13"/>
  <c r="T212" i="13"/>
  <c r="U212" i="13"/>
  <c r="V212" i="13"/>
  <c r="W212" i="13"/>
  <c r="X212" i="13"/>
  <c r="Y212" i="13"/>
  <c r="Z212" i="13"/>
  <c r="P213" i="13"/>
  <c r="Q213" i="13"/>
  <c r="R213" i="13"/>
  <c r="S213" i="13"/>
  <c r="T213" i="13"/>
  <c r="U213" i="13"/>
  <c r="V213" i="13"/>
  <c r="W213" i="13"/>
  <c r="X213" i="13"/>
  <c r="Y213" i="13"/>
  <c r="Z213" i="13"/>
  <c r="P214" i="13"/>
  <c r="Q214" i="13"/>
  <c r="R214" i="13"/>
  <c r="S214" i="13"/>
  <c r="T214" i="13"/>
  <c r="U214" i="13"/>
  <c r="V214" i="13"/>
  <c r="W214" i="13"/>
  <c r="X214" i="13"/>
  <c r="Y214" i="13"/>
  <c r="Z214" i="13"/>
  <c r="P215" i="13"/>
  <c r="Q215" i="13"/>
  <c r="R215" i="13"/>
  <c r="S215" i="13"/>
  <c r="T215" i="13"/>
  <c r="U215" i="13"/>
  <c r="V215" i="13"/>
  <c r="W215" i="13"/>
  <c r="X215" i="13"/>
  <c r="Y215" i="13"/>
  <c r="Z215" i="13"/>
  <c r="P216" i="13"/>
  <c r="Q216" i="13"/>
  <c r="R216" i="13"/>
  <c r="S216" i="13"/>
  <c r="T216" i="13"/>
  <c r="U216" i="13"/>
  <c r="V216" i="13"/>
  <c r="W216" i="13"/>
  <c r="X216" i="13"/>
  <c r="Y216" i="13"/>
  <c r="Z216" i="13"/>
  <c r="P217" i="13"/>
  <c r="Q217" i="13"/>
  <c r="R217" i="13"/>
  <c r="S217" i="13"/>
  <c r="T217" i="13"/>
  <c r="U217" i="13"/>
  <c r="V217" i="13"/>
  <c r="W217" i="13"/>
  <c r="X217" i="13"/>
  <c r="Y217" i="13"/>
  <c r="Z217" i="13"/>
  <c r="P218" i="13"/>
  <c r="Q218" i="13"/>
  <c r="R218" i="13"/>
  <c r="S218" i="13"/>
  <c r="T218" i="13"/>
  <c r="U218" i="13"/>
  <c r="V218" i="13"/>
  <c r="W218" i="13"/>
  <c r="X218" i="13"/>
  <c r="Y218" i="13"/>
  <c r="Z218" i="13"/>
  <c r="P219" i="13"/>
  <c r="Q219" i="13"/>
  <c r="R219" i="13"/>
  <c r="S219" i="13"/>
  <c r="T219" i="13"/>
  <c r="U219" i="13"/>
  <c r="V219" i="13"/>
  <c r="W219" i="13"/>
  <c r="X219" i="13"/>
  <c r="Y219" i="13"/>
  <c r="Z219" i="13"/>
  <c r="P220" i="13"/>
  <c r="Q220" i="13"/>
  <c r="R220" i="13"/>
  <c r="S220" i="13"/>
  <c r="T220" i="13"/>
  <c r="U220" i="13"/>
  <c r="V220" i="13"/>
  <c r="W220" i="13"/>
  <c r="X220" i="13"/>
  <c r="Y220" i="13"/>
  <c r="Z220" i="13"/>
  <c r="P221" i="13"/>
  <c r="Q221" i="13"/>
  <c r="R221" i="13"/>
  <c r="S221" i="13"/>
  <c r="T221" i="13"/>
  <c r="U221" i="13"/>
  <c r="V221" i="13"/>
  <c r="W221" i="13"/>
  <c r="X221" i="13"/>
  <c r="Y221" i="13"/>
  <c r="Z221" i="13"/>
  <c r="P222" i="13"/>
  <c r="Q222" i="13"/>
  <c r="R222" i="13"/>
  <c r="S222" i="13"/>
  <c r="T222" i="13"/>
  <c r="U222" i="13"/>
  <c r="V222" i="13"/>
  <c r="W222" i="13"/>
  <c r="X222" i="13"/>
  <c r="Y222" i="13"/>
  <c r="Z222" i="13"/>
  <c r="P223" i="13"/>
  <c r="Q223" i="13"/>
  <c r="R223" i="13"/>
  <c r="S223" i="13"/>
  <c r="T223" i="13"/>
  <c r="U223" i="13"/>
  <c r="V223" i="13"/>
  <c r="W223" i="13"/>
  <c r="X223" i="13"/>
  <c r="Y223" i="13"/>
  <c r="Z223" i="13"/>
  <c r="P224" i="13"/>
  <c r="Q224" i="13"/>
  <c r="R224" i="13"/>
  <c r="S224" i="13"/>
  <c r="T224" i="13"/>
  <c r="U224" i="13"/>
  <c r="V224" i="13"/>
  <c r="W224" i="13"/>
  <c r="X224" i="13"/>
  <c r="Y224" i="13"/>
  <c r="Z224" i="13"/>
  <c r="P225" i="13"/>
  <c r="Q225" i="13"/>
  <c r="R225" i="13"/>
  <c r="S225" i="13"/>
  <c r="T225" i="13"/>
  <c r="U225" i="13"/>
  <c r="V225" i="13"/>
  <c r="W225" i="13"/>
  <c r="X225" i="13"/>
  <c r="Y225" i="13"/>
  <c r="Z225" i="13"/>
  <c r="P226" i="13"/>
  <c r="Q226" i="13"/>
  <c r="R226" i="13"/>
  <c r="S226" i="13"/>
  <c r="T226" i="13"/>
  <c r="U226" i="13"/>
  <c r="V226" i="13"/>
  <c r="W226" i="13"/>
  <c r="X226" i="13"/>
  <c r="Y226" i="13"/>
  <c r="Z226" i="13"/>
  <c r="P227" i="13"/>
  <c r="Q227" i="13"/>
  <c r="R227" i="13"/>
  <c r="S227" i="13"/>
  <c r="T227" i="13"/>
  <c r="U227" i="13"/>
  <c r="V227" i="13"/>
  <c r="W227" i="13"/>
  <c r="X227" i="13"/>
  <c r="Y227" i="13"/>
  <c r="Z227" i="13"/>
  <c r="P228" i="13"/>
  <c r="Q228" i="13"/>
  <c r="R228" i="13"/>
  <c r="S228" i="13"/>
  <c r="T228" i="13"/>
  <c r="U228" i="13"/>
  <c r="V228" i="13"/>
  <c r="W228" i="13"/>
  <c r="X228" i="13"/>
  <c r="Y228" i="13"/>
  <c r="Z228" i="13"/>
  <c r="P229" i="13"/>
  <c r="Q229" i="13"/>
  <c r="R229" i="13"/>
  <c r="S229" i="13"/>
  <c r="T229" i="13"/>
  <c r="U229" i="13"/>
  <c r="V229" i="13"/>
  <c r="W229" i="13"/>
  <c r="X229" i="13"/>
  <c r="Y229" i="13"/>
  <c r="Z229" i="13"/>
  <c r="P230" i="13"/>
  <c r="Q230" i="13"/>
  <c r="R230" i="13"/>
  <c r="S230" i="13"/>
  <c r="T230" i="13"/>
  <c r="U230" i="13"/>
  <c r="V230" i="13"/>
  <c r="W230" i="13"/>
  <c r="X230" i="13"/>
  <c r="Y230" i="13"/>
  <c r="Z230" i="13"/>
  <c r="P231" i="13"/>
  <c r="Q231" i="13"/>
  <c r="R231" i="13"/>
  <c r="S231" i="13"/>
  <c r="T231" i="13"/>
  <c r="U231" i="13"/>
  <c r="V231" i="13"/>
  <c r="W231" i="13"/>
  <c r="X231" i="13"/>
  <c r="Y231" i="13"/>
  <c r="Z231" i="13"/>
  <c r="P232" i="13"/>
  <c r="Q232" i="13"/>
  <c r="R232" i="13"/>
  <c r="S232" i="13"/>
  <c r="T232" i="13"/>
  <c r="U232" i="13"/>
  <c r="V232" i="13"/>
  <c r="W232" i="13"/>
  <c r="X232" i="13"/>
  <c r="Y232" i="13"/>
  <c r="Z232" i="13"/>
  <c r="P233" i="13"/>
  <c r="Q233" i="13"/>
  <c r="R233" i="13"/>
  <c r="S233" i="13"/>
  <c r="T233" i="13"/>
  <c r="U233" i="13"/>
  <c r="V233" i="13"/>
  <c r="W233" i="13"/>
  <c r="X233" i="13"/>
  <c r="Y233" i="13"/>
  <c r="Z233" i="13"/>
  <c r="P234" i="13"/>
  <c r="Q234" i="13"/>
  <c r="R234" i="13"/>
  <c r="S234" i="13"/>
  <c r="T234" i="13"/>
  <c r="U234" i="13"/>
  <c r="V234" i="13"/>
  <c r="W234" i="13"/>
  <c r="X234" i="13"/>
  <c r="Y234" i="13"/>
  <c r="Z234" i="13"/>
  <c r="P235" i="13"/>
  <c r="Q235" i="13"/>
  <c r="R235" i="13"/>
  <c r="S235" i="13"/>
  <c r="T235" i="13"/>
  <c r="U235" i="13"/>
  <c r="V235" i="13"/>
  <c r="W235" i="13"/>
  <c r="X235" i="13"/>
  <c r="Y235" i="13"/>
  <c r="Z235" i="13"/>
  <c r="P236" i="13"/>
  <c r="Q236" i="13"/>
  <c r="R236" i="13"/>
  <c r="S236" i="13"/>
  <c r="T236" i="13"/>
  <c r="U236" i="13"/>
  <c r="V236" i="13"/>
  <c r="W236" i="13"/>
  <c r="X236" i="13"/>
  <c r="Y236" i="13"/>
  <c r="Z236" i="13"/>
  <c r="P237" i="13"/>
  <c r="Q237" i="13"/>
  <c r="R237" i="13"/>
  <c r="S237" i="13"/>
  <c r="T237" i="13"/>
  <c r="U237" i="13"/>
  <c r="V237" i="13"/>
  <c r="W237" i="13"/>
  <c r="X237" i="13"/>
  <c r="Y237" i="13"/>
  <c r="Z237" i="13"/>
  <c r="P238" i="13"/>
  <c r="Q238" i="13"/>
  <c r="R238" i="13"/>
  <c r="S238" i="13"/>
  <c r="T238" i="13"/>
  <c r="U238" i="13"/>
  <c r="V238" i="13"/>
  <c r="W238" i="13"/>
  <c r="X238" i="13"/>
  <c r="Y238" i="13"/>
  <c r="Z238" i="13"/>
  <c r="P239" i="13"/>
  <c r="Q239" i="13"/>
  <c r="R239" i="13"/>
  <c r="S239" i="13"/>
  <c r="T239" i="13"/>
  <c r="U239" i="13"/>
  <c r="V239" i="13"/>
  <c r="W239" i="13"/>
  <c r="X239" i="13"/>
  <c r="Y239" i="13"/>
  <c r="Z239" i="13"/>
  <c r="P240" i="13"/>
  <c r="Q240" i="13"/>
  <c r="R240" i="13"/>
  <c r="S240" i="13"/>
  <c r="T240" i="13"/>
  <c r="U240" i="13"/>
  <c r="V240" i="13"/>
  <c r="W240" i="13"/>
  <c r="X240" i="13"/>
  <c r="Y240" i="13"/>
  <c r="Z240" i="13"/>
  <c r="P241" i="13"/>
  <c r="Q241" i="13"/>
  <c r="R241" i="13"/>
  <c r="S241" i="13"/>
  <c r="T241" i="13"/>
  <c r="U241" i="13"/>
  <c r="V241" i="13"/>
  <c r="W241" i="13"/>
  <c r="X241" i="13"/>
  <c r="Y241" i="13"/>
  <c r="Z241" i="13"/>
  <c r="P242" i="13"/>
  <c r="Q242" i="13"/>
  <c r="R242" i="13"/>
  <c r="S242" i="13"/>
  <c r="T242" i="13"/>
  <c r="U242" i="13"/>
  <c r="V242" i="13"/>
  <c r="W242" i="13"/>
  <c r="X242" i="13"/>
  <c r="Y242" i="13"/>
  <c r="Z242" i="13"/>
  <c r="P243" i="13"/>
  <c r="Q243" i="13"/>
  <c r="R243" i="13"/>
  <c r="S243" i="13"/>
  <c r="T243" i="13"/>
  <c r="U243" i="13"/>
  <c r="V243" i="13"/>
  <c r="W243" i="13"/>
  <c r="X243" i="13"/>
  <c r="Y243" i="13"/>
  <c r="Z243" i="13"/>
  <c r="P244" i="13"/>
  <c r="Q244" i="13"/>
  <c r="R244" i="13"/>
  <c r="S244" i="13"/>
  <c r="T244" i="13"/>
  <c r="U244" i="13"/>
  <c r="V244" i="13"/>
  <c r="W244" i="13"/>
  <c r="X244" i="13"/>
  <c r="Y244" i="13"/>
  <c r="Z244" i="13"/>
  <c r="P245" i="13"/>
  <c r="Q245" i="13"/>
  <c r="R245" i="13"/>
  <c r="S245" i="13"/>
  <c r="T245" i="13"/>
  <c r="U245" i="13"/>
  <c r="V245" i="13"/>
  <c r="W245" i="13"/>
  <c r="X245" i="13"/>
  <c r="Y245" i="13"/>
  <c r="Z245" i="13"/>
  <c r="P246" i="13"/>
  <c r="Q246" i="13"/>
  <c r="R246" i="13"/>
  <c r="S246" i="13"/>
  <c r="T246" i="13"/>
  <c r="U246" i="13"/>
  <c r="V246" i="13"/>
  <c r="W246" i="13"/>
  <c r="X246" i="13"/>
  <c r="Y246" i="13"/>
  <c r="Z246" i="13"/>
  <c r="P247" i="13"/>
  <c r="Q247" i="13"/>
  <c r="R247" i="13"/>
  <c r="S247" i="13"/>
  <c r="T247" i="13"/>
  <c r="U247" i="13"/>
  <c r="V247" i="13"/>
  <c r="W247" i="13"/>
  <c r="X247" i="13"/>
  <c r="Y247" i="13"/>
  <c r="Z247" i="13"/>
  <c r="P248" i="13"/>
  <c r="Q248" i="13"/>
  <c r="R248" i="13"/>
  <c r="S248" i="13"/>
  <c r="T248" i="13"/>
  <c r="U248" i="13"/>
  <c r="V248" i="13"/>
  <c r="W248" i="13"/>
  <c r="X248" i="13"/>
  <c r="Y248" i="13"/>
  <c r="Z248" i="13"/>
  <c r="P249" i="13"/>
  <c r="Q249" i="13"/>
  <c r="R249" i="13"/>
  <c r="S249" i="13"/>
  <c r="T249" i="13"/>
  <c r="U249" i="13"/>
  <c r="V249" i="13"/>
  <c r="W249" i="13"/>
  <c r="X249" i="13"/>
  <c r="Y249" i="13"/>
  <c r="Z249" i="13"/>
  <c r="P250" i="13"/>
  <c r="Q250" i="13"/>
  <c r="R250" i="13"/>
  <c r="S250" i="13"/>
  <c r="T250" i="13"/>
  <c r="U250" i="13"/>
  <c r="V250" i="13"/>
  <c r="W250" i="13"/>
  <c r="X250" i="13"/>
  <c r="Y250" i="13"/>
  <c r="Z250" i="13"/>
  <c r="P251" i="13"/>
  <c r="Q251" i="13"/>
  <c r="R251" i="13"/>
  <c r="S251" i="13"/>
  <c r="T251" i="13"/>
  <c r="U251" i="13"/>
  <c r="V251" i="13"/>
  <c r="W251" i="13"/>
  <c r="X251" i="13"/>
  <c r="Y251" i="13"/>
  <c r="Z251" i="13"/>
  <c r="P252" i="13"/>
  <c r="Q252" i="13"/>
  <c r="R252" i="13"/>
  <c r="S252" i="13"/>
  <c r="T252" i="13"/>
  <c r="U252" i="13"/>
  <c r="V252" i="13"/>
  <c r="W252" i="13"/>
  <c r="X252" i="13"/>
  <c r="Y252" i="13"/>
  <c r="Z252" i="13"/>
  <c r="P253" i="13"/>
  <c r="Q253" i="13"/>
  <c r="R253" i="13"/>
  <c r="S253" i="13"/>
  <c r="T253" i="13"/>
  <c r="U253" i="13"/>
  <c r="V253" i="13"/>
  <c r="W253" i="13"/>
  <c r="X253" i="13"/>
  <c r="Y253" i="13"/>
  <c r="Z253" i="13"/>
  <c r="P254" i="13"/>
  <c r="Q254" i="13"/>
  <c r="R254" i="13"/>
  <c r="S254" i="13"/>
  <c r="T254" i="13"/>
  <c r="U254" i="13"/>
  <c r="V254" i="13"/>
  <c r="W254" i="13"/>
  <c r="X254" i="13"/>
  <c r="Y254" i="13"/>
  <c r="Z254" i="13"/>
  <c r="P255" i="13"/>
  <c r="Q255" i="13"/>
  <c r="R255" i="13"/>
  <c r="S255" i="13"/>
  <c r="T255" i="13"/>
  <c r="U255" i="13"/>
  <c r="V255" i="13"/>
  <c r="W255" i="13"/>
  <c r="X255" i="13"/>
  <c r="Y255" i="13"/>
  <c r="Z255" i="13"/>
  <c r="P256" i="13"/>
  <c r="Q256" i="13"/>
  <c r="R256" i="13"/>
  <c r="S256" i="13"/>
  <c r="T256" i="13"/>
  <c r="U256" i="13"/>
  <c r="V256" i="13"/>
  <c r="W256" i="13"/>
  <c r="X256" i="13"/>
  <c r="Y256" i="13"/>
  <c r="Z256" i="13"/>
  <c r="P257" i="13"/>
  <c r="Q257" i="13"/>
  <c r="R257" i="13"/>
  <c r="S257" i="13"/>
  <c r="T257" i="13"/>
  <c r="U257" i="13"/>
  <c r="V257" i="13"/>
  <c r="W257" i="13"/>
  <c r="X257" i="13"/>
  <c r="Y257" i="13"/>
  <c r="Z257" i="13"/>
  <c r="P258" i="13"/>
  <c r="Q258" i="13"/>
  <c r="R258" i="13"/>
  <c r="S258" i="13"/>
  <c r="T258" i="13"/>
  <c r="U258" i="13"/>
  <c r="V258" i="13"/>
  <c r="W258" i="13"/>
  <c r="X258" i="13"/>
  <c r="Y258" i="13"/>
  <c r="Z258" i="13"/>
  <c r="P259" i="13"/>
  <c r="Q259" i="13"/>
  <c r="R259" i="13"/>
  <c r="S259" i="13"/>
  <c r="T259" i="13"/>
  <c r="U259" i="13"/>
  <c r="V259" i="13"/>
  <c r="W259" i="13"/>
  <c r="X259" i="13"/>
  <c r="Y259" i="13"/>
  <c r="Z259" i="13"/>
  <c r="P260" i="13"/>
  <c r="Q260" i="13"/>
  <c r="R260" i="13"/>
  <c r="S260" i="13"/>
  <c r="T260" i="13"/>
  <c r="U260" i="13"/>
  <c r="V260" i="13"/>
  <c r="W260" i="13"/>
  <c r="X260" i="13"/>
  <c r="Y260" i="13"/>
  <c r="Z260" i="13"/>
  <c r="P261" i="13"/>
  <c r="Q261" i="13"/>
  <c r="R261" i="13"/>
  <c r="S261" i="13"/>
  <c r="T261" i="13"/>
  <c r="U261" i="13"/>
  <c r="V261" i="13"/>
  <c r="W261" i="13"/>
  <c r="X261" i="13"/>
  <c r="Y261" i="13"/>
  <c r="Z261" i="13"/>
  <c r="P262" i="13"/>
  <c r="Q262" i="13"/>
  <c r="R262" i="13"/>
  <c r="S262" i="13"/>
  <c r="T262" i="13"/>
  <c r="U262" i="13"/>
  <c r="V262" i="13"/>
  <c r="W262" i="13"/>
  <c r="X262" i="13"/>
  <c r="Y262" i="13"/>
  <c r="Z262" i="13"/>
  <c r="P263" i="13"/>
  <c r="Q263" i="13"/>
  <c r="R263" i="13"/>
  <c r="S263" i="13"/>
  <c r="T263" i="13"/>
  <c r="U263" i="13"/>
  <c r="V263" i="13"/>
  <c r="W263" i="13"/>
  <c r="X263" i="13"/>
  <c r="Y263" i="13"/>
  <c r="Z263" i="13"/>
  <c r="P264" i="13"/>
  <c r="Q264" i="13"/>
  <c r="R264" i="13"/>
  <c r="S264" i="13"/>
  <c r="T264" i="13"/>
  <c r="U264" i="13"/>
  <c r="V264" i="13"/>
  <c r="W264" i="13"/>
  <c r="X264" i="13"/>
  <c r="Y264" i="13"/>
  <c r="Z264" i="13"/>
  <c r="P265" i="13"/>
  <c r="Q265" i="13"/>
  <c r="R265" i="13"/>
  <c r="S265" i="13"/>
  <c r="T265" i="13"/>
  <c r="U265" i="13"/>
  <c r="V265" i="13"/>
  <c r="W265" i="13"/>
  <c r="X265" i="13"/>
  <c r="Y265" i="13"/>
  <c r="Z265" i="13"/>
  <c r="P266" i="13"/>
  <c r="Q266" i="13"/>
  <c r="R266" i="13"/>
  <c r="S266" i="13"/>
  <c r="T266" i="13"/>
  <c r="U266" i="13"/>
  <c r="V266" i="13"/>
  <c r="W266" i="13"/>
  <c r="X266" i="13"/>
  <c r="Y266" i="13"/>
  <c r="Z266" i="13"/>
  <c r="P267" i="13"/>
  <c r="Q267" i="13"/>
  <c r="R267" i="13"/>
  <c r="S267" i="13"/>
  <c r="T267" i="13"/>
  <c r="U267" i="13"/>
  <c r="V267" i="13"/>
  <c r="W267" i="13"/>
  <c r="X267" i="13"/>
  <c r="Y267" i="13"/>
  <c r="Z267" i="13"/>
  <c r="P268" i="13"/>
  <c r="Q268" i="13"/>
  <c r="R268" i="13"/>
  <c r="S268" i="13"/>
  <c r="T268" i="13"/>
  <c r="U268" i="13"/>
  <c r="V268" i="13"/>
  <c r="W268" i="13"/>
  <c r="X268" i="13"/>
  <c r="Y268" i="13"/>
  <c r="Z268" i="13"/>
  <c r="P269" i="13"/>
  <c r="Q269" i="13"/>
  <c r="R269" i="13"/>
  <c r="S269" i="13"/>
  <c r="T269" i="13"/>
  <c r="U269" i="13"/>
  <c r="V269" i="13"/>
  <c r="W269" i="13"/>
  <c r="X269" i="13"/>
  <c r="Y269" i="13"/>
  <c r="Z269" i="13"/>
  <c r="P270" i="13"/>
  <c r="Q270" i="13"/>
  <c r="R270" i="13"/>
  <c r="S270" i="13"/>
  <c r="T270" i="13"/>
  <c r="U270" i="13"/>
  <c r="V270" i="13"/>
  <c r="W270" i="13"/>
  <c r="X270" i="13"/>
  <c r="Y270" i="13"/>
  <c r="Z270" i="13"/>
  <c r="P271" i="13"/>
  <c r="Q271" i="13"/>
  <c r="R271" i="13"/>
  <c r="S271" i="13"/>
  <c r="T271" i="13"/>
  <c r="U271" i="13"/>
  <c r="V271" i="13"/>
  <c r="W271" i="13"/>
  <c r="X271" i="13"/>
  <c r="Y271" i="13"/>
  <c r="Z271" i="13"/>
  <c r="P272" i="13"/>
  <c r="Q272" i="13"/>
  <c r="R272" i="13"/>
  <c r="S272" i="13"/>
  <c r="T272" i="13"/>
  <c r="U272" i="13"/>
  <c r="V272" i="13"/>
  <c r="W272" i="13"/>
  <c r="X272" i="13"/>
  <c r="Y272" i="13"/>
  <c r="Z272" i="13"/>
  <c r="P273" i="13"/>
  <c r="Q273" i="13"/>
  <c r="R273" i="13"/>
  <c r="S273" i="13"/>
  <c r="T273" i="13"/>
  <c r="U273" i="13"/>
  <c r="V273" i="13"/>
  <c r="W273" i="13"/>
  <c r="X273" i="13"/>
  <c r="Y273" i="13"/>
  <c r="Z273" i="13"/>
  <c r="P274" i="13"/>
  <c r="Q274" i="13"/>
  <c r="R274" i="13"/>
  <c r="S274" i="13"/>
  <c r="T274" i="13"/>
  <c r="U274" i="13"/>
  <c r="V274" i="13"/>
  <c r="W274" i="13"/>
  <c r="X274" i="13"/>
  <c r="Y274" i="13"/>
  <c r="Z274" i="13"/>
  <c r="P275" i="13"/>
  <c r="Q275" i="13"/>
  <c r="R275" i="13"/>
  <c r="S275" i="13"/>
  <c r="T275" i="13"/>
  <c r="U275" i="13"/>
  <c r="V275" i="13"/>
  <c r="W275" i="13"/>
  <c r="X275" i="13"/>
  <c r="Y275" i="13"/>
  <c r="Z275" i="13"/>
  <c r="P276" i="13"/>
  <c r="Q276" i="13"/>
  <c r="R276" i="13"/>
  <c r="S276" i="13"/>
  <c r="T276" i="13"/>
  <c r="U276" i="13"/>
  <c r="V276" i="13"/>
  <c r="W276" i="13"/>
  <c r="X276" i="13"/>
  <c r="Y276" i="13"/>
  <c r="Z276" i="13"/>
  <c r="P277" i="13"/>
  <c r="Q277" i="13"/>
  <c r="R277" i="13"/>
  <c r="S277" i="13"/>
  <c r="T277" i="13"/>
  <c r="U277" i="13"/>
  <c r="V277" i="13"/>
  <c r="W277" i="13"/>
  <c r="X277" i="13"/>
  <c r="Y277" i="13"/>
  <c r="Z277" i="13"/>
  <c r="P278" i="13"/>
  <c r="Q278" i="13"/>
  <c r="R278" i="13"/>
  <c r="S278" i="13"/>
  <c r="T278" i="13"/>
  <c r="U278" i="13"/>
  <c r="V278" i="13"/>
  <c r="W278" i="13"/>
  <c r="X278" i="13"/>
  <c r="Y278" i="13"/>
  <c r="Z278" i="13"/>
  <c r="P279" i="13"/>
  <c r="Q279" i="13"/>
  <c r="R279" i="13"/>
  <c r="S279" i="13"/>
  <c r="T279" i="13"/>
  <c r="U279" i="13"/>
  <c r="V279" i="13"/>
  <c r="W279" i="13"/>
  <c r="X279" i="13"/>
  <c r="Y279" i="13"/>
  <c r="Z279" i="13"/>
  <c r="P280" i="13"/>
  <c r="Q280" i="13"/>
  <c r="R280" i="13"/>
  <c r="S280" i="13"/>
  <c r="T280" i="13"/>
  <c r="U280" i="13"/>
  <c r="V280" i="13"/>
  <c r="W280" i="13"/>
  <c r="X280" i="13"/>
  <c r="Y280" i="13"/>
  <c r="Z280" i="13"/>
  <c r="P281" i="13"/>
  <c r="Q281" i="13"/>
  <c r="R281" i="13"/>
  <c r="S281" i="13"/>
  <c r="T281" i="13"/>
  <c r="U281" i="13"/>
  <c r="V281" i="13"/>
  <c r="W281" i="13"/>
  <c r="X281" i="13"/>
  <c r="Y281" i="13"/>
  <c r="Z281" i="13"/>
  <c r="P282" i="13"/>
  <c r="Q282" i="13"/>
  <c r="R282" i="13"/>
  <c r="S282" i="13"/>
  <c r="T282" i="13"/>
  <c r="U282" i="13"/>
  <c r="V282" i="13"/>
  <c r="W282" i="13"/>
  <c r="X282" i="13"/>
  <c r="Y282" i="13"/>
  <c r="Z282" i="13"/>
  <c r="P283" i="13"/>
  <c r="Q283" i="13"/>
  <c r="R283" i="13"/>
  <c r="S283" i="13"/>
  <c r="T283" i="13"/>
  <c r="U283" i="13"/>
  <c r="V283" i="13"/>
  <c r="W283" i="13"/>
  <c r="X283" i="13"/>
  <c r="Y283" i="13"/>
  <c r="Z283" i="13"/>
  <c r="P284" i="13"/>
  <c r="Q284" i="13"/>
  <c r="R284" i="13"/>
  <c r="S284" i="13"/>
  <c r="T284" i="13"/>
  <c r="U284" i="13"/>
  <c r="V284" i="13"/>
  <c r="W284" i="13"/>
  <c r="X284" i="13"/>
  <c r="Y284" i="13"/>
  <c r="Z284" i="13"/>
  <c r="P285" i="13"/>
  <c r="Q285" i="13"/>
  <c r="R285" i="13"/>
  <c r="S285" i="13"/>
  <c r="T285" i="13"/>
  <c r="U285" i="13"/>
  <c r="V285" i="13"/>
  <c r="W285" i="13"/>
  <c r="X285" i="13"/>
  <c r="Y285" i="13"/>
  <c r="Z285" i="13"/>
  <c r="P286" i="13"/>
  <c r="Q286" i="13"/>
  <c r="R286" i="13"/>
  <c r="S286" i="13"/>
  <c r="T286" i="13"/>
  <c r="U286" i="13"/>
  <c r="V286" i="13"/>
  <c r="W286" i="13"/>
  <c r="X286" i="13"/>
  <c r="Y286" i="13"/>
  <c r="Z286" i="13"/>
  <c r="P287" i="13"/>
  <c r="Q287" i="13"/>
  <c r="R287" i="13"/>
  <c r="S287" i="13"/>
  <c r="T287" i="13"/>
  <c r="U287" i="13"/>
  <c r="V287" i="13"/>
  <c r="W287" i="13"/>
  <c r="X287" i="13"/>
  <c r="Y287" i="13"/>
  <c r="Z287" i="13"/>
  <c r="P288" i="13"/>
  <c r="Q288" i="13"/>
  <c r="R288" i="13"/>
  <c r="S288" i="13"/>
  <c r="T288" i="13"/>
  <c r="U288" i="13"/>
  <c r="V288" i="13"/>
  <c r="W288" i="13"/>
  <c r="X288" i="13"/>
  <c r="Y288" i="13"/>
  <c r="Z288" i="13"/>
  <c r="P289" i="13"/>
  <c r="Q289" i="13"/>
  <c r="R289" i="13"/>
  <c r="S289" i="13"/>
  <c r="T289" i="13"/>
  <c r="U289" i="13"/>
  <c r="V289" i="13"/>
  <c r="W289" i="13"/>
  <c r="X289" i="13"/>
  <c r="Y289" i="13"/>
  <c r="Z289" i="13"/>
  <c r="P290" i="13"/>
  <c r="Q290" i="13"/>
  <c r="R290" i="13"/>
  <c r="S290" i="13"/>
  <c r="T290" i="13"/>
  <c r="U290" i="13"/>
  <c r="V290" i="13"/>
  <c r="W290" i="13"/>
  <c r="X290" i="13"/>
  <c r="Y290" i="13"/>
  <c r="Z290" i="13"/>
  <c r="P291" i="13"/>
  <c r="Q291" i="13"/>
  <c r="R291" i="13"/>
  <c r="S291" i="13"/>
  <c r="T291" i="13"/>
  <c r="U291" i="13"/>
  <c r="V291" i="13"/>
  <c r="W291" i="13"/>
  <c r="X291" i="13"/>
  <c r="Y291" i="13"/>
  <c r="Z291" i="13"/>
  <c r="P292" i="13"/>
  <c r="Q292" i="13"/>
  <c r="R292" i="13"/>
  <c r="S292" i="13"/>
  <c r="T292" i="13"/>
  <c r="U292" i="13"/>
  <c r="V292" i="13"/>
  <c r="W292" i="13"/>
  <c r="X292" i="13"/>
  <c r="Y292" i="13"/>
  <c r="Z292" i="13"/>
  <c r="P293" i="13"/>
  <c r="Q293" i="13"/>
  <c r="R293" i="13"/>
  <c r="S293" i="13"/>
  <c r="T293" i="13"/>
  <c r="U293" i="13"/>
  <c r="V293" i="13"/>
  <c r="W293" i="13"/>
  <c r="X293" i="13"/>
  <c r="Y293" i="13"/>
  <c r="Z293" i="13"/>
  <c r="P294" i="13"/>
  <c r="Q294" i="13"/>
  <c r="R294" i="13"/>
  <c r="S294" i="13"/>
  <c r="T294" i="13"/>
  <c r="U294" i="13"/>
  <c r="V294" i="13"/>
  <c r="W294" i="13"/>
  <c r="X294" i="13"/>
  <c r="Y294" i="13"/>
  <c r="Z294" i="13"/>
  <c r="P295" i="13"/>
  <c r="Q295" i="13"/>
  <c r="R295" i="13"/>
  <c r="S295" i="13"/>
  <c r="T295" i="13"/>
  <c r="U295" i="13"/>
  <c r="V295" i="13"/>
  <c r="W295" i="13"/>
  <c r="X295" i="13"/>
  <c r="Y295" i="13"/>
  <c r="Z295" i="13"/>
  <c r="P296" i="13"/>
  <c r="Q296" i="13"/>
  <c r="R296" i="13"/>
  <c r="S296" i="13"/>
  <c r="T296" i="13"/>
  <c r="U296" i="13"/>
  <c r="V296" i="13"/>
  <c r="W296" i="13"/>
  <c r="X296" i="13"/>
  <c r="Y296" i="13"/>
  <c r="Z296" i="13"/>
  <c r="P297" i="13"/>
  <c r="Q297" i="13"/>
  <c r="R297" i="13"/>
  <c r="S297" i="13"/>
  <c r="T297" i="13"/>
  <c r="U297" i="13"/>
  <c r="V297" i="13"/>
  <c r="W297" i="13"/>
  <c r="X297" i="13"/>
  <c r="Y297" i="13"/>
  <c r="Z297" i="13"/>
  <c r="P298" i="13"/>
  <c r="Q298" i="13"/>
  <c r="R298" i="13"/>
  <c r="S298" i="13"/>
  <c r="T298" i="13"/>
  <c r="U298" i="13"/>
  <c r="V298" i="13"/>
  <c r="W298" i="13"/>
  <c r="X298" i="13"/>
  <c r="Y298" i="13"/>
  <c r="Z298" i="13"/>
  <c r="P299" i="13"/>
  <c r="Q299" i="13"/>
  <c r="R299" i="13"/>
  <c r="S299" i="13"/>
  <c r="T299" i="13"/>
  <c r="U299" i="13"/>
  <c r="V299" i="13"/>
  <c r="W299" i="13"/>
  <c r="X299" i="13"/>
  <c r="Y299" i="13"/>
  <c r="Z299" i="13"/>
  <c r="P300" i="13"/>
  <c r="Q300" i="13"/>
  <c r="R300" i="13"/>
  <c r="S300" i="13"/>
  <c r="T300" i="13"/>
  <c r="U300" i="13"/>
  <c r="V300" i="13"/>
  <c r="W300" i="13"/>
  <c r="X300" i="13"/>
  <c r="Y300" i="13"/>
  <c r="Z300" i="13"/>
  <c r="P301" i="13"/>
  <c r="Q301" i="13"/>
  <c r="R301" i="13"/>
  <c r="S301" i="13"/>
  <c r="T301" i="13"/>
  <c r="U301" i="13"/>
  <c r="V301" i="13"/>
  <c r="W301" i="13"/>
  <c r="X301" i="13"/>
  <c r="Y301" i="13"/>
  <c r="Z301" i="13"/>
  <c r="P302" i="13"/>
  <c r="Q302" i="13"/>
  <c r="R302" i="13"/>
  <c r="S302" i="13"/>
  <c r="T302" i="13"/>
  <c r="U302" i="13"/>
  <c r="V302" i="13"/>
  <c r="W302" i="13"/>
  <c r="X302" i="13"/>
  <c r="Y302" i="13"/>
  <c r="Z302" i="13"/>
  <c r="P303" i="13"/>
  <c r="Q303" i="13"/>
  <c r="R303" i="13"/>
  <c r="S303" i="13"/>
  <c r="T303" i="13"/>
  <c r="U303" i="13"/>
  <c r="V303" i="13"/>
  <c r="W303" i="13"/>
  <c r="X303" i="13"/>
  <c r="Y303" i="13"/>
  <c r="Z303" i="13"/>
  <c r="P304" i="13"/>
  <c r="Q304" i="13"/>
  <c r="R304" i="13"/>
  <c r="S304" i="13"/>
  <c r="T304" i="13"/>
  <c r="U304" i="13"/>
  <c r="V304" i="13"/>
  <c r="W304" i="13"/>
  <c r="X304" i="13"/>
  <c r="Y304" i="13"/>
  <c r="Z304" i="13"/>
  <c r="P305" i="13"/>
  <c r="Q305" i="13"/>
  <c r="R305" i="13"/>
  <c r="S305" i="13"/>
  <c r="T305" i="13"/>
  <c r="U305" i="13"/>
  <c r="V305" i="13"/>
  <c r="W305" i="13"/>
  <c r="X305" i="13"/>
  <c r="Y305" i="13"/>
  <c r="Z305" i="13"/>
  <c r="P306" i="13"/>
  <c r="Q306" i="13"/>
  <c r="R306" i="13"/>
  <c r="S306" i="13"/>
  <c r="T306" i="13"/>
  <c r="U306" i="13"/>
  <c r="V306" i="13"/>
  <c r="W306" i="13"/>
  <c r="X306" i="13"/>
  <c r="Y306" i="13"/>
  <c r="Z306" i="13"/>
  <c r="P307" i="13"/>
  <c r="Q307" i="13"/>
  <c r="R307" i="13"/>
  <c r="S307" i="13"/>
  <c r="T307" i="13"/>
  <c r="U307" i="13"/>
  <c r="V307" i="13"/>
  <c r="W307" i="13"/>
  <c r="X307" i="13"/>
  <c r="Y307" i="13"/>
  <c r="Z307" i="13"/>
  <c r="P308" i="13"/>
  <c r="Q308" i="13"/>
  <c r="R308" i="13"/>
  <c r="S308" i="13"/>
  <c r="T308" i="13"/>
  <c r="U308" i="13"/>
  <c r="V308" i="13"/>
  <c r="W308" i="13"/>
  <c r="X308" i="13"/>
  <c r="Y308" i="13"/>
  <c r="Z308" i="13"/>
  <c r="P309" i="13"/>
  <c r="Q309" i="13"/>
  <c r="R309" i="13"/>
  <c r="S309" i="13"/>
  <c r="T309" i="13"/>
  <c r="U309" i="13"/>
  <c r="V309" i="13"/>
  <c r="W309" i="13"/>
  <c r="X309" i="13"/>
  <c r="Y309" i="13"/>
  <c r="Z309" i="13"/>
  <c r="P310" i="13"/>
  <c r="Q310" i="13"/>
  <c r="R310" i="13"/>
  <c r="S310" i="13"/>
  <c r="T310" i="13"/>
  <c r="U310" i="13"/>
  <c r="V310" i="13"/>
  <c r="W310" i="13"/>
  <c r="X310" i="13"/>
  <c r="Y310" i="13"/>
  <c r="Z310" i="13"/>
  <c r="P311" i="13"/>
  <c r="Q311" i="13"/>
  <c r="R311" i="13"/>
  <c r="S311" i="13"/>
  <c r="T311" i="13"/>
  <c r="U311" i="13"/>
  <c r="V311" i="13"/>
  <c r="W311" i="13"/>
  <c r="X311" i="13"/>
  <c r="Y311" i="13"/>
  <c r="Z311" i="13"/>
  <c r="P312" i="13"/>
  <c r="Q312" i="13"/>
  <c r="R312" i="13"/>
  <c r="S312" i="13"/>
  <c r="T312" i="13"/>
  <c r="U312" i="13"/>
  <c r="V312" i="13"/>
  <c r="W312" i="13"/>
  <c r="X312" i="13"/>
  <c r="Y312" i="13"/>
  <c r="Z312" i="13"/>
  <c r="P313" i="13"/>
  <c r="Q313" i="13"/>
  <c r="R313" i="13"/>
  <c r="S313" i="13"/>
  <c r="T313" i="13"/>
  <c r="U313" i="13"/>
  <c r="V313" i="13"/>
  <c r="W313" i="13"/>
  <c r="X313" i="13"/>
  <c r="Y313" i="13"/>
  <c r="Z313" i="13"/>
  <c r="P314" i="13"/>
  <c r="Q314" i="13"/>
  <c r="R314" i="13"/>
  <c r="S314" i="13"/>
  <c r="T314" i="13"/>
  <c r="U314" i="13"/>
  <c r="V314" i="13"/>
  <c r="W314" i="13"/>
  <c r="X314" i="13"/>
  <c r="Y314" i="13"/>
  <c r="Z314" i="13"/>
  <c r="P315" i="13"/>
  <c r="Q315" i="13"/>
  <c r="R315" i="13"/>
  <c r="S315" i="13"/>
  <c r="T315" i="13"/>
  <c r="U315" i="13"/>
  <c r="V315" i="13"/>
  <c r="W315" i="13"/>
  <c r="X315" i="13"/>
  <c r="Y315" i="13"/>
  <c r="Z315" i="13"/>
  <c r="P316" i="13"/>
  <c r="Q316" i="13"/>
  <c r="R316" i="13"/>
  <c r="S316" i="13"/>
  <c r="T316" i="13"/>
  <c r="U316" i="13"/>
  <c r="V316" i="13"/>
  <c r="W316" i="13"/>
  <c r="X316" i="13"/>
  <c r="Y316" i="13"/>
  <c r="Z316" i="13"/>
  <c r="P317" i="13"/>
  <c r="Q317" i="13"/>
  <c r="R317" i="13"/>
  <c r="S317" i="13"/>
  <c r="T317" i="13"/>
  <c r="U317" i="13"/>
  <c r="V317" i="13"/>
  <c r="W317" i="13"/>
  <c r="X317" i="13"/>
  <c r="Y317" i="13"/>
  <c r="Z317" i="13"/>
  <c r="P318" i="13"/>
  <c r="Q318" i="13"/>
  <c r="R318" i="13"/>
  <c r="S318" i="13"/>
  <c r="T318" i="13"/>
  <c r="U318" i="13"/>
  <c r="V318" i="13"/>
  <c r="W318" i="13"/>
  <c r="X318" i="13"/>
  <c r="Y318" i="13"/>
  <c r="Z318" i="13"/>
  <c r="P319" i="13"/>
  <c r="Q319" i="13"/>
  <c r="R319" i="13"/>
  <c r="S319" i="13"/>
  <c r="T319" i="13"/>
  <c r="U319" i="13"/>
  <c r="V319" i="13"/>
  <c r="W319" i="13"/>
  <c r="X319" i="13"/>
  <c r="Y319" i="13"/>
  <c r="Z319" i="13"/>
  <c r="P320" i="13"/>
  <c r="Q320" i="13"/>
  <c r="R320" i="13"/>
  <c r="S320" i="13"/>
  <c r="T320" i="13"/>
  <c r="U320" i="13"/>
  <c r="V320" i="13"/>
  <c r="W320" i="13"/>
  <c r="X320" i="13"/>
  <c r="Y320" i="13"/>
  <c r="Z320" i="13"/>
  <c r="Z3" i="13"/>
  <c r="Y3" i="13"/>
  <c r="X3" i="13"/>
  <c r="W3" i="13"/>
  <c r="V3" i="13"/>
  <c r="U3" i="13"/>
  <c r="T3" i="13"/>
  <c r="S3" i="13"/>
  <c r="R3" i="13"/>
  <c r="Q3" i="13"/>
  <c r="P3" i="13"/>
  <c r="E4" i="13"/>
  <c r="F4" i="13"/>
  <c r="G4" i="13"/>
  <c r="H4" i="13"/>
  <c r="I4" i="13"/>
  <c r="J4" i="13"/>
  <c r="K4" i="13"/>
  <c r="L4" i="13"/>
  <c r="M4" i="13"/>
  <c r="N4" i="13"/>
  <c r="O4" i="13"/>
  <c r="E5" i="13"/>
  <c r="F5" i="13"/>
  <c r="G5" i="13"/>
  <c r="H5" i="13"/>
  <c r="I5" i="13"/>
  <c r="J5" i="13"/>
  <c r="K5" i="13"/>
  <c r="L5" i="13"/>
  <c r="M5" i="13"/>
  <c r="N5" i="13"/>
  <c r="O5" i="13"/>
  <c r="E6" i="13"/>
  <c r="F6" i="13"/>
  <c r="G6" i="13"/>
  <c r="H6" i="13"/>
  <c r="I6" i="13"/>
  <c r="J6" i="13"/>
  <c r="K6" i="13"/>
  <c r="L6" i="13"/>
  <c r="M6" i="13"/>
  <c r="N6" i="13"/>
  <c r="O6" i="13"/>
  <c r="E7" i="13"/>
  <c r="F7" i="13"/>
  <c r="G7" i="13"/>
  <c r="H7" i="13"/>
  <c r="I7" i="13"/>
  <c r="J7" i="13"/>
  <c r="K7" i="13"/>
  <c r="L7" i="13"/>
  <c r="M7" i="13"/>
  <c r="N7" i="13"/>
  <c r="O7" i="13"/>
  <c r="E8" i="13"/>
  <c r="F8" i="13"/>
  <c r="G8" i="13"/>
  <c r="H8" i="13"/>
  <c r="I8" i="13"/>
  <c r="J8" i="13"/>
  <c r="K8" i="13"/>
  <c r="L8" i="13"/>
  <c r="M8" i="13"/>
  <c r="N8" i="13"/>
  <c r="O8" i="13"/>
  <c r="E9" i="13"/>
  <c r="F9" i="13"/>
  <c r="G9" i="13"/>
  <c r="H9" i="13"/>
  <c r="I9" i="13"/>
  <c r="J9" i="13"/>
  <c r="K9" i="13"/>
  <c r="L9" i="13"/>
  <c r="M9" i="13"/>
  <c r="N9" i="13"/>
  <c r="O9" i="13"/>
  <c r="E10" i="13"/>
  <c r="F10" i="13"/>
  <c r="G10" i="13"/>
  <c r="H10" i="13"/>
  <c r="I10" i="13"/>
  <c r="J10" i="13"/>
  <c r="K10" i="13"/>
  <c r="L10" i="13"/>
  <c r="M10" i="13"/>
  <c r="N10" i="13"/>
  <c r="O10" i="13"/>
  <c r="E11" i="13"/>
  <c r="F11" i="13"/>
  <c r="G11" i="13"/>
  <c r="H11" i="13"/>
  <c r="I11" i="13"/>
  <c r="J11" i="13"/>
  <c r="K11" i="13"/>
  <c r="L11" i="13"/>
  <c r="M11" i="13"/>
  <c r="N11" i="13"/>
  <c r="O11" i="13"/>
  <c r="E12" i="13"/>
  <c r="F12" i="13"/>
  <c r="G12" i="13"/>
  <c r="H12" i="13"/>
  <c r="I12" i="13"/>
  <c r="J12" i="13"/>
  <c r="K12" i="13"/>
  <c r="L12" i="13"/>
  <c r="M12" i="13"/>
  <c r="N12" i="13"/>
  <c r="O12" i="13"/>
  <c r="E13" i="13"/>
  <c r="F13" i="13"/>
  <c r="G13" i="13"/>
  <c r="H13" i="13"/>
  <c r="I13" i="13"/>
  <c r="J13" i="13"/>
  <c r="K13" i="13"/>
  <c r="L13" i="13"/>
  <c r="M13" i="13"/>
  <c r="N13" i="13"/>
  <c r="O13" i="13"/>
  <c r="E14" i="13"/>
  <c r="F14" i="13"/>
  <c r="G14" i="13"/>
  <c r="H14" i="13"/>
  <c r="I14" i="13"/>
  <c r="J14" i="13"/>
  <c r="K14" i="13"/>
  <c r="L14" i="13"/>
  <c r="M14" i="13"/>
  <c r="N14" i="13"/>
  <c r="O14" i="13"/>
  <c r="E15" i="13"/>
  <c r="F15" i="13"/>
  <c r="G15" i="13"/>
  <c r="H15" i="13"/>
  <c r="I15" i="13"/>
  <c r="J15" i="13"/>
  <c r="K15" i="13"/>
  <c r="L15" i="13"/>
  <c r="M15" i="13"/>
  <c r="N15" i="13"/>
  <c r="O15" i="13"/>
  <c r="E16" i="13"/>
  <c r="F16" i="13"/>
  <c r="G16" i="13"/>
  <c r="H16" i="13"/>
  <c r="I16" i="13"/>
  <c r="J16" i="13"/>
  <c r="K16" i="13"/>
  <c r="L16" i="13"/>
  <c r="M16" i="13"/>
  <c r="N16" i="13"/>
  <c r="O16" i="13"/>
  <c r="E17" i="13"/>
  <c r="F17" i="13"/>
  <c r="G17" i="13"/>
  <c r="H17" i="13"/>
  <c r="I17" i="13"/>
  <c r="J17" i="13"/>
  <c r="K17" i="13"/>
  <c r="L17" i="13"/>
  <c r="M17" i="13"/>
  <c r="N17" i="13"/>
  <c r="O17" i="13"/>
  <c r="E18" i="13"/>
  <c r="F18" i="13"/>
  <c r="G18" i="13"/>
  <c r="H18" i="13"/>
  <c r="I18" i="13"/>
  <c r="J18" i="13"/>
  <c r="K18" i="13"/>
  <c r="L18" i="13"/>
  <c r="M18" i="13"/>
  <c r="N18" i="13"/>
  <c r="O18" i="13"/>
  <c r="E19" i="13"/>
  <c r="F19" i="13"/>
  <c r="G19" i="13"/>
  <c r="H19" i="13"/>
  <c r="I19" i="13"/>
  <c r="J19" i="13"/>
  <c r="K19" i="13"/>
  <c r="L19" i="13"/>
  <c r="M19" i="13"/>
  <c r="N19" i="13"/>
  <c r="O19" i="13"/>
  <c r="E20" i="13"/>
  <c r="F20" i="13"/>
  <c r="G20" i="13"/>
  <c r="H20" i="13"/>
  <c r="I20" i="13"/>
  <c r="J20" i="13"/>
  <c r="K20" i="13"/>
  <c r="L20" i="13"/>
  <c r="M20" i="13"/>
  <c r="N20" i="13"/>
  <c r="O20" i="13"/>
  <c r="E21" i="13"/>
  <c r="F21" i="13"/>
  <c r="G21" i="13"/>
  <c r="H21" i="13"/>
  <c r="I21" i="13"/>
  <c r="J21" i="13"/>
  <c r="K21" i="13"/>
  <c r="L21" i="13"/>
  <c r="M21" i="13"/>
  <c r="N21" i="13"/>
  <c r="O21" i="13"/>
  <c r="E22" i="13"/>
  <c r="F22" i="13"/>
  <c r="G22" i="13"/>
  <c r="H22" i="13"/>
  <c r="I22" i="13"/>
  <c r="J22" i="13"/>
  <c r="K22" i="13"/>
  <c r="L22" i="13"/>
  <c r="M22" i="13"/>
  <c r="N22" i="13"/>
  <c r="O22" i="13"/>
  <c r="E23" i="13"/>
  <c r="F23" i="13"/>
  <c r="G23" i="13"/>
  <c r="H23" i="13"/>
  <c r="I23" i="13"/>
  <c r="J23" i="13"/>
  <c r="K23" i="13"/>
  <c r="L23" i="13"/>
  <c r="M23" i="13"/>
  <c r="N23" i="13"/>
  <c r="O23" i="13"/>
  <c r="E24" i="13"/>
  <c r="F24" i="13"/>
  <c r="G24" i="13"/>
  <c r="H24" i="13"/>
  <c r="I24" i="13"/>
  <c r="J24" i="13"/>
  <c r="K24" i="13"/>
  <c r="L24" i="13"/>
  <c r="M24" i="13"/>
  <c r="N24" i="13"/>
  <c r="O24" i="13"/>
  <c r="E25" i="13"/>
  <c r="F25" i="13"/>
  <c r="G25" i="13"/>
  <c r="H25" i="13"/>
  <c r="I25" i="13"/>
  <c r="J25" i="13"/>
  <c r="K25" i="13"/>
  <c r="L25" i="13"/>
  <c r="M25" i="13"/>
  <c r="N25" i="13"/>
  <c r="O25" i="13"/>
  <c r="E26" i="13"/>
  <c r="F26" i="13"/>
  <c r="G26" i="13"/>
  <c r="H26" i="13"/>
  <c r="I26" i="13"/>
  <c r="J26" i="13"/>
  <c r="K26" i="13"/>
  <c r="L26" i="13"/>
  <c r="M26" i="13"/>
  <c r="N26" i="13"/>
  <c r="O26" i="13"/>
  <c r="E27" i="13"/>
  <c r="F27" i="13"/>
  <c r="G27" i="13"/>
  <c r="H27" i="13"/>
  <c r="I27" i="13"/>
  <c r="J27" i="13"/>
  <c r="K27" i="13"/>
  <c r="L27" i="13"/>
  <c r="M27" i="13"/>
  <c r="N27" i="13"/>
  <c r="O27" i="13"/>
  <c r="E28" i="13"/>
  <c r="F28" i="13"/>
  <c r="G28" i="13"/>
  <c r="H28" i="13"/>
  <c r="I28" i="13"/>
  <c r="J28" i="13"/>
  <c r="K28" i="13"/>
  <c r="L28" i="13"/>
  <c r="M28" i="13"/>
  <c r="N28" i="13"/>
  <c r="O28" i="13"/>
  <c r="E29" i="13"/>
  <c r="F29" i="13"/>
  <c r="G29" i="13"/>
  <c r="H29" i="13"/>
  <c r="I29" i="13"/>
  <c r="J29" i="13"/>
  <c r="K29" i="13"/>
  <c r="L29" i="13"/>
  <c r="M29" i="13"/>
  <c r="N29" i="13"/>
  <c r="O29" i="13"/>
  <c r="E30" i="13"/>
  <c r="F30" i="13"/>
  <c r="G30" i="13"/>
  <c r="H30" i="13"/>
  <c r="I30" i="13"/>
  <c r="J30" i="13"/>
  <c r="K30" i="13"/>
  <c r="L30" i="13"/>
  <c r="M30" i="13"/>
  <c r="N30" i="13"/>
  <c r="O30" i="13"/>
  <c r="E31" i="13"/>
  <c r="F31" i="13"/>
  <c r="G31" i="13"/>
  <c r="H31" i="13"/>
  <c r="I31" i="13"/>
  <c r="J31" i="13"/>
  <c r="K31" i="13"/>
  <c r="L31" i="13"/>
  <c r="M31" i="13"/>
  <c r="N31" i="13"/>
  <c r="O31" i="13"/>
  <c r="E32" i="13"/>
  <c r="F32" i="13"/>
  <c r="G32" i="13"/>
  <c r="H32" i="13"/>
  <c r="I32" i="13"/>
  <c r="J32" i="13"/>
  <c r="K32" i="13"/>
  <c r="L32" i="13"/>
  <c r="M32" i="13"/>
  <c r="N32" i="13"/>
  <c r="O32" i="13"/>
  <c r="E33" i="13"/>
  <c r="F33" i="13"/>
  <c r="G33" i="13"/>
  <c r="H33" i="13"/>
  <c r="I33" i="13"/>
  <c r="J33" i="13"/>
  <c r="K33" i="13"/>
  <c r="L33" i="13"/>
  <c r="M33" i="13"/>
  <c r="N33" i="13"/>
  <c r="O33" i="13"/>
  <c r="E34" i="13"/>
  <c r="F34" i="13"/>
  <c r="G34" i="13"/>
  <c r="H34" i="13"/>
  <c r="I34" i="13"/>
  <c r="J34" i="13"/>
  <c r="K34" i="13"/>
  <c r="L34" i="13"/>
  <c r="M34" i="13"/>
  <c r="N34" i="13"/>
  <c r="O34" i="13"/>
  <c r="E35" i="13"/>
  <c r="F35" i="13"/>
  <c r="G35" i="13"/>
  <c r="H35" i="13"/>
  <c r="I35" i="13"/>
  <c r="J35" i="13"/>
  <c r="K35" i="13"/>
  <c r="L35" i="13"/>
  <c r="M35" i="13"/>
  <c r="N35" i="13"/>
  <c r="O35" i="13"/>
  <c r="E36" i="13"/>
  <c r="F36" i="13"/>
  <c r="G36" i="13"/>
  <c r="H36" i="13"/>
  <c r="I36" i="13"/>
  <c r="J36" i="13"/>
  <c r="K36" i="13"/>
  <c r="L36" i="13"/>
  <c r="M36" i="13"/>
  <c r="N36" i="13"/>
  <c r="O36" i="13"/>
  <c r="E37" i="13"/>
  <c r="F37" i="13"/>
  <c r="G37" i="13"/>
  <c r="H37" i="13"/>
  <c r="I37" i="13"/>
  <c r="J37" i="13"/>
  <c r="K37" i="13"/>
  <c r="L37" i="13"/>
  <c r="M37" i="13"/>
  <c r="N37" i="13"/>
  <c r="O37" i="13"/>
  <c r="E38" i="13"/>
  <c r="F38" i="13"/>
  <c r="G38" i="13"/>
  <c r="H38" i="13"/>
  <c r="I38" i="13"/>
  <c r="J38" i="13"/>
  <c r="K38" i="13"/>
  <c r="L38" i="13"/>
  <c r="M38" i="13"/>
  <c r="N38" i="13"/>
  <c r="O38" i="13"/>
  <c r="E39" i="13"/>
  <c r="F39" i="13"/>
  <c r="G39" i="13"/>
  <c r="H39" i="13"/>
  <c r="I39" i="13"/>
  <c r="J39" i="13"/>
  <c r="K39" i="13"/>
  <c r="L39" i="13"/>
  <c r="M39" i="13"/>
  <c r="N39" i="13"/>
  <c r="O39" i="13"/>
  <c r="E40" i="13"/>
  <c r="F40" i="13"/>
  <c r="G40" i="13"/>
  <c r="H40" i="13"/>
  <c r="I40" i="13"/>
  <c r="J40" i="13"/>
  <c r="K40" i="13"/>
  <c r="L40" i="13"/>
  <c r="M40" i="13"/>
  <c r="N40" i="13"/>
  <c r="O40" i="13"/>
  <c r="E41" i="13"/>
  <c r="F41" i="13"/>
  <c r="G41" i="13"/>
  <c r="H41" i="13"/>
  <c r="I41" i="13"/>
  <c r="J41" i="13"/>
  <c r="K41" i="13"/>
  <c r="L41" i="13"/>
  <c r="M41" i="13"/>
  <c r="N41" i="13"/>
  <c r="O41" i="13"/>
  <c r="E42" i="13"/>
  <c r="F42" i="13"/>
  <c r="G42" i="13"/>
  <c r="H42" i="13"/>
  <c r="I42" i="13"/>
  <c r="J42" i="13"/>
  <c r="K42" i="13"/>
  <c r="L42" i="13"/>
  <c r="M42" i="13"/>
  <c r="N42" i="13"/>
  <c r="O42" i="13"/>
  <c r="E43" i="13"/>
  <c r="F43" i="13"/>
  <c r="G43" i="13"/>
  <c r="H43" i="13"/>
  <c r="I43" i="13"/>
  <c r="J43" i="13"/>
  <c r="K43" i="13"/>
  <c r="L43" i="13"/>
  <c r="M43" i="13"/>
  <c r="N43" i="13"/>
  <c r="O43" i="13"/>
  <c r="E44" i="13"/>
  <c r="F44" i="13"/>
  <c r="G44" i="13"/>
  <c r="H44" i="13"/>
  <c r="I44" i="13"/>
  <c r="J44" i="13"/>
  <c r="K44" i="13"/>
  <c r="L44" i="13"/>
  <c r="M44" i="13"/>
  <c r="N44" i="13"/>
  <c r="O44" i="13"/>
  <c r="E45" i="13"/>
  <c r="F45" i="13"/>
  <c r="G45" i="13"/>
  <c r="H45" i="13"/>
  <c r="I45" i="13"/>
  <c r="J45" i="13"/>
  <c r="K45" i="13"/>
  <c r="L45" i="13"/>
  <c r="M45" i="13"/>
  <c r="N45" i="13"/>
  <c r="O45" i="13"/>
  <c r="E46" i="13"/>
  <c r="F46" i="13"/>
  <c r="G46" i="13"/>
  <c r="H46" i="13"/>
  <c r="I46" i="13"/>
  <c r="J46" i="13"/>
  <c r="K46" i="13"/>
  <c r="L46" i="13"/>
  <c r="M46" i="13"/>
  <c r="N46" i="13"/>
  <c r="O46" i="13"/>
  <c r="E47" i="13"/>
  <c r="F47" i="13"/>
  <c r="G47" i="13"/>
  <c r="H47" i="13"/>
  <c r="I47" i="13"/>
  <c r="J47" i="13"/>
  <c r="K47" i="13"/>
  <c r="L47" i="13"/>
  <c r="M47" i="13"/>
  <c r="N47" i="13"/>
  <c r="O47" i="13"/>
  <c r="E48" i="13"/>
  <c r="F48" i="13"/>
  <c r="G48" i="13"/>
  <c r="H48" i="13"/>
  <c r="I48" i="13"/>
  <c r="J48" i="13"/>
  <c r="K48" i="13"/>
  <c r="L48" i="13"/>
  <c r="M48" i="13"/>
  <c r="N48" i="13"/>
  <c r="O48" i="13"/>
  <c r="E49" i="13"/>
  <c r="F49" i="13"/>
  <c r="G49" i="13"/>
  <c r="H49" i="13"/>
  <c r="I49" i="13"/>
  <c r="J49" i="13"/>
  <c r="K49" i="13"/>
  <c r="L49" i="13"/>
  <c r="M49" i="13"/>
  <c r="N49" i="13"/>
  <c r="O49" i="13"/>
  <c r="E50" i="13"/>
  <c r="F50" i="13"/>
  <c r="G50" i="13"/>
  <c r="H50" i="13"/>
  <c r="I50" i="13"/>
  <c r="J50" i="13"/>
  <c r="K50" i="13"/>
  <c r="L50" i="13"/>
  <c r="M50" i="13"/>
  <c r="N50" i="13"/>
  <c r="O50" i="13"/>
  <c r="E51" i="13"/>
  <c r="F51" i="13"/>
  <c r="G51" i="13"/>
  <c r="H51" i="13"/>
  <c r="I51" i="13"/>
  <c r="J51" i="13"/>
  <c r="K51" i="13"/>
  <c r="L51" i="13"/>
  <c r="M51" i="13"/>
  <c r="N51" i="13"/>
  <c r="O51" i="13"/>
  <c r="E52" i="13"/>
  <c r="F52" i="13"/>
  <c r="G52" i="13"/>
  <c r="H52" i="13"/>
  <c r="I52" i="13"/>
  <c r="J52" i="13"/>
  <c r="K52" i="13"/>
  <c r="L52" i="13"/>
  <c r="M52" i="13"/>
  <c r="N52" i="13"/>
  <c r="O52" i="13"/>
  <c r="E53" i="13"/>
  <c r="F53" i="13"/>
  <c r="G53" i="13"/>
  <c r="H53" i="13"/>
  <c r="I53" i="13"/>
  <c r="J53" i="13"/>
  <c r="K53" i="13"/>
  <c r="L53" i="13"/>
  <c r="M53" i="13"/>
  <c r="N53" i="13"/>
  <c r="O53" i="13"/>
  <c r="E54" i="13"/>
  <c r="F54" i="13"/>
  <c r="G54" i="13"/>
  <c r="H54" i="13"/>
  <c r="I54" i="13"/>
  <c r="J54" i="13"/>
  <c r="K54" i="13"/>
  <c r="L54" i="13"/>
  <c r="M54" i="13"/>
  <c r="N54" i="13"/>
  <c r="O54" i="13"/>
  <c r="E55" i="13"/>
  <c r="F55" i="13"/>
  <c r="G55" i="13"/>
  <c r="H55" i="13"/>
  <c r="I55" i="13"/>
  <c r="J55" i="13"/>
  <c r="K55" i="13"/>
  <c r="L55" i="13"/>
  <c r="M55" i="13"/>
  <c r="N55" i="13"/>
  <c r="O55" i="13"/>
  <c r="E56" i="13"/>
  <c r="F56" i="13"/>
  <c r="G56" i="13"/>
  <c r="H56" i="13"/>
  <c r="I56" i="13"/>
  <c r="J56" i="13"/>
  <c r="K56" i="13"/>
  <c r="L56" i="13"/>
  <c r="M56" i="13"/>
  <c r="N56" i="13"/>
  <c r="O56" i="13"/>
  <c r="E57" i="13"/>
  <c r="F57" i="13"/>
  <c r="G57" i="13"/>
  <c r="H57" i="13"/>
  <c r="I57" i="13"/>
  <c r="J57" i="13"/>
  <c r="K57" i="13"/>
  <c r="L57" i="13"/>
  <c r="M57" i="13"/>
  <c r="N57" i="13"/>
  <c r="O57" i="13"/>
  <c r="E58" i="13"/>
  <c r="F58" i="13"/>
  <c r="G58" i="13"/>
  <c r="H58" i="13"/>
  <c r="I58" i="13"/>
  <c r="J58" i="13"/>
  <c r="K58" i="13"/>
  <c r="L58" i="13"/>
  <c r="M58" i="13"/>
  <c r="N58" i="13"/>
  <c r="O58" i="13"/>
  <c r="E59" i="13"/>
  <c r="F59" i="13"/>
  <c r="G59" i="13"/>
  <c r="H59" i="13"/>
  <c r="I59" i="13"/>
  <c r="J59" i="13"/>
  <c r="K59" i="13"/>
  <c r="L59" i="13"/>
  <c r="M59" i="13"/>
  <c r="N59" i="13"/>
  <c r="O59" i="13"/>
  <c r="E60" i="13"/>
  <c r="F60" i="13"/>
  <c r="G60" i="13"/>
  <c r="H60" i="13"/>
  <c r="I60" i="13"/>
  <c r="J60" i="13"/>
  <c r="K60" i="13"/>
  <c r="L60" i="13"/>
  <c r="M60" i="13"/>
  <c r="N60" i="13"/>
  <c r="O60" i="13"/>
  <c r="E61" i="13"/>
  <c r="F61" i="13"/>
  <c r="G61" i="13"/>
  <c r="H61" i="13"/>
  <c r="I61" i="13"/>
  <c r="J61" i="13"/>
  <c r="K61" i="13"/>
  <c r="L61" i="13"/>
  <c r="M61" i="13"/>
  <c r="N61" i="13"/>
  <c r="O61" i="13"/>
  <c r="E62" i="13"/>
  <c r="F62" i="13"/>
  <c r="G62" i="13"/>
  <c r="H62" i="13"/>
  <c r="I62" i="13"/>
  <c r="J62" i="13"/>
  <c r="K62" i="13"/>
  <c r="L62" i="13"/>
  <c r="M62" i="13"/>
  <c r="N62" i="13"/>
  <c r="O62" i="13"/>
  <c r="E63" i="13"/>
  <c r="F63" i="13"/>
  <c r="G63" i="13"/>
  <c r="H63" i="13"/>
  <c r="I63" i="13"/>
  <c r="J63" i="13"/>
  <c r="K63" i="13"/>
  <c r="L63" i="13"/>
  <c r="M63" i="13"/>
  <c r="N63" i="13"/>
  <c r="O63" i="13"/>
  <c r="E64" i="13"/>
  <c r="F64" i="13"/>
  <c r="G64" i="13"/>
  <c r="H64" i="13"/>
  <c r="I64" i="13"/>
  <c r="J64" i="13"/>
  <c r="K64" i="13"/>
  <c r="L64" i="13"/>
  <c r="M64" i="13"/>
  <c r="N64" i="13"/>
  <c r="O64" i="13"/>
  <c r="E65" i="13"/>
  <c r="F65" i="13"/>
  <c r="G65" i="13"/>
  <c r="H65" i="13"/>
  <c r="I65" i="13"/>
  <c r="J65" i="13"/>
  <c r="K65" i="13"/>
  <c r="L65" i="13"/>
  <c r="M65" i="13"/>
  <c r="N65" i="13"/>
  <c r="O65" i="13"/>
  <c r="E66" i="13"/>
  <c r="F66" i="13"/>
  <c r="G66" i="13"/>
  <c r="H66" i="13"/>
  <c r="I66" i="13"/>
  <c r="J66" i="13"/>
  <c r="K66" i="13"/>
  <c r="L66" i="13"/>
  <c r="M66" i="13"/>
  <c r="N66" i="13"/>
  <c r="O66" i="13"/>
  <c r="E67" i="13"/>
  <c r="F67" i="13"/>
  <c r="G67" i="13"/>
  <c r="H67" i="13"/>
  <c r="I67" i="13"/>
  <c r="J67" i="13"/>
  <c r="K67" i="13"/>
  <c r="L67" i="13"/>
  <c r="M67" i="13"/>
  <c r="N67" i="13"/>
  <c r="O67" i="13"/>
  <c r="E68" i="13"/>
  <c r="F68" i="13"/>
  <c r="G68" i="13"/>
  <c r="H68" i="13"/>
  <c r="I68" i="13"/>
  <c r="J68" i="13"/>
  <c r="K68" i="13"/>
  <c r="L68" i="13"/>
  <c r="M68" i="13"/>
  <c r="N68" i="13"/>
  <c r="O68" i="13"/>
  <c r="E69" i="13"/>
  <c r="F69" i="13"/>
  <c r="G69" i="13"/>
  <c r="H69" i="13"/>
  <c r="I69" i="13"/>
  <c r="J69" i="13"/>
  <c r="K69" i="13"/>
  <c r="L69" i="13"/>
  <c r="M69" i="13"/>
  <c r="N69" i="13"/>
  <c r="O69" i="13"/>
  <c r="E70" i="13"/>
  <c r="F70" i="13"/>
  <c r="G70" i="13"/>
  <c r="H70" i="13"/>
  <c r="I70" i="13"/>
  <c r="J70" i="13"/>
  <c r="K70" i="13"/>
  <c r="L70" i="13"/>
  <c r="M70" i="13"/>
  <c r="N70" i="13"/>
  <c r="O70" i="13"/>
  <c r="E71" i="13"/>
  <c r="F71" i="13"/>
  <c r="G71" i="13"/>
  <c r="H71" i="13"/>
  <c r="I71" i="13"/>
  <c r="J71" i="13"/>
  <c r="K71" i="13"/>
  <c r="L71" i="13"/>
  <c r="M71" i="13"/>
  <c r="N71" i="13"/>
  <c r="O71" i="13"/>
  <c r="E72" i="13"/>
  <c r="F72" i="13"/>
  <c r="G72" i="13"/>
  <c r="H72" i="13"/>
  <c r="I72" i="13"/>
  <c r="J72" i="13"/>
  <c r="K72" i="13"/>
  <c r="L72" i="13"/>
  <c r="M72" i="13"/>
  <c r="N72" i="13"/>
  <c r="O72" i="13"/>
  <c r="E73" i="13"/>
  <c r="F73" i="13"/>
  <c r="G73" i="13"/>
  <c r="H73" i="13"/>
  <c r="I73" i="13"/>
  <c r="J73" i="13"/>
  <c r="K73" i="13"/>
  <c r="L73" i="13"/>
  <c r="M73" i="13"/>
  <c r="N73" i="13"/>
  <c r="O73" i="13"/>
  <c r="E74" i="13"/>
  <c r="F74" i="13"/>
  <c r="G74" i="13"/>
  <c r="H74" i="13"/>
  <c r="I74" i="13"/>
  <c r="J74" i="13"/>
  <c r="K74" i="13"/>
  <c r="L74" i="13"/>
  <c r="M74" i="13"/>
  <c r="N74" i="13"/>
  <c r="O74" i="13"/>
  <c r="E75" i="13"/>
  <c r="F75" i="13"/>
  <c r="G75" i="13"/>
  <c r="H75" i="13"/>
  <c r="I75" i="13"/>
  <c r="J75" i="13"/>
  <c r="K75" i="13"/>
  <c r="L75" i="13"/>
  <c r="M75" i="13"/>
  <c r="N75" i="13"/>
  <c r="O75" i="13"/>
  <c r="E76" i="13"/>
  <c r="F76" i="13"/>
  <c r="G76" i="13"/>
  <c r="H76" i="13"/>
  <c r="I76" i="13"/>
  <c r="J76" i="13"/>
  <c r="K76" i="13"/>
  <c r="L76" i="13"/>
  <c r="M76" i="13"/>
  <c r="N76" i="13"/>
  <c r="O76" i="13"/>
  <c r="E77" i="13"/>
  <c r="F77" i="13"/>
  <c r="G77" i="13"/>
  <c r="H77" i="13"/>
  <c r="I77" i="13"/>
  <c r="J77" i="13"/>
  <c r="K77" i="13"/>
  <c r="L77" i="13"/>
  <c r="M77" i="13"/>
  <c r="N77" i="13"/>
  <c r="O77" i="13"/>
  <c r="E78" i="13"/>
  <c r="F78" i="13"/>
  <c r="G78" i="13"/>
  <c r="H78" i="13"/>
  <c r="I78" i="13"/>
  <c r="J78" i="13"/>
  <c r="K78" i="13"/>
  <c r="L78" i="13"/>
  <c r="M78" i="13"/>
  <c r="N78" i="13"/>
  <c r="O78" i="13"/>
  <c r="E79" i="13"/>
  <c r="F79" i="13"/>
  <c r="G79" i="13"/>
  <c r="H79" i="13"/>
  <c r="I79" i="13"/>
  <c r="J79" i="13"/>
  <c r="K79" i="13"/>
  <c r="L79" i="13"/>
  <c r="M79" i="13"/>
  <c r="N79" i="13"/>
  <c r="O79" i="13"/>
  <c r="E80" i="13"/>
  <c r="F80" i="13"/>
  <c r="G80" i="13"/>
  <c r="H80" i="13"/>
  <c r="I80" i="13"/>
  <c r="J80" i="13"/>
  <c r="K80" i="13"/>
  <c r="L80" i="13"/>
  <c r="M80" i="13"/>
  <c r="N80" i="13"/>
  <c r="O80" i="13"/>
  <c r="E81" i="13"/>
  <c r="F81" i="13"/>
  <c r="G81" i="13"/>
  <c r="H81" i="13"/>
  <c r="I81" i="13"/>
  <c r="J81" i="13"/>
  <c r="K81" i="13"/>
  <c r="L81" i="13"/>
  <c r="M81" i="13"/>
  <c r="N81" i="13"/>
  <c r="O81" i="13"/>
  <c r="E82" i="13"/>
  <c r="F82" i="13"/>
  <c r="G82" i="13"/>
  <c r="H82" i="13"/>
  <c r="I82" i="13"/>
  <c r="J82" i="13"/>
  <c r="K82" i="13"/>
  <c r="L82" i="13"/>
  <c r="M82" i="13"/>
  <c r="N82" i="13"/>
  <c r="O82" i="13"/>
  <c r="E83" i="13"/>
  <c r="F83" i="13"/>
  <c r="G83" i="13"/>
  <c r="H83" i="13"/>
  <c r="I83" i="13"/>
  <c r="J83" i="13"/>
  <c r="K83" i="13"/>
  <c r="L83" i="13"/>
  <c r="M83" i="13"/>
  <c r="N83" i="13"/>
  <c r="O83" i="13"/>
  <c r="E84" i="13"/>
  <c r="F84" i="13"/>
  <c r="G84" i="13"/>
  <c r="H84" i="13"/>
  <c r="I84" i="13"/>
  <c r="J84" i="13"/>
  <c r="K84" i="13"/>
  <c r="L84" i="13"/>
  <c r="M84" i="13"/>
  <c r="N84" i="13"/>
  <c r="O84" i="13"/>
  <c r="E85" i="13"/>
  <c r="F85" i="13"/>
  <c r="G85" i="13"/>
  <c r="H85" i="13"/>
  <c r="I85" i="13"/>
  <c r="J85" i="13"/>
  <c r="K85" i="13"/>
  <c r="L85" i="13"/>
  <c r="M85" i="13"/>
  <c r="N85" i="13"/>
  <c r="O85" i="13"/>
  <c r="E86" i="13"/>
  <c r="F86" i="13"/>
  <c r="G86" i="13"/>
  <c r="H86" i="13"/>
  <c r="I86" i="13"/>
  <c r="J86" i="13"/>
  <c r="K86" i="13"/>
  <c r="L86" i="13"/>
  <c r="M86" i="13"/>
  <c r="N86" i="13"/>
  <c r="O86" i="13"/>
  <c r="E87" i="13"/>
  <c r="F87" i="13"/>
  <c r="G87" i="13"/>
  <c r="H87" i="13"/>
  <c r="I87" i="13"/>
  <c r="J87" i="13"/>
  <c r="K87" i="13"/>
  <c r="L87" i="13"/>
  <c r="M87" i="13"/>
  <c r="N87" i="13"/>
  <c r="O87" i="13"/>
  <c r="E88" i="13"/>
  <c r="F88" i="13"/>
  <c r="G88" i="13"/>
  <c r="H88" i="13"/>
  <c r="I88" i="13"/>
  <c r="J88" i="13"/>
  <c r="K88" i="13"/>
  <c r="L88" i="13"/>
  <c r="M88" i="13"/>
  <c r="N88" i="13"/>
  <c r="O88" i="13"/>
  <c r="E89" i="13"/>
  <c r="F89" i="13"/>
  <c r="G89" i="13"/>
  <c r="H89" i="13"/>
  <c r="I89" i="13"/>
  <c r="J89" i="13"/>
  <c r="K89" i="13"/>
  <c r="L89" i="13"/>
  <c r="M89" i="13"/>
  <c r="N89" i="13"/>
  <c r="O89" i="13"/>
  <c r="E90" i="13"/>
  <c r="F90" i="13"/>
  <c r="G90" i="13"/>
  <c r="H90" i="13"/>
  <c r="I90" i="13"/>
  <c r="J90" i="13"/>
  <c r="K90" i="13"/>
  <c r="L90" i="13"/>
  <c r="M90" i="13"/>
  <c r="N90" i="13"/>
  <c r="O90" i="13"/>
  <c r="E91" i="13"/>
  <c r="F91" i="13"/>
  <c r="G91" i="13"/>
  <c r="H91" i="13"/>
  <c r="I91" i="13"/>
  <c r="J91" i="13"/>
  <c r="K91" i="13"/>
  <c r="L91" i="13"/>
  <c r="M91" i="13"/>
  <c r="N91" i="13"/>
  <c r="O91" i="13"/>
  <c r="E92" i="13"/>
  <c r="F92" i="13"/>
  <c r="G92" i="13"/>
  <c r="H92" i="13"/>
  <c r="I92" i="13"/>
  <c r="J92" i="13"/>
  <c r="K92" i="13"/>
  <c r="L92" i="13"/>
  <c r="M92" i="13"/>
  <c r="N92" i="13"/>
  <c r="O92" i="13"/>
  <c r="E93" i="13"/>
  <c r="F93" i="13"/>
  <c r="G93" i="13"/>
  <c r="H93" i="13"/>
  <c r="I93" i="13"/>
  <c r="J93" i="13"/>
  <c r="K93" i="13"/>
  <c r="L93" i="13"/>
  <c r="M93" i="13"/>
  <c r="N93" i="13"/>
  <c r="O93" i="13"/>
  <c r="E94" i="13"/>
  <c r="F94" i="13"/>
  <c r="G94" i="13"/>
  <c r="H94" i="13"/>
  <c r="I94" i="13"/>
  <c r="J94" i="13"/>
  <c r="K94" i="13"/>
  <c r="L94" i="13"/>
  <c r="M94" i="13"/>
  <c r="N94" i="13"/>
  <c r="O94" i="13"/>
  <c r="E95" i="13"/>
  <c r="F95" i="13"/>
  <c r="G95" i="13"/>
  <c r="H95" i="13"/>
  <c r="I95" i="13"/>
  <c r="J95" i="13"/>
  <c r="K95" i="13"/>
  <c r="L95" i="13"/>
  <c r="M95" i="13"/>
  <c r="N95" i="13"/>
  <c r="O95" i="13"/>
  <c r="E96" i="13"/>
  <c r="F96" i="13"/>
  <c r="G96" i="13"/>
  <c r="H96" i="13"/>
  <c r="I96" i="13"/>
  <c r="J96" i="13"/>
  <c r="K96" i="13"/>
  <c r="L96" i="13"/>
  <c r="M96" i="13"/>
  <c r="N96" i="13"/>
  <c r="O96" i="13"/>
  <c r="E97" i="13"/>
  <c r="F97" i="13"/>
  <c r="G97" i="13"/>
  <c r="H97" i="13"/>
  <c r="I97" i="13"/>
  <c r="J97" i="13"/>
  <c r="K97" i="13"/>
  <c r="L97" i="13"/>
  <c r="M97" i="13"/>
  <c r="N97" i="13"/>
  <c r="O97" i="13"/>
  <c r="E98" i="13"/>
  <c r="F98" i="13"/>
  <c r="G98" i="13"/>
  <c r="H98" i="13"/>
  <c r="I98" i="13"/>
  <c r="J98" i="13"/>
  <c r="K98" i="13"/>
  <c r="L98" i="13"/>
  <c r="M98" i="13"/>
  <c r="N98" i="13"/>
  <c r="O98" i="13"/>
  <c r="E99" i="13"/>
  <c r="F99" i="13"/>
  <c r="G99" i="13"/>
  <c r="H99" i="13"/>
  <c r="I99" i="13"/>
  <c r="J99" i="13"/>
  <c r="K99" i="13"/>
  <c r="L99" i="13"/>
  <c r="M99" i="13"/>
  <c r="N99" i="13"/>
  <c r="O99" i="13"/>
  <c r="E100" i="13"/>
  <c r="F100" i="13"/>
  <c r="G100" i="13"/>
  <c r="H100" i="13"/>
  <c r="I100" i="13"/>
  <c r="J100" i="13"/>
  <c r="K100" i="13"/>
  <c r="L100" i="13"/>
  <c r="M100" i="13"/>
  <c r="N100" i="13"/>
  <c r="O100" i="13"/>
  <c r="E101" i="13"/>
  <c r="F101" i="13"/>
  <c r="G101" i="13"/>
  <c r="H101" i="13"/>
  <c r="I101" i="13"/>
  <c r="J101" i="13"/>
  <c r="K101" i="13"/>
  <c r="L101" i="13"/>
  <c r="M101" i="13"/>
  <c r="N101" i="13"/>
  <c r="O101" i="13"/>
  <c r="E102" i="13"/>
  <c r="F102" i="13"/>
  <c r="G102" i="13"/>
  <c r="H102" i="13"/>
  <c r="I102" i="13"/>
  <c r="J102" i="13"/>
  <c r="K102" i="13"/>
  <c r="L102" i="13"/>
  <c r="M102" i="13"/>
  <c r="N102" i="13"/>
  <c r="O102" i="13"/>
  <c r="E103" i="13"/>
  <c r="F103" i="13"/>
  <c r="G103" i="13"/>
  <c r="H103" i="13"/>
  <c r="I103" i="13"/>
  <c r="J103" i="13"/>
  <c r="K103" i="13"/>
  <c r="L103" i="13"/>
  <c r="M103" i="13"/>
  <c r="N103" i="13"/>
  <c r="O103" i="13"/>
  <c r="E104" i="13"/>
  <c r="F104" i="13"/>
  <c r="G104" i="13"/>
  <c r="H104" i="13"/>
  <c r="I104" i="13"/>
  <c r="J104" i="13"/>
  <c r="K104" i="13"/>
  <c r="L104" i="13"/>
  <c r="M104" i="13"/>
  <c r="N104" i="13"/>
  <c r="O104" i="13"/>
  <c r="E105" i="13"/>
  <c r="F105" i="13"/>
  <c r="G105" i="13"/>
  <c r="H105" i="13"/>
  <c r="I105" i="13"/>
  <c r="J105" i="13"/>
  <c r="K105" i="13"/>
  <c r="L105" i="13"/>
  <c r="M105" i="13"/>
  <c r="N105" i="13"/>
  <c r="O105" i="13"/>
  <c r="E106" i="13"/>
  <c r="F106" i="13"/>
  <c r="G106" i="13"/>
  <c r="H106" i="13"/>
  <c r="I106" i="13"/>
  <c r="J106" i="13"/>
  <c r="K106" i="13"/>
  <c r="L106" i="13"/>
  <c r="M106" i="13"/>
  <c r="N106" i="13"/>
  <c r="O106" i="13"/>
  <c r="E107" i="13"/>
  <c r="F107" i="13"/>
  <c r="G107" i="13"/>
  <c r="H107" i="13"/>
  <c r="I107" i="13"/>
  <c r="J107" i="13"/>
  <c r="K107" i="13"/>
  <c r="L107" i="13"/>
  <c r="M107" i="13"/>
  <c r="N107" i="13"/>
  <c r="O107" i="13"/>
  <c r="E108" i="13"/>
  <c r="F108" i="13"/>
  <c r="G108" i="13"/>
  <c r="H108" i="13"/>
  <c r="I108" i="13"/>
  <c r="J108" i="13"/>
  <c r="K108" i="13"/>
  <c r="L108" i="13"/>
  <c r="M108" i="13"/>
  <c r="N108" i="13"/>
  <c r="O108" i="13"/>
  <c r="E109" i="13"/>
  <c r="F109" i="13"/>
  <c r="G109" i="13"/>
  <c r="H109" i="13"/>
  <c r="I109" i="13"/>
  <c r="J109" i="13"/>
  <c r="K109" i="13"/>
  <c r="L109" i="13"/>
  <c r="M109" i="13"/>
  <c r="N109" i="13"/>
  <c r="O109" i="13"/>
  <c r="E110" i="13"/>
  <c r="F110" i="13"/>
  <c r="G110" i="13"/>
  <c r="H110" i="13"/>
  <c r="I110" i="13"/>
  <c r="J110" i="13"/>
  <c r="K110" i="13"/>
  <c r="L110" i="13"/>
  <c r="M110" i="13"/>
  <c r="N110" i="13"/>
  <c r="O110" i="13"/>
  <c r="E111" i="13"/>
  <c r="F111" i="13"/>
  <c r="G111" i="13"/>
  <c r="H111" i="13"/>
  <c r="I111" i="13"/>
  <c r="J111" i="13"/>
  <c r="K111" i="13"/>
  <c r="L111" i="13"/>
  <c r="M111" i="13"/>
  <c r="N111" i="13"/>
  <c r="O111" i="13"/>
  <c r="E112" i="13"/>
  <c r="F112" i="13"/>
  <c r="G112" i="13"/>
  <c r="H112" i="13"/>
  <c r="I112" i="13"/>
  <c r="J112" i="13"/>
  <c r="K112" i="13"/>
  <c r="L112" i="13"/>
  <c r="M112" i="13"/>
  <c r="N112" i="13"/>
  <c r="O112" i="13"/>
  <c r="E113" i="13"/>
  <c r="F113" i="13"/>
  <c r="G113" i="13"/>
  <c r="H113" i="13"/>
  <c r="I113" i="13"/>
  <c r="J113" i="13"/>
  <c r="K113" i="13"/>
  <c r="L113" i="13"/>
  <c r="M113" i="13"/>
  <c r="N113" i="13"/>
  <c r="O113" i="13"/>
  <c r="E114" i="13"/>
  <c r="F114" i="13"/>
  <c r="G114" i="13"/>
  <c r="H114" i="13"/>
  <c r="I114" i="13"/>
  <c r="J114" i="13"/>
  <c r="K114" i="13"/>
  <c r="L114" i="13"/>
  <c r="M114" i="13"/>
  <c r="N114" i="13"/>
  <c r="O114" i="13"/>
  <c r="E115" i="13"/>
  <c r="F115" i="13"/>
  <c r="G115" i="13"/>
  <c r="H115" i="13"/>
  <c r="I115" i="13"/>
  <c r="J115" i="13"/>
  <c r="K115" i="13"/>
  <c r="L115" i="13"/>
  <c r="M115" i="13"/>
  <c r="N115" i="13"/>
  <c r="O115" i="13"/>
  <c r="E116" i="13"/>
  <c r="F116" i="13"/>
  <c r="G116" i="13"/>
  <c r="H116" i="13"/>
  <c r="I116" i="13"/>
  <c r="J116" i="13"/>
  <c r="K116" i="13"/>
  <c r="L116" i="13"/>
  <c r="M116" i="13"/>
  <c r="N116" i="13"/>
  <c r="O116" i="13"/>
  <c r="E117" i="13"/>
  <c r="F117" i="13"/>
  <c r="G117" i="13"/>
  <c r="H117" i="13"/>
  <c r="I117" i="13"/>
  <c r="J117" i="13"/>
  <c r="K117" i="13"/>
  <c r="L117" i="13"/>
  <c r="M117" i="13"/>
  <c r="N117" i="13"/>
  <c r="O117" i="13"/>
  <c r="E118" i="13"/>
  <c r="F118" i="13"/>
  <c r="G118" i="13"/>
  <c r="H118" i="13"/>
  <c r="I118" i="13"/>
  <c r="J118" i="13"/>
  <c r="K118" i="13"/>
  <c r="L118" i="13"/>
  <c r="M118" i="13"/>
  <c r="N118" i="13"/>
  <c r="O118" i="13"/>
  <c r="E119" i="13"/>
  <c r="F119" i="13"/>
  <c r="G119" i="13"/>
  <c r="H119" i="13"/>
  <c r="I119" i="13"/>
  <c r="J119" i="13"/>
  <c r="K119" i="13"/>
  <c r="L119" i="13"/>
  <c r="M119" i="13"/>
  <c r="N119" i="13"/>
  <c r="O119" i="13"/>
  <c r="E120" i="13"/>
  <c r="F120" i="13"/>
  <c r="G120" i="13"/>
  <c r="H120" i="13"/>
  <c r="I120" i="13"/>
  <c r="J120" i="13"/>
  <c r="K120" i="13"/>
  <c r="L120" i="13"/>
  <c r="M120" i="13"/>
  <c r="N120" i="13"/>
  <c r="O120" i="13"/>
  <c r="E121" i="13"/>
  <c r="F121" i="13"/>
  <c r="G121" i="13"/>
  <c r="H121" i="13"/>
  <c r="I121" i="13"/>
  <c r="J121" i="13"/>
  <c r="K121" i="13"/>
  <c r="L121" i="13"/>
  <c r="M121" i="13"/>
  <c r="N121" i="13"/>
  <c r="O121" i="13"/>
  <c r="E122" i="13"/>
  <c r="F122" i="13"/>
  <c r="G122" i="13"/>
  <c r="H122" i="13"/>
  <c r="I122" i="13"/>
  <c r="J122" i="13"/>
  <c r="K122" i="13"/>
  <c r="L122" i="13"/>
  <c r="M122" i="13"/>
  <c r="N122" i="13"/>
  <c r="O122" i="13"/>
  <c r="E123" i="13"/>
  <c r="F123" i="13"/>
  <c r="G123" i="13"/>
  <c r="H123" i="13"/>
  <c r="I123" i="13"/>
  <c r="J123" i="13"/>
  <c r="K123" i="13"/>
  <c r="L123" i="13"/>
  <c r="M123" i="13"/>
  <c r="N123" i="13"/>
  <c r="O123" i="13"/>
  <c r="E124" i="13"/>
  <c r="F124" i="13"/>
  <c r="G124" i="13"/>
  <c r="H124" i="13"/>
  <c r="I124" i="13"/>
  <c r="J124" i="13"/>
  <c r="K124" i="13"/>
  <c r="L124" i="13"/>
  <c r="M124" i="13"/>
  <c r="N124" i="13"/>
  <c r="O124" i="13"/>
  <c r="E125" i="13"/>
  <c r="F125" i="13"/>
  <c r="G125" i="13"/>
  <c r="H125" i="13"/>
  <c r="I125" i="13"/>
  <c r="J125" i="13"/>
  <c r="K125" i="13"/>
  <c r="L125" i="13"/>
  <c r="M125" i="13"/>
  <c r="N125" i="13"/>
  <c r="O125" i="13"/>
  <c r="E126" i="13"/>
  <c r="F126" i="13"/>
  <c r="G126" i="13"/>
  <c r="H126" i="13"/>
  <c r="I126" i="13"/>
  <c r="J126" i="13"/>
  <c r="K126" i="13"/>
  <c r="L126" i="13"/>
  <c r="M126" i="13"/>
  <c r="N126" i="13"/>
  <c r="O126" i="13"/>
  <c r="E127" i="13"/>
  <c r="F127" i="13"/>
  <c r="G127" i="13"/>
  <c r="H127" i="13"/>
  <c r="I127" i="13"/>
  <c r="J127" i="13"/>
  <c r="K127" i="13"/>
  <c r="L127" i="13"/>
  <c r="M127" i="13"/>
  <c r="N127" i="13"/>
  <c r="O127" i="13"/>
  <c r="E128" i="13"/>
  <c r="F128" i="13"/>
  <c r="G128" i="13"/>
  <c r="H128" i="13"/>
  <c r="I128" i="13"/>
  <c r="J128" i="13"/>
  <c r="K128" i="13"/>
  <c r="L128" i="13"/>
  <c r="M128" i="13"/>
  <c r="N128" i="13"/>
  <c r="O128" i="13"/>
  <c r="E129" i="13"/>
  <c r="F129" i="13"/>
  <c r="G129" i="13"/>
  <c r="H129" i="13"/>
  <c r="I129" i="13"/>
  <c r="J129" i="13"/>
  <c r="K129" i="13"/>
  <c r="L129" i="13"/>
  <c r="M129" i="13"/>
  <c r="N129" i="13"/>
  <c r="O129" i="13"/>
  <c r="E130" i="13"/>
  <c r="F130" i="13"/>
  <c r="G130" i="13"/>
  <c r="H130" i="13"/>
  <c r="I130" i="13"/>
  <c r="J130" i="13"/>
  <c r="K130" i="13"/>
  <c r="L130" i="13"/>
  <c r="M130" i="13"/>
  <c r="N130" i="13"/>
  <c r="O130" i="13"/>
  <c r="E131" i="13"/>
  <c r="F131" i="13"/>
  <c r="G131" i="13"/>
  <c r="H131" i="13"/>
  <c r="I131" i="13"/>
  <c r="J131" i="13"/>
  <c r="K131" i="13"/>
  <c r="L131" i="13"/>
  <c r="M131" i="13"/>
  <c r="N131" i="13"/>
  <c r="O131" i="13"/>
  <c r="E132" i="13"/>
  <c r="F132" i="13"/>
  <c r="G132" i="13"/>
  <c r="H132" i="13"/>
  <c r="I132" i="13"/>
  <c r="J132" i="13"/>
  <c r="K132" i="13"/>
  <c r="L132" i="13"/>
  <c r="M132" i="13"/>
  <c r="N132" i="13"/>
  <c r="O132" i="13"/>
  <c r="E133" i="13"/>
  <c r="F133" i="13"/>
  <c r="G133" i="13"/>
  <c r="H133" i="13"/>
  <c r="I133" i="13"/>
  <c r="J133" i="13"/>
  <c r="K133" i="13"/>
  <c r="L133" i="13"/>
  <c r="M133" i="13"/>
  <c r="N133" i="13"/>
  <c r="O133" i="13"/>
  <c r="E134" i="13"/>
  <c r="F134" i="13"/>
  <c r="G134" i="13"/>
  <c r="H134" i="13"/>
  <c r="I134" i="13"/>
  <c r="J134" i="13"/>
  <c r="K134" i="13"/>
  <c r="L134" i="13"/>
  <c r="M134" i="13"/>
  <c r="N134" i="13"/>
  <c r="O134" i="13"/>
  <c r="E135" i="13"/>
  <c r="F135" i="13"/>
  <c r="G135" i="13"/>
  <c r="H135" i="13"/>
  <c r="I135" i="13"/>
  <c r="J135" i="13"/>
  <c r="K135" i="13"/>
  <c r="L135" i="13"/>
  <c r="M135" i="13"/>
  <c r="N135" i="13"/>
  <c r="O135" i="13"/>
  <c r="E136" i="13"/>
  <c r="F136" i="13"/>
  <c r="G136" i="13"/>
  <c r="H136" i="13"/>
  <c r="I136" i="13"/>
  <c r="J136" i="13"/>
  <c r="K136" i="13"/>
  <c r="L136" i="13"/>
  <c r="M136" i="13"/>
  <c r="N136" i="13"/>
  <c r="O136" i="13"/>
  <c r="E137" i="13"/>
  <c r="F137" i="13"/>
  <c r="G137" i="13"/>
  <c r="H137" i="13"/>
  <c r="I137" i="13"/>
  <c r="J137" i="13"/>
  <c r="K137" i="13"/>
  <c r="L137" i="13"/>
  <c r="M137" i="13"/>
  <c r="N137" i="13"/>
  <c r="O137" i="13"/>
  <c r="E138" i="13"/>
  <c r="F138" i="13"/>
  <c r="G138" i="13"/>
  <c r="H138" i="13"/>
  <c r="I138" i="13"/>
  <c r="J138" i="13"/>
  <c r="K138" i="13"/>
  <c r="L138" i="13"/>
  <c r="M138" i="13"/>
  <c r="N138" i="13"/>
  <c r="O138" i="13"/>
  <c r="E139" i="13"/>
  <c r="F139" i="13"/>
  <c r="G139" i="13"/>
  <c r="H139" i="13"/>
  <c r="I139" i="13"/>
  <c r="J139" i="13"/>
  <c r="K139" i="13"/>
  <c r="L139" i="13"/>
  <c r="M139" i="13"/>
  <c r="N139" i="13"/>
  <c r="O139" i="13"/>
  <c r="E140" i="13"/>
  <c r="F140" i="13"/>
  <c r="G140" i="13"/>
  <c r="H140" i="13"/>
  <c r="I140" i="13"/>
  <c r="J140" i="13"/>
  <c r="K140" i="13"/>
  <c r="L140" i="13"/>
  <c r="M140" i="13"/>
  <c r="N140" i="13"/>
  <c r="O140" i="13"/>
  <c r="E141" i="13"/>
  <c r="F141" i="13"/>
  <c r="G141" i="13"/>
  <c r="H141" i="13"/>
  <c r="I141" i="13"/>
  <c r="J141" i="13"/>
  <c r="K141" i="13"/>
  <c r="L141" i="13"/>
  <c r="M141" i="13"/>
  <c r="N141" i="13"/>
  <c r="O141" i="13"/>
  <c r="E142" i="13"/>
  <c r="F142" i="13"/>
  <c r="G142" i="13"/>
  <c r="H142" i="13"/>
  <c r="I142" i="13"/>
  <c r="J142" i="13"/>
  <c r="K142" i="13"/>
  <c r="L142" i="13"/>
  <c r="M142" i="13"/>
  <c r="N142" i="13"/>
  <c r="O142" i="13"/>
  <c r="E143" i="13"/>
  <c r="F143" i="13"/>
  <c r="G143" i="13"/>
  <c r="H143" i="13"/>
  <c r="I143" i="13"/>
  <c r="J143" i="13"/>
  <c r="K143" i="13"/>
  <c r="L143" i="13"/>
  <c r="M143" i="13"/>
  <c r="N143" i="13"/>
  <c r="O143" i="13"/>
  <c r="E144" i="13"/>
  <c r="F144" i="13"/>
  <c r="G144" i="13"/>
  <c r="H144" i="13"/>
  <c r="I144" i="13"/>
  <c r="J144" i="13"/>
  <c r="K144" i="13"/>
  <c r="L144" i="13"/>
  <c r="M144" i="13"/>
  <c r="N144" i="13"/>
  <c r="O144" i="13"/>
  <c r="E145" i="13"/>
  <c r="F145" i="13"/>
  <c r="G145" i="13"/>
  <c r="H145" i="13"/>
  <c r="I145" i="13"/>
  <c r="J145" i="13"/>
  <c r="K145" i="13"/>
  <c r="L145" i="13"/>
  <c r="M145" i="13"/>
  <c r="N145" i="13"/>
  <c r="O145" i="13"/>
  <c r="E146" i="13"/>
  <c r="F146" i="13"/>
  <c r="G146" i="13"/>
  <c r="H146" i="13"/>
  <c r="I146" i="13"/>
  <c r="J146" i="13"/>
  <c r="K146" i="13"/>
  <c r="L146" i="13"/>
  <c r="M146" i="13"/>
  <c r="N146" i="13"/>
  <c r="O146" i="13"/>
  <c r="E147" i="13"/>
  <c r="F147" i="13"/>
  <c r="G147" i="13"/>
  <c r="H147" i="13"/>
  <c r="I147" i="13"/>
  <c r="J147" i="13"/>
  <c r="K147" i="13"/>
  <c r="L147" i="13"/>
  <c r="M147" i="13"/>
  <c r="N147" i="13"/>
  <c r="O147" i="13"/>
  <c r="E148" i="13"/>
  <c r="F148" i="13"/>
  <c r="G148" i="13"/>
  <c r="H148" i="13"/>
  <c r="I148" i="13"/>
  <c r="J148" i="13"/>
  <c r="K148" i="13"/>
  <c r="L148" i="13"/>
  <c r="M148" i="13"/>
  <c r="N148" i="13"/>
  <c r="O148" i="13"/>
  <c r="E149" i="13"/>
  <c r="F149" i="13"/>
  <c r="G149" i="13"/>
  <c r="H149" i="13"/>
  <c r="I149" i="13"/>
  <c r="J149" i="13"/>
  <c r="K149" i="13"/>
  <c r="L149" i="13"/>
  <c r="M149" i="13"/>
  <c r="N149" i="13"/>
  <c r="O149" i="13"/>
  <c r="E150" i="13"/>
  <c r="F150" i="13"/>
  <c r="G150" i="13"/>
  <c r="H150" i="13"/>
  <c r="I150" i="13"/>
  <c r="J150" i="13"/>
  <c r="K150" i="13"/>
  <c r="L150" i="13"/>
  <c r="M150" i="13"/>
  <c r="N150" i="13"/>
  <c r="O150" i="13"/>
  <c r="E151" i="13"/>
  <c r="F151" i="13"/>
  <c r="G151" i="13"/>
  <c r="H151" i="13"/>
  <c r="I151" i="13"/>
  <c r="J151" i="13"/>
  <c r="K151" i="13"/>
  <c r="L151" i="13"/>
  <c r="M151" i="13"/>
  <c r="N151" i="13"/>
  <c r="O151" i="13"/>
  <c r="E152" i="13"/>
  <c r="F152" i="13"/>
  <c r="G152" i="13"/>
  <c r="H152" i="13"/>
  <c r="I152" i="13"/>
  <c r="J152" i="13"/>
  <c r="K152" i="13"/>
  <c r="L152" i="13"/>
  <c r="M152" i="13"/>
  <c r="N152" i="13"/>
  <c r="O152" i="13"/>
  <c r="E153" i="13"/>
  <c r="F153" i="13"/>
  <c r="G153" i="13"/>
  <c r="H153" i="13"/>
  <c r="I153" i="13"/>
  <c r="J153" i="13"/>
  <c r="K153" i="13"/>
  <c r="L153" i="13"/>
  <c r="M153" i="13"/>
  <c r="N153" i="13"/>
  <c r="O153" i="13"/>
  <c r="E154" i="13"/>
  <c r="F154" i="13"/>
  <c r="G154" i="13"/>
  <c r="H154" i="13"/>
  <c r="I154" i="13"/>
  <c r="J154" i="13"/>
  <c r="K154" i="13"/>
  <c r="L154" i="13"/>
  <c r="M154" i="13"/>
  <c r="N154" i="13"/>
  <c r="O154" i="13"/>
  <c r="E155" i="13"/>
  <c r="F155" i="13"/>
  <c r="G155" i="13"/>
  <c r="H155" i="13"/>
  <c r="I155" i="13"/>
  <c r="J155" i="13"/>
  <c r="K155" i="13"/>
  <c r="L155" i="13"/>
  <c r="M155" i="13"/>
  <c r="N155" i="13"/>
  <c r="O155" i="13"/>
  <c r="E156" i="13"/>
  <c r="F156" i="13"/>
  <c r="G156" i="13"/>
  <c r="H156" i="13"/>
  <c r="I156" i="13"/>
  <c r="J156" i="13"/>
  <c r="K156" i="13"/>
  <c r="L156" i="13"/>
  <c r="M156" i="13"/>
  <c r="N156" i="13"/>
  <c r="O156" i="13"/>
  <c r="E157" i="13"/>
  <c r="F157" i="13"/>
  <c r="G157" i="13"/>
  <c r="H157" i="13"/>
  <c r="I157" i="13"/>
  <c r="J157" i="13"/>
  <c r="K157" i="13"/>
  <c r="L157" i="13"/>
  <c r="M157" i="13"/>
  <c r="N157" i="13"/>
  <c r="O157" i="13"/>
  <c r="E158" i="13"/>
  <c r="F158" i="13"/>
  <c r="G158" i="13"/>
  <c r="H158" i="13"/>
  <c r="I158" i="13"/>
  <c r="J158" i="13"/>
  <c r="K158" i="13"/>
  <c r="L158" i="13"/>
  <c r="M158" i="13"/>
  <c r="N158" i="13"/>
  <c r="O158" i="13"/>
  <c r="E159" i="13"/>
  <c r="F159" i="13"/>
  <c r="G159" i="13"/>
  <c r="H159" i="13"/>
  <c r="I159" i="13"/>
  <c r="J159" i="13"/>
  <c r="K159" i="13"/>
  <c r="L159" i="13"/>
  <c r="M159" i="13"/>
  <c r="N159" i="13"/>
  <c r="O159" i="13"/>
  <c r="E160" i="13"/>
  <c r="F160" i="13"/>
  <c r="G160" i="13"/>
  <c r="H160" i="13"/>
  <c r="I160" i="13"/>
  <c r="J160" i="13"/>
  <c r="K160" i="13"/>
  <c r="L160" i="13"/>
  <c r="M160" i="13"/>
  <c r="N160" i="13"/>
  <c r="O160" i="13"/>
  <c r="E161" i="13"/>
  <c r="F161" i="13"/>
  <c r="G161" i="13"/>
  <c r="H161" i="13"/>
  <c r="I161" i="13"/>
  <c r="J161" i="13"/>
  <c r="K161" i="13"/>
  <c r="L161" i="13"/>
  <c r="M161" i="13"/>
  <c r="N161" i="13"/>
  <c r="O161" i="13"/>
  <c r="E162" i="13"/>
  <c r="F162" i="13"/>
  <c r="G162" i="13"/>
  <c r="H162" i="13"/>
  <c r="I162" i="13"/>
  <c r="J162" i="13"/>
  <c r="K162" i="13"/>
  <c r="L162" i="13"/>
  <c r="M162" i="13"/>
  <c r="N162" i="13"/>
  <c r="O162" i="13"/>
  <c r="E163" i="13"/>
  <c r="F163" i="13"/>
  <c r="G163" i="13"/>
  <c r="H163" i="13"/>
  <c r="I163" i="13"/>
  <c r="J163" i="13"/>
  <c r="K163" i="13"/>
  <c r="L163" i="13"/>
  <c r="M163" i="13"/>
  <c r="N163" i="13"/>
  <c r="O163" i="13"/>
  <c r="E164" i="13"/>
  <c r="F164" i="13"/>
  <c r="G164" i="13"/>
  <c r="H164" i="13"/>
  <c r="I164" i="13"/>
  <c r="J164" i="13"/>
  <c r="K164" i="13"/>
  <c r="L164" i="13"/>
  <c r="M164" i="13"/>
  <c r="N164" i="13"/>
  <c r="O164" i="13"/>
  <c r="E165" i="13"/>
  <c r="F165" i="13"/>
  <c r="G165" i="13"/>
  <c r="H165" i="13"/>
  <c r="I165" i="13"/>
  <c r="J165" i="13"/>
  <c r="K165" i="13"/>
  <c r="L165" i="13"/>
  <c r="M165" i="13"/>
  <c r="N165" i="13"/>
  <c r="O165" i="13"/>
  <c r="E166" i="13"/>
  <c r="F166" i="13"/>
  <c r="G166" i="13"/>
  <c r="H166" i="13"/>
  <c r="I166" i="13"/>
  <c r="J166" i="13"/>
  <c r="K166" i="13"/>
  <c r="L166" i="13"/>
  <c r="M166" i="13"/>
  <c r="N166" i="13"/>
  <c r="O166" i="13"/>
  <c r="E167" i="13"/>
  <c r="F167" i="13"/>
  <c r="G167" i="13"/>
  <c r="H167" i="13"/>
  <c r="I167" i="13"/>
  <c r="J167" i="13"/>
  <c r="K167" i="13"/>
  <c r="L167" i="13"/>
  <c r="M167" i="13"/>
  <c r="N167" i="13"/>
  <c r="O167" i="13"/>
  <c r="E168" i="13"/>
  <c r="F168" i="13"/>
  <c r="G168" i="13"/>
  <c r="H168" i="13"/>
  <c r="I168" i="13"/>
  <c r="J168" i="13"/>
  <c r="K168" i="13"/>
  <c r="L168" i="13"/>
  <c r="M168" i="13"/>
  <c r="N168" i="13"/>
  <c r="O168" i="13"/>
  <c r="E169" i="13"/>
  <c r="F169" i="13"/>
  <c r="G169" i="13"/>
  <c r="H169" i="13"/>
  <c r="I169" i="13"/>
  <c r="J169" i="13"/>
  <c r="K169" i="13"/>
  <c r="L169" i="13"/>
  <c r="M169" i="13"/>
  <c r="N169" i="13"/>
  <c r="O169" i="13"/>
  <c r="E170" i="13"/>
  <c r="F170" i="13"/>
  <c r="G170" i="13"/>
  <c r="H170" i="13"/>
  <c r="I170" i="13"/>
  <c r="J170" i="13"/>
  <c r="K170" i="13"/>
  <c r="L170" i="13"/>
  <c r="M170" i="13"/>
  <c r="N170" i="13"/>
  <c r="O170" i="13"/>
  <c r="E171" i="13"/>
  <c r="F171" i="13"/>
  <c r="G171" i="13"/>
  <c r="H171" i="13"/>
  <c r="I171" i="13"/>
  <c r="J171" i="13"/>
  <c r="K171" i="13"/>
  <c r="L171" i="13"/>
  <c r="M171" i="13"/>
  <c r="N171" i="13"/>
  <c r="O171" i="13"/>
  <c r="E172" i="13"/>
  <c r="F172" i="13"/>
  <c r="G172" i="13"/>
  <c r="H172" i="13"/>
  <c r="I172" i="13"/>
  <c r="J172" i="13"/>
  <c r="K172" i="13"/>
  <c r="L172" i="13"/>
  <c r="M172" i="13"/>
  <c r="N172" i="13"/>
  <c r="O172" i="13"/>
  <c r="E173" i="13"/>
  <c r="F173" i="13"/>
  <c r="G173" i="13"/>
  <c r="H173" i="13"/>
  <c r="I173" i="13"/>
  <c r="J173" i="13"/>
  <c r="K173" i="13"/>
  <c r="L173" i="13"/>
  <c r="M173" i="13"/>
  <c r="N173" i="13"/>
  <c r="O173" i="13"/>
  <c r="E174" i="13"/>
  <c r="F174" i="13"/>
  <c r="G174" i="13"/>
  <c r="H174" i="13"/>
  <c r="I174" i="13"/>
  <c r="J174" i="13"/>
  <c r="K174" i="13"/>
  <c r="L174" i="13"/>
  <c r="M174" i="13"/>
  <c r="N174" i="13"/>
  <c r="O174" i="13"/>
  <c r="E175" i="13"/>
  <c r="F175" i="13"/>
  <c r="G175" i="13"/>
  <c r="H175" i="13"/>
  <c r="I175" i="13"/>
  <c r="J175" i="13"/>
  <c r="K175" i="13"/>
  <c r="L175" i="13"/>
  <c r="M175" i="13"/>
  <c r="N175" i="13"/>
  <c r="O175" i="13"/>
  <c r="E176" i="13"/>
  <c r="F176" i="13"/>
  <c r="G176" i="13"/>
  <c r="H176" i="13"/>
  <c r="I176" i="13"/>
  <c r="J176" i="13"/>
  <c r="K176" i="13"/>
  <c r="L176" i="13"/>
  <c r="M176" i="13"/>
  <c r="N176" i="13"/>
  <c r="O176" i="13"/>
  <c r="E177" i="13"/>
  <c r="F177" i="13"/>
  <c r="G177" i="13"/>
  <c r="H177" i="13"/>
  <c r="I177" i="13"/>
  <c r="J177" i="13"/>
  <c r="K177" i="13"/>
  <c r="L177" i="13"/>
  <c r="M177" i="13"/>
  <c r="N177" i="13"/>
  <c r="O177" i="13"/>
  <c r="E178" i="13"/>
  <c r="F178" i="13"/>
  <c r="G178" i="13"/>
  <c r="H178" i="13"/>
  <c r="I178" i="13"/>
  <c r="J178" i="13"/>
  <c r="K178" i="13"/>
  <c r="L178" i="13"/>
  <c r="M178" i="13"/>
  <c r="N178" i="13"/>
  <c r="O178" i="13"/>
  <c r="E179" i="13"/>
  <c r="F179" i="13"/>
  <c r="G179" i="13"/>
  <c r="H179" i="13"/>
  <c r="I179" i="13"/>
  <c r="J179" i="13"/>
  <c r="K179" i="13"/>
  <c r="L179" i="13"/>
  <c r="M179" i="13"/>
  <c r="N179" i="13"/>
  <c r="O179" i="13"/>
  <c r="E180" i="13"/>
  <c r="F180" i="13"/>
  <c r="G180" i="13"/>
  <c r="H180" i="13"/>
  <c r="I180" i="13"/>
  <c r="J180" i="13"/>
  <c r="K180" i="13"/>
  <c r="L180" i="13"/>
  <c r="M180" i="13"/>
  <c r="N180" i="13"/>
  <c r="O180" i="13"/>
  <c r="E181" i="13"/>
  <c r="F181" i="13"/>
  <c r="G181" i="13"/>
  <c r="H181" i="13"/>
  <c r="I181" i="13"/>
  <c r="J181" i="13"/>
  <c r="K181" i="13"/>
  <c r="L181" i="13"/>
  <c r="M181" i="13"/>
  <c r="N181" i="13"/>
  <c r="O181" i="13"/>
  <c r="E182" i="13"/>
  <c r="F182" i="13"/>
  <c r="G182" i="13"/>
  <c r="H182" i="13"/>
  <c r="I182" i="13"/>
  <c r="J182" i="13"/>
  <c r="K182" i="13"/>
  <c r="L182" i="13"/>
  <c r="M182" i="13"/>
  <c r="N182" i="13"/>
  <c r="O182" i="13"/>
  <c r="E183" i="13"/>
  <c r="F183" i="13"/>
  <c r="G183" i="13"/>
  <c r="H183" i="13"/>
  <c r="I183" i="13"/>
  <c r="J183" i="13"/>
  <c r="K183" i="13"/>
  <c r="L183" i="13"/>
  <c r="M183" i="13"/>
  <c r="N183" i="13"/>
  <c r="O183" i="13"/>
  <c r="E184" i="13"/>
  <c r="F184" i="13"/>
  <c r="G184" i="13"/>
  <c r="H184" i="13"/>
  <c r="I184" i="13"/>
  <c r="J184" i="13"/>
  <c r="K184" i="13"/>
  <c r="L184" i="13"/>
  <c r="M184" i="13"/>
  <c r="N184" i="13"/>
  <c r="O184" i="13"/>
  <c r="E185" i="13"/>
  <c r="F185" i="13"/>
  <c r="G185" i="13"/>
  <c r="H185" i="13"/>
  <c r="I185" i="13"/>
  <c r="J185" i="13"/>
  <c r="K185" i="13"/>
  <c r="L185" i="13"/>
  <c r="M185" i="13"/>
  <c r="N185" i="13"/>
  <c r="O185" i="13"/>
  <c r="E186" i="13"/>
  <c r="F186" i="13"/>
  <c r="G186" i="13"/>
  <c r="H186" i="13"/>
  <c r="I186" i="13"/>
  <c r="J186" i="13"/>
  <c r="K186" i="13"/>
  <c r="L186" i="13"/>
  <c r="M186" i="13"/>
  <c r="N186" i="13"/>
  <c r="O186" i="13"/>
  <c r="E187" i="13"/>
  <c r="F187" i="13"/>
  <c r="G187" i="13"/>
  <c r="H187" i="13"/>
  <c r="I187" i="13"/>
  <c r="J187" i="13"/>
  <c r="K187" i="13"/>
  <c r="L187" i="13"/>
  <c r="M187" i="13"/>
  <c r="N187" i="13"/>
  <c r="O187" i="13"/>
  <c r="E188" i="13"/>
  <c r="F188" i="13"/>
  <c r="G188" i="13"/>
  <c r="H188" i="13"/>
  <c r="I188" i="13"/>
  <c r="J188" i="13"/>
  <c r="K188" i="13"/>
  <c r="L188" i="13"/>
  <c r="M188" i="13"/>
  <c r="N188" i="13"/>
  <c r="O188" i="13"/>
  <c r="E189" i="13"/>
  <c r="F189" i="13"/>
  <c r="G189" i="13"/>
  <c r="H189" i="13"/>
  <c r="I189" i="13"/>
  <c r="J189" i="13"/>
  <c r="K189" i="13"/>
  <c r="L189" i="13"/>
  <c r="M189" i="13"/>
  <c r="N189" i="13"/>
  <c r="O189" i="13"/>
  <c r="E190" i="13"/>
  <c r="F190" i="13"/>
  <c r="G190" i="13"/>
  <c r="H190" i="13"/>
  <c r="I190" i="13"/>
  <c r="J190" i="13"/>
  <c r="K190" i="13"/>
  <c r="L190" i="13"/>
  <c r="M190" i="13"/>
  <c r="N190" i="13"/>
  <c r="O190" i="13"/>
  <c r="E191" i="13"/>
  <c r="F191" i="13"/>
  <c r="G191" i="13"/>
  <c r="H191" i="13"/>
  <c r="I191" i="13"/>
  <c r="J191" i="13"/>
  <c r="K191" i="13"/>
  <c r="L191" i="13"/>
  <c r="M191" i="13"/>
  <c r="N191" i="13"/>
  <c r="O191" i="13"/>
  <c r="E192" i="13"/>
  <c r="F192" i="13"/>
  <c r="G192" i="13"/>
  <c r="H192" i="13"/>
  <c r="I192" i="13"/>
  <c r="J192" i="13"/>
  <c r="K192" i="13"/>
  <c r="L192" i="13"/>
  <c r="M192" i="13"/>
  <c r="N192" i="13"/>
  <c r="O192" i="13"/>
  <c r="E193" i="13"/>
  <c r="F193" i="13"/>
  <c r="G193" i="13"/>
  <c r="H193" i="13"/>
  <c r="I193" i="13"/>
  <c r="J193" i="13"/>
  <c r="K193" i="13"/>
  <c r="L193" i="13"/>
  <c r="M193" i="13"/>
  <c r="N193" i="13"/>
  <c r="O193" i="13"/>
  <c r="E194" i="13"/>
  <c r="F194" i="13"/>
  <c r="G194" i="13"/>
  <c r="H194" i="13"/>
  <c r="I194" i="13"/>
  <c r="J194" i="13"/>
  <c r="K194" i="13"/>
  <c r="L194" i="13"/>
  <c r="M194" i="13"/>
  <c r="N194" i="13"/>
  <c r="O194" i="13"/>
  <c r="E195" i="13"/>
  <c r="F195" i="13"/>
  <c r="G195" i="13"/>
  <c r="H195" i="13"/>
  <c r="I195" i="13"/>
  <c r="J195" i="13"/>
  <c r="K195" i="13"/>
  <c r="L195" i="13"/>
  <c r="M195" i="13"/>
  <c r="N195" i="13"/>
  <c r="O195" i="13"/>
  <c r="E196" i="13"/>
  <c r="F196" i="13"/>
  <c r="G196" i="13"/>
  <c r="H196" i="13"/>
  <c r="I196" i="13"/>
  <c r="J196" i="13"/>
  <c r="K196" i="13"/>
  <c r="L196" i="13"/>
  <c r="M196" i="13"/>
  <c r="N196" i="13"/>
  <c r="O196" i="13"/>
  <c r="E197" i="13"/>
  <c r="F197" i="13"/>
  <c r="G197" i="13"/>
  <c r="H197" i="13"/>
  <c r="I197" i="13"/>
  <c r="J197" i="13"/>
  <c r="K197" i="13"/>
  <c r="L197" i="13"/>
  <c r="M197" i="13"/>
  <c r="N197" i="13"/>
  <c r="O197" i="13"/>
  <c r="E198" i="13"/>
  <c r="F198" i="13"/>
  <c r="G198" i="13"/>
  <c r="H198" i="13"/>
  <c r="I198" i="13"/>
  <c r="J198" i="13"/>
  <c r="K198" i="13"/>
  <c r="L198" i="13"/>
  <c r="M198" i="13"/>
  <c r="N198" i="13"/>
  <c r="O198" i="13"/>
  <c r="E199" i="13"/>
  <c r="F199" i="13"/>
  <c r="G199" i="13"/>
  <c r="H199" i="13"/>
  <c r="I199" i="13"/>
  <c r="J199" i="13"/>
  <c r="K199" i="13"/>
  <c r="L199" i="13"/>
  <c r="M199" i="13"/>
  <c r="N199" i="13"/>
  <c r="O199" i="13"/>
  <c r="E200" i="13"/>
  <c r="F200" i="13"/>
  <c r="G200" i="13"/>
  <c r="H200" i="13"/>
  <c r="I200" i="13"/>
  <c r="J200" i="13"/>
  <c r="K200" i="13"/>
  <c r="L200" i="13"/>
  <c r="M200" i="13"/>
  <c r="N200" i="13"/>
  <c r="O200" i="13"/>
  <c r="E201" i="13"/>
  <c r="F201" i="13"/>
  <c r="G201" i="13"/>
  <c r="H201" i="13"/>
  <c r="I201" i="13"/>
  <c r="J201" i="13"/>
  <c r="K201" i="13"/>
  <c r="L201" i="13"/>
  <c r="M201" i="13"/>
  <c r="N201" i="13"/>
  <c r="O201" i="13"/>
  <c r="E202" i="13"/>
  <c r="F202" i="13"/>
  <c r="G202" i="13"/>
  <c r="H202" i="13"/>
  <c r="I202" i="13"/>
  <c r="J202" i="13"/>
  <c r="K202" i="13"/>
  <c r="L202" i="13"/>
  <c r="M202" i="13"/>
  <c r="N202" i="13"/>
  <c r="O202" i="13"/>
  <c r="E203" i="13"/>
  <c r="F203" i="13"/>
  <c r="G203" i="13"/>
  <c r="H203" i="13"/>
  <c r="I203" i="13"/>
  <c r="J203" i="13"/>
  <c r="K203" i="13"/>
  <c r="L203" i="13"/>
  <c r="M203" i="13"/>
  <c r="N203" i="13"/>
  <c r="O203" i="13"/>
  <c r="E204" i="13"/>
  <c r="F204" i="13"/>
  <c r="G204" i="13"/>
  <c r="H204" i="13"/>
  <c r="I204" i="13"/>
  <c r="J204" i="13"/>
  <c r="K204" i="13"/>
  <c r="L204" i="13"/>
  <c r="M204" i="13"/>
  <c r="N204" i="13"/>
  <c r="O204" i="13"/>
  <c r="E205" i="13"/>
  <c r="F205" i="13"/>
  <c r="G205" i="13"/>
  <c r="H205" i="13"/>
  <c r="I205" i="13"/>
  <c r="J205" i="13"/>
  <c r="K205" i="13"/>
  <c r="L205" i="13"/>
  <c r="M205" i="13"/>
  <c r="N205" i="13"/>
  <c r="O205" i="13"/>
  <c r="E206" i="13"/>
  <c r="F206" i="13"/>
  <c r="G206" i="13"/>
  <c r="H206" i="13"/>
  <c r="I206" i="13"/>
  <c r="J206" i="13"/>
  <c r="K206" i="13"/>
  <c r="L206" i="13"/>
  <c r="M206" i="13"/>
  <c r="N206" i="13"/>
  <c r="O206" i="13"/>
  <c r="E207" i="13"/>
  <c r="F207" i="13"/>
  <c r="G207" i="13"/>
  <c r="H207" i="13"/>
  <c r="I207" i="13"/>
  <c r="J207" i="13"/>
  <c r="K207" i="13"/>
  <c r="L207" i="13"/>
  <c r="M207" i="13"/>
  <c r="N207" i="13"/>
  <c r="O207" i="13"/>
  <c r="E208" i="13"/>
  <c r="F208" i="13"/>
  <c r="G208" i="13"/>
  <c r="H208" i="13"/>
  <c r="I208" i="13"/>
  <c r="J208" i="13"/>
  <c r="K208" i="13"/>
  <c r="L208" i="13"/>
  <c r="M208" i="13"/>
  <c r="N208" i="13"/>
  <c r="O208" i="13"/>
  <c r="E209" i="13"/>
  <c r="F209" i="13"/>
  <c r="G209" i="13"/>
  <c r="H209" i="13"/>
  <c r="I209" i="13"/>
  <c r="J209" i="13"/>
  <c r="K209" i="13"/>
  <c r="L209" i="13"/>
  <c r="M209" i="13"/>
  <c r="N209" i="13"/>
  <c r="O209" i="13"/>
  <c r="E210" i="13"/>
  <c r="F210" i="13"/>
  <c r="G210" i="13"/>
  <c r="H210" i="13"/>
  <c r="I210" i="13"/>
  <c r="J210" i="13"/>
  <c r="K210" i="13"/>
  <c r="L210" i="13"/>
  <c r="M210" i="13"/>
  <c r="N210" i="13"/>
  <c r="O210" i="13"/>
  <c r="E211" i="13"/>
  <c r="F211" i="13"/>
  <c r="G211" i="13"/>
  <c r="H211" i="13"/>
  <c r="I211" i="13"/>
  <c r="J211" i="13"/>
  <c r="K211" i="13"/>
  <c r="L211" i="13"/>
  <c r="M211" i="13"/>
  <c r="N211" i="13"/>
  <c r="O211" i="13"/>
  <c r="E212" i="13"/>
  <c r="F212" i="13"/>
  <c r="G212" i="13"/>
  <c r="H212" i="13"/>
  <c r="I212" i="13"/>
  <c r="J212" i="13"/>
  <c r="K212" i="13"/>
  <c r="L212" i="13"/>
  <c r="M212" i="13"/>
  <c r="N212" i="13"/>
  <c r="O212" i="13"/>
  <c r="E213" i="13"/>
  <c r="F213" i="13"/>
  <c r="G213" i="13"/>
  <c r="H213" i="13"/>
  <c r="I213" i="13"/>
  <c r="J213" i="13"/>
  <c r="K213" i="13"/>
  <c r="L213" i="13"/>
  <c r="M213" i="13"/>
  <c r="N213" i="13"/>
  <c r="O213" i="13"/>
  <c r="E214" i="13"/>
  <c r="F214" i="13"/>
  <c r="G214" i="13"/>
  <c r="H214" i="13"/>
  <c r="I214" i="13"/>
  <c r="J214" i="13"/>
  <c r="K214" i="13"/>
  <c r="L214" i="13"/>
  <c r="M214" i="13"/>
  <c r="N214" i="13"/>
  <c r="O214" i="13"/>
  <c r="E215" i="13"/>
  <c r="F215" i="13"/>
  <c r="G215" i="13"/>
  <c r="H215" i="13"/>
  <c r="I215" i="13"/>
  <c r="J215" i="13"/>
  <c r="K215" i="13"/>
  <c r="L215" i="13"/>
  <c r="M215" i="13"/>
  <c r="N215" i="13"/>
  <c r="O215" i="13"/>
  <c r="E216" i="13"/>
  <c r="F216" i="13"/>
  <c r="G216" i="13"/>
  <c r="H216" i="13"/>
  <c r="I216" i="13"/>
  <c r="J216" i="13"/>
  <c r="K216" i="13"/>
  <c r="L216" i="13"/>
  <c r="M216" i="13"/>
  <c r="N216" i="13"/>
  <c r="O216" i="13"/>
  <c r="E217" i="13"/>
  <c r="F217" i="13"/>
  <c r="G217" i="13"/>
  <c r="H217" i="13"/>
  <c r="I217" i="13"/>
  <c r="J217" i="13"/>
  <c r="K217" i="13"/>
  <c r="L217" i="13"/>
  <c r="M217" i="13"/>
  <c r="N217" i="13"/>
  <c r="O217" i="13"/>
  <c r="E218" i="13"/>
  <c r="F218" i="13"/>
  <c r="G218" i="13"/>
  <c r="H218" i="13"/>
  <c r="I218" i="13"/>
  <c r="J218" i="13"/>
  <c r="K218" i="13"/>
  <c r="L218" i="13"/>
  <c r="M218" i="13"/>
  <c r="N218" i="13"/>
  <c r="O218" i="13"/>
  <c r="E219" i="13"/>
  <c r="F219" i="13"/>
  <c r="G219" i="13"/>
  <c r="H219" i="13"/>
  <c r="I219" i="13"/>
  <c r="J219" i="13"/>
  <c r="K219" i="13"/>
  <c r="L219" i="13"/>
  <c r="M219" i="13"/>
  <c r="N219" i="13"/>
  <c r="O219" i="13"/>
  <c r="E220" i="13"/>
  <c r="F220" i="13"/>
  <c r="G220" i="13"/>
  <c r="H220" i="13"/>
  <c r="I220" i="13"/>
  <c r="J220" i="13"/>
  <c r="K220" i="13"/>
  <c r="L220" i="13"/>
  <c r="M220" i="13"/>
  <c r="N220" i="13"/>
  <c r="O220" i="13"/>
  <c r="E221" i="13"/>
  <c r="F221" i="13"/>
  <c r="G221" i="13"/>
  <c r="H221" i="13"/>
  <c r="I221" i="13"/>
  <c r="J221" i="13"/>
  <c r="K221" i="13"/>
  <c r="L221" i="13"/>
  <c r="M221" i="13"/>
  <c r="N221" i="13"/>
  <c r="O221" i="13"/>
  <c r="E222" i="13"/>
  <c r="F222" i="13"/>
  <c r="G222" i="13"/>
  <c r="H222" i="13"/>
  <c r="I222" i="13"/>
  <c r="J222" i="13"/>
  <c r="K222" i="13"/>
  <c r="L222" i="13"/>
  <c r="M222" i="13"/>
  <c r="N222" i="13"/>
  <c r="O222" i="13"/>
  <c r="E223" i="13"/>
  <c r="F223" i="13"/>
  <c r="G223" i="13"/>
  <c r="H223" i="13"/>
  <c r="I223" i="13"/>
  <c r="J223" i="13"/>
  <c r="K223" i="13"/>
  <c r="L223" i="13"/>
  <c r="M223" i="13"/>
  <c r="N223" i="13"/>
  <c r="O223" i="13"/>
  <c r="E224" i="13"/>
  <c r="F224" i="13"/>
  <c r="G224" i="13"/>
  <c r="H224" i="13"/>
  <c r="I224" i="13"/>
  <c r="J224" i="13"/>
  <c r="K224" i="13"/>
  <c r="L224" i="13"/>
  <c r="M224" i="13"/>
  <c r="N224" i="13"/>
  <c r="O224" i="13"/>
  <c r="E225" i="13"/>
  <c r="F225" i="13"/>
  <c r="G225" i="13"/>
  <c r="H225" i="13"/>
  <c r="I225" i="13"/>
  <c r="J225" i="13"/>
  <c r="K225" i="13"/>
  <c r="L225" i="13"/>
  <c r="M225" i="13"/>
  <c r="N225" i="13"/>
  <c r="O225" i="13"/>
  <c r="E226" i="13"/>
  <c r="F226" i="13"/>
  <c r="G226" i="13"/>
  <c r="H226" i="13"/>
  <c r="I226" i="13"/>
  <c r="J226" i="13"/>
  <c r="K226" i="13"/>
  <c r="L226" i="13"/>
  <c r="M226" i="13"/>
  <c r="N226" i="13"/>
  <c r="O226" i="13"/>
  <c r="E227" i="13"/>
  <c r="F227" i="13"/>
  <c r="G227" i="13"/>
  <c r="H227" i="13"/>
  <c r="I227" i="13"/>
  <c r="J227" i="13"/>
  <c r="K227" i="13"/>
  <c r="L227" i="13"/>
  <c r="M227" i="13"/>
  <c r="N227" i="13"/>
  <c r="O227" i="13"/>
  <c r="E228" i="13"/>
  <c r="F228" i="13"/>
  <c r="G228" i="13"/>
  <c r="H228" i="13"/>
  <c r="I228" i="13"/>
  <c r="J228" i="13"/>
  <c r="K228" i="13"/>
  <c r="L228" i="13"/>
  <c r="M228" i="13"/>
  <c r="N228" i="13"/>
  <c r="O228" i="13"/>
  <c r="E229" i="13"/>
  <c r="F229" i="13"/>
  <c r="G229" i="13"/>
  <c r="H229" i="13"/>
  <c r="I229" i="13"/>
  <c r="J229" i="13"/>
  <c r="K229" i="13"/>
  <c r="L229" i="13"/>
  <c r="M229" i="13"/>
  <c r="N229" i="13"/>
  <c r="O229" i="13"/>
  <c r="E230" i="13"/>
  <c r="F230" i="13"/>
  <c r="G230" i="13"/>
  <c r="H230" i="13"/>
  <c r="I230" i="13"/>
  <c r="J230" i="13"/>
  <c r="K230" i="13"/>
  <c r="L230" i="13"/>
  <c r="M230" i="13"/>
  <c r="N230" i="13"/>
  <c r="O230" i="13"/>
  <c r="E231" i="13"/>
  <c r="F231" i="13"/>
  <c r="G231" i="13"/>
  <c r="H231" i="13"/>
  <c r="I231" i="13"/>
  <c r="J231" i="13"/>
  <c r="K231" i="13"/>
  <c r="L231" i="13"/>
  <c r="M231" i="13"/>
  <c r="N231" i="13"/>
  <c r="O231" i="13"/>
  <c r="E232" i="13"/>
  <c r="F232" i="13"/>
  <c r="G232" i="13"/>
  <c r="H232" i="13"/>
  <c r="I232" i="13"/>
  <c r="J232" i="13"/>
  <c r="K232" i="13"/>
  <c r="L232" i="13"/>
  <c r="M232" i="13"/>
  <c r="N232" i="13"/>
  <c r="O232" i="13"/>
  <c r="E233" i="13"/>
  <c r="F233" i="13"/>
  <c r="G233" i="13"/>
  <c r="H233" i="13"/>
  <c r="I233" i="13"/>
  <c r="J233" i="13"/>
  <c r="K233" i="13"/>
  <c r="L233" i="13"/>
  <c r="M233" i="13"/>
  <c r="N233" i="13"/>
  <c r="O233" i="13"/>
  <c r="E234" i="13"/>
  <c r="F234" i="13"/>
  <c r="G234" i="13"/>
  <c r="H234" i="13"/>
  <c r="I234" i="13"/>
  <c r="J234" i="13"/>
  <c r="K234" i="13"/>
  <c r="L234" i="13"/>
  <c r="M234" i="13"/>
  <c r="N234" i="13"/>
  <c r="O234" i="13"/>
  <c r="E235" i="13"/>
  <c r="F235" i="13"/>
  <c r="G235" i="13"/>
  <c r="H235" i="13"/>
  <c r="I235" i="13"/>
  <c r="J235" i="13"/>
  <c r="K235" i="13"/>
  <c r="L235" i="13"/>
  <c r="M235" i="13"/>
  <c r="N235" i="13"/>
  <c r="O235" i="13"/>
  <c r="E236" i="13"/>
  <c r="F236" i="13"/>
  <c r="G236" i="13"/>
  <c r="H236" i="13"/>
  <c r="I236" i="13"/>
  <c r="J236" i="13"/>
  <c r="K236" i="13"/>
  <c r="L236" i="13"/>
  <c r="M236" i="13"/>
  <c r="N236" i="13"/>
  <c r="O236" i="13"/>
  <c r="E237" i="13"/>
  <c r="F237" i="13"/>
  <c r="G237" i="13"/>
  <c r="H237" i="13"/>
  <c r="I237" i="13"/>
  <c r="J237" i="13"/>
  <c r="K237" i="13"/>
  <c r="L237" i="13"/>
  <c r="M237" i="13"/>
  <c r="N237" i="13"/>
  <c r="O237" i="13"/>
  <c r="E238" i="13"/>
  <c r="F238" i="13"/>
  <c r="G238" i="13"/>
  <c r="H238" i="13"/>
  <c r="I238" i="13"/>
  <c r="J238" i="13"/>
  <c r="K238" i="13"/>
  <c r="L238" i="13"/>
  <c r="M238" i="13"/>
  <c r="N238" i="13"/>
  <c r="O238" i="13"/>
  <c r="E239" i="13"/>
  <c r="F239" i="13"/>
  <c r="G239" i="13"/>
  <c r="H239" i="13"/>
  <c r="I239" i="13"/>
  <c r="J239" i="13"/>
  <c r="K239" i="13"/>
  <c r="L239" i="13"/>
  <c r="M239" i="13"/>
  <c r="N239" i="13"/>
  <c r="O239" i="13"/>
  <c r="E240" i="13"/>
  <c r="F240" i="13"/>
  <c r="G240" i="13"/>
  <c r="H240" i="13"/>
  <c r="I240" i="13"/>
  <c r="J240" i="13"/>
  <c r="K240" i="13"/>
  <c r="L240" i="13"/>
  <c r="M240" i="13"/>
  <c r="N240" i="13"/>
  <c r="O240" i="13"/>
  <c r="E241" i="13"/>
  <c r="F241" i="13"/>
  <c r="G241" i="13"/>
  <c r="H241" i="13"/>
  <c r="I241" i="13"/>
  <c r="J241" i="13"/>
  <c r="K241" i="13"/>
  <c r="L241" i="13"/>
  <c r="M241" i="13"/>
  <c r="N241" i="13"/>
  <c r="O241" i="13"/>
  <c r="E242" i="13"/>
  <c r="F242" i="13"/>
  <c r="G242" i="13"/>
  <c r="H242" i="13"/>
  <c r="I242" i="13"/>
  <c r="J242" i="13"/>
  <c r="K242" i="13"/>
  <c r="L242" i="13"/>
  <c r="M242" i="13"/>
  <c r="N242" i="13"/>
  <c r="O242" i="13"/>
  <c r="E243" i="13"/>
  <c r="F243" i="13"/>
  <c r="G243" i="13"/>
  <c r="H243" i="13"/>
  <c r="I243" i="13"/>
  <c r="J243" i="13"/>
  <c r="K243" i="13"/>
  <c r="L243" i="13"/>
  <c r="M243" i="13"/>
  <c r="N243" i="13"/>
  <c r="O243" i="13"/>
  <c r="E244" i="13"/>
  <c r="F244" i="13"/>
  <c r="G244" i="13"/>
  <c r="H244" i="13"/>
  <c r="I244" i="13"/>
  <c r="J244" i="13"/>
  <c r="K244" i="13"/>
  <c r="L244" i="13"/>
  <c r="M244" i="13"/>
  <c r="N244" i="13"/>
  <c r="O244" i="13"/>
  <c r="E245" i="13"/>
  <c r="F245" i="13"/>
  <c r="G245" i="13"/>
  <c r="H245" i="13"/>
  <c r="I245" i="13"/>
  <c r="J245" i="13"/>
  <c r="K245" i="13"/>
  <c r="L245" i="13"/>
  <c r="M245" i="13"/>
  <c r="N245" i="13"/>
  <c r="O245" i="13"/>
  <c r="E246" i="13"/>
  <c r="F246" i="13"/>
  <c r="G246" i="13"/>
  <c r="H246" i="13"/>
  <c r="I246" i="13"/>
  <c r="J246" i="13"/>
  <c r="K246" i="13"/>
  <c r="L246" i="13"/>
  <c r="M246" i="13"/>
  <c r="N246" i="13"/>
  <c r="O246" i="13"/>
  <c r="E247" i="13"/>
  <c r="F247" i="13"/>
  <c r="G247" i="13"/>
  <c r="H247" i="13"/>
  <c r="I247" i="13"/>
  <c r="J247" i="13"/>
  <c r="K247" i="13"/>
  <c r="L247" i="13"/>
  <c r="M247" i="13"/>
  <c r="N247" i="13"/>
  <c r="O247" i="13"/>
  <c r="E248" i="13"/>
  <c r="F248" i="13"/>
  <c r="G248" i="13"/>
  <c r="H248" i="13"/>
  <c r="I248" i="13"/>
  <c r="J248" i="13"/>
  <c r="K248" i="13"/>
  <c r="L248" i="13"/>
  <c r="M248" i="13"/>
  <c r="N248" i="13"/>
  <c r="O248" i="13"/>
  <c r="E249" i="13"/>
  <c r="F249" i="13"/>
  <c r="G249" i="13"/>
  <c r="H249" i="13"/>
  <c r="I249" i="13"/>
  <c r="J249" i="13"/>
  <c r="K249" i="13"/>
  <c r="L249" i="13"/>
  <c r="M249" i="13"/>
  <c r="N249" i="13"/>
  <c r="O249" i="13"/>
  <c r="E250" i="13"/>
  <c r="F250" i="13"/>
  <c r="G250" i="13"/>
  <c r="H250" i="13"/>
  <c r="I250" i="13"/>
  <c r="J250" i="13"/>
  <c r="K250" i="13"/>
  <c r="L250" i="13"/>
  <c r="M250" i="13"/>
  <c r="N250" i="13"/>
  <c r="O250" i="13"/>
  <c r="E251" i="13"/>
  <c r="F251" i="13"/>
  <c r="G251" i="13"/>
  <c r="H251" i="13"/>
  <c r="I251" i="13"/>
  <c r="J251" i="13"/>
  <c r="K251" i="13"/>
  <c r="L251" i="13"/>
  <c r="M251" i="13"/>
  <c r="N251" i="13"/>
  <c r="O251" i="13"/>
  <c r="E252" i="13"/>
  <c r="F252" i="13"/>
  <c r="G252" i="13"/>
  <c r="H252" i="13"/>
  <c r="I252" i="13"/>
  <c r="J252" i="13"/>
  <c r="K252" i="13"/>
  <c r="L252" i="13"/>
  <c r="M252" i="13"/>
  <c r="N252" i="13"/>
  <c r="O252" i="13"/>
  <c r="E253" i="13"/>
  <c r="F253" i="13"/>
  <c r="G253" i="13"/>
  <c r="H253" i="13"/>
  <c r="I253" i="13"/>
  <c r="J253" i="13"/>
  <c r="K253" i="13"/>
  <c r="L253" i="13"/>
  <c r="M253" i="13"/>
  <c r="N253" i="13"/>
  <c r="O253" i="13"/>
  <c r="E254" i="13"/>
  <c r="F254" i="13"/>
  <c r="G254" i="13"/>
  <c r="H254" i="13"/>
  <c r="I254" i="13"/>
  <c r="J254" i="13"/>
  <c r="K254" i="13"/>
  <c r="L254" i="13"/>
  <c r="M254" i="13"/>
  <c r="N254" i="13"/>
  <c r="O254" i="13"/>
  <c r="E255" i="13"/>
  <c r="F255" i="13"/>
  <c r="G255" i="13"/>
  <c r="H255" i="13"/>
  <c r="I255" i="13"/>
  <c r="J255" i="13"/>
  <c r="K255" i="13"/>
  <c r="L255" i="13"/>
  <c r="M255" i="13"/>
  <c r="N255" i="13"/>
  <c r="O255" i="13"/>
  <c r="E256" i="13"/>
  <c r="F256" i="13"/>
  <c r="G256" i="13"/>
  <c r="H256" i="13"/>
  <c r="I256" i="13"/>
  <c r="J256" i="13"/>
  <c r="K256" i="13"/>
  <c r="L256" i="13"/>
  <c r="M256" i="13"/>
  <c r="N256" i="13"/>
  <c r="O256" i="13"/>
  <c r="E257" i="13"/>
  <c r="F257" i="13"/>
  <c r="G257" i="13"/>
  <c r="H257" i="13"/>
  <c r="I257" i="13"/>
  <c r="J257" i="13"/>
  <c r="K257" i="13"/>
  <c r="L257" i="13"/>
  <c r="M257" i="13"/>
  <c r="N257" i="13"/>
  <c r="O257" i="13"/>
  <c r="E258" i="13"/>
  <c r="F258" i="13"/>
  <c r="G258" i="13"/>
  <c r="H258" i="13"/>
  <c r="I258" i="13"/>
  <c r="J258" i="13"/>
  <c r="K258" i="13"/>
  <c r="L258" i="13"/>
  <c r="M258" i="13"/>
  <c r="N258" i="13"/>
  <c r="O258" i="13"/>
  <c r="E259" i="13"/>
  <c r="F259" i="13"/>
  <c r="G259" i="13"/>
  <c r="H259" i="13"/>
  <c r="I259" i="13"/>
  <c r="J259" i="13"/>
  <c r="K259" i="13"/>
  <c r="L259" i="13"/>
  <c r="M259" i="13"/>
  <c r="N259" i="13"/>
  <c r="O259" i="13"/>
  <c r="E260" i="13"/>
  <c r="F260" i="13"/>
  <c r="G260" i="13"/>
  <c r="H260" i="13"/>
  <c r="I260" i="13"/>
  <c r="J260" i="13"/>
  <c r="K260" i="13"/>
  <c r="L260" i="13"/>
  <c r="M260" i="13"/>
  <c r="N260" i="13"/>
  <c r="O260" i="13"/>
  <c r="E261" i="13"/>
  <c r="F261" i="13"/>
  <c r="G261" i="13"/>
  <c r="H261" i="13"/>
  <c r="I261" i="13"/>
  <c r="J261" i="13"/>
  <c r="K261" i="13"/>
  <c r="L261" i="13"/>
  <c r="M261" i="13"/>
  <c r="N261" i="13"/>
  <c r="O261" i="13"/>
  <c r="E262" i="13"/>
  <c r="F262" i="13"/>
  <c r="G262" i="13"/>
  <c r="H262" i="13"/>
  <c r="I262" i="13"/>
  <c r="J262" i="13"/>
  <c r="K262" i="13"/>
  <c r="L262" i="13"/>
  <c r="M262" i="13"/>
  <c r="N262" i="13"/>
  <c r="O262" i="13"/>
  <c r="E263" i="13"/>
  <c r="F263" i="13"/>
  <c r="G263" i="13"/>
  <c r="H263" i="13"/>
  <c r="I263" i="13"/>
  <c r="J263" i="13"/>
  <c r="K263" i="13"/>
  <c r="L263" i="13"/>
  <c r="M263" i="13"/>
  <c r="N263" i="13"/>
  <c r="O263" i="13"/>
  <c r="E264" i="13"/>
  <c r="F264" i="13"/>
  <c r="G264" i="13"/>
  <c r="H264" i="13"/>
  <c r="I264" i="13"/>
  <c r="J264" i="13"/>
  <c r="K264" i="13"/>
  <c r="L264" i="13"/>
  <c r="M264" i="13"/>
  <c r="N264" i="13"/>
  <c r="O264" i="13"/>
  <c r="E265" i="13"/>
  <c r="F265" i="13"/>
  <c r="G265" i="13"/>
  <c r="H265" i="13"/>
  <c r="I265" i="13"/>
  <c r="J265" i="13"/>
  <c r="K265" i="13"/>
  <c r="L265" i="13"/>
  <c r="M265" i="13"/>
  <c r="N265" i="13"/>
  <c r="O265" i="13"/>
  <c r="E266" i="13"/>
  <c r="F266" i="13"/>
  <c r="G266" i="13"/>
  <c r="H266" i="13"/>
  <c r="I266" i="13"/>
  <c r="J266" i="13"/>
  <c r="K266" i="13"/>
  <c r="L266" i="13"/>
  <c r="M266" i="13"/>
  <c r="N266" i="13"/>
  <c r="O266" i="13"/>
  <c r="E267" i="13"/>
  <c r="F267" i="13"/>
  <c r="G267" i="13"/>
  <c r="H267" i="13"/>
  <c r="I267" i="13"/>
  <c r="J267" i="13"/>
  <c r="K267" i="13"/>
  <c r="L267" i="13"/>
  <c r="M267" i="13"/>
  <c r="N267" i="13"/>
  <c r="O267" i="13"/>
  <c r="E268" i="13"/>
  <c r="F268" i="13"/>
  <c r="G268" i="13"/>
  <c r="H268" i="13"/>
  <c r="I268" i="13"/>
  <c r="J268" i="13"/>
  <c r="K268" i="13"/>
  <c r="L268" i="13"/>
  <c r="M268" i="13"/>
  <c r="N268" i="13"/>
  <c r="O268" i="13"/>
  <c r="E269" i="13"/>
  <c r="F269" i="13"/>
  <c r="G269" i="13"/>
  <c r="H269" i="13"/>
  <c r="I269" i="13"/>
  <c r="J269" i="13"/>
  <c r="K269" i="13"/>
  <c r="L269" i="13"/>
  <c r="M269" i="13"/>
  <c r="N269" i="13"/>
  <c r="O269" i="13"/>
  <c r="E270" i="13"/>
  <c r="F270" i="13"/>
  <c r="G270" i="13"/>
  <c r="H270" i="13"/>
  <c r="I270" i="13"/>
  <c r="J270" i="13"/>
  <c r="K270" i="13"/>
  <c r="L270" i="13"/>
  <c r="M270" i="13"/>
  <c r="N270" i="13"/>
  <c r="O270" i="13"/>
  <c r="E271" i="13"/>
  <c r="F271" i="13"/>
  <c r="G271" i="13"/>
  <c r="H271" i="13"/>
  <c r="I271" i="13"/>
  <c r="J271" i="13"/>
  <c r="K271" i="13"/>
  <c r="L271" i="13"/>
  <c r="M271" i="13"/>
  <c r="N271" i="13"/>
  <c r="O271" i="13"/>
  <c r="E272" i="13"/>
  <c r="F272" i="13"/>
  <c r="G272" i="13"/>
  <c r="H272" i="13"/>
  <c r="I272" i="13"/>
  <c r="J272" i="13"/>
  <c r="K272" i="13"/>
  <c r="L272" i="13"/>
  <c r="M272" i="13"/>
  <c r="N272" i="13"/>
  <c r="O272" i="13"/>
  <c r="E273" i="13"/>
  <c r="F273" i="13"/>
  <c r="G273" i="13"/>
  <c r="H273" i="13"/>
  <c r="I273" i="13"/>
  <c r="J273" i="13"/>
  <c r="K273" i="13"/>
  <c r="L273" i="13"/>
  <c r="M273" i="13"/>
  <c r="N273" i="13"/>
  <c r="O273" i="13"/>
  <c r="E274" i="13"/>
  <c r="F274" i="13"/>
  <c r="G274" i="13"/>
  <c r="H274" i="13"/>
  <c r="I274" i="13"/>
  <c r="J274" i="13"/>
  <c r="K274" i="13"/>
  <c r="L274" i="13"/>
  <c r="M274" i="13"/>
  <c r="N274" i="13"/>
  <c r="O274" i="13"/>
  <c r="E275" i="13"/>
  <c r="F275" i="13"/>
  <c r="G275" i="13"/>
  <c r="H275" i="13"/>
  <c r="I275" i="13"/>
  <c r="J275" i="13"/>
  <c r="K275" i="13"/>
  <c r="L275" i="13"/>
  <c r="M275" i="13"/>
  <c r="N275" i="13"/>
  <c r="O275" i="13"/>
  <c r="E276" i="13"/>
  <c r="F276" i="13"/>
  <c r="G276" i="13"/>
  <c r="H276" i="13"/>
  <c r="I276" i="13"/>
  <c r="J276" i="13"/>
  <c r="K276" i="13"/>
  <c r="L276" i="13"/>
  <c r="M276" i="13"/>
  <c r="N276" i="13"/>
  <c r="O276" i="13"/>
  <c r="E277" i="13"/>
  <c r="F277" i="13"/>
  <c r="G277" i="13"/>
  <c r="H277" i="13"/>
  <c r="I277" i="13"/>
  <c r="J277" i="13"/>
  <c r="K277" i="13"/>
  <c r="L277" i="13"/>
  <c r="M277" i="13"/>
  <c r="N277" i="13"/>
  <c r="O277" i="13"/>
  <c r="E278" i="13"/>
  <c r="F278" i="13"/>
  <c r="G278" i="13"/>
  <c r="H278" i="13"/>
  <c r="I278" i="13"/>
  <c r="J278" i="13"/>
  <c r="K278" i="13"/>
  <c r="L278" i="13"/>
  <c r="M278" i="13"/>
  <c r="N278" i="13"/>
  <c r="O278" i="13"/>
  <c r="E279" i="13"/>
  <c r="F279" i="13"/>
  <c r="G279" i="13"/>
  <c r="H279" i="13"/>
  <c r="I279" i="13"/>
  <c r="J279" i="13"/>
  <c r="K279" i="13"/>
  <c r="L279" i="13"/>
  <c r="M279" i="13"/>
  <c r="N279" i="13"/>
  <c r="O279" i="13"/>
  <c r="E280" i="13"/>
  <c r="F280" i="13"/>
  <c r="G280" i="13"/>
  <c r="H280" i="13"/>
  <c r="I280" i="13"/>
  <c r="J280" i="13"/>
  <c r="K280" i="13"/>
  <c r="L280" i="13"/>
  <c r="M280" i="13"/>
  <c r="N280" i="13"/>
  <c r="O280" i="13"/>
  <c r="E281" i="13"/>
  <c r="F281" i="13"/>
  <c r="G281" i="13"/>
  <c r="H281" i="13"/>
  <c r="I281" i="13"/>
  <c r="J281" i="13"/>
  <c r="K281" i="13"/>
  <c r="L281" i="13"/>
  <c r="M281" i="13"/>
  <c r="N281" i="13"/>
  <c r="O281" i="13"/>
  <c r="E282" i="13"/>
  <c r="F282" i="13"/>
  <c r="G282" i="13"/>
  <c r="H282" i="13"/>
  <c r="I282" i="13"/>
  <c r="J282" i="13"/>
  <c r="K282" i="13"/>
  <c r="L282" i="13"/>
  <c r="M282" i="13"/>
  <c r="N282" i="13"/>
  <c r="O282" i="13"/>
  <c r="E283" i="13"/>
  <c r="F283" i="13"/>
  <c r="G283" i="13"/>
  <c r="H283" i="13"/>
  <c r="I283" i="13"/>
  <c r="J283" i="13"/>
  <c r="K283" i="13"/>
  <c r="L283" i="13"/>
  <c r="M283" i="13"/>
  <c r="N283" i="13"/>
  <c r="O283" i="13"/>
  <c r="E284" i="13"/>
  <c r="F284" i="13"/>
  <c r="G284" i="13"/>
  <c r="H284" i="13"/>
  <c r="I284" i="13"/>
  <c r="J284" i="13"/>
  <c r="K284" i="13"/>
  <c r="L284" i="13"/>
  <c r="M284" i="13"/>
  <c r="N284" i="13"/>
  <c r="O284" i="13"/>
  <c r="E285" i="13"/>
  <c r="F285" i="13"/>
  <c r="G285" i="13"/>
  <c r="H285" i="13"/>
  <c r="I285" i="13"/>
  <c r="J285" i="13"/>
  <c r="K285" i="13"/>
  <c r="L285" i="13"/>
  <c r="M285" i="13"/>
  <c r="N285" i="13"/>
  <c r="O285" i="13"/>
  <c r="E286" i="13"/>
  <c r="F286" i="13"/>
  <c r="G286" i="13"/>
  <c r="H286" i="13"/>
  <c r="I286" i="13"/>
  <c r="J286" i="13"/>
  <c r="K286" i="13"/>
  <c r="L286" i="13"/>
  <c r="M286" i="13"/>
  <c r="N286" i="13"/>
  <c r="O286" i="13"/>
  <c r="E287" i="13"/>
  <c r="F287" i="13"/>
  <c r="G287" i="13"/>
  <c r="H287" i="13"/>
  <c r="I287" i="13"/>
  <c r="J287" i="13"/>
  <c r="K287" i="13"/>
  <c r="L287" i="13"/>
  <c r="M287" i="13"/>
  <c r="N287" i="13"/>
  <c r="O287" i="13"/>
  <c r="E288" i="13"/>
  <c r="F288" i="13"/>
  <c r="G288" i="13"/>
  <c r="H288" i="13"/>
  <c r="I288" i="13"/>
  <c r="J288" i="13"/>
  <c r="K288" i="13"/>
  <c r="L288" i="13"/>
  <c r="M288" i="13"/>
  <c r="N288" i="13"/>
  <c r="O288" i="13"/>
  <c r="E289" i="13"/>
  <c r="F289" i="13"/>
  <c r="G289" i="13"/>
  <c r="H289" i="13"/>
  <c r="I289" i="13"/>
  <c r="J289" i="13"/>
  <c r="K289" i="13"/>
  <c r="L289" i="13"/>
  <c r="M289" i="13"/>
  <c r="N289" i="13"/>
  <c r="O289" i="13"/>
  <c r="E290" i="13"/>
  <c r="F290" i="13"/>
  <c r="G290" i="13"/>
  <c r="H290" i="13"/>
  <c r="I290" i="13"/>
  <c r="J290" i="13"/>
  <c r="K290" i="13"/>
  <c r="L290" i="13"/>
  <c r="M290" i="13"/>
  <c r="N290" i="13"/>
  <c r="O290" i="13"/>
  <c r="E291" i="13"/>
  <c r="F291" i="13"/>
  <c r="G291" i="13"/>
  <c r="H291" i="13"/>
  <c r="I291" i="13"/>
  <c r="J291" i="13"/>
  <c r="K291" i="13"/>
  <c r="L291" i="13"/>
  <c r="M291" i="13"/>
  <c r="N291" i="13"/>
  <c r="O291" i="13"/>
  <c r="E292" i="13"/>
  <c r="F292" i="13"/>
  <c r="G292" i="13"/>
  <c r="H292" i="13"/>
  <c r="I292" i="13"/>
  <c r="J292" i="13"/>
  <c r="K292" i="13"/>
  <c r="L292" i="13"/>
  <c r="M292" i="13"/>
  <c r="N292" i="13"/>
  <c r="O292" i="13"/>
  <c r="E293" i="13"/>
  <c r="F293" i="13"/>
  <c r="G293" i="13"/>
  <c r="H293" i="13"/>
  <c r="I293" i="13"/>
  <c r="J293" i="13"/>
  <c r="K293" i="13"/>
  <c r="L293" i="13"/>
  <c r="M293" i="13"/>
  <c r="N293" i="13"/>
  <c r="O293" i="13"/>
  <c r="E294" i="13"/>
  <c r="F294" i="13"/>
  <c r="G294" i="13"/>
  <c r="H294" i="13"/>
  <c r="I294" i="13"/>
  <c r="J294" i="13"/>
  <c r="K294" i="13"/>
  <c r="L294" i="13"/>
  <c r="M294" i="13"/>
  <c r="N294" i="13"/>
  <c r="O294" i="13"/>
  <c r="E295" i="13"/>
  <c r="F295" i="13"/>
  <c r="G295" i="13"/>
  <c r="H295" i="13"/>
  <c r="I295" i="13"/>
  <c r="J295" i="13"/>
  <c r="K295" i="13"/>
  <c r="L295" i="13"/>
  <c r="M295" i="13"/>
  <c r="N295" i="13"/>
  <c r="O295" i="13"/>
  <c r="E296" i="13"/>
  <c r="F296" i="13"/>
  <c r="G296" i="13"/>
  <c r="H296" i="13"/>
  <c r="I296" i="13"/>
  <c r="J296" i="13"/>
  <c r="K296" i="13"/>
  <c r="L296" i="13"/>
  <c r="M296" i="13"/>
  <c r="N296" i="13"/>
  <c r="O296" i="13"/>
  <c r="E297" i="13"/>
  <c r="F297" i="13"/>
  <c r="G297" i="13"/>
  <c r="H297" i="13"/>
  <c r="I297" i="13"/>
  <c r="J297" i="13"/>
  <c r="K297" i="13"/>
  <c r="L297" i="13"/>
  <c r="M297" i="13"/>
  <c r="N297" i="13"/>
  <c r="O297" i="13"/>
  <c r="E298" i="13"/>
  <c r="F298" i="13"/>
  <c r="G298" i="13"/>
  <c r="H298" i="13"/>
  <c r="I298" i="13"/>
  <c r="J298" i="13"/>
  <c r="K298" i="13"/>
  <c r="L298" i="13"/>
  <c r="M298" i="13"/>
  <c r="N298" i="13"/>
  <c r="O298" i="13"/>
  <c r="E299" i="13"/>
  <c r="F299" i="13"/>
  <c r="G299" i="13"/>
  <c r="H299" i="13"/>
  <c r="I299" i="13"/>
  <c r="J299" i="13"/>
  <c r="K299" i="13"/>
  <c r="L299" i="13"/>
  <c r="M299" i="13"/>
  <c r="N299" i="13"/>
  <c r="O299" i="13"/>
  <c r="E300" i="13"/>
  <c r="F300" i="13"/>
  <c r="G300" i="13"/>
  <c r="H300" i="13"/>
  <c r="I300" i="13"/>
  <c r="J300" i="13"/>
  <c r="K300" i="13"/>
  <c r="L300" i="13"/>
  <c r="M300" i="13"/>
  <c r="N300" i="13"/>
  <c r="O300" i="13"/>
  <c r="E301" i="13"/>
  <c r="F301" i="13"/>
  <c r="G301" i="13"/>
  <c r="H301" i="13"/>
  <c r="I301" i="13"/>
  <c r="J301" i="13"/>
  <c r="K301" i="13"/>
  <c r="L301" i="13"/>
  <c r="M301" i="13"/>
  <c r="N301" i="13"/>
  <c r="O301" i="13"/>
  <c r="E302" i="13"/>
  <c r="F302" i="13"/>
  <c r="G302" i="13"/>
  <c r="H302" i="13"/>
  <c r="I302" i="13"/>
  <c r="J302" i="13"/>
  <c r="K302" i="13"/>
  <c r="L302" i="13"/>
  <c r="M302" i="13"/>
  <c r="N302" i="13"/>
  <c r="O302" i="13"/>
  <c r="E303" i="13"/>
  <c r="F303" i="13"/>
  <c r="G303" i="13"/>
  <c r="H303" i="13"/>
  <c r="I303" i="13"/>
  <c r="J303" i="13"/>
  <c r="K303" i="13"/>
  <c r="L303" i="13"/>
  <c r="M303" i="13"/>
  <c r="N303" i="13"/>
  <c r="O303" i="13"/>
  <c r="E304" i="13"/>
  <c r="F304" i="13"/>
  <c r="G304" i="13"/>
  <c r="H304" i="13"/>
  <c r="I304" i="13"/>
  <c r="J304" i="13"/>
  <c r="K304" i="13"/>
  <c r="L304" i="13"/>
  <c r="M304" i="13"/>
  <c r="N304" i="13"/>
  <c r="O304" i="13"/>
  <c r="E305" i="13"/>
  <c r="F305" i="13"/>
  <c r="G305" i="13"/>
  <c r="H305" i="13"/>
  <c r="I305" i="13"/>
  <c r="J305" i="13"/>
  <c r="K305" i="13"/>
  <c r="L305" i="13"/>
  <c r="M305" i="13"/>
  <c r="N305" i="13"/>
  <c r="O305" i="13"/>
  <c r="E306" i="13"/>
  <c r="F306" i="13"/>
  <c r="G306" i="13"/>
  <c r="H306" i="13"/>
  <c r="I306" i="13"/>
  <c r="J306" i="13"/>
  <c r="K306" i="13"/>
  <c r="L306" i="13"/>
  <c r="M306" i="13"/>
  <c r="N306" i="13"/>
  <c r="O306" i="13"/>
  <c r="E307" i="13"/>
  <c r="F307" i="13"/>
  <c r="G307" i="13"/>
  <c r="H307" i="13"/>
  <c r="I307" i="13"/>
  <c r="J307" i="13"/>
  <c r="K307" i="13"/>
  <c r="L307" i="13"/>
  <c r="M307" i="13"/>
  <c r="N307" i="13"/>
  <c r="O307" i="13"/>
  <c r="E308" i="13"/>
  <c r="F308" i="13"/>
  <c r="G308" i="13"/>
  <c r="H308" i="13"/>
  <c r="I308" i="13"/>
  <c r="J308" i="13"/>
  <c r="K308" i="13"/>
  <c r="L308" i="13"/>
  <c r="M308" i="13"/>
  <c r="N308" i="13"/>
  <c r="O308" i="13"/>
  <c r="E309" i="13"/>
  <c r="F309" i="13"/>
  <c r="G309" i="13"/>
  <c r="H309" i="13"/>
  <c r="I309" i="13"/>
  <c r="J309" i="13"/>
  <c r="K309" i="13"/>
  <c r="L309" i="13"/>
  <c r="M309" i="13"/>
  <c r="N309" i="13"/>
  <c r="O309" i="13"/>
  <c r="E310" i="13"/>
  <c r="F310" i="13"/>
  <c r="G310" i="13"/>
  <c r="H310" i="13"/>
  <c r="I310" i="13"/>
  <c r="J310" i="13"/>
  <c r="K310" i="13"/>
  <c r="L310" i="13"/>
  <c r="M310" i="13"/>
  <c r="N310" i="13"/>
  <c r="O310" i="13"/>
  <c r="E311" i="13"/>
  <c r="F311" i="13"/>
  <c r="G311" i="13"/>
  <c r="H311" i="13"/>
  <c r="I311" i="13"/>
  <c r="J311" i="13"/>
  <c r="K311" i="13"/>
  <c r="L311" i="13"/>
  <c r="M311" i="13"/>
  <c r="N311" i="13"/>
  <c r="O311" i="13"/>
  <c r="E312" i="13"/>
  <c r="F312" i="13"/>
  <c r="G312" i="13"/>
  <c r="H312" i="13"/>
  <c r="I312" i="13"/>
  <c r="J312" i="13"/>
  <c r="K312" i="13"/>
  <c r="L312" i="13"/>
  <c r="M312" i="13"/>
  <c r="N312" i="13"/>
  <c r="O312" i="13"/>
  <c r="E313" i="13"/>
  <c r="F313" i="13"/>
  <c r="G313" i="13"/>
  <c r="H313" i="13"/>
  <c r="I313" i="13"/>
  <c r="J313" i="13"/>
  <c r="K313" i="13"/>
  <c r="L313" i="13"/>
  <c r="M313" i="13"/>
  <c r="N313" i="13"/>
  <c r="O313" i="13"/>
  <c r="E314" i="13"/>
  <c r="F314" i="13"/>
  <c r="G314" i="13"/>
  <c r="H314" i="13"/>
  <c r="I314" i="13"/>
  <c r="J314" i="13"/>
  <c r="K314" i="13"/>
  <c r="L314" i="13"/>
  <c r="M314" i="13"/>
  <c r="N314" i="13"/>
  <c r="O314" i="13"/>
  <c r="E315" i="13"/>
  <c r="F315" i="13"/>
  <c r="G315" i="13"/>
  <c r="H315" i="13"/>
  <c r="I315" i="13"/>
  <c r="J315" i="13"/>
  <c r="K315" i="13"/>
  <c r="L315" i="13"/>
  <c r="M315" i="13"/>
  <c r="N315" i="13"/>
  <c r="O315" i="13"/>
  <c r="E316" i="13"/>
  <c r="F316" i="13"/>
  <c r="G316" i="13"/>
  <c r="H316" i="13"/>
  <c r="I316" i="13"/>
  <c r="J316" i="13"/>
  <c r="K316" i="13"/>
  <c r="L316" i="13"/>
  <c r="M316" i="13"/>
  <c r="N316" i="13"/>
  <c r="O316" i="13"/>
  <c r="E317" i="13"/>
  <c r="F317" i="13"/>
  <c r="G317" i="13"/>
  <c r="H317" i="13"/>
  <c r="I317" i="13"/>
  <c r="J317" i="13"/>
  <c r="K317" i="13"/>
  <c r="L317" i="13"/>
  <c r="M317" i="13"/>
  <c r="N317" i="13"/>
  <c r="O317" i="13"/>
  <c r="E318" i="13"/>
  <c r="F318" i="13"/>
  <c r="G318" i="13"/>
  <c r="H318" i="13"/>
  <c r="I318" i="13"/>
  <c r="J318" i="13"/>
  <c r="K318" i="13"/>
  <c r="L318" i="13"/>
  <c r="M318" i="13"/>
  <c r="N318" i="13"/>
  <c r="O318" i="13"/>
  <c r="E319" i="13"/>
  <c r="F319" i="13"/>
  <c r="G319" i="13"/>
  <c r="H319" i="13"/>
  <c r="I319" i="13"/>
  <c r="J319" i="13"/>
  <c r="K319" i="13"/>
  <c r="L319" i="13"/>
  <c r="M319" i="13"/>
  <c r="N319" i="13"/>
  <c r="O319" i="13"/>
  <c r="E320" i="13"/>
  <c r="F320" i="13"/>
  <c r="G320" i="13"/>
  <c r="H320" i="13"/>
  <c r="I320" i="13"/>
  <c r="J320" i="13"/>
  <c r="K320" i="13"/>
  <c r="L320" i="13"/>
  <c r="M320" i="13"/>
  <c r="N320" i="13"/>
  <c r="O320" i="13"/>
  <c r="O3" i="13"/>
  <c r="N3" i="13"/>
  <c r="M3" i="13"/>
  <c r="L3" i="13"/>
  <c r="K3" i="13"/>
  <c r="J3" i="13"/>
  <c r="I3" i="13"/>
  <c r="H3" i="13"/>
  <c r="G3" i="13"/>
  <c r="F3" i="13"/>
  <c r="E3" i="13"/>
  <c r="C4" i="13"/>
  <c r="D4" i="13"/>
  <c r="C5" i="13"/>
  <c r="D5" i="13"/>
  <c r="C6" i="13"/>
  <c r="D6" i="13"/>
  <c r="C7" i="13"/>
  <c r="D7" i="13"/>
  <c r="C8" i="13"/>
  <c r="D8" i="13"/>
  <c r="C9" i="13"/>
  <c r="D9" i="13"/>
  <c r="C10" i="13"/>
  <c r="D10" i="13"/>
  <c r="C11" i="13"/>
  <c r="D11" i="13"/>
  <c r="C12" i="13"/>
  <c r="D12" i="13"/>
  <c r="C13" i="13"/>
  <c r="D13" i="13"/>
  <c r="C14" i="13"/>
  <c r="D14" i="13"/>
  <c r="C15" i="13"/>
  <c r="D15" i="13"/>
  <c r="C16" i="13"/>
  <c r="D16" i="13"/>
  <c r="C17" i="13"/>
  <c r="D17" i="13"/>
  <c r="C18" i="13"/>
  <c r="D18" i="13"/>
  <c r="C19" i="13"/>
  <c r="D19" i="13"/>
  <c r="C20" i="13"/>
  <c r="D20" i="13"/>
  <c r="C21" i="13"/>
  <c r="D21" i="13"/>
  <c r="C22" i="13"/>
  <c r="D22" i="13"/>
  <c r="C23" i="13"/>
  <c r="D23" i="13"/>
  <c r="C24" i="13"/>
  <c r="D24" i="13"/>
  <c r="C25" i="13"/>
  <c r="D25" i="13"/>
  <c r="C26" i="13"/>
  <c r="D26" i="13"/>
  <c r="C27" i="13"/>
  <c r="D27" i="13"/>
  <c r="C28" i="13"/>
  <c r="D28" i="13"/>
  <c r="C29" i="13"/>
  <c r="D29" i="13"/>
  <c r="C30" i="13"/>
  <c r="D30" i="13"/>
  <c r="C31" i="13"/>
  <c r="D31" i="13"/>
  <c r="C32" i="13"/>
  <c r="D32" i="13"/>
  <c r="C33" i="13"/>
  <c r="D33" i="13"/>
  <c r="C34" i="13"/>
  <c r="D34" i="13"/>
  <c r="C35" i="13"/>
  <c r="D35" i="13"/>
  <c r="C36" i="13"/>
  <c r="D36" i="13"/>
  <c r="C37" i="13"/>
  <c r="D37" i="13"/>
  <c r="C38" i="13"/>
  <c r="D38" i="13"/>
  <c r="C39" i="13"/>
  <c r="D39" i="13"/>
  <c r="C40" i="13"/>
  <c r="D40" i="13"/>
  <c r="C41" i="13"/>
  <c r="D41" i="13"/>
  <c r="C42" i="13"/>
  <c r="D42" i="13"/>
  <c r="C43" i="13"/>
  <c r="D43" i="13"/>
  <c r="C44" i="13"/>
  <c r="D44" i="13"/>
  <c r="C45" i="13"/>
  <c r="D45" i="13"/>
  <c r="C46" i="13"/>
  <c r="D46" i="13"/>
  <c r="C47" i="13"/>
  <c r="D47" i="13"/>
  <c r="C48" i="13"/>
  <c r="D48" i="13"/>
  <c r="C49" i="13"/>
  <c r="D49" i="13"/>
  <c r="C50" i="13"/>
  <c r="D50" i="13"/>
  <c r="C51" i="13"/>
  <c r="D51" i="13"/>
  <c r="C52" i="13"/>
  <c r="D52" i="13"/>
  <c r="C53" i="13"/>
  <c r="D53" i="13"/>
  <c r="C54" i="13"/>
  <c r="D54" i="13"/>
  <c r="C55" i="13"/>
  <c r="D55" i="13"/>
  <c r="C56" i="13"/>
  <c r="D56" i="13"/>
  <c r="C57" i="13"/>
  <c r="D57" i="13"/>
  <c r="C58" i="13"/>
  <c r="D58" i="13"/>
  <c r="C59" i="13"/>
  <c r="D59" i="13"/>
  <c r="C60" i="13"/>
  <c r="D60" i="13"/>
  <c r="C61" i="13"/>
  <c r="D61" i="13"/>
  <c r="C62" i="13"/>
  <c r="D62" i="13"/>
  <c r="C63" i="13"/>
  <c r="D63" i="13"/>
  <c r="C64" i="13"/>
  <c r="D64" i="13"/>
  <c r="C65" i="13"/>
  <c r="D65" i="13"/>
  <c r="C66" i="13"/>
  <c r="D66" i="13"/>
  <c r="C67" i="13"/>
  <c r="D67" i="13"/>
  <c r="C68" i="13"/>
  <c r="D68" i="13"/>
  <c r="C69" i="13"/>
  <c r="D69" i="13"/>
  <c r="C70" i="13"/>
  <c r="D70" i="13"/>
  <c r="C71" i="13"/>
  <c r="D71" i="13"/>
  <c r="C72" i="13"/>
  <c r="D72" i="13"/>
  <c r="C73" i="13"/>
  <c r="D73" i="13"/>
  <c r="C74" i="13"/>
  <c r="D74" i="13"/>
  <c r="C75" i="13"/>
  <c r="D75" i="13"/>
  <c r="C76" i="13"/>
  <c r="D76" i="13"/>
  <c r="C77" i="13"/>
  <c r="D77" i="13"/>
  <c r="C78" i="13"/>
  <c r="D78" i="13"/>
  <c r="C79" i="13"/>
  <c r="D79" i="13"/>
  <c r="C80" i="13"/>
  <c r="D80" i="13"/>
  <c r="C81" i="13"/>
  <c r="D81" i="13"/>
  <c r="C82" i="13"/>
  <c r="D82" i="13"/>
  <c r="C83" i="13"/>
  <c r="D83" i="13"/>
  <c r="C84" i="13"/>
  <c r="D84" i="13"/>
  <c r="C85" i="13"/>
  <c r="D85" i="13"/>
  <c r="C86" i="13"/>
  <c r="D86" i="13"/>
  <c r="C87" i="13"/>
  <c r="D87" i="13"/>
  <c r="C88" i="13"/>
  <c r="D88" i="13"/>
  <c r="C89" i="13"/>
  <c r="D89" i="13"/>
  <c r="C90" i="13"/>
  <c r="D90" i="13"/>
  <c r="C91" i="13"/>
  <c r="D91" i="13"/>
  <c r="C92" i="13"/>
  <c r="D92" i="13"/>
  <c r="C93" i="13"/>
  <c r="D93" i="13"/>
  <c r="C94" i="13"/>
  <c r="D94" i="13"/>
  <c r="C95" i="13"/>
  <c r="D95" i="13"/>
  <c r="C96" i="13"/>
  <c r="D96" i="13"/>
  <c r="C97" i="13"/>
  <c r="D97" i="13"/>
  <c r="C98" i="13"/>
  <c r="D98" i="13"/>
  <c r="C99" i="13"/>
  <c r="D99" i="13"/>
  <c r="C100" i="13"/>
  <c r="D100" i="13"/>
  <c r="C101" i="13"/>
  <c r="D101" i="13"/>
  <c r="C102" i="13"/>
  <c r="D102" i="13"/>
  <c r="C103" i="13"/>
  <c r="D103" i="13"/>
  <c r="C104" i="13"/>
  <c r="D104" i="13"/>
  <c r="C105" i="13"/>
  <c r="D105" i="13"/>
  <c r="C106" i="13"/>
  <c r="D106" i="13"/>
  <c r="C107" i="13"/>
  <c r="D107" i="13"/>
  <c r="C108" i="13"/>
  <c r="D108" i="13"/>
  <c r="C109" i="13"/>
  <c r="D109" i="13"/>
  <c r="C110" i="13"/>
  <c r="D110" i="13"/>
  <c r="C111" i="13"/>
  <c r="D111" i="13"/>
  <c r="C112" i="13"/>
  <c r="D112" i="13"/>
  <c r="C113" i="13"/>
  <c r="D113" i="13"/>
  <c r="C114" i="13"/>
  <c r="D114" i="13"/>
  <c r="C115" i="13"/>
  <c r="D115" i="13"/>
  <c r="C116" i="13"/>
  <c r="D116" i="13"/>
  <c r="C117" i="13"/>
  <c r="D117" i="13"/>
  <c r="C118" i="13"/>
  <c r="D118" i="13"/>
  <c r="C119" i="13"/>
  <c r="D119" i="13"/>
  <c r="C120" i="13"/>
  <c r="D120" i="13"/>
  <c r="C121" i="13"/>
  <c r="D121" i="13"/>
  <c r="C122" i="13"/>
  <c r="D122" i="13"/>
  <c r="C123" i="13"/>
  <c r="D123" i="13"/>
  <c r="C124" i="13"/>
  <c r="D124" i="13"/>
  <c r="C125" i="13"/>
  <c r="D125" i="13"/>
  <c r="C126" i="13"/>
  <c r="D126" i="13"/>
  <c r="C127" i="13"/>
  <c r="D127" i="13"/>
  <c r="C128" i="13"/>
  <c r="D128" i="13"/>
  <c r="C129" i="13"/>
  <c r="D129" i="13"/>
  <c r="C130" i="13"/>
  <c r="D130" i="13"/>
  <c r="C131" i="13"/>
  <c r="D131" i="13"/>
  <c r="C132" i="13"/>
  <c r="D132" i="13"/>
  <c r="C133" i="13"/>
  <c r="D133" i="13"/>
  <c r="C134" i="13"/>
  <c r="D134" i="13"/>
  <c r="C135" i="13"/>
  <c r="D135" i="13"/>
  <c r="C136" i="13"/>
  <c r="D136" i="13"/>
  <c r="C137" i="13"/>
  <c r="D137" i="13"/>
  <c r="C138" i="13"/>
  <c r="D138" i="13"/>
  <c r="C139" i="13"/>
  <c r="D139" i="13"/>
  <c r="C140" i="13"/>
  <c r="D140" i="13"/>
  <c r="C141" i="13"/>
  <c r="D141" i="13"/>
  <c r="C142" i="13"/>
  <c r="D142" i="13"/>
  <c r="C143" i="13"/>
  <c r="D143" i="13"/>
  <c r="C144" i="13"/>
  <c r="D144" i="13"/>
  <c r="C145" i="13"/>
  <c r="D145" i="13"/>
  <c r="C146" i="13"/>
  <c r="D146" i="13"/>
  <c r="C147" i="13"/>
  <c r="D147" i="13"/>
  <c r="C148" i="13"/>
  <c r="D148" i="13"/>
  <c r="C149" i="13"/>
  <c r="D149" i="13"/>
  <c r="C150" i="13"/>
  <c r="D150" i="13"/>
  <c r="C151" i="13"/>
  <c r="D151" i="13"/>
  <c r="C152" i="13"/>
  <c r="D152" i="13"/>
  <c r="C153" i="13"/>
  <c r="D153" i="13"/>
  <c r="C154" i="13"/>
  <c r="D154" i="13"/>
  <c r="C155" i="13"/>
  <c r="D155" i="13"/>
  <c r="C156" i="13"/>
  <c r="D156" i="13"/>
  <c r="C157" i="13"/>
  <c r="D157" i="13"/>
  <c r="C158" i="13"/>
  <c r="D158" i="13"/>
  <c r="C159" i="13"/>
  <c r="D159" i="13"/>
  <c r="C160" i="13"/>
  <c r="D160" i="13"/>
  <c r="C161" i="13"/>
  <c r="D161" i="13"/>
  <c r="C162" i="13"/>
  <c r="D162" i="13"/>
  <c r="C163" i="13"/>
  <c r="D163" i="13"/>
  <c r="C164" i="13"/>
  <c r="D164" i="13"/>
  <c r="C165" i="13"/>
  <c r="D165" i="13"/>
  <c r="C166" i="13"/>
  <c r="D166" i="13"/>
  <c r="C167" i="13"/>
  <c r="D167" i="13"/>
  <c r="C168" i="13"/>
  <c r="D168" i="13"/>
  <c r="C169" i="13"/>
  <c r="D169" i="13"/>
  <c r="C170" i="13"/>
  <c r="D170" i="13"/>
  <c r="C171" i="13"/>
  <c r="D171" i="13"/>
  <c r="C172" i="13"/>
  <c r="D172" i="13"/>
  <c r="C173" i="13"/>
  <c r="D173" i="13"/>
  <c r="C174" i="13"/>
  <c r="D174" i="13"/>
  <c r="C175" i="13"/>
  <c r="D175" i="13"/>
  <c r="C176" i="13"/>
  <c r="D176" i="13"/>
  <c r="C177" i="13"/>
  <c r="D177" i="13"/>
  <c r="C178" i="13"/>
  <c r="D178" i="13"/>
  <c r="C179" i="13"/>
  <c r="D179" i="13"/>
  <c r="C180" i="13"/>
  <c r="D180" i="13"/>
  <c r="C181" i="13"/>
  <c r="D181" i="13"/>
  <c r="C182" i="13"/>
  <c r="D182" i="13"/>
  <c r="C183" i="13"/>
  <c r="D183" i="13"/>
  <c r="C184" i="13"/>
  <c r="D184" i="13"/>
  <c r="C185" i="13"/>
  <c r="D185" i="13"/>
  <c r="C186" i="13"/>
  <c r="D186" i="13"/>
  <c r="C187" i="13"/>
  <c r="D187" i="13"/>
  <c r="C188" i="13"/>
  <c r="D188" i="13"/>
  <c r="C189" i="13"/>
  <c r="D189" i="13"/>
  <c r="C190" i="13"/>
  <c r="D190" i="13"/>
  <c r="C191" i="13"/>
  <c r="D191" i="13"/>
  <c r="C192" i="13"/>
  <c r="D192" i="13"/>
  <c r="C193" i="13"/>
  <c r="D193" i="13"/>
  <c r="C194" i="13"/>
  <c r="D194" i="13"/>
  <c r="C195" i="13"/>
  <c r="D195" i="13"/>
  <c r="C196" i="13"/>
  <c r="D196" i="13"/>
  <c r="C197" i="13"/>
  <c r="D197" i="13"/>
  <c r="C198" i="13"/>
  <c r="D198" i="13"/>
  <c r="C199" i="13"/>
  <c r="D199" i="13"/>
  <c r="C200" i="13"/>
  <c r="D200" i="13"/>
  <c r="C201" i="13"/>
  <c r="D201" i="13"/>
  <c r="C202" i="13"/>
  <c r="D202" i="13"/>
  <c r="C203" i="13"/>
  <c r="D203" i="13"/>
  <c r="C204" i="13"/>
  <c r="D204" i="13"/>
  <c r="C205" i="13"/>
  <c r="D205" i="13"/>
  <c r="C206" i="13"/>
  <c r="D206" i="13"/>
  <c r="C207" i="13"/>
  <c r="D207" i="13"/>
  <c r="C208" i="13"/>
  <c r="D208" i="13"/>
  <c r="C209" i="13"/>
  <c r="D209" i="13"/>
  <c r="C210" i="13"/>
  <c r="D210" i="13"/>
  <c r="C211" i="13"/>
  <c r="D211" i="13"/>
  <c r="C212" i="13"/>
  <c r="D212" i="13"/>
  <c r="C213" i="13"/>
  <c r="D213" i="13"/>
  <c r="C214" i="13"/>
  <c r="D214" i="13"/>
  <c r="C215" i="13"/>
  <c r="D215" i="13"/>
  <c r="C216" i="13"/>
  <c r="D216" i="13"/>
  <c r="C217" i="13"/>
  <c r="D217" i="13"/>
  <c r="C218" i="13"/>
  <c r="D218" i="13"/>
  <c r="C219" i="13"/>
  <c r="D219" i="13"/>
  <c r="C220" i="13"/>
  <c r="D220" i="13"/>
  <c r="C221" i="13"/>
  <c r="D221" i="13"/>
  <c r="C222" i="13"/>
  <c r="D222" i="13"/>
  <c r="C223" i="13"/>
  <c r="D223" i="13"/>
  <c r="C224" i="13"/>
  <c r="D224" i="13"/>
  <c r="C225" i="13"/>
  <c r="D225" i="13"/>
  <c r="C226" i="13"/>
  <c r="D226" i="13"/>
  <c r="C227" i="13"/>
  <c r="D227" i="13"/>
  <c r="C228" i="13"/>
  <c r="D228" i="13"/>
  <c r="C229" i="13"/>
  <c r="D229" i="13"/>
  <c r="C230" i="13"/>
  <c r="D230" i="13"/>
  <c r="C231" i="13"/>
  <c r="D231" i="13"/>
  <c r="C232" i="13"/>
  <c r="D232" i="13"/>
  <c r="C233" i="13"/>
  <c r="D233" i="13"/>
  <c r="C234" i="13"/>
  <c r="D234" i="13"/>
  <c r="C235" i="13"/>
  <c r="D235" i="13"/>
  <c r="C236" i="13"/>
  <c r="D236" i="13"/>
  <c r="C237" i="13"/>
  <c r="D237" i="13"/>
  <c r="C238" i="13"/>
  <c r="D238" i="13"/>
  <c r="C239" i="13"/>
  <c r="D239" i="13"/>
  <c r="C240" i="13"/>
  <c r="D240" i="13"/>
  <c r="C241" i="13"/>
  <c r="D241" i="13"/>
  <c r="C242" i="13"/>
  <c r="D242" i="13"/>
  <c r="C243" i="13"/>
  <c r="D243" i="13"/>
  <c r="C244" i="13"/>
  <c r="D244" i="13"/>
  <c r="C245" i="13"/>
  <c r="D245" i="13"/>
  <c r="C246" i="13"/>
  <c r="D246" i="13"/>
  <c r="C247" i="13"/>
  <c r="D247" i="13"/>
  <c r="C248" i="13"/>
  <c r="D248" i="13"/>
  <c r="C249" i="13"/>
  <c r="D249" i="13"/>
  <c r="C250" i="13"/>
  <c r="D250" i="13"/>
  <c r="C251" i="13"/>
  <c r="D251" i="13"/>
  <c r="C252" i="13"/>
  <c r="D252" i="13"/>
  <c r="C253" i="13"/>
  <c r="D253" i="13"/>
  <c r="C254" i="13"/>
  <c r="D254" i="13"/>
  <c r="C255" i="13"/>
  <c r="D255" i="13"/>
  <c r="C256" i="13"/>
  <c r="D256" i="13"/>
  <c r="C257" i="13"/>
  <c r="D257" i="13"/>
  <c r="C258" i="13"/>
  <c r="D258" i="13"/>
  <c r="C259" i="13"/>
  <c r="D259" i="13"/>
  <c r="C260" i="13"/>
  <c r="D260" i="13"/>
  <c r="C261" i="13"/>
  <c r="D261" i="13"/>
  <c r="C262" i="13"/>
  <c r="D262" i="13"/>
  <c r="C263" i="13"/>
  <c r="D263" i="13"/>
  <c r="C264" i="13"/>
  <c r="D264" i="13"/>
  <c r="C265" i="13"/>
  <c r="D265" i="13"/>
  <c r="C266" i="13"/>
  <c r="D266" i="13"/>
  <c r="C267" i="13"/>
  <c r="D267" i="13"/>
  <c r="C268" i="13"/>
  <c r="D268" i="13"/>
  <c r="C269" i="13"/>
  <c r="D269" i="13"/>
  <c r="C270" i="13"/>
  <c r="D270" i="13"/>
  <c r="C271" i="13"/>
  <c r="D271" i="13"/>
  <c r="C272" i="13"/>
  <c r="D272" i="13"/>
  <c r="C273" i="13"/>
  <c r="D273" i="13"/>
  <c r="C274" i="13"/>
  <c r="D274" i="13"/>
  <c r="C275" i="13"/>
  <c r="D275" i="13"/>
  <c r="C276" i="13"/>
  <c r="D276" i="13"/>
  <c r="C277" i="13"/>
  <c r="D277" i="13"/>
  <c r="C278" i="13"/>
  <c r="D278" i="13"/>
  <c r="C279" i="13"/>
  <c r="D279" i="13"/>
  <c r="C280" i="13"/>
  <c r="D280" i="13"/>
  <c r="C281" i="13"/>
  <c r="D281" i="13"/>
  <c r="C282" i="13"/>
  <c r="D282" i="13"/>
  <c r="C283" i="13"/>
  <c r="D283" i="13"/>
  <c r="C284" i="13"/>
  <c r="D284" i="13"/>
  <c r="C285" i="13"/>
  <c r="D285" i="13"/>
  <c r="C286" i="13"/>
  <c r="D286" i="13"/>
  <c r="C287" i="13"/>
  <c r="D287" i="13"/>
  <c r="C288" i="13"/>
  <c r="D288" i="13"/>
  <c r="C289" i="13"/>
  <c r="D289" i="13"/>
  <c r="C290" i="13"/>
  <c r="D290" i="13"/>
  <c r="C291" i="13"/>
  <c r="D291" i="13"/>
  <c r="C292" i="13"/>
  <c r="D292" i="13"/>
  <c r="C293" i="13"/>
  <c r="D293" i="13"/>
  <c r="C294" i="13"/>
  <c r="D294" i="13"/>
  <c r="C295" i="13"/>
  <c r="D295" i="13"/>
  <c r="C296" i="13"/>
  <c r="D296" i="13"/>
  <c r="C297" i="13"/>
  <c r="D297" i="13"/>
  <c r="C298" i="13"/>
  <c r="D298" i="13"/>
  <c r="C299" i="13"/>
  <c r="D299" i="13"/>
  <c r="C300" i="13"/>
  <c r="D300" i="13"/>
  <c r="C301" i="13"/>
  <c r="D301" i="13"/>
  <c r="C302" i="13"/>
  <c r="D302" i="13"/>
  <c r="C303" i="13"/>
  <c r="D303" i="13"/>
  <c r="C304" i="13"/>
  <c r="D304" i="13"/>
  <c r="C305" i="13"/>
  <c r="D305" i="13"/>
  <c r="C306" i="13"/>
  <c r="D306" i="13"/>
  <c r="C307" i="13"/>
  <c r="D307" i="13"/>
  <c r="C308" i="13"/>
  <c r="D308" i="13"/>
  <c r="C309" i="13"/>
  <c r="D309" i="13"/>
  <c r="C310" i="13"/>
  <c r="D310" i="13"/>
  <c r="C311" i="13"/>
  <c r="D311" i="13"/>
  <c r="C312" i="13"/>
  <c r="D312" i="13"/>
  <c r="C313" i="13"/>
  <c r="D313" i="13"/>
  <c r="C314" i="13"/>
  <c r="D314" i="13"/>
  <c r="C315" i="13"/>
  <c r="D315" i="13"/>
  <c r="C316" i="13"/>
  <c r="D316" i="13"/>
  <c r="C317" i="13"/>
  <c r="D317" i="13"/>
  <c r="C318" i="13"/>
  <c r="D318" i="13"/>
  <c r="C319" i="13"/>
  <c r="D319" i="13"/>
  <c r="C320" i="13"/>
  <c r="D320" i="13"/>
  <c r="D3" i="13"/>
  <c r="C3" i="13"/>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 i="1"/>
  <c r="D3" i="1"/>
  <c r="P4" i="1"/>
  <c r="Q4" i="1"/>
  <c r="R4" i="1"/>
  <c r="S4" i="1"/>
  <c r="T4" i="1"/>
  <c r="U4" i="1"/>
  <c r="V4" i="1"/>
  <c r="W4" i="1"/>
  <c r="X4" i="1"/>
  <c r="Y4" i="1"/>
  <c r="Z4" i="1"/>
  <c r="P5" i="1"/>
  <c r="Q5" i="1"/>
  <c r="R5" i="1"/>
  <c r="S5" i="1"/>
  <c r="T5" i="1"/>
  <c r="U5" i="1"/>
  <c r="V5" i="1"/>
  <c r="W5" i="1"/>
  <c r="X5" i="1"/>
  <c r="Y5" i="1"/>
  <c r="Z5" i="1"/>
  <c r="P6" i="1"/>
  <c r="Q6" i="1"/>
  <c r="R6" i="1"/>
  <c r="S6" i="1"/>
  <c r="T6" i="1"/>
  <c r="U6" i="1"/>
  <c r="V6" i="1"/>
  <c r="W6" i="1"/>
  <c r="X6" i="1"/>
  <c r="Y6" i="1"/>
  <c r="Z6" i="1"/>
  <c r="P7" i="1"/>
  <c r="Q7" i="1"/>
  <c r="R7" i="1"/>
  <c r="S7" i="1"/>
  <c r="T7" i="1"/>
  <c r="U7" i="1"/>
  <c r="V7" i="1"/>
  <c r="W7" i="1"/>
  <c r="X7" i="1"/>
  <c r="Y7" i="1"/>
  <c r="Z7" i="1"/>
  <c r="P8" i="1"/>
  <c r="Q8" i="1"/>
  <c r="R8" i="1"/>
  <c r="S8" i="1"/>
  <c r="T8" i="1"/>
  <c r="U8" i="1"/>
  <c r="V8" i="1"/>
  <c r="W8" i="1"/>
  <c r="X8" i="1"/>
  <c r="Y8" i="1"/>
  <c r="Z8" i="1"/>
  <c r="P9" i="1"/>
  <c r="Q9" i="1"/>
  <c r="R9" i="1"/>
  <c r="S9" i="1"/>
  <c r="T9" i="1"/>
  <c r="U9" i="1"/>
  <c r="V9" i="1"/>
  <c r="W9" i="1"/>
  <c r="X9" i="1"/>
  <c r="Y9" i="1"/>
  <c r="Z9" i="1"/>
  <c r="P10" i="1"/>
  <c r="Q10" i="1"/>
  <c r="R10" i="1"/>
  <c r="S10" i="1"/>
  <c r="T10" i="1"/>
  <c r="U10" i="1"/>
  <c r="V10" i="1"/>
  <c r="W10" i="1"/>
  <c r="X10" i="1"/>
  <c r="Y10" i="1"/>
  <c r="Z10" i="1"/>
  <c r="P11" i="1"/>
  <c r="Q11" i="1"/>
  <c r="R11" i="1"/>
  <c r="S11" i="1"/>
  <c r="T11" i="1"/>
  <c r="U11" i="1"/>
  <c r="V11" i="1"/>
  <c r="W11" i="1"/>
  <c r="X11" i="1"/>
  <c r="Y11" i="1"/>
  <c r="Z11" i="1"/>
  <c r="P12" i="1"/>
  <c r="Q12" i="1"/>
  <c r="R12" i="1"/>
  <c r="S12" i="1"/>
  <c r="T12" i="1"/>
  <c r="U12" i="1"/>
  <c r="V12" i="1"/>
  <c r="W12" i="1"/>
  <c r="X12" i="1"/>
  <c r="Y12" i="1"/>
  <c r="Z12" i="1"/>
  <c r="P13" i="1"/>
  <c r="Q13" i="1"/>
  <c r="R13" i="1"/>
  <c r="S13" i="1"/>
  <c r="T13" i="1"/>
  <c r="U13" i="1"/>
  <c r="V13" i="1"/>
  <c r="W13" i="1"/>
  <c r="X13" i="1"/>
  <c r="Y13" i="1"/>
  <c r="Z13" i="1"/>
  <c r="P14" i="1"/>
  <c r="Q14" i="1"/>
  <c r="R14" i="1"/>
  <c r="S14" i="1"/>
  <c r="T14" i="1"/>
  <c r="U14" i="1"/>
  <c r="V14" i="1"/>
  <c r="W14" i="1"/>
  <c r="X14" i="1"/>
  <c r="Y14" i="1"/>
  <c r="Z14" i="1"/>
  <c r="P15" i="1"/>
  <c r="Q15" i="1"/>
  <c r="R15" i="1"/>
  <c r="S15" i="1"/>
  <c r="T15" i="1"/>
  <c r="U15" i="1"/>
  <c r="V15" i="1"/>
  <c r="W15" i="1"/>
  <c r="X15" i="1"/>
  <c r="Y15" i="1"/>
  <c r="Z15" i="1"/>
  <c r="P16" i="1"/>
  <c r="Q16" i="1"/>
  <c r="R16" i="1"/>
  <c r="S16" i="1"/>
  <c r="T16" i="1"/>
  <c r="U16" i="1"/>
  <c r="V16" i="1"/>
  <c r="W16" i="1"/>
  <c r="X16" i="1"/>
  <c r="Y16" i="1"/>
  <c r="Z16" i="1"/>
  <c r="P17" i="1"/>
  <c r="Q17" i="1"/>
  <c r="R17" i="1"/>
  <c r="S17" i="1"/>
  <c r="T17" i="1"/>
  <c r="U17" i="1"/>
  <c r="V17" i="1"/>
  <c r="W17" i="1"/>
  <c r="X17" i="1"/>
  <c r="Y17" i="1"/>
  <c r="Z17" i="1"/>
  <c r="P18" i="1"/>
  <c r="Q18" i="1"/>
  <c r="R18" i="1"/>
  <c r="S18" i="1"/>
  <c r="T18" i="1"/>
  <c r="U18" i="1"/>
  <c r="V18" i="1"/>
  <c r="W18" i="1"/>
  <c r="X18" i="1"/>
  <c r="Y18" i="1"/>
  <c r="Z18" i="1"/>
  <c r="P19" i="1"/>
  <c r="Q19" i="1"/>
  <c r="R19" i="1"/>
  <c r="S19" i="1"/>
  <c r="T19" i="1"/>
  <c r="U19" i="1"/>
  <c r="V19" i="1"/>
  <c r="W19" i="1"/>
  <c r="X19" i="1"/>
  <c r="Y19" i="1"/>
  <c r="Z19" i="1"/>
  <c r="P20" i="1"/>
  <c r="Q20" i="1"/>
  <c r="R20" i="1"/>
  <c r="S20" i="1"/>
  <c r="T20" i="1"/>
  <c r="U20" i="1"/>
  <c r="V20" i="1"/>
  <c r="W20" i="1"/>
  <c r="X20" i="1"/>
  <c r="Y20" i="1"/>
  <c r="Z20" i="1"/>
  <c r="P21" i="1"/>
  <c r="Q21" i="1"/>
  <c r="R21" i="1"/>
  <c r="S21" i="1"/>
  <c r="T21" i="1"/>
  <c r="U21" i="1"/>
  <c r="V21" i="1"/>
  <c r="W21" i="1"/>
  <c r="X21" i="1"/>
  <c r="Y21" i="1"/>
  <c r="Z21" i="1"/>
  <c r="P22" i="1"/>
  <c r="Q22" i="1"/>
  <c r="R22" i="1"/>
  <c r="S22" i="1"/>
  <c r="T22" i="1"/>
  <c r="U22" i="1"/>
  <c r="V22" i="1"/>
  <c r="W22" i="1"/>
  <c r="X22" i="1"/>
  <c r="Y22" i="1"/>
  <c r="Z22" i="1"/>
  <c r="P23" i="1"/>
  <c r="Q23" i="1"/>
  <c r="R23" i="1"/>
  <c r="S23" i="1"/>
  <c r="T23" i="1"/>
  <c r="U23" i="1"/>
  <c r="V23" i="1"/>
  <c r="W23" i="1"/>
  <c r="X23" i="1"/>
  <c r="Y23" i="1"/>
  <c r="Z23" i="1"/>
  <c r="P24" i="1"/>
  <c r="Q24" i="1"/>
  <c r="R24" i="1"/>
  <c r="S24" i="1"/>
  <c r="T24" i="1"/>
  <c r="U24" i="1"/>
  <c r="V24" i="1"/>
  <c r="W24" i="1"/>
  <c r="X24" i="1"/>
  <c r="Y24" i="1"/>
  <c r="Z24" i="1"/>
  <c r="P25" i="1"/>
  <c r="Q25" i="1"/>
  <c r="R25" i="1"/>
  <c r="S25" i="1"/>
  <c r="T25" i="1"/>
  <c r="U25" i="1"/>
  <c r="V25" i="1"/>
  <c r="W25" i="1"/>
  <c r="X25" i="1"/>
  <c r="Y25" i="1"/>
  <c r="Z25" i="1"/>
  <c r="P26" i="1"/>
  <c r="Q26" i="1"/>
  <c r="R26" i="1"/>
  <c r="S26" i="1"/>
  <c r="T26" i="1"/>
  <c r="U26" i="1"/>
  <c r="V26" i="1"/>
  <c r="W26" i="1"/>
  <c r="X26" i="1"/>
  <c r="Y26" i="1"/>
  <c r="Z26" i="1"/>
  <c r="P27" i="1"/>
  <c r="Q27" i="1"/>
  <c r="R27" i="1"/>
  <c r="S27" i="1"/>
  <c r="T27" i="1"/>
  <c r="U27" i="1"/>
  <c r="V27" i="1"/>
  <c r="W27" i="1"/>
  <c r="X27" i="1"/>
  <c r="Y27" i="1"/>
  <c r="Z27" i="1"/>
  <c r="P28" i="1"/>
  <c r="Q28" i="1"/>
  <c r="R28" i="1"/>
  <c r="S28" i="1"/>
  <c r="T28" i="1"/>
  <c r="U28" i="1"/>
  <c r="V28" i="1"/>
  <c r="W28" i="1"/>
  <c r="X28" i="1"/>
  <c r="Y28" i="1"/>
  <c r="Z28" i="1"/>
  <c r="P29" i="1"/>
  <c r="Q29" i="1"/>
  <c r="R29" i="1"/>
  <c r="S29" i="1"/>
  <c r="T29" i="1"/>
  <c r="U29" i="1"/>
  <c r="V29" i="1"/>
  <c r="W29" i="1"/>
  <c r="X29" i="1"/>
  <c r="Y29" i="1"/>
  <c r="Z29" i="1"/>
  <c r="P30" i="1"/>
  <c r="Q30" i="1"/>
  <c r="R30" i="1"/>
  <c r="S30" i="1"/>
  <c r="T30" i="1"/>
  <c r="U30" i="1"/>
  <c r="V30" i="1"/>
  <c r="W30" i="1"/>
  <c r="X30" i="1"/>
  <c r="Y30" i="1"/>
  <c r="Z30" i="1"/>
  <c r="P31" i="1"/>
  <c r="Q31" i="1"/>
  <c r="R31" i="1"/>
  <c r="S31" i="1"/>
  <c r="T31" i="1"/>
  <c r="U31" i="1"/>
  <c r="V31" i="1"/>
  <c r="W31" i="1"/>
  <c r="X31" i="1"/>
  <c r="Y31" i="1"/>
  <c r="Z31" i="1"/>
  <c r="P32" i="1"/>
  <c r="Q32" i="1"/>
  <c r="R32" i="1"/>
  <c r="S32" i="1"/>
  <c r="T32" i="1"/>
  <c r="U32" i="1"/>
  <c r="V32" i="1"/>
  <c r="W32" i="1"/>
  <c r="X32" i="1"/>
  <c r="Y32" i="1"/>
  <c r="Z32" i="1"/>
  <c r="P33" i="1"/>
  <c r="Q33" i="1"/>
  <c r="R33" i="1"/>
  <c r="S33" i="1"/>
  <c r="T33" i="1"/>
  <c r="U33" i="1"/>
  <c r="V33" i="1"/>
  <c r="W33" i="1"/>
  <c r="X33" i="1"/>
  <c r="Y33" i="1"/>
  <c r="Z33" i="1"/>
  <c r="P34" i="1"/>
  <c r="Q34" i="1"/>
  <c r="R34" i="1"/>
  <c r="S34" i="1"/>
  <c r="T34" i="1"/>
  <c r="U34" i="1"/>
  <c r="V34" i="1"/>
  <c r="W34" i="1"/>
  <c r="X34" i="1"/>
  <c r="Y34" i="1"/>
  <c r="Z34" i="1"/>
  <c r="P35" i="1"/>
  <c r="Q35" i="1"/>
  <c r="R35" i="1"/>
  <c r="S35" i="1"/>
  <c r="T35" i="1"/>
  <c r="U35" i="1"/>
  <c r="V35" i="1"/>
  <c r="W35" i="1"/>
  <c r="X35" i="1"/>
  <c r="Y35" i="1"/>
  <c r="Z35" i="1"/>
  <c r="P36" i="1"/>
  <c r="Q36" i="1"/>
  <c r="R36" i="1"/>
  <c r="S36" i="1"/>
  <c r="T36" i="1"/>
  <c r="U36" i="1"/>
  <c r="V36" i="1"/>
  <c r="W36" i="1"/>
  <c r="X36" i="1"/>
  <c r="Y36" i="1"/>
  <c r="Z36" i="1"/>
  <c r="P37" i="1"/>
  <c r="Q37" i="1"/>
  <c r="R37" i="1"/>
  <c r="S37" i="1"/>
  <c r="T37" i="1"/>
  <c r="U37" i="1"/>
  <c r="V37" i="1"/>
  <c r="W37" i="1"/>
  <c r="X37" i="1"/>
  <c r="Y37" i="1"/>
  <c r="Z37" i="1"/>
  <c r="P38" i="1"/>
  <c r="Q38" i="1"/>
  <c r="R38" i="1"/>
  <c r="S38" i="1"/>
  <c r="T38" i="1"/>
  <c r="U38" i="1"/>
  <c r="V38" i="1"/>
  <c r="W38" i="1"/>
  <c r="X38" i="1"/>
  <c r="Y38" i="1"/>
  <c r="Z38" i="1"/>
  <c r="P39" i="1"/>
  <c r="Q39" i="1"/>
  <c r="R39" i="1"/>
  <c r="S39" i="1"/>
  <c r="T39" i="1"/>
  <c r="U39" i="1"/>
  <c r="V39" i="1"/>
  <c r="W39" i="1"/>
  <c r="X39" i="1"/>
  <c r="Y39" i="1"/>
  <c r="Z39" i="1"/>
  <c r="P40" i="1"/>
  <c r="Q40" i="1"/>
  <c r="R40" i="1"/>
  <c r="S40" i="1"/>
  <c r="T40" i="1"/>
  <c r="U40" i="1"/>
  <c r="V40" i="1"/>
  <c r="W40" i="1"/>
  <c r="X40" i="1"/>
  <c r="Y40" i="1"/>
  <c r="Z40" i="1"/>
  <c r="P41" i="1"/>
  <c r="Q41" i="1"/>
  <c r="R41" i="1"/>
  <c r="S41" i="1"/>
  <c r="T41" i="1"/>
  <c r="U41" i="1"/>
  <c r="V41" i="1"/>
  <c r="W41" i="1"/>
  <c r="X41" i="1"/>
  <c r="Y41" i="1"/>
  <c r="Z41" i="1"/>
  <c r="P42" i="1"/>
  <c r="Q42" i="1"/>
  <c r="R42" i="1"/>
  <c r="S42" i="1"/>
  <c r="T42" i="1"/>
  <c r="U42" i="1"/>
  <c r="V42" i="1"/>
  <c r="W42" i="1"/>
  <c r="X42" i="1"/>
  <c r="Y42" i="1"/>
  <c r="Z42" i="1"/>
  <c r="P43" i="1"/>
  <c r="Q43" i="1"/>
  <c r="R43" i="1"/>
  <c r="S43" i="1"/>
  <c r="T43" i="1"/>
  <c r="U43" i="1"/>
  <c r="V43" i="1"/>
  <c r="W43" i="1"/>
  <c r="X43" i="1"/>
  <c r="Y43" i="1"/>
  <c r="Z43" i="1"/>
  <c r="P44" i="1"/>
  <c r="Q44" i="1"/>
  <c r="R44" i="1"/>
  <c r="S44" i="1"/>
  <c r="T44" i="1"/>
  <c r="U44" i="1"/>
  <c r="V44" i="1"/>
  <c r="W44" i="1"/>
  <c r="X44" i="1"/>
  <c r="Y44" i="1"/>
  <c r="Z44" i="1"/>
  <c r="P45" i="1"/>
  <c r="Q45" i="1"/>
  <c r="R45" i="1"/>
  <c r="S45" i="1"/>
  <c r="T45" i="1"/>
  <c r="U45" i="1"/>
  <c r="V45" i="1"/>
  <c r="W45" i="1"/>
  <c r="X45" i="1"/>
  <c r="Y45" i="1"/>
  <c r="Z45" i="1"/>
  <c r="P46" i="1"/>
  <c r="Q46" i="1"/>
  <c r="R46" i="1"/>
  <c r="S46" i="1"/>
  <c r="T46" i="1"/>
  <c r="U46" i="1"/>
  <c r="V46" i="1"/>
  <c r="W46" i="1"/>
  <c r="X46" i="1"/>
  <c r="Y46" i="1"/>
  <c r="Z46" i="1"/>
  <c r="P47" i="1"/>
  <c r="Q47" i="1"/>
  <c r="R47" i="1"/>
  <c r="S47" i="1"/>
  <c r="T47" i="1"/>
  <c r="U47" i="1"/>
  <c r="V47" i="1"/>
  <c r="W47" i="1"/>
  <c r="X47" i="1"/>
  <c r="Y47" i="1"/>
  <c r="Z47" i="1"/>
  <c r="P48" i="1"/>
  <c r="Q48" i="1"/>
  <c r="R48" i="1"/>
  <c r="S48" i="1"/>
  <c r="T48" i="1"/>
  <c r="U48" i="1"/>
  <c r="V48" i="1"/>
  <c r="W48" i="1"/>
  <c r="X48" i="1"/>
  <c r="Y48" i="1"/>
  <c r="Z48" i="1"/>
  <c r="P49" i="1"/>
  <c r="Q49" i="1"/>
  <c r="R49" i="1"/>
  <c r="S49" i="1"/>
  <c r="T49" i="1"/>
  <c r="U49" i="1"/>
  <c r="V49" i="1"/>
  <c r="W49" i="1"/>
  <c r="X49" i="1"/>
  <c r="Y49" i="1"/>
  <c r="Z49" i="1"/>
  <c r="P50" i="1"/>
  <c r="Q50" i="1"/>
  <c r="R50" i="1"/>
  <c r="S50" i="1"/>
  <c r="T50" i="1"/>
  <c r="U50" i="1"/>
  <c r="V50" i="1"/>
  <c r="W50" i="1"/>
  <c r="X50" i="1"/>
  <c r="Y50" i="1"/>
  <c r="Z50" i="1"/>
  <c r="P51" i="1"/>
  <c r="Q51" i="1"/>
  <c r="R51" i="1"/>
  <c r="S51" i="1"/>
  <c r="T51" i="1"/>
  <c r="U51" i="1"/>
  <c r="V51" i="1"/>
  <c r="W51" i="1"/>
  <c r="X51" i="1"/>
  <c r="Y51" i="1"/>
  <c r="Z51" i="1"/>
  <c r="P52" i="1"/>
  <c r="Q52" i="1"/>
  <c r="R52" i="1"/>
  <c r="S52" i="1"/>
  <c r="T52" i="1"/>
  <c r="U52" i="1"/>
  <c r="V52" i="1"/>
  <c r="W52" i="1"/>
  <c r="X52" i="1"/>
  <c r="Y52" i="1"/>
  <c r="Z52" i="1"/>
  <c r="P53" i="1"/>
  <c r="Q53" i="1"/>
  <c r="R53" i="1"/>
  <c r="S53" i="1"/>
  <c r="T53" i="1"/>
  <c r="U53" i="1"/>
  <c r="V53" i="1"/>
  <c r="W53" i="1"/>
  <c r="X53" i="1"/>
  <c r="Y53" i="1"/>
  <c r="Z53" i="1"/>
  <c r="P54" i="1"/>
  <c r="Q54" i="1"/>
  <c r="R54" i="1"/>
  <c r="S54" i="1"/>
  <c r="T54" i="1"/>
  <c r="U54" i="1"/>
  <c r="V54" i="1"/>
  <c r="W54" i="1"/>
  <c r="X54" i="1"/>
  <c r="Y54" i="1"/>
  <c r="Z54" i="1"/>
  <c r="P55" i="1"/>
  <c r="Q55" i="1"/>
  <c r="R55" i="1"/>
  <c r="S55" i="1"/>
  <c r="T55" i="1"/>
  <c r="U55" i="1"/>
  <c r="V55" i="1"/>
  <c r="W55" i="1"/>
  <c r="X55" i="1"/>
  <c r="Y55" i="1"/>
  <c r="Z55" i="1"/>
  <c r="P56" i="1"/>
  <c r="Q56" i="1"/>
  <c r="R56" i="1"/>
  <c r="S56" i="1"/>
  <c r="T56" i="1"/>
  <c r="U56" i="1"/>
  <c r="V56" i="1"/>
  <c r="W56" i="1"/>
  <c r="X56" i="1"/>
  <c r="Y56" i="1"/>
  <c r="Z56" i="1"/>
  <c r="P57" i="1"/>
  <c r="Q57" i="1"/>
  <c r="R57" i="1"/>
  <c r="S57" i="1"/>
  <c r="T57" i="1"/>
  <c r="U57" i="1"/>
  <c r="V57" i="1"/>
  <c r="W57" i="1"/>
  <c r="X57" i="1"/>
  <c r="Y57" i="1"/>
  <c r="Z57" i="1"/>
  <c r="P58" i="1"/>
  <c r="Q58" i="1"/>
  <c r="R58" i="1"/>
  <c r="S58" i="1"/>
  <c r="T58" i="1"/>
  <c r="U58" i="1"/>
  <c r="V58" i="1"/>
  <c r="W58" i="1"/>
  <c r="X58" i="1"/>
  <c r="Y58" i="1"/>
  <c r="Z58" i="1"/>
  <c r="P59" i="1"/>
  <c r="Q59" i="1"/>
  <c r="R59" i="1"/>
  <c r="S59" i="1"/>
  <c r="T59" i="1"/>
  <c r="U59" i="1"/>
  <c r="V59" i="1"/>
  <c r="W59" i="1"/>
  <c r="X59" i="1"/>
  <c r="Y59" i="1"/>
  <c r="Z59" i="1"/>
  <c r="P60" i="1"/>
  <c r="Q60" i="1"/>
  <c r="R60" i="1"/>
  <c r="S60" i="1"/>
  <c r="T60" i="1"/>
  <c r="U60" i="1"/>
  <c r="V60" i="1"/>
  <c r="W60" i="1"/>
  <c r="X60" i="1"/>
  <c r="Y60" i="1"/>
  <c r="Z60" i="1"/>
  <c r="P61" i="1"/>
  <c r="Q61" i="1"/>
  <c r="R61" i="1"/>
  <c r="S61" i="1"/>
  <c r="T61" i="1"/>
  <c r="U61" i="1"/>
  <c r="V61" i="1"/>
  <c r="W61" i="1"/>
  <c r="X61" i="1"/>
  <c r="Y61" i="1"/>
  <c r="Z61" i="1"/>
  <c r="P62" i="1"/>
  <c r="Q62" i="1"/>
  <c r="R62" i="1"/>
  <c r="S62" i="1"/>
  <c r="T62" i="1"/>
  <c r="U62" i="1"/>
  <c r="V62" i="1"/>
  <c r="W62" i="1"/>
  <c r="X62" i="1"/>
  <c r="Y62" i="1"/>
  <c r="Z62" i="1"/>
  <c r="P63" i="1"/>
  <c r="Q63" i="1"/>
  <c r="R63" i="1"/>
  <c r="S63" i="1"/>
  <c r="T63" i="1"/>
  <c r="U63" i="1"/>
  <c r="V63" i="1"/>
  <c r="W63" i="1"/>
  <c r="X63" i="1"/>
  <c r="Y63" i="1"/>
  <c r="Z63" i="1"/>
  <c r="P64" i="1"/>
  <c r="Q64" i="1"/>
  <c r="R64" i="1"/>
  <c r="S64" i="1"/>
  <c r="T64" i="1"/>
  <c r="U64" i="1"/>
  <c r="V64" i="1"/>
  <c r="W64" i="1"/>
  <c r="X64" i="1"/>
  <c r="Y64" i="1"/>
  <c r="Z64" i="1"/>
  <c r="P65" i="1"/>
  <c r="Q65" i="1"/>
  <c r="R65" i="1"/>
  <c r="S65" i="1"/>
  <c r="T65" i="1"/>
  <c r="U65" i="1"/>
  <c r="V65" i="1"/>
  <c r="W65" i="1"/>
  <c r="X65" i="1"/>
  <c r="Y65" i="1"/>
  <c r="Z65" i="1"/>
  <c r="P66" i="1"/>
  <c r="Q66" i="1"/>
  <c r="R66" i="1"/>
  <c r="S66" i="1"/>
  <c r="T66" i="1"/>
  <c r="U66" i="1"/>
  <c r="V66" i="1"/>
  <c r="W66" i="1"/>
  <c r="X66" i="1"/>
  <c r="Y66" i="1"/>
  <c r="Z66" i="1"/>
  <c r="P67" i="1"/>
  <c r="Q67" i="1"/>
  <c r="R67" i="1"/>
  <c r="S67" i="1"/>
  <c r="T67" i="1"/>
  <c r="U67" i="1"/>
  <c r="V67" i="1"/>
  <c r="W67" i="1"/>
  <c r="X67" i="1"/>
  <c r="Y67" i="1"/>
  <c r="Z67" i="1"/>
  <c r="P68" i="1"/>
  <c r="Q68" i="1"/>
  <c r="R68" i="1"/>
  <c r="S68" i="1"/>
  <c r="T68" i="1"/>
  <c r="U68" i="1"/>
  <c r="V68" i="1"/>
  <c r="W68" i="1"/>
  <c r="X68" i="1"/>
  <c r="Y68" i="1"/>
  <c r="Z68" i="1"/>
  <c r="P69" i="1"/>
  <c r="Q69" i="1"/>
  <c r="R69" i="1"/>
  <c r="S69" i="1"/>
  <c r="T69" i="1"/>
  <c r="U69" i="1"/>
  <c r="V69" i="1"/>
  <c r="W69" i="1"/>
  <c r="X69" i="1"/>
  <c r="Y69" i="1"/>
  <c r="Z69" i="1"/>
  <c r="P70" i="1"/>
  <c r="Q70" i="1"/>
  <c r="R70" i="1"/>
  <c r="S70" i="1"/>
  <c r="T70" i="1"/>
  <c r="U70" i="1"/>
  <c r="V70" i="1"/>
  <c r="W70" i="1"/>
  <c r="X70" i="1"/>
  <c r="Y70" i="1"/>
  <c r="Z70" i="1"/>
  <c r="P71" i="1"/>
  <c r="Q71" i="1"/>
  <c r="R71" i="1"/>
  <c r="S71" i="1"/>
  <c r="T71" i="1"/>
  <c r="U71" i="1"/>
  <c r="V71" i="1"/>
  <c r="W71" i="1"/>
  <c r="X71" i="1"/>
  <c r="Y71" i="1"/>
  <c r="Z71" i="1"/>
  <c r="P72" i="1"/>
  <c r="Q72" i="1"/>
  <c r="R72" i="1"/>
  <c r="S72" i="1"/>
  <c r="T72" i="1"/>
  <c r="U72" i="1"/>
  <c r="V72" i="1"/>
  <c r="W72" i="1"/>
  <c r="X72" i="1"/>
  <c r="Y72" i="1"/>
  <c r="Z72" i="1"/>
  <c r="P73" i="1"/>
  <c r="Q73" i="1"/>
  <c r="R73" i="1"/>
  <c r="S73" i="1"/>
  <c r="T73" i="1"/>
  <c r="U73" i="1"/>
  <c r="V73" i="1"/>
  <c r="W73" i="1"/>
  <c r="X73" i="1"/>
  <c r="Y73" i="1"/>
  <c r="Z73" i="1"/>
  <c r="P74" i="1"/>
  <c r="Q74" i="1"/>
  <c r="R74" i="1"/>
  <c r="S74" i="1"/>
  <c r="T74" i="1"/>
  <c r="U74" i="1"/>
  <c r="V74" i="1"/>
  <c r="W74" i="1"/>
  <c r="X74" i="1"/>
  <c r="Y74" i="1"/>
  <c r="Z74" i="1"/>
  <c r="P75" i="1"/>
  <c r="Q75" i="1"/>
  <c r="R75" i="1"/>
  <c r="S75" i="1"/>
  <c r="T75" i="1"/>
  <c r="U75" i="1"/>
  <c r="V75" i="1"/>
  <c r="W75" i="1"/>
  <c r="X75" i="1"/>
  <c r="Y75" i="1"/>
  <c r="Z75" i="1"/>
  <c r="P76" i="1"/>
  <c r="Q76" i="1"/>
  <c r="R76" i="1"/>
  <c r="S76" i="1"/>
  <c r="T76" i="1"/>
  <c r="U76" i="1"/>
  <c r="V76" i="1"/>
  <c r="W76" i="1"/>
  <c r="X76" i="1"/>
  <c r="Y76" i="1"/>
  <c r="Z76" i="1"/>
  <c r="P77" i="1"/>
  <c r="Q77" i="1"/>
  <c r="R77" i="1"/>
  <c r="S77" i="1"/>
  <c r="T77" i="1"/>
  <c r="U77" i="1"/>
  <c r="V77" i="1"/>
  <c r="W77" i="1"/>
  <c r="X77" i="1"/>
  <c r="Y77" i="1"/>
  <c r="Z77" i="1"/>
  <c r="P78" i="1"/>
  <c r="Q78" i="1"/>
  <c r="R78" i="1"/>
  <c r="S78" i="1"/>
  <c r="T78" i="1"/>
  <c r="U78" i="1"/>
  <c r="V78" i="1"/>
  <c r="W78" i="1"/>
  <c r="X78" i="1"/>
  <c r="Y78" i="1"/>
  <c r="Z78" i="1"/>
  <c r="P79" i="1"/>
  <c r="Q79" i="1"/>
  <c r="R79" i="1"/>
  <c r="S79" i="1"/>
  <c r="T79" i="1"/>
  <c r="U79" i="1"/>
  <c r="V79" i="1"/>
  <c r="W79" i="1"/>
  <c r="X79" i="1"/>
  <c r="Y79" i="1"/>
  <c r="Z79" i="1"/>
  <c r="P80" i="1"/>
  <c r="Q80" i="1"/>
  <c r="R80" i="1"/>
  <c r="S80" i="1"/>
  <c r="T80" i="1"/>
  <c r="U80" i="1"/>
  <c r="V80" i="1"/>
  <c r="W80" i="1"/>
  <c r="X80" i="1"/>
  <c r="Y80" i="1"/>
  <c r="Z80" i="1"/>
  <c r="P81" i="1"/>
  <c r="Q81" i="1"/>
  <c r="R81" i="1"/>
  <c r="S81" i="1"/>
  <c r="T81" i="1"/>
  <c r="U81" i="1"/>
  <c r="V81" i="1"/>
  <c r="W81" i="1"/>
  <c r="X81" i="1"/>
  <c r="Y81" i="1"/>
  <c r="Z81" i="1"/>
  <c r="P82" i="1"/>
  <c r="Q82" i="1"/>
  <c r="R82" i="1"/>
  <c r="S82" i="1"/>
  <c r="T82" i="1"/>
  <c r="U82" i="1"/>
  <c r="V82" i="1"/>
  <c r="W82" i="1"/>
  <c r="X82" i="1"/>
  <c r="Y82" i="1"/>
  <c r="Z82" i="1"/>
  <c r="P83" i="1"/>
  <c r="Q83" i="1"/>
  <c r="R83" i="1"/>
  <c r="S83" i="1"/>
  <c r="T83" i="1"/>
  <c r="U83" i="1"/>
  <c r="V83" i="1"/>
  <c r="W83" i="1"/>
  <c r="X83" i="1"/>
  <c r="Y83" i="1"/>
  <c r="Z83" i="1"/>
  <c r="P84" i="1"/>
  <c r="Q84" i="1"/>
  <c r="R84" i="1"/>
  <c r="S84" i="1"/>
  <c r="T84" i="1"/>
  <c r="U84" i="1"/>
  <c r="V84" i="1"/>
  <c r="W84" i="1"/>
  <c r="X84" i="1"/>
  <c r="Y84" i="1"/>
  <c r="Z84" i="1"/>
  <c r="P85" i="1"/>
  <c r="Q85" i="1"/>
  <c r="R85" i="1"/>
  <c r="S85" i="1"/>
  <c r="T85" i="1"/>
  <c r="U85" i="1"/>
  <c r="V85" i="1"/>
  <c r="W85" i="1"/>
  <c r="X85" i="1"/>
  <c r="Y85" i="1"/>
  <c r="Z85" i="1"/>
  <c r="P86" i="1"/>
  <c r="Q86" i="1"/>
  <c r="R86" i="1"/>
  <c r="S86" i="1"/>
  <c r="T86" i="1"/>
  <c r="U86" i="1"/>
  <c r="V86" i="1"/>
  <c r="W86" i="1"/>
  <c r="X86" i="1"/>
  <c r="Y86" i="1"/>
  <c r="Z86" i="1"/>
  <c r="P87" i="1"/>
  <c r="Q87" i="1"/>
  <c r="R87" i="1"/>
  <c r="S87" i="1"/>
  <c r="T87" i="1"/>
  <c r="U87" i="1"/>
  <c r="V87" i="1"/>
  <c r="W87" i="1"/>
  <c r="X87" i="1"/>
  <c r="Y87" i="1"/>
  <c r="Z87" i="1"/>
  <c r="P88" i="1"/>
  <c r="Q88" i="1"/>
  <c r="R88" i="1"/>
  <c r="S88" i="1"/>
  <c r="T88" i="1"/>
  <c r="U88" i="1"/>
  <c r="V88" i="1"/>
  <c r="W88" i="1"/>
  <c r="X88" i="1"/>
  <c r="Y88" i="1"/>
  <c r="Z88" i="1"/>
  <c r="P89" i="1"/>
  <c r="Q89" i="1"/>
  <c r="R89" i="1"/>
  <c r="S89" i="1"/>
  <c r="T89" i="1"/>
  <c r="U89" i="1"/>
  <c r="V89" i="1"/>
  <c r="W89" i="1"/>
  <c r="X89" i="1"/>
  <c r="Y89" i="1"/>
  <c r="Z89" i="1"/>
  <c r="P90" i="1"/>
  <c r="Q90" i="1"/>
  <c r="R90" i="1"/>
  <c r="S90" i="1"/>
  <c r="T90" i="1"/>
  <c r="U90" i="1"/>
  <c r="V90" i="1"/>
  <c r="W90" i="1"/>
  <c r="X90" i="1"/>
  <c r="Y90" i="1"/>
  <c r="Z90" i="1"/>
  <c r="P91" i="1"/>
  <c r="Q91" i="1"/>
  <c r="R91" i="1"/>
  <c r="S91" i="1"/>
  <c r="T91" i="1"/>
  <c r="U91" i="1"/>
  <c r="V91" i="1"/>
  <c r="W91" i="1"/>
  <c r="X91" i="1"/>
  <c r="Y91" i="1"/>
  <c r="Z91" i="1"/>
  <c r="P92" i="1"/>
  <c r="Q92" i="1"/>
  <c r="R92" i="1"/>
  <c r="S92" i="1"/>
  <c r="T92" i="1"/>
  <c r="U92" i="1"/>
  <c r="V92" i="1"/>
  <c r="W92" i="1"/>
  <c r="X92" i="1"/>
  <c r="Y92" i="1"/>
  <c r="Z92" i="1"/>
  <c r="P93" i="1"/>
  <c r="Q93" i="1"/>
  <c r="R93" i="1"/>
  <c r="S93" i="1"/>
  <c r="T93" i="1"/>
  <c r="U93" i="1"/>
  <c r="V93" i="1"/>
  <c r="W93" i="1"/>
  <c r="X93" i="1"/>
  <c r="Y93" i="1"/>
  <c r="Z93" i="1"/>
  <c r="P94" i="1"/>
  <c r="Q94" i="1"/>
  <c r="R94" i="1"/>
  <c r="S94" i="1"/>
  <c r="T94" i="1"/>
  <c r="U94" i="1"/>
  <c r="V94" i="1"/>
  <c r="W94" i="1"/>
  <c r="X94" i="1"/>
  <c r="Y94" i="1"/>
  <c r="Z94" i="1"/>
  <c r="P95" i="1"/>
  <c r="Q95" i="1"/>
  <c r="R95" i="1"/>
  <c r="S95" i="1"/>
  <c r="T95" i="1"/>
  <c r="U95" i="1"/>
  <c r="V95" i="1"/>
  <c r="W95" i="1"/>
  <c r="X95" i="1"/>
  <c r="Y95" i="1"/>
  <c r="Z95" i="1"/>
  <c r="P96" i="1"/>
  <c r="Q96" i="1"/>
  <c r="R96" i="1"/>
  <c r="S96" i="1"/>
  <c r="T96" i="1"/>
  <c r="U96" i="1"/>
  <c r="V96" i="1"/>
  <c r="W96" i="1"/>
  <c r="X96" i="1"/>
  <c r="Y96" i="1"/>
  <c r="Z96" i="1"/>
  <c r="P97" i="1"/>
  <c r="Q97" i="1"/>
  <c r="R97" i="1"/>
  <c r="S97" i="1"/>
  <c r="T97" i="1"/>
  <c r="U97" i="1"/>
  <c r="V97" i="1"/>
  <c r="W97" i="1"/>
  <c r="X97" i="1"/>
  <c r="Y97" i="1"/>
  <c r="Z97" i="1"/>
  <c r="P98" i="1"/>
  <c r="Q98" i="1"/>
  <c r="R98" i="1"/>
  <c r="S98" i="1"/>
  <c r="T98" i="1"/>
  <c r="U98" i="1"/>
  <c r="V98" i="1"/>
  <c r="W98" i="1"/>
  <c r="X98" i="1"/>
  <c r="Y98" i="1"/>
  <c r="Z98" i="1"/>
  <c r="P99" i="1"/>
  <c r="Q99" i="1"/>
  <c r="R99" i="1"/>
  <c r="S99" i="1"/>
  <c r="T99" i="1"/>
  <c r="U99" i="1"/>
  <c r="V99" i="1"/>
  <c r="W99" i="1"/>
  <c r="X99" i="1"/>
  <c r="Y99" i="1"/>
  <c r="Z99" i="1"/>
  <c r="P100" i="1"/>
  <c r="Q100" i="1"/>
  <c r="R100" i="1"/>
  <c r="S100" i="1"/>
  <c r="T100" i="1"/>
  <c r="U100" i="1"/>
  <c r="V100" i="1"/>
  <c r="W100" i="1"/>
  <c r="X100" i="1"/>
  <c r="Y100" i="1"/>
  <c r="Z100" i="1"/>
  <c r="P101" i="1"/>
  <c r="Q101" i="1"/>
  <c r="R101" i="1"/>
  <c r="S101" i="1"/>
  <c r="T101" i="1"/>
  <c r="U101" i="1"/>
  <c r="V101" i="1"/>
  <c r="W101" i="1"/>
  <c r="X101" i="1"/>
  <c r="Y101" i="1"/>
  <c r="Z101" i="1"/>
  <c r="P102" i="1"/>
  <c r="Q102" i="1"/>
  <c r="R102" i="1"/>
  <c r="S102" i="1"/>
  <c r="T102" i="1"/>
  <c r="U102" i="1"/>
  <c r="V102" i="1"/>
  <c r="W102" i="1"/>
  <c r="X102" i="1"/>
  <c r="Y102" i="1"/>
  <c r="Z102" i="1"/>
  <c r="P103" i="1"/>
  <c r="Q103" i="1"/>
  <c r="R103" i="1"/>
  <c r="S103" i="1"/>
  <c r="T103" i="1"/>
  <c r="U103" i="1"/>
  <c r="V103" i="1"/>
  <c r="W103" i="1"/>
  <c r="X103" i="1"/>
  <c r="Y103" i="1"/>
  <c r="Z103" i="1"/>
  <c r="P104" i="1"/>
  <c r="Q104" i="1"/>
  <c r="R104" i="1"/>
  <c r="S104" i="1"/>
  <c r="T104" i="1"/>
  <c r="U104" i="1"/>
  <c r="V104" i="1"/>
  <c r="W104" i="1"/>
  <c r="X104" i="1"/>
  <c r="Y104" i="1"/>
  <c r="Z104" i="1"/>
  <c r="P105" i="1"/>
  <c r="Q105" i="1"/>
  <c r="R105" i="1"/>
  <c r="S105" i="1"/>
  <c r="T105" i="1"/>
  <c r="U105" i="1"/>
  <c r="V105" i="1"/>
  <c r="W105" i="1"/>
  <c r="X105" i="1"/>
  <c r="Y105" i="1"/>
  <c r="Z105" i="1"/>
  <c r="P106" i="1"/>
  <c r="Q106" i="1"/>
  <c r="R106" i="1"/>
  <c r="S106" i="1"/>
  <c r="T106" i="1"/>
  <c r="U106" i="1"/>
  <c r="V106" i="1"/>
  <c r="W106" i="1"/>
  <c r="X106" i="1"/>
  <c r="Y106" i="1"/>
  <c r="Z106" i="1"/>
  <c r="P107" i="1"/>
  <c r="Q107" i="1"/>
  <c r="R107" i="1"/>
  <c r="S107" i="1"/>
  <c r="T107" i="1"/>
  <c r="U107" i="1"/>
  <c r="V107" i="1"/>
  <c r="W107" i="1"/>
  <c r="X107" i="1"/>
  <c r="Y107" i="1"/>
  <c r="Z107" i="1"/>
  <c r="P108" i="1"/>
  <c r="Q108" i="1"/>
  <c r="R108" i="1"/>
  <c r="S108" i="1"/>
  <c r="T108" i="1"/>
  <c r="U108" i="1"/>
  <c r="V108" i="1"/>
  <c r="W108" i="1"/>
  <c r="X108" i="1"/>
  <c r="Y108" i="1"/>
  <c r="Z108" i="1"/>
  <c r="P109" i="1"/>
  <c r="Q109" i="1"/>
  <c r="R109" i="1"/>
  <c r="S109" i="1"/>
  <c r="T109" i="1"/>
  <c r="U109" i="1"/>
  <c r="V109" i="1"/>
  <c r="W109" i="1"/>
  <c r="X109" i="1"/>
  <c r="Y109" i="1"/>
  <c r="Z109" i="1"/>
  <c r="P110" i="1"/>
  <c r="Q110" i="1"/>
  <c r="R110" i="1"/>
  <c r="S110" i="1"/>
  <c r="T110" i="1"/>
  <c r="U110" i="1"/>
  <c r="V110" i="1"/>
  <c r="W110" i="1"/>
  <c r="X110" i="1"/>
  <c r="Y110" i="1"/>
  <c r="Z110" i="1"/>
  <c r="P111" i="1"/>
  <c r="Q111" i="1"/>
  <c r="R111" i="1"/>
  <c r="S111" i="1"/>
  <c r="T111" i="1"/>
  <c r="U111" i="1"/>
  <c r="V111" i="1"/>
  <c r="W111" i="1"/>
  <c r="X111" i="1"/>
  <c r="Y111" i="1"/>
  <c r="Z111" i="1"/>
  <c r="P112" i="1"/>
  <c r="Q112" i="1"/>
  <c r="R112" i="1"/>
  <c r="S112" i="1"/>
  <c r="T112" i="1"/>
  <c r="U112" i="1"/>
  <c r="V112" i="1"/>
  <c r="W112" i="1"/>
  <c r="X112" i="1"/>
  <c r="Y112" i="1"/>
  <c r="Z112" i="1"/>
  <c r="P113" i="1"/>
  <c r="Q113" i="1"/>
  <c r="R113" i="1"/>
  <c r="S113" i="1"/>
  <c r="T113" i="1"/>
  <c r="U113" i="1"/>
  <c r="V113" i="1"/>
  <c r="W113" i="1"/>
  <c r="X113" i="1"/>
  <c r="Y113" i="1"/>
  <c r="Z113" i="1"/>
  <c r="P114" i="1"/>
  <c r="Q114" i="1"/>
  <c r="R114" i="1"/>
  <c r="S114" i="1"/>
  <c r="T114" i="1"/>
  <c r="U114" i="1"/>
  <c r="V114" i="1"/>
  <c r="W114" i="1"/>
  <c r="X114" i="1"/>
  <c r="Y114" i="1"/>
  <c r="Z114" i="1"/>
  <c r="P115" i="1"/>
  <c r="Q115" i="1"/>
  <c r="R115" i="1"/>
  <c r="S115" i="1"/>
  <c r="T115" i="1"/>
  <c r="U115" i="1"/>
  <c r="V115" i="1"/>
  <c r="W115" i="1"/>
  <c r="X115" i="1"/>
  <c r="Y115" i="1"/>
  <c r="Z115" i="1"/>
  <c r="P116" i="1"/>
  <c r="Q116" i="1"/>
  <c r="R116" i="1"/>
  <c r="S116" i="1"/>
  <c r="T116" i="1"/>
  <c r="U116" i="1"/>
  <c r="V116" i="1"/>
  <c r="W116" i="1"/>
  <c r="X116" i="1"/>
  <c r="Y116" i="1"/>
  <c r="Z116" i="1"/>
  <c r="P117" i="1"/>
  <c r="Q117" i="1"/>
  <c r="R117" i="1"/>
  <c r="S117" i="1"/>
  <c r="T117" i="1"/>
  <c r="U117" i="1"/>
  <c r="V117" i="1"/>
  <c r="W117" i="1"/>
  <c r="X117" i="1"/>
  <c r="Y117" i="1"/>
  <c r="Z117" i="1"/>
  <c r="P118" i="1"/>
  <c r="Q118" i="1"/>
  <c r="R118" i="1"/>
  <c r="S118" i="1"/>
  <c r="T118" i="1"/>
  <c r="U118" i="1"/>
  <c r="V118" i="1"/>
  <c r="W118" i="1"/>
  <c r="X118" i="1"/>
  <c r="Y118" i="1"/>
  <c r="Z118" i="1"/>
  <c r="P119" i="1"/>
  <c r="Q119" i="1"/>
  <c r="R119" i="1"/>
  <c r="S119" i="1"/>
  <c r="T119" i="1"/>
  <c r="U119" i="1"/>
  <c r="V119" i="1"/>
  <c r="W119" i="1"/>
  <c r="X119" i="1"/>
  <c r="Y119" i="1"/>
  <c r="Z119" i="1"/>
  <c r="P120" i="1"/>
  <c r="Q120" i="1"/>
  <c r="R120" i="1"/>
  <c r="S120" i="1"/>
  <c r="T120" i="1"/>
  <c r="U120" i="1"/>
  <c r="V120" i="1"/>
  <c r="W120" i="1"/>
  <c r="X120" i="1"/>
  <c r="Y120" i="1"/>
  <c r="Z120" i="1"/>
  <c r="P121" i="1"/>
  <c r="Q121" i="1"/>
  <c r="R121" i="1"/>
  <c r="S121" i="1"/>
  <c r="T121" i="1"/>
  <c r="U121" i="1"/>
  <c r="V121" i="1"/>
  <c r="W121" i="1"/>
  <c r="X121" i="1"/>
  <c r="Y121" i="1"/>
  <c r="Z121" i="1"/>
  <c r="P122" i="1"/>
  <c r="Q122" i="1"/>
  <c r="R122" i="1"/>
  <c r="S122" i="1"/>
  <c r="T122" i="1"/>
  <c r="U122" i="1"/>
  <c r="V122" i="1"/>
  <c r="W122" i="1"/>
  <c r="X122" i="1"/>
  <c r="Y122" i="1"/>
  <c r="Z122" i="1"/>
  <c r="P123" i="1"/>
  <c r="Q123" i="1"/>
  <c r="R123" i="1"/>
  <c r="S123" i="1"/>
  <c r="T123" i="1"/>
  <c r="U123" i="1"/>
  <c r="V123" i="1"/>
  <c r="W123" i="1"/>
  <c r="X123" i="1"/>
  <c r="Y123" i="1"/>
  <c r="Z123" i="1"/>
  <c r="P124" i="1"/>
  <c r="Q124" i="1"/>
  <c r="R124" i="1"/>
  <c r="S124" i="1"/>
  <c r="T124" i="1"/>
  <c r="U124" i="1"/>
  <c r="V124" i="1"/>
  <c r="W124" i="1"/>
  <c r="X124" i="1"/>
  <c r="Y124" i="1"/>
  <c r="Z124" i="1"/>
  <c r="P125" i="1"/>
  <c r="Q125" i="1"/>
  <c r="R125" i="1"/>
  <c r="S125" i="1"/>
  <c r="T125" i="1"/>
  <c r="U125" i="1"/>
  <c r="V125" i="1"/>
  <c r="W125" i="1"/>
  <c r="X125" i="1"/>
  <c r="Y125" i="1"/>
  <c r="Z125" i="1"/>
  <c r="P126" i="1"/>
  <c r="Q126" i="1"/>
  <c r="R126" i="1"/>
  <c r="S126" i="1"/>
  <c r="T126" i="1"/>
  <c r="U126" i="1"/>
  <c r="V126" i="1"/>
  <c r="W126" i="1"/>
  <c r="X126" i="1"/>
  <c r="Y126" i="1"/>
  <c r="Z126" i="1"/>
  <c r="P127" i="1"/>
  <c r="Q127" i="1"/>
  <c r="R127" i="1"/>
  <c r="S127" i="1"/>
  <c r="T127" i="1"/>
  <c r="U127" i="1"/>
  <c r="V127" i="1"/>
  <c r="W127" i="1"/>
  <c r="X127" i="1"/>
  <c r="Y127" i="1"/>
  <c r="Z127" i="1"/>
  <c r="P128" i="1"/>
  <c r="Q128" i="1"/>
  <c r="R128" i="1"/>
  <c r="S128" i="1"/>
  <c r="T128" i="1"/>
  <c r="U128" i="1"/>
  <c r="V128" i="1"/>
  <c r="W128" i="1"/>
  <c r="X128" i="1"/>
  <c r="Y128" i="1"/>
  <c r="Z128" i="1"/>
  <c r="P129" i="1"/>
  <c r="Q129" i="1"/>
  <c r="R129" i="1"/>
  <c r="S129" i="1"/>
  <c r="T129" i="1"/>
  <c r="U129" i="1"/>
  <c r="V129" i="1"/>
  <c r="W129" i="1"/>
  <c r="X129" i="1"/>
  <c r="Y129" i="1"/>
  <c r="Z129" i="1"/>
  <c r="P130" i="1"/>
  <c r="Q130" i="1"/>
  <c r="R130" i="1"/>
  <c r="S130" i="1"/>
  <c r="T130" i="1"/>
  <c r="U130" i="1"/>
  <c r="V130" i="1"/>
  <c r="W130" i="1"/>
  <c r="X130" i="1"/>
  <c r="Y130" i="1"/>
  <c r="Z130" i="1"/>
  <c r="P131" i="1"/>
  <c r="Q131" i="1"/>
  <c r="R131" i="1"/>
  <c r="S131" i="1"/>
  <c r="T131" i="1"/>
  <c r="U131" i="1"/>
  <c r="V131" i="1"/>
  <c r="W131" i="1"/>
  <c r="X131" i="1"/>
  <c r="Y131" i="1"/>
  <c r="Z131" i="1"/>
  <c r="P132" i="1"/>
  <c r="Q132" i="1"/>
  <c r="R132" i="1"/>
  <c r="S132" i="1"/>
  <c r="T132" i="1"/>
  <c r="U132" i="1"/>
  <c r="V132" i="1"/>
  <c r="W132" i="1"/>
  <c r="X132" i="1"/>
  <c r="Y132" i="1"/>
  <c r="Z132" i="1"/>
  <c r="P133" i="1"/>
  <c r="Q133" i="1"/>
  <c r="R133" i="1"/>
  <c r="S133" i="1"/>
  <c r="T133" i="1"/>
  <c r="U133" i="1"/>
  <c r="V133" i="1"/>
  <c r="W133" i="1"/>
  <c r="X133" i="1"/>
  <c r="Y133" i="1"/>
  <c r="Z133" i="1"/>
  <c r="P134" i="1"/>
  <c r="Q134" i="1"/>
  <c r="R134" i="1"/>
  <c r="S134" i="1"/>
  <c r="T134" i="1"/>
  <c r="U134" i="1"/>
  <c r="V134" i="1"/>
  <c r="W134" i="1"/>
  <c r="X134" i="1"/>
  <c r="Y134" i="1"/>
  <c r="Z134" i="1"/>
  <c r="P135" i="1"/>
  <c r="Q135" i="1"/>
  <c r="R135" i="1"/>
  <c r="S135" i="1"/>
  <c r="T135" i="1"/>
  <c r="U135" i="1"/>
  <c r="V135" i="1"/>
  <c r="W135" i="1"/>
  <c r="X135" i="1"/>
  <c r="Y135" i="1"/>
  <c r="Z135" i="1"/>
  <c r="P136" i="1"/>
  <c r="Q136" i="1"/>
  <c r="R136" i="1"/>
  <c r="S136" i="1"/>
  <c r="T136" i="1"/>
  <c r="U136" i="1"/>
  <c r="V136" i="1"/>
  <c r="W136" i="1"/>
  <c r="X136" i="1"/>
  <c r="Y136" i="1"/>
  <c r="Z136" i="1"/>
  <c r="P137" i="1"/>
  <c r="Q137" i="1"/>
  <c r="R137" i="1"/>
  <c r="S137" i="1"/>
  <c r="T137" i="1"/>
  <c r="U137" i="1"/>
  <c r="V137" i="1"/>
  <c r="W137" i="1"/>
  <c r="X137" i="1"/>
  <c r="Y137" i="1"/>
  <c r="Z137" i="1"/>
  <c r="P138" i="1"/>
  <c r="Q138" i="1"/>
  <c r="R138" i="1"/>
  <c r="S138" i="1"/>
  <c r="T138" i="1"/>
  <c r="U138" i="1"/>
  <c r="V138" i="1"/>
  <c r="W138" i="1"/>
  <c r="X138" i="1"/>
  <c r="Y138" i="1"/>
  <c r="Z138" i="1"/>
  <c r="P139" i="1"/>
  <c r="Q139" i="1"/>
  <c r="R139" i="1"/>
  <c r="S139" i="1"/>
  <c r="T139" i="1"/>
  <c r="U139" i="1"/>
  <c r="V139" i="1"/>
  <c r="W139" i="1"/>
  <c r="X139" i="1"/>
  <c r="Y139" i="1"/>
  <c r="Z139" i="1"/>
  <c r="P140" i="1"/>
  <c r="Q140" i="1"/>
  <c r="R140" i="1"/>
  <c r="S140" i="1"/>
  <c r="T140" i="1"/>
  <c r="U140" i="1"/>
  <c r="V140" i="1"/>
  <c r="W140" i="1"/>
  <c r="X140" i="1"/>
  <c r="Y140" i="1"/>
  <c r="Z140" i="1"/>
  <c r="P141" i="1"/>
  <c r="Q141" i="1"/>
  <c r="R141" i="1"/>
  <c r="S141" i="1"/>
  <c r="T141" i="1"/>
  <c r="U141" i="1"/>
  <c r="V141" i="1"/>
  <c r="W141" i="1"/>
  <c r="X141" i="1"/>
  <c r="Y141" i="1"/>
  <c r="Z141" i="1"/>
  <c r="P142" i="1"/>
  <c r="Q142" i="1"/>
  <c r="R142" i="1"/>
  <c r="S142" i="1"/>
  <c r="T142" i="1"/>
  <c r="U142" i="1"/>
  <c r="V142" i="1"/>
  <c r="W142" i="1"/>
  <c r="X142" i="1"/>
  <c r="Y142" i="1"/>
  <c r="Z142" i="1"/>
  <c r="P143" i="1"/>
  <c r="Q143" i="1"/>
  <c r="R143" i="1"/>
  <c r="S143" i="1"/>
  <c r="T143" i="1"/>
  <c r="U143" i="1"/>
  <c r="V143" i="1"/>
  <c r="W143" i="1"/>
  <c r="X143" i="1"/>
  <c r="Y143" i="1"/>
  <c r="Z143" i="1"/>
  <c r="P144" i="1"/>
  <c r="Q144" i="1"/>
  <c r="R144" i="1"/>
  <c r="S144" i="1"/>
  <c r="T144" i="1"/>
  <c r="U144" i="1"/>
  <c r="V144" i="1"/>
  <c r="W144" i="1"/>
  <c r="X144" i="1"/>
  <c r="Y144" i="1"/>
  <c r="Z144" i="1"/>
  <c r="P145" i="1"/>
  <c r="Q145" i="1"/>
  <c r="R145" i="1"/>
  <c r="S145" i="1"/>
  <c r="T145" i="1"/>
  <c r="U145" i="1"/>
  <c r="V145" i="1"/>
  <c r="W145" i="1"/>
  <c r="X145" i="1"/>
  <c r="Y145" i="1"/>
  <c r="Z145" i="1"/>
  <c r="P146" i="1"/>
  <c r="Q146" i="1"/>
  <c r="R146" i="1"/>
  <c r="S146" i="1"/>
  <c r="T146" i="1"/>
  <c r="U146" i="1"/>
  <c r="V146" i="1"/>
  <c r="W146" i="1"/>
  <c r="X146" i="1"/>
  <c r="Y146" i="1"/>
  <c r="Z146" i="1"/>
  <c r="P147" i="1"/>
  <c r="Q147" i="1"/>
  <c r="R147" i="1"/>
  <c r="S147" i="1"/>
  <c r="T147" i="1"/>
  <c r="U147" i="1"/>
  <c r="V147" i="1"/>
  <c r="W147" i="1"/>
  <c r="X147" i="1"/>
  <c r="Y147" i="1"/>
  <c r="Z147" i="1"/>
  <c r="P148" i="1"/>
  <c r="Q148" i="1"/>
  <c r="R148" i="1"/>
  <c r="S148" i="1"/>
  <c r="T148" i="1"/>
  <c r="U148" i="1"/>
  <c r="V148" i="1"/>
  <c r="W148" i="1"/>
  <c r="X148" i="1"/>
  <c r="Y148" i="1"/>
  <c r="Z148" i="1"/>
  <c r="P149" i="1"/>
  <c r="Q149" i="1"/>
  <c r="R149" i="1"/>
  <c r="S149" i="1"/>
  <c r="T149" i="1"/>
  <c r="U149" i="1"/>
  <c r="V149" i="1"/>
  <c r="W149" i="1"/>
  <c r="X149" i="1"/>
  <c r="Y149" i="1"/>
  <c r="Z149" i="1"/>
  <c r="P150" i="1"/>
  <c r="Q150" i="1"/>
  <c r="R150" i="1"/>
  <c r="S150" i="1"/>
  <c r="T150" i="1"/>
  <c r="U150" i="1"/>
  <c r="V150" i="1"/>
  <c r="W150" i="1"/>
  <c r="X150" i="1"/>
  <c r="Y150" i="1"/>
  <c r="Z150" i="1"/>
  <c r="P151" i="1"/>
  <c r="Q151" i="1"/>
  <c r="R151" i="1"/>
  <c r="S151" i="1"/>
  <c r="T151" i="1"/>
  <c r="U151" i="1"/>
  <c r="V151" i="1"/>
  <c r="W151" i="1"/>
  <c r="X151" i="1"/>
  <c r="Y151" i="1"/>
  <c r="Z151" i="1"/>
  <c r="P152" i="1"/>
  <c r="Q152" i="1"/>
  <c r="R152" i="1"/>
  <c r="S152" i="1"/>
  <c r="T152" i="1"/>
  <c r="U152" i="1"/>
  <c r="V152" i="1"/>
  <c r="W152" i="1"/>
  <c r="X152" i="1"/>
  <c r="Y152" i="1"/>
  <c r="Z152" i="1"/>
  <c r="P153" i="1"/>
  <c r="Q153" i="1"/>
  <c r="R153" i="1"/>
  <c r="S153" i="1"/>
  <c r="T153" i="1"/>
  <c r="U153" i="1"/>
  <c r="V153" i="1"/>
  <c r="W153" i="1"/>
  <c r="X153" i="1"/>
  <c r="Y153" i="1"/>
  <c r="Z153" i="1"/>
  <c r="P154" i="1"/>
  <c r="Q154" i="1"/>
  <c r="R154" i="1"/>
  <c r="S154" i="1"/>
  <c r="T154" i="1"/>
  <c r="U154" i="1"/>
  <c r="V154" i="1"/>
  <c r="W154" i="1"/>
  <c r="X154" i="1"/>
  <c r="Y154" i="1"/>
  <c r="Z154" i="1"/>
  <c r="P155" i="1"/>
  <c r="Q155" i="1"/>
  <c r="R155" i="1"/>
  <c r="S155" i="1"/>
  <c r="T155" i="1"/>
  <c r="U155" i="1"/>
  <c r="V155" i="1"/>
  <c r="W155" i="1"/>
  <c r="X155" i="1"/>
  <c r="Y155" i="1"/>
  <c r="Z155" i="1"/>
  <c r="P156" i="1"/>
  <c r="Q156" i="1"/>
  <c r="R156" i="1"/>
  <c r="S156" i="1"/>
  <c r="T156" i="1"/>
  <c r="U156" i="1"/>
  <c r="V156" i="1"/>
  <c r="W156" i="1"/>
  <c r="X156" i="1"/>
  <c r="Y156" i="1"/>
  <c r="Z156" i="1"/>
  <c r="P157" i="1"/>
  <c r="Q157" i="1"/>
  <c r="R157" i="1"/>
  <c r="S157" i="1"/>
  <c r="T157" i="1"/>
  <c r="U157" i="1"/>
  <c r="V157" i="1"/>
  <c r="W157" i="1"/>
  <c r="X157" i="1"/>
  <c r="Y157" i="1"/>
  <c r="Z157" i="1"/>
  <c r="P158" i="1"/>
  <c r="Q158" i="1"/>
  <c r="R158" i="1"/>
  <c r="S158" i="1"/>
  <c r="T158" i="1"/>
  <c r="U158" i="1"/>
  <c r="V158" i="1"/>
  <c r="W158" i="1"/>
  <c r="X158" i="1"/>
  <c r="Y158" i="1"/>
  <c r="Z158" i="1"/>
  <c r="P159" i="1"/>
  <c r="Q159" i="1"/>
  <c r="R159" i="1"/>
  <c r="S159" i="1"/>
  <c r="T159" i="1"/>
  <c r="U159" i="1"/>
  <c r="V159" i="1"/>
  <c r="W159" i="1"/>
  <c r="X159" i="1"/>
  <c r="Y159" i="1"/>
  <c r="Z159" i="1"/>
  <c r="P160" i="1"/>
  <c r="Q160" i="1"/>
  <c r="R160" i="1"/>
  <c r="S160" i="1"/>
  <c r="T160" i="1"/>
  <c r="U160" i="1"/>
  <c r="V160" i="1"/>
  <c r="W160" i="1"/>
  <c r="X160" i="1"/>
  <c r="Y160" i="1"/>
  <c r="Z160" i="1"/>
  <c r="P161" i="1"/>
  <c r="Q161" i="1"/>
  <c r="R161" i="1"/>
  <c r="S161" i="1"/>
  <c r="T161" i="1"/>
  <c r="U161" i="1"/>
  <c r="V161" i="1"/>
  <c r="W161" i="1"/>
  <c r="X161" i="1"/>
  <c r="Y161" i="1"/>
  <c r="Z161" i="1"/>
  <c r="P162" i="1"/>
  <c r="Q162" i="1"/>
  <c r="R162" i="1"/>
  <c r="S162" i="1"/>
  <c r="T162" i="1"/>
  <c r="U162" i="1"/>
  <c r="V162" i="1"/>
  <c r="W162" i="1"/>
  <c r="X162" i="1"/>
  <c r="Y162" i="1"/>
  <c r="Z162" i="1"/>
  <c r="P163" i="1"/>
  <c r="Q163" i="1"/>
  <c r="R163" i="1"/>
  <c r="S163" i="1"/>
  <c r="T163" i="1"/>
  <c r="U163" i="1"/>
  <c r="V163" i="1"/>
  <c r="W163" i="1"/>
  <c r="X163" i="1"/>
  <c r="Y163" i="1"/>
  <c r="Z163" i="1"/>
  <c r="P164" i="1"/>
  <c r="Q164" i="1"/>
  <c r="R164" i="1"/>
  <c r="S164" i="1"/>
  <c r="T164" i="1"/>
  <c r="U164" i="1"/>
  <c r="V164" i="1"/>
  <c r="W164" i="1"/>
  <c r="X164" i="1"/>
  <c r="Y164" i="1"/>
  <c r="Z164" i="1"/>
  <c r="P165" i="1"/>
  <c r="Q165" i="1"/>
  <c r="R165" i="1"/>
  <c r="S165" i="1"/>
  <c r="T165" i="1"/>
  <c r="U165" i="1"/>
  <c r="V165" i="1"/>
  <c r="W165" i="1"/>
  <c r="X165" i="1"/>
  <c r="Y165" i="1"/>
  <c r="Z165" i="1"/>
  <c r="P166" i="1"/>
  <c r="Q166" i="1"/>
  <c r="R166" i="1"/>
  <c r="S166" i="1"/>
  <c r="T166" i="1"/>
  <c r="U166" i="1"/>
  <c r="V166" i="1"/>
  <c r="W166" i="1"/>
  <c r="X166" i="1"/>
  <c r="Y166" i="1"/>
  <c r="Z166" i="1"/>
  <c r="P167" i="1"/>
  <c r="Q167" i="1"/>
  <c r="R167" i="1"/>
  <c r="S167" i="1"/>
  <c r="T167" i="1"/>
  <c r="U167" i="1"/>
  <c r="V167" i="1"/>
  <c r="W167" i="1"/>
  <c r="X167" i="1"/>
  <c r="Y167" i="1"/>
  <c r="Z167" i="1"/>
  <c r="P168" i="1"/>
  <c r="Q168" i="1"/>
  <c r="R168" i="1"/>
  <c r="S168" i="1"/>
  <c r="T168" i="1"/>
  <c r="U168" i="1"/>
  <c r="V168" i="1"/>
  <c r="W168" i="1"/>
  <c r="X168" i="1"/>
  <c r="Y168" i="1"/>
  <c r="Z168" i="1"/>
  <c r="P169" i="1"/>
  <c r="Q169" i="1"/>
  <c r="R169" i="1"/>
  <c r="S169" i="1"/>
  <c r="T169" i="1"/>
  <c r="U169" i="1"/>
  <c r="V169" i="1"/>
  <c r="W169" i="1"/>
  <c r="X169" i="1"/>
  <c r="Y169" i="1"/>
  <c r="Z169" i="1"/>
  <c r="P170" i="1"/>
  <c r="Q170" i="1"/>
  <c r="R170" i="1"/>
  <c r="S170" i="1"/>
  <c r="T170" i="1"/>
  <c r="U170" i="1"/>
  <c r="V170" i="1"/>
  <c r="W170" i="1"/>
  <c r="X170" i="1"/>
  <c r="Y170" i="1"/>
  <c r="Z170" i="1"/>
  <c r="P171" i="1"/>
  <c r="Q171" i="1"/>
  <c r="R171" i="1"/>
  <c r="S171" i="1"/>
  <c r="T171" i="1"/>
  <c r="U171" i="1"/>
  <c r="V171" i="1"/>
  <c r="W171" i="1"/>
  <c r="X171" i="1"/>
  <c r="Y171" i="1"/>
  <c r="Z171" i="1"/>
  <c r="P172" i="1"/>
  <c r="Q172" i="1"/>
  <c r="R172" i="1"/>
  <c r="S172" i="1"/>
  <c r="T172" i="1"/>
  <c r="U172" i="1"/>
  <c r="V172" i="1"/>
  <c r="W172" i="1"/>
  <c r="X172" i="1"/>
  <c r="Y172" i="1"/>
  <c r="Z172" i="1"/>
  <c r="P173" i="1"/>
  <c r="Q173" i="1"/>
  <c r="R173" i="1"/>
  <c r="S173" i="1"/>
  <c r="T173" i="1"/>
  <c r="U173" i="1"/>
  <c r="V173" i="1"/>
  <c r="W173" i="1"/>
  <c r="X173" i="1"/>
  <c r="Y173" i="1"/>
  <c r="Z173" i="1"/>
  <c r="P174" i="1"/>
  <c r="Q174" i="1"/>
  <c r="R174" i="1"/>
  <c r="S174" i="1"/>
  <c r="T174" i="1"/>
  <c r="U174" i="1"/>
  <c r="V174" i="1"/>
  <c r="W174" i="1"/>
  <c r="X174" i="1"/>
  <c r="Y174" i="1"/>
  <c r="Z174" i="1"/>
  <c r="P175" i="1"/>
  <c r="Q175" i="1"/>
  <c r="R175" i="1"/>
  <c r="S175" i="1"/>
  <c r="T175" i="1"/>
  <c r="U175" i="1"/>
  <c r="V175" i="1"/>
  <c r="W175" i="1"/>
  <c r="X175" i="1"/>
  <c r="Y175" i="1"/>
  <c r="Z175" i="1"/>
  <c r="P176" i="1"/>
  <c r="Q176" i="1"/>
  <c r="R176" i="1"/>
  <c r="S176" i="1"/>
  <c r="T176" i="1"/>
  <c r="U176" i="1"/>
  <c r="V176" i="1"/>
  <c r="W176" i="1"/>
  <c r="X176" i="1"/>
  <c r="Y176" i="1"/>
  <c r="Z176" i="1"/>
  <c r="P177" i="1"/>
  <c r="Q177" i="1"/>
  <c r="R177" i="1"/>
  <c r="S177" i="1"/>
  <c r="T177" i="1"/>
  <c r="U177" i="1"/>
  <c r="V177" i="1"/>
  <c r="W177" i="1"/>
  <c r="X177" i="1"/>
  <c r="Y177" i="1"/>
  <c r="Z177" i="1"/>
  <c r="P178" i="1"/>
  <c r="Q178" i="1"/>
  <c r="R178" i="1"/>
  <c r="S178" i="1"/>
  <c r="T178" i="1"/>
  <c r="U178" i="1"/>
  <c r="V178" i="1"/>
  <c r="W178" i="1"/>
  <c r="X178" i="1"/>
  <c r="Y178" i="1"/>
  <c r="Z178" i="1"/>
  <c r="P179" i="1"/>
  <c r="Q179" i="1"/>
  <c r="R179" i="1"/>
  <c r="S179" i="1"/>
  <c r="T179" i="1"/>
  <c r="U179" i="1"/>
  <c r="V179" i="1"/>
  <c r="W179" i="1"/>
  <c r="X179" i="1"/>
  <c r="Y179" i="1"/>
  <c r="Z179" i="1"/>
  <c r="P180" i="1"/>
  <c r="Q180" i="1"/>
  <c r="R180" i="1"/>
  <c r="S180" i="1"/>
  <c r="T180" i="1"/>
  <c r="U180" i="1"/>
  <c r="V180" i="1"/>
  <c r="W180" i="1"/>
  <c r="X180" i="1"/>
  <c r="Y180" i="1"/>
  <c r="Z180" i="1"/>
  <c r="P181" i="1"/>
  <c r="Q181" i="1"/>
  <c r="R181" i="1"/>
  <c r="S181" i="1"/>
  <c r="T181" i="1"/>
  <c r="U181" i="1"/>
  <c r="V181" i="1"/>
  <c r="W181" i="1"/>
  <c r="X181" i="1"/>
  <c r="Y181" i="1"/>
  <c r="Z181" i="1"/>
  <c r="P182" i="1"/>
  <c r="Q182" i="1"/>
  <c r="R182" i="1"/>
  <c r="S182" i="1"/>
  <c r="T182" i="1"/>
  <c r="U182" i="1"/>
  <c r="V182" i="1"/>
  <c r="W182" i="1"/>
  <c r="X182" i="1"/>
  <c r="Y182" i="1"/>
  <c r="Z182" i="1"/>
  <c r="P183" i="1"/>
  <c r="Q183" i="1"/>
  <c r="R183" i="1"/>
  <c r="S183" i="1"/>
  <c r="T183" i="1"/>
  <c r="U183" i="1"/>
  <c r="V183" i="1"/>
  <c r="W183" i="1"/>
  <c r="X183" i="1"/>
  <c r="Y183" i="1"/>
  <c r="Z183" i="1"/>
  <c r="P184" i="1"/>
  <c r="Q184" i="1"/>
  <c r="R184" i="1"/>
  <c r="S184" i="1"/>
  <c r="T184" i="1"/>
  <c r="U184" i="1"/>
  <c r="V184" i="1"/>
  <c r="W184" i="1"/>
  <c r="X184" i="1"/>
  <c r="Y184" i="1"/>
  <c r="Z184" i="1"/>
  <c r="P185" i="1"/>
  <c r="Q185" i="1"/>
  <c r="R185" i="1"/>
  <c r="S185" i="1"/>
  <c r="T185" i="1"/>
  <c r="U185" i="1"/>
  <c r="V185" i="1"/>
  <c r="W185" i="1"/>
  <c r="X185" i="1"/>
  <c r="Y185" i="1"/>
  <c r="Z185" i="1"/>
  <c r="P186" i="1"/>
  <c r="Q186" i="1"/>
  <c r="R186" i="1"/>
  <c r="S186" i="1"/>
  <c r="T186" i="1"/>
  <c r="U186" i="1"/>
  <c r="V186" i="1"/>
  <c r="W186" i="1"/>
  <c r="X186" i="1"/>
  <c r="Y186" i="1"/>
  <c r="Z186" i="1"/>
  <c r="P187" i="1"/>
  <c r="Q187" i="1"/>
  <c r="R187" i="1"/>
  <c r="S187" i="1"/>
  <c r="T187" i="1"/>
  <c r="U187" i="1"/>
  <c r="V187" i="1"/>
  <c r="W187" i="1"/>
  <c r="X187" i="1"/>
  <c r="Y187" i="1"/>
  <c r="Z187" i="1"/>
  <c r="P188" i="1"/>
  <c r="Q188" i="1"/>
  <c r="R188" i="1"/>
  <c r="S188" i="1"/>
  <c r="T188" i="1"/>
  <c r="U188" i="1"/>
  <c r="V188" i="1"/>
  <c r="W188" i="1"/>
  <c r="X188" i="1"/>
  <c r="Y188" i="1"/>
  <c r="Z188" i="1"/>
  <c r="P189" i="1"/>
  <c r="Q189" i="1"/>
  <c r="R189" i="1"/>
  <c r="S189" i="1"/>
  <c r="T189" i="1"/>
  <c r="U189" i="1"/>
  <c r="V189" i="1"/>
  <c r="W189" i="1"/>
  <c r="X189" i="1"/>
  <c r="Y189" i="1"/>
  <c r="Z189" i="1"/>
  <c r="P190" i="1"/>
  <c r="Q190" i="1"/>
  <c r="R190" i="1"/>
  <c r="S190" i="1"/>
  <c r="T190" i="1"/>
  <c r="U190" i="1"/>
  <c r="V190" i="1"/>
  <c r="W190" i="1"/>
  <c r="X190" i="1"/>
  <c r="Y190" i="1"/>
  <c r="Z190" i="1"/>
  <c r="P191" i="1"/>
  <c r="Q191" i="1"/>
  <c r="R191" i="1"/>
  <c r="S191" i="1"/>
  <c r="T191" i="1"/>
  <c r="U191" i="1"/>
  <c r="V191" i="1"/>
  <c r="W191" i="1"/>
  <c r="X191" i="1"/>
  <c r="Y191" i="1"/>
  <c r="Z191" i="1"/>
  <c r="P192" i="1"/>
  <c r="Q192" i="1"/>
  <c r="R192" i="1"/>
  <c r="S192" i="1"/>
  <c r="T192" i="1"/>
  <c r="U192" i="1"/>
  <c r="V192" i="1"/>
  <c r="W192" i="1"/>
  <c r="X192" i="1"/>
  <c r="Y192" i="1"/>
  <c r="Z192" i="1"/>
  <c r="P193" i="1"/>
  <c r="Q193" i="1"/>
  <c r="R193" i="1"/>
  <c r="S193" i="1"/>
  <c r="T193" i="1"/>
  <c r="U193" i="1"/>
  <c r="V193" i="1"/>
  <c r="W193" i="1"/>
  <c r="X193" i="1"/>
  <c r="Y193" i="1"/>
  <c r="Z193" i="1"/>
  <c r="P194" i="1"/>
  <c r="Q194" i="1"/>
  <c r="R194" i="1"/>
  <c r="S194" i="1"/>
  <c r="T194" i="1"/>
  <c r="U194" i="1"/>
  <c r="V194" i="1"/>
  <c r="W194" i="1"/>
  <c r="X194" i="1"/>
  <c r="Y194" i="1"/>
  <c r="Z194" i="1"/>
  <c r="P195" i="1"/>
  <c r="Q195" i="1"/>
  <c r="R195" i="1"/>
  <c r="S195" i="1"/>
  <c r="T195" i="1"/>
  <c r="U195" i="1"/>
  <c r="V195" i="1"/>
  <c r="W195" i="1"/>
  <c r="X195" i="1"/>
  <c r="Y195" i="1"/>
  <c r="Z195" i="1"/>
  <c r="P196" i="1"/>
  <c r="Q196" i="1"/>
  <c r="R196" i="1"/>
  <c r="S196" i="1"/>
  <c r="T196" i="1"/>
  <c r="U196" i="1"/>
  <c r="V196" i="1"/>
  <c r="W196" i="1"/>
  <c r="X196" i="1"/>
  <c r="Y196" i="1"/>
  <c r="Z196" i="1"/>
  <c r="P197" i="1"/>
  <c r="Q197" i="1"/>
  <c r="R197" i="1"/>
  <c r="S197" i="1"/>
  <c r="T197" i="1"/>
  <c r="U197" i="1"/>
  <c r="V197" i="1"/>
  <c r="W197" i="1"/>
  <c r="X197" i="1"/>
  <c r="Y197" i="1"/>
  <c r="Z197" i="1"/>
  <c r="P198" i="1"/>
  <c r="Q198" i="1"/>
  <c r="R198" i="1"/>
  <c r="S198" i="1"/>
  <c r="T198" i="1"/>
  <c r="U198" i="1"/>
  <c r="V198" i="1"/>
  <c r="W198" i="1"/>
  <c r="X198" i="1"/>
  <c r="Y198" i="1"/>
  <c r="Z198" i="1"/>
  <c r="P199" i="1"/>
  <c r="Q199" i="1"/>
  <c r="R199" i="1"/>
  <c r="S199" i="1"/>
  <c r="T199" i="1"/>
  <c r="U199" i="1"/>
  <c r="V199" i="1"/>
  <c r="W199" i="1"/>
  <c r="X199" i="1"/>
  <c r="Y199" i="1"/>
  <c r="Z199" i="1"/>
  <c r="P200" i="1"/>
  <c r="Q200" i="1"/>
  <c r="R200" i="1"/>
  <c r="S200" i="1"/>
  <c r="T200" i="1"/>
  <c r="U200" i="1"/>
  <c r="V200" i="1"/>
  <c r="W200" i="1"/>
  <c r="X200" i="1"/>
  <c r="Y200" i="1"/>
  <c r="Z200" i="1"/>
  <c r="P201" i="1"/>
  <c r="Q201" i="1"/>
  <c r="R201" i="1"/>
  <c r="S201" i="1"/>
  <c r="T201" i="1"/>
  <c r="U201" i="1"/>
  <c r="V201" i="1"/>
  <c r="W201" i="1"/>
  <c r="X201" i="1"/>
  <c r="Y201" i="1"/>
  <c r="Z201" i="1"/>
  <c r="P202" i="1"/>
  <c r="Q202" i="1"/>
  <c r="R202" i="1"/>
  <c r="S202" i="1"/>
  <c r="T202" i="1"/>
  <c r="U202" i="1"/>
  <c r="V202" i="1"/>
  <c r="W202" i="1"/>
  <c r="X202" i="1"/>
  <c r="Y202" i="1"/>
  <c r="Z202" i="1"/>
  <c r="P203" i="1"/>
  <c r="Q203" i="1"/>
  <c r="R203" i="1"/>
  <c r="S203" i="1"/>
  <c r="T203" i="1"/>
  <c r="U203" i="1"/>
  <c r="V203" i="1"/>
  <c r="W203" i="1"/>
  <c r="X203" i="1"/>
  <c r="Y203" i="1"/>
  <c r="Z203" i="1"/>
  <c r="P204" i="1"/>
  <c r="Q204" i="1"/>
  <c r="R204" i="1"/>
  <c r="S204" i="1"/>
  <c r="T204" i="1"/>
  <c r="U204" i="1"/>
  <c r="V204" i="1"/>
  <c r="W204" i="1"/>
  <c r="X204" i="1"/>
  <c r="Y204" i="1"/>
  <c r="Z204" i="1"/>
  <c r="P205" i="1"/>
  <c r="Q205" i="1"/>
  <c r="R205" i="1"/>
  <c r="S205" i="1"/>
  <c r="T205" i="1"/>
  <c r="U205" i="1"/>
  <c r="V205" i="1"/>
  <c r="W205" i="1"/>
  <c r="X205" i="1"/>
  <c r="Y205" i="1"/>
  <c r="Z205" i="1"/>
  <c r="P206" i="1"/>
  <c r="Q206" i="1"/>
  <c r="R206" i="1"/>
  <c r="S206" i="1"/>
  <c r="T206" i="1"/>
  <c r="U206" i="1"/>
  <c r="V206" i="1"/>
  <c r="W206" i="1"/>
  <c r="X206" i="1"/>
  <c r="Y206" i="1"/>
  <c r="Z206" i="1"/>
  <c r="P207" i="1"/>
  <c r="Q207" i="1"/>
  <c r="R207" i="1"/>
  <c r="S207" i="1"/>
  <c r="T207" i="1"/>
  <c r="U207" i="1"/>
  <c r="V207" i="1"/>
  <c r="W207" i="1"/>
  <c r="X207" i="1"/>
  <c r="Y207" i="1"/>
  <c r="Z207" i="1"/>
  <c r="P208" i="1"/>
  <c r="Q208" i="1"/>
  <c r="R208" i="1"/>
  <c r="S208" i="1"/>
  <c r="T208" i="1"/>
  <c r="U208" i="1"/>
  <c r="V208" i="1"/>
  <c r="W208" i="1"/>
  <c r="X208" i="1"/>
  <c r="Y208" i="1"/>
  <c r="Z208" i="1"/>
  <c r="P209" i="1"/>
  <c r="Q209" i="1"/>
  <c r="R209" i="1"/>
  <c r="S209" i="1"/>
  <c r="T209" i="1"/>
  <c r="U209" i="1"/>
  <c r="V209" i="1"/>
  <c r="W209" i="1"/>
  <c r="X209" i="1"/>
  <c r="Y209" i="1"/>
  <c r="Z209" i="1"/>
  <c r="P210" i="1"/>
  <c r="Q210" i="1"/>
  <c r="R210" i="1"/>
  <c r="S210" i="1"/>
  <c r="T210" i="1"/>
  <c r="U210" i="1"/>
  <c r="V210" i="1"/>
  <c r="W210" i="1"/>
  <c r="X210" i="1"/>
  <c r="Y210" i="1"/>
  <c r="Z210" i="1"/>
  <c r="P211" i="1"/>
  <c r="Q211" i="1"/>
  <c r="R211" i="1"/>
  <c r="S211" i="1"/>
  <c r="T211" i="1"/>
  <c r="U211" i="1"/>
  <c r="V211" i="1"/>
  <c r="W211" i="1"/>
  <c r="X211" i="1"/>
  <c r="Y211" i="1"/>
  <c r="Z211" i="1"/>
  <c r="P212" i="1"/>
  <c r="Q212" i="1"/>
  <c r="R212" i="1"/>
  <c r="S212" i="1"/>
  <c r="T212" i="1"/>
  <c r="U212" i="1"/>
  <c r="V212" i="1"/>
  <c r="W212" i="1"/>
  <c r="X212" i="1"/>
  <c r="Y212" i="1"/>
  <c r="Z212" i="1"/>
  <c r="P213" i="1"/>
  <c r="Q213" i="1"/>
  <c r="R213" i="1"/>
  <c r="S213" i="1"/>
  <c r="T213" i="1"/>
  <c r="U213" i="1"/>
  <c r="V213" i="1"/>
  <c r="W213" i="1"/>
  <c r="X213" i="1"/>
  <c r="Y213" i="1"/>
  <c r="Z213" i="1"/>
  <c r="P214" i="1"/>
  <c r="Q214" i="1"/>
  <c r="R214" i="1"/>
  <c r="S214" i="1"/>
  <c r="T214" i="1"/>
  <c r="U214" i="1"/>
  <c r="V214" i="1"/>
  <c r="W214" i="1"/>
  <c r="X214" i="1"/>
  <c r="Y214" i="1"/>
  <c r="Z214" i="1"/>
  <c r="P215" i="1"/>
  <c r="Q215" i="1"/>
  <c r="R215" i="1"/>
  <c r="S215" i="1"/>
  <c r="T215" i="1"/>
  <c r="U215" i="1"/>
  <c r="V215" i="1"/>
  <c r="W215" i="1"/>
  <c r="X215" i="1"/>
  <c r="Y215" i="1"/>
  <c r="Z215" i="1"/>
  <c r="P216" i="1"/>
  <c r="Q216" i="1"/>
  <c r="R216" i="1"/>
  <c r="S216" i="1"/>
  <c r="T216" i="1"/>
  <c r="U216" i="1"/>
  <c r="V216" i="1"/>
  <c r="W216" i="1"/>
  <c r="X216" i="1"/>
  <c r="Y216" i="1"/>
  <c r="Z216" i="1"/>
  <c r="P217" i="1"/>
  <c r="Q217" i="1"/>
  <c r="R217" i="1"/>
  <c r="S217" i="1"/>
  <c r="T217" i="1"/>
  <c r="U217" i="1"/>
  <c r="V217" i="1"/>
  <c r="W217" i="1"/>
  <c r="X217" i="1"/>
  <c r="Y217" i="1"/>
  <c r="Z217" i="1"/>
  <c r="P218" i="1"/>
  <c r="Q218" i="1"/>
  <c r="R218" i="1"/>
  <c r="S218" i="1"/>
  <c r="T218" i="1"/>
  <c r="U218" i="1"/>
  <c r="V218" i="1"/>
  <c r="W218" i="1"/>
  <c r="X218" i="1"/>
  <c r="Y218" i="1"/>
  <c r="Z218" i="1"/>
  <c r="P219" i="1"/>
  <c r="Q219" i="1"/>
  <c r="R219" i="1"/>
  <c r="S219" i="1"/>
  <c r="T219" i="1"/>
  <c r="U219" i="1"/>
  <c r="V219" i="1"/>
  <c r="W219" i="1"/>
  <c r="X219" i="1"/>
  <c r="Y219" i="1"/>
  <c r="Z219" i="1"/>
  <c r="P220" i="1"/>
  <c r="Q220" i="1"/>
  <c r="R220" i="1"/>
  <c r="S220" i="1"/>
  <c r="T220" i="1"/>
  <c r="U220" i="1"/>
  <c r="V220" i="1"/>
  <c r="W220" i="1"/>
  <c r="X220" i="1"/>
  <c r="Y220" i="1"/>
  <c r="Z220" i="1"/>
  <c r="P221" i="1"/>
  <c r="Q221" i="1"/>
  <c r="R221" i="1"/>
  <c r="S221" i="1"/>
  <c r="T221" i="1"/>
  <c r="U221" i="1"/>
  <c r="V221" i="1"/>
  <c r="W221" i="1"/>
  <c r="X221" i="1"/>
  <c r="Y221" i="1"/>
  <c r="Z221" i="1"/>
  <c r="P222" i="1"/>
  <c r="Q222" i="1"/>
  <c r="R222" i="1"/>
  <c r="S222" i="1"/>
  <c r="T222" i="1"/>
  <c r="U222" i="1"/>
  <c r="V222" i="1"/>
  <c r="W222" i="1"/>
  <c r="X222" i="1"/>
  <c r="Y222" i="1"/>
  <c r="Z222" i="1"/>
  <c r="P223" i="1"/>
  <c r="Q223" i="1"/>
  <c r="R223" i="1"/>
  <c r="S223" i="1"/>
  <c r="T223" i="1"/>
  <c r="U223" i="1"/>
  <c r="V223" i="1"/>
  <c r="W223" i="1"/>
  <c r="X223" i="1"/>
  <c r="Y223" i="1"/>
  <c r="Z223" i="1"/>
  <c r="P224" i="1"/>
  <c r="Q224" i="1"/>
  <c r="R224" i="1"/>
  <c r="S224" i="1"/>
  <c r="T224" i="1"/>
  <c r="U224" i="1"/>
  <c r="V224" i="1"/>
  <c r="W224" i="1"/>
  <c r="X224" i="1"/>
  <c r="Y224" i="1"/>
  <c r="Z224" i="1"/>
  <c r="P225" i="1"/>
  <c r="Q225" i="1"/>
  <c r="R225" i="1"/>
  <c r="S225" i="1"/>
  <c r="T225" i="1"/>
  <c r="U225" i="1"/>
  <c r="V225" i="1"/>
  <c r="W225" i="1"/>
  <c r="X225" i="1"/>
  <c r="Y225" i="1"/>
  <c r="Z225" i="1"/>
  <c r="P226" i="1"/>
  <c r="Q226" i="1"/>
  <c r="R226" i="1"/>
  <c r="S226" i="1"/>
  <c r="T226" i="1"/>
  <c r="U226" i="1"/>
  <c r="V226" i="1"/>
  <c r="W226" i="1"/>
  <c r="X226" i="1"/>
  <c r="Y226" i="1"/>
  <c r="Z226" i="1"/>
  <c r="P227" i="1"/>
  <c r="Q227" i="1"/>
  <c r="R227" i="1"/>
  <c r="S227" i="1"/>
  <c r="T227" i="1"/>
  <c r="U227" i="1"/>
  <c r="V227" i="1"/>
  <c r="W227" i="1"/>
  <c r="X227" i="1"/>
  <c r="Y227" i="1"/>
  <c r="Z227" i="1"/>
  <c r="P228" i="1"/>
  <c r="Q228" i="1"/>
  <c r="R228" i="1"/>
  <c r="S228" i="1"/>
  <c r="T228" i="1"/>
  <c r="U228" i="1"/>
  <c r="V228" i="1"/>
  <c r="W228" i="1"/>
  <c r="X228" i="1"/>
  <c r="Y228" i="1"/>
  <c r="Z228" i="1"/>
  <c r="P229" i="1"/>
  <c r="Q229" i="1"/>
  <c r="R229" i="1"/>
  <c r="S229" i="1"/>
  <c r="T229" i="1"/>
  <c r="U229" i="1"/>
  <c r="V229" i="1"/>
  <c r="W229" i="1"/>
  <c r="X229" i="1"/>
  <c r="Y229" i="1"/>
  <c r="Z229" i="1"/>
  <c r="P230" i="1"/>
  <c r="Q230" i="1"/>
  <c r="R230" i="1"/>
  <c r="S230" i="1"/>
  <c r="T230" i="1"/>
  <c r="U230" i="1"/>
  <c r="V230" i="1"/>
  <c r="W230" i="1"/>
  <c r="X230" i="1"/>
  <c r="Y230" i="1"/>
  <c r="Z230" i="1"/>
  <c r="P231" i="1"/>
  <c r="Q231" i="1"/>
  <c r="R231" i="1"/>
  <c r="S231" i="1"/>
  <c r="T231" i="1"/>
  <c r="U231" i="1"/>
  <c r="V231" i="1"/>
  <c r="W231" i="1"/>
  <c r="X231" i="1"/>
  <c r="Y231" i="1"/>
  <c r="Z231" i="1"/>
  <c r="P232" i="1"/>
  <c r="Q232" i="1"/>
  <c r="R232" i="1"/>
  <c r="S232" i="1"/>
  <c r="T232" i="1"/>
  <c r="U232" i="1"/>
  <c r="V232" i="1"/>
  <c r="W232" i="1"/>
  <c r="X232" i="1"/>
  <c r="Y232" i="1"/>
  <c r="Z232" i="1"/>
  <c r="P233" i="1"/>
  <c r="Q233" i="1"/>
  <c r="R233" i="1"/>
  <c r="S233" i="1"/>
  <c r="T233" i="1"/>
  <c r="U233" i="1"/>
  <c r="V233" i="1"/>
  <c r="W233" i="1"/>
  <c r="X233" i="1"/>
  <c r="Y233" i="1"/>
  <c r="Z233" i="1"/>
  <c r="P234" i="1"/>
  <c r="Q234" i="1"/>
  <c r="R234" i="1"/>
  <c r="S234" i="1"/>
  <c r="T234" i="1"/>
  <c r="U234" i="1"/>
  <c r="V234" i="1"/>
  <c r="W234" i="1"/>
  <c r="X234" i="1"/>
  <c r="Y234" i="1"/>
  <c r="Z234" i="1"/>
  <c r="P235" i="1"/>
  <c r="Q235" i="1"/>
  <c r="R235" i="1"/>
  <c r="S235" i="1"/>
  <c r="T235" i="1"/>
  <c r="U235" i="1"/>
  <c r="V235" i="1"/>
  <c r="W235" i="1"/>
  <c r="X235" i="1"/>
  <c r="Y235" i="1"/>
  <c r="Z235" i="1"/>
  <c r="P236" i="1"/>
  <c r="Q236" i="1"/>
  <c r="R236" i="1"/>
  <c r="S236" i="1"/>
  <c r="T236" i="1"/>
  <c r="U236" i="1"/>
  <c r="V236" i="1"/>
  <c r="W236" i="1"/>
  <c r="X236" i="1"/>
  <c r="Y236" i="1"/>
  <c r="Z236" i="1"/>
  <c r="P237" i="1"/>
  <c r="Q237" i="1"/>
  <c r="R237" i="1"/>
  <c r="S237" i="1"/>
  <c r="T237" i="1"/>
  <c r="U237" i="1"/>
  <c r="V237" i="1"/>
  <c r="W237" i="1"/>
  <c r="X237" i="1"/>
  <c r="Y237" i="1"/>
  <c r="Z237" i="1"/>
  <c r="P238" i="1"/>
  <c r="Q238" i="1"/>
  <c r="R238" i="1"/>
  <c r="S238" i="1"/>
  <c r="T238" i="1"/>
  <c r="U238" i="1"/>
  <c r="V238" i="1"/>
  <c r="W238" i="1"/>
  <c r="X238" i="1"/>
  <c r="Y238" i="1"/>
  <c r="Z238" i="1"/>
  <c r="P239" i="1"/>
  <c r="Q239" i="1"/>
  <c r="R239" i="1"/>
  <c r="S239" i="1"/>
  <c r="T239" i="1"/>
  <c r="U239" i="1"/>
  <c r="V239" i="1"/>
  <c r="W239" i="1"/>
  <c r="X239" i="1"/>
  <c r="Y239" i="1"/>
  <c r="Z239" i="1"/>
  <c r="P240" i="1"/>
  <c r="Q240" i="1"/>
  <c r="R240" i="1"/>
  <c r="S240" i="1"/>
  <c r="T240" i="1"/>
  <c r="U240" i="1"/>
  <c r="V240" i="1"/>
  <c r="W240" i="1"/>
  <c r="X240" i="1"/>
  <c r="Y240" i="1"/>
  <c r="Z240" i="1"/>
  <c r="P241" i="1"/>
  <c r="Q241" i="1"/>
  <c r="R241" i="1"/>
  <c r="S241" i="1"/>
  <c r="T241" i="1"/>
  <c r="U241" i="1"/>
  <c r="V241" i="1"/>
  <c r="W241" i="1"/>
  <c r="X241" i="1"/>
  <c r="Y241" i="1"/>
  <c r="Z241" i="1"/>
  <c r="P242" i="1"/>
  <c r="Q242" i="1"/>
  <c r="R242" i="1"/>
  <c r="S242" i="1"/>
  <c r="T242" i="1"/>
  <c r="U242" i="1"/>
  <c r="V242" i="1"/>
  <c r="W242" i="1"/>
  <c r="X242" i="1"/>
  <c r="Y242" i="1"/>
  <c r="Z242" i="1"/>
  <c r="P243" i="1"/>
  <c r="Q243" i="1"/>
  <c r="R243" i="1"/>
  <c r="S243" i="1"/>
  <c r="T243" i="1"/>
  <c r="U243" i="1"/>
  <c r="V243" i="1"/>
  <c r="W243" i="1"/>
  <c r="X243" i="1"/>
  <c r="Y243" i="1"/>
  <c r="Z243" i="1"/>
  <c r="P244" i="1"/>
  <c r="Q244" i="1"/>
  <c r="R244" i="1"/>
  <c r="S244" i="1"/>
  <c r="T244" i="1"/>
  <c r="U244" i="1"/>
  <c r="V244" i="1"/>
  <c r="W244" i="1"/>
  <c r="X244" i="1"/>
  <c r="Y244" i="1"/>
  <c r="Z244" i="1"/>
  <c r="P245" i="1"/>
  <c r="Q245" i="1"/>
  <c r="R245" i="1"/>
  <c r="S245" i="1"/>
  <c r="T245" i="1"/>
  <c r="U245" i="1"/>
  <c r="V245" i="1"/>
  <c r="W245" i="1"/>
  <c r="X245" i="1"/>
  <c r="Y245" i="1"/>
  <c r="Z245" i="1"/>
  <c r="P246" i="1"/>
  <c r="Q246" i="1"/>
  <c r="R246" i="1"/>
  <c r="S246" i="1"/>
  <c r="T246" i="1"/>
  <c r="U246" i="1"/>
  <c r="V246" i="1"/>
  <c r="W246" i="1"/>
  <c r="X246" i="1"/>
  <c r="Y246" i="1"/>
  <c r="Z246" i="1"/>
  <c r="P247" i="1"/>
  <c r="Q247" i="1"/>
  <c r="R247" i="1"/>
  <c r="S247" i="1"/>
  <c r="T247" i="1"/>
  <c r="U247" i="1"/>
  <c r="V247" i="1"/>
  <c r="W247" i="1"/>
  <c r="X247" i="1"/>
  <c r="Y247" i="1"/>
  <c r="Z247" i="1"/>
  <c r="P248" i="1"/>
  <c r="Q248" i="1"/>
  <c r="R248" i="1"/>
  <c r="S248" i="1"/>
  <c r="T248" i="1"/>
  <c r="U248" i="1"/>
  <c r="V248" i="1"/>
  <c r="W248" i="1"/>
  <c r="X248" i="1"/>
  <c r="Y248" i="1"/>
  <c r="Z248" i="1"/>
  <c r="P249" i="1"/>
  <c r="Q249" i="1"/>
  <c r="R249" i="1"/>
  <c r="S249" i="1"/>
  <c r="T249" i="1"/>
  <c r="U249" i="1"/>
  <c r="V249" i="1"/>
  <c r="W249" i="1"/>
  <c r="X249" i="1"/>
  <c r="Y249" i="1"/>
  <c r="Z249" i="1"/>
  <c r="P250" i="1"/>
  <c r="Q250" i="1"/>
  <c r="R250" i="1"/>
  <c r="S250" i="1"/>
  <c r="T250" i="1"/>
  <c r="U250" i="1"/>
  <c r="V250" i="1"/>
  <c r="W250" i="1"/>
  <c r="X250" i="1"/>
  <c r="Y250" i="1"/>
  <c r="Z250" i="1"/>
  <c r="P251" i="1"/>
  <c r="Q251" i="1"/>
  <c r="R251" i="1"/>
  <c r="S251" i="1"/>
  <c r="T251" i="1"/>
  <c r="U251" i="1"/>
  <c r="V251" i="1"/>
  <c r="W251" i="1"/>
  <c r="X251" i="1"/>
  <c r="Y251" i="1"/>
  <c r="Z251" i="1"/>
  <c r="P252" i="1"/>
  <c r="Q252" i="1"/>
  <c r="R252" i="1"/>
  <c r="S252" i="1"/>
  <c r="T252" i="1"/>
  <c r="U252" i="1"/>
  <c r="V252" i="1"/>
  <c r="W252" i="1"/>
  <c r="X252" i="1"/>
  <c r="Y252" i="1"/>
  <c r="Z252" i="1"/>
  <c r="P253" i="1"/>
  <c r="Q253" i="1"/>
  <c r="R253" i="1"/>
  <c r="S253" i="1"/>
  <c r="T253" i="1"/>
  <c r="U253" i="1"/>
  <c r="V253" i="1"/>
  <c r="W253" i="1"/>
  <c r="X253" i="1"/>
  <c r="Y253" i="1"/>
  <c r="Z253" i="1"/>
  <c r="P254" i="1"/>
  <c r="Q254" i="1"/>
  <c r="R254" i="1"/>
  <c r="S254" i="1"/>
  <c r="T254" i="1"/>
  <c r="U254" i="1"/>
  <c r="V254" i="1"/>
  <c r="W254" i="1"/>
  <c r="X254" i="1"/>
  <c r="Y254" i="1"/>
  <c r="Z254" i="1"/>
  <c r="P255" i="1"/>
  <c r="Q255" i="1"/>
  <c r="R255" i="1"/>
  <c r="S255" i="1"/>
  <c r="T255" i="1"/>
  <c r="U255" i="1"/>
  <c r="V255" i="1"/>
  <c r="W255" i="1"/>
  <c r="X255" i="1"/>
  <c r="Y255" i="1"/>
  <c r="Z255" i="1"/>
  <c r="P256" i="1"/>
  <c r="Q256" i="1"/>
  <c r="R256" i="1"/>
  <c r="S256" i="1"/>
  <c r="T256" i="1"/>
  <c r="U256" i="1"/>
  <c r="V256" i="1"/>
  <c r="W256" i="1"/>
  <c r="X256" i="1"/>
  <c r="Y256" i="1"/>
  <c r="Z256" i="1"/>
  <c r="P257" i="1"/>
  <c r="Q257" i="1"/>
  <c r="R257" i="1"/>
  <c r="S257" i="1"/>
  <c r="T257" i="1"/>
  <c r="U257" i="1"/>
  <c r="V257" i="1"/>
  <c r="W257" i="1"/>
  <c r="X257" i="1"/>
  <c r="Y257" i="1"/>
  <c r="Z257" i="1"/>
  <c r="P258" i="1"/>
  <c r="Q258" i="1"/>
  <c r="R258" i="1"/>
  <c r="S258" i="1"/>
  <c r="T258" i="1"/>
  <c r="U258" i="1"/>
  <c r="V258" i="1"/>
  <c r="W258" i="1"/>
  <c r="X258" i="1"/>
  <c r="Y258" i="1"/>
  <c r="Z258" i="1"/>
  <c r="P259" i="1"/>
  <c r="Q259" i="1"/>
  <c r="R259" i="1"/>
  <c r="S259" i="1"/>
  <c r="T259" i="1"/>
  <c r="U259" i="1"/>
  <c r="V259" i="1"/>
  <c r="W259" i="1"/>
  <c r="X259" i="1"/>
  <c r="Y259" i="1"/>
  <c r="Z259" i="1"/>
  <c r="P260" i="1"/>
  <c r="Q260" i="1"/>
  <c r="R260" i="1"/>
  <c r="S260" i="1"/>
  <c r="T260" i="1"/>
  <c r="U260" i="1"/>
  <c r="V260" i="1"/>
  <c r="W260" i="1"/>
  <c r="X260" i="1"/>
  <c r="Y260" i="1"/>
  <c r="Z260" i="1"/>
  <c r="P261" i="1"/>
  <c r="Q261" i="1"/>
  <c r="R261" i="1"/>
  <c r="S261" i="1"/>
  <c r="T261" i="1"/>
  <c r="U261" i="1"/>
  <c r="V261" i="1"/>
  <c r="W261" i="1"/>
  <c r="X261" i="1"/>
  <c r="Y261" i="1"/>
  <c r="Z261" i="1"/>
  <c r="P262" i="1"/>
  <c r="Q262" i="1"/>
  <c r="R262" i="1"/>
  <c r="S262" i="1"/>
  <c r="T262" i="1"/>
  <c r="U262" i="1"/>
  <c r="V262" i="1"/>
  <c r="W262" i="1"/>
  <c r="X262" i="1"/>
  <c r="Y262" i="1"/>
  <c r="Z262" i="1"/>
  <c r="P263" i="1"/>
  <c r="Q263" i="1"/>
  <c r="R263" i="1"/>
  <c r="S263" i="1"/>
  <c r="T263" i="1"/>
  <c r="U263" i="1"/>
  <c r="V263" i="1"/>
  <c r="W263" i="1"/>
  <c r="X263" i="1"/>
  <c r="Y263" i="1"/>
  <c r="Z263" i="1"/>
  <c r="P264" i="1"/>
  <c r="Q264" i="1"/>
  <c r="R264" i="1"/>
  <c r="S264" i="1"/>
  <c r="T264" i="1"/>
  <c r="U264" i="1"/>
  <c r="V264" i="1"/>
  <c r="W264" i="1"/>
  <c r="X264" i="1"/>
  <c r="Y264" i="1"/>
  <c r="Z264" i="1"/>
  <c r="P265" i="1"/>
  <c r="Q265" i="1"/>
  <c r="R265" i="1"/>
  <c r="S265" i="1"/>
  <c r="T265" i="1"/>
  <c r="U265" i="1"/>
  <c r="V265" i="1"/>
  <c r="W265" i="1"/>
  <c r="X265" i="1"/>
  <c r="Y265" i="1"/>
  <c r="Z265" i="1"/>
  <c r="P266" i="1"/>
  <c r="Q266" i="1"/>
  <c r="R266" i="1"/>
  <c r="S266" i="1"/>
  <c r="T266" i="1"/>
  <c r="U266" i="1"/>
  <c r="V266" i="1"/>
  <c r="W266" i="1"/>
  <c r="X266" i="1"/>
  <c r="Y266" i="1"/>
  <c r="Z266" i="1"/>
  <c r="P267" i="1"/>
  <c r="Q267" i="1"/>
  <c r="R267" i="1"/>
  <c r="S267" i="1"/>
  <c r="T267" i="1"/>
  <c r="U267" i="1"/>
  <c r="V267" i="1"/>
  <c r="W267" i="1"/>
  <c r="X267" i="1"/>
  <c r="Y267" i="1"/>
  <c r="Z267" i="1"/>
  <c r="P268" i="1"/>
  <c r="Q268" i="1"/>
  <c r="R268" i="1"/>
  <c r="S268" i="1"/>
  <c r="T268" i="1"/>
  <c r="U268" i="1"/>
  <c r="V268" i="1"/>
  <c r="W268" i="1"/>
  <c r="X268" i="1"/>
  <c r="Y268" i="1"/>
  <c r="Z268" i="1"/>
  <c r="P269" i="1"/>
  <c r="Q269" i="1"/>
  <c r="R269" i="1"/>
  <c r="S269" i="1"/>
  <c r="T269" i="1"/>
  <c r="U269" i="1"/>
  <c r="V269" i="1"/>
  <c r="W269" i="1"/>
  <c r="X269" i="1"/>
  <c r="Y269" i="1"/>
  <c r="Z269" i="1"/>
  <c r="P270" i="1"/>
  <c r="Q270" i="1"/>
  <c r="R270" i="1"/>
  <c r="S270" i="1"/>
  <c r="T270" i="1"/>
  <c r="U270" i="1"/>
  <c r="V270" i="1"/>
  <c r="W270" i="1"/>
  <c r="X270" i="1"/>
  <c r="Y270" i="1"/>
  <c r="Z270" i="1"/>
  <c r="P271" i="1"/>
  <c r="Q271" i="1"/>
  <c r="R271" i="1"/>
  <c r="S271" i="1"/>
  <c r="T271" i="1"/>
  <c r="U271" i="1"/>
  <c r="V271" i="1"/>
  <c r="W271" i="1"/>
  <c r="X271" i="1"/>
  <c r="Y271" i="1"/>
  <c r="Z271" i="1"/>
  <c r="P272" i="1"/>
  <c r="Q272" i="1"/>
  <c r="R272" i="1"/>
  <c r="S272" i="1"/>
  <c r="T272" i="1"/>
  <c r="U272" i="1"/>
  <c r="V272" i="1"/>
  <c r="W272" i="1"/>
  <c r="X272" i="1"/>
  <c r="Y272" i="1"/>
  <c r="Z272" i="1"/>
  <c r="P273" i="1"/>
  <c r="Q273" i="1"/>
  <c r="R273" i="1"/>
  <c r="S273" i="1"/>
  <c r="T273" i="1"/>
  <c r="U273" i="1"/>
  <c r="V273" i="1"/>
  <c r="W273" i="1"/>
  <c r="X273" i="1"/>
  <c r="Y273" i="1"/>
  <c r="Z273" i="1"/>
  <c r="P274" i="1"/>
  <c r="Q274" i="1"/>
  <c r="R274" i="1"/>
  <c r="S274" i="1"/>
  <c r="T274" i="1"/>
  <c r="U274" i="1"/>
  <c r="V274" i="1"/>
  <c r="W274" i="1"/>
  <c r="X274" i="1"/>
  <c r="Y274" i="1"/>
  <c r="Z274" i="1"/>
  <c r="P275" i="1"/>
  <c r="Q275" i="1"/>
  <c r="R275" i="1"/>
  <c r="S275" i="1"/>
  <c r="T275" i="1"/>
  <c r="U275" i="1"/>
  <c r="V275" i="1"/>
  <c r="W275" i="1"/>
  <c r="X275" i="1"/>
  <c r="Y275" i="1"/>
  <c r="Z275" i="1"/>
  <c r="P276" i="1"/>
  <c r="Q276" i="1"/>
  <c r="R276" i="1"/>
  <c r="S276" i="1"/>
  <c r="T276" i="1"/>
  <c r="U276" i="1"/>
  <c r="V276" i="1"/>
  <c r="W276" i="1"/>
  <c r="X276" i="1"/>
  <c r="Y276" i="1"/>
  <c r="Z276" i="1"/>
  <c r="P277" i="1"/>
  <c r="Q277" i="1"/>
  <c r="R277" i="1"/>
  <c r="S277" i="1"/>
  <c r="T277" i="1"/>
  <c r="U277" i="1"/>
  <c r="V277" i="1"/>
  <c r="W277" i="1"/>
  <c r="X277" i="1"/>
  <c r="Y277" i="1"/>
  <c r="Z277" i="1"/>
  <c r="P278" i="1"/>
  <c r="Q278" i="1"/>
  <c r="R278" i="1"/>
  <c r="S278" i="1"/>
  <c r="T278" i="1"/>
  <c r="U278" i="1"/>
  <c r="V278" i="1"/>
  <c r="W278" i="1"/>
  <c r="X278" i="1"/>
  <c r="Y278" i="1"/>
  <c r="Z278" i="1"/>
  <c r="P279" i="1"/>
  <c r="Q279" i="1"/>
  <c r="R279" i="1"/>
  <c r="S279" i="1"/>
  <c r="T279" i="1"/>
  <c r="U279" i="1"/>
  <c r="V279" i="1"/>
  <c r="W279" i="1"/>
  <c r="X279" i="1"/>
  <c r="Y279" i="1"/>
  <c r="Z279" i="1"/>
  <c r="P280" i="1"/>
  <c r="Q280" i="1"/>
  <c r="R280" i="1"/>
  <c r="S280" i="1"/>
  <c r="T280" i="1"/>
  <c r="U280" i="1"/>
  <c r="V280" i="1"/>
  <c r="W280" i="1"/>
  <c r="X280" i="1"/>
  <c r="Y280" i="1"/>
  <c r="Z280" i="1"/>
  <c r="P281" i="1"/>
  <c r="Q281" i="1"/>
  <c r="R281" i="1"/>
  <c r="S281" i="1"/>
  <c r="T281" i="1"/>
  <c r="U281" i="1"/>
  <c r="V281" i="1"/>
  <c r="W281" i="1"/>
  <c r="X281" i="1"/>
  <c r="Y281" i="1"/>
  <c r="Z281" i="1"/>
  <c r="P282" i="1"/>
  <c r="Q282" i="1"/>
  <c r="R282" i="1"/>
  <c r="S282" i="1"/>
  <c r="T282" i="1"/>
  <c r="U282" i="1"/>
  <c r="V282" i="1"/>
  <c r="W282" i="1"/>
  <c r="X282" i="1"/>
  <c r="Y282" i="1"/>
  <c r="Z282" i="1"/>
  <c r="P283" i="1"/>
  <c r="Q283" i="1"/>
  <c r="R283" i="1"/>
  <c r="S283" i="1"/>
  <c r="T283" i="1"/>
  <c r="U283" i="1"/>
  <c r="V283" i="1"/>
  <c r="W283" i="1"/>
  <c r="X283" i="1"/>
  <c r="Y283" i="1"/>
  <c r="Z283" i="1"/>
  <c r="P284" i="1"/>
  <c r="Q284" i="1"/>
  <c r="R284" i="1"/>
  <c r="S284" i="1"/>
  <c r="T284" i="1"/>
  <c r="U284" i="1"/>
  <c r="V284" i="1"/>
  <c r="W284" i="1"/>
  <c r="X284" i="1"/>
  <c r="Y284" i="1"/>
  <c r="Z284" i="1"/>
  <c r="P285" i="1"/>
  <c r="Q285" i="1"/>
  <c r="R285" i="1"/>
  <c r="S285" i="1"/>
  <c r="T285" i="1"/>
  <c r="U285" i="1"/>
  <c r="V285" i="1"/>
  <c r="W285" i="1"/>
  <c r="X285" i="1"/>
  <c r="Y285" i="1"/>
  <c r="Z285" i="1"/>
  <c r="P286" i="1"/>
  <c r="Q286" i="1"/>
  <c r="R286" i="1"/>
  <c r="S286" i="1"/>
  <c r="T286" i="1"/>
  <c r="U286" i="1"/>
  <c r="V286" i="1"/>
  <c r="W286" i="1"/>
  <c r="X286" i="1"/>
  <c r="Y286" i="1"/>
  <c r="Z286" i="1"/>
  <c r="P287" i="1"/>
  <c r="Q287" i="1"/>
  <c r="R287" i="1"/>
  <c r="S287" i="1"/>
  <c r="T287" i="1"/>
  <c r="U287" i="1"/>
  <c r="V287" i="1"/>
  <c r="W287" i="1"/>
  <c r="X287" i="1"/>
  <c r="Y287" i="1"/>
  <c r="Z287" i="1"/>
  <c r="P288" i="1"/>
  <c r="Q288" i="1"/>
  <c r="R288" i="1"/>
  <c r="S288" i="1"/>
  <c r="T288" i="1"/>
  <c r="U288" i="1"/>
  <c r="V288" i="1"/>
  <c r="W288" i="1"/>
  <c r="X288" i="1"/>
  <c r="Y288" i="1"/>
  <c r="Z288" i="1"/>
  <c r="P289" i="1"/>
  <c r="Q289" i="1"/>
  <c r="R289" i="1"/>
  <c r="S289" i="1"/>
  <c r="T289" i="1"/>
  <c r="U289" i="1"/>
  <c r="V289" i="1"/>
  <c r="W289" i="1"/>
  <c r="X289" i="1"/>
  <c r="Y289" i="1"/>
  <c r="Z289" i="1"/>
  <c r="P290" i="1"/>
  <c r="Q290" i="1"/>
  <c r="R290" i="1"/>
  <c r="S290" i="1"/>
  <c r="T290" i="1"/>
  <c r="U290" i="1"/>
  <c r="V290" i="1"/>
  <c r="W290" i="1"/>
  <c r="X290" i="1"/>
  <c r="Y290" i="1"/>
  <c r="Z290" i="1"/>
  <c r="P291" i="1"/>
  <c r="Q291" i="1"/>
  <c r="R291" i="1"/>
  <c r="S291" i="1"/>
  <c r="T291" i="1"/>
  <c r="U291" i="1"/>
  <c r="V291" i="1"/>
  <c r="W291" i="1"/>
  <c r="X291" i="1"/>
  <c r="Y291" i="1"/>
  <c r="Z291" i="1"/>
  <c r="P292" i="1"/>
  <c r="Q292" i="1"/>
  <c r="R292" i="1"/>
  <c r="S292" i="1"/>
  <c r="T292" i="1"/>
  <c r="U292" i="1"/>
  <c r="V292" i="1"/>
  <c r="W292" i="1"/>
  <c r="X292" i="1"/>
  <c r="Y292" i="1"/>
  <c r="Z292" i="1"/>
  <c r="P293" i="1"/>
  <c r="Q293" i="1"/>
  <c r="R293" i="1"/>
  <c r="S293" i="1"/>
  <c r="T293" i="1"/>
  <c r="U293" i="1"/>
  <c r="V293" i="1"/>
  <c r="W293" i="1"/>
  <c r="X293" i="1"/>
  <c r="Y293" i="1"/>
  <c r="Z293" i="1"/>
  <c r="P294" i="1"/>
  <c r="Q294" i="1"/>
  <c r="R294" i="1"/>
  <c r="S294" i="1"/>
  <c r="T294" i="1"/>
  <c r="U294" i="1"/>
  <c r="V294" i="1"/>
  <c r="W294" i="1"/>
  <c r="X294" i="1"/>
  <c r="Y294" i="1"/>
  <c r="Z294" i="1"/>
  <c r="P295" i="1"/>
  <c r="Q295" i="1"/>
  <c r="R295" i="1"/>
  <c r="S295" i="1"/>
  <c r="T295" i="1"/>
  <c r="U295" i="1"/>
  <c r="V295" i="1"/>
  <c r="W295" i="1"/>
  <c r="X295" i="1"/>
  <c r="Y295" i="1"/>
  <c r="Z295" i="1"/>
  <c r="P296" i="1"/>
  <c r="Q296" i="1"/>
  <c r="R296" i="1"/>
  <c r="S296" i="1"/>
  <c r="T296" i="1"/>
  <c r="U296" i="1"/>
  <c r="V296" i="1"/>
  <c r="W296" i="1"/>
  <c r="X296" i="1"/>
  <c r="Y296" i="1"/>
  <c r="Z296" i="1"/>
  <c r="P297" i="1"/>
  <c r="Q297" i="1"/>
  <c r="R297" i="1"/>
  <c r="S297" i="1"/>
  <c r="T297" i="1"/>
  <c r="U297" i="1"/>
  <c r="V297" i="1"/>
  <c r="W297" i="1"/>
  <c r="X297" i="1"/>
  <c r="Y297" i="1"/>
  <c r="Z297" i="1"/>
  <c r="P298" i="1"/>
  <c r="Q298" i="1"/>
  <c r="R298" i="1"/>
  <c r="S298" i="1"/>
  <c r="T298" i="1"/>
  <c r="U298" i="1"/>
  <c r="V298" i="1"/>
  <c r="W298" i="1"/>
  <c r="X298" i="1"/>
  <c r="Y298" i="1"/>
  <c r="Z298" i="1"/>
  <c r="P299" i="1"/>
  <c r="Q299" i="1"/>
  <c r="R299" i="1"/>
  <c r="S299" i="1"/>
  <c r="T299" i="1"/>
  <c r="U299" i="1"/>
  <c r="V299" i="1"/>
  <c r="W299" i="1"/>
  <c r="X299" i="1"/>
  <c r="Y299" i="1"/>
  <c r="Z299" i="1"/>
  <c r="P300" i="1"/>
  <c r="Q300" i="1"/>
  <c r="R300" i="1"/>
  <c r="S300" i="1"/>
  <c r="T300" i="1"/>
  <c r="U300" i="1"/>
  <c r="V300" i="1"/>
  <c r="W300" i="1"/>
  <c r="X300" i="1"/>
  <c r="Y300" i="1"/>
  <c r="Z300" i="1"/>
  <c r="P301" i="1"/>
  <c r="Q301" i="1"/>
  <c r="R301" i="1"/>
  <c r="S301" i="1"/>
  <c r="T301" i="1"/>
  <c r="U301" i="1"/>
  <c r="V301" i="1"/>
  <c r="W301" i="1"/>
  <c r="X301" i="1"/>
  <c r="Y301" i="1"/>
  <c r="Z301" i="1"/>
  <c r="P302" i="1"/>
  <c r="Q302" i="1"/>
  <c r="R302" i="1"/>
  <c r="S302" i="1"/>
  <c r="T302" i="1"/>
  <c r="U302" i="1"/>
  <c r="V302" i="1"/>
  <c r="W302" i="1"/>
  <c r="X302" i="1"/>
  <c r="Y302" i="1"/>
  <c r="Z302" i="1"/>
  <c r="P303" i="1"/>
  <c r="Q303" i="1"/>
  <c r="R303" i="1"/>
  <c r="S303" i="1"/>
  <c r="T303" i="1"/>
  <c r="U303" i="1"/>
  <c r="V303" i="1"/>
  <c r="W303" i="1"/>
  <c r="X303" i="1"/>
  <c r="Y303" i="1"/>
  <c r="Z303" i="1"/>
  <c r="P304" i="1"/>
  <c r="Q304" i="1"/>
  <c r="R304" i="1"/>
  <c r="S304" i="1"/>
  <c r="T304" i="1"/>
  <c r="U304" i="1"/>
  <c r="V304" i="1"/>
  <c r="W304" i="1"/>
  <c r="X304" i="1"/>
  <c r="Y304" i="1"/>
  <c r="Z304" i="1"/>
  <c r="P305" i="1"/>
  <c r="Q305" i="1"/>
  <c r="R305" i="1"/>
  <c r="S305" i="1"/>
  <c r="T305" i="1"/>
  <c r="U305" i="1"/>
  <c r="V305" i="1"/>
  <c r="W305" i="1"/>
  <c r="X305" i="1"/>
  <c r="Y305" i="1"/>
  <c r="Z305" i="1"/>
  <c r="P306" i="1"/>
  <c r="Q306" i="1"/>
  <c r="R306" i="1"/>
  <c r="S306" i="1"/>
  <c r="T306" i="1"/>
  <c r="U306" i="1"/>
  <c r="V306" i="1"/>
  <c r="W306" i="1"/>
  <c r="X306" i="1"/>
  <c r="Y306" i="1"/>
  <c r="Z306" i="1"/>
  <c r="P307" i="1"/>
  <c r="Q307" i="1"/>
  <c r="R307" i="1"/>
  <c r="S307" i="1"/>
  <c r="T307" i="1"/>
  <c r="U307" i="1"/>
  <c r="V307" i="1"/>
  <c r="W307" i="1"/>
  <c r="X307" i="1"/>
  <c r="Y307" i="1"/>
  <c r="Z307" i="1"/>
  <c r="P308" i="1"/>
  <c r="Q308" i="1"/>
  <c r="R308" i="1"/>
  <c r="S308" i="1"/>
  <c r="T308" i="1"/>
  <c r="U308" i="1"/>
  <c r="V308" i="1"/>
  <c r="W308" i="1"/>
  <c r="X308" i="1"/>
  <c r="Y308" i="1"/>
  <c r="Z308" i="1"/>
  <c r="P309" i="1"/>
  <c r="Q309" i="1"/>
  <c r="R309" i="1"/>
  <c r="S309" i="1"/>
  <c r="T309" i="1"/>
  <c r="U309" i="1"/>
  <c r="V309" i="1"/>
  <c r="W309" i="1"/>
  <c r="X309" i="1"/>
  <c r="Y309" i="1"/>
  <c r="Z309" i="1"/>
  <c r="P310" i="1"/>
  <c r="Q310" i="1"/>
  <c r="R310" i="1"/>
  <c r="S310" i="1"/>
  <c r="T310" i="1"/>
  <c r="U310" i="1"/>
  <c r="V310" i="1"/>
  <c r="W310" i="1"/>
  <c r="X310" i="1"/>
  <c r="Y310" i="1"/>
  <c r="Z310" i="1"/>
  <c r="P311" i="1"/>
  <c r="Q311" i="1"/>
  <c r="R311" i="1"/>
  <c r="S311" i="1"/>
  <c r="T311" i="1"/>
  <c r="U311" i="1"/>
  <c r="V311" i="1"/>
  <c r="W311" i="1"/>
  <c r="X311" i="1"/>
  <c r="Y311" i="1"/>
  <c r="Z311" i="1"/>
  <c r="P312" i="1"/>
  <c r="Q312" i="1"/>
  <c r="R312" i="1"/>
  <c r="S312" i="1"/>
  <c r="T312" i="1"/>
  <c r="U312" i="1"/>
  <c r="V312" i="1"/>
  <c r="W312" i="1"/>
  <c r="X312" i="1"/>
  <c r="Y312" i="1"/>
  <c r="Z312" i="1"/>
  <c r="P313" i="1"/>
  <c r="Q313" i="1"/>
  <c r="R313" i="1"/>
  <c r="S313" i="1"/>
  <c r="T313" i="1"/>
  <c r="U313" i="1"/>
  <c r="V313" i="1"/>
  <c r="W313" i="1"/>
  <c r="X313" i="1"/>
  <c r="Y313" i="1"/>
  <c r="Z313" i="1"/>
  <c r="P314" i="1"/>
  <c r="Q314" i="1"/>
  <c r="R314" i="1"/>
  <c r="S314" i="1"/>
  <c r="T314" i="1"/>
  <c r="U314" i="1"/>
  <c r="V314" i="1"/>
  <c r="W314" i="1"/>
  <c r="X314" i="1"/>
  <c r="Y314" i="1"/>
  <c r="Z314" i="1"/>
  <c r="P315" i="1"/>
  <c r="Q315" i="1"/>
  <c r="R315" i="1"/>
  <c r="S315" i="1"/>
  <c r="T315" i="1"/>
  <c r="U315" i="1"/>
  <c r="V315" i="1"/>
  <c r="W315" i="1"/>
  <c r="X315" i="1"/>
  <c r="Y315" i="1"/>
  <c r="Z315" i="1"/>
  <c r="P316" i="1"/>
  <c r="Q316" i="1"/>
  <c r="R316" i="1"/>
  <c r="S316" i="1"/>
  <c r="T316" i="1"/>
  <c r="U316" i="1"/>
  <c r="V316" i="1"/>
  <c r="W316" i="1"/>
  <c r="X316" i="1"/>
  <c r="Y316" i="1"/>
  <c r="Z316" i="1"/>
  <c r="P317" i="1"/>
  <c r="Q317" i="1"/>
  <c r="R317" i="1"/>
  <c r="S317" i="1"/>
  <c r="T317" i="1"/>
  <c r="U317" i="1"/>
  <c r="V317" i="1"/>
  <c r="W317" i="1"/>
  <c r="X317" i="1"/>
  <c r="Y317" i="1"/>
  <c r="Z317" i="1"/>
  <c r="P318" i="1"/>
  <c r="Q318" i="1"/>
  <c r="R318" i="1"/>
  <c r="S318" i="1"/>
  <c r="T318" i="1"/>
  <c r="U318" i="1"/>
  <c r="V318" i="1"/>
  <c r="W318" i="1"/>
  <c r="X318" i="1"/>
  <c r="Y318" i="1"/>
  <c r="Z318" i="1"/>
  <c r="P319" i="1"/>
  <c r="Q319" i="1"/>
  <c r="R319" i="1"/>
  <c r="S319" i="1"/>
  <c r="T319" i="1"/>
  <c r="U319" i="1"/>
  <c r="V319" i="1"/>
  <c r="W319" i="1"/>
  <c r="X319" i="1"/>
  <c r="Y319" i="1"/>
  <c r="Z319" i="1"/>
  <c r="P320" i="1"/>
  <c r="Q320" i="1"/>
  <c r="R320" i="1"/>
  <c r="S320" i="1"/>
  <c r="T320" i="1"/>
  <c r="U320" i="1"/>
  <c r="V320" i="1"/>
  <c r="W320" i="1"/>
  <c r="X320" i="1"/>
  <c r="Y320" i="1"/>
  <c r="Z320" i="1"/>
  <c r="Z3" i="1"/>
  <c r="Y3" i="1"/>
  <c r="X3" i="1"/>
  <c r="W3" i="1"/>
  <c r="V3" i="1"/>
  <c r="U3" i="1"/>
  <c r="T3" i="1"/>
  <c r="P3" i="1"/>
  <c r="S3" i="1"/>
  <c r="R3" i="1"/>
  <c r="Q3" i="1"/>
  <c r="F4" i="1"/>
  <c r="G4" i="1"/>
  <c r="H4" i="1"/>
  <c r="I4" i="1"/>
  <c r="J4" i="1"/>
  <c r="K4" i="1"/>
  <c r="L4" i="1"/>
  <c r="M4" i="1"/>
  <c r="N4" i="1"/>
  <c r="O4" i="1"/>
  <c r="F5" i="1"/>
  <c r="G5" i="1"/>
  <c r="H5" i="1"/>
  <c r="I5" i="1"/>
  <c r="J5" i="1"/>
  <c r="K5" i="1"/>
  <c r="L5" i="1"/>
  <c r="M5" i="1"/>
  <c r="N5" i="1"/>
  <c r="O5" i="1"/>
  <c r="F6" i="1"/>
  <c r="G6" i="1"/>
  <c r="H6" i="1"/>
  <c r="I6" i="1"/>
  <c r="J6" i="1"/>
  <c r="K6" i="1"/>
  <c r="L6" i="1"/>
  <c r="M6" i="1"/>
  <c r="N6" i="1"/>
  <c r="O6" i="1"/>
  <c r="F7" i="1"/>
  <c r="G7" i="1"/>
  <c r="H7" i="1"/>
  <c r="I7" i="1"/>
  <c r="J7" i="1"/>
  <c r="K7" i="1"/>
  <c r="L7" i="1"/>
  <c r="M7" i="1"/>
  <c r="N7" i="1"/>
  <c r="O7" i="1"/>
  <c r="F8" i="1"/>
  <c r="G8" i="1"/>
  <c r="H8" i="1"/>
  <c r="I8" i="1"/>
  <c r="J8" i="1"/>
  <c r="K8" i="1"/>
  <c r="L8" i="1"/>
  <c r="M8" i="1"/>
  <c r="N8" i="1"/>
  <c r="O8" i="1"/>
  <c r="F9" i="1"/>
  <c r="G9" i="1"/>
  <c r="H9" i="1"/>
  <c r="I9" i="1"/>
  <c r="J9" i="1"/>
  <c r="K9" i="1"/>
  <c r="L9" i="1"/>
  <c r="M9" i="1"/>
  <c r="N9" i="1"/>
  <c r="O9" i="1"/>
  <c r="F10" i="1"/>
  <c r="G10" i="1"/>
  <c r="H10" i="1"/>
  <c r="I10" i="1"/>
  <c r="J10" i="1"/>
  <c r="K10" i="1"/>
  <c r="L10" i="1"/>
  <c r="M10" i="1"/>
  <c r="N10" i="1"/>
  <c r="O10" i="1"/>
  <c r="F11" i="1"/>
  <c r="G11" i="1"/>
  <c r="H11" i="1"/>
  <c r="I11" i="1"/>
  <c r="J11" i="1"/>
  <c r="K11" i="1"/>
  <c r="L11" i="1"/>
  <c r="M11" i="1"/>
  <c r="N11" i="1"/>
  <c r="O11" i="1"/>
  <c r="F12" i="1"/>
  <c r="G12" i="1"/>
  <c r="H12" i="1"/>
  <c r="I12" i="1"/>
  <c r="J12" i="1"/>
  <c r="K12" i="1"/>
  <c r="L12" i="1"/>
  <c r="M12" i="1"/>
  <c r="N12" i="1"/>
  <c r="O12" i="1"/>
  <c r="F13" i="1"/>
  <c r="G13" i="1"/>
  <c r="H13" i="1"/>
  <c r="I13" i="1"/>
  <c r="J13" i="1"/>
  <c r="K13" i="1"/>
  <c r="L13" i="1"/>
  <c r="M13" i="1"/>
  <c r="N13" i="1"/>
  <c r="O13" i="1"/>
  <c r="F14" i="1"/>
  <c r="G14" i="1"/>
  <c r="H14" i="1"/>
  <c r="I14" i="1"/>
  <c r="J14" i="1"/>
  <c r="K14" i="1"/>
  <c r="L14" i="1"/>
  <c r="M14" i="1"/>
  <c r="N14" i="1"/>
  <c r="O14" i="1"/>
  <c r="F15" i="1"/>
  <c r="G15" i="1"/>
  <c r="H15" i="1"/>
  <c r="I15" i="1"/>
  <c r="J15" i="1"/>
  <c r="K15" i="1"/>
  <c r="L15" i="1"/>
  <c r="M15" i="1"/>
  <c r="N15" i="1"/>
  <c r="O15" i="1"/>
  <c r="F16" i="1"/>
  <c r="G16" i="1"/>
  <c r="H16" i="1"/>
  <c r="I16" i="1"/>
  <c r="J16" i="1"/>
  <c r="K16" i="1"/>
  <c r="L16" i="1"/>
  <c r="M16" i="1"/>
  <c r="N16" i="1"/>
  <c r="O16" i="1"/>
  <c r="F17" i="1"/>
  <c r="G17" i="1"/>
  <c r="H17" i="1"/>
  <c r="I17" i="1"/>
  <c r="J17" i="1"/>
  <c r="K17" i="1"/>
  <c r="L17" i="1"/>
  <c r="M17" i="1"/>
  <c r="N17" i="1"/>
  <c r="O17" i="1"/>
  <c r="F18" i="1"/>
  <c r="G18" i="1"/>
  <c r="H18" i="1"/>
  <c r="I18" i="1"/>
  <c r="J18" i="1"/>
  <c r="K18" i="1"/>
  <c r="L18" i="1"/>
  <c r="M18" i="1"/>
  <c r="N18" i="1"/>
  <c r="O18" i="1"/>
  <c r="F19" i="1"/>
  <c r="G19" i="1"/>
  <c r="H19" i="1"/>
  <c r="I19" i="1"/>
  <c r="J19" i="1"/>
  <c r="K19" i="1"/>
  <c r="L19" i="1"/>
  <c r="M19" i="1"/>
  <c r="N19" i="1"/>
  <c r="O19" i="1"/>
  <c r="F20" i="1"/>
  <c r="G20" i="1"/>
  <c r="H20" i="1"/>
  <c r="I20" i="1"/>
  <c r="J20" i="1"/>
  <c r="K20" i="1"/>
  <c r="L20" i="1"/>
  <c r="M20" i="1"/>
  <c r="N20" i="1"/>
  <c r="O20" i="1"/>
  <c r="F21" i="1"/>
  <c r="G21" i="1"/>
  <c r="H21" i="1"/>
  <c r="I21" i="1"/>
  <c r="J21" i="1"/>
  <c r="K21" i="1"/>
  <c r="L21" i="1"/>
  <c r="M21" i="1"/>
  <c r="N21" i="1"/>
  <c r="O21" i="1"/>
  <c r="F22" i="1"/>
  <c r="G22" i="1"/>
  <c r="H22" i="1"/>
  <c r="I22" i="1"/>
  <c r="J22" i="1"/>
  <c r="K22" i="1"/>
  <c r="L22" i="1"/>
  <c r="M22" i="1"/>
  <c r="N22" i="1"/>
  <c r="O22" i="1"/>
  <c r="F23" i="1"/>
  <c r="G23" i="1"/>
  <c r="H23" i="1"/>
  <c r="I23" i="1"/>
  <c r="J23" i="1"/>
  <c r="K23" i="1"/>
  <c r="L23" i="1"/>
  <c r="M23" i="1"/>
  <c r="N23" i="1"/>
  <c r="O23" i="1"/>
  <c r="F24" i="1"/>
  <c r="G24" i="1"/>
  <c r="H24" i="1"/>
  <c r="I24" i="1"/>
  <c r="J24" i="1"/>
  <c r="K24" i="1"/>
  <c r="L24" i="1"/>
  <c r="M24" i="1"/>
  <c r="N24" i="1"/>
  <c r="O24" i="1"/>
  <c r="F25" i="1"/>
  <c r="G25" i="1"/>
  <c r="H25" i="1"/>
  <c r="I25" i="1"/>
  <c r="J25" i="1"/>
  <c r="K25" i="1"/>
  <c r="L25" i="1"/>
  <c r="M25" i="1"/>
  <c r="N25" i="1"/>
  <c r="O25" i="1"/>
  <c r="F26" i="1"/>
  <c r="G26" i="1"/>
  <c r="H26" i="1"/>
  <c r="I26" i="1"/>
  <c r="J26" i="1"/>
  <c r="K26" i="1"/>
  <c r="L26" i="1"/>
  <c r="M26" i="1"/>
  <c r="N26" i="1"/>
  <c r="O26" i="1"/>
  <c r="F27" i="1"/>
  <c r="G27" i="1"/>
  <c r="H27" i="1"/>
  <c r="I27" i="1"/>
  <c r="J27" i="1"/>
  <c r="K27" i="1"/>
  <c r="L27" i="1"/>
  <c r="M27" i="1"/>
  <c r="N27" i="1"/>
  <c r="O27" i="1"/>
  <c r="F28" i="1"/>
  <c r="G28" i="1"/>
  <c r="H28" i="1"/>
  <c r="I28" i="1"/>
  <c r="J28" i="1"/>
  <c r="K28" i="1"/>
  <c r="L28" i="1"/>
  <c r="M28" i="1"/>
  <c r="N28" i="1"/>
  <c r="O28" i="1"/>
  <c r="F29" i="1"/>
  <c r="G29" i="1"/>
  <c r="H29" i="1"/>
  <c r="I29" i="1"/>
  <c r="J29" i="1"/>
  <c r="K29" i="1"/>
  <c r="L29" i="1"/>
  <c r="M29" i="1"/>
  <c r="N29" i="1"/>
  <c r="O29" i="1"/>
  <c r="F30" i="1"/>
  <c r="G30" i="1"/>
  <c r="H30" i="1"/>
  <c r="I30" i="1"/>
  <c r="J30" i="1"/>
  <c r="K30" i="1"/>
  <c r="L30" i="1"/>
  <c r="M30" i="1"/>
  <c r="N30" i="1"/>
  <c r="O30" i="1"/>
  <c r="F31" i="1"/>
  <c r="G31" i="1"/>
  <c r="H31" i="1"/>
  <c r="I31" i="1"/>
  <c r="J31" i="1"/>
  <c r="K31" i="1"/>
  <c r="L31" i="1"/>
  <c r="M31" i="1"/>
  <c r="N31" i="1"/>
  <c r="O31" i="1"/>
  <c r="F32" i="1"/>
  <c r="G32" i="1"/>
  <c r="H32" i="1"/>
  <c r="I32" i="1"/>
  <c r="J32" i="1"/>
  <c r="K32" i="1"/>
  <c r="L32" i="1"/>
  <c r="M32" i="1"/>
  <c r="N32" i="1"/>
  <c r="O32" i="1"/>
  <c r="F33" i="1"/>
  <c r="G33" i="1"/>
  <c r="H33" i="1"/>
  <c r="I33" i="1"/>
  <c r="J33" i="1"/>
  <c r="K33" i="1"/>
  <c r="L33" i="1"/>
  <c r="M33" i="1"/>
  <c r="N33" i="1"/>
  <c r="O33" i="1"/>
  <c r="F34" i="1"/>
  <c r="G34" i="1"/>
  <c r="H34" i="1"/>
  <c r="I34" i="1"/>
  <c r="J34" i="1"/>
  <c r="K34" i="1"/>
  <c r="L34" i="1"/>
  <c r="M34" i="1"/>
  <c r="N34" i="1"/>
  <c r="O34" i="1"/>
  <c r="F35" i="1"/>
  <c r="G35" i="1"/>
  <c r="H35" i="1"/>
  <c r="I35" i="1"/>
  <c r="J35" i="1"/>
  <c r="K35" i="1"/>
  <c r="L35" i="1"/>
  <c r="M35" i="1"/>
  <c r="N35" i="1"/>
  <c r="O35" i="1"/>
  <c r="F36" i="1"/>
  <c r="G36" i="1"/>
  <c r="H36" i="1"/>
  <c r="I36" i="1"/>
  <c r="J36" i="1"/>
  <c r="K36" i="1"/>
  <c r="L36" i="1"/>
  <c r="M36" i="1"/>
  <c r="N36" i="1"/>
  <c r="O36" i="1"/>
  <c r="F37" i="1"/>
  <c r="G37" i="1"/>
  <c r="H37" i="1"/>
  <c r="I37" i="1"/>
  <c r="J37" i="1"/>
  <c r="K37" i="1"/>
  <c r="L37" i="1"/>
  <c r="M37" i="1"/>
  <c r="N37" i="1"/>
  <c r="O37" i="1"/>
  <c r="F38" i="1"/>
  <c r="G38" i="1"/>
  <c r="H38" i="1"/>
  <c r="I38" i="1"/>
  <c r="J38" i="1"/>
  <c r="K38" i="1"/>
  <c r="L38" i="1"/>
  <c r="M38" i="1"/>
  <c r="N38" i="1"/>
  <c r="O38" i="1"/>
  <c r="F39" i="1"/>
  <c r="G39" i="1"/>
  <c r="H39" i="1"/>
  <c r="I39" i="1"/>
  <c r="J39" i="1"/>
  <c r="K39" i="1"/>
  <c r="L39" i="1"/>
  <c r="M39" i="1"/>
  <c r="N39" i="1"/>
  <c r="O39" i="1"/>
  <c r="F40" i="1"/>
  <c r="G40" i="1"/>
  <c r="H40" i="1"/>
  <c r="I40" i="1"/>
  <c r="J40" i="1"/>
  <c r="K40" i="1"/>
  <c r="L40" i="1"/>
  <c r="M40" i="1"/>
  <c r="N40" i="1"/>
  <c r="O40" i="1"/>
  <c r="F41" i="1"/>
  <c r="G41" i="1"/>
  <c r="H41" i="1"/>
  <c r="I41" i="1"/>
  <c r="J41" i="1"/>
  <c r="K41" i="1"/>
  <c r="L41" i="1"/>
  <c r="M41" i="1"/>
  <c r="N41" i="1"/>
  <c r="O41" i="1"/>
  <c r="F42" i="1"/>
  <c r="G42" i="1"/>
  <c r="H42" i="1"/>
  <c r="I42" i="1"/>
  <c r="J42" i="1"/>
  <c r="K42" i="1"/>
  <c r="L42" i="1"/>
  <c r="M42" i="1"/>
  <c r="N42" i="1"/>
  <c r="O42" i="1"/>
  <c r="F43" i="1"/>
  <c r="G43" i="1"/>
  <c r="H43" i="1"/>
  <c r="I43" i="1"/>
  <c r="J43" i="1"/>
  <c r="K43" i="1"/>
  <c r="L43" i="1"/>
  <c r="M43" i="1"/>
  <c r="N43" i="1"/>
  <c r="O43" i="1"/>
  <c r="F44" i="1"/>
  <c r="G44" i="1"/>
  <c r="H44" i="1"/>
  <c r="I44" i="1"/>
  <c r="J44" i="1"/>
  <c r="K44" i="1"/>
  <c r="L44" i="1"/>
  <c r="M44" i="1"/>
  <c r="N44" i="1"/>
  <c r="O44" i="1"/>
  <c r="F45" i="1"/>
  <c r="G45" i="1"/>
  <c r="H45" i="1"/>
  <c r="I45" i="1"/>
  <c r="J45" i="1"/>
  <c r="K45" i="1"/>
  <c r="L45" i="1"/>
  <c r="M45" i="1"/>
  <c r="N45" i="1"/>
  <c r="O45" i="1"/>
  <c r="F46" i="1"/>
  <c r="G46" i="1"/>
  <c r="H46" i="1"/>
  <c r="I46" i="1"/>
  <c r="J46" i="1"/>
  <c r="K46" i="1"/>
  <c r="L46" i="1"/>
  <c r="M46" i="1"/>
  <c r="N46" i="1"/>
  <c r="O46" i="1"/>
  <c r="F47" i="1"/>
  <c r="G47" i="1"/>
  <c r="H47" i="1"/>
  <c r="I47" i="1"/>
  <c r="J47" i="1"/>
  <c r="K47" i="1"/>
  <c r="L47" i="1"/>
  <c r="M47" i="1"/>
  <c r="N47" i="1"/>
  <c r="O47" i="1"/>
  <c r="F48" i="1"/>
  <c r="G48" i="1"/>
  <c r="H48" i="1"/>
  <c r="I48" i="1"/>
  <c r="J48" i="1"/>
  <c r="K48" i="1"/>
  <c r="L48" i="1"/>
  <c r="M48" i="1"/>
  <c r="N48" i="1"/>
  <c r="O48" i="1"/>
  <c r="F49" i="1"/>
  <c r="G49" i="1"/>
  <c r="H49" i="1"/>
  <c r="I49" i="1"/>
  <c r="J49" i="1"/>
  <c r="K49" i="1"/>
  <c r="L49" i="1"/>
  <c r="M49" i="1"/>
  <c r="N49" i="1"/>
  <c r="O49" i="1"/>
  <c r="F50" i="1"/>
  <c r="G50" i="1"/>
  <c r="H50" i="1"/>
  <c r="I50" i="1"/>
  <c r="J50" i="1"/>
  <c r="K50" i="1"/>
  <c r="L50" i="1"/>
  <c r="M50" i="1"/>
  <c r="N50" i="1"/>
  <c r="O50" i="1"/>
  <c r="F51" i="1"/>
  <c r="G51" i="1"/>
  <c r="H51" i="1"/>
  <c r="I51" i="1"/>
  <c r="J51" i="1"/>
  <c r="K51" i="1"/>
  <c r="L51" i="1"/>
  <c r="M51" i="1"/>
  <c r="N51" i="1"/>
  <c r="O51" i="1"/>
  <c r="F52" i="1"/>
  <c r="G52" i="1"/>
  <c r="H52" i="1"/>
  <c r="I52" i="1"/>
  <c r="J52" i="1"/>
  <c r="K52" i="1"/>
  <c r="L52" i="1"/>
  <c r="M52" i="1"/>
  <c r="N52" i="1"/>
  <c r="O52" i="1"/>
  <c r="F53" i="1"/>
  <c r="G53" i="1"/>
  <c r="H53" i="1"/>
  <c r="I53" i="1"/>
  <c r="J53" i="1"/>
  <c r="K53" i="1"/>
  <c r="L53" i="1"/>
  <c r="M53" i="1"/>
  <c r="N53" i="1"/>
  <c r="O53" i="1"/>
  <c r="F54" i="1"/>
  <c r="G54" i="1"/>
  <c r="H54" i="1"/>
  <c r="I54" i="1"/>
  <c r="J54" i="1"/>
  <c r="K54" i="1"/>
  <c r="L54" i="1"/>
  <c r="M54" i="1"/>
  <c r="N54" i="1"/>
  <c r="O54" i="1"/>
  <c r="F55" i="1"/>
  <c r="G55" i="1"/>
  <c r="H55" i="1"/>
  <c r="I55" i="1"/>
  <c r="J55" i="1"/>
  <c r="K55" i="1"/>
  <c r="L55" i="1"/>
  <c r="M55" i="1"/>
  <c r="N55" i="1"/>
  <c r="O55" i="1"/>
  <c r="F56" i="1"/>
  <c r="G56" i="1"/>
  <c r="H56" i="1"/>
  <c r="I56" i="1"/>
  <c r="J56" i="1"/>
  <c r="K56" i="1"/>
  <c r="L56" i="1"/>
  <c r="M56" i="1"/>
  <c r="N56" i="1"/>
  <c r="O56" i="1"/>
  <c r="F57" i="1"/>
  <c r="G57" i="1"/>
  <c r="H57" i="1"/>
  <c r="I57" i="1"/>
  <c r="J57" i="1"/>
  <c r="K57" i="1"/>
  <c r="L57" i="1"/>
  <c r="M57" i="1"/>
  <c r="N57" i="1"/>
  <c r="O57" i="1"/>
  <c r="F58" i="1"/>
  <c r="G58" i="1"/>
  <c r="H58" i="1"/>
  <c r="I58" i="1"/>
  <c r="J58" i="1"/>
  <c r="K58" i="1"/>
  <c r="L58" i="1"/>
  <c r="M58" i="1"/>
  <c r="N58" i="1"/>
  <c r="O58" i="1"/>
  <c r="F59" i="1"/>
  <c r="G59" i="1"/>
  <c r="H59" i="1"/>
  <c r="I59" i="1"/>
  <c r="J59" i="1"/>
  <c r="K59" i="1"/>
  <c r="L59" i="1"/>
  <c r="M59" i="1"/>
  <c r="N59" i="1"/>
  <c r="O59" i="1"/>
  <c r="F60" i="1"/>
  <c r="G60" i="1"/>
  <c r="H60" i="1"/>
  <c r="I60" i="1"/>
  <c r="J60" i="1"/>
  <c r="K60" i="1"/>
  <c r="L60" i="1"/>
  <c r="M60" i="1"/>
  <c r="N60" i="1"/>
  <c r="O60" i="1"/>
  <c r="F61" i="1"/>
  <c r="G61" i="1"/>
  <c r="H61" i="1"/>
  <c r="I61" i="1"/>
  <c r="J61" i="1"/>
  <c r="K61" i="1"/>
  <c r="L61" i="1"/>
  <c r="M61" i="1"/>
  <c r="N61" i="1"/>
  <c r="O61" i="1"/>
  <c r="F62" i="1"/>
  <c r="G62" i="1"/>
  <c r="H62" i="1"/>
  <c r="I62" i="1"/>
  <c r="J62" i="1"/>
  <c r="K62" i="1"/>
  <c r="L62" i="1"/>
  <c r="M62" i="1"/>
  <c r="N62" i="1"/>
  <c r="O62" i="1"/>
  <c r="F63" i="1"/>
  <c r="G63" i="1"/>
  <c r="H63" i="1"/>
  <c r="I63" i="1"/>
  <c r="J63" i="1"/>
  <c r="K63" i="1"/>
  <c r="L63" i="1"/>
  <c r="M63" i="1"/>
  <c r="N63" i="1"/>
  <c r="O63" i="1"/>
  <c r="F64" i="1"/>
  <c r="G64" i="1"/>
  <c r="H64" i="1"/>
  <c r="I64" i="1"/>
  <c r="J64" i="1"/>
  <c r="K64" i="1"/>
  <c r="L64" i="1"/>
  <c r="M64" i="1"/>
  <c r="N64" i="1"/>
  <c r="O64" i="1"/>
  <c r="F65" i="1"/>
  <c r="G65" i="1"/>
  <c r="H65" i="1"/>
  <c r="I65" i="1"/>
  <c r="J65" i="1"/>
  <c r="K65" i="1"/>
  <c r="L65" i="1"/>
  <c r="M65" i="1"/>
  <c r="N65" i="1"/>
  <c r="O65" i="1"/>
  <c r="F66" i="1"/>
  <c r="G66" i="1"/>
  <c r="H66" i="1"/>
  <c r="I66" i="1"/>
  <c r="J66" i="1"/>
  <c r="K66" i="1"/>
  <c r="L66" i="1"/>
  <c r="M66" i="1"/>
  <c r="N66" i="1"/>
  <c r="O66" i="1"/>
  <c r="F67" i="1"/>
  <c r="G67" i="1"/>
  <c r="H67" i="1"/>
  <c r="I67" i="1"/>
  <c r="J67" i="1"/>
  <c r="K67" i="1"/>
  <c r="L67" i="1"/>
  <c r="M67" i="1"/>
  <c r="N67" i="1"/>
  <c r="O67" i="1"/>
  <c r="F68" i="1"/>
  <c r="G68" i="1"/>
  <c r="H68" i="1"/>
  <c r="I68" i="1"/>
  <c r="J68" i="1"/>
  <c r="K68" i="1"/>
  <c r="L68" i="1"/>
  <c r="M68" i="1"/>
  <c r="N68" i="1"/>
  <c r="O68" i="1"/>
  <c r="F69" i="1"/>
  <c r="G69" i="1"/>
  <c r="H69" i="1"/>
  <c r="I69" i="1"/>
  <c r="J69" i="1"/>
  <c r="K69" i="1"/>
  <c r="L69" i="1"/>
  <c r="M69" i="1"/>
  <c r="N69" i="1"/>
  <c r="O69" i="1"/>
  <c r="F70" i="1"/>
  <c r="G70" i="1"/>
  <c r="H70" i="1"/>
  <c r="I70" i="1"/>
  <c r="J70" i="1"/>
  <c r="K70" i="1"/>
  <c r="L70" i="1"/>
  <c r="M70" i="1"/>
  <c r="N70" i="1"/>
  <c r="O70" i="1"/>
  <c r="F71" i="1"/>
  <c r="G71" i="1"/>
  <c r="H71" i="1"/>
  <c r="I71" i="1"/>
  <c r="J71" i="1"/>
  <c r="K71" i="1"/>
  <c r="L71" i="1"/>
  <c r="M71" i="1"/>
  <c r="N71" i="1"/>
  <c r="O71" i="1"/>
  <c r="F72" i="1"/>
  <c r="G72" i="1"/>
  <c r="H72" i="1"/>
  <c r="I72" i="1"/>
  <c r="J72" i="1"/>
  <c r="K72" i="1"/>
  <c r="L72" i="1"/>
  <c r="M72" i="1"/>
  <c r="N72" i="1"/>
  <c r="O72" i="1"/>
  <c r="F73" i="1"/>
  <c r="G73" i="1"/>
  <c r="H73" i="1"/>
  <c r="I73" i="1"/>
  <c r="J73" i="1"/>
  <c r="K73" i="1"/>
  <c r="L73" i="1"/>
  <c r="M73" i="1"/>
  <c r="N73" i="1"/>
  <c r="O73" i="1"/>
  <c r="F74" i="1"/>
  <c r="G74" i="1"/>
  <c r="H74" i="1"/>
  <c r="I74" i="1"/>
  <c r="J74" i="1"/>
  <c r="K74" i="1"/>
  <c r="L74" i="1"/>
  <c r="M74" i="1"/>
  <c r="N74" i="1"/>
  <c r="O74" i="1"/>
  <c r="F75" i="1"/>
  <c r="G75" i="1"/>
  <c r="H75" i="1"/>
  <c r="I75" i="1"/>
  <c r="J75" i="1"/>
  <c r="K75" i="1"/>
  <c r="L75" i="1"/>
  <c r="M75" i="1"/>
  <c r="N75" i="1"/>
  <c r="O75" i="1"/>
  <c r="F76" i="1"/>
  <c r="G76" i="1"/>
  <c r="H76" i="1"/>
  <c r="I76" i="1"/>
  <c r="J76" i="1"/>
  <c r="K76" i="1"/>
  <c r="L76" i="1"/>
  <c r="M76" i="1"/>
  <c r="N76" i="1"/>
  <c r="O76" i="1"/>
  <c r="F77" i="1"/>
  <c r="G77" i="1"/>
  <c r="H77" i="1"/>
  <c r="I77" i="1"/>
  <c r="J77" i="1"/>
  <c r="K77" i="1"/>
  <c r="L77" i="1"/>
  <c r="M77" i="1"/>
  <c r="N77" i="1"/>
  <c r="O77" i="1"/>
  <c r="F78" i="1"/>
  <c r="G78" i="1"/>
  <c r="H78" i="1"/>
  <c r="I78" i="1"/>
  <c r="J78" i="1"/>
  <c r="K78" i="1"/>
  <c r="L78" i="1"/>
  <c r="M78" i="1"/>
  <c r="N78" i="1"/>
  <c r="O78" i="1"/>
  <c r="F79" i="1"/>
  <c r="G79" i="1"/>
  <c r="H79" i="1"/>
  <c r="I79" i="1"/>
  <c r="J79" i="1"/>
  <c r="K79" i="1"/>
  <c r="L79" i="1"/>
  <c r="M79" i="1"/>
  <c r="N79" i="1"/>
  <c r="O79" i="1"/>
  <c r="F80" i="1"/>
  <c r="G80" i="1"/>
  <c r="H80" i="1"/>
  <c r="I80" i="1"/>
  <c r="J80" i="1"/>
  <c r="K80" i="1"/>
  <c r="L80" i="1"/>
  <c r="M80" i="1"/>
  <c r="N80" i="1"/>
  <c r="O80" i="1"/>
  <c r="F81" i="1"/>
  <c r="G81" i="1"/>
  <c r="H81" i="1"/>
  <c r="I81" i="1"/>
  <c r="J81" i="1"/>
  <c r="K81" i="1"/>
  <c r="L81" i="1"/>
  <c r="M81" i="1"/>
  <c r="N81" i="1"/>
  <c r="O81" i="1"/>
  <c r="F82" i="1"/>
  <c r="G82" i="1"/>
  <c r="H82" i="1"/>
  <c r="I82" i="1"/>
  <c r="J82" i="1"/>
  <c r="K82" i="1"/>
  <c r="L82" i="1"/>
  <c r="M82" i="1"/>
  <c r="N82" i="1"/>
  <c r="O82" i="1"/>
  <c r="F83" i="1"/>
  <c r="G83" i="1"/>
  <c r="H83" i="1"/>
  <c r="I83" i="1"/>
  <c r="J83" i="1"/>
  <c r="K83" i="1"/>
  <c r="L83" i="1"/>
  <c r="M83" i="1"/>
  <c r="N83" i="1"/>
  <c r="O83" i="1"/>
  <c r="F84" i="1"/>
  <c r="G84" i="1"/>
  <c r="H84" i="1"/>
  <c r="I84" i="1"/>
  <c r="J84" i="1"/>
  <c r="K84" i="1"/>
  <c r="L84" i="1"/>
  <c r="M84" i="1"/>
  <c r="N84" i="1"/>
  <c r="O84" i="1"/>
  <c r="F85" i="1"/>
  <c r="G85" i="1"/>
  <c r="H85" i="1"/>
  <c r="I85" i="1"/>
  <c r="J85" i="1"/>
  <c r="K85" i="1"/>
  <c r="L85" i="1"/>
  <c r="M85" i="1"/>
  <c r="N85" i="1"/>
  <c r="O85" i="1"/>
  <c r="F86" i="1"/>
  <c r="G86" i="1"/>
  <c r="H86" i="1"/>
  <c r="I86" i="1"/>
  <c r="J86" i="1"/>
  <c r="K86" i="1"/>
  <c r="L86" i="1"/>
  <c r="M86" i="1"/>
  <c r="N86" i="1"/>
  <c r="O86" i="1"/>
  <c r="F87" i="1"/>
  <c r="G87" i="1"/>
  <c r="H87" i="1"/>
  <c r="I87" i="1"/>
  <c r="J87" i="1"/>
  <c r="K87" i="1"/>
  <c r="L87" i="1"/>
  <c r="M87" i="1"/>
  <c r="N87" i="1"/>
  <c r="O87" i="1"/>
  <c r="F88" i="1"/>
  <c r="G88" i="1"/>
  <c r="H88" i="1"/>
  <c r="I88" i="1"/>
  <c r="J88" i="1"/>
  <c r="K88" i="1"/>
  <c r="L88" i="1"/>
  <c r="M88" i="1"/>
  <c r="N88" i="1"/>
  <c r="O88" i="1"/>
  <c r="F89" i="1"/>
  <c r="G89" i="1"/>
  <c r="H89" i="1"/>
  <c r="I89" i="1"/>
  <c r="J89" i="1"/>
  <c r="K89" i="1"/>
  <c r="L89" i="1"/>
  <c r="M89" i="1"/>
  <c r="N89" i="1"/>
  <c r="O89" i="1"/>
  <c r="F90" i="1"/>
  <c r="G90" i="1"/>
  <c r="H90" i="1"/>
  <c r="I90" i="1"/>
  <c r="J90" i="1"/>
  <c r="K90" i="1"/>
  <c r="L90" i="1"/>
  <c r="M90" i="1"/>
  <c r="N90" i="1"/>
  <c r="O90" i="1"/>
  <c r="F91" i="1"/>
  <c r="G91" i="1"/>
  <c r="H91" i="1"/>
  <c r="I91" i="1"/>
  <c r="J91" i="1"/>
  <c r="K91" i="1"/>
  <c r="L91" i="1"/>
  <c r="M91" i="1"/>
  <c r="N91" i="1"/>
  <c r="O91" i="1"/>
  <c r="F92" i="1"/>
  <c r="G92" i="1"/>
  <c r="H92" i="1"/>
  <c r="I92" i="1"/>
  <c r="J92" i="1"/>
  <c r="K92" i="1"/>
  <c r="L92" i="1"/>
  <c r="M92" i="1"/>
  <c r="N92" i="1"/>
  <c r="O92" i="1"/>
  <c r="F93" i="1"/>
  <c r="G93" i="1"/>
  <c r="H93" i="1"/>
  <c r="I93" i="1"/>
  <c r="J93" i="1"/>
  <c r="K93" i="1"/>
  <c r="L93" i="1"/>
  <c r="M93" i="1"/>
  <c r="N93" i="1"/>
  <c r="O93" i="1"/>
  <c r="F94" i="1"/>
  <c r="G94" i="1"/>
  <c r="H94" i="1"/>
  <c r="I94" i="1"/>
  <c r="J94" i="1"/>
  <c r="K94" i="1"/>
  <c r="L94" i="1"/>
  <c r="M94" i="1"/>
  <c r="N94" i="1"/>
  <c r="O94" i="1"/>
  <c r="F95" i="1"/>
  <c r="G95" i="1"/>
  <c r="H95" i="1"/>
  <c r="I95" i="1"/>
  <c r="J95" i="1"/>
  <c r="K95" i="1"/>
  <c r="L95" i="1"/>
  <c r="M95" i="1"/>
  <c r="N95" i="1"/>
  <c r="O95" i="1"/>
  <c r="F96" i="1"/>
  <c r="G96" i="1"/>
  <c r="H96" i="1"/>
  <c r="I96" i="1"/>
  <c r="J96" i="1"/>
  <c r="K96" i="1"/>
  <c r="L96" i="1"/>
  <c r="M96" i="1"/>
  <c r="N96" i="1"/>
  <c r="O96" i="1"/>
  <c r="F97" i="1"/>
  <c r="G97" i="1"/>
  <c r="H97" i="1"/>
  <c r="I97" i="1"/>
  <c r="J97" i="1"/>
  <c r="K97" i="1"/>
  <c r="L97" i="1"/>
  <c r="M97" i="1"/>
  <c r="N97" i="1"/>
  <c r="O97" i="1"/>
  <c r="F98" i="1"/>
  <c r="G98" i="1"/>
  <c r="H98" i="1"/>
  <c r="I98" i="1"/>
  <c r="J98" i="1"/>
  <c r="K98" i="1"/>
  <c r="L98" i="1"/>
  <c r="M98" i="1"/>
  <c r="N98" i="1"/>
  <c r="O98" i="1"/>
  <c r="F99" i="1"/>
  <c r="G99" i="1"/>
  <c r="H99" i="1"/>
  <c r="I99" i="1"/>
  <c r="J99" i="1"/>
  <c r="K99" i="1"/>
  <c r="L99" i="1"/>
  <c r="M99" i="1"/>
  <c r="N99" i="1"/>
  <c r="O99" i="1"/>
  <c r="F100" i="1"/>
  <c r="G100" i="1"/>
  <c r="H100" i="1"/>
  <c r="I100" i="1"/>
  <c r="J100" i="1"/>
  <c r="K100" i="1"/>
  <c r="L100" i="1"/>
  <c r="M100" i="1"/>
  <c r="N100" i="1"/>
  <c r="O100" i="1"/>
  <c r="F101" i="1"/>
  <c r="G101" i="1"/>
  <c r="H101" i="1"/>
  <c r="I101" i="1"/>
  <c r="J101" i="1"/>
  <c r="K101" i="1"/>
  <c r="L101" i="1"/>
  <c r="M101" i="1"/>
  <c r="N101" i="1"/>
  <c r="O101" i="1"/>
  <c r="F102" i="1"/>
  <c r="G102" i="1"/>
  <c r="H102" i="1"/>
  <c r="I102" i="1"/>
  <c r="J102" i="1"/>
  <c r="K102" i="1"/>
  <c r="L102" i="1"/>
  <c r="M102" i="1"/>
  <c r="N102" i="1"/>
  <c r="O102" i="1"/>
  <c r="F103" i="1"/>
  <c r="G103" i="1"/>
  <c r="H103" i="1"/>
  <c r="I103" i="1"/>
  <c r="J103" i="1"/>
  <c r="K103" i="1"/>
  <c r="L103" i="1"/>
  <c r="M103" i="1"/>
  <c r="N103" i="1"/>
  <c r="O103" i="1"/>
  <c r="F104" i="1"/>
  <c r="G104" i="1"/>
  <c r="H104" i="1"/>
  <c r="I104" i="1"/>
  <c r="J104" i="1"/>
  <c r="K104" i="1"/>
  <c r="L104" i="1"/>
  <c r="M104" i="1"/>
  <c r="N104" i="1"/>
  <c r="O104" i="1"/>
  <c r="F105" i="1"/>
  <c r="G105" i="1"/>
  <c r="H105" i="1"/>
  <c r="I105" i="1"/>
  <c r="J105" i="1"/>
  <c r="K105" i="1"/>
  <c r="L105" i="1"/>
  <c r="M105" i="1"/>
  <c r="N105" i="1"/>
  <c r="O105" i="1"/>
  <c r="F106" i="1"/>
  <c r="G106" i="1"/>
  <c r="H106" i="1"/>
  <c r="I106" i="1"/>
  <c r="J106" i="1"/>
  <c r="K106" i="1"/>
  <c r="L106" i="1"/>
  <c r="M106" i="1"/>
  <c r="N106" i="1"/>
  <c r="O106" i="1"/>
  <c r="F107" i="1"/>
  <c r="G107" i="1"/>
  <c r="H107" i="1"/>
  <c r="I107" i="1"/>
  <c r="J107" i="1"/>
  <c r="K107" i="1"/>
  <c r="L107" i="1"/>
  <c r="M107" i="1"/>
  <c r="N107" i="1"/>
  <c r="O107" i="1"/>
  <c r="F108" i="1"/>
  <c r="G108" i="1"/>
  <c r="H108" i="1"/>
  <c r="I108" i="1"/>
  <c r="J108" i="1"/>
  <c r="K108" i="1"/>
  <c r="L108" i="1"/>
  <c r="M108" i="1"/>
  <c r="N108" i="1"/>
  <c r="O108" i="1"/>
  <c r="F109" i="1"/>
  <c r="G109" i="1"/>
  <c r="H109" i="1"/>
  <c r="I109" i="1"/>
  <c r="J109" i="1"/>
  <c r="K109" i="1"/>
  <c r="L109" i="1"/>
  <c r="M109" i="1"/>
  <c r="N109" i="1"/>
  <c r="O109" i="1"/>
  <c r="F110" i="1"/>
  <c r="G110" i="1"/>
  <c r="H110" i="1"/>
  <c r="I110" i="1"/>
  <c r="J110" i="1"/>
  <c r="K110" i="1"/>
  <c r="L110" i="1"/>
  <c r="M110" i="1"/>
  <c r="N110" i="1"/>
  <c r="O110" i="1"/>
  <c r="F111" i="1"/>
  <c r="G111" i="1"/>
  <c r="H111" i="1"/>
  <c r="I111" i="1"/>
  <c r="J111" i="1"/>
  <c r="K111" i="1"/>
  <c r="L111" i="1"/>
  <c r="M111" i="1"/>
  <c r="N111" i="1"/>
  <c r="O111" i="1"/>
  <c r="F112" i="1"/>
  <c r="G112" i="1"/>
  <c r="H112" i="1"/>
  <c r="I112" i="1"/>
  <c r="J112" i="1"/>
  <c r="K112" i="1"/>
  <c r="L112" i="1"/>
  <c r="M112" i="1"/>
  <c r="N112" i="1"/>
  <c r="O112" i="1"/>
  <c r="F113" i="1"/>
  <c r="G113" i="1"/>
  <c r="H113" i="1"/>
  <c r="I113" i="1"/>
  <c r="J113" i="1"/>
  <c r="K113" i="1"/>
  <c r="L113" i="1"/>
  <c r="M113" i="1"/>
  <c r="N113" i="1"/>
  <c r="O113" i="1"/>
  <c r="F114" i="1"/>
  <c r="G114" i="1"/>
  <c r="H114" i="1"/>
  <c r="I114" i="1"/>
  <c r="J114" i="1"/>
  <c r="K114" i="1"/>
  <c r="L114" i="1"/>
  <c r="M114" i="1"/>
  <c r="N114" i="1"/>
  <c r="O114" i="1"/>
  <c r="F115" i="1"/>
  <c r="G115" i="1"/>
  <c r="H115" i="1"/>
  <c r="I115" i="1"/>
  <c r="J115" i="1"/>
  <c r="K115" i="1"/>
  <c r="L115" i="1"/>
  <c r="M115" i="1"/>
  <c r="N115" i="1"/>
  <c r="O115" i="1"/>
  <c r="F116" i="1"/>
  <c r="G116" i="1"/>
  <c r="H116" i="1"/>
  <c r="I116" i="1"/>
  <c r="J116" i="1"/>
  <c r="K116" i="1"/>
  <c r="L116" i="1"/>
  <c r="M116" i="1"/>
  <c r="N116" i="1"/>
  <c r="O116" i="1"/>
  <c r="F117" i="1"/>
  <c r="G117" i="1"/>
  <c r="H117" i="1"/>
  <c r="I117" i="1"/>
  <c r="J117" i="1"/>
  <c r="K117" i="1"/>
  <c r="L117" i="1"/>
  <c r="M117" i="1"/>
  <c r="N117" i="1"/>
  <c r="O117" i="1"/>
  <c r="F118" i="1"/>
  <c r="G118" i="1"/>
  <c r="H118" i="1"/>
  <c r="I118" i="1"/>
  <c r="J118" i="1"/>
  <c r="K118" i="1"/>
  <c r="L118" i="1"/>
  <c r="M118" i="1"/>
  <c r="N118" i="1"/>
  <c r="O118" i="1"/>
  <c r="F119" i="1"/>
  <c r="G119" i="1"/>
  <c r="H119" i="1"/>
  <c r="I119" i="1"/>
  <c r="J119" i="1"/>
  <c r="K119" i="1"/>
  <c r="L119" i="1"/>
  <c r="M119" i="1"/>
  <c r="N119" i="1"/>
  <c r="O119" i="1"/>
  <c r="F120" i="1"/>
  <c r="G120" i="1"/>
  <c r="H120" i="1"/>
  <c r="I120" i="1"/>
  <c r="J120" i="1"/>
  <c r="K120" i="1"/>
  <c r="L120" i="1"/>
  <c r="M120" i="1"/>
  <c r="N120" i="1"/>
  <c r="O120" i="1"/>
  <c r="F121" i="1"/>
  <c r="G121" i="1"/>
  <c r="H121" i="1"/>
  <c r="I121" i="1"/>
  <c r="J121" i="1"/>
  <c r="K121" i="1"/>
  <c r="L121" i="1"/>
  <c r="M121" i="1"/>
  <c r="N121" i="1"/>
  <c r="O121" i="1"/>
  <c r="F122" i="1"/>
  <c r="G122" i="1"/>
  <c r="H122" i="1"/>
  <c r="I122" i="1"/>
  <c r="J122" i="1"/>
  <c r="K122" i="1"/>
  <c r="L122" i="1"/>
  <c r="M122" i="1"/>
  <c r="N122" i="1"/>
  <c r="O122" i="1"/>
  <c r="F123" i="1"/>
  <c r="G123" i="1"/>
  <c r="H123" i="1"/>
  <c r="I123" i="1"/>
  <c r="J123" i="1"/>
  <c r="K123" i="1"/>
  <c r="L123" i="1"/>
  <c r="M123" i="1"/>
  <c r="N123" i="1"/>
  <c r="O123" i="1"/>
  <c r="F124" i="1"/>
  <c r="G124" i="1"/>
  <c r="H124" i="1"/>
  <c r="I124" i="1"/>
  <c r="J124" i="1"/>
  <c r="K124" i="1"/>
  <c r="L124" i="1"/>
  <c r="M124" i="1"/>
  <c r="N124" i="1"/>
  <c r="O124" i="1"/>
  <c r="F125" i="1"/>
  <c r="G125" i="1"/>
  <c r="H125" i="1"/>
  <c r="I125" i="1"/>
  <c r="J125" i="1"/>
  <c r="K125" i="1"/>
  <c r="L125" i="1"/>
  <c r="M125" i="1"/>
  <c r="N125" i="1"/>
  <c r="O125" i="1"/>
  <c r="F126" i="1"/>
  <c r="G126" i="1"/>
  <c r="H126" i="1"/>
  <c r="I126" i="1"/>
  <c r="J126" i="1"/>
  <c r="K126" i="1"/>
  <c r="L126" i="1"/>
  <c r="M126" i="1"/>
  <c r="N126" i="1"/>
  <c r="O126" i="1"/>
  <c r="F127" i="1"/>
  <c r="G127" i="1"/>
  <c r="H127" i="1"/>
  <c r="I127" i="1"/>
  <c r="J127" i="1"/>
  <c r="K127" i="1"/>
  <c r="L127" i="1"/>
  <c r="M127" i="1"/>
  <c r="N127" i="1"/>
  <c r="O127" i="1"/>
  <c r="F128" i="1"/>
  <c r="G128" i="1"/>
  <c r="H128" i="1"/>
  <c r="I128" i="1"/>
  <c r="J128" i="1"/>
  <c r="K128" i="1"/>
  <c r="L128" i="1"/>
  <c r="M128" i="1"/>
  <c r="N128" i="1"/>
  <c r="O128" i="1"/>
  <c r="F129" i="1"/>
  <c r="G129" i="1"/>
  <c r="H129" i="1"/>
  <c r="I129" i="1"/>
  <c r="J129" i="1"/>
  <c r="K129" i="1"/>
  <c r="L129" i="1"/>
  <c r="M129" i="1"/>
  <c r="N129" i="1"/>
  <c r="O129" i="1"/>
  <c r="F130" i="1"/>
  <c r="G130" i="1"/>
  <c r="H130" i="1"/>
  <c r="I130" i="1"/>
  <c r="J130" i="1"/>
  <c r="K130" i="1"/>
  <c r="L130" i="1"/>
  <c r="M130" i="1"/>
  <c r="N130" i="1"/>
  <c r="O130" i="1"/>
  <c r="F131" i="1"/>
  <c r="G131" i="1"/>
  <c r="H131" i="1"/>
  <c r="I131" i="1"/>
  <c r="J131" i="1"/>
  <c r="K131" i="1"/>
  <c r="L131" i="1"/>
  <c r="M131" i="1"/>
  <c r="N131" i="1"/>
  <c r="O131" i="1"/>
  <c r="F132" i="1"/>
  <c r="G132" i="1"/>
  <c r="H132" i="1"/>
  <c r="I132" i="1"/>
  <c r="J132" i="1"/>
  <c r="K132" i="1"/>
  <c r="L132" i="1"/>
  <c r="M132" i="1"/>
  <c r="N132" i="1"/>
  <c r="O132" i="1"/>
  <c r="F133" i="1"/>
  <c r="G133" i="1"/>
  <c r="H133" i="1"/>
  <c r="I133" i="1"/>
  <c r="J133" i="1"/>
  <c r="K133" i="1"/>
  <c r="L133" i="1"/>
  <c r="M133" i="1"/>
  <c r="N133" i="1"/>
  <c r="O133" i="1"/>
  <c r="F134" i="1"/>
  <c r="G134" i="1"/>
  <c r="H134" i="1"/>
  <c r="I134" i="1"/>
  <c r="J134" i="1"/>
  <c r="K134" i="1"/>
  <c r="L134" i="1"/>
  <c r="M134" i="1"/>
  <c r="N134" i="1"/>
  <c r="O134" i="1"/>
  <c r="F135" i="1"/>
  <c r="G135" i="1"/>
  <c r="H135" i="1"/>
  <c r="I135" i="1"/>
  <c r="J135" i="1"/>
  <c r="K135" i="1"/>
  <c r="L135" i="1"/>
  <c r="M135" i="1"/>
  <c r="N135" i="1"/>
  <c r="O135" i="1"/>
  <c r="F136" i="1"/>
  <c r="G136" i="1"/>
  <c r="H136" i="1"/>
  <c r="I136" i="1"/>
  <c r="J136" i="1"/>
  <c r="K136" i="1"/>
  <c r="L136" i="1"/>
  <c r="M136" i="1"/>
  <c r="N136" i="1"/>
  <c r="O136" i="1"/>
  <c r="F137" i="1"/>
  <c r="G137" i="1"/>
  <c r="H137" i="1"/>
  <c r="I137" i="1"/>
  <c r="J137" i="1"/>
  <c r="K137" i="1"/>
  <c r="L137" i="1"/>
  <c r="M137" i="1"/>
  <c r="N137" i="1"/>
  <c r="O137" i="1"/>
  <c r="F138" i="1"/>
  <c r="G138" i="1"/>
  <c r="H138" i="1"/>
  <c r="I138" i="1"/>
  <c r="J138" i="1"/>
  <c r="K138" i="1"/>
  <c r="L138" i="1"/>
  <c r="M138" i="1"/>
  <c r="N138" i="1"/>
  <c r="O138" i="1"/>
  <c r="F139" i="1"/>
  <c r="G139" i="1"/>
  <c r="H139" i="1"/>
  <c r="I139" i="1"/>
  <c r="J139" i="1"/>
  <c r="K139" i="1"/>
  <c r="L139" i="1"/>
  <c r="M139" i="1"/>
  <c r="N139" i="1"/>
  <c r="O139" i="1"/>
  <c r="F140" i="1"/>
  <c r="G140" i="1"/>
  <c r="H140" i="1"/>
  <c r="I140" i="1"/>
  <c r="J140" i="1"/>
  <c r="K140" i="1"/>
  <c r="L140" i="1"/>
  <c r="M140" i="1"/>
  <c r="N140" i="1"/>
  <c r="O140" i="1"/>
  <c r="F141" i="1"/>
  <c r="G141" i="1"/>
  <c r="H141" i="1"/>
  <c r="I141" i="1"/>
  <c r="J141" i="1"/>
  <c r="K141" i="1"/>
  <c r="L141" i="1"/>
  <c r="M141" i="1"/>
  <c r="N141" i="1"/>
  <c r="O141" i="1"/>
  <c r="F142" i="1"/>
  <c r="G142" i="1"/>
  <c r="H142" i="1"/>
  <c r="I142" i="1"/>
  <c r="J142" i="1"/>
  <c r="K142" i="1"/>
  <c r="L142" i="1"/>
  <c r="M142" i="1"/>
  <c r="N142" i="1"/>
  <c r="O142" i="1"/>
  <c r="F143" i="1"/>
  <c r="G143" i="1"/>
  <c r="H143" i="1"/>
  <c r="I143" i="1"/>
  <c r="J143" i="1"/>
  <c r="K143" i="1"/>
  <c r="L143" i="1"/>
  <c r="M143" i="1"/>
  <c r="N143" i="1"/>
  <c r="O143" i="1"/>
  <c r="F144" i="1"/>
  <c r="G144" i="1"/>
  <c r="H144" i="1"/>
  <c r="I144" i="1"/>
  <c r="J144" i="1"/>
  <c r="K144" i="1"/>
  <c r="L144" i="1"/>
  <c r="M144" i="1"/>
  <c r="N144" i="1"/>
  <c r="O144" i="1"/>
  <c r="F145" i="1"/>
  <c r="G145" i="1"/>
  <c r="H145" i="1"/>
  <c r="I145" i="1"/>
  <c r="J145" i="1"/>
  <c r="K145" i="1"/>
  <c r="L145" i="1"/>
  <c r="M145" i="1"/>
  <c r="N145" i="1"/>
  <c r="O145" i="1"/>
  <c r="F146" i="1"/>
  <c r="G146" i="1"/>
  <c r="H146" i="1"/>
  <c r="I146" i="1"/>
  <c r="J146" i="1"/>
  <c r="K146" i="1"/>
  <c r="L146" i="1"/>
  <c r="M146" i="1"/>
  <c r="N146" i="1"/>
  <c r="O146" i="1"/>
  <c r="F147" i="1"/>
  <c r="G147" i="1"/>
  <c r="H147" i="1"/>
  <c r="I147" i="1"/>
  <c r="J147" i="1"/>
  <c r="K147" i="1"/>
  <c r="L147" i="1"/>
  <c r="M147" i="1"/>
  <c r="N147" i="1"/>
  <c r="O147" i="1"/>
  <c r="F148" i="1"/>
  <c r="G148" i="1"/>
  <c r="H148" i="1"/>
  <c r="I148" i="1"/>
  <c r="J148" i="1"/>
  <c r="K148" i="1"/>
  <c r="L148" i="1"/>
  <c r="M148" i="1"/>
  <c r="N148" i="1"/>
  <c r="O148" i="1"/>
  <c r="F149" i="1"/>
  <c r="G149" i="1"/>
  <c r="H149" i="1"/>
  <c r="I149" i="1"/>
  <c r="J149" i="1"/>
  <c r="K149" i="1"/>
  <c r="L149" i="1"/>
  <c r="M149" i="1"/>
  <c r="N149" i="1"/>
  <c r="O149" i="1"/>
  <c r="F150" i="1"/>
  <c r="G150" i="1"/>
  <c r="H150" i="1"/>
  <c r="I150" i="1"/>
  <c r="J150" i="1"/>
  <c r="K150" i="1"/>
  <c r="L150" i="1"/>
  <c r="M150" i="1"/>
  <c r="N150" i="1"/>
  <c r="O150" i="1"/>
  <c r="F151" i="1"/>
  <c r="G151" i="1"/>
  <c r="H151" i="1"/>
  <c r="I151" i="1"/>
  <c r="J151" i="1"/>
  <c r="K151" i="1"/>
  <c r="L151" i="1"/>
  <c r="M151" i="1"/>
  <c r="N151" i="1"/>
  <c r="O151" i="1"/>
  <c r="F152" i="1"/>
  <c r="G152" i="1"/>
  <c r="H152" i="1"/>
  <c r="I152" i="1"/>
  <c r="J152" i="1"/>
  <c r="K152" i="1"/>
  <c r="L152" i="1"/>
  <c r="M152" i="1"/>
  <c r="N152" i="1"/>
  <c r="O152" i="1"/>
  <c r="F153" i="1"/>
  <c r="G153" i="1"/>
  <c r="H153" i="1"/>
  <c r="I153" i="1"/>
  <c r="J153" i="1"/>
  <c r="K153" i="1"/>
  <c r="L153" i="1"/>
  <c r="M153" i="1"/>
  <c r="N153" i="1"/>
  <c r="O153" i="1"/>
  <c r="F154" i="1"/>
  <c r="G154" i="1"/>
  <c r="H154" i="1"/>
  <c r="I154" i="1"/>
  <c r="J154" i="1"/>
  <c r="K154" i="1"/>
  <c r="L154" i="1"/>
  <c r="M154" i="1"/>
  <c r="N154" i="1"/>
  <c r="O154" i="1"/>
  <c r="F155" i="1"/>
  <c r="G155" i="1"/>
  <c r="H155" i="1"/>
  <c r="I155" i="1"/>
  <c r="J155" i="1"/>
  <c r="K155" i="1"/>
  <c r="L155" i="1"/>
  <c r="M155" i="1"/>
  <c r="N155" i="1"/>
  <c r="O155" i="1"/>
  <c r="F156" i="1"/>
  <c r="G156" i="1"/>
  <c r="H156" i="1"/>
  <c r="I156" i="1"/>
  <c r="J156" i="1"/>
  <c r="K156" i="1"/>
  <c r="L156" i="1"/>
  <c r="M156" i="1"/>
  <c r="N156" i="1"/>
  <c r="O156" i="1"/>
  <c r="F157" i="1"/>
  <c r="G157" i="1"/>
  <c r="H157" i="1"/>
  <c r="I157" i="1"/>
  <c r="J157" i="1"/>
  <c r="K157" i="1"/>
  <c r="L157" i="1"/>
  <c r="M157" i="1"/>
  <c r="N157" i="1"/>
  <c r="O157" i="1"/>
  <c r="F158" i="1"/>
  <c r="G158" i="1"/>
  <c r="H158" i="1"/>
  <c r="I158" i="1"/>
  <c r="J158" i="1"/>
  <c r="K158" i="1"/>
  <c r="L158" i="1"/>
  <c r="M158" i="1"/>
  <c r="N158" i="1"/>
  <c r="O158" i="1"/>
  <c r="F159" i="1"/>
  <c r="G159" i="1"/>
  <c r="H159" i="1"/>
  <c r="I159" i="1"/>
  <c r="J159" i="1"/>
  <c r="K159" i="1"/>
  <c r="L159" i="1"/>
  <c r="M159" i="1"/>
  <c r="N159" i="1"/>
  <c r="O159" i="1"/>
  <c r="F160" i="1"/>
  <c r="G160" i="1"/>
  <c r="H160" i="1"/>
  <c r="I160" i="1"/>
  <c r="J160" i="1"/>
  <c r="K160" i="1"/>
  <c r="L160" i="1"/>
  <c r="M160" i="1"/>
  <c r="N160" i="1"/>
  <c r="O160" i="1"/>
  <c r="F161" i="1"/>
  <c r="G161" i="1"/>
  <c r="H161" i="1"/>
  <c r="I161" i="1"/>
  <c r="J161" i="1"/>
  <c r="K161" i="1"/>
  <c r="L161" i="1"/>
  <c r="M161" i="1"/>
  <c r="N161" i="1"/>
  <c r="O161" i="1"/>
  <c r="F162" i="1"/>
  <c r="G162" i="1"/>
  <c r="H162" i="1"/>
  <c r="I162" i="1"/>
  <c r="J162" i="1"/>
  <c r="K162" i="1"/>
  <c r="L162" i="1"/>
  <c r="M162" i="1"/>
  <c r="N162" i="1"/>
  <c r="O162" i="1"/>
  <c r="F163" i="1"/>
  <c r="G163" i="1"/>
  <c r="H163" i="1"/>
  <c r="I163" i="1"/>
  <c r="J163" i="1"/>
  <c r="K163" i="1"/>
  <c r="L163" i="1"/>
  <c r="M163" i="1"/>
  <c r="N163" i="1"/>
  <c r="O163" i="1"/>
  <c r="F164" i="1"/>
  <c r="G164" i="1"/>
  <c r="H164" i="1"/>
  <c r="I164" i="1"/>
  <c r="J164" i="1"/>
  <c r="K164" i="1"/>
  <c r="L164" i="1"/>
  <c r="M164" i="1"/>
  <c r="N164" i="1"/>
  <c r="O164" i="1"/>
  <c r="F165" i="1"/>
  <c r="G165" i="1"/>
  <c r="H165" i="1"/>
  <c r="I165" i="1"/>
  <c r="J165" i="1"/>
  <c r="K165" i="1"/>
  <c r="L165" i="1"/>
  <c r="M165" i="1"/>
  <c r="N165" i="1"/>
  <c r="O165" i="1"/>
  <c r="F166" i="1"/>
  <c r="G166" i="1"/>
  <c r="H166" i="1"/>
  <c r="I166" i="1"/>
  <c r="J166" i="1"/>
  <c r="K166" i="1"/>
  <c r="L166" i="1"/>
  <c r="M166" i="1"/>
  <c r="N166" i="1"/>
  <c r="O166" i="1"/>
  <c r="F167" i="1"/>
  <c r="G167" i="1"/>
  <c r="H167" i="1"/>
  <c r="I167" i="1"/>
  <c r="J167" i="1"/>
  <c r="K167" i="1"/>
  <c r="L167" i="1"/>
  <c r="M167" i="1"/>
  <c r="N167" i="1"/>
  <c r="O167" i="1"/>
  <c r="F168" i="1"/>
  <c r="G168" i="1"/>
  <c r="H168" i="1"/>
  <c r="I168" i="1"/>
  <c r="J168" i="1"/>
  <c r="K168" i="1"/>
  <c r="L168" i="1"/>
  <c r="M168" i="1"/>
  <c r="N168" i="1"/>
  <c r="O168" i="1"/>
  <c r="F169" i="1"/>
  <c r="G169" i="1"/>
  <c r="H169" i="1"/>
  <c r="I169" i="1"/>
  <c r="J169" i="1"/>
  <c r="K169" i="1"/>
  <c r="L169" i="1"/>
  <c r="M169" i="1"/>
  <c r="N169" i="1"/>
  <c r="O169" i="1"/>
  <c r="F170" i="1"/>
  <c r="G170" i="1"/>
  <c r="H170" i="1"/>
  <c r="I170" i="1"/>
  <c r="J170" i="1"/>
  <c r="K170" i="1"/>
  <c r="L170" i="1"/>
  <c r="M170" i="1"/>
  <c r="N170" i="1"/>
  <c r="O170" i="1"/>
  <c r="F171" i="1"/>
  <c r="G171" i="1"/>
  <c r="H171" i="1"/>
  <c r="I171" i="1"/>
  <c r="J171" i="1"/>
  <c r="K171" i="1"/>
  <c r="L171" i="1"/>
  <c r="M171" i="1"/>
  <c r="N171" i="1"/>
  <c r="O171" i="1"/>
  <c r="F172" i="1"/>
  <c r="G172" i="1"/>
  <c r="H172" i="1"/>
  <c r="I172" i="1"/>
  <c r="J172" i="1"/>
  <c r="K172" i="1"/>
  <c r="L172" i="1"/>
  <c r="M172" i="1"/>
  <c r="N172" i="1"/>
  <c r="O172" i="1"/>
  <c r="F173" i="1"/>
  <c r="G173" i="1"/>
  <c r="H173" i="1"/>
  <c r="I173" i="1"/>
  <c r="J173" i="1"/>
  <c r="K173" i="1"/>
  <c r="L173" i="1"/>
  <c r="M173" i="1"/>
  <c r="N173" i="1"/>
  <c r="O173" i="1"/>
  <c r="F174" i="1"/>
  <c r="G174" i="1"/>
  <c r="H174" i="1"/>
  <c r="I174" i="1"/>
  <c r="J174" i="1"/>
  <c r="K174" i="1"/>
  <c r="L174" i="1"/>
  <c r="M174" i="1"/>
  <c r="N174" i="1"/>
  <c r="O174" i="1"/>
  <c r="F175" i="1"/>
  <c r="G175" i="1"/>
  <c r="H175" i="1"/>
  <c r="I175" i="1"/>
  <c r="J175" i="1"/>
  <c r="K175" i="1"/>
  <c r="L175" i="1"/>
  <c r="M175" i="1"/>
  <c r="N175" i="1"/>
  <c r="O175" i="1"/>
  <c r="F176" i="1"/>
  <c r="G176" i="1"/>
  <c r="H176" i="1"/>
  <c r="I176" i="1"/>
  <c r="J176" i="1"/>
  <c r="K176" i="1"/>
  <c r="L176" i="1"/>
  <c r="M176" i="1"/>
  <c r="N176" i="1"/>
  <c r="O176" i="1"/>
  <c r="F177" i="1"/>
  <c r="G177" i="1"/>
  <c r="H177" i="1"/>
  <c r="I177" i="1"/>
  <c r="J177" i="1"/>
  <c r="K177" i="1"/>
  <c r="L177" i="1"/>
  <c r="M177" i="1"/>
  <c r="N177" i="1"/>
  <c r="O177" i="1"/>
  <c r="F178" i="1"/>
  <c r="G178" i="1"/>
  <c r="H178" i="1"/>
  <c r="I178" i="1"/>
  <c r="J178" i="1"/>
  <c r="K178" i="1"/>
  <c r="L178" i="1"/>
  <c r="M178" i="1"/>
  <c r="N178" i="1"/>
  <c r="O178" i="1"/>
  <c r="F179" i="1"/>
  <c r="G179" i="1"/>
  <c r="H179" i="1"/>
  <c r="I179" i="1"/>
  <c r="J179" i="1"/>
  <c r="K179" i="1"/>
  <c r="L179" i="1"/>
  <c r="M179" i="1"/>
  <c r="N179" i="1"/>
  <c r="O179" i="1"/>
  <c r="F180" i="1"/>
  <c r="G180" i="1"/>
  <c r="H180" i="1"/>
  <c r="I180" i="1"/>
  <c r="J180" i="1"/>
  <c r="K180" i="1"/>
  <c r="L180" i="1"/>
  <c r="M180" i="1"/>
  <c r="N180" i="1"/>
  <c r="O180" i="1"/>
  <c r="F181" i="1"/>
  <c r="G181" i="1"/>
  <c r="H181" i="1"/>
  <c r="I181" i="1"/>
  <c r="J181" i="1"/>
  <c r="K181" i="1"/>
  <c r="L181" i="1"/>
  <c r="M181" i="1"/>
  <c r="N181" i="1"/>
  <c r="O181" i="1"/>
  <c r="F182" i="1"/>
  <c r="G182" i="1"/>
  <c r="H182" i="1"/>
  <c r="I182" i="1"/>
  <c r="J182" i="1"/>
  <c r="K182" i="1"/>
  <c r="L182" i="1"/>
  <c r="M182" i="1"/>
  <c r="N182" i="1"/>
  <c r="O182" i="1"/>
  <c r="F183" i="1"/>
  <c r="G183" i="1"/>
  <c r="H183" i="1"/>
  <c r="I183" i="1"/>
  <c r="J183" i="1"/>
  <c r="K183" i="1"/>
  <c r="L183" i="1"/>
  <c r="M183" i="1"/>
  <c r="N183" i="1"/>
  <c r="O183" i="1"/>
  <c r="F184" i="1"/>
  <c r="G184" i="1"/>
  <c r="H184" i="1"/>
  <c r="I184" i="1"/>
  <c r="J184" i="1"/>
  <c r="K184" i="1"/>
  <c r="L184" i="1"/>
  <c r="M184" i="1"/>
  <c r="N184" i="1"/>
  <c r="O184" i="1"/>
  <c r="F185" i="1"/>
  <c r="G185" i="1"/>
  <c r="H185" i="1"/>
  <c r="I185" i="1"/>
  <c r="J185" i="1"/>
  <c r="K185" i="1"/>
  <c r="L185" i="1"/>
  <c r="M185" i="1"/>
  <c r="N185" i="1"/>
  <c r="O185" i="1"/>
  <c r="F186" i="1"/>
  <c r="G186" i="1"/>
  <c r="H186" i="1"/>
  <c r="I186" i="1"/>
  <c r="J186" i="1"/>
  <c r="K186" i="1"/>
  <c r="L186" i="1"/>
  <c r="M186" i="1"/>
  <c r="N186" i="1"/>
  <c r="O186" i="1"/>
  <c r="F187" i="1"/>
  <c r="G187" i="1"/>
  <c r="H187" i="1"/>
  <c r="I187" i="1"/>
  <c r="J187" i="1"/>
  <c r="K187" i="1"/>
  <c r="L187" i="1"/>
  <c r="M187" i="1"/>
  <c r="N187" i="1"/>
  <c r="O187" i="1"/>
  <c r="F188" i="1"/>
  <c r="G188" i="1"/>
  <c r="H188" i="1"/>
  <c r="I188" i="1"/>
  <c r="J188" i="1"/>
  <c r="K188" i="1"/>
  <c r="L188" i="1"/>
  <c r="M188" i="1"/>
  <c r="N188" i="1"/>
  <c r="O188" i="1"/>
  <c r="F189" i="1"/>
  <c r="G189" i="1"/>
  <c r="H189" i="1"/>
  <c r="I189" i="1"/>
  <c r="J189" i="1"/>
  <c r="K189" i="1"/>
  <c r="L189" i="1"/>
  <c r="M189" i="1"/>
  <c r="N189" i="1"/>
  <c r="O189" i="1"/>
  <c r="F190" i="1"/>
  <c r="G190" i="1"/>
  <c r="H190" i="1"/>
  <c r="I190" i="1"/>
  <c r="J190" i="1"/>
  <c r="K190" i="1"/>
  <c r="L190" i="1"/>
  <c r="M190" i="1"/>
  <c r="N190" i="1"/>
  <c r="O190" i="1"/>
  <c r="F191" i="1"/>
  <c r="G191" i="1"/>
  <c r="H191" i="1"/>
  <c r="I191" i="1"/>
  <c r="J191" i="1"/>
  <c r="K191" i="1"/>
  <c r="L191" i="1"/>
  <c r="M191" i="1"/>
  <c r="N191" i="1"/>
  <c r="O191" i="1"/>
  <c r="F192" i="1"/>
  <c r="G192" i="1"/>
  <c r="H192" i="1"/>
  <c r="I192" i="1"/>
  <c r="J192" i="1"/>
  <c r="K192" i="1"/>
  <c r="L192" i="1"/>
  <c r="M192" i="1"/>
  <c r="N192" i="1"/>
  <c r="O192" i="1"/>
  <c r="F193" i="1"/>
  <c r="G193" i="1"/>
  <c r="H193" i="1"/>
  <c r="I193" i="1"/>
  <c r="J193" i="1"/>
  <c r="K193" i="1"/>
  <c r="L193" i="1"/>
  <c r="M193" i="1"/>
  <c r="N193" i="1"/>
  <c r="O193" i="1"/>
  <c r="F194" i="1"/>
  <c r="G194" i="1"/>
  <c r="H194" i="1"/>
  <c r="I194" i="1"/>
  <c r="J194" i="1"/>
  <c r="K194" i="1"/>
  <c r="L194" i="1"/>
  <c r="M194" i="1"/>
  <c r="N194" i="1"/>
  <c r="O194" i="1"/>
  <c r="F195" i="1"/>
  <c r="G195" i="1"/>
  <c r="H195" i="1"/>
  <c r="I195" i="1"/>
  <c r="J195" i="1"/>
  <c r="K195" i="1"/>
  <c r="L195" i="1"/>
  <c r="M195" i="1"/>
  <c r="N195" i="1"/>
  <c r="O195" i="1"/>
  <c r="F196" i="1"/>
  <c r="G196" i="1"/>
  <c r="H196" i="1"/>
  <c r="I196" i="1"/>
  <c r="J196" i="1"/>
  <c r="K196" i="1"/>
  <c r="L196" i="1"/>
  <c r="M196" i="1"/>
  <c r="N196" i="1"/>
  <c r="O196" i="1"/>
  <c r="F197" i="1"/>
  <c r="G197" i="1"/>
  <c r="H197" i="1"/>
  <c r="I197" i="1"/>
  <c r="J197" i="1"/>
  <c r="K197" i="1"/>
  <c r="L197" i="1"/>
  <c r="M197" i="1"/>
  <c r="N197" i="1"/>
  <c r="O197" i="1"/>
  <c r="F198" i="1"/>
  <c r="G198" i="1"/>
  <c r="H198" i="1"/>
  <c r="I198" i="1"/>
  <c r="J198" i="1"/>
  <c r="K198" i="1"/>
  <c r="L198" i="1"/>
  <c r="M198" i="1"/>
  <c r="N198" i="1"/>
  <c r="O198" i="1"/>
  <c r="F199" i="1"/>
  <c r="G199" i="1"/>
  <c r="H199" i="1"/>
  <c r="I199" i="1"/>
  <c r="J199" i="1"/>
  <c r="K199" i="1"/>
  <c r="L199" i="1"/>
  <c r="M199" i="1"/>
  <c r="N199" i="1"/>
  <c r="O199" i="1"/>
  <c r="F200" i="1"/>
  <c r="G200" i="1"/>
  <c r="H200" i="1"/>
  <c r="I200" i="1"/>
  <c r="J200" i="1"/>
  <c r="K200" i="1"/>
  <c r="L200" i="1"/>
  <c r="M200" i="1"/>
  <c r="N200" i="1"/>
  <c r="O200" i="1"/>
  <c r="F201" i="1"/>
  <c r="G201" i="1"/>
  <c r="H201" i="1"/>
  <c r="I201" i="1"/>
  <c r="J201" i="1"/>
  <c r="K201" i="1"/>
  <c r="L201" i="1"/>
  <c r="M201" i="1"/>
  <c r="N201" i="1"/>
  <c r="O201" i="1"/>
  <c r="F202" i="1"/>
  <c r="G202" i="1"/>
  <c r="H202" i="1"/>
  <c r="I202" i="1"/>
  <c r="J202" i="1"/>
  <c r="K202" i="1"/>
  <c r="L202" i="1"/>
  <c r="M202" i="1"/>
  <c r="N202" i="1"/>
  <c r="O202" i="1"/>
  <c r="F203" i="1"/>
  <c r="G203" i="1"/>
  <c r="H203" i="1"/>
  <c r="I203" i="1"/>
  <c r="J203" i="1"/>
  <c r="K203" i="1"/>
  <c r="L203" i="1"/>
  <c r="M203" i="1"/>
  <c r="N203" i="1"/>
  <c r="O203" i="1"/>
  <c r="F204" i="1"/>
  <c r="G204" i="1"/>
  <c r="H204" i="1"/>
  <c r="I204" i="1"/>
  <c r="J204" i="1"/>
  <c r="K204" i="1"/>
  <c r="L204" i="1"/>
  <c r="M204" i="1"/>
  <c r="N204" i="1"/>
  <c r="O204" i="1"/>
  <c r="F205" i="1"/>
  <c r="G205" i="1"/>
  <c r="H205" i="1"/>
  <c r="I205" i="1"/>
  <c r="J205" i="1"/>
  <c r="K205" i="1"/>
  <c r="L205" i="1"/>
  <c r="M205" i="1"/>
  <c r="N205" i="1"/>
  <c r="O205" i="1"/>
  <c r="F206" i="1"/>
  <c r="G206" i="1"/>
  <c r="H206" i="1"/>
  <c r="I206" i="1"/>
  <c r="J206" i="1"/>
  <c r="K206" i="1"/>
  <c r="L206" i="1"/>
  <c r="M206" i="1"/>
  <c r="N206" i="1"/>
  <c r="O206" i="1"/>
  <c r="F207" i="1"/>
  <c r="G207" i="1"/>
  <c r="H207" i="1"/>
  <c r="I207" i="1"/>
  <c r="J207" i="1"/>
  <c r="K207" i="1"/>
  <c r="L207" i="1"/>
  <c r="M207" i="1"/>
  <c r="N207" i="1"/>
  <c r="O207" i="1"/>
  <c r="F208" i="1"/>
  <c r="G208" i="1"/>
  <c r="H208" i="1"/>
  <c r="I208" i="1"/>
  <c r="J208" i="1"/>
  <c r="K208" i="1"/>
  <c r="L208" i="1"/>
  <c r="M208" i="1"/>
  <c r="N208" i="1"/>
  <c r="O208" i="1"/>
  <c r="F209" i="1"/>
  <c r="G209" i="1"/>
  <c r="H209" i="1"/>
  <c r="I209" i="1"/>
  <c r="J209" i="1"/>
  <c r="K209" i="1"/>
  <c r="L209" i="1"/>
  <c r="M209" i="1"/>
  <c r="N209" i="1"/>
  <c r="O209" i="1"/>
  <c r="F210" i="1"/>
  <c r="G210" i="1"/>
  <c r="H210" i="1"/>
  <c r="I210" i="1"/>
  <c r="J210" i="1"/>
  <c r="K210" i="1"/>
  <c r="L210" i="1"/>
  <c r="M210" i="1"/>
  <c r="N210" i="1"/>
  <c r="O210" i="1"/>
  <c r="F211" i="1"/>
  <c r="G211" i="1"/>
  <c r="H211" i="1"/>
  <c r="I211" i="1"/>
  <c r="J211" i="1"/>
  <c r="K211" i="1"/>
  <c r="L211" i="1"/>
  <c r="M211" i="1"/>
  <c r="N211" i="1"/>
  <c r="O211" i="1"/>
  <c r="F212" i="1"/>
  <c r="G212" i="1"/>
  <c r="H212" i="1"/>
  <c r="I212" i="1"/>
  <c r="J212" i="1"/>
  <c r="K212" i="1"/>
  <c r="L212" i="1"/>
  <c r="M212" i="1"/>
  <c r="N212" i="1"/>
  <c r="O212" i="1"/>
  <c r="F213" i="1"/>
  <c r="G213" i="1"/>
  <c r="H213" i="1"/>
  <c r="I213" i="1"/>
  <c r="J213" i="1"/>
  <c r="K213" i="1"/>
  <c r="L213" i="1"/>
  <c r="M213" i="1"/>
  <c r="N213" i="1"/>
  <c r="O213" i="1"/>
  <c r="F214" i="1"/>
  <c r="G214" i="1"/>
  <c r="H214" i="1"/>
  <c r="I214" i="1"/>
  <c r="J214" i="1"/>
  <c r="K214" i="1"/>
  <c r="L214" i="1"/>
  <c r="M214" i="1"/>
  <c r="N214" i="1"/>
  <c r="O214" i="1"/>
  <c r="F215" i="1"/>
  <c r="G215" i="1"/>
  <c r="H215" i="1"/>
  <c r="I215" i="1"/>
  <c r="J215" i="1"/>
  <c r="K215" i="1"/>
  <c r="L215" i="1"/>
  <c r="M215" i="1"/>
  <c r="N215" i="1"/>
  <c r="O215" i="1"/>
  <c r="F216" i="1"/>
  <c r="G216" i="1"/>
  <c r="H216" i="1"/>
  <c r="I216" i="1"/>
  <c r="J216" i="1"/>
  <c r="K216" i="1"/>
  <c r="L216" i="1"/>
  <c r="M216" i="1"/>
  <c r="N216" i="1"/>
  <c r="O216" i="1"/>
  <c r="F217" i="1"/>
  <c r="G217" i="1"/>
  <c r="H217" i="1"/>
  <c r="I217" i="1"/>
  <c r="J217" i="1"/>
  <c r="K217" i="1"/>
  <c r="L217" i="1"/>
  <c r="M217" i="1"/>
  <c r="N217" i="1"/>
  <c r="O217" i="1"/>
  <c r="F218" i="1"/>
  <c r="G218" i="1"/>
  <c r="H218" i="1"/>
  <c r="I218" i="1"/>
  <c r="J218" i="1"/>
  <c r="K218" i="1"/>
  <c r="L218" i="1"/>
  <c r="M218" i="1"/>
  <c r="N218" i="1"/>
  <c r="O218" i="1"/>
  <c r="F219" i="1"/>
  <c r="G219" i="1"/>
  <c r="H219" i="1"/>
  <c r="I219" i="1"/>
  <c r="J219" i="1"/>
  <c r="K219" i="1"/>
  <c r="L219" i="1"/>
  <c r="M219" i="1"/>
  <c r="N219" i="1"/>
  <c r="O219" i="1"/>
  <c r="F220" i="1"/>
  <c r="G220" i="1"/>
  <c r="H220" i="1"/>
  <c r="I220" i="1"/>
  <c r="J220" i="1"/>
  <c r="K220" i="1"/>
  <c r="L220" i="1"/>
  <c r="M220" i="1"/>
  <c r="N220" i="1"/>
  <c r="O220" i="1"/>
  <c r="F221" i="1"/>
  <c r="G221" i="1"/>
  <c r="H221" i="1"/>
  <c r="I221" i="1"/>
  <c r="J221" i="1"/>
  <c r="K221" i="1"/>
  <c r="L221" i="1"/>
  <c r="M221" i="1"/>
  <c r="N221" i="1"/>
  <c r="O221" i="1"/>
  <c r="F222" i="1"/>
  <c r="G222" i="1"/>
  <c r="H222" i="1"/>
  <c r="I222" i="1"/>
  <c r="J222" i="1"/>
  <c r="K222" i="1"/>
  <c r="L222" i="1"/>
  <c r="M222" i="1"/>
  <c r="N222" i="1"/>
  <c r="O222" i="1"/>
  <c r="F223" i="1"/>
  <c r="G223" i="1"/>
  <c r="H223" i="1"/>
  <c r="I223" i="1"/>
  <c r="J223" i="1"/>
  <c r="K223" i="1"/>
  <c r="L223" i="1"/>
  <c r="M223" i="1"/>
  <c r="N223" i="1"/>
  <c r="O223" i="1"/>
  <c r="F224" i="1"/>
  <c r="G224" i="1"/>
  <c r="H224" i="1"/>
  <c r="I224" i="1"/>
  <c r="J224" i="1"/>
  <c r="K224" i="1"/>
  <c r="L224" i="1"/>
  <c r="M224" i="1"/>
  <c r="N224" i="1"/>
  <c r="O224" i="1"/>
  <c r="F225" i="1"/>
  <c r="G225" i="1"/>
  <c r="H225" i="1"/>
  <c r="I225" i="1"/>
  <c r="J225" i="1"/>
  <c r="K225" i="1"/>
  <c r="L225" i="1"/>
  <c r="M225" i="1"/>
  <c r="N225" i="1"/>
  <c r="O225" i="1"/>
  <c r="F226" i="1"/>
  <c r="G226" i="1"/>
  <c r="H226" i="1"/>
  <c r="I226" i="1"/>
  <c r="J226" i="1"/>
  <c r="K226" i="1"/>
  <c r="L226" i="1"/>
  <c r="M226" i="1"/>
  <c r="N226" i="1"/>
  <c r="O226" i="1"/>
  <c r="F227" i="1"/>
  <c r="G227" i="1"/>
  <c r="H227" i="1"/>
  <c r="I227" i="1"/>
  <c r="J227" i="1"/>
  <c r="K227" i="1"/>
  <c r="L227" i="1"/>
  <c r="M227" i="1"/>
  <c r="N227" i="1"/>
  <c r="O227" i="1"/>
  <c r="F228" i="1"/>
  <c r="G228" i="1"/>
  <c r="H228" i="1"/>
  <c r="I228" i="1"/>
  <c r="J228" i="1"/>
  <c r="K228" i="1"/>
  <c r="L228" i="1"/>
  <c r="M228" i="1"/>
  <c r="N228" i="1"/>
  <c r="O228" i="1"/>
  <c r="F229" i="1"/>
  <c r="G229" i="1"/>
  <c r="H229" i="1"/>
  <c r="I229" i="1"/>
  <c r="J229" i="1"/>
  <c r="K229" i="1"/>
  <c r="L229" i="1"/>
  <c r="M229" i="1"/>
  <c r="N229" i="1"/>
  <c r="O229" i="1"/>
  <c r="F230" i="1"/>
  <c r="G230" i="1"/>
  <c r="H230" i="1"/>
  <c r="I230" i="1"/>
  <c r="J230" i="1"/>
  <c r="K230" i="1"/>
  <c r="L230" i="1"/>
  <c r="M230" i="1"/>
  <c r="N230" i="1"/>
  <c r="O230" i="1"/>
  <c r="F231" i="1"/>
  <c r="G231" i="1"/>
  <c r="H231" i="1"/>
  <c r="I231" i="1"/>
  <c r="J231" i="1"/>
  <c r="K231" i="1"/>
  <c r="L231" i="1"/>
  <c r="M231" i="1"/>
  <c r="N231" i="1"/>
  <c r="O231" i="1"/>
  <c r="F232" i="1"/>
  <c r="G232" i="1"/>
  <c r="H232" i="1"/>
  <c r="I232" i="1"/>
  <c r="J232" i="1"/>
  <c r="K232" i="1"/>
  <c r="L232" i="1"/>
  <c r="M232" i="1"/>
  <c r="N232" i="1"/>
  <c r="O232" i="1"/>
  <c r="F233" i="1"/>
  <c r="G233" i="1"/>
  <c r="H233" i="1"/>
  <c r="I233" i="1"/>
  <c r="J233" i="1"/>
  <c r="K233" i="1"/>
  <c r="L233" i="1"/>
  <c r="M233" i="1"/>
  <c r="N233" i="1"/>
  <c r="O233" i="1"/>
  <c r="F234" i="1"/>
  <c r="G234" i="1"/>
  <c r="H234" i="1"/>
  <c r="I234" i="1"/>
  <c r="J234" i="1"/>
  <c r="K234" i="1"/>
  <c r="L234" i="1"/>
  <c r="M234" i="1"/>
  <c r="N234" i="1"/>
  <c r="O234" i="1"/>
  <c r="F235" i="1"/>
  <c r="G235" i="1"/>
  <c r="H235" i="1"/>
  <c r="I235" i="1"/>
  <c r="J235" i="1"/>
  <c r="K235" i="1"/>
  <c r="L235" i="1"/>
  <c r="M235" i="1"/>
  <c r="N235" i="1"/>
  <c r="O235" i="1"/>
  <c r="F236" i="1"/>
  <c r="G236" i="1"/>
  <c r="H236" i="1"/>
  <c r="I236" i="1"/>
  <c r="J236" i="1"/>
  <c r="K236" i="1"/>
  <c r="L236" i="1"/>
  <c r="M236" i="1"/>
  <c r="N236" i="1"/>
  <c r="O236" i="1"/>
  <c r="F237" i="1"/>
  <c r="G237" i="1"/>
  <c r="H237" i="1"/>
  <c r="I237" i="1"/>
  <c r="J237" i="1"/>
  <c r="K237" i="1"/>
  <c r="L237" i="1"/>
  <c r="M237" i="1"/>
  <c r="N237" i="1"/>
  <c r="O237" i="1"/>
  <c r="F238" i="1"/>
  <c r="G238" i="1"/>
  <c r="H238" i="1"/>
  <c r="I238" i="1"/>
  <c r="J238" i="1"/>
  <c r="K238" i="1"/>
  <c r="L238" i="1"/>
  <c r="M238" i="1"/>
  <c r="N238" i="1"/>
  <c r="O238" i="1"/>
  <c r="F239" i="1"/>
  <c r="G239" i="1"/>
  <c r="H239" i="1"/>
  <c r="I239" i="1"/>
  <c r="J239" i="1"/>
  <c r="K239" i="1"/>
  <c r="L239" i="1"/>
  <c r="M239" i="1"/>
  <c r="N239" i="1"/>
  <c r="O239" i="1"/>
  <c r="F240" i="1"/>
  <c r="G240" i="1"/>
  <c r="H240" i="1"/>
  <c r="I240" i="1"/>
  <c r="J240" i="1"/>
  <c r="K240" i="1"/>
  <c r="L240" i="1"/>
  <c r="M240" i="1"/>
  <c r="N240" i="1"/>
  <c r="O240" i="1"/>
  <c r="F241" i="1"/>
  <c r="G241" i="1"/>
  <c r="H241" i="1"/>
  <c r="I241" i="1"/>
  <c r="J241" i="1"/>
  <c r="K241" i="1"/>
  <c r="L241" i="1"/>
  <c r="M241" i="1"/>
  <c r="N241" i="1"/>
  <c r="O241" i="1"/>
  <c r="F242" i="1"/>
  <c r="G242" i="1"/>
  <c r="H242" i="1"/>
  <c r="I242" i="1"/>
  <c r="J242" i="1"/>
  <c r="K242" i="1"/>
  <c r="L242" i="1"/>
  <c r="M242" i="1"/>
  <c r="N242" i="1"/>
  <c r="O242" i="1"/>
  <c r="F243" i="1"/>
  <c r="G243" i="1"/>
  <c r="H243" i="1"/>
  <c r="I243" i="1"/>
  <c r="J243" i="1"/>
  <c r="K243" i="1"/>
  <c r="L243" i="1"/>
  <c r="M243" i="1"/>
  <c r="N243" i="1"/>
  <c r="O243" i="1"/>
  <c r="F244" i="1"/>
  <c r="G244" i="1"/>
  <c r="H244" i="1"/>
  <c r="I244" i="1"/>
  <c r="J244" i="1"/>
  <c r="K244" i="1"/>
  <c r="L244" i="1"/>
  <c r="M244" i="1"/>
  <c r="N244" i="1"/>
  <c r="O244" i="1"/>
  <c r="F245" i="1"/>
  <c r="G245" i="1"/>
  <c r="H245" i="1"/>
  <c r="I245" i="1"/>
  <c r="J245" i="1"/>
  <c r="K245" i="1"/>
  <c r="L245" i="1"/>
  <c r="M245" i="1"/>
  <c r="N245" i="1"/>
  <c r="O245" i="1"/>
  <c r="F246" i="1"/>
  <c r="G246" i="1"/>
  <c r="H246" i="1"/>
  <c r="I246" i="1"/>
  <c r="J246" i="1"/>
  <c r="K246" i="1"/>
  <c r="L246" i="1"/>
  <c r="M246" i="1"/>
  <c r="N246" i="1"/>
  <c r="O246" i="1"/>
  <c r="F247" i="1"/>
  <c r="G247" i="1"/>
  <c r="H247" i="1"/>
  <c r="I247" i="1"/>
  <c r="J247" i="1"/>
  <c r="K247" i="1"/>
  <c r="L247" i="1"/>
  <c r="M247" i="1"/>
  <c r="N247" i="1"/>
  <c r="O247" i="1"/>
  <c r="F248" i="1"/>
  <c r="G248" i="1"/>
  <c r="H248" i="1"/>
  <c r="I248" i="1"/>
  <c r="J248" i="1"/>
  <c r="K248" i="1"/>
  <c r="L248" i="1"/>
  <c r="M248" i="1"/>
  <c r="N248" i="1"/>
  <c r="O248" i="1"/>
  <c r="F249" i="1"/>
  <c r="G249" i="1"/>
  <c r="H249" i="1"/>
  <c r="I249" i="1"/>
  <c r="J249" i="1"/>
  <c r="K249" i="1"/>
  <c r="L249" i="1"/>
  <c r="M249" i="1"/>
  <c r="N249" i="1"/>
  <c r="O249" i="1"/>
  <c r="F250" i="1"/>
  <c r="G250" i="1"/>
  <c r="H250" i="1"/>
  <c r="I250" i="1"/>
  <c r="J250" i="1"/>
  <c r="K250" i="1"/>
  <c r="L250" i="1"/>
  <c r="M250" i="1"/>
  <c r="N250" i="1"/>
  <c r="O250" i="1"/>
  <c r="F251" i="1"/>
  <c r="G251" i="1"/>
  <c r="H251" i="1"/>
  <c r="I251" i="1"/>
  <c r="J251" i="1"/>
  <c r="K251" i="1"/>
  <c r="L251" i="1"/>
  <c r="M251" i="1"/>
  <c r="N251" i="1"/>
  <c r="O251" i="1"/>
  <c r="F252" i="1"/>
  <c r="G252" i="1"/>
  <c r="H252" i="1"/>
  <c r="I252" i="1"/>
  <c r="J252" i="1"/>
  <c r="K252" i="1"/>
  <c r="L252" i="1"/>
  <c r="M252" i="1"/>
  <c r="N252" i="1"/>
  <c r="O252" i="1"/>
  <c r="F253" i="1"/>
  <c r="G253" i="1"/>
  <c r="H253" i="1"/>
  <c r="I253" i="1"/>
  <c r="J253" i="1"/>
  <c r="K253" i="1"/>
  <c r="L253" i="1"/>
  <c r="M253" i="1"/>
  <c r="N253" i="1"/>
  <c r="O253" i="1"/>
  <c r="F254" i="1"/>
  <c r="G254" i="1"/>
  <c r="H254" i="1"/>
  <c r="I254" i="1"/>
  <c r="J254" i="1"/>
  <c r="K254" i="1"/>
  <c r="L254" i="1"/>
  <c r="M254" i="1"/>
  <c r="N254" i="1"/>
  <c r="O254" i="1"/>
  <c r="F255" i="1"/>
  <c r="G255" i="1"/>
  <c r="H255" i="1"/>
  <c r="I255" i="1"/>
  <c r="J255" i="1"/>
  <c r="K255" i="1"/>
  <c r="L255" i="1"/>
  <c r="M255" i="1"/>
  <c r="N255" i="1"/>
  <c r="O255" i="1"/>
  <c r="F256" i="1"/>
  <c r="G256" i="1"/>
  <c r="H256" i="1"/>
  <c r="I256" i="1"/>
  <c r="J256" i="1"/>
  <c r="K256" i="1"/>
  <c r="L256" i="1"/>
  <c r="M256" i="1"/>
  <c r="N256" i="1"/>
  <c r="O256" i="1"/>
  <c r="F257" i="1"/>
  <c r="G257" i="1"/>
  <c r="H257" i="1"/>
  <c r="I257" i="1"/>
  <c r="J257" i="1"/>
  <c r="K257" i="1"/>
  <c r="L257" i="1"/>
  <c r="M257" i="1"/>
  <c r="N257" i="1"/>
  <c r="O257" i="1"/>
  <c r="F258" i="1"/>
  <c r="G258" i="1"/>
  <c r="H258" i="1"/>
  <c r="I258" i="1"/>
  <c r="J258" i="1"/>
  <c r="K258" i="1"/>
  <c r="L258" i="1"/>
  <c r="M258" i="1"/>
  <c r="N258" i="1"/>
  <c r="O258" i="1"/>
  <c r="F259" i="1"/>
  <c r="G259" i="1"/>
  <c r="H259" i="1"/>
  <c r="I259" i="1"/>
  <c r="J259" i="1"/>
  <c r="K259" i="1"/>
  <c r="L259" i="1"/>
  <c r="M259" i="1"/>
  <c r="N259" i="1"/>
  <c r="O259" i="1"/>
  <c r="F260" i="1"/>
  <c r="G260" i="1"/>
  <c r="H260" i="1"/>
  <c r="I260" i="1"/>
  <c r="J260" i="1"/>
  <c r="K260" i="1"/>
  <c r="L260" i="1"/>
  <c r="M260" i="1"/>
  <c r="N260" i="1"/>
  <c r="O260" i="1"/>
  <c r="F261" i="1"/>
  <c r="G261" i="1"/>
  <c r="H261" i="1"/>
  <c r="I261" i="1"/>
  <c r="J261" i="1"/>
  <c r="K261" i="1"/>
  <c r="L261" i="1"/>
  <c r="M261" i="1"/>
  <c r="N261" i="1"/>
  <c r="O261" i="1"/>
  <c r="F262" i="1"/>
  <c r="G262" i="1"/>
  <c r="H262" i="1"/>
  <c r="I262" i="1"/>
  <c r="J262" i="1"/>
  <c r="K262" i="1"/>
  <c r="L262" i="1"/>
  <c r="M262" i="1"/>
  <c r="N262" i="1"/>
  <c r="O262" i="1"/>
  <c r="F263" i="1"/>
  <c r="G263" i="1"/>
  <c r="H263" i="1"/>
  <c r="I263" i="1"/>
  <c r="J263" i="1"/>
  <c r="K263" i="1"/>
  <c r="L263" i="1"/>
  <c r="M263" i="1"/>
  <c r="N263" i="1"/>
  <c r="O263" i="1"/>
  <c r="F264" i="1"/>
  <c r="G264" i="1"/>
  <c r="H264" i="1"/>
  <c r="I264" i="1"/>
  <c r="J264" i="1"/>
  <c r="K264" i="1"/>
  <c r="L264" i="1"/>
  <c r="M264" i="1"/>
  <c r="N264" i="1"/>
  <c r="O264" i="1"/>
  <c r="F265" i="1"/>
  <c r="G265" i="1"/>
  <c r="H265" i="1"/>
  <c r="I265" i="1"/>
  <c r="J265" i="1"/>
  <c r="K265" i="1"/>
  <c r="L265" i="1"/>
  <c r="M265" i="1"/>
  <c r="N265" i="1"/>
  <c r="O265" i="1"/>
  <c r="F266" i="1"/>
  <c r="G266" i="1"/>
  <c r="H266" i="1"/>
  <c r="I266" i="1"/>
  <c r="J266" i="1"/>
  <c r="K266" i="1"/>
  <c r="L266" i="1"/>
  <c r="M266" i="1"/>
  <c r="N266" i="1"/>
  <c r="O266" i="1"/>
  <c r="F267" i="1"/>
  <c r="G267" i="1"/>
  <c r="H267" i="1"/>
  <c r="I267" i="1"/>
  <c r="J267" i="1"/>
  <c r="K267" i="1"/>
  <c r="L267" i="1"/>
  <c r="M267" i="1"/>
  <c r="N267" i="1"/>
  <c r="O267" i="1"/>
  <c r="F268" i="1"/>
  <c r="G268" i="1"/>
  <c r="H268" i="1"/>
  <c r="I268" i="1"/>
  <c r="J268" i="1"/>
  <c r="K268" i="1"/>
  <c r="L268" i="1"/>
  <c r="M268" i="1"/>
  <c r="N268" i="1"/>
  <c r="O268" i="1"/>
  <c r="F269" i="1"/>
  <c r="G269" i="1"/>
  <c r="H269" i="1"/>
  <c r="I269" i="1"/>
  <c r="J269" i="1"/>
  <c r="K269" i="1"/>
  <c r="L269" i="1"/>
  <c r="M269" i="1"/>
  <c r="N269" i="1"/>
  <c r="O269" i="1"/>
  <c r="F270" i="1"/>
  <c r="G270" i="1"/>
  <c r="H270" i="1"/>
  <c r="I270" i="1"/>
  <c r="J270" i="1"/>
  <c r="K270" i="1"/>
  <c r="L270" i="1"/>
  <c r="M270" i="1"/>
  <c r="N270" i="1"/>
  <c r="O270" i="1"/>
  <c r="F271" i="1"/>
  <c r="G271" i="1"/>
  <c r="H271" i="1"/>
  <c r="I271" i="1"/>
  <c r="J271" i="1"/>
  <c r="K271" i="1"/>
  <c r="L271" i="1"/>
  <c r="M271" i="1"/>
  <c r="N271" i="1"/>
  <c r="O271" i="1"/>
  <c r="F272" i="1"/>
  <c r="G272" i="1"/>
  <c r="H272" i="1"/>
  <c r="I272" i="1"/>
  <c r="J272" i="1"/>
  <c r="K272" i="1"/>
  <c r="L272" i="1"/>
  <c r="M272" i="1"/>
  <c r="N272" i="1"/>
  <c r="O272" i="1"/>
  <c r="F273" i="1"/>
  <c r="G273" i="1"/>
  <c r="H273" i="1"/>
  <c r="I273" i="1"/>
  <c r="J273" i="1"/>
  <c r="K273" i="1"/>
  <c r="L273" i="1"/>
  <c r="M273" i="1"/>
  <c r="N273" i="1"/>
  <c r="O273" i="1"/>
  <c r="F274" i="1"/>
  <c r="G274" i="1"/>
  <c r="H274" i="1"/>
  <c r="I274" i="1"/>
  <c r="J274" i="1"/>
  <c r="K274" i="1"/>
  <c r="L274" i="1"/>
  <c r="M274" i="1"/>
  <c r="N274" i="1"/>
  <c r="O274" i="1"/>
  <c r="F275" i="1"/>
  <c r="G275" i="1"/>
  <c r="H275" i="1"/>
  <c r="I275" i="1"/>
  <c r="J275" i="1"/>
  <c r="K275" i="1"/>
  <c r="L275" i="1"/>
  <c r="M275" i="1"/>
  <c r="N275" i="1"/>
  <c r="O275" i="1"/>
  <c r="F276" i="1"/>
  <c r="G276" i="1"/>
  <c r="H276" i="1"/>
  <c r="I276" i="1"/>
  <c r="J276" i="1"/>
  <c r="K276" i="1"/>
  <c r="L276" i="1"/>
  <c r="M276" i="1"/>
  <c r="N276" i="1"/>
  <c r="O276" i="1"/>
  <c r="F277" i="1"/>
  <c r="G277" i="1"/>
  <c r="H277" i="1"/>
  <c r="I277" i="1"/>
  <c r="J277" i="1"/>
  <c r="K277" i="1"/>
  <c r="L277" i="1"/>
  <c r="M277" i="1"/>
  <c r="N277" i="1"/>
  <c r="O277" i="1"/>
  <c r="F278" i="1"/>
  <c r="G278" i="1"/>
  <c r="H278" i="1"/>
  <c r="I278" i="1"/>
  <c r="J278" i="1"/>
  <c r="K278" i="1"/>
  <c r="L278" i="1"/>
  <c r="M278" i="1"/>
  <c r="N278" i="1"/>
  <c r="O278" i="1"/>
  <c r="F279" i="1"/>
  <c r="G279" i="1"/>
  <c r="H279" i="1"/>
  <c r="I279" i="1"/>
  <c r="J279" i="1"/>
  <c r="K279" i="1"/>
  <c r="L279" i="1"/>
  <c r="M279" i="1"/>
  <c r="N279" i="1"/>
  <c r="O279" i="1"/>
  <c r="F280" i="1"/>
  <c r="G280" i="1"/>
  <c r="H280" i="1"/>
  <c r="I280" i="1"/>
  <c r="J280" i="1"/>
  <c r="K280" i="1"/>
  <c r="L280" i="1"/>
  <c r="M280" i="1"/>
  <c r="N280" i="1"/>
  <c r="O280" i="1"/>
  <c r="F281" i="1"/>
  <c r="G281" i="1"/>
  <c r="H281" i="1"/>
  <c r="I281" i="1"/>
  <c r="J281" i="1"/>
  <c r="K281" i="1"/>
  <c r="L281" i="1"/>
  <c r="M281" i="1"/>
  <c r="N281" i="1"/>
  <c r="O281" i="1"/>
  <c r="F282" i="1"/>
  <c r="G282" i="1"/>
  <c r="H282" i="1"/>
  <c r="I282" i="1"/>
  <c r="J282" i="1"/>
  <c r="K282" i="1"/>
  <c r="L282" i="1"/>
  <c r="M282" i="1"/>
  <c r="N282" i="1"/>
  <c r="O282" i="1"/>
  <c r="F283" i="1"/>
  <c r="G283" i="1"/>
  <c r="H283" i="1"/>
  <c r="I283" i="1"/>
  <c r="J283" i="1"/>
  <c r="K283" i="1"/>
  <c r="L283" i="1"/>
  <c r="M283" i="1"/>
  <c r="N283" i="1"/>
  <c r="O283" i="1"/>
  <c r="F284" i="1"/>
  <c r="G284" i="1"/>
  <c r="H284" i="1"/>
  <c r="I284" i="1"/>
  <c r="J284" i="1"/>
  <c r="K284" i="1"/>
  <c r="L284" i="1"/>
  <c r="M284" i="1"/>
  <c r="N284" i="1"/>
  <c r="O284" i="1"/>
  <c r="F285" i="1"/>
  <c r="G285" i="1"/>
  <c r="H285" i="1"/>
  <c r="I285" i="1"/>
  <c r="J285" i="1"/>
  <c r="K285" i="1"/>
  <c r="L285" i="1"/>
  <c r="M285" i="1"/>
  <c r="N285" i="1"/>
  <c r="O285" i="1"/>
  <c r="F286" i="1"/>
  <c r="G286" i="1"/>
  <c r="H286" i="1"/>
  <c r="I286" i="1"/>
  <c r="J286" i="1"/>
  <c r="K286" i="1"/>
  <c r="L286" i="1"/>
  <c r="M286" i="1"/>
  <c r="N286" i="1"/>
  <c r="O286" i="1"/>
  <c r="F287" i="1"/>
  <c r="G287" i="1"/>
  <c r="H287" i="1"/>
  <c r="I287" i="1"/>
  <c r="J287" i="1"/>
  <c r="K287" i="1"/>
  <c r="L287" i="1"/>
  <c r="M287" i="1"/>
  <c r="N287" i="1"/>
  <c r="O287" i="1"/>
  <c r="F288" i="1"/>
  <c r="G288" i="1"/>
  <c r="H288" i="1"/>
  <c r="I288" i="1"/>
  <c r="J288" i="1"/>
  <c r="K288" i="1"/>
  <c r="L288" i="1"/>
  <c r="M288" i="1"/>
  <c r="N288" i="1"/>
  <c r="O288" i="1"/>
  <c r="F289" i="1"/>
  <c r="G289" i="1"/>
  <c r="H289" i="1"/>
  <c r="I289" i="1"/>
  <c r="J289" i="1"/>
  <c r="K289" i="1"/>
  <c r="L289" i="1"/>
  <c r="M289" i="1"/>
  <c r="N289" i="1"/>
  <c r="O289" i="1"/>
  <c r="F290" i="1"/>
  <c r="G290" i="1"/>
  <c r="H290" i="1"/>
  <c r="I290" i="1"/>
  <c r="J290" i="1"/>
  <c r="K290" i="1"/>
  <c r="L290" i="1"/>
  <c r="M290" i="1"/>
  <c r="N290" i="1"/>
  <c r="O290" i="1"/>
  <c r="F291" i="1"/>
  <c r="G291" i="1"/>
  <c r="H291" i="1"/>
  <c r="I291" i="1"/>
  <c r="J291" i="1"/>
  <c r="K291" i="1"/>
  <c r="L291" i="1"/>
  <c r="M291" i="1"/>
  <c r="N291" i="1"/>
  <c r="O291" i="1"/>
  <c r="F292" i="1"/>
  <c r="G292" i="1"/>
  <c r="H292" i="1"/>
  <c r="I292" i="1"/>
  <c r="J292" i="1"/>
  <c r="K292" i="1"/>
  <c r="L292" i="1"/>
  <c r="M292" i="1"/>
  <c r="N292" i="1"/>
  <c r="O292" i="1"/>
  <c r="F293" i="1"/>
  <c r="G293" i="1"/>
  <c r="H293" i="1"/>
  <c r="I293" i="1"/>
  <c r="J293" i="1"/>
  <c r="K293" i="1"/>
  <c r="L293" i="1"/>
  <c r="M293" i="1"/>
  <c r="N293" i="1"/>
  <c r="O293" i="1"/>
  <c r="F294" i="1"/>
  <c r="G294" i="1"/>
  <c r="H294" i="1"/>
  <c r="I294" i="1"/>
  <c r="J294" i="1"/>
  <c r="K294" i="1"/>
  <c r="L294" i="1"/>
  <c r="M294" i="1"/>
  <c r="N294" i="1"/>
  <c r="O294" i="1"/>
  <c r="F295" i="1"/>
  <c r="G295" i="1"/>
  <c r="H295" i="1"/>
  <c r="I295" i="1"/>
  <c r="J295" i="1"/>
  <c r="K295" i="1"/>
  <c r="L295" i="1"/>
  <c r="M295" i="1"/>
  <c r="N295" i="1"/>
  <c r="O295" i="1"/>
  <c r="F296" i="1"/>
  <c r="G296" i="1"/>
  <c r="H296" i="1"/>
  <c r="I296" i="1"/>
  <c r="J296" i="1"/>
  <c r="K296" i="1"/>
  <c r="L296" i="1"/>
  <c r="M296" i="1"/>
  <c r="N296" i="1"/>
  <c r="O296" i="1"/>
  <c r="F297" i="1"/>
  <c r="G297" i="1"/>
  <c r="H297" i="1"/>
  <c r="I297" i="1"/>
  <c r="J297" i="1"/>
  <c r="K297" i="1"/>
  <c r="L297" i="1"/>
  <c r="M297" i="1"/>
  <c r="N297" i="1"/>
  <c r="O297" i="1"/>
  <c r="F298" i="1"/>
  <c r="G298" i="1"/>
  <c r="H298" i="1"/>
  <c r="I298" i="1"/>
  <c r="J298" i="1"/>
  <c r="K298" i="1"/>
  <c r="L298" i="1"/>
  <c r="M298" i="1"/>
  <c r="N298" i="1"/>
  <c r="O298" i="1"/>
  <c r="F299" i="1"/>
  <c r="G299" i="1"/>
  <c r="H299" i="1"/>
  <c r="I299" i="1"/>
  <c r="J299" i="1"/>
  <c r="K299" i="1"/>
  <c r="L299" i="1"/>
  <c r="M299" i="1"/>
  <c r="N299" i="1"/>
  <c r="O299" i="1"/>
  <c r="F300" i="1"/>
  <c r="G300" i="1"/>
  <c r="H300" i="1"/>
  <c r="I300" i="1"/>
  <c r="J300" i="1"/>
  <c r="K300" i="1"/>
  <c r="L300" i="1"/>
  <c r="M300" i="1"/>
  <c r="N300" i="1"/>
  <c r="O300" i="1"/>
  <c r="F301" i="1"/>
  <c r="G301" i="1"/>
  <c r="H301" i="1"/>
  <c r="I301" i="1"/>
  <c r="J301" i="1"/>
  <c r="K301" i="1"/>
  <c r="L301" i="1"/>
  <c r="M301" i="1"/>
  <c r="N301" i="1"/>
  <c r="O301" i="1"/>
  <c r="F302" i="1"/>
  <c r="G302" i="1"/>
  <c r="H302" i="1"/>
  <c r="I302" i="1"/>
  <c r="J302" i="1"/>
  <c r="K302" i="1"/>
  <c r="L302" i="1"/>
  <c r="M302" i="1"/>
  <c r="N302" i="1"/>
  <c r="O302" i="1"/>
  <c r="F303" i="1"/>
  <c r="G303" i="1"/>
  <c r="H303" i="1"/>
  <c r="I303" i="1"/>
  <c r="J303" i="1"/>
  <c r="K303" i="1"/>
  <c r="L303" i="1"/>
  <c r="M303" i="1"/>
  <c r="N303" i="1"/>
  <c r="O303" i="1"/>
  <c r="F304" i="1"/>
  <c r="G304" i="1"/>
  <c r="H304" i="1"/>
  <c r="I304" i="1"/>
  <c r="J304" i="1"/>
  <c r="K304" i="1"/>
  <c r="L304" i="1"/>
  <c r="M304" i="1"/>
  <c r="N304" i="1"/>
  <c r="O304" i="1"/>
  <c r="F305" i="1"/>
  <c r="G305" i="1"/>
  <c r="H305" i="1"/>
  <c r="I305" i="1"/>
  <c r="J305" i="1"/>
  <c r="K305" i="1"/>
  <c r="L305" i="1"/>
  <c r="M305" i="1"/>
  <c r="N305" i="1"/>
  <c r="O305" i="1"/>
  <c r="F306" i="1"/>
  <c r="G306" i="1"/>
  <c r="H306" i="1"/>
  <c r="I306" i="1"/>
  <c r="J306" i="1"/>
  <c r="K306" i="1"/>
  <c r="L306" i="1"/>
  <c r="M306" i="1"/>
  <c r="N306" i="1"/>
  <c r="O306" i="1"/>
  <c r="F307" i="1"/>
  <c r="G307" i="1"/>
  <c r="H307" i="1"/>
  <c r="I307" i="1"/>
  <c r="J307" i="1"/>
  <c r="K307" i="1"/>
  <c r="L307" i="1"/>
  <c r="M307" i="1"/>
  <c r="N307" i="1"/>
  <c r="O307" i="1"/>
  <c r="F308" i="1"/>
  <c r="G308" i="1"/>
  <c r="H308" i="1"/>
  <c r="I308" i="1"/>
  <c r="J308" i="1"/>
  <c r="K308" i="1"/>
  <c r="L308" i="1"/>
  <c r="M308" i="1"/>
  <c r="N308" i="1"/>
  <c r="O308" i="1"/>
  <c r="F309" i="1"/>
  <c r="G309" i="1"/>
  <c r="H309" i="1"/>
  <c r="I309" i="1"/>
  <c r="J309" i="1"/>
  <c r="K309" i="1"/>
  <c r="L309" i="1"/>
  <c r="M309" i="1"/>
  <c r="N309" i="1"/>
  <c r="O309" i="1"/>
  <c r="F310" i="1"/>
  <c r="G310" i="1"/>
  <c r="H310" i="1"/>
  <c r="I310" i="1"/>
  <c r="J310" i="1"/>
  <c r="K310" i="1"/>
  <c r="L310" i="1"/>
  <c r="M310" i="1"/>
  <c r="N310" i="1"/>
  <c r="O310" i="1"/>
  <c r="F311" i="1"/>
  <c r="G311" i="1"/>
  <c r="H311" i="1"/>
  <c r="I311" i="1"/>
  <c r="J311" i="1"/>
  <c r="K311" i="1"/>
  <c r="L311" i="1"/>
  <c r="M311" i="1"/>
  <c r="N311" i="1"/>
  <c r="O311" i="1"/>
  <c r="F312" i="1"/>
  <c r="G312" i="1"/>
  <c r="H312" i="1"/>
  <c r="I312" i="1"/>
  <c r="J312" i="1"/>
  <c r="K312" i="1"/>
  <c r="L312" i="1"/>
  <c r="M312" i="1"/>
  <c r="N312" i="1"/>
  <c r="O312" i="1"/>
  <c r="F313" i="1"/>
  <c r="G313" i="1"/>
  <c r="H313" i="1"/>
  <c r="I313" i="1"/>
  <c r="J313" i="1"/>
  <c r="K313" i="1"/>
  <c r="L313" i="1"/>
  <c r="M313" i="1"/>
  <c r="N313" i="1"/>
  <c r="O313" i="1"/>
  <c r="F314" i="1"/>
  <c r="G314" i="1"/>
  <c r="H314" i="1"/>
  <c r="I314" i="1"/>
  <c r="J314" i="1"/>
  <c r="K314" i="1"/>
  <c r="L314" i="1"/>
  <c r="M314" i="1"/>
  <c r="N314" i="1"/>
  <c r="O314" i="1"/>
  <c r="F315" i="1"/>
  <c r="G315" i="1"/>
  <c r="H315" i="1"/>
  <c r="I315" i="1"/>
  <c r="J315" i="1"/>
  <c r="K315" i="1"/>
  <c r="L315" i="1"/>
  <c r="M315" i="1"/>
  <c r="N315" i="1"/>
  <c r="O315" i="1"/>
  <c r="F316" i="1"/>
  <c r="G316" i="1"/>
  <c r="H316" i="1"/>
  <c r="I316" i="1"/>
  <c r="J316" i="1"/>
  <c r="K316" i="1"/>
  <c r="L316" i="1"/>
  <c r="M316" i="1"/>
  <c r="N316" i="1"/>
  <c r="O316" i="1"/>
  <c r="F317" i="1"/>
  <c r="G317" i="1"/>
  <c r="H317" i="1"/>
  <c r="I317" i="1"/>
  <c r="J317" i="1"/>
  <c r="K317" i="1"/>
  <c r="L317" i="1"/>
  <c r="M317" i="1"/>
  <c r="N317" i="1"/>
  <c r="O317" i="1"/>
  <c r="F318" i="1"/>
  <c r="G318" i="1"/>
  <c r="H318" i="1"/>
  <c r="I318" i="1"/>
  <c r="J318" i="1"/>
  <c r="K318" i="1"/>
  <c r="L318" i="1"/>
  <c r="M318" i="1"/>
  <c r="N318" i="1"/>
  <c r="O318" i="1"/>
  <c r="F319" i="1"/>
  <c r="G319" i="1"/>
  <c r="H319" i="1"/>
  <c r="I319" i="1"/>
  <c r="J319" i="1"/>
  <c r="K319" i="1"/>
  <c r="L319" i="1"/>
  <c r="M319" i="1"/>
  <c r="N319" i="1"/>
  <c r="O319" i="1"/>
  <c r="F320" i="1"/>
  <c r="G320" i="1"/>
  <c r="H320" i="1"/>
  <c r="I320" i="1"/>
  <c r="J320" i="1"/>
  <c r="K320" i="1"/>
  <c r="L320" i="1"/>
  <c r="M320" i="1"/>
  <c r="N320" i="1"/>
  <c r="O320" i="1"/>
  <c r="O3" i="1"/>
  <c r="N3" i="1"/>
  <c r="M3" i="1"/>
  <c r="L3" i="1"/>
  <c r="K3" i="1"/>
  <c r="J3" i="1"/>
  <c r="I3" i="1"/>
  <c r="H3" i="1"/>
  <c r="G3" i="1"/>
  <c r="F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 i="1"/>
  <c r="AQ20" i="4"/>
  <c r="AP20" i="4"/>
  <c r="AO20" i="4"/>
  <c r="AN20" i="4"/>
  <c r="AM20" i="4"/>
  <c r="AL20" i="4"/>
  <c r="AK20" i="4"/>
  <c r="AJ20" i="4"/>
  <c r="AI20" i="4"/>
  <c r="AH20" i="4"/>
  <c r="AG20" i="4"/>
  <c r="AF20" i="4"/>
  <c r="AE20" i="4"/>
  <c r="AD20" i="4"/>
</calcChain>
</file>

<file path=xl/sharedStrings.xml><?xml version="1.0" encoding="utf-8"?>
<sst xmlns="http://schemas.openxmlformats.org/spreadsheetml/2006/main" count="4386" uniqueCount="434">
  <si>
    <t>Aanbod</t>
  </si>
  <si>
    <t>Vraag (incl. ophoging instappers kleuteronderwijs)</t>
  </si>
  <si>
    <t>Vraagprojecties (incl. ophoging instappers kleuteronderwijs)</t>
  </si>
  <si>
    <t>Gemeente</t>
  </si>
  <si>
    <t xml:space="preserve">Maximumcapaciteit </t>
  </si>
  <si>
    <t>Maximumcapaciteit 85%</t>
  </si>
  <si>
    <t>2009-2010</t>
  </si>
  <si>
    <t>2010-2011</t>
  </si>
  <si>
    <t>2011-2012</t>
  </si>
  <si>
    <t>2012-2013</t>
  </si>
  <si>
    <t>2013-2014</t>
  </si>
  <si>
    <t>2014-2015</t>
  </si>
  <si>
    <t>2015-2016</t>
  </si>
  <si>
    <t>2016-2017</t>
  </si>
  <si>
    <t>2017-2018</t>
  </si>
  <si>
    <t>2018-2019</t>
  </si>
  <si>
    <t>2019-2020</t>
  </si>
  <si>
    <t>2020-2021</t>
  </si>
  <si>
    <t>2021-2022</t>
  </si>
  <si>
    <t>2022-2023</t>
  </si>
  <si>
    <t>2023-2024</t>
  </si>
  <si>
    <t>2024-2025</t>
  </si>
  <si>
    <t>2025-2026</t>
  </si>
  <si>
    <t>2026-2027</t>
  </si>
  <si>
    <t>2027-2028</t>
  </si>
  <si>
    <t>2028-2029</t>
  </si>
  <si>
    <t>2029-2030</t>
  </si>
  <si>
    <t>2030-2031</t>
  </si>
  <si>
    <t>Provincie</t>
  </si>
  <si>
    <t>nis</t>
  </si>
  <si>
    <t>Antwerpen</t>
  </si>
  <si>
    <t>BHG</t>
  </si>
  <si>
    <t>Limburg</t>
  </si>
  <si>
    <t>Oost-Vlaanderen</t>
  </si>
  <si>
    <t>Vlaams-Brabant</t>
  </si>
  <si>
    <t>West-Vlaanderen</t>
  </si>
  <si>
    <t xml:space="preserve">Totaal </t>
  </si>
  <si>
    <t>Totaal</t>
  </si>
  <si>
    <t>Kleuteronderwijs</t>
  </si>
  <si>
    <t>Lager onderwijs</t>
  </si>
  <si>
    <t>Basisonderwijs</t>
  </si>
  <si>
    <t>NIS-code</t>
  </si>
  <si>
    <t>Incl. bezettingsgraad</t>
  </si>
  <si>
    <t>Excl. Bezettingsgraad</t>
  </si>
  <si>
    <t>Kleuter</t>
  </si>
  <si>
    <t>Lager</t>
  </si>
  <si>
    <t>Basis</t>
  </si>
  <si>
    <t>NIS</t>
  </si>
  <si>
    <t>niscodvpl</t>
  </si>
  <si>
    <t>schooljaar</t>
  </si>
  <si>
    <t>nlln_ko</t>
  </si>
  <si>
    <t>nlln_lo</t>
  </si>
  <si>
    <t>lft</t>
  </si>
  <si>
    <t>aantal</t>
  </si>
  <si>
    <t>ophoging</t>
  </si>
  <si>
    <t>Row Labels</t>
  </si>
  <si>
    <t>Grand Total</t>
  </si>
  <si>
    <t>Column Labels</t>
  </si>
  <si>
    <t>Sum of nlln_ko</t>
  </si>
  <si>
    <t>Sum of nlln_lo</t>
  </si>
  <si>
    <t>Fusiegemeente</t>
  </si>
  <si>
    <t>Sum of ophoging</t>
  </si>
  <si>
    <t>VRAAG KO</t>
  </si>
  <si>
    <t>VRAAG LO</t>
  </si>
  <si>
    <t>VRAAG BAO</t>
  </si>
  <si>
    <t>MAXCAP BAO</t>
  </si>
  <si>
    <t>MAXCAP 85%BAO</t>
  </si>
  <si>
    <t>GEMEENTE</t>
  </si>
  <si>
    <t>2031-2032</t>
  </si>
  <si>
    <t>Naam gemeente</t>
  </si>
  <si>
    <t>Aartselaar</t>
  </si>
  <si>
    <t>Boechout</t>
  </si>
  <si>
    <t>Boom</t>
  </si>
  <si>
    <t>Borsbeek</t>
  </si>
  <si>
    <t>Brasschaat</t>
  </si>
  <si>
    <t>Brecht</t>
  </si>
  <si>
    <t>Edegem</t>
  </si>
  <si>
    <t>Essen</t>
  </si>
  <si>
    <t>Hemiksem</t>
  </si>
  <si>
    <t>Hove</t>
  </si>
  <si>
    <t>Kalmthout</t>
  </si>
  <si>
    <t>Kapellen</t>
  </si>
  <si>
    <t>Kontich</t>
  </si>
  <si>
    <t>Lint</t>
  </si>
  <si>
    <t>Mortsel</t>
  </si>
  <si>
    <t>Niel</t>
  </si>
  <si>
    <t>Ranst</t>
  </si>
  <si>
    <t>Rumst</t>
  </si>
  <si>
    <t>Schelle</t>
  </si>
  <si>
    <t>Schilde</t>
  </si>
  <si>
    <t>Schoten</t>
  </si>
  <si>
    <t>Stabroek</t>
  </si>
  <si>
    <t>Wijnegem</t>
  </si>
  <si>
    <t>Wommelgem</t>
  </si>
  <si>
    <t>Wuustwezel</t>
  </si>
  <si>
    <t>Zandhoven</t>
  </si>
  <si>
    <t>Zoersel</t>
  </si>
  <si>
    <t>Zwijndrecht</t>
  </si>
  <si>
    <t>Malle</t>
  </si>
  <si>
    <t>Berlaar</t>
  </si>
  <si>
    <t>Bonheiden</t>
  </si>
  <si>
    <t>Bornem</t>
  </si>
  <si>
    <t>Duffel</t>
  </si>
  <si>
    <t>Heist-op-den-Berg</t>
  </si>
  <si>
    <t>Lier</t>
  </si>
  <si>
    <t>Mechelen</t>
  </si>
  <si>
    <t>Nijlen</t>
  </si>
  <si>
    <t>Putte</t>
  </si>
  <si>
    <t>Sint-Katelijne-Waver</t>
  </si>
  <si>
    <t>Willebroek</t>
  </si>
  <si>
    <t>Puurs-Sint-Amands</t>
  </si>
  <si>
    <t>Arendonk</t>
  </si>
  <si>
    <t>Baarle-Hertog</t>
  </si>
  <si>
    <t>Balen</t>
  </si>
  <si>
    <t>Beerse</t>
  </si>
  <si>
    <t>Dessel</t>
  </si>
  <si>
    <t>Geel</t>
  </si>
  <si>
    <t>Grobbendonk</t>
  </si>
  <si>
    <t>Herentals</t>
  </si>
  <si>
    <t>Herenthout</t>
  </si>
  <si>
    <t>Herselt</t>
  </si>
  <si>
    <t>Hoogstraten</t>
  </si>
  <si>
    <t>Hulshout</t>
  </si>
  <si>
    <t>Kasterlee</t>
  </si>
  <si>
    <t>Lille</t>
  </si>
  <si>
    <t>Meerhout</t>
  </si>
  <si>
    <t>Merksplas</t>
  </si>
  <si>
    <t>Mol</t>
  </si>
  <si>
    <t>Olen</t>
  </si>
  <si>
    <t>Oud-Turnhout</t>
  </si>
  <si>
    <t>Ravels</t>
  </si>
  <si>
    <t>Retie</t>
  </si>
  <si>
    <t>Rijkevorsel</t>
  </si>
  <si>
    <t>Turnhout</t>
  </si>
  <si>
    <t>Vorselaar</t>
  </si>
  <si>
    <t>Vosselaar</t>
  </si>
  <si>
    <t>Westerlo</t>
  </si>
  <si>
    <t>Laakdal</t>
  </si>
  <si>
    <t>Anderlecht</t>
  </si>
  <si>
    <t>Oudergem</t>
  </si>
  <si>
    <t>Sint-Agatha-Berchem</t>
  </si>
  <si>
    <t>Brussel</t>
  </si>
  <si>
    <t>Etterbeek</t>
  </si>
  <si>
    <t>Evere</t>
  </si>
  <si>
    <t>Vorst</t>
  </si>
  <si>
    <t>Ganshoren</t>
  </si>
  <si>
    <t>Elsene</t>
  </si>
  <si>
    <t>Jette</t>
  </si>
  <si>
    <t>Koekelberg</t>
  </si>
  <si>
    <t>Sint-Jans-Molenbeek</t>
  </si>
  <si>
    <t>Sint-Gillis</t>
  </si>
  <si>
    <t>Sint-Joost-ten-Node</t>
  </si>
  <si>
    <t>Schaarbeek</t>
  </si>
  <si>
    <t>Ukkel</t>
  </si>
  <si>
    <t>Watermaal-Bosvoorde</t>
  </si>
  <si>
    <t>Sint-Lambrechts-Woluwe</t>
  </si>
  <si>
    <t>Sint-Pieters-Woluwe</t>
  </si>
  <si>
    <t>Asse</t>
  </si>
  <si>
    <t>Beersel</t>
  </si>
  <si>
    <t>Bever</t>
  </si>
  <si>
    <t>Dilbeek</t>
  </si>
  <si>
    <t>Galmaarden</t>
  </si>
  <si>
    <t>Gooik</t>
  </si>
  <si>
    <t>Grimbergen</t>
  </si>
  <si>
    <t>Halle</t>
  </si>
  <si>
    <t>Herne</t>
  </si>
  <si>
    <t>Hoeilaart</t>
  </si>
  <si>
    <t>Kampenhout</t>
  </si>
  <si>
    <t>Kapelle-op-den-Bos</t>
  </si>
  <si>
    <t>Liedekerke</t>
  </si>
  <si>
    <t>Londerzeel</t>
  </si>
  <si>
    <t>Machelen</t>
  </si>
  <si>
    <t>Meise</t>
  </si>
  <si>
    <t>Merchtem</t>
  </si>
  <si>
    <t>Opwijk</t>
  </si>
  <si>
    <t>Overijse</t>
  </si>
  <si>
    <t>Pepingen</t>
  </si>
  <si>
    <t>Sint-Pieters-Leeuw</t>
  </si>
  <si>
    <t>Steenokkerzeel</t>
  </si>
  <si>
    <t>Ternat</t>
  </si>
  <si>
    <t>Vilvoorde</t>
  </si>
  <si>
    <t>Zaventem</t>
  </si>
  <si>
    <t>Zemst</t>
  </si>
  <si>
    <t>Roosdaal</t>
  </si>
  <si>
    <t>Drogenbos</t>
  </si>
  <si>
    <t>Kraainem</t>
  </si>
  <si>
    <t>Linkebeek</t>
  </si>
  <si>
    <t>Sint-Genesius-Rode</t>
  </si>
  <si>
    <t>Wemmel</t>
  </si>
  <si>
    <t>Wezembeek-Oppem</t>
  </si>
  <si>
    <t>Lennik</t>
  </si>
  <si>
    <t>Affligem</t>
  </si>
  <si>
    <t>Aarschot</t>
  </si>
  <si>
    <t>Begijnendijk</t>
  </si>
  <si>
    <t>Bekkevoort</t>
  </si>
  <si>
    <t>Bertem</t>
  </si>
  <si>
    <t>Bierbeek</t>
  </si>
  <si>
    <t>Boortmeerbeek</t>
  </si>
  <si>
    <t>Boutersem</t>
  </si>
  <si>
    <t>Diest</t>
  </si>
  <si>
    <t>Geetbets</t>
  </si>
  <si>
    <t>Haacht</t>
  </si>
  <si>
    <t>Herent</t>
  </si>
  <si>
    <t>Hoegaarden</t>
  </si>
  <si>
    <t>Holsbeek</t>
  </si>
  <si>
    <t>Huldenberg</t>
  </si>
  <si>
    <t>Keerbergen</t>
  </si>
  <si>
    <t>Kortenaken</t>
  </si>
  <si>
    <t>Kortenberg</t>
  </si>
  <si>
    <t>Landen</t>
  </si>
  <si>
    <t>Leuven</t>
  </si>
  <si>
    <t>Lubbeek</t>
  </si>
  <si>
    <t>Oud-Heverlee</t>
  </si>
  <si>
    <t>Rotselaar</t>
  </si>
  <si>
    <t>Tervuren</t>
  </si>
  <si>
    <t>Tienen</t>
  </si>
  <si>
    <t>Tremelo</t>
  </si>
  <si>
    <t>Zoutleeuw</t>
  </si>
  <si>
    <t>Linter</t>
  </si>
  <si>
    <t>Scherpenheuvel-Zichem</t>
  </si>
  <si>
    <t>Tielt-Winge</t>
  </si>
  <si>
    <t>Glabbeek</t>
  </si>
  <si>
    <t>Beernem</t>
  </si>
  <si>
    <t>Blankenberge</t>
  </si>
  <si>
    <t>Brugge</t>
  </si>
  <si>
    <t>Damme</t>
  </si>
  <si>
    <t>Jabbeke</t>
  </si>
  <si>
    <t>Oostkamp</t>
  </si>
  <si>
    <t>Torhout</t>
  </si>
  <si>
    <t>Zedelgem</t>
  </si>
  <si>
    <t>Zuienkerke</t>
  </si>
  <si>
    <t>Knokke-Heist</t>
  </si>
  <si>
    <t>Diksmuide</t>
  </si>
  <si>
    <t>Houthulst</t>
  </si>
  <si>
    <t>Koekelare</t>
  </si>
  <si>
    <t>Kortemark</t>
  </si>
  <si>
    <t>Lo-Reninge</t>
  </si>
  <si>
    <t>Ieper</t>
  </si>
  <si>
    <t>Mesen</t>
  </si>
  <si>
    <t>Poperinge</t>
  </si>
  <si>
    <t>Wervik</t>
  </si>
  <si>
    <t>Zonnebeke</t>
  </si>
  <si>
    <t>Heuvelland</t>
  </si>
  <si>
    <t>Langemark-Poelkapelle</t>
  </si>
  <si>
    <t>Vleteren</t>
  </si>
  <si>
    <t>Anzegem</t>
  </si>
  <si>
    <t>Avelgem</t>
  </si>
  <si>
    <t>Deerlijk</t>
  </si>
  <si>
    <t>Harelbeke</t>
  </si>
  <si>
    <t>Kortrijk</t>
  </si>
  <si>
    <t>Kuurne</t>
  </si>
  <si>
    <t>Lendelede</t>
  </si>
  <si>
    <t>Menen</t>
  </si>
  <si>
    <t>Waregem</t>
  </si>
  <si>
    <t>Wevelgem</t>
  </si>
  <si>
    <t>Zwevegem</t>
  </si>
  <si>
    <t>Spiere-Helkijn</t>
  </si>
  <si>
    <t>Bredene</t>
  </si>
  <si>
    <t>Gistel</t>
  </si>
  <si>
    <t>Ichtegem</t>
  </si>
  <si>
    <t>Middelkerke</t>
  </si>
  <si>
    <t>Oostende</t>
  </si>
  <si>
    <t>Oudenburg</t>
  </si>
  <si>
    <t>De Haan</t>
  </si>
  <si>
    <t>Hooglede</t>
  </si>
  <si>
    <t>Ingelmunster</t>
  </si>
  <si>
    <t>Izegem</t>
  </si>
  <si>
    <t>Ledegem*</t>
  </si>
  <si>
    <t>Lichtervelde</t>
  </si>
  <si>
    <t>Moorslede</t>
  </si>
  <si>
    <t>Roeselare</t>
  </si>
  <si>
    <t>Staden</t>
  </si>
  <si>
    <t>Dentergem</t>
  </si>
  <si>
    <t>Meulebeke</t>
  </si>
  <si>
    <t>Oostrozebeke</t>
  </si>
  <si>
    <t>Pittem</t>
  </si>
  <si>
    <t>Ruiselede</t>
  </si>
  <si>
    <t>Tielt</t>
  </si>
  <si>
    <t>Wielsbeke</t>
  </si>
  <si>
    <t>Wingene</t>
  </si>
  <si>
    <t>Ardooie</t>
  </si>
  <si>
    <t>Alveringem</t>
  </si>
  <si>
    <t>De Panne</t>
  </si>
  <si>
    <t>Koksijde</t>
  </si>
  <si>
    <t>Nieuwpoort</t>
  </si>
  <si>
    <t>Veurne</t>
  </si>
  <si>
    <t>Aalst</t>
  </si>
  <si>
    <t>Denderleeuw</t>
  </si>
  <si>
    <t>Geraardsbergen</t>
  </si>
  <si>
    <t>Haaltert</t>
  </si>
  <si>
    <t>Herzele</t>
  </si>
  <si>
    <t>Lede</t>
  </si>
  <si>
    <t>Ninove</t>
  </si>
  <si>
    <t>Sint-Lievens-Houtem</t>
  </si>
  <si>
    <t>Zottegem</t>
  </si>
  <si>
    <t>Erpe-Mere</t>
  </si>
  <si>
    <t>Berlare</t>
  </si>
  <si>
    <t>Buggenhout</t>
  </si>
  <si>
    <t>Dendermonde</t>
  </si>
  <si>
    <t>Hamme</t>
  </si>
  <si>
    <t>Laarne</t>
  </si>
  <si>
    <t>Lebbeke</t>
  </si>
  <si>
    <t>Waasmunster</t>
  </si>
  <si>
    <t>Wetteren</t>
  </si>
  <si>
    <t>Wichelen</t>
  </si>
  <si>
    <t>Zele</t>
  </si>
  <si>
    <t>Assenede</t>
  </si>
  <si>
    <t>Eeklo</t>
  </si>
  <si>
    <t>Kaprijke</t>
  </si>
  <si>
    <t>Maldegem</t>
  </si>
  <si>
    <t>Sint-Laureins</t>
  </si>
  <si>
    <t>Zelzate</t>
  </si>
  <si>
    <t>De Pinte</t>
  </si>
  <si>
    <t>Destelbergen</t>
  </si>
  <si>
    <t>Evergem</t>
  </si>
  <si>
    <t>Gavere</t>
  </si>
  <si>
    <t>Gent</t>
  </si>
  <si>
    <t>Lochristi</t>
  </si>
  <si>
    <t>Melle</t>
  </si>
  <si>
    <t>Merelbeke</t>
  </si>
  <si>
    <t>Moerbeke</t>
  </si>
  <si>
    <t>Nazareth</t>
  </si>
  <si>
    <t>Oosterzele</t>
  </si>
  <si>
    <t>Sint-Martens-Latem</t>
  </si>
  <si>
    <t>Wachtebeke</t>
  </si>
  <si>
    <t>Zulte</t>
  </si>
  <si>
    <t>Deinze</t>
  </si>
  <si>
    <t>Aalter</t>
  </si>
  <si>
    <t>Lievegem</t>
  </si>
  <si>
    <t>Wortegem-Petegem</t>
  </si>
  <si>
    <t>Ronse</t>
  </si>
  <si>
    <t>Brakel</t>
  </si>
  <si>
    <t>Kluisbergen</t>
  </si>
  <si>
    <t>Oudenaarde</t>
  </si>
  <si>
    <t>Horebeke</t>
  </si>
  <si>
    <t>Lierde</t>
  </si>
  <si>
    <t>Maarkedal</t>
  </si>
  <si>
    <t>Zwalm</t>
  </si>
  <si>
    <t>Kruisem</t>
  </si>
  <si>
    <t>Beveren</t>
  </si>
  <si>
    <t>Kruibeke</t>
  </si>
  <si>
    <t>Lokeren</t>
  </si>
  <si>
    <t>Sint-Gillis-Waas</t>
  </si>
  <si>
    <t>Sint-Niklaas</t>
  </si>
  <si>
    <t>Stekene</t>
  </si>
  <si>
    <t>Temse</t>
  </si>
  <si>
    <t>As</t>
  </si>
  <si>
    <t>Beringen</t>
  </si>
  <si>
    <t>Diepenbeek</t>
  </si>
  <si>
    <t>Genk</t>
  </si>
  <si>
    <t>Gingelom</t>
  </si>
  <si>
    <t>Halen</t>
  </si>
  <si>
    <t>Hasselt</t>
  </si>
  <si>
    <t>Herk-de-Stad</t>
  </si>
  <si>
    <t>Leopoldsburg</t>
  </si>
  <si>
    <t>Lummen</t>
  </si>
  <si>
    <t>Nieuwerkerken</t>
  </si>
  <si>
    <t>Sint-Truiden</t>
  </si>
  <si>
    <t>Tessenderlo</t>
  </si>
  <si>
    <t>Zonhoven</t>
  </si>
  <si>
    <t>Zutendaal</t>
  </si>
  <si>
    <t>Ham</t>
  </si>
  <si>
    <t>Heusden-Zolder</t>
  </si>
  <si>
    <t>Bocholt</t>
  </si>
  <si>
    <t>Bree</t>
  </si>
  <si>
    <t>Kinrooi</t>
  </si>
  <si>
    <t>Lommel</t>
  </si>
  <si>
    <t>Maaseik</t>
  </si>
  <si>
    <t>Peer</t>
  </si>
  <si>
    <t>Hamont-Achel</t>
  </si>
  <si>
    <t>Hechtel-Eksel</t>
  </si>
  <si>
    <t>Houthalen-Helchteren</t>
  </si>
  <si>
    <t>Dilsen-Stokkem</t>
  </si>
  <si>
    <t>Oudsbergen*</t>
  </si>
  <si>
    <t>Pelt</t>
  </si>
  <si>
    <t>Alken</t>
  </si>
  <si>
    <t>Bilzen</t>
  </si>
  <si>
    <t>Borgloon</t>
  </si>
  <si>
    <t>Heers</t>
  </si>
  <si>
    <t>Hoeselt</t>
  </si>
  <si>
    <t>Kortessem</t>
  </si>
  <si>
    <t>Lanaken</t>
  </si>
  <si>
    <t>Riemst</t>
  </si>
  <si>
    <t>Tongeren</t>
  </si>
  <si>
    <t>Wellen</t>
  </si>
  <si>
    <t>Maasmechelen</t>
  </si>
  <si>
    <t>Voeren</t>
  </si>
  <si>
    <t>VAR</t>
  </si>
  <si>
    <t>Values</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</si>
  <si>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</si>
  <si>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</si>
  <si>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</si>
  <si>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</si>
  <si>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</si>
  <si>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</si>
  <si>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</si>
  <si>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</si>
  <si>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</si>
  <si>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</si>
  <si>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</si>
  <si>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</si>
  <si>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</si>
  <si>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</si>
  <si>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</si>
  <si>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</si>
  <si>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</si>
  <si>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</si>
  <si>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</si>
  <si>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</si>
  <si>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</si>
  <si>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</si>
  <si>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</si>
  <si>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bron</t>
  </si>
  <si>
    <t>Geen deelname aan bevraging</t>
  </si>
  <si>
    <t>Deelname aan bevraging</t>
  </si>
  <si>
    <t>PARAGRAAF</t>
  </si>
  <si>
    <t>Voor het aanbod hebben we gebruik gemaakt van de gegevens die we verzameld hebben in de aanbodbevraging in het voorjaar van 2021.</t>
  </si>
  <si>
    <t>Verwachte max cap 2027-2028</t>
  </si>
  <si>
    <t>85% verwachte max cap 2027-2028</t>
  </si>
  <si>
    <t>Marge t.o.v. MC</t>
  </si>
  <si>
    <t>Marge t.o.v. 85% MC</t>
  </si>
  <si>
    <t>Relatieve marge</t>
  </si>
  <si>
    <t>A</t>
  </si>
  <si>
    <t>B</t>
  </si>
  <si>
    <t>C</t>
  </si>
  <si>
    <t>B-A</t>
  </si>
  <si>
    <t>C-A</t>
  </si>
  <si>
    <t>(C-A)/C</t>
  </si>
  <si>
    <t xml:space="preserve">Voor het aanbod is door niet-deelname aan de aanbodbevraging in het voorjaar van 2021 gebruik gemaakt van de ‘default maximale capaciteit’ voor alle vestigingsplaatsen in de gemeente. Een controle van de default, bijvoorbeeld via een bevraging van het aanbod in het gewoon basisonderwijs, zou een meerwaarde zijn voor een goede inschatting van de tekorten. </t>
  </si>
  <si>
    <t>Ledegem</t>
  </si>
  <si>
    <t>Oudsbergen</t>
  </si>
  <si>
    <t>Verwachte vraag 2027-2028</t>
  </si>
  <si>
    <t>Kolomlabels</t>
  </si>
  <si>
    <t>Eindtotaal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</si>
</sst>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10"/>
      <color theme="1"/>
      <name val="Calibri"/>
      <family val="2"/>
      <scheme val="minor"/>
    </font>
    <font>
      <b/>
      <sz val="10"/>
      <color rgb="FF000000"/>
      <name val="Calibri"/>
      <family val="2"/>
      <scheme val="minor"/>
    </font>
    <font>
      <sz val="10"/>
      <color rgb="FF000000"/>
      <name val="Calibri"/>
      <family val="2"/>
      <scheme val="minor"/>
    </font>
  </fonts>
  <fills count="2">
    <fill>
      <patternFill patternType="none"/>
    </fill>
    <fill>
      <patternFill patternType="gray125"/>
    </fill>
  </fills>
  <borders count="1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808080"/>
      </left>
      <right style="medium">
        <color rgb="FF808080"/>
      </right>
      <top style="medium">
        <color rgb="FF808080"/>
      </top>
      <bottom/>
      <diagonal/>
    </border>
    <border>
      <left style="medium">
        <color rgb="FF808080"/>
      </left>
      <right style="medium">
        <color rgb="FF808080"/>
      </right>
      <top style="medium">
        <color rgb="FF808080"/>
      </top>
      <bottom/>
      <diagonal/>
    </border>
    <border>
      <left style="medium">
        <color rgb="FF808080"/>
      </left>
      <right style="thick">
        <color rgb="FF808080"/>
      </right>
      <top style="medium">
        <color rgb="FF808080"/>
      </top>
      <bottom/>
      <diagonal/>
    </border>
    <border>
      <left style="thick">
        <color rgb="FF808080"/>
      </left>
      <right style="medium">
        <color rgb="FF808080"/>
      </right>
      <top/>
      <bottom/>
      <diagonal/>
    </border>
    <border>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thick">
        <color rgb="FF808080"/>
      </right>
      <top/>
      <bottom style="medium">
        <color rgb="FF808080"/>
      </bottom>
      <diagonal/>
    </border>
    <border>
      <left style="thick">
        <color rgb="FF808080"/>
      </left>
      <right style="medium">
        <color rgb="FF808080"/>
      </right>
      <top/>
      <bottom style="thick">
        <color rgb="FF808080"/>
      </bottom>
      <diagonal/>
    </border>
    <border>
      <left/>
      <right style="medium">
        <color rgb="FF808080"/>
      </right>
      <top/>
      <bottom style="thick">
        <color rgb="FF808080"/>
      </bottom>
      <diagonal/>
    </border>
    <border>
      <left/>
      <right style="thick">
        <color rgb="FF808080"/>
      </right>
      <top/>
      <bottom style="thick">
        <color rgb="FF808080"/>
      </bottom>
      <diagonal/>
    </border>
    <border>
      <left/>
      <right style="medium">
        <color rgb="FF808080"/>
      </right>
      <top/>
      <bottom/>
      <diagonal/>
    </border>
    <border>
      <left/>
      <right style="thick">
        <color rgb="FF808080"/>
      </right>
      <top/>
      <bottom/>
      <diagonal/>
    </border>
    <border>
      <left style="thick">
        <color rgb="FF808080"/>
      </left>
      <right style="medium">
        <color rgb="FF808080"/>
      </right>
      <top/>
      <bottom style="medium">
        <color rgb="FF808080"/>
      </bottom>
      <diagonal/>
    </border>
    <border>
      <left/>
      <right style="thick">
        <color rgb="FF808080"/>
      </right>
      <top/>
      <bottom style="medium">
        <color rgb="FF808080"/>
      </bottom>
      <diagonal/>
    </border>
  </borders>
  <cellStyleXfs count="1">
    <xf numFmtId="0" fontId="0" fillId="0" borderId="0"/>
  </cellStyleXfs>
  <cellXfs count="27">
    <xf numFmtId="0" fontId="0" fillId="0" borderId="0" xfId="0"/>
    <xf numFmtId="1"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1" fillId="0" borderId="0" xfId="0" applyFont="1"/>
    <xf numFmtId="1" fontId="0" fillId="0" borderId="0" xfId="0" applyNumberFormat="1" applyAlignment="1">
      <alignment horizontal="left" indent="1"/>
    </xf>
    <xf numFmtId="0" fontId="2" fillId="0" borderId="0" xfId="0" applyFont="1"/>
    <xf numFmtId="0" fontId="4" fillId="0" borderId="7" xfId="0" applyFont="1" applyBorder="1" applyAlignment="1">
      <alignment horizontal="left" vertical="center"/>
    </xf>
    <xf numFmtId="0" fontId="4" fillId="0" borderId="14" xfId="0" applyFont="1" applyBorder="1" applyAlignment="1">
      <alignment horizontal="center" vertical="center"/>
    </xf>
    <xf numFmtId="10" fontId="4" fillId="0" borderId="15" xfId="0" applyNumberFormat="1" applyFont="1" applyBorder="1" applyAlignment="1">
      <alignment horizontal="center" vertic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4" fillId="0" borderId="16" xfId="0" applyFont="1" applyBorder="1" applyAlignment="1">
      <alignment horizontal="left" vertical="center"/>
    </xf>
    <xf numFmtId="0" fontId="4" fillId="0" borderId="8" xfId="0" applyFont="1" applyBorder="1" applyAlignment="1">
      <alignment horizontal="center" vertical="center"/>
    </xf>
    <xf numFmtId="10" fontId="4" fillId="0" borderId="17" xfId="0" applyNumberFormat="1" applyFont="1" applyBorder="1" applyAlignment="1">
      <alignment horizontal="center" vertical="center"/>
    </xf>
    <xf numFmtId="0" fontId="3" fillId="0" borderId="11" xfId="0" applyFont="1" applyBorder="1" applyAlignment="1">
      <alignment vertical="center" wrapText="1"/>
    </xf>
    <xf numFmtId="0" fontId="3" fillId="0" borderId="5"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cellXfs>
  <cellStyles count="1">
    <cellStyle name="Standaard" xfId="0" builtinId="0"/>
  </cellStyles>
  <dxfs count="16">
    <dxf>
      <alignment horizontal="left" relativeIndent="1"/>
    </dxf>
    <dxf>
      <alignment relativeIndent="1"/>
    </dxf>
    <dxf>
      <alignment relativeIndent="1"/>
    </dxf>
    <dxf>
      <alignment relativeIndent="1"/>
    </dxf>
    <dxf>
      <alignment relativeIndent="-1"/>
    </dxf>
    <dxf>
      <alignment relativeIndent="-1"/>
    </dxf>
    <dxf>
      <alignment relativeIndent="-1"/>
    </dxf>
    <dxf>
      <numFmt numFmtId="1" formatCode="0"/>
    </dxf>
    <dxf>
      <numFmt numFmtId="1" formatCode="0"/>
    </dxf>
    <dxf>
      <alignment relativeIndent="-1"/>
    </dxf>
    <dxf>
      <alignment relativeIndent="-1"/>
    </dxf>
    <dxf>
      <alignment relativeIndent="-1"/>
    </dxf>
    <dxf>
      <alignment relativeIndent="1"/>
    </dxf>
    <dxf>
      <alignment relativeIndent="1"/>
    </dxf>
    <dxf>
      <alignment relativeIndent="1"/>
    </dxf>
    <dxf>
      <alignment horizontal="left" relativeInden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[TABELLEN GEMEENTERAPPORT BAO FINAAL.xlsx]FIGUUR GEMEENTERAPPORT!PivotTable1</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'FIGUUR GEMEENTERAPPORT'!$B$3:$B$4</c:f>
              <c:strCache>
                <c:ptCount val="1"/>
                <c:pt idx="0">
                  <c:v>MAXCAP 85%BAO</c:v>
                </c:pt>
              </c:strCache>
            </c:strRef>
          </c:tx>
          <c:spPr>
            <a:ln w="28575" cap="rnd">
              <a:solidFill>
                <a:schemeClr val="accent1"/>
              </a:solidFill>
              <a:round/>
            </a:ln>
            <a:effectLst/>
          </c:spPr>
          <c:marker>
            <c:symbol val="none"/>
          </c:marker>
          <c:cat>
            <c:strRef>
              <c:f>'FIGUUR GEMEENTERAPPORT'!$A$5:$A$27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GEMEENTERAPPORT'!$B$5:$B$27</c:f>
              <c:numCache>
                <c:formatCode>0</c:formatCode>
                <c:ptCount val="23"/>
                <c:pt idx="0">
                  <c:v>9892.3000000000011</c:v>
                </c:pt>
                <c:pt idx="1">
                  <c:v>9892.3000000000011</c:v>
                </c:pt>
                <c:pt idx="2">
                  <c:v>9892.3000000000011</c:v>
                </c:pt>
                <c:pt idx="3">
                  <c:v>9892.3000000000011</c:v>
                </c:pt>
                <c:pt idx="4">
                  <c:v>9892.3000000000011</c:v>
                </c:pt>
                <c:pt idx="5">
                  <c:v>9892.3000000000011</c:v>
                </c:pt>
                <c:pt idx="6">
                  <c:v>9892.3000000000011</c:v>
                </c:pt>
                <c:pt idx="7">
                  <c:v>9892.3000000000011</c:v>
                </c:pt>
                <c:pt idx="8">
                  <c:v>9892.3000000000011</c:v>
                </c:pt>
                <c:pt idx="9">
                  <c:v>9892.3000000000011</c:v>
                </c:pt>
                <c:pt idx="10">
                  <c:v>9892.3000000000011</c:v>
                </c:pt>
                <c:pt idx="11">
                  <c:v>9892.3000000000011</c:v>
                </c:pt>
                <c:pt idx="12">
                  <c:v>9892.3000000000011</c:v>
                </c:pt>
                <c:pt idx="13">
                  <c:v>9892.3000000000011</c:v>
                </c:pt>
                <c:pt idx="14">
                  <c:v>9892.3000000000011</c:v>
                </c:pt>
                <c:pt idx="15">
                  <c:v>9892.3000000000011</c:v>
                </c:pt>
                <c:pt idx="16">
                  <c:v>9892.3000000000011</c:v>
                </c:pt>
                <c:pt idx="17">
                  <c:v>9892.3000000000011</c:v>
                </c:pt>
                <c:pt idx="18">
                  <c:v>9892.3000000000011</c:v>
                </c:pt>
                <c:pt idx="19">
                  <c:v>9892.3000000000011</c:v>
                </c:pt>
                <c:pt idx="20">
                  <c:v>9892.3000000000011</c:v>
                </c:pt>
                <c:pt idx="21">
                  <c:v>9892.3000000000011</c:v>
                </c:pt>
                <c:pt idx="22">
                  <c:v>9892.3000000000011</c:v>
                </c:pt>
              </c:numCache>
            </c:numRef>
          </c:val>
          <c:smooth val="0"/>
          <c:extLst>
            <c:ext xmlns:c16="http://schemas.microsoft.com/office/drawing/2014/chart" uri="{C3380CC4-5D6E-409C-BE32-E72D297353CC}">
              <c16:uniqueId val="{00000000-AC62-4922-A721-641159A0B92A}"/>
            </c:ext>
          </c:extLst>
        </c:ser>
        <c:ser>
          <c:idx val="1"/>
          <c:order val="1"/>
          <c:tx>
            <c:strRef>
              <c:f>'FIGUUR GEMEENTERAPPORT'!$C$3:$C$4</c:f>
              <c:strCache>
                <c:ptCount val="1"/>
                <c:pt idx="0">
                  <c:v>MAXCAP BAO</c:v>
                </c:pt>
              </c:strCache>
            </c:strRef>
          </c:tx>
          <c:spPr>
            <a:ln w="28575" cap="rnd">
              <a:solidFill>
                <a:schemeClr val="accent2"/>
              </a:solidFill>
              <a:round/>
            </a:ln>
            <a:effectLst/>
          </c:spPr>
          <c:marker>
            <c:symbol val="none"/>
          </c:marker>
          <c:cat>
            <c:strRef>
              <c:f>'FIGUUR GEMEENTERAPPORT'!$A$5:$A$27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GEMEENTERAPPORT'!$C$5:$C$27</c:f>
              <c:numCache>
                <c:formatCode>0</c:formatCode>
                <c:ptCount val="23"/>
                <c:pt idx="0">
                  <c:v>11638</c:v>
                </c:pt>
                <c:pt idx="1">
                  <c:v>11638</c:v>
                </c:pt>
                <c:pt idx="2">
                  <c:v>11638</c:v>
                </c:pt>
                <c:pt idx="3">
                  <c:v>11638</c:v>
                </c:pt>
                <c:pt idx="4">
                  <c:v>11638</c:v>
                </c:pt>
                <c:pt idx="5">
                  <c:v>11638</c:v>
                </c:pt>
                <c:pt idx="6">
                  <c:v>11638</c:v>
                </c:pt>
                <c:pt idx="7">
                  <c:v>11638</c:v>
                </c:pt>
                <c:pt idx="8">
                  <c:v>11638</c:v>
                </c:pt>
                <c:pt idx="9">
                  <c:v>11638</c:v>
                </c:pt>
                <c:pt idx="10">
                  <c:v>11638</c:v>
                </c:pt>
                <c:pt idx="11">
                  <c:v>11638</c:v>
                </c:pt>
                <c:pt idx="12">
                  <c:v>11638</c:v>
                </c:pt>
                <c:pt idx="13">
                  <c:v>11638</c:v>
                </c:pt>
                <c:pt idx="14">
                  <c:v>11638</c:v>
                </c:pt>
                <c:pt idx="15">
                  <c:v>11638</c:v>
                </c:pt>
                <c:pt idx="16">
                  <c:v>11638</c:v>
                </c:pt>
                <c:pt idx="17">
                  <c:v>11638</c:v>
                </c:pt>
                <c:pt idx="18">
                  <c:v>11638</c:v>
                </c:pt>
                <c:pt idx="19">
                  <c:v>11638</c:v>
                </c:pt>
                <c:pt idx="20">
                  <c:v>11638</c:v>
                </c:pt>
                <c:pt idx="21">
                  <c:v>11638</c:v>
                </c:pt>
                <c:pt idx="22">
                  <c:v>11638</c:v>
                </c:pt>
              </c:numCache>
            </c:numRef>
          </c:val>
          <c:smooth val="0"/>
          <c:extLst>
            <c:ext xmlns:c16="http://schemas.microsoft.com/office/drawing/2014/chart" uri="{C3380CC4-5D6E-409C-BE32-E72D297353CC}">
              <c16:uniqueId val="{00000001-AC62-4922-A721-641159A0B92A}"/>
            </c:ext>
          </c:extLst>
        </c:ser>
        <c:ser>
          <c:idx val="2"/>
          <c:order val="2"/>
          <c:tx>
            <c:strRef>
              <c:f>'FIGUUR GEMEENTERAPPORT'!$D$3:$D$4</c:f>
              <c:strCache>
                <c:ptCount val="1"/>
                <c:pt idx="0">
                  <c:v>VRAAG BAO</c:v>
                </c:pt>
              </c:strCache>
            </c:strRef>
          </c:tx>
          <c:spPr>
            <a:ln w="28575" cap="rnd">
              <a:solidFill>
                <a:schemeClr val="accent3"/>
              </a:solidFill>
              <a:round/>
            </a:ln>
            <a:effectLst/>
          </c:spPr>
          <c:marker>
            <c:symbol val="none"/>
          </c:marker>
          <c:cat>
            <c:strRef>
              <c:f>'FIGUUR GEMEENTERAPPORT'!$A$5:$A$27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GEMEENTERAPPORT'!$D$5:$D$27</c:f>
              <c:numCache>
                <c:formatCode>0</c:formatCode>
                <c:ptCount val="23"/>
                <c:pt idx="0">
                  <c:v>8219.08</c:v>
                </c:pt>
                <c:pt idx="1">
                  <c:v>8391.9699999999993</c:v>
                </c:pt>
                <c:pt idx="2">
                  <c:v>8609.01</c:v>
                </c:pt>
                <c:pt idx="3">
                  <c:v>8935.23</c:v>
                </c:pt>
                <c:pt idx="4">
                  <c:v>9062.65</c:v>
                </c:pt>
                <c:pt idx="5">
                  <c:v>9231.42</c:v>
                </c:pt>
                <c:pt idx="6">
                  <c:v>9532.4500000000007</c:v>
                </c:pt>
                <c:pt idx="7">
                  <c:v>9798.61</c:v>
                </c:pt>
                <c:pt idx="8">
                  <c:v>10047.719999999999</c:v>
                </c:pt>
                <c:pt idx="9">
                  <c:v>10167.119999999999</c:v>
                </c:pt>
                <c:pt idx="10">
                  <c:v>10184.380000000001</c:v>
                </c:pt>
                <c:pt idx="11">
                  <c:v>10205.902433304016</c:v>
                </c:pt>
                <c:pt idx="12">
                  <c:v>10160.437085898564</c:v>
                </c:pt>
                <c:pt idx="13">
                  <c:v>10081.724039871006</c:v>
                </c:pt>
                <c:pt idx="14">
                  <c:v>10046.425447082967</c:v>
                </c:pt>
                <c:pt idx="15">
                  <c:v>9987.1360598065075</c:v>
                </c:pt>
                <c:pt idx="16">
                  <c:v>9880.7031955438288</c:v>
                </c:pt>
                <c:pt idx="17">
                  <c:v>9814.0851656405757</c:v>
                </c:pt>
                <c:pt idx="18">
                  <c:v>9757.9</c:v>
                </c:pt>
                <c:pt idx="19">
                  <c:v>9727.147698622106</c:v>
                </c:pt>
                <c:pt idx="20">
                  <c:v>9749.1893872764595</c:v>
                </c:pt>
                <c:pt idx="21">
                  <c:v>9752.6639401934917</c:v>
                </c:pt>
                <c:pt idx="22">
                  <c:v>9783.5713573732046</c:v>
                </c:pt>
              </c:numCache>
            </c:numRef>
          </c:val>
          <c:smooth val="0"/>
          <c:extLst>
            <c:ext xmlns:c16="http://schemas.microsoft.com/office/drawing/2014/chart" uri="{C3380CC4-5D6E-409C-BE32-E72D297353CC}">
              <c16:uniqueId val="{00000002-AC62-4922-A721-641159A0B92A}"/>
            </c:ext>
          </c:extLst>
        </c:ser>
        <c:ser>
          <c:idx val="3"/>
          <c:order val="3"/>
          <c:tx>
            <c:strRef>
              <c:f>'FIGUUR GEMEENTERAPPORT'!$E$3:$E$4</c:f>
              <c:strCache>
                <c:ptCount val="1"/>
                <c:pt idx="0">
                  <c:v>VRAAG KO</c:v>
                </c:pt>
              </c:strCache>
            </c:strRef>
          </c:tx>
          <c:spPr>
            <a:ln w="28575" cap="rnd">
              <a:solidFill>
                <a:schemeClr val="accent4"/>
              </a:solidFill>
              <a:round/>
            </a:ln>
            <a:effectLst/>
          </c:spPr>
          <c:marker>
            <c:symbol val="none"/>
          </c:marker>
          <c:cat>
            <c:strRef>
              <c:f>'FIGUUR GEMEENTERAPPORT'!$A$5:$A$27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GEMEENTERAPPORT'!$E$5:$E$27</c:f>
              <c:numCache>
                <c:formatCode>0</c:formatCode>
                <c:ptCount val="23"/>
                <c:pt idx="0">
                  <c:v>3452.08</c:v>
                </c:pt>
                <c:pt idx="1">
                  <c:v>3557.97</c:v>
                </c:pt>
                <c:pt idx="2">
                  <c:v>3717.01</c:v>
                </c:pt>
                <c:pt idx="3">
                  <c:v>3851.23</c:v>
                </c:pt>
                <c:pt idx="4">
                  <c:v>3846.65</c:v>
                </c:pt>
                <c:pt idx="5">
                  <c:v>3895.42</c:v>
                </c:pt>
                <c:pt idx="6">
                  <c:v>3963.45</c:v>
                </c:pt>
                <c:pt idx="7">
                  <c:v>4004.61</c:v>
                </c:pt>
                <c:pt idx="8">
                  <c:v>4067.72</c:v>
                </c:pt>
                <c:pt idx="9">
                  <c:v>4035.12</c:v>
                </c:pt>
                <c:pt idx="10">
                  <c:v>3944.38</c:v>
                </c:pt>
                <c:pt idx="11">
                  <c:v>3905.9024333040165</c:v>
                </c:pt>
                <c:pt idx="12">
                  <c:v>3842.4370858985635</c:v>
                </c:pt>
                <c:pt idx="13">
                  <c:v>3766.7240398710055</c:v>
                </c:pt>
                <c:pt idx="14">
                  <c:v>3783.4254470829669</c:v>
                </c:pt>
                <c:pt idx="15">
                  <c:v>3751.1360598065085</c:v>
                </c:pt>
                <c:pt idx="16">
                  <c:v>3756.7031955438288</c:v>
                </c:pt>
                <c:pt idx="17">
                  <c:v>3780.0851656405748</c:v>
                </c:pt>
                <c:pt idx="18">
                  <c:v>3797.9</c:v>
                </c:pt>
                <c:pt idx="19">
                  <c:v>3810.1476986221051</c:v>
                </c:pt>
                <c:pt idx="20">
                  <c:v>3830.1893872764585</c:v>
                </c:pt>
                <c:pt idx="21">
                  <c:v>3844.6639401934917</c:v>
                </c:pt>
                <c:pt idx="22">
                  <c:v>3853.5713573732041</c:v>
                </c:pt>
              </c:numCache>
            </c:numRef>
          </c:val>
          <c:smooth val="0"/>
          <c:extLst>
            <c:ext xmlns:c16="http://schemas.microsoft.com/office/drawing/2014/chart" uri="{C3380CC4-5D6E-409C-BE32-E72D297353CC}">
              <c16:uniqueId val="{00000003-AC62-4922-A721-641159A0B92A}"/>
            </c:ext>
          </c:extLst>
        </c:ser>
        <c:ser>
          <c:idx val="4"/>
          <c:order val="4"/>
          <c:tx>
            <c:strRef>
              <c:f>'FIGUUR GEMEENTERAPPORT'!$F$3:$F$4</c:f>
              <c:strCache>
                <c:ptCount val="1"/>
                <c:pt idx="0">
                  <c:v>VRAAG LO</c:v>
                </c:pt>
              </c:strCache>
            </c:strRef>
          </c:tx>
          <c:spPr>
            <a:ln w="28575" cap="rnd">
              <a:solidFill>
                <a:schemeClr val="accent5"/>
              </a:solidFill>
              <a:round/>
            </a:ln>
            <a:effectLst/>
          </c:spPr>
          <c:marker>
            <c:symbol val="none"/>
          </c:marker>
          <c:cat>
            <c:strRef>
              <c:f>'FIGUUR GEMEENTERAPPORT'!$A$5:$A$27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GEMEENTERAPPORT'!$F$5:$F$27</c:f>
              <c:numCache>
                <c:formatCode>0</c:formatCode>
                <c:ptCount val="23"/>
                <c:pt idx="0">
                  <c:v>4767</c:v>
                </c:pt>
                <c:pt idx="1">
                  <c:v>4834</c:v>
                </c:pt>
                <c:pt idx="2">
                  <c:v>4892</c:v>
                </c:pt>
                <c:pt idx="3">
                  <c:v>5084</c:v>
                </c:pt>
                <c:pt idx="4">
                  <c:v>5216</c:v>
                </c:pt>
                <c:pt idx="5">
                  <c:v>5336</c:v>
                </c:pt>
                <c:pt idx="6">
                  <c:v>5569</c:v>
                </c:pt>
                <c:pt idx="7">
                  <c:v>5794</c:v>
                </c:pt>
                <c:pt idx="8">
                  <c:v>5980</c:v>
                </c:pt>
                <c:pt idx="9">
                  <c:v>6132</c:v>
                </c:pt>
                <c:pt idx="10">
                  <c:v>6240</c:v>
                </c:pt>
                <c:pt idx="11">
                  <c:v>6300</c:v>
                </c:pt>
                <c:pt idx="12">
                  <c:v>6318</c:v>
                </c:pt>
                <c:pt idx="13">
                  <c:v>6315</c:v>
                </c:pt>
                <c:pt idx="14">
                  <c:v>6263</c:v>
                </c:pt>
                <c:pt idx="15">
                  <c:v>6236</c:v>
                </c:pt>
                <c:pt idx="16">
                  <c:v>6124</c:v>
                </c:pt>
                <c:pt idx="17">
                  <c:v>6034</c:v>
                </c:pt>
                <c:pt idx="18">
                  <c:v>5960</c:v>
                </c:pt>
                <c:pt idx="19">
                  <c:v>5917</c:v>
                </c:pt>
                <c:pt idx="20">
                  <c:v>5919</c:v>
                </c:pt>
                <c:pt idx="21">
                  <c:v>5908</c:v>
                </c:pt>
                <c:pt idx="22">
                  <c:v>5930</c:v>
                </c:pt>
              </c:numCache>
            </c:numRef>
          </c:val>
          <c:smooth val="0"/>
          <c:extLst>
            <c:ext xmlns:c16="http://schemas.microsoft.com/office/drawing/2014/chart" uri="{C3380CC4-5D6E-409C-BE32-E72D297353CC}">
              <c16:uniqueId val="{00000004-AC62-4922-A721-641159A0B92A}"/>
            </c:ext>
          </c:extLst>
        </c:ser>
        <c:dLbls>
          <c:showLegendKey val="0"/>
          <c:showVal val="0"/>
          <c:showCatName val="0"/>
          <c:showSerName val="0"/>
          <c:showPercent val="0"/>
          <c:showBubbleSize val="0"/>
        </c:dLbls>
        <c:smooth val="0"/>
        <c:axId val="320343520"/>
        <c:axId val="320343936"/>
      </c:lineChart>
      <c:catAx>
        <c:axId val="320343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20343936"/>
        <c:crosses val="autoZero"/>
        <c:auto val="1"/>
        <c:lblAlgn val="ctr"/>
        <c:lblOffset val="100"/>
        <c:noMultiLvlLbl val="0"/>
      </c:catAx>
      <c:valAx>
        <c:axId val="320343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3203435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nl-BE"/>
          </a:p>
        </c:txPr>
      </c:dTable>
      <c:spPr>
        <a:noFill/>
        <a:ln>
          <a:noFill/>
        </a:ln>
        <a:effectLst/>
      </c:spPr>
    </c:plotArea>
    <c:legend>
      <c:legendPos val="r"/>
      <c:layout>
        <c:manualLayout>
          <c:xMode val="edge"/>
          <c:yMode val="edge"/>
          <c:x val="0.90162723094366382"/>
          <c:y val="0.42061641906144426"/>
          <c:w val="9.0050994350148392E-2"/>
          <c:h val="0.198455199994059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'[1]Evolutie vraag lo ophoging'!$R$5</c:f>
              <c:strCache>
                <c:ptCount val="1"/>
                <c:pt idx="0">
                  <c:v>Antwerpen</c:v>
                </c:pt>
              </c:strCache>
            </c:strRef>
          </c:tx>
          <c:spPr>
            <a:ln w="28575" cap="rnd">
              <a:solidFill>
                <a:schemeClr val="accent1"/>
              </a:solidFill>
              <a:round/>
            </a:ln>
            <a:effectLst/>
          </c:spPr>
          <c:marker>
            <c:symbol val="none"/>
          </c:marker>
          <c:cat>
            <c:numRef>
              <c:f>'[1]Evolutie vraag lo ophoging'!$S$4:$AD$4</c:f>
              <c:numCache>
                <c:formatCode>General</c:formatCode>
                <c:ptCount val="12"/>
                <c:pt idx="0">
                  <c:v>2020</c:v>
                </c:pt>
                <c:pt idx="1">
                  <c:v>2021</c:v>
                </c:pt>
                <c:pt idx="2">
                  <c:v>2022</c:v>
                </c:pt>
                <c:pt idx="3">
                  <c:v>2023</c:v>
                </c:pt>
                <c:pt idx="4">
                  <c:v>2024</c:v>
                </c:pt>
                <c:pt idx="5">
                  <c:v>2025</c:v>
                </c:pt>
                <c:pt idx="6">
                  <c:v>2026</c:v>
                </c:pt>
                <c:pt idx="7">
                  <c:v>2027</c:v>
                </c:pt>
                <c:pt idx="8">
                  <c:v>2028</c:v>
                </c:pt>
                <c:pt idx="9">
                  <c:v>2029</c:v>
                </c:pt>
                <c:pt idx="10">
                  <c:v>2030</c:v>
                </c:pt>
                <c:pt idx="11">
                  <c:v>2031</c:v>
                </c:pt>
              </c:numCache>
            </c:numRef>
          </c:cat>
          <c:val>
            <c:numRef>
              <c:f>'[1]Evolutie vraag lo ophoging'!$S$5:$AD$5</c:f>
              <c:numCache>
                <c:formatCode>General</c:formatCode>
                <c:ptCount val="12"/>
                <c:pt idx="0">
                  <c:v>126261</c:v>
                </c:pt>
                <c:pt idx="1">
                  <c:v>125383</c:v>
                </c:pt>
                <c:pt idx="2">
                  <c:v>124227</c:v>
                </c:pt>
                <c:pt idx="3">
                  <c:v>123088</c:v>
                </c:pt>
                <c:pt idx="4">
                  <c:v>121833</c:v>
                </c:pt>
                <c:pt idx="5">
                  <c:v>120729</c:v>
                </c:pt>
                <c:pt idx="6">
                  <c:v>119288</c:v>
                </c:pt>
                <c:pt idx="7">
                  <c:v>118258</c:v>
                </c:pt>
                <c:pt idx="8">
                  <c:v>117044</c:v>
                </c:pt>
                <c:pt idx="9">
                  <c:v>116229</c:v>
                </c:pt>
                <c:pt idx="10">
                  <c:v>115451</c:v>
                </c:pt>
                <c:pt idx="11">
                  <c:v>114904</c:v>
                </c:pt>
              </c:numCache>
            </c:numRef>
          </c:val>
          <c:smooth val="0"/>
          <c:extLst>
            <c:ext xmlns:c16="http://schemas.microsoft.com/office/drawing/2014/chart" uri="{C3380CC4-5D6E-409C-BE32-E72D297353CC}">
              <c16:uniqueId val="{00000000-3B65-42CF-AA64-A93E3C7925D0}"/>
            </c:ext>
          </c:extLst>
        </c:ser>
        <c:ser>
          <c:idx val="1"/>
          <c:order val="1"/>
          <c:tx>
            <c:strRef>
              <c:f>'[1]Evolutie vraag lo ophoging'!$R$6</c:f>
              <c:strCache>
                <c:ptCount val="1"/>
                <c:pt idx="0">
                  <c:v>BHG</c:v>
                </c:pt>
              </c:strCache>
            </c:strRef>
          </c:tx>
          <c:spPr>
            <a:ln w="28575" cap="rnd">
              <a:solidFill>
                <a:schemeClr val="accent2"/>
              </a:solidFill>
              <a:round/>
            </a:ln>
            <a:effectLst/>
          </c:spPr>
          <c:marker>
            <c:symbol val="none"/>
          </c:marker>
          <c:cat>
            <c:numRef>
              <c:f>'[1]Evolutie vraag lo ophoging'!$S$4:$AD$4</c:f>
              <c:numCache>
                <c:formatCode>General</c:formatCode>
                <c:ptCount val="12"/>
                <c:pt idx="0">
                  <c:v>2020</c:v>
                </c:pt>
                <c:pt idx="1">
                  <c:v>2021</c:v>
                </c:pt>
                <c:pt idx="2">
                  <c:v>2022</c:v>
                </c:pt>
                <c:pt idx="3">
                  <c:v>2023</c:v>
                </c:pt>
                <c:pt idx="4">
                  <c:v>2024</c:v>
                </c:pt>
                <c:pt idx="5">
                  <c:v>2025</c:v>
                </c:pt>
                <c:pt idx="6">
                  <c:v>2026</c:v>
                </c:pt>
                <c:pt idx="7">
                  <c:v>2027</c:v>
                </c:pt>
                <c:pt idx="8">
                  <c:v>2028</c:v>
                </c:pt>
                <c:pt idx="9">
                  <c:v>2029</c:v>
                </c:pt>
                <c:pt idx="10">
                  <c:v>2030</c:v>
                </c:pt>
                <c:pt idx="11">
                  <c:v>2031</c:v>
                </c:pt>
              </c:numCache>
            </c:numRef>
          </c:cat>
          <c:val>
            <c:numRef>
              <c:f>'[1]Evolutie vraag lo ophoging'!$S$6:$AD$6</c:f>
              <c:numCache>
                <c:formatCode>General</c:formatCode>
                <c:ptCount val="12"/>
                <c:pt idx="0">
                  <c:v>19880</c:v>
                </c:pt>
                <c:pt idx="1">
                  <c:v>20443</c:v>
                </c:pt>
                <c:pt idx="2">
                  <c:v>20861</c:v>
                </c:pt>
                <c:pt idx="3">
                  <c:v>21270</c:v>
                </c:pt>
                <c:pt idx="4">
                  <c:v>21432</c:v>
                </c:pt>
                <c:pt idx="5">
                  <c:v>21462</c:v>
                </c:pt>
                <c:pt idx="6">
                  <c:v>21271</c:v>
                </c:pt>
                <c:pt idx="7">
                  <c:v>21038</c:v>
                </c:pt>
                <c:pt idx="8">
                  <c:v>20800</c:v>
                </c:pt>
                <c:pt idx="9">
                  <c:v>20568</c:v>
                </c:pt>
                <c:pt idx="10">
                  <c:v>20397</c:v>
                </c:pt>
                <c:pt idx="11">
                  <c:v>20338</c:v>
                </c:pt>
              </c:numCache>
            </c:numRef>
          </c:val>
          <c:smooth val="0"/>
          <c:extLst>
            <c:ext xmlns:c16="http://schemas.microsoft.com/office/drawing/2014/chart" uri="{C3380CC4-5D6E-409C-BE32-E72D297353CC}">
              <c16:uniqueId val="{00000001-3B65-42CF-AA64-A93E3C7925D0}"/>
            </c:ext>
          </c:extLst>
        </c:ser>
        <c:ser>
          <c:idx val="2"/>
          <c:order val="2"/>
          <c:tx>
            <c:strRef>
              <c:f>'[1]Evolutie vraag lo ophoging'!$R$7</c:f>
              <c:strCache>
                <c:ptCount val="1"/>
                <c:pt idx="0">
                  <c:v>Limburg</c:v>
                </c:pt>
              </c:strCache>
            </c:strRef>
          </c:tx>
          <c:spPr>
            <a:ln w="28575" cap="rnd">
              <a:solidFill>
                <a:schemeClr val="accent3"/>
              </a:solidFill>
              <a:round/>
            </a:ln>
            <a:effectLst/>
          </c:spPr>
          <c:marker>
            <c:symbol val="none"/>
          </c:marker>
          <c:cat>
            <c:numRef>
              <c:f>'[1]Evolutie vraag lo ophoging'!$S$4:$AD$4</c:f>
              <c:numCache>
                <c:formatCode>General</c:formatCode>
                <c:ptCount val="12"/>
                <c:pt idx="0">
                  <c:v>2020</c:v>
                </c:pt>
                <c:pt idx="1">
                  <c:v>2021</c:v>
                </c:pt>
                <c:pt idx="2">
                  <c:v>2022</c:v>
                </c:pt>
                <c:pt idx="3">
                  <c:v>2023</c:v>
                </c:pt>
                <c:pt idx="4">
                  <c:v>2024</c:v>
                </c:pt>
                <c:pt idx="5">
                  <c:v>2025</c:v>
                </c:pt>
                <c:pt idx="6">
                  <c:v>2026</c:v>
                </c:pt>
                <c:pt idx="7">
                  <c:v>2027</c:v>
                </c:pt>
                <c:pt idx="8">
                  <c:v>2028</c:v>
                </c:pt>
                <c:pt idx="9">
                  <c:v>2029</c:v>
                </c:pt>
                <c:pt idx="10">
                  <c:v>2030</c:v>
                </c:pt>
                <c:pt idx="11">
                  <c:v>2031</c:v>
                </c:pt>
              </c:numCache>
            </c:numRef>
          </c:cat>
          <c:val>
            <c:numRef>
              <c:f>'[1]Evolutie vraag lo ophoging'!$S$7:$AD$7</c:f>
              <c:numCache>
                <c:formatCode>General</c:formatCode>
                <c:ptCount val="12"/>
                <c:pt idx="0">
                  <c:v>54453</c:v>
                </c:pt>
                <c:pt idx="1">
                  <c:v>53857</c:v>
                </c:pt>
                <c:pt idx="2">
                  <c:v>53177</c:v>
                </c:pt>
                <c:pt idx="3">
                  <c:v>52268</c:v>
                </c:pt>
                <c:pt idx="4">
                  <c:v>51259</c:v>
                </c:pt>
                <c:pt idx="5">
                  <c:v>50617</c:v>
                </c:pt>
                <c:pt idx="6">
                  <c:v>49827</c:v>
                </c:pt>
                <c:pt idx="7">
                  <c:v>49152</c:v>
                </c:pt>
                <c:pt idx="8">
                  <c:v>48416</c:v>
                </c:pt>
                <c:pt idx="9">
                  <c:v>47761</c:v>
                </c:pt>
                <c:pt idx="10">
                  <c:v>47391</c:v>
                </c:pt>
                <c:pt idx="11">
                  <c:v>46988</c:v>
                </c:pt>
              </c:numCache>
            </c:numRef>
          </c:val>
          <c:smooth val="0"/>
          <c:extLst>
            <c:ext xmlns:c16="http://schemas.microsoft.com/office/drawing/2014/chart" uri="{C3380CC4-5D6E-409C-BE32-E72D297353CC}">
              <c16:uniqueId val="{00000002-3B65-42CF-AA64-A93E3C7925D0}"/>
            </c:ext>
          </c:extLst>
        </c:ser>
        <c:ser>
          <c:idx val="3"/>
          <c:order val="3"/>
          <c:tx>
            <c:strRef>
              <c:f>'[1]Evolutie vraag lo ophoging'!$R$8</c:f>
              <c:strCache>
                <c:ptCount val="1"/>
                <c:pt idx="0">
                  <c:v>Oost-Vlaanderen</c:v>
                </c:pt>
              </c:strCache>
            </c:strRef>
          </c:tx>
          <c:spPr>
            <a:ln w="28575" cap="rnd">
              <a:solidFill>
                <a:schemeClr val="accent4"/>
              </a:solidFill>
              <a:round/>
            </a:ln>
            <a:effectLst/>
          </c:spPr>
          <c:marker>
            <c:symbol val="none"/>
          </c:marker>
          <c:cat>
            <c:numRef>
              <c:f>'[1]Evolutie vraag lo ophoging'!$S$4:$AD$4</c:f>
              <c:numCache>
                <c:formatCode>General</c:formatCode>
                <c:ptCount val="12"/>
                <c:pt idx="0">
                  <c:v>2020</c:v>
                </c:pt>
                <c:pt idx="1">
                  <c:v>2021</c:v>
                </c:pt>
                <c:pt idx="2">
                  <c:v>2022</c:v>
                </c:pt>
                <c:pt idx="3">
                  <c:v>2023</c:v>
                </c:pt>
                <c:pt idx="4">
                  <c:v>2024</c:v>
                </c:pt>
                <c:pt idx="5">
                  <c:v>2025</c:v>
                </c:pt>
                <c:pt idx="6">
                  <c:v>2026</c:v>
                </c:pt>
                <c:pt idx="7">
                  <c:v>2027</c:v>
                </c:pt>
                <c:pt idx="8">
                  <c:v>2028</c:v>
                </c:pt>
                <c:pt idx="9">
                  <c:v>2029</c:v>
                </c:pt>
                <c:pt idx="10">
                  <c:v>2030</c:v>
                </c:pt>
                <c:pt idx="11">
                  <c:v>2031</c:v>
                </c:pt>
              </c:numCache>
            </c:numRef>
          </c:cat>
          <c:val>
            <c:numRef>
              <c:f>'[1]Evolutie vraag lo ophoging'!$S$8:$AD$8</c:f>
              <c:numCache>
                <c:formatCode>General</c:formatCode>
                <c:ptCount val="12"/>
                <c:pt idx="0">
                  <c:v>99913</c:v>
                </c:pt>
                <c:pt idx="1">
                  <c:v>99354</c:v>
                </c:pt>
                <c:pt idx="2">
                  <c:v>98605</c:v>
                </c:pt>
                <c:pt idx="3">
                  <c:v>97379</c:v>
                </c:pt>
                <c:pt idx="4">
                  <c:v>96650</c:v>
                </c:pt>
                <c:pt idx="5">
                  <c:v>95858</c:v>
                </c:pt>
                <c:pt idx="6">
                  <c:v>94972</c:v>
                </c:pt>
                <c:pt idx="7">
                  <c:v>94105</c:v>
                </c:pt>
                <c:pt idx="8">
                  <c:v>93367</c:v>
                </c:pt>
                <c:pt idx="9">
                  <c:v>93010</c:v>
                </c:pt>
                <c:pt idx="10">
                  <c:v>92489</c:v>
                </c:pt>
                <c:pt idx="11">
                  <c:v>92310</c:v>
                </c:pt>
              </c:numCache>
            </c:numRef>
          </c:val>
          <c:smooth val="0"/>
          <c:extLst>
            <c:ext xmlns:c16="http://schemas.microsoft.com/office/drawing/2014/chart" uri="{C3380CC4-5D6E-409C-BE32-E72D297353CC}">
              <c16:uniqueId val="{00000003-3B65-42CF-AA64-A93E3C7925D0}"/>
            </c:ext>
          </c:extLst>
        </c:ser>
        <c:ser>
          <c:idx val="4"/>
          <c:order val="4"/>
          <c:tx>
            <c:strRef>
              <c:f>'[1]Evolutie vraag lo ophoging'!$R$9</c:f>
              <c:strCache>
                <c:ptCount val="1"/>
                <c:pt idx="0">
                  <c:v>Vlaams-Brabant</c:v>
                </c:pt>
              </c:strCache>
            </c:strRef>
          </c:tx>
          <c:spPr>
            <a:ln w="28575" cap="rnd">
              <a:solidFill>
                <a:schemeClr val="accent5"/>
              </a:solidFill>
              <a:round/>
            </a:ln>
            <a:effectLst/>
          </c:spPr>
          <c:marker>
            <c:symbol val="none"/>
          </c:marker>
          <c:cat>
            <c:numRef>
              <c:f>'[1]Evolutie vraag lo ophoging'!$S$4:$AD$4</c:f>
              <c:numCache>
                <c:formatCode>General</c:formatCode>
                <c:ptCount val="12"/>
                <c:pt idx="0">
                  <c:v>2020</c:v>
                </c:pt>
                <c:pt idx="1">
                  <c:v>2021</c:v>
                </c:pt>
                <c:pt idx="2">
                  <c:v>2022</c:v>
                </c:pt>
                <c:pt idx="3">
                  <c:v>2023</c:v>
                </c:pt>
                <c:pt idx="4">
                  <c:v>2024</c:v>
                </c:pt>
                <c:pt idx="5">
                  <c:v>2025</c:v>
                </c:pt>
                <c:pt idx="6">
                  <c:v>2026</c:v>
                </c:pt>
                <c:pt idx="7">
                  <c:v>2027</c:v>
                </c:pt>
                <c:pt idx="8">
                  <c:v>2028</c:v>
                </c:pt>
                <c:pt idx="9">
                  <c:v>2029</c:v>
                </c:pt>
                <c:pt idx="10">
                  <c:v>2030</c:v>
                </c:pt>
                <c:pt idx="11">
                  <c:v>2031</c:v>
                </c:pt>
              </c:numCache>
            </c:numRef>
          </c:cat>
          <c:val>
            <c:numRef>
              <c:f>'[1]Evolutie vraag lo ophoging'!$S$9:$AD$9</c:f>
              <c:numCache>
                <c:formatCode>General</c:formatCode>
                <c:ptCount val="12"/>
                <c:pt idx="0">
                  <c:v>72812</c:v>
                </c:pt>
                <c:pt idx="1">
                  <c:v>72859</c:v>
                </c:pt>
                <c:pt idx="2">
                  <c:v>72769</c:v>
                </c:pt>
                <c:pt idx="3">
                  <c:v>72987</c:v>
                </c:pt>
                <c:pt idx="4">
                  <c:v>72777</c:v>
                </c:pt>
                <c:pt idx="5">
                  <c:v>72591</c:v>
                </c:pt>
                <c:pt idx="6">
                  <c:v>72016</c:v>
                </c:pt>
                <c:pt idx="7">
                  <c:v>71685</c:v>
                </c:pt>
                <c:pt idx="8">
                  <c:v>71245</c:v>
                </c:pt>
                <c:pt idx="9">
                  <c:v>70926</c:v>
                </c:pt>
                <c:pt idx="10">
                  <c:v>70678</c:v>
                </c:pt>
                <c:pt idx="11">
                  <c:v>70624</c:v>
                </c:pt>
              </c:numCache>
            </c:numRef>
          </c:val>
          <c:smooth val="0"/>
          <c:extLst>
            <c:ext xmlns:c16="http://schemas.microsoft.com/office/drawing/2014/chart" uri="{C3380CC4-5D6E-409C-BE32-E72D297353CC}">
              <c16:uniqueId val="{00000004-3B65-42CF-AA64-A93E3C7925D0}"/>
            </c:ext>
          </c:extLst>
        </c:ser>
        <c:ser>
          <c:idx val="5"/>
          <c:order val="5"/>
          <c:tx>
            <c:strRef>
              <c:f>'[1]Evolutie vraag lo ophoging'!$R$10</c:f>
              <c:strCache>
                <c:ptCount val="1"/>
                <c:pt idx="0">
                  <c:v>West-Vlaanderen</c:v>
                </c:pt>
              </c:strCache>
            </c:strRef>
          </c:tx>
          <c:spPr>
            <a:ln w="28575" cap="rnd">
              <a:solidFill>
                <a:schemeClr val="accent6"/>
              </a:solidFill>
              <a:round/>
            </a:ln>
            <a:effectLst/>
          </c:spPr>
          <c:marker>
            <c:symbol val="none"/>
          </c:marker>
          <c:cat>
            <c:numRef>
              <c:f>'[1]Evolutie vraag lo ophoging'!$S$4:$AD$4</c:f>
              <c:numCache>
                <c:formatCode>General</c:formatCode>
                <c:ptCount val="12"/>
                <c:pt idx="0">
                  <c:v>2020</c:v>
                </c:pt>
                <c:pt idx="1">
                  <c:v>2021</c:v>
                </c:pt>
                <c:pt idx="2">
                  <c:v>2022</c:v>
                </c:pt>
                <c:pt idx="3">
                  <c:v>2023</c:v>
                </c:pt>
                <c:pt idx="4">
                  <c:v>2024</c:v>
                </c:pt>
                <c:pt idx="5">
                  <c:v>2025</c:v>
                </c:pt>
                <c:pt idx="6">
                  <c:v>2026</c:v>
                </c:pt>
                <c:pt idx="7">
                  <c:v>2027</c:v>
                </c:pt>
                <c:pt idx="8">
                  <c:v>2028</c:v>
                </c:pt>
                <c:pt idx="9">
                  <c:v>2029</c:v>
                </c:pt>
                <c:pt idx="10">
                  <c:v>2030</c:v>
                </c:pt>
                <c:pt idx="11">
                  <c:v>2031</c:v>
                </c:pt>
              </c:numCache>
            </c:numRef>
          </c:cat>
          <c:val>
            <c:numRef>
              <c:f>'[1]Evolutie vraag lo ophoging'!$S$10:$AD$10</c:f>
              <c:numCache>
                <c:formatCode>General</c:formatCode>
                <c:ptCount val="12"/>
                <c:pt idx="0">
                  <c:v>71290</c:v>
                </c:pt>
                <c:pt idx="1">
                  <c:v>70669</c:v>
                </c:pt>
                <c:pt idx="2">
                  <c:v>70217</c:v>
                </c:pt>
                <c:pt idx="3">
                  <c:v>69338</c:v>
                </c:pt>
                <c:pt idx="4">
                  <c:v>69074</c:v>
                </c:pt>
                <c:pt idx="5">
                  <c:v>68600</c:v>
                </c:pt>
                <c:pt idx="6">
                  <c:v>67861</c:v>
                </c:pt>
                <c:pt idx="7">
                  <c:v>67289</c:v>
                </c:pt>
                <c:pt idx="8">
                  <c:v>66436</c:v>
                </c:pt>
                <c:pt idx="9">
                  <c:v>66006</c:v>
                </c:pt>
                <c:pt idx="10">
                  <c:v>65345</c:v>
                </c:pt>
                <c:pt idx="11">
                  <c:v>65072</c:v>
                </c:pt>
              </c:numCache>
            </c:numRef>
          </c:val>
          <c:smooth val="0"/>
          <c:extLst>
            <c:ext xmlns:c16="http://schemas.microsoft.com/office/drawing/2014/chart" uri="{C3380CC4-5D6E-409C-BE32-E72D297353CC}">
              <c16:uniqueId val="{00000005-3B65-42CF-AA64-A93E3C7925D0}"/>
            </c:ext>
          </c:extLst>
        </c:ser>
        <c:dLbls>
          <c:showLegendKey val="0"/>
          <c:showVal val="0"/>
          <c:showCatName val="0"/>
          <c:showSerName val="0"/>
          <c:showPercent val="0"/>
          <c:showBubbleSize val="0"/>
        </c:dLbls>
        <c:smooth val="0"/>
        <c:axId val="471915359"/>
        <c:axId val="471917023"/>
      </c:lineChart>
      <c:catAx>
        <c:axId val="471915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471917023"/>
        <c:crosses val="autoZero"/>
        <c:auto val="1"/>
        <c:lblAlgn val="ctr"/>
        <c:lblOffset val="100"/>
        <c:noMultiLvlLbl val="0"/>
      </c:catAx>
      <c:valAx>
        <c:axId val="471917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47191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'[1]Evolutie vraag bao ophoging'!$S$4</c:f>
              <c:strCache>
                <c:ptCount val="1"/>
                <c:pt idx="0">
                  <c:v>Antwerpen</c:v>
                </c:pt>
              </c:strCache>
            </c:strRef>
          </c:tx>
          <c:spPr>
            <a:ln w="28575" cap="rnd">
              <a:solidFill>
                <a:schemeClr val="accent1"/>
              </a:solidFill>
              <a:round/>
            </a:ln>
            <a:effectLst/>
          </c:spPr>
          <c:marker>
            <c:symbol val="none"/>
          </c:marker>
          <c:cat>
            <c:numRef>
              <c:f>'[1]Evolutie vraag bao ophoging'!$T$3:$AG$3</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ophoging'!$T$4:$AG$4</c:f>
              <c:numCache>
                <c:formatCode>General</c:formatCode>
                <c:ptCount val="14"/>
                <c:pt idx="0">
                  <c:v>209129.30656509419</c:v>
                </c:pt>
                <c:pt idx="1">
                  <c:v>208828.09365905225</c:v>
                </c:pt>
                <c:pt idx="2">
                  <c:v>207880.6800549273</c:v>
                </c:pt>
                <c:pt idx="3">
                  <c:v>206439.76356100431</c:v>
                </c:pt>
                <c:pt idx="4">
                  <c:v>204252.2569966164</c:v>
                </c:pt>
                <c:pt idx="5">
                  <c:v>202226.47825670897</c:v>
                </c:pt>
                <c:pt idx="6">
                  <c:v>200011.5671205429</c:v>
                </c:pt>
                <c:pt idx="7">
                  <c:v>198208.46334967326</c:v>
                </c:pt>
                <c:pt idx="8">
                  <c:v>196425.02669202947</c:v>
                </c:pt>
                <c:pt idx="9">
                  <c:v>195321.53999999992</c:v>
                </c:pt>
                <c:pt idx="10">
                  <c:v>194203.85755196042</c:v>
                </c:pt>
                <c:pt idx="11">
                  <c:v>193513.53031135726</c:v>
                </c:pt>
                <c:pt idx="12">
                  <c:v>193165.20074934245</c:v>
                </c:pt>
                <c:pt idx="13">
                  <c:v>193043.94358764496</c:v>
                </c:pt>
              </c:numCache>
            </c:numRef>
          </c:val>
          <c:smooth val="0"/>
          <c:extLst>
            <c:ext xmlns:c16="http://schemas.microsoft.com/office/drawing/2014/chart" uri="{C3380CC4-5D6E-409C-BE32-E72D297353CC}">
              <c16:uniqueId val="{00000000-CB98-4BA9-A5BA-991135A1A79D}"/>
            </c:ext>
          </c:extLst>
        </c:ser>
        <c:ser>
          <c:idx val="1"/>
          <c:order val="1"/>
          <c:tx>
            <c:strRef>
              <c:f>'[1]Evolutie vraag bao ophoging'!$S$5</c:f>
              <c:strCache>
                <c:ptCount val="1"/>
                <c:pt idx="0">
                  <c:v>BHG</c:v>
                </c:pt>
              </c:strCache>
            </c:strRef>
          </c:tx>
          <c:spPr>
            <a:ln w="28575" cap="rnd">
              <a:solidFill>
                <a:schemeClr val="accent2"/>
              </a:solidFill>
              <a:round/>
            </a:ln>
            <a:effectLst/>
          </c:spPr>
          <c:marker>
            <c:symbol val="none"/>
          </c:marker>
          <c:cat>
            <c:numRef>
              <c:f>'[1]Evolutie vraag bao ophoging'!$T$3:$AG$3</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ophoging'!$T$5:$AG$5</c:f>
              <c:numCache>
                <c:formatCode>General</c:formatCode>
                <c:ptCount val="14"/>
                <c:pt idx="0">
                  <c:v>33955.807822390161</c:v>
                </c:pt>
                <c:pt idx="1">
                  <c:v>35055.659053973068</c:v>
                </c:pt>
                <c:pt idx="2">
                  <c:v>35899.438052248501</c:v>
                </c:pt>
                <c:pt idx="3">
                  <c:v>36378.244161574585</c:v>
                </c:pt>
                <c:pt idx="4">
                  <c:v>36523.780418051057</c:v>
                </c:pt>
                <c:pt idx="5">
                  <c:v>36581.974823612094</c:v>
                </c:pt>
                <c:pt idx="6">
                  <c:v>36500.573971637124</c:v>
                </c:pt>
                <c:pt idx="7">
                  <c:v>36427.889573308828</c:v>
                </c:pt>
                <c:pt idx="8">
                  <c:v>36280.70695262801</c:v>
                </c:pt>
                <c:pt idx="9">
                  <c:v>36097.129999999997</c:v>
                </c:pt>
                <c:pt idx="10">
                  <c:v>35944.329600936937</c:v>
                </c:pt>
                <c:pt idx="11">
                  <c:v>35806.511651542074</c:v>
                </c:pt>
                <c:pt idx="12">
                  <c:v>35765.418518163424</c:v>
                </c:pt>
                <c:pt idx="13">
                  <c:v>35802.699454689086</c:v>
                </c:pt>
              </c:numCache>
            </c:numRef>
          </c:val>
          <c:smooth val="0"/>
          <c:extLst>
            <c:ext xmlns:c16="http://schemas.microsoft.com/office/drawing/2014/chart" uri="{C3380CC4-5D6E-409C-BE32-E72D297353CC}">
              <c16:uniqueId val="{00000001-CB98-4BA9-A5BA-991135A1A79D}"/>
            </c:ext>
          </c:extLst>
        </c:ser>
        <c:ser>
          <c:idx val="2"/>
          <c:order val="2"/>
          <c:tx>
            <c:strRef>
              <c:f>'[1]Evolutie vraag bao ophoging'!$S$6</c:f>
              <c:strCache>
                <c:ptCount val="1"/>
                <c:pt idx="0">
                  <c:v>Limburg</c:v>
                </c:pt>
              </c:strCache>
            </c:strRef>
          </c:tx>
          <c:spPr>
            <a:ln w="28575" cap="rnd">
              <a:solidFill>
                <a:schemeClr val="accent3"/>
              </a:solidFill>
              <a:round/>
            </a:ln>
            <a:effectLst/>
          </c:spPr>
          <c:marker>
            <c:symbol val="none"/>
          </c:marker>
          <c:cat>
            <c:numRef>
              <c:f>'[1]Evolutie vraag bao ophoging'!$T$3:$AG$3</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ophoging'!$T$6:$AG$6</c:f>
              <c:numCache>
                <c:formatCode>General</c:formatCode>
                <c:ptCount val="14"/>
                <c:pt idx="0">
                  <c:v>90162.897585827435</c:v>
                </c:pt>
                <c:pt idx="1">
                  <c:v>89633.850829525458</c:v>
                </c:pt>
                <c:pt idx="2">
                  <c:v>88668.444642336603</c:v>
                </c:pt>
                <c:pt idx="3">
                  <c:v>87526.254469893654</c:v>
                </c:pt>
                <c:pt idx="4">
                  <c:v>86185.231337763791</c:v>
                </c:pt>
                <c:pt idx="5">
                  <c:v>84756.327960537019</c:v>
                </c:pt>
                <c:pt idx="6">
                  <c:v>83513.286213328713</c:v>
                </c:pt>
                <c:pt idx="7">
                  <c:v>82459.770087137789</c:v>
                </c:pt>
                <c:pt idx="8">
                  <c:v>81352.439679764531</c:v>
                </c:pt>
                <c:pt idx="9">
                  <c:v>80502.710000000006</c:v>
                </c:pt>
                <c:pt idx="10">
                  <c:v>79634.565437182086</c:v>
                </c:pt>
                <c:pt idx="11">
                  <c:v>79028.888100503289</c:v>
                </c:pt>
                <c:pt idx="12">
                  <c:v>78756.251320232361</c:v>
                </c:pt>
                <c:pt idx="13">
                  <c:v>78443.09182085059</c:v>
                </c:pt>
              </c:numCache>
            </c:numRef>
          </c:val>
          <c:smooth val="0"/>
          <c:extLst>
            <c:ext xmlns:c16="http://schemas.microsoft.com/office/drawing/2014/chart" uri="{C3380CC4-5D6E-409C-BE32-E72D297353CC}">
              <c16:uniqueId val="{00000002-CB98-4BA9-A5BA-991135A1A79D}"/>
            </c:ext>
          </c:extLst>
        </c:ser>
        <c:ser>
          <c:idx val="3"/>
          <c:order val="3"/>
          <c:tx>
            <c:strRef>
              <c:f>'[1]Evolutie vraag bao ophoging'!$S$7</c:f>
              <c:strCache>
                <c:ptCount val="1"/>
                <c:pt idx="0">
                  <c:v>Oost-Vlaanderen</c:v>
                </c:pt>
              </c:strCache>
            </c:strRef>
          </c:tx>
          <c:spPr>
            <a:ln w="28575" cap="rnd">
              <a:solidFill>
                <a:schemeClr val="accent4"/>
              </a:solidFill>
              <a:round/>
            </a:ln>
            <a:effectLst/>
          </c:spPr>
          <c:marker>
            <c:symbol val="none"/>
          </c:marker>
          <c:cat>
            <c:numRef>
              <c:f>'[1]Evolutie vraag bao ophoging'!$T$3:$AG$3</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ophoging'!$T$7:$AG$7</c:f>
              <c:numCache>
                <c:formatCode>General</c:formatCode>
                <c:ptCount val="14"/>
                <c:pt idx="0">
                  <c:v>165515.03225805343</c:v>
                </c:pt>
                <c:pt idx="1">
                  <c:v>164910.71942939307</c:v>
                </c:pt>
                <c:pt idx="2">
                  <c:v>163817.74674445388</c:v>
                </c:pt>
                <c:pt idx="3">
                  <c:v>162438.2956615173</c:v>
                </c:pt>
                <c:pt idx="4">
                  <c:v>160891.01496210214</c:v>
                </c:pt>
                <c:pt idx="5">
                  <c:v>159317.28736023654</c:v>
                </c:pt>
                <c:pt idx="6">
                  <c:v>158021.75229950435</c:v>
                </c:pt>
                <c:pt idx="7">
                  <c:v>157048.94283422874</c:v>
                </c:pt>
                <c:pt idx="8">
                  <c:v>156098.57172094504</c:v>
                </c:pt>
                <c:pt idx="9">
                  <c:v>155136.06000000006</c:v>
                </c:pt>
                <c:pt idx="10">
                  <c:v>154462.94190358717</c:v>
                </c:pt>
                <c:pt idx="11">
                  <c:v>154191.86811791334</c:v>
                </c:pt>
                <c:pt idx="12">
                  <c:v>153793.3331837877</c:v>
                </c:pt>
                <c:pt idx="13">
                  <c:v>153713.05817187155</c:v>
                </c:pt>
              </c:numCache>
            </c:numRef>
          </c:val>
          <c:smooth val="0"/>
          <c:extLst>
            <c:ext xmlns:c16="http://schemas.microsoft.com/office/drawing/2014/chart" uri="{C3380CC4-5D6E-409C-BE32-E72D297353CC}">
              <c16:uniqueId val="{00000003-CB98-4BA9-A5BA-991135A1A79D}"/>
            </c:ext>
          </c:extLst>
        </c:ser>
        <c:ser>
          <c:idx val="4"/>
          <c:order val="4"/>
          <c:tx>
            <c:strRef>
              <c:f>'[1]Evolutie vraag bao ophoging'!$S$8</c:f>
              <c:strCache>
                <c:ptCount val="1"/>
                <c:pt idx="0">
                  <c:v>Vlaams-Brabant</c:v>
                </c:pt>
              </c:strCache>
            </c:strRef>
          </c:tx>
          <c:spPr>
            <a:ln w="28575" cap="rnd">
              <a:solidFill>
                <a:schemeClr val="accent5"/>
              </a:solidFill>
              <a:round/>
            </a:ln>
            <a:effectLst/>
          </c:spPr>
          <c:marker>
            <c:symbol val="none"/>
          </c:marker>
          <c:cat>
            <c:numRef>
              <c:f>'[1]Evolutie vraag bao ophoging'!$T$3:$AG$3</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ophoging'!$T$8:$AG$8</c:f>
              <c:numCache>
                <c:formatCode>General</c:formatCode>
                <c:ptCount val="14"/>
                <c:pt idx="0">
                  <c:v>120227.1520309059</c:v>
                </c:pt>
                <c:pt idx="1">
                  <c:v>120510.84438770032</c:v>
                </c:pt>
                <c:pt idx="2">
                  <c:v>120577.59553047546</c:v>
                </c:pt>
                <c:pt idx="3">
                  <c:v>120494.97892472212</c:v>
                </c:pt>
                <c:pt idx="4">
                  <c:v>119998.72080215736</c:v>
                </c:pt>
                <c:pt idx="5">
                  <c:v>119661.4100620052</c:v>
                </c:pt>
                <c:pt idx="6">
                  <c:v>119227.27470758416</c:v>
                </c:pt>
                <c:pt idx="7">
                  <c:v>118792.81226773614</c:v>
                </c:pt>
                <c:pt idx="8">
                  <c:v>118351.70879677318</c:v>
                </c:pt>
                <c:pt idx="9">
                  <c:v>118174.55</c:v>
                </c:pt>
                <c:pt idx="10">
                  <c:v>118013.84405903814</c:v>
                </c:pt>
                <c:pt idx="11">
                  <c:v>117846.59547146036</c:v>
                </c:pt>
                <c:pt idx="12">
                  <c:v>118047.83449370683</c:v>
                </c:pt>
                <c:pt idx="13">
                  <c:v>118219.85943997989</c:v>
                </c:pt>
              </c:numCache>
            </c:numRef>
          </c:val>
          <c:smooth val="0"/>
          <c:extLst>
            <c:ext xmlns:c16="http://schemas.microsoft.com/office/drawing/2014/chart" uri="{C3380CC4-5D6E-409C-BE32-E72D297353CC}">
              <c16:uniqueId val="{00000004-CB98-4BA9-A5BA-991135A1A79D}"/>
            </c:ext>
          </c:extLst>
        </c:ser>
        <c:ser>
          <c:idx val="5"/>
          <c:order val="5"/>
          <c:tx>
            <c:strRef>
              <c:f>'[1]Evolutie vraag bao ophoging'!$S$9</c:f>
              <c:strCache>
                <c:ptCount val="1"/>
                <c:pt idx="0">
                  <c:v>West-Vlaanderen</c:v>
                </c:pt>
              </c:strCache>
            </c:strRef>
          </c:tx>
          <c:spPr>
            <a:ln w="28575" cap="rnd">
              <a:solidFill>
                <a:schemeClr val="accent6"/>
              </a:solidFill>
              <a:round/>
            </a:ln>
            <a:effectLst/>
          </c:spPr>
          <c:marker>
            <c:symbol val="none"/>
          </c:marker>
          <c:cat>
            <c:numRef>
              <c:f>'[1]Evolutie vraag bao ophoging'!$T$3:$AG$3</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ophoging'!$T$9:$AG$9</c:f>
              <c:numCache>
                <c:formatCode>General</c:formatCode>
                <c:ptCount val="14"/>
                <c:pt idx="0">
                  <c:v>118974.14850223435</c:v>
                </c:pt>
                <c:pt idx="1">
                  <c:v>118437.15332709435</c:v>
                </c:pt>
                <c:pt idx="2">
                  <c:v>117607.15690105269</c:v>
                </c:pt>
                <c:pt idx="3">
                  <c:v>116766.73103007712</c:v>
                </c:pt>
                <c:pt idx="4">
                  <c:v>115436.96436309136</c:v>
                </c:pt>
                <c:pt idx="5">
                  <c:v>114216.73751507816</c:v>
                </c:pt>
                <c:pt idx="6">
                  <c:v>113100.80164515167</c:v>
                </c:pt>
                <c:pt idx="7">
                  <c:v>112225.67069943884</c:v>
                </c:pt>
                <c:pt idx="8">
                  <c:v>111389.51698410865</c:v>
                </c:pt>
                <c:pt idx="9">
                  <c:v>110795.54000000001</c:v>
                </c:pt>
                <c:pt idx="10">
                  <c:v>110002.75511332043</c:v>
                </c:pt>
                <c:pt idx="11">
                  <c:v>109768.86251200583</c:v>
                </c:pt>
                <c:pt idx="12">
                  <c:v>109251.3841086547</c:v>
                </c:pt>
                <c:pt idx="13">
                  <c:v>109112.68263280104</c:v>
                </c:pt>
              </c:numCache>
            </c:numRef>
          </c:val>
          <c:smooth val="0"/>
          <c:extLst>
            <c:ext xmlns:c16="http://schemas.microsoft.com/office/drawing/2014/chart" uri="{C3380CC4-5D6E-409C-BE32-E72D297353CC}">
              <c16:uniqueId val="{00000005-CB98-4BA9-A5BA-991135A1A79D}"/>
            </c:ext>
          </c:extLst>
        </c:ser>
        <c:dLbls>
          <c:showLegendKey val="0"/>
          <c:showVal val="0"/>
          <c:showCatName val="0"/>
          <c:showSerName val="0"/>
          <c:showPercent val="0"/>
          <c:showBubbleSize val="0"/>
        </c:dLbls>
        <c:smooth val="0"/>
        <c:axId val="571702175"/>
        <c:axId val="571702591"/>
      </c:lineChart>
      <c:catAx>
        <c:axId val="57170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1702591"/>
        <c:crosses val="autoZero"/>
        <c:auto val="1"/>
        <c:lblAlgn val="ctr"/>
        <c:lblOffset val="100"/>
        <c:noMultiLvlLbl val="0"/>
      </c:catAx>
      <c:valAx>
        <c:axId val="571702591"/>
        <c:scaling>
          <c:orientation val="minMax"/>
          <c:max val="210000"/>
          <c:min val="3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1702175"/>
        <c:crosses val="autoZero"/>
        <c:crossBetween val="between"/>
        <c:majorUnit val="3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'[1]Evolutie vraag bao ophoging'!$AC$20</c:f>
              <c:strCache>
                <c:ptCount val="1"/>
                <c:pt idx="0">
                  <c:v>Kleuteronderwijs</c:v>
                </c:pt>
              </c:strCache>
            </c:strRef>
          </c:tx>
          <c:spPr>
            <a:ln w="28575" cap="rnd">
              <a:solidFill>
                <a:schemeClr val="accent1"/>
              </a:solidFill>
              <a:round/>
            </a:ln>
            <a:effectLst/>
          </c:spPr>
          <c:marker>
            <c:symbol val="none"/>
          </c:marker>
          <c:cat>
            <c:numRef>
              <c:f>'[1]Evolutie vraag bao ophoging'!$AD$19:$AQ$19</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ophoging'!$AD$20:$AQ$20</c:f>
              <c:numCache>
                <c:formatCode>General</c:formatCode>
                <c:ptCount val="14"/>
                <c:pt idx="0">
                  <c:v>293686.34476450551</c:v>
                </c:pt>
                <c:pt idx="1">
                  <c:v>292396.32068673847</c:v>
                </c:pt>
                <c:pt idx="2">
                  <c:v>289842.06192549446</c:v>
                </c:pt>
                <c:pt idx="3">
                  <c:v>287479.26780878904</c:v>
                </c:pt>
                <c:pt idx="4">
                  <c:v>283431.96887978213</c:v>
                </c:pt>
                <c:pt idx="5">
                  <c:v>280430.21597817796</c:v>
                </c:pt>
                <c:pt idx="6">
                  <c:v>277350.25595774897</c:v>
                </c:pt>
                <c:pt idx="7">
                  <c:v>275306.54881152371</c:v>
                </c:pt>
                <c:pt idx="8">
                  <c:v>274662.97082624887</c:v>
                </c:pt>
                <c:pt idx="9">
                  <c:v>274500.53000000003</c:v>
                </c:pt>
                <c:pt idx="10">
                  <c:v>274954.29366602516</c:v>
                </c:pt>
                <c:pt idx="11">
                  <c:v>275656.25616478221</c:v>
                </c:pt>
                <c:pt idx="12">
                  <c:v>277028.4223738875</c:v>
                </c:pt>
                <c:pt idx="13">
                  <c:v>278099.33510783711</c:v>
                </c:pt>
              </c:numCache>
            </c:numRef>
          </c:val>
          <c:smooth val="0"/>
          <c:extLst>
            <c:ext xmlns:c16="http://schemas.microsoft.com/office/drawing/2014/chart" uri="{C3380CC4-5D6E-409C-BE32-E72D297353CC}">
              <c16:uniqueId val="{00000000-686D-4933-B269-F06DEEB95D3F}"/>
            </c:ext>
          </c:extLst>
        </c:ser>
        <c:ser>
          <c:idx val="1"/>
          <c:order val="1"/>
          <c:tx>
            <c:strRef>
              <c:f>'[1]Evolutie vraag bao ophoging'!$AC$21</c:f>
              <c:strCache>
                <c:ptCount val="1"/>
                <c:pt idx="0">
                  <c:v>Lager onderwijs</c:v>
                </c:pt>
              </c:strCache>
            </c:strRef>
          </c:tx>
          <c:spPr>
            <a:ln w="28575" cap="rnd">
              <a:solidFill>
                <a:schemeClr val="accent2"/>
              </a:solidFill>
              <a:round/>
            </a:ln>
            <a:effectLst/>
          </c:spPr>
          <c:marker>
            <c:symbol val="none"/>
          </c:marker>
          <c:cat>
            <c:numRef>
              <c:f>'[1]Evolutie vraag bao ophoging'!$AD$19:$AQ$19</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ophoging'!$AD$21:$AQ$21</c:f>
              <c:numCache>
                <c:formatCode>General</c:formatCode>
                <c:ptCount val="14"/>
                <c:pt idx="0">
                  <c:v>444278</c:v>
                </c:pt>
                <c:pt idx="1">
                  <c:v>444980</c:v>
                </c:pt>
                <c:pt idx="2">
                  <c:v>444609</c:v>
                </c:pt>
                <c:pt idx="3">
                  <c:v>442565</c:v>
                </c:pt>
                <c:pt idx="4">
                  <c:v>439856</c:v>
                </c:pt>
                <c:pt idx="5">
                  <c:v>436330</c:v>
                </c:pt>
                <c:pt idx="6">
                  <c:v>433025</c:v>
                </c:pt>
                <c:pt idx="7">
                  <c:v>429857</c:v>
                </c:pt>
                <c:pt idx="8">
                  <c:v>425235</c:v>
                </c:pt>
                <c:pt idx="9">
                  <c:v>421527</c:v>
                </c:pt>
                <c:pt idx="10">
                  <c:v>417308</c:v>
                </c:pt>
                <c:pt idx="11">
                  <c:v>414500</c:v>
                </c:pt>
                <c:pt idx="12">
                  <c:v>411751</c:v>
                </c:pt>
                <c:pt idx="13">
                  <c:v>410236</c:v>
                </c:pt>
              </c:numCache>
            </c:numRef>
          </c:val>
          <c:smooth val="0"/>
          <c:extLst>
            <c:ext xmlns:c16="http://schemas.microsoft.com/office/drawing/2014/chart" uri="{C3380CC4-5D6E-409C-BE32-E72D297353CC}">
              <c16:uniqueId val="{00000001-686D-4933-B269-F06DEEB95D3F}"/>
            </c:ext>
          </c:extLst>
        </c:ser>
        <c:ser>
          <c:idx val="2"/>
          <c:order val="2"/>
          <c:tx>
            <c:strRef>
              <c:f>'[1]Evolutie vraag bao ophoging'!$AC$22</c:f>
              <c:strCache>
                <c:ptCount val="1"/>
                <c:pt idx="0">
                  <c:v>Basisonderwijs</c:v>
                </c:pt>
              </c:strCache>
            </c:strRef>
          </c:tx>
          <c:spPr>
            <a:ln w="28575" cap="rnd">
              <a:solidFill>
                <a:schemeClr val="accent3"/>
              </a:solidFill>
              <a:round/>
            </a:ln>
            <a:effectLst/>
          </c:spPr>
          <c:marker>
            <c:symbol val="none"/>
          </c:marker>
          <c:cat>
            <c:numRef>
              <c:f>'[1]Evolutie vraag bao ophoging'!$AD$19:$AQ$19</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'[1]Evolutie vraag bao ophoging'!$AD$22:$AQ$22</c:f>
              <c:numCache>
                <c:formatCode>General</c:formatCode>
                <c:ptCount val="14"/>
                <c:pt idx="0">
                  <c:v>737964.34476450551</c:v>
                </c:pt>
                <c:pt idx="1">
                  <c:v>737376.32068673847</c:v>
                </c:pt>
                <c:pt idx="2">
                  <c:v>734451.06192549446</c:v>
                </c:pt>
                <c:pt idx="3">
                  <c:v>730044.26780878904</c:v>
                </c:pt>
                <c:pt idx="4">
                  <c:v>723287.96887978213</c:v>
                </c:pt>
                <c:pt idx="5">
                  <c:v>716760.21597817796</c:v>
                </c:pt>
                <c:pt idx="6">
                  <c:v>710375.25595774897</c:v>
                </c:pt>
                <c:pt idx="7">
                  <c:v>705163.54881152371</c:v>
                </c:pt>
                <c:pt idx="8">
                  <c:v>699897.97082624887</c:v>
                </c:pt>
                <c:pt idx="9">
                  <c:v>696027.53</c:v>
                </c:pt>
                <c:pt idx="10">
                  <c:v>692262.29366602516</c:v>
                </c:pt>
                <c:pt idx="11">
                  <c:v>690156.25616478221</c:v>
                </c:pt>
                <c:pt idx="12">
                  <c:v>688779.4223738875</c:v>
                </c:pt>
                <c:pt idx="13">
                  <c:v>688335.33510783711</c:v>
                </c:pt>
              </c:numCache>
            </c:numRef>
          </c:val>
          <c:smooth val="0"/>
          <c:extLst>
            <c:ext xmlns:c16="http://schemas.microsoft.com/office/drawing/2014/chart" uri="{C3380CC4-5D6E-409C-BE32-E72D297353CC}">
              <c16:uniqueId val="{00000002-686D-4933-B269-F06DEEB95D3F}"/>
            </c:ext>
          </c:extLst>
        </c:ser>
        <c:dLbls>
          <c:showLegendKey val="0"/>
          <c:showVal val="0"/>
          <c:showCatName val="0"/>
          <c:showSerName val="0"/>
          <c:showPercent val="0"/>
          <c:showBubbleSize val="0"/>
        </c:dLbls>
        <c:smooth val="0"/>
        <c:axId val="569750975"/>
        <c:axId val="569751391"/>
      </c:lineChart>
      <c:catAx>
        <c:axId val="56975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69751391"/>
        <c:crosses val="autoZero"/>
        <c:auto val="1"/>
        <c:lblAlgn val="ctr"/>
        <c:lblOffset val="100"/>
        <c:noMultiLvlLbl val="0"/>
      </c:catAx>
      <c:valAx>
        <c:axId val="569751391"/>
        <c:scaling>
          <c:orientation val="minMax"/>
          <c:max val="750000"/>
          <c:min val="2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69750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7</xdr:col>
      <xdr:colOff>685798</xdr:colOff>
      <xdr:row>2</xdr:row>
      <xdr:rowOff>157161</xdr:rowOff>
    </xdr:from>
    <xdr:to>
      <xdr:col>20</xdr:col>
      <xdr:colOff>180974</xdr:colOff>
      <xdr:row>36</xdr:row>
      <xdr:rowOff>9524</xdr:rowOff>
    </xdr:to>
    <xdr:graphicFrame macro="">
      <xdr:nvGraphicFramePr>
        <xdr:cNvPr id="2" name="Chart 1">
          <a:extLst>
            <a:ext uri="{FF2B5EF4-FFF2-40B4-BE49-F238E27FC236}">
              <a16:creationId xmlns:a16="http://schemas.microsoft.com/office/drawing/2014/main" id="{E77DCCAD-79F7-48DE-BF41-8BB2F9945E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523875</xdr:colOff>
      <xdr:row>12</xdr:row>
      <xdr:rowOff>166687</xdr:rowOff>
    </xdr:from>
    <xdr:to>
      <xdr:col>26</xdr:col>
      <xdr:colOff>219075</xdr:colOff>
      <xdr:row>27</xdr:row>
      <xdr:rowOff>52387</xdr:rowOff>
    </xdr:to>
    <xdr:graphicFrame macro="">
      <xdr:nvGraphicFramePr>
        <xdr:cNvPr id="2" name="Chart 1">
          <a:extLst>
            <a:ext uri="{FF2B5EF4-FFF2-40B4-BE49-F238E27FC236}">
              <a16:creationId xmlns:a16="http://schemas.microsoft.com/office/drawing/2014/main" id="{E020D0B1-3534-427C-9948-1BAE56220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295275</xdr:colOff>
      <xdr:row>13</xdr:row>
      <xdr:rowOff>52387</xdr:rowOff>
    </xdr:from>
    <xdr:to>
      <xdr:col>25</xdr:col>
      <xdr:colOff>600075</xdr:colOff>
      <xdr:row>27</xdr:row>
      <xdr:rowOff>128587</xdr:rowOff>
    </xdr:to>
    <xdr:graphicFrame macro="">
      <xdr:nvGraphicFramePr>
        <xdr:cNvPr id="2" name="Chart 1">
          <a:extLst>
            <a:ext uri="{FF2B5EF4-FFF2-40B4-BE49-F238E27FC236}">
              <a16:creationId xmlns:a16="http://schemas.microsoft.com/office/drawing/2014/main" id="{6C26462B-AC49-4F99-A822-7E805EBC0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485775</xdr:colOff>
      <xdr:row>23</xdr:row>
      <xdr:rowOff>42862</xdr:rowOff>
    </xdr:from>
    <xdr:to>
      <xdr:col>37</xdr:col>
      <xdr:colOff>219075</xdr:colOff>
      <xdr:row>44</xdr:row>
      <xdr:rowOff>133350</xdr:rowOff>
    </xdr:to>
    <xdr:graphicFrame macro="">
      <xdr:nvGraphicFramePr>
        <xdr:cNvPr id="3" name="Chart 2">
          <a:extLst>
            <a:ext uri="{FF2B5EF4-FFF2-40B4-BE49-F238E27FC236}">
              <a16:creationId xmlns:a16="http://schemas.microsoft.com/office/drawing/2014/main" id="{9CA8018A-08C1-4498-813D-E7965BC9A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uleuven-my.sharepoint.com/personal/nele_havermans_kuleuven_be/Documents/CAPACITEITSMONITOR%202020/WP%205%20RAPPORTERING/Excelbestanden/Basisonderwijs%20excelbestanden_FINAAL_dec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tie vraag bao ophoging"/>
      <sheetName val="Evolutie vraag ko ophoging"/>
      <sheetName val="Evolutie vraag lo ophoging"/>
      <sheetName val="Prognose aanbod"/>
      <sheetName val="Prognose van vraag"/>
      <sheetName val="Confrontatie basisonderwijs"/>
      <sheetName val="Binnenstedelijke analyses"/>
      <sheetName val="Confrontatie onderwijszone"/>
    </sheetNames>
    <sheetDataSet>
      <sheetData sheetId="0">
        <row r="3">
          <cell r="T3">
            <v>2018</v>
          </cell>
          <cell r="U3">
            <v>2019</v>
          </cell>
          <cell r="V3">
            <v>2020</v>
          </cell>
          <cell r="W3">
            <v>2021</v>
          </cell>
          <cell r="X3">
            <v>2022</v>
          </cell>
          <cell r="Y3">
            <v>2023</v>
          </cell>
          <cell r="Z3">
            <v>2024</v>
          </cell>
          <cell r="AA3">
            <v>2025</v>
          </cell>
          <cell r="AB3">
            <v>2026</v>
          </cell>
          <cell r="AC3">
            <v>2027</v>
          </cell>
          <cell r="AD3">
            <v>2028</v>
          </cell>
          <cell r="AE3">
            <v>2029</v>
          </cell>
          <cell r="AF3">
            <v>2030</v>
          </cell>
          <cell r="AG3">
            <v>2031</v>
          </cell>
        </row>
        <row r="4">
          <cell r="S4" t="str">
            <v>Antwerpen</v>
          </cell>
          <cell r="T4">
            <v>209129.30656509419</v>
          </cell>
          <cell r="U4">
            <v>208828.09365905225</v>
          </cell>
          <cell r="V4">
            <v>207880.6800549273</v>
          </cell>
          <cell r="W4">
            <v>206439.76356100431</v>
          </cell>
          <cell r="X4">
            <v>204252.2569966164</v>
          </cell>
          <cell r="Y4">
            <v>202226.47825670897</v>
          </cell>
          <cell r="Z4">
            <v>200011.5671205429</v>
          </cell>
          <cell r="AA4">
            <v>198208.46334967326</v>
          </cell>
          <cell r="AB4">
            <v>196425.02669202947</v>
          </cell>
          <cell r="AC4">
            <v>195321.53999999992</v>
          </cell>
          <cell r="AD4">
            <v>194203.85755196042</v>
          </cell>
          <cell r="AE4">
            <v>193513.53031135726</v>
          </cell>
          <cell r="AF4">
            <v>193165.20074934245</v>
          </cell>
          <cell r="AG4">
            <v>193043.94358764496</v>
          </cell>
        </row>
        <row r="5">
          <cell r="S5" t="str">
            <v>BHG</v>
          </cell>
          <cell r="T5">
            <v>33955.807822390161</v>
          </cell>
          <cell r="U5">
            <v>35055.659053973068</v>
          </cell>
          <cell r="V5">
            <v>35899.438052248501</v>
          </cell>
          <cell r="W5">
            <v>36378.244161574585</v>
          </cell>
          <cell r="X5">
            <v>36523.780418051057</v>
          </cell>
          <cell r="Y5">
            <v>36581.974823612094</v>
          </cell>
          <cell r="Z5">
            <v>36500.573971637124</v>
          </cell>
          <cell r="AA5">
            <v>36427.889573308828</v>
          </cell>
          <cell r="AB5">
            <v>36280.70695262801</v>
          </cell>
          <cell r="AC5">
            <v>36097.129999999997</v>
          </cell>
          <cell r="AD5">
            <v>35944.329600936937</v>
          </cell>
          <cell r="AE5">
            <v>35806.511651542074</v>
          </cell>
          <cell r="AF5">
            <v>35765.418518163424</v>
          </cell>
          <cell r="AG5">
            <v>35802.699454689086</v>
          </cell>
        </row>
        <row r="6">
          <cell r="S6" t="str">
            <v>Limburg</v>
          </cell>
          <cell r="T6">
            <v>90162.897585827435</v>
          </cell>
          <cell r="U6">
            <v>89633.850829525458</v>
          </cell>
          <cell r="V6">
            <v>88668.444642336603</v>
          </cell>
          <cell r="W6">
            <v>87526.254469893654</v>
          </cell>
          <cell r="X6">
            <v>86185.231337763791</v>
          </cell>
          <cell r="Y6">
            <v>84756.327960537019</v>
          </cell>
          <cell r="Z6">
            <v>83513.286213328713</v>
          </cell>
          <cell r="AA6">
            <v>82459.770087137789</v>
          </cell>
          <cell r="AB6">
            <v>81352.439679764531</v>
          </cell>
          <cell r="AC6">
            <v>80502.710000000006</v>
          </cell>
          <cell r="AD6">
            <v>79634.565437182086</v>
          </cell>
          <cell r="AE6">
            <v>79028.888100503289</v>
          </cell>
          <cell r="AF6">
            <v>78756.251320232361</v>
          </cell>
          <cell r="AG6">
            <v>78443.09182085059</v>
          </cell>
        </row>
        <row r="7">
          <cell r="S7" t="str">
            <v>Oost-Vlaanderen</v>
          </cell>
          <cell r="T7">
            <v>165515.03225805343</v>
          </cell>
          <cell r="U7">
            <v>164910.71942939307</v>
          </cell>
          <cell r="V7">
            <v>163817.74674445388</v>
          </cell>
          <cell r="W7">
            <v>162438.2956615173</v>
          </cell>
          <cell r="X7">
            <v>160891.01496210214</v>
          </cell>
          <cell r="Y7">
            <v>159317.28736023654</v>
          </cell>
          <cell r="Z7">
            <v>158021.75229950435</v>
          </cell>
          <cell r="AA7">
            <v>157048.94283422874</v>
          </cell>
          <cell r="AB7">
            <v>156098.57172094504</v>
          </cell>
          <cell r="AC7">
            <v>155136.06000000006</v>
          </cell>
          <cell r="AD7">
            <v>154462.94190358717</v>
          </cell>
          <cell r="AE7">
            <v>154191.86811791334</v>
          </cell>
          <cell r="AF7">
            <v>153793.3331837877</v>
          </cell>
          <cell r="AG7">
            <v>153713.05817187155</v>
          </cell>
        </row>
        <row r="8">
          <cell r="S8" t="str">
            <v>Vlaams-Brabant</v>
          </cell>
          <cell r="T8">
            <v>120227.1520309059</v>
          </cell>
          <cell r="U8">
            <v>120510.84438770032</v>
          </cell>
          <cell r="V8">
            <v>120577.59553047546</v>
          </cell>
          <cell r="W8">
            <v>120494.97892472212</v>
          </cell>
          <cell r="X8">
            <v>119998.72080215736</v>
          </cell>
          <cell r="Y8">
            <v>119661.4100620052</v>
          </cell>
          <cell r="Z8">
            <v>119227.27470758416</v>
          </cell>
          <cell r="AA8">
            <v>118792.81226773614</v>
          </cell>
          <cell r="AB8">
            <v>118351.70879677318</v>
          </cell>
          <cell r="AC8">
            <v>118174.55</v>
          </cell>
          <cell r="AD8">
            <v>118013.84405903814</v>
          </cell>
          <cell r="AE8">
            <v>117846.59547146036</v>
          </cell>
          <cell r="AF8">
            <v>118047.83449370683</v>
          </cell>
          <cell r="AG8">
            <v>118219.85943997989</v>
          </cell>
        </row>
        <row r="9">
          <cell r="S9" t="str">
            <v>West-Vlaanderen</v>
          </cell>
          <cell r="T9">
            <v>118974.14850223435</v>
          </cell>
          <cell r="U9">
            <v>118437.15332709435</v>
          </cell>
          <cell r="V9">
            <v>117607.15690105269</v>
          </cell>
          <cell r="W9">
            <v>116766.73103007712</v>
          </cell>
          <cell r="X9">
            <v>115436.96436309136</v>
          </cell>
          <cell r="Y9">
            <v>114216.73751507816</v>
          </cell>
          <cell r="Z9">
            <v>113100.80164515167</v>
          </cell>
          <cell r="AA9">
            <v>112225.67069943884</v>
          </cell>
          <cell r="AB9">
            <v>111389.51698410865</v>
          </cell>
          <cell r="AC9">
            <v>110795.54000000001</v>
          </cell>
          <cell r="AD9">
            <v>110002.75511332043</v>
          </cell>
          <cell r="AE9">
            <v>109768.86251200583</v>
          </cell>
          <cell r="AF9">
            <v>109251.3841086547</v>
          </cell>
          <cell r="AG9">
            <v>109112.68263280104</v>
          </cell>
        </row>
        <row r="19">
          <cell r="AD19">
            <v>2018</v>
          </cell>
          <cell r="AE19">
            <v>2019</v>
          </cell>
          <cell r="AF19">
            <v>2020</v>
          </cell>
          <cell r="AG19">
            <v>2021</v>
          </cell>
          <cell r="AH19">
            <v>2022</v>
          </cell>
          <cell r="AI19">
            <v>2023</v>
          </cell>
          <cell r="AJ19">
            <v>2024</v>
          </cell>
          <cell r="AK19">
            <v>2025</v>
          </cell>
          <cell r="AL19">
            <v>2026</v>
          </cell>
          <cell r="AM19">
            <v>2027</v>
          </cell>
          <cell r="AN19">
            <v>2028</v>
          </cell>
          <cell r="AO19">
            <v>2029</v>
          </cell>
          <cell r="AP19">
            <v>2030</v>
          </cell>
          <cell r="AQ19">
            <v>2031</v>
          </cell>
        </row>
        <row r="20">
          <cell r="AC20" t="str">
            <v>Kleuteronderwijs</v>
          </cell>
          <cell r="AD20">
            <v>293686.34476450551</v>
          </cell>
          <cell r="AE20">
            <v>292396.32068673847</v>
          </cell>
          <cell r="AF20">
            <v>289842.06192549446</v>
          </cell>
          <cell r="AG20">
            <v>287479.26780878904</v>
          </cell>
          <cell r="AH20">
            <v>283431.96887978213</v>
          </cell>
          <cell r="AI20">
            <v>280430.21597817796</v>
          </cell>
          <cell r="AJ20">
            <v>277350.25595774897</v>
          </cell>
          <cell r="AK20">
            <v>275306.54881152371</v>
          </cell>
          <cell r="AL20">
            <v>274662.97082624887</v>
          </cell>
          <cell r="AM20">
            <v>274500.53000000003</v>
          </cell>
          <cell r="AN20">
            <v>274954.29366602516</v>
          </cell>
          <cell r="AO20">
            <v>275656.25616478221</v>
          </cell>
          <cell r="AP20">
            <v>277028.4223738875</v>
          </cell>
          <cell r="AQ20">
            <v>278099.33510783711</v>
          </cell>
        </row>
        <row r="21">
          <cell r="AC21" t="str">
            <v>Lager onderwijs</v>
          </cell>
          <cell r="AD21">
            <v>444278</v>
          </cell>
          <cell r="AE21">
            <v>444980</v>
          </cell>
          <cell r="AF21">
            <v>444609</v>
          </cell>
          <cell r="AG21">
            <v>442565</v>
          </cell>
          <cell r="AH21">
            <v>439856</v>
          </cell>
          <cell r="AI21">
            <v>436330</v>
          </cell>
          <cell r="AJ21">
            <v>433025</v>
          </cell>
          <cell r="AK21">
            <v>429857</v>
          </cell>
          <cell r="AL21">
            <v>425235</v>
          </cell>
          <cell r="AM21">
            <v>421527</v>
          </cell>
          <cell r="AN21">
            <v>417308</v>
          </cell>
          <cell r="AO21">
            <v>414500</v>
          </cell>
          <cell r="AP21">
            <v>411751</v>
          </cell>
          <cell r="AQ21">
            <v>410236</v>
          </cell>
        </row>
        <row r="22">
          <cell r="AC22" t="str">
            <v>Basisonderwijs</v>
          </cell>
          <cell r="AD22">
            <v>737964.34476450551</v>
          </cell>
          <cell r="AE22">
            <v>737376.32068673847</v>
          </cell>
          <cell r="AF22">
            <v>734451.06192549446</v>
          </cell>
          <cell r="AG22">
            <v>730044.26780878904</v>
          </cell>
          <cell r="AH22">
            <v>723287.96887978213</v>
          </cell>
          <cell r="AI22">
            <v>716760.21597817796</v>
          </cell>
          <cell r="AJ22">
            <v>710375.25595774897</v>
          </cell>
          <cell r="AK22">
            <v>705163.54881152371</v>
          </cell>
          <cell r="AL22">
            <v>699897.97082624887</v>
          </cell>
          <cell r="AM22">
            <v>696027.53</v>
          </cell>
          <cell r="AN22">
            <v>692262.29366602516</v>
          </cell>
          <cell r="AO22">
            <v>690156.25616478221</v>
          </cell>
          <cell r="AP22">
            <v>688779.4223738875</v>
          </cell>
          <cell r="AQ22">
            <v>688335.33510783711</v>
          </cell>
        </row>
      </sheetData>
      <sheetData sheetId="1"/>
      <sheetData sheetId="2">
        <row r="4">
          <cell r="S4">
            <v>2020</v>
          </cell>
          <cell r="T4">
            <v>2021</v>
          </cell>
          <cell r="U4">
            <v>2022</v>
          </cell>
          <cell r="V4">
            <v>2023</v>
          </cell>
          <cell r="W4">
            <v>2024</v>
          </cell>
          <cell r="X4">
            <v>2025</v>
          </cell>
          <cell r="Y4">
            <v>2026</v>
          </cell>
          <cell r="Z4">
            <v>2027</v>
          </cell>
          <cell r="AA4">
            <v>2028</v>
          </cell>
          <cell r="AB4">
            <v>2029</v>
          </cell>
          <cell r="AC4">
            <v>2030</v>
          </cell>
          <cell r="AD4">
            <v>2031</v>
          </cell>
        </row>
        <row r="5">
          <cell r="R5" t="str">
            <v>Antwerpen</v>
          </cell>
          <cell r="S5">
            <v>126261</v>
          </cell>
          <cell r="T5">
            <v>125383</v>
          </cell>
          <cell r="U5">
            <v>124227</v>
          </cell>
          <cell r="V5">
            <v>123088</v>
          </cell>
          <cell r="W5">
            <v>121833</v>
          </cell>
          <cell r="X5">
            <v>120729</v>
          </cell>
          <cell r="Y5">
            <v>119288</v>
          </cell>
          <cell r="Z5">
            <v>118258</v>
          </cell>
          <cell r="AA5">
            <v>117044</v>
          </cell>
          <cell r="AB5">
            <v>116229</v>
          </cell>
          <cell r="AC5">
            <v>115451</v>
          </cell>
          <cell r="AD5">
            <v>114904</v>
          </cell>
        </row>
        <row r="6">
          <cell r="R6" t="str">
            <v>BHG</v>
          </cell>
          <cell r="S6">
            <v>19880</v>
          </cell>
          <cell r="T6">
            <v>20443</v>
          </cell>
          <cell r="U6">
            <v>20861</v>
          </cell>
          <cell r="V6">
            <v>21270</v>
          </cell>
          <cell r="W6">
            <v>21432</v>
          </cell>
          <cell r="X6">
            <v>21462</v>
          </cell>
          <cell r="Y6">
            <v>21271</v>
          </cell>
          <cell r="Z6">
            <v>21038</v>
          </cell>
          <cell r="AA6">
            <v>20800</v>
          </cell>
          <cell r="AB6">
            <v>20568</v>
          </cell>
          <cell r="AC6">
            <v>20397</v>
          </cell>
          <cell r="AD6">
            <v>20338</v>
          </cell>
        </row>
        <row r="7">
          <cell r="R7" t="str">
            <v>Limburg</v>
          </cell>
          <cell r="S7">
            <v>54453</v>
          </cell>
          <cell r="T7">
            <v>53857</v>
          </cell>
          <cell r="U7">
            <v>53177</v>
          </cell>
          <cell r="V7">
            <v>52268</v>
          </cell>
          <cell r="W7">
            <v>51259</v>
          </cell>
          <cell r="X7">
            <v>50617</v>
          </cell>
          <cell r="Y7">
            <v>49827</v>
          </cell>
          <cell r="Z7">
            <v>49152</v>
          </cell>
          <cell r="AA7">
            <v>48416</v>
          </cell>
          <cell r="AB7">
            <v>47761</v>
          </cell>
          <cell r="AC7">
            <v>47391</v>
          </cell>
          <cell r="AD7">
            <v>46988</v>
          </cell>
        </row>
        <row r="8">
          <cell r="R8" t="str">
            <v>Oost-Vlaanderen</v>
          </cell>
          <cell r="S8">
            <v>99913</v>
          </cell>
          <cell r="T8">
            <v>99354</v>
          </cell>
          <cell r="U8">
            <v>98605</v>
          </cell>
          <cell r="V8">
            <v>97379</v>
          </cell>
          <cell r="W8">
            <v>96650</v>
          </cell>
          <cell r="X8">
            <v>95858</v>
          </cell>
          <cell r="Y8">
            <v>94972</v>
          </cell>
          <cell r="Z8">
            <v>94105</v>
          </cell>
          <cell r="AA8">
            <v>93367</v>
          </cell>
          <cell r="AB8">
            <v>93010</v>
          </cell>
          <cell r="AC8">
            <v>92489</v>
          </cell>
          <cell r="AD8">
            <v>92310</v>
          </cell>
        </row>
        <row r="9">
          <cell r="R9" t="str">
            <v>Vlaams-Brabant</v>
          </cell>
          <cell r="S9">
            <v>72812</v>
          </cell>
          <cell r="T9">
            <v>72859</v>
          </cell>
          <cell r="U9">
            <v>72769</v>
          </cell>
          <cell r="V9">
            <v>72987</v>
          </cell>
          <cell r="W9">
            <v>72777</v>
          </cell>
          <cell r="X9">
            <v>72591</v>
          </cell>
          <cell r="Y9">
            <v>72016</v>
          </cell>
          <cell r="Z9">
            <v>71685</v>
          </cell>
          <cell r="AA9">
            <v>71245</v>
          </cell>
          <cell r="AB9">
            <v>70926</v>
          </cell>
          <cell r="AC9">
            <v>70678</v>
          </cell>
          <cell r="AD9">
            <v>70624</v>
          </cell>
        </row>
        <row r="10">
          <cell r="R10" t="str">
            <v>West-Vlaanderen</v>
          </cell>
          <cell r="S10">
            <v>71290</v>
          </cell>
          <cell r="T10">
            <v>70669</v>
          </cell>
          <cell r="U10">
            <v>70217</v>
          </cell>
          <cell r="V10">
            <v>69338</v>
          </cell>
          <cell r="W10">
            <v>69074</v>
          </cell>
          <cell r="X10">
            <v>68600</v>
          </cell>
          <cell r="Y10">
            <v>67861</v>
          </cell>
          <cell r="Z10">
            <v>67289</v>
          </cell>
          <cell r="AA10">
            <v>66436</v>
          </cell>
          <cell r="AB10">
            <v>66006</v>
          </cell>
          <cell r="AC10">
            <v>65345</v>
          </cell>
          <cell r="AD10">
            <v>65072</v>
          </cell>
        </row>
      </sheetData>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e Havermans" refreshedDate="44586.590843865742" createdVersion="6" refreshedVersion="6" minRefreshableVersion="3" recordCount="3509" xr:uid="{4639269D-4E4A-4C16-B13E-161C008EB499}">
  <cacheSource type="worksheet">
    <worksheetSource ref="A1:D3510" sheet="INSCHRIJVINGEN KO ZONDER OPHOGI"/>
  </cacheSource>
  <cacheFields count="4">
    <cacheField name="niscodvpl" numFmtId="0">
      <sharedItems containsSemiMixedTypes="0" containsString="0" containsNumber="1" containsInteger="1" minValue="11001" maxValue="73109" count="320">
        <n v="11001"/>
        <n v="11002"/>
        <n v="11004"/>
        <n v="11005"/>
        <n v="11007"/>
        <n v="11008"/>
        <n v="11009"/>
        <n v="11013"/>
        <n v="11016"/>
        <n v="11018"/>
        <n v="11021"/>
        <n v="11022"/>
        <n v="11023"/>
        <n v="11024"/>
        <n v="11025"/>
        <n v="11029"/>
        <n v="11030"/>
        <n v="11035"/>
        <n v="11037"/>
        <n v="11038"/>
        <n v="11039"/>
        <n v="11040"/>
        <n v="11044"/>
        <n v="11050"/>
        <n v="11052"/>
        <n v="11053"/>
        <n v="11054"/>
        <n v="11055"/>
        <n v="11056"/>
        <n v="11057"/>
        <n v="12002"/>
        <n v="12005"/>
        <n v="12007"/>
        <n v="12009"/>
        <n v="12014"/>
        <n v="12021"/>
        <n v="12025"/>
        <n v="12026"/>
        <n v="12029"/>
        <n v="12035"/>
        <n v="12040"/>
        <n v="12041"/>
        <n v="13001"/>
        <n v="13002"/>
        <n v="13003"/>
        <n v="13004"/>
        <n v="13006"/>
        <n v="13008"/>
        <n v="13010"/>
        <n v="13011"/>
        <n v="13012"/>
        <n v="13013"/>
        <n v="13014"/>
        <n v="13016"/>
        <n v="13017"/>
        <n v="13019"/>
        <n v="13021"/>
        <n v="13023"/>
        <n v="13025"/>
        <n v="13029"/>
        <n v="13031"/>
        <n v="13035"/>
        <n v="13036"/>
        <n v="13037"/>
        <n v="13040"/>
        <n v="13044"/>
        <n v="13046"/>
        <n v="13049"/>
        <n v="13053"/>
        <n v="21001"/>
        <n v="21002"/>
        <n v="21003"/>
        <n v="21004"/>
        <n v="21005"/>
        <n v="21006"/>
        <n v="21007"/>
        <n v="21008"/>
        <n v="21009"/>
        <n v="21010"/>
        <n v="21011"/>
        <n v="21012"/>
        <n v="21013"/>
        <n v="21014"/>
        <n v="21015"/>
        <n v="21016"/>
        <n v="21017"/>
        <n v="21018"/>
        <n v="21019"/>
        <n v="23002"/>
        <n v="23003"/>
        <n v="23009"/>
        <n v="23016"/>
        <n v="23023"/>
        <n v="23024"/>
        <n v="23025"/>
        <n v="23027"/>
        <n v="23032"/>
        <n v="23033"/>
        <n v="23038"/>
        <n v="23039"/>
        <n v="23044"/>
        <n v="23045"/>
        <n v="23047"/>
        <n v="23050"/>
        <n v="23052"/>
        <n v="23060"/>
        <n v="23062"/>
        <n v="23064"/>
        <n v="23077"/>
        <n v="23081"/>
        <n v="23086"/>
        <n v="23088"/>
        <n v="23094"/>
        <n v="23096"/>
        <n v="23097"/>
        <n v="23098"/>
        <n v="23099"/>
        <n v="23100"/>
        <n v="23101"/>
        <n v="23102"/>
        <n v="23103"/>
        <n v="23104"/>
        <n v="23105"/>
        <n v="24001"/>
        <n v="24007"/>
        <n v="24008"/>
        <n v="24009"/>
        <n v="24011"/>
        <n v="24014"/>
        <n v="24016"/>
        <n v="24020"/>
        <n v="24028"/>
        <n v="24033"/>
        <n v="24038"/>
        <n v="24041"/>
        <n v="24043"/>
        <n v="24045"/>
        <n v="24048"/>
        <n v="24054"/>
        <n v="24055"/>
        <n v="24059"/>
        <n v="24062"/>
        <n v="24066"/>
        <n v="24086"/>
        <n v="24094"/>
        <n v="24104"/>
        <n v="24107"/>
        <n v="24109"/>
        <n v="24130"/>
        <n v="24133"/>
        <n v="24134"/>
        <n v="24135"/>
        <n v="24137"/>
        <n v="31003"/>
        <n v="31004"/>
        <n v="31005"/>
        <n v="31006"/>
        <n v="31012"/>
        <n v="31022"/>
        <n v="31033"/>
        <n v="31040"/>
        <n v="31042"/>
        <n v="31043"/>
        <n v="32003"/>
        <n v="32006"/>
        <n v="32010"/>
        <n v="32011"/>
        <n v="32030"/>
        <n v="33011"/>
        <n v="33016"/>
        <n v="33021"/>
        <n v="33029"/>
        <n v="33037"/>
        <n v="33039"/>
        <n v="33040"/>
        <n v="33041"/>
        <n v="34002"/>
        <n v="34003"/>
        <n v="34009"/>
        <n v="34013"/>
        <n v="34022"/>
        <n v="34023"/>
        <n v="34025"/>
        <n v="34027"/>
        <n v="34040"/>
        <n v="34041"/>
        <n v="34042"/>
        <n v="34043"/>
        <n v="35002"/>
        <n v="35005"/>
        <n v="35006"/>
        <n v="35011"/>
        <n v="35013"/>
        <n v="35014"/>
        <n v="35029"/>
        <n v="36006"/>
        <n v="36007"/>
        <n v="36008"/>
        <n v="36010"/>
        <n v="36011"/>
        <n v="36012"/>
        <n v="36015"/>
        <n v="36019"/>
        <n v="37002"/>
        <n v="37007"/>
        <n v="37010"/>
        <n v="37011"/>
        <n v="37012"/>
        <n v="37015"/>
        <n v="37017"/>
        <n v="37018"/>
        <n v="37020"/>
        <n v="38002"/>
        <n v="38008"/>
        <n v="38014"/>
        <n v="38016"/>
        <n v="38025"/>
        <n v="41002"/>
        <n v="41011"/>
        <n v="41018"/>
        <n v="41024"/>
        <n v="41027"/>
        <n v="41034"/>
        <n v="41048"/>
        <n v="41063"/>
        <n v="41081"/>
        <n v="41082"/>
        <n v="42003"/>
        <n v="42004"/>
        <n v="42006"/>
        <n v="42008"/>
        <n v="42010"/>
        <n v="42011"/>
        <n v="42023"/>
        <n v="42025"/>
        <n v="42026"/>
        <n v="42028"/>
        <n v="43002"/>
        <n v="43005"/>
        <n v="43007"/>
        <n v="43010"/>
        <n v="43014"/>
        <n v="43018"/>
        <n v="44012"/>
        <n v="44013"/>
        <n v="44019"/>
        <n v="44020"/>
        <n v="44021"/>
        <n v="44034"/>
        <n v="44040"/>
        <n v="44043"/>
        <n v="44045"/>
        <n v="44048"/>
        <n v="44052"/>
        <n v="44064"/>
        <n v="44073"/>
        <n v="44081"/>
        <n v="44083"/>
        <n v="44084"/>
        <n v="44085"/>
        <n v="45035"/>
        <n v="45041"/>
        <n v="45059"/>
        <n v="45060"/>
        <n v="45061"/>
        <n v="45062"/>
        <n v="45063"/>
        <n v="45064"/>
        <n v="45065"/>
        <n v="45068"/>
        <n v="46003"/>
        <n v="46013"/>
        <n v="46014"/>
        <n v="46020"/>
        <n v="46021"/>
        <n v="46024"/>
        <n v="46025"/>
        <n v="54010"/>
        <n v="57097"/>
        <n v="71002"/>
        <n v="71004"/>
        <n v="71011"/>
        <n v="71016"/>
        <n v="71017"/>
        <n v="71020"/>
        <n v="71022"/>
        <n v="71024"/>
        <n v="71034"/>
        <n v="71037"/>
        <n v="71045"/>
        <n v="71053"/>
        <n v="71057"/>
        <n v="71066"/>
        <n v="71067"/>
        <n v="71069"/>
        <n v="71070"/>
        <n v="72003"/>
        <n v="72004"/>
        <n v="72018"/>
        <n v="72020"/>
        <n v="72021"/>
        <n v="72030"/>
        <n v="72037"/>
        <n v="72038"/>
        <n v="72039"/>
        <n v="72041"/>
        <n v="72042"/>
        <n v="72043"/>
        <n v="73001"/>
        <n v="73006"/>
        <n v="73009"/>
        <n v="73022"/>
        <n v="73032"/>
        <n v="73040"/>
        <n v="73042"/>
        <n v="73066"/>
        <n v="73083"/>
        <n v="73098"/>
        <n v="73107"/>
        <n v="73109"/>
      </sharedItems>
    </cacheField>
    <cacheField name="schooljaar" numFmtId="0">
      <sharedItems containsSemiMixedTypes="0" containsString="0" containsNumber="1" containsInteger="1" minValue="2009" maxValue="2019" count="11">
        <n v="2009"/>
        <n v="2010"/>
        <n v="2011"/>
        <n v="2012"/>
        <n v="2013"/>
        <n v="2014"/>
        <n v="2015"/>
        <n v="2016"/>
        <n v="2017"/>
        <n v="2018"/>
        <n v="2019"/>
      </sharedItems>
    </cacheField>
    <cacheField name="nlln_ko" numFmtId="0">
      <sharedItems containsSemiMixedTypes="0" containsString="0" containsNumber="1" containsInteger="1" minValue="32" maxValue="25098"/>
    </cacheField>
    <cacheField name="nlln_lo" numFmtId="0">
      <sharedItems containsSemiMixedTypes="0" containsString="0" containsNumber="1" containsInteger="1" minValue="20" maxValue="3876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e Havermans" refreshedDate="44586.593729398148" createdVersion="6" refreshedVersion="6" minRefreshableVersion="3" recordCount="3509" xr:uid="{3E2458BC-9787-4070-873E-24F3FE0B1C3F}">
  <cacheSource type="worksheet">
    <worksheetSource ref="A1:D3510" sheet="INSCHRIJVINGEN LO"/>
  </cacheSource>
  <cacheFields count="4">
    <cacheField name="niscodvpl" numFmtId="0">
      <sharedItems containsSemiMixedTypes="0" containsString="0" containsNumber="1" containsInteger="1" minValue="11001" maxValue="73109" count="320">
        <n v="11001"/>
        <n v="11002"/>
        <n v="11004"/>
        <n v="11005"/>
        <n v="11007"/>
        <n v="11008"/>
        <n v="11009"/>
        <n v="11013"/>
        <n v="11016"/>
        <n v="11018"/>
        <n v="11021"/>
        <n v="11022"/>
        <n v="11023"/>
        <n v="11024"/>
        <n v="11025"/>
        <n v="11029"/>
        <n v="11030"/>
        <n v="11035"/>
        <n v="11037"/>
        <n v="11038"/>
        <n v="11039"/>
        <n v="11040"/>
        <n v="11044"/>
        <n v="11050"/>
        <n v="11052"/>
        <n v="11053"/>
        <n v="11054"/>
        <n v="11055"/>
        <n v="11056"/>
        <n v="11057"/>
        <n v="12002"/>
        <n v="12005"/>
        <n v="12007"/>
        <n v="12009"/>
        <n v="12014"/>
        <n v="12021"/>
        <n v="12025"/>
        <n v="12026"/>
        <n v="12029"/>
        <n v="12035"/>
        <n v="12040"/>
        <n v="12041"/>
        <n v="13001"/>
        <n v="13002"/>
        <n v="13003"/>
        <n v="13004"/>
        <n v="13006"/>
        <n v="13008"/>
        <n v="13010"/>
        <n v="13011"/>
        <n v="13012"/>
        <n v="13013"/>
        <n v="13014"/>
        <n v="13016"/>
        <n v="13017"/>
        <n v="13019"/>
        <n v="13021"/>
        <n v="13023"/>
        <n v="13025"/>
        <n v="13029"/>
        <n v="13031"/>
        <n v="13035"/>
        <n v="13036"/>
        <n v="13037"/>
        <n v="13040"/>
        <n v="13044"/>
        <n v="13046"/>
        <n v="13049"/>
        <n v="13053"/>
        <n v="21001"/>
        <n v="21002"/>
        <n v="21003"/>
        <n v="21004"/>
        <n v="21005"/>
        <n v="21006"/>
        <n v="21007"/>
        <n v="21008"/>
        <n v="21009"/>
        <n v="21010"/>
        <n v="21011"/>
        <n v="21012"/>
        <n v="21013"/>
        <n v="21014"/>
        <n v="21015"/>
        <n v="21016"/>
        <n v="21017"/>
        <n v="21018"/>
        <n v="21019"/>
        <n v="23002"/>
        <n v="23003"/>
        <n v="23009"/>
        <n v="23016"/>
        <n v="23023"/>
        <n v="23024"/>
        <n v="23025"/>
        <n v="23027"/>
        <n v="23032"/>
        <n v="23033"/>
        <n v="23038"/>
        <n v="23039"/>
        <n v="23044"/>
        <n v="23045"/>
        <n v="23047"/>
        <n v="23050"/>
        <n v="23052"/>
        <n v="23060"/>
        <n v="23062"/>
        <n v="23064"/>
        <n v="23077"/>
        <n v="23081"/>
        <n v="23086"/>
        <n v="23088"/>
        <n v="23094"/>
        <n v="23096"/>
        <n v="23097"/>
        <n v="23098"/>
        <n v="23099"/>
        <n v="23100"/>
        <n v="23101"/>
        <n v="23102"/>
        <n v="23103"/>
        <n v="23104"/>
        <n v="23105"/>
        <n v="24001"/>
        <n v="24007"/>
        <n v="24008"/>
        <n v="24009"/>
        <n v="24011"/>
        <n v="24014"/>
        <n v="24016"/>
        <n v="24020"/>
        <n v="24028"/>
        <n v="24033"/>
        <n v="24038"/>
        <n v="24041"/>
        <n v="24043"/>
        <n v="24045"/>
        <n v="24048"/>
        <n v="24054"/>
        <n v="24055"/>
        <n v="24059"/>
        <n v="24062"/>
        <n v="24066"/>
        <n v="24086"/>
        <n v="24094"/>
        <n v="24104"/>
        <n v="24107"/>
        <n v="24109"/>
        <n v="24130"/>
        <n v="24133"/>
        <n v="24134"/>
        <n v="24135"/>
        <n v="24137"/>
        <n v="31003"/>
        <n v="31004"/>
        <n v="31005"/>
        <n v="31006"/>
        <n v="31012"/>
        <n v="31022"/>
        <n v="31033"/>
        <n v="31040"/>
        <n v="31042"/>
        <n v="31043"/>
        <n v="32003"/>
        <n v="32006"/>
        <n v="32010"/>
        <n v="32011"/>
        <n v="32030"/>
        <n v="33011"/>
        <n v="33016"/>
        <n v="33021"/>
        <n v="33029"/>
        <n v="33037"/>
        <n v="33039"/>
        <n v="33040"/>
        <n v="33041"/>
        <n v="34002"/>
        <n v="34003"/>
        <n v="34009"/>
        <n v="34013"/>
        <n v="34022"/>
        <n v="34023"/>
        <n v="34025"/>
        <n v="34027"/>
        <n v="34040"/>
        <n v="34041"/>
        <n v="34042"/>
        <n v="34043"/>
        <n v="35002"/>
        <n v="35005"/>
        <n v="35006"/>
        <n v="35011"/>
        <n v="35013"/>
        <n v="35014"/>
        <n v="35029"/>
        <n v="36006"/>
        <n v="36007"/>
        <n v="36008"/>
        <n v="36010"/>
        <n v="36011"/>
        <n v="36012"/>
        <n v="36015"/>
        <n v="36019"/>
        <n v="37002"/>
        <n v="37007"/>
        <n v="37010"/>
        <n v="37011"/>
        <n v="37012"/>
        <n v="37015"/>
        <n v="37017"/>
        <n v="37018"/>
        <n v="37020"/>
        <n v="38002"/>
        <n v="38008"/>
        <n v="38014"/>
        <n v="38016"/>
        <n v="38025"/>
        <n v="41002"/>
        <n v="41011"/>
        <n v="41018"/>
        <n v="41024"/>
        <n v="41027"/>
        <n v="41034"/>
        <n v="41048"/>
        <n v="41063"/>
        <n v="41081"/>
        <n v="41082"/>
        <n v="42003"/>
        <n v="42004"/>
        <n v="42006"/>
        <n v="42008"/>
        <n v="42010"/>
        <n v="42011"/>
        <n v="42023"/>
        <n v="42025"/>
        <n v="42026"/>
        <n v="42028"/>
        <n v="43002"/>
        <n v="43005"/>
        <n v="43007"/>
        <n v="43010"/>
        <n v="43014"/>
        <n v="43018"/>
        <n v="44012"/>
        <n v="44013"/>
        <n v="44019"/>
        <n v="44020"/>
        <n v="44021"/>
        <n v="44034"/>
        <n v="44040"/>
        <n v="44043"/>
        <n v="44045"/>
        <n v="44048"/>
        <n v="44052"/>
        <n v="44064"/>
        <n v="44073"/>
        <n v="44081"/>
        <n v="44083"/>
        <n v="44084"/>
        <n v="44085"/>
        <n v="45035"/>
        <n v="45041"/>
        <n v="45059"/>
        <n v="45060"/>
        <n v="45061"/>
        <n v="45062"/>
        <n v="45063"/>
        <n v="45064"/>
        <n v="45065"/>
        <n v="45068"/>
        <n v="46003"/>
        <n v="46013"/>
        <n v="46014"/>
        <n v="46020"/>
        <n v="46021"/>
        <n v="46024"/>
        <n v="46025"/>
        <n v="54010"/>
        <n v="57097"/>
        <n v="71002"/>
        <n v="71004"/>
        <n v="71011"/>
        <n v="71016"/>
        <n v="71017"/>
        <n v="71020"/>
        <n v="71022"/>
        <n v="71024"/>
        <n v="71034"/>
        <n v="71037"/>
        <n v="71045"/>
        <n v="71053"/>
        <n v="71057"/>
        <n v="71066"/>
        <n v="71067"/>
        <n v="71069"/>
        <n v="71070"/>
        <n v="72003"/>
        <n v="72004"/>
        <n v="72018"/>
        <n v="72020"/>
        <n v="72021"/>
        <n v="72030"/>
        <n v="72037"/>
        <n v="72038"/>
        <n v="72039"/>
        <n v="72041"/>
        <n v="72042"/>
        <n v="72043"/>
        <n v="73001"/>
        <n v="73006"/>
        <n v="73009"/>
        <n v="73022"/>
        <n v="73032"/>
        <n v="73040"/>
        <n v="73042"/>
        <n v="73066"/>
        <n v="73083"/>
        <n v="73098"/>
        <n v="73107"/>
        <n v="73109"/>
      </sharedItems>
    </cacheField>
    <cacheField name="schooljaar" numFmtId="0">
      <sharedItems containsSemiMixedTypes="0" containsString="0" containsNumber="1" containsInteger="1" minValue="2009" maxValue="2019" count="11">
        <n v="2009"/>
        <n v="2010"/>
        <n v="2011"/>
        <n v="2012"/>
        <n v="2013"/>
        <n v="2014"/>
        <n v="2015"/>
        <n v="2016"/>
        <n v="2017"/>
        <n v="2018"/>
        <n v="2019"/>
      </sharedItems>
    </cacheField>
    <cacheField name="nlln_ko" numFmtId="0">
      <sharedItems containsSemiMixedTypes="0" containsString="0" containsNumber="1" containsInteger="1" minValue="32" maxValue="25098"/>
    </cacheField>
    <cacheField name="nlln_lo" numFmtId="0">
      <sharedItems containsSemiMixedTypes="0" containsString="0" containsNumber="1" containsInteger="1" minValue="20" maxValue="3876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e Havermans" refreshedDate="44586.605946064818" createdVersion="6" refreshedVersion="6" minRefreshableVersion="3" recordCount="3509" xr:uid="{01C0FF23-E313-4C56-8682-4AE4ECE71C65}">
  <cacheSource type="worksheet">
    <worksheetSource ref="A1:E3510" sheet="INSCHRIJVINGEN KO OPHOGING"/>
  </cacheSource>
  <cacheFields count="5">
    <cacheField name="niscodvpl" numFmtId="0">
      <sharedItems containsSemiMixedTypes="0" containsString="0" containsNumber="1" containsInteger="1" minValue="11001" maxValue="73109" count="320">
        <n v="11001"/>
        <n v="11002"/>
        <n v="11004"/>
        <n v="11005"/>
        <n v="11007"/>
        <n v="11008"/>
        <n v="11009"/>
        <n v="11013"/>
        <n v="11016"/>
        <n v="11018"/>
        <n v="11021"/>
        <n v="11022"/>
        <n v="11023"/>
        <n v="11024"/>
        <n v="11025"/>
        <n v="11029"/>
        <n v="11030"/>
        <n v="11035"/>
        <n v="11037"/>
        <n v="11038"/>
        <n v="11039"/>
        <n v="11040"/>
        <n v="11044"/>
        <n v="11050"/>
        <n v="11052"/>
        <n v="11053"/>
        <n v="11054"/>
        <n v="11055"/>
        <n v="11056"/>
        <n v="11057"/>
        <n v="12002"/>
        <n v="12005"/>
        <n v="12007"/>
        <n v="12009"/>
        <n v="12014"/>
        <n v="12021"/>
        <n v="12025"/>
        <n v="12026"/>
        <n v="12029"/>
        <n v="12035"/>
        <n v="12040"/>
        <n v="12041"/>
        <n v="13001"/>
        <n v="13002"/>
        <n v="13003"/>
        <n v="13004"/>
        <n v="13006"/>
        <n v="13008"/>
        <n v="13010"/>
        <n v="13011"/>
        <n v="13012"/>
        <n v="13013"/>
        <n v="13014"/>
        <n v="13016"/>
        <n v="13017"/>
        <n v="13019"/>
        <n v="13021"/>
        <n v="13023"/>
        <n v="13025"/>
        <n v="13029"/>
        <n v="13031"/>
        <n v="13035"/>
        <n v="13036"/>
        <n v="13037"/>
        <n v="13040"/>
        <n v="13044"/>
        <n v="13046"/>
        <n v="13049"/>
        <n v="13053"/>
        <n v="21001"/>
        <n v="21002"/>
        <n v="21003"/>
        <n v="21004"/>
        <n v="21005"/>
        <n v="21006"/>
        <n v="21007"/>
        <n v="21008"/>
        <n v="21009"/>
        <n v="21010"/>
        <n v="21011"/>
        <n v="21012"/>
        <n v="21013"/>
        <n v="21014"/>
        <n v="21015"/>
        <n v="21016"/>
        <n v="21017"/>
        <n v="21018"/>
        <n v="21019"/>
        <n v="23002"/>
        <n v="23003"/>
        <n v="23009"/>
        <n v="23016"/>
        <n v="23023"/>
        <n v="23024"/>
        <n v="23025"/>
        <n v="23027"/>
        <n v="23032"/>
        <n v="23033"/>
        <n v="23038"/>
        <n v="23039"/>
        <n v="23044"/>
        <n v="23045"/>
        <n v="23047"/>
        <n v="23050"/>
        <n v="23052"/>
        <n v="23060"/>
        <n v="23062"/>
        <n v="23064"/>
        <n v="23077"/>
        <n v="23081"/>
        <n v="23086"/>
        <n v="23088"/>
        <n v="23094"/>
        <n v="23096"/>
        <n v="23097"/>
        <n v="23098"/>
        <n v="23099"/>
        <n v="23100"/>
        <n v="23101"/>
        <n v="23102"/>
        <n v="23103"/>
        <n v="23104"/>
        <n v="23105"/>
        <n v="24001"/>
        <n v="24007"/>
        <n v="24008"/>
        <n v="24009"/>
        <n v="24011"/>
        <n v="24014"/>
        <n v="24016"/>
        <n v="24020"/>
        <n v="24028"/>
        <n v="24033"/>
        <n v="24038"/>
        <n v="24041"/>
        <n v="24043"/>
        <n v="24045"/>
        <n v="24048"/>
        <n v="24054"/>
        <n v="24055"/>
        <n v="24059"/>
        <n v="24062"/>
        <n v="24066"/>
        <n v="24086"/>
        <n v="24094"/>
        <n v="24104"/>
        <n v="24107"/>
        <n v="24109"/>
        <n v="24130"/>
        <n v="24133"/>
        <n v="24134"/>
        <n v="24135"/>
        <n v="24137"/>
        <n v="31003"/>
        <n v="31004"/>
        <n v="31005"/>
        <n v="31006"/>
        <n v="31012"/>
        <n v="31022"/>
        <n v="31033"/>
        <n v="31040"/>
        <n v="31042"/>
        <n v="31043"/>
        <n v="32003"/>
        <n v="32006"/>
        <n v="32010"/>
        <n v="32011"/>
        <n v="32030"/>
        <n v="33011"/>
        <n v="33016"/>
        <n v="33021"/>
        <n v="33029"/>
        <n v="33037"/>
        <n v="33039"/>
        <n v="33040"/>
        <n v="33041"/>
        <n v="34002"/>
        <n v="34003"/>
        <n v="34009"/>
        <n v="34013"/>
        <n v="34022"/>
        <n v="34023"/>
        <n v="34025"/>
        <n v="34027"/>
        <n v="34040"/>
        <n v="34041"/>
        <n v="34042"/>
        <n v="34043"/>
        <n v="35002"/>
        <n v="35005"/>
        <n v="35006"/>
        <n v="35011"/>
        <n v="35013"/>
        <n v="35014"/>
        <n v="35029"/>
        <n v="36006"/>
        <n v="36007"/>
        <n v="36008"/>
        <n v="36010"/>
        <n v="36011"/>
        <n v="36012"/>
        <n v="36015"/>
        <n v="36019"/>
        <n v="37002"/>
        <n v="37007"/>
        <n v="37010"/>
        <n v="37011"/>
        <n v="37012"/>
        <n v="37015"/>
        <n v="37017"/>
        <n v="37018"/>
        <n v="37020"/>
        <n v="38002"/>
        <n v="38008"/>
        <n v="38014"/>
        <n v="38016"/>
        <n v="38025"/>
        <n v="41002"/>
        <n v="41011"/>
        <n v="41018"/>
        <n v="41024"/>
        <n v="41027"/>
        <n v="41034"/>
        <n v="41048"/>
        <n v="41063"/>
        <n v="41081"/>
        <n v="41082"/>
        <n v="42003"/>
        <n v="42004"/>
        <n v="42006"/>
        <n v="42008"/>
        <n v="42010"/>
        <n v="42011"/>
        <n v="42023"/>
        <n v="42025"/>
        <n v="42026"/>
        <n v="42028"/>
        <n v="43002"/>
        <n v="43005"/>
        <n v="43007"/>
        <n v="43010"/>
        <n v="43014"/>
        <n v="43018"/>
        <n v="44012"/>
        <n v="44013"/>
        <n v="44019"/>
        <n v="44020"/>
        <n v="44021"/>
        <n v="44034"/>
        <n v="44040"/>
        <n v="44043"/>
        <n v="44045"/>
        <n v="44048"/>
        <n v="44052"/>
        <n v="44064"/>
        <n v="44073"/>
        <n v="44081"/>
        <n v="44083"/>
        <n v="44084"/>
        <n v="44085"/>
        <n v="45035"/>
        <n v="45041"/>
        <n v="45059"/>
        <n v="45060"/>
        <n v="45061"/>
        <n v="45062"/>
        <n v="45063"/>
        <n v="45064"/>
        <n v="45065"/>
        <n v="45068"/>
        <n v="46003"/>
        <n v="46013"/>
        <n v="46014"/>
        <n v="46020"/>
        <n v="46021"/>
        <n v="46024"/>
        <n v="46025"/>
        <n v="54010"/>
        <n v="57097"/>
        <n v="71002"/>
        <n v="71004"/>
        <n v="71011"/>
        <n v="71016"/>
        <n v="71017"/>
        <n v="71020"/>
        <n v="71022"/>
        <n v="71024"/>
        <n v="71034"/>
        <n v="71037"/>
        <n v="71045"/>
        <n v="71053"/>
        <n v="71057"/>
        <n v="71066"/>
        <n v="71067"/>
        <n v="71069"/>
        <n v="71070"/>
        <n v="72003"/>
        <n v="72004"/>
        <n v="72018"/>
        <n v="72020"/>
        <n v="72021"/>
        <n v="72030"/>
        <n v="72037"/>
        <n v="72038"/>
        <n v="72039"/>
        <n v="72041"/>
        <n v="72042"/>
        <n v="72043"/>
        <n v="73001"/>
        <n v="73006"/>
        <n v="73009"/>
        <n v="73022"/>
        <n v="73032"/>
        <n v="73040"/>
        <n v="73042"/>
        <n v="73066"/>
        <n v="73083"/>
        <n v="73098"/>
        <n v="73107"/>
        <n v="73109"/>
      </sharedItems>
    </cacheField>
    <cacheField name="schooljaar" numFmtId="0">
      <sharedItems containsSemiMixedTypes="0" containsString="0" containsNumber="1" containsInteger="1" minValue="2009" maxValue="2019" count="11">
        <n v="2009"/>
        <n v="2010"/>
        <n v="2011"/>
        <n v="2012"/>
        <n v="2013"/>
        <n v="2014"/>
        <n v="2015"/>
        <n v="2016"/>
        <n v="2017"/>
        <n v="2018"/>
        <n v="2019"/>
      </sharedItems>
    </cacheField>
    <cacheField name="lft" numFmtId="0">
      <sharedItems containsSemiMixedTypes="0" containsString="0" containsNumber="1" containsInteger="1" minValue="2" maxValue="2"/>
    </cacheField>
    <cacheField name="aantal" numFmtId="0">
      <sharedItems containsSemiMixedTypes="0" containsString="0" containsNumber="1" containsInteger="1" minValue="2" maxValue="4068"/>
    </cacheField>
    <cacheField name="ophoging" numFmtId="1">
      <sharedItems containsSemiMixedTypes="0" containsString="0" containsNumber="1" minValue="1.46" maxValue="2969.6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e Havermans" refreshedDate="44587.570049421294" createdVersion="6" refreshedVersion="6" minRefreshableVersion="3" recordCount="1590" xr:uid="{C074D453-41D1-4F4C-979A-AE08698DB26A}">
  <cacheSource type="worksheet">
    <worksheetSource ref="A1:Z1591" sheet="DATA FIGUUR GEMEENTERAPPORT"/>
  </cacheSource>
  <cacheFields count="26">
    <cacheField name="VAR" numFmtId="0">
      <sharedItems count="5">
        <s v="VRAAG KO"/>
        <s v="VRAAG LO"/>
        <s v="VRAAG BAO"/>
        <s v="MAXCAP BAO"/>
        <s v="MAXCAP 85%BAO"/>
      </sharedItems>
    </cacheField>
    <cacheField name="nis" numFmtId="0">
      <sharedItems containsSemiMixedTypes="0" containsString="0" containsNumber="1" containsInteger="1" minValue="11001" maxValue="73109"/>
    </cacheField>
    <cacheField name="GEMEENTE" numFmtId="1">
      <sharedItems count="318">
        <s v="Aalst"/>
        <s v="Aalter"/>
        <s v="Aarschot"/>
        <s v="Aartselaar"/>
        <s v="Affligem"/>
        <s v="Alken"/>
        <s v="Alveringem"/>
        <s v="Anderlecht"/>
        <s v="Antwerpen"/>
        <s v="Anzegem"/>
        <s v="Ardooie"/>
        <s v="Arendonk"/>
        <s v="As"/>
        <s v="Asse"/>
        <s v="Assenede"/>
        <s v="Avelgem"/>
        <s v="Baarle-Hertog"/>
        <s v="Balen"/>
        <s v="Beernem"/>
        <s v="Beerse"/>
        <s v="Beersel"/>
        <s v="Begijnendijk"/>
        <s v="Bekkevoort"/>
        <s v="Beringen"/>
        <s v="Berlaar"/>
        <s v="Berlare"/>
        <s v="Bertem"/>
        <s v="Bever"/>
        <s v="Beveren"/>
        <s v="Bierbeek"/>
        <s v="Bilzen"/>
        <s v="Blankenberge"/>
        <s v="Bocholt"/>
        <s v="Boechout"/>
        <s v="Bonheiden"/>
        <s v="Boom"/>
        <s v="Boortmeerbeek"/>
        <s v="Borgloon"/>
        <s v="Bornem"/>
        <s v="Borsbeek"/>
        <s v="Boutersem"/>
        <s v="Brakel"/>
        <s v="Brasschaat"/>
        <s v="Brecht"/>
        <s v="Bredene"/>
        <s v="Bree"/>
        <s v="Brugge"/>
        <s v="Brussel"/>
        <s v="Buggenhout"/>
        <s v="Damme"/>
        <s v="De Haan"/>
        <s v="De Panne"/>
        <s v="De Pinte"/>
        <s v="Deerlijk"/>
        <s v="Deinze"/>
        <s v="Denderleeuw"/>
        <s v="Dendermonde"/>
        <s v="Dentergem"/>
        <s v="Dessel"/>
        <s v="Destelbergen"/>
        <s v="Diepenbeek"/>
        <s v="Diest"/>
        <s v="Diksmuide"/>
        <s v="Dilbeek"/>
        <s v="Dilsen-Stokkem"/>
        <s v="Drogenbos"/>
        <s v="Duffel"/>
        <s v="Edegem"/>
        <s v="Eeklo"/>
        <s v="Elsene"/>
        <s v="Erpe-Mere"/>
        <s v="Essen"/>
        <s v="Etterbeek"/>
        <s v="Evere"/>
        <s v="Evergem"/>
        <s v="Galmaarden"/>
        <s v="Ganshoren"/>
        <s v="Gavere"/>
        <s v="Geel"/>
        <s v="Geetbets"/>
        <s v="Genk"/>
        <s v="Gent"/>
        <s v="Geraardsbergen"/>
        <s v="Gingelom"/>
        <s v="Gistel"/>
        <s v="Glabbeek"/>
        <s v="Gooik"/>
        <s v="Grimbergen"/>
        <s v="Grobbendonk"/>
        <s v="Haacht"/>
        <s v="Haaltert"/>
        <s v="Halen"/>
        <s v="Halle"/>
        <s v="Ham"/>
        <s v="Hamme"/>
        <s v="Hamont-Achel"/>
        <s v="Harelbeke"/>
        <s v="Hasselt"/>
        <s v="Hechtel-Eksel"/>
        <s v="Heers"/>
        <s v="Heist-op-den-Berg"/>
        <s v="Hemiksem"/>
        <s v="Herent"/>
        <s v="Herentals"/>
        <s v="Herenthout"/>
        <s v="Herk-de-Stad"/>
        <s v="Herne"/>
        <s v="Herselt"/>
        <s v="Herzele"/>
        <s v="Heusden-Zolder"/>
        <s v="Heuvelland"/>
        <s v="Hoegaarden"/>
        <s v="Hoeilaart"/>
        <s v="Hoeselt"/>
        <s v="Holsbeek"/>
        <s v="Hooglede"/>
        <s v="Hoogstraten"/>
        <s v="Horebeke"/>
        <s v="Houthalen-Helchteren"/>
        <s v="Houthulst"/>
        <s v="Hove"/>
        <s v="Huldenberg"/>
        <s v="Hulshout"/>
        <s v="Ichtegem"/>
        <s v="Ieper"/>
        <s v="Ingelmunster"/>
        <s v="Izegem"/>
        <s v="Jabbeke"/>
        <s v="Jette"/>
        <s v="Kalmthout"/>
        <s v="Kampenhout"/>
        <s v="Kapellen"/>
        <s v="Kapelle-op-den-Bos"/>
        <s v="Kaprijke"/>
        <s v="Kasterlee"/>
        <s v="Keerbergen"/>
        <s v="Kinrooi"/>
        <s v="Kluisbergen"/>
        <s v="Knokke-Heist"/>
        <s v="Koekelare"/>
        <s v="Koekelberg"/>
        <s v="Koksijde"/>
        <s v="Kontich"/>
        <s v="Kortemark"/>
        <s v="Kortenaken"/>
        <s v="Kortenberg"/>
        <s v="Kortessem"/>
        <s v="Kortrijk"/>
        <s v="Kraainem"/>
        <s v="Kruibeke"/>
        <s v="Kruisem"/>
        <s v="Kuurne"/>
        <s v="Laakdal"/>
        <s v="Laarne"/>
        <s v="Lanaken"/>
        <s v="Landen"/>
        <s v="Langemark-Poelkapelle"/>
        <s v="Lebbeke"/>
        <s v="Lede"/>
        <s v="Ledegem*"/>
        <s v="Lendelede"/>
        <s v="Lennik"/>
        <s v="Leopoldsburg"/>
        <s v="Leuven"/>
        <s v="Lichtervelde"/>
        <s v="Liedekerke"/>
        <s v="Lier"/>
        <s v="Lierde"/>
        <s v="Lievegem"/>
        <s v="Lille"/>
        <s v="Linkebeek"/>
        <s v="Lint"/>
        <s v="Linter"/>
        <s v="Lochristi"/>
        <s v="Lokeren"/>
        <s v="Lommel"/>
        <s v="Londerzeel"/>
        <s v="Lo-Reninge"/>
        <s v="Lubbeek"/>
        <s v="Lummen"/>
        <s v="Maarkedal"/>
        <s v="Maaseik"/>
        <s v="Maasmechelen"/>
        <s v="Machelen"/>
        <s v="Maldegem"/>
        <s v="Malle"/>
        <s v="Mechelen"/>
        <s v="Meerhout"/>
        <s v="Meise"/>
        <s v="Melle"/>
        <s v="Menen"/>
        <s v="Merchtem"/>
        <s v="Merelbeke"/>
        <s v="Merksplas"/>
        <s v="Mesen"/>
        <s v="Meulebeke"/>
        <s v="Middelkerke"/>
        <s v="Moerbeke"/>
        <s v="Mol"/>
        <s v="Moorslede"/>
        <s v="Mortsel"/>
        <s v="Nazareth"/>
        <s v="Niel"/>
        <s v="Nieuwerkerken"/>
        <s v="Nieuwpoort"/>
        <s v="Nijlen"/>
        <s v="Ninove"/>
        <s v="Olen"/>
        <s v="Oostende"/>
        <s v="Oosterzele"/>
        <s v="Oostkamp"/>
        <s v="Oostrozebeke"/>
        <s v="Opwijk"/>
        <s v="Oudenaarde"/>
        <s v="Oudenburg"/>
        <s v="Oudergem"/>
        <s v="Oud-Heverlee"/>
        <s v="Oudsbergen*"/>
        <s v="Oud-Turnhout"/>
        <s v="Overijse"/>
        <s v="Peer"/>
        <s v="Pelt"/>
        <s v="Pepingen"/>
        <s v="Pittem"/>
        <s v="Poperinge"/>
        <s v="Putte"/>
        <s v="Puurs-Sint-Amands"/>
        <s v="Ranst"/>
        <s v="Ravels"/>
        <s v="Retie"/>
        <s v="Riemst"/>
        <s v="Rijkevorsel"/>
        <s v="Roeselare"/>
        <s v="Ronse"/>
        <s v="Roosdaal"/>
        <s v="Rotselaar"/>
        <s v="Ruiselede"/>
        <s v="Rumst"/>
        <s v="Schaarbeek"/>
        <s v="Schelle"/>
        <s v="Scherpenheuvel-Zichem"/>
        <s v="Schilde"/>
        <s v="Schoten"/>
        <s v="Sint-Agatha-Berchem"/>
        <s v="Sint-Genesius-Rode"/>
        <s v="Sint-Gillis"/>
        <s v="Sint-Gillis-Waas"/>
        <s v="Sint-Jans-Molenbeek"/>
        <s v="Sint-Joost-ten-Node"/>
        <s v="Sint-Katelijne-Waver"/>
        <s v="Sint-Lambrechts-Woluwe"/>
        <s v="Sint-Laureins"/>
        <s v="Sint-Lievens-Houtem"/>
        <s v="Sint-Martens-Latem"/>
        <s v="Sint-Niklaas"/>
        <s v="Sint-Pieters-Leeuw"/>
        <s v="Sint-Pieters-Woluwe"/>
        <s v="Sint-Truiden"/>
        <s v="Spiere-Helkijn"/>
        <s v="Stabroek"/>
        <s v="Staden"/>
        <s v="Steenokkerzeel"/>
        <s v="Stekene"/>
        <s v="Temse"/>
        <s v="Ternat"/>
        <s v="Tervuren"/>
        <s v="Tessenderlo"/>
        <s v="Tielt"/>
        <s v="Tielt-Winge"/>
        <s v="Tienen"/>
        <s v="Tongeren"/>
        <s v="Torhout"/>
        <s v="Tremelo"/>
        <s v="Turnhout"/>
        <s v="Ukkel"/>
        <s v="Veurne"/>
        <s v="Vilvoorde"/>
        <s v="Vleteren"/>
        <s v="Voeren"/>
        <s v="Vorselaar"/>
        <s v="Vorst"/>
        <s v="Vosselaar"/>
        <s v="Waasmunster"/>
        <s v="Wachtebeke"/>
        <s v="Waregem"/>
        <s v="Watermaal-Bosvoorde"/>
        <s v="Wellen"/>
        <s v="Wemmel"/>
        <s v="Wervik"/>
        <s v="Westerlo"/>
        <s v="Wetteren"/>
        <s v="Wevelgem"/>
        <s v="Wezembeek-Oppem"/>
        <s v="Wichelen"/>
        <s v="Wielsbeke"/>
        <s v="Wijnegem"/>
        <s v="Willebroek"/>
        <s v="Wingene"/>
        <s v="Wommelgem"/>
        <s v="Wortegem-Petegem"/>
        <s v="Wuustwezel"/>
        <s v="Zandhoven"/>
        <s v="Zaventem"/>
        <s v="Zedelgem"/>
        <s v="Zele"/>
        <s v="Zelzate"/>
        <s v="Zemst"/>
        <s v="Zoersel"/>
        <s v="Zonhoven"/>
        <s v="Zonnebeke"/>
        <s v="Zottegem"/>
        <s v="Zoutleeuw"/>
        <s v="Zuienkerke"/>
        <s v="Zulte"/>
        <s v="Zutendaal"/>
        <s v="Zwalm"/>
        <s v="Zwevegem"/>
        <s v="Zwijndrecht"/>
      </sharedItems>
    </cacheField>
    <cacheField name="2009-2010" numFmtId="1">
      <sharedItems containsSemiMixedTypes="0" containsString="0" containsNumber="1" minValue="70.3" maxValue="77782.7"/>
    </cacheField>
    <cacheField name="2010-2011" numFmtId="1">
      <sharedItems containsSemiMixedTypes="0" containsString="0" containsNumber="1" minValue="67.84" maxValue="77782.7"/>
    </cacheField>
    <cacheField name="2011-2012" numFmtId="1">
      <sharedItems containsSemiMixedTypes="0" containsString="0" containsNumber="1" minValue="60.65" maxValue="77782.7"/>
    </cacheField>
    <cacheField name="2012-2013" numFmtId="1">
      <sharedItems containsSemiMixedTypes="0" containsString="0" containsNumber="1" minValue="71.3" maxValue="77782.7"/>
    </cacheField>
    <cacheField name="2013-2014" numFmtId="1">
      <sharedItems containsSemiMixedTypes="0" containsString="0" containsNumber="1" minValue="55.84" maxValue="77782.7"/>
    </cacheField>
    <cacheField name="2014-2015" numFmtId="1">
      <sharedItems containsSemiMixedTypes="0" containsString="0" containsNumber="1" minValue="55.38" maxValue="77782.7"/>
    </cacheField>
    <cacheField name="2015-2016" numFmtId="1">
      <sharedItems containsSemiMixedTypes="0" containsString="0" containsNumber="1" minValue="51.38" maxValue="77782.7"/>
    </cacheField>
    <cacheField name="2016-2017" numFmtId="1">
      <sharedItems containsSemiMixedTypes="0" containsString="0" containsNumber="1" minValue="45.65" maxValue="77782.7"/>
    </cacheField>
    <cacheField name="2017-2018" numFmtId="1">
      <sharedItems containsSemiMixedTypes="0" containsString="0" containsNumber="1" minValue="58.03" maxValue="77782.7"/>
    </cacheField>
    <cacheField name="2018-2019" numFmtId="1">
      <sharedItems containsSemiMixedTypes="0" containsString="0" containsNumber="1" minValue="53.11" maxValue="77782.7"/>
    </cacheField>
    <cacheField name="2019-2020" numFmtId="1">
      <sharedItems containsSemiMixedTypes="0" containsString="0" containsNumber="1" minValue="48.65" maxValue="77782.7"/>
    </cacheField>
    <cacheField name="2020-2021" numFmtId="1">
      <sharedItems containsSemiMixedTypes="0" containsString="0" containsNumber="1" minValue="45.853513513513512" maxValue="77782.7"/>
    </cacheField>
    <cacheField name="2021-2022" numFmtId="1">
      <sharedItems containsSemiMixedTypes="0" containsString="0" containsNumber="1" minValue="45.853513513513512" maxValue="77782.7"/>
    </cacheField>
    <cacheField name="2022-2023" numFmtId="1">
      <sharedItems containsSemiMixedTypes="0" containsString="0" containsNumber="1" minValue="43.616756756756757" maxValue="77782.7"/>
    </cacheField>
    <cacheField name="2023-2024" numFmtId="1">
      <sharedItems containsSemiMixedTypes="0" containsString="0" containsNumber="1" minValue="42.498378378378376" maxValue="77782.7"/>
    </cacheField>
    <cacheField name="2024-2025" numFmtId="1">
      <sharedItems containsSemiMixedTypes="0" containsString="0" containsNumber="1" minValue="42.498378378378376" maxValue="77782.7"/>
    </cacheField>
    <cacheField name="2025-2026" numFmtId="1">
      <sharedItems containsSemiMixedTypes="0" containsString="0" containsNumber="1" minValue="41.38" maxValue="77782.7"/>
    </cacheField>
    <cacheField name="2026-2027" numFmtId="1">
      <sharedItems containsSemiMixedTypes="0" containsString="0" containsNumber="1" minValue="41.38" maxValue="77782.7"/>
    </cacheField>
    <cacheField name="2027-2028" numFmtId="1">
      <sharedItems containsSemiMixedTypes="0" containsString="0" containsNumber="1" minValue="41.38" maxValue="77782.7"/>
    </cacheField>
    <cacheField name="2028-2029" numFmtId="1">
      <sharedItems containsSemiMixedTypes="0" containsString="0" containsNumber="1" minValue="42.498378378378376" maxValue="77782.7"/>
    </cacheField>
    <cacheField name="2029-2030" numFmtId="1">
      <sharedItems containsSemiMixedTypes="0" containsString="0" containsNumber="1" minValue="42.498378378378376" maxValue="77782.7"/>
    </cacheField>
    <cacheField name="2030-2031" numFmtId="1">
      <sharedItems containsSemiMixedTypes="0" containsString="0" containsNumber="1" minValue="42.498378378378376" maxValue="77782.7"/>
    </cacheField>
    <cacheField name="2031-2032" numFmtId="0">
      <sharedItems containsSemiMixedTypes="0" containsString="0" containsNumber="1" minValue="42.498378378378376" maxValue="7778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9">
  <r>
    <x v="0"/>
    <x v="0"/>
    <n v="515"/>
    <n v="818"/>
  </r>
  <r>
    <x v="0"/>
    <x v="1"/>
    <n v="512"/>
    <n v="802"/>
  </r>
  <r>
    <x v="0"/>
    <x v="2"/>
    <n v="503"/>
    <n v="808"/>
  </r>
  <r>
    <x v="0"/>
    <x v="3"/>
    <n v="515"/>
    <n v="787"/>
  </r>
  <r>
    <x v="0"/>
    <x v="4"/>
    <n v="517"/>
    <n v="790"/>
  </r>
  <r>
    <x v="0"/>
    <x v="5"/>
    <n v="518"/>
    <n v="788"/>
  </r>
  <r>
    <x v="0"/>
    <x v="6"/>
    <n v="528"/>
    <n v="805"/>
  </r>
  <r>
    <x v="0"/>
    <x v="7"/>
    <n v="509"/>
    <n v="824"/>
  </r>
  <r>
    <x v="0"/>
    <x v="8"/>
    <n v="513"/>
    <n v="810"/>
  </r>
  <r>
    <x v="0"/>
    <x v="9"/>
    <n v="486"/>
    <n v="816"/>
  </r>
  <r>
    <x v="0"/>
    <x v="10"/>
    <n v="461"/>
    <n v="820"/>
  </r>
  <r>
    <x v="1"/>
    <x v="0"/>
    <n v="21987"/>
    <n v="29535"/>
  </r>
  <r>
    <x v="1"/>
    <x v="1"/>
    <n v="22762"/>
    <n v="30164"/>
  </r>
  <r>
    <x v="1"/>
    <x v="2"/>
    <n v="23383"/>
    <n v="31188"/>
  </r>
  <r>
    <x v="1"/>
    <x v="3"/>
    <n v="24087"/>
    <n v="32090"/>
  </r>
  <r>
    <x v="1"/>
    <x v="4"/>
    <n v="24626"/>
    <n v="33220"/>
  </r>
  <r>
    <x v="1"/>
    <x v="5"/>
    <n v="24933"/>
    <n v="34636"/>
  </r>
  <r>
    <x v="1"/>
    <x v="6"/>
    <n v="24885"/>
    <n v="36126"/>
  </r>
  <r>
    <x v="1"/>
    <x v="7"/>
    <n v="25098"/>
    <n v="37328"/>
  </r>
  <r>
    <x v="1"/>
    <x v="8"/>
    <n v="25028"/>
    <n v="38162"/>
  </r>
  <r>
    <x v="1"/>
    <x v="9"/>
    <n v="24524"/>
    <n v="38558"/>
  </r>
  <r>
    <x v="1"/>
    <x v="10"/>
    <n v="24459"/>
    <n v="38761"/>
  </r>
  <r>
    <x v="2"/>
    <x v="0"/>
    <n v="460"/>
    <n v="828"/>
  </r>
  <r>
    <x v="2"/>
    <x v="1"/>
    <n v="443"/>
    <n v="825"/>
  </r>
  <r>
    <x v="2"/>
    <x v="2"/>
    <n v="443"/>
    <n v="813"/>
  </r>
  <r>
    <x v="2"/>
    <x v="3"/>
    <n v="481"/>
    <n v="767"/>
  </r>
  <r>
    <x v="2"/>
    <x v="4"/>
    <n v="464"/>
    <n v="780"/>
  </r>
  <r>
    <x v="2"/>
    <x v="5"/>
    <n v="458"/>
    <n v="789"/>
  </r>
  <r>
    <x v="2"/>
    <x v="6"/>
    <n v="468"/>
    <n v="830"/>
  </r>
  <r>
    <x v="2"/>
    <x v="7"/>
    <n v="443"/>
    <n v="819"/>
  </r>
  <r>
    <x v="2"/>
    <x v="8"/>
    <n v="448"/>
    <n v="824"/>
  </r>
  <r>
    <x v="2"/>
    <x v="9"/>
    <n v="426"/>
    <n v="828"/>
  </r>
  <r>
    <x v="2"/>
    <x v="10"/>
    <n v="405"/>
    <n v="834"/>
  </r>
  <r>
    <x v="3"/>
    <x v="0"/>
    <n v="687"/>
    <n v="972"/>
  </r>
  <r>
    <x v="3"/>
    <x v="1"/>
    <n v="691"/>
    <n v="1022"/>
  </r>
  <r>
    <x v="3"/>
    <x v="2"/>
    <n v="647"/>
    <n v="1054"/>
  </r>
  <r>
    <x v="3"/>
    <x v="3"/>
    <n v="632"/>
    <n v="1037"/>
  </r>
  <r>
    <x v="3"/>
    <x v="4"/>
    <n v="622"/>
    <n v="1050"/>
  </r>
  <r>
    <x v="3"/>
    <x v="5"/>
    <n v="623"/>
    <n v="1057"/>
  </r>
  <r>
    <x v="3"/>
    <x v="6"/>
    <n v="653"/>
    <n v="1051"/>
  </r>
  <r>
    <x v="3"/>
    <x v="7"/>
    <n v="713"/>
    <n v="1036"/>
  </r>
  <r>
    <x v="3"/>
    <x v="8"/>
    <n v="706"/>
    <n v="1028"/>
  </r>
  <r>
    <x v="3"/>
    <x v="9"/>
    <n v="696"/>
    <n v="1084"/>
  </r>
  <r>
    <x v="3"/>
    <x v="10"/>
    <n v="694"/>
    <n v="1139"/>
  </r>
  <r>
    <x v="4"/>
    <x v="0"/>
    <n v="336"/>
    <n v="659"/>
  </r>
  <r>
    <x v="4"/>
    <x v="1"/>
    <n v="326"/>
    <n v="671"/>
  </r>
  <r>
    <x v="4"/>
    <x v="2"/>
    <n v="373"/>
    <n v="696"/>
  </r>
  <r>
    <x v="4"/>
    <x v="3"/>
    <n v="379"/>
    <n v="689"/>
  </r>
  <r>
    <x v="4"/>
    <x v="4"/>
    <n v="412"/>
    <n v="669"/>
  </r>
  <r>
    <x v="4"/>
    <x v="5"/>
    <n v="421"/>
    <n v="672"/>
  </r>
  <r>
    <x v="4"/>
    <x v="6"/>
    <n v="443"/>
    <n v="657"/>
  </r>
  <r>
    <x v="4"/>
    <x v="7"/>
    <n v="427"/>
    <n v="668"/>
  </r>
  <r>
    <x v="4"/>
    <x v="8"/>
    <n v="417"/>
    <n v="649"/>
  </r>
  <r>
    <x v="4"/>
    <x v="9"/>
    <n v="435"/>
    <n v="639"/>
  </r>
  <r>
    <x v="4"/>
    <x v="10"/>
    <n v="416"/>
    <n v="672"/>
  </r>
  <r>
    <x v="5"/>
    <x v="0"/>
    <n v="1476"/>
    <n v="2900"/>
  </r>
  <r>
    <x v="5"/>
    <x v="1"/>
    <n v="1545"/>
    <n v="2892"/>
  </r>
  <r>
    <x v="5"/>
    <x v="2"/>
    <n v="1573"/>
    <n v="2851"/>
  </r>
  <r>
    <x v="5"/>
    <x v="3"/>
    <n v="1608"/>
    <n v="2827"/>
  </r>
  <r>
    <x v="5"/>
    <x v="4"/>
    <n v="1625"/>
    <n v="2918"/>
  </r>
  <r>
    <x v="5"/>
    <x v="5"/>
    <n v="1681"/>
    <n v="2917"/>
  </r>
  <r>
    <x v="5"/>
    <x v="6"/>
    <n v="1654"/>
    <n v="2962"/>
  </r>
  <r>
    <x v="5"/>
    <x v="7"/>
    <n v="1686"/>
    <n v="3029"/>
  </r>
  <r>
    <x v="5"/>
    <x v="8"/>
    <n v="1656"/>
    <n v="3108"/>
  </r>
  <r>
    <x v="5"/>
    <x v="9"/>
    <n v="1634"/>
    <n v="3156"/>
  </r>
  <r>
    <x v="5"/>
    <x v="10"/>
    <n v="1649"/>
    <n v="3179"/>
  </r>
  <r>
    <x v="6"/>
    <x v="0"/>
    <n v="869"/>
    <n v="1422"/>
  </r>
  <r>
    <x v="6"/>
    <x v="1"/>
    <n v="922"/>
    <n v="1386"/>
  </r>
  <r>
    <x v="6"/>
    <x v="2"/>
    <n v="899"/>
    <n v="1398"/>
  </r>
  <r>
    <x v="6"/>
    <x v="3"/>
    <n v="948"/>
    <n v="1349"/>
  </r>
  <r>
    <x v="6"/>
    <x v="4"/>
    <n v="887"/>
    <n v="1415"/>
  </r>
  <r>
    <x v="6"/>
    <x v="5"/>
    <n v="887"/>
    <n v="1429"/>
  </r>
  <r>
    <x v="6"/>
    <x v="6"/>
    <n v="905"/>
    <n v="1460"/>
  </r>
  <r>
    <x v="6"/>
    <x v="7"/>
    <n v="903"/>
    <n v="1477"/>
  </r>
  <r>
    <x v="6"/>
    <x v="8"/>
    <n v="914"/>
    <n v="1487"/>
  </r>
  <r>
    <x v="6"/>
    <x v="9"/>
    <n v="940"/>
    <n v="1466"/>
  </r>
  <r>
    <x v="6"/>
    <x v="10"/>
    <n v="973"/>
    <n v="1470"/>
  </r>
  <r>
    <x v="7"/>
    <x v="0"/>
    <n v="733"/>
    <n v="1456"/>
  </r>
  <r>
    <x v="7"/>
    <x v="1"/>
    <n v="751"/>
    <n v="1437"/>
  </r>
  <r>
    <x v="7"/>
    <x v="2"/>
    <n v="821"/>
    <n v="1408"/>
  </r>
  <r>
    <x v="7"/>
    <x v="3"/>
    <n v="876"/>
    <n v="1474"/>
  </r>
  <r>
    <x v="7"/>
    <x v="4"/>
    <n v="892"/>
    <n v="1514"/>
  </r>
  <r>
    <x v="7"/>
    <x v="5"/>
    <n v="887"/>
    <n v="1556"/>
  </r>
  <r>
    <x v="7"/>
    <x v="6"/>
    <n v="901"/>
    <n v="1577"/>
  </r>
  <r>
    <x v="7"/>
    <x v="7"/>
    <n v="890"/>
    <n v="1628"/>
  </r>
  <r>
    <x v="7"/>
    <x v="8"/>
    <n v="890"/>
    <n v="1662"/>
  </r>
  <r>
    <x v="7"/>
    <x v="9"/>
    <n v="885"/>
    <n v="1752"/>
  </r>
  <r>
    <x v="7"/>
    <x v="10"/>
    <n v="888"/>
    <n v="1759"/>
  </r>
  <r>
    <x v="8"/>
    <x v="0"/>
    <n v="722"/>
    <n v="1271"/>
  </r>
  <r>
    <x v="8"/>
    <x v="1"/>
    <n v="750"/>
    <n v="1212"/>
  </r>
  <r>
    <x v="8"/>
    <x v="2"/>
    <n v="754"/>
    <n v="1198"/>
  </r>
  <r>
    <x v="8"/>
    <x v="3"/>
    <n v="769"/>
    <n v="1203"/>
  </r>
  <r>
    <x v="8"/>
    <x v="4"/>
    <n v="787"/>
    <n v="1198"/>
  </r>
  <r>
    <x v="8"/>
    <x v="5"/>
    <n v="828"/>
    <n v="1233"/>
  </r>
  <r>
    <x v="8"/>
    <x v="6"/>
    <n v="839"/>
    <n v="1259"/>
  </r>
  <r>
    <x v="8"/>
    <x v="7"/>
    <n v="847"/>
    <n v="1288"/>
  </r>
  <r>
    <x v="8"/>
    <x v="8"/>
    <n v="855"/>
    <n v="1324"/>
  </r>
  <r>
    <x v="8"/>
    <x v="9"/>
    <n v="822"/>
    <n v="1334"/>
  </r>
  <r>
    <x v="8"/>
    <x v="10"/>
    <n v="776"/>
    <n v="1372"/>
  </r>
  <r>
    <x v="9"/>
    <x v="0"/>
    <n v="404"/>
    <n v="643"/>
  </r>
  <r>
    <x v="9"/>
    <x v="1"/>
    <n v="444"/>
    <n v="666"/>
  </r>
  <r>
    <x v="9"/>
    <x v="2"/>
    <n v="478"/>
    <n v="658"/>
  </r>
  <r>
    <x v="9"/>
    <x v="3"/>
    <n v="482"/>
    <n v="687"/>
  </r>
  <r>
    <x v="9"/>
    <x v="4"/>
    <n v="499"/>
    <n v="717"/>
  </r>
  <r>
    <x v="9"/>
    <x v="5"/>
    <n v="508"/>
    <n v="750"/>
  </r>
  <r>
    <x v="9"/>
    <x v="6"/>
    <n v="481"/>
    <n v="758"/>
  </r>
  <r>
    <x v="9"/>
    <x v="7"/>
    <n v="465"/>
    <n v="746"/>
  </r>
  <r>
    <x v="9"/>
    <x v="8"/>
    <n v="473"/>
    <n v="791"/>
  </r>
  <r>
    <x v="9"/>
    <x v="9"/>
    <n v="481"/>
    <n v="819"/>
  </r>
  <r>
    <x v="9"/>
    <x v="10"/>
    <n v="460"/>
    <n v="832"/>
  </r>
  <r>
    <x v="10"/>
    <x v="0"/>
    <n v="477"/>
    <n v="951"/>
  </r>
  <r>
    <x v="10"/>
    <x v="1"/>
    <n v="494"/>
    <n v="946"/>
  </r>
  <r>
    <x v="10"/>
    <x v="2"/>
    <n v="501"/>
    <n v="932"/>
  </r>
  <r>
    <x v="10"/>
    <x v="3"/>
    <n v="532"/>
    <n v="949"/>
  </r>
  <r>
    <x v="10"/>
    <x v="4"/>
    <n v="518"/>
    <n v="947"/>
  </r>
  <r>
    <x v="10"/>
    <x v="5"/>
    <n v="504"/>
    <n v="942"/>
  </r>
  <r>
    <x v="10"/>
    <x v="6"/>
    <n v="489"/>
    <n v="941"/>
  </r>
  <r>
    <x v="10"/>
    <x v="7"/>
    <n v="494"/>
    <n v="942"/>
  </r>
  <r>
    <x v="10"/>
    <x v="8"/>
    <n v="499"/>
    <n v="932"/>
  </r>
  <r>
    <x v="10"/>
    <x v="9"/>
    <n v="472"/>
    <n v="952"/>
  </r>
  <r>
    <x v="10"/>
    <x v="10"/>
    <n v="474"/>
    <n v="948"/>
  </r>
  <r>
    <x v="11"/>
    <x v="0"/>
    <n v="780"/>
    <n v="1411"/>
  </r>
  <r>
    <x v="11"/>
    <x v="1"/>
    <n v="786"/>
    <n v="1333"/>
  </r>
  <r>
    <x v="11"/>
    <x v="2"/>
    <n v="806"/>
    <n v="1364"/>
  </r>
  <r>
    <x v="11"/>
    <x v="3"/>
    <n v="781"/>
    <n v="1378"/>
  </r>
  <r>
    <x v="11"/>
    <x v="4"/>
    <n v="804"/>
    <n v="1363"/>
  </r>
  <r>
    <x v="11"/>
    <x v="5"/>
    <n v="820"/>
    <n v="1334"/>
  </r>
  <r>
    <x v="11"/>
    <x v="6"/>
    <n v="804"/>
    <n v="1387"/>
  </r>
  <r>
    <x v="11"/>
    <x v="7"/>
    <n v="814"/>
    <n v="1389"/>
  </r>
  <r>
    <x v="11"/>
    <x v="8"/>
    <n v="823"/>
    <n v="1392"/>
  </r>
  <r>
    <x v="11"/>
    <x v="9"/>
    <n v="824"/>
    <n v="1407"/>
  </r>
  <r>
    <x v="11"/>
    <x v="10"/>
    <n v="846"/>
    <n v="1391"/>
  </r>
  <r>
    <x v="12"/>
    <x v="0"/>
    <n v="829"/>
    <n v="1221"/>
  </r>
  <r>
    <x v="12"/>
    <x v="1"/>
    <n v="830"/>
    <n v="1197"/>
  </r>
  <r>
    <x v="12"/>
    <x v="2"/>
    <n v="844"/>
    <n v="1184"/>
  </r>
  <r>
    <x v="12"/>
    <x v="3"/>
    <n v="886"/>
    <n v="1204"/>
  </r>
  <r>
    <x v="12"/>
    <x v="4"/>
    <n v="865"/>
    <n v="1211"/>
  </r>
  <r>
    <x v="12"/>
    <x v="5"/>
    <n v="859"/>
    <n v="1285"/>
  </r>
  <r>
    <x v="12"/>
    <x v="6"/>
    <n v="878"/>
    <n v="1327"/>
  </r>
  <r>
    <x v="12"/>
    <x v="7"/>
    <n v="889"/>
    <n v="1348"/>
  </r>
  <r>
    <x v="12"/>
    <x v="8"/>
    <n v="895"/>
    <n v="1403"/>
  </r>
  <r>
    <x v="12"/>
    <x v="9"/>
    <n v="932"/>
    <n v="1450"/>
  </r>
  <r>
    <x v="12"/>
    <x v="10"/>
    <n v="896"/>
    <n v="1471"/>
  </r>
  <r>
    <x v="13"/>
    <x v="0"/>
    <n v="832"/>
    <n v="1367"/>
  </r>
  <r>
    <x v="13"/>
    <x v="1"/>
    <n v="847"/>
    <n v="1353"/>
  </r>
  <r>
    <x v="13"/>
    <x v="2"/>
    <n v="843"/>
    <n v="1357"/>
  </r>
  <r>
    <x v="13"/>
    <x v="3"/>
    <n v="847"/>
    <n v="1326"/>
  </r>
  <r>
    <x v="13"/>
    <x v="4"/>
    <n v="846"/>
    <n v="1347"/>
  </r>
  <r>
    <x v="13"/>
    <x v="5"/>
    <n v="877"/>
    <n v="1347"/>
  </r>
  <r>
    <x v="13"/>
    <x v="6"/>
    <n v="866"/>
    <n v="1366"/>
  </r>
  <r>
    <x v="13"/>
    <x v="7"/>
    <n v="843"/>
    <n v="1401"/>
  </r>
  <r>
    <x v="13"/>
    <x v="8"/>
    <n v="808"/>
    <n v="1424"/>
  </r>
  <r>
    <x v="13"/>
    <x v="9"/>
    <n v="825"/>
    <n v="1440"/>
  </r>
  <r>
    <x v="13"/>
    <x v="10"/>
    <n v="810"/>
    <n v="1414"/>
  </r>
  <r>
    <x v="14"/>
    <x v="0"/>
    <n v="317"/>
    <n v="495"/>
  </r>
  <r>
    <x v="14"/>
    <x v="1"/>
    <n v="329"/>
    <n v="503"/>
  </r>
  <r>
    <x v="14"/>
    <x v="2"/>
    <n v="342"/>
    <n v="511"/>
  </r>
  <r>
    <x v="14"/>
    <x v="3"/>
    <n v="360"/>
    <n v="521"/>
  </r>
  <r>
    <x v="14"/>
    <x v="4"/>
    <n v="386"/>
    <n v="546"/>
  </r>
  <r>
    <x v="14"/>
    <x v="5"/>
    <n v="400"/>
    <n v="579"/>
  </r>
  <r>
    <x v="14"/>
    <x v="6"/>
    <n v="415"/>
    <n v="575"/>
  </r>
  <r>
    <x v="14"/>
    <x v="7"/>
    <n v="396"/>
    <n v="610"/>
  </r>
  <r>
    <x v="14"/>
    <x v="8"/>
    <n v="370"/>
    <n v="630"/>
  </r>
  <r>
    <x v="14"/>
    <x v="9"/>
    <n v="368"/>
    <n v="635"/>
  </r>
  <r>
    <x v="14"/>
    <x v="10"/>
    <n v="357"/>
    <n v="642"/>
  </r>
  <r>
    <x v="15"/>
    <x v="0"/>
    <n v="973"/>
    <n v="1153"/>
  </r>
  <r>
    <x v="15"/>
    <x v="1"/>
    <n v="986"/>
    <n v="1189"/>
  </r>
  <r>
    <x v="15"/>
    <x v="2"/>
    <n v="1057"/>
    <n v="1247"/>
  </r>
  <r>
    <x v="15"/>
    <x v="3"/>
    <n v="1076"/>
    <n v="1276"/>
  </r>
  <r>
    <x v="15"/>
    <x v="4"/>
    <n v="1115"/>
    <n v="1317"/>
  </r>
  <r>
    <x v="15"/>
    <x v="5"/>
    <n v="1058"/>
    <n v="1354"/>
  </r>
  <r>
    <x v="15"/>
    <x v="6"/>
    <n v="1077"/>
    <n v="1416"/>
  </r>
  <r>
    <x v="15"/>
    <x v="7"/>
    <n v="1064"/>
    <n v="1424"/>
  </r>
  <r>
    <x v="15"/>
    <x v="8"/>
    <n v="1039"/>
    <n v="1421"/>
  </r>
  <r>
    <x v="15"/>
    <x v="9"/>
    <n v="1039"/>
    <n v="1470"/>
  </r>
  <r>
    <x v="15"/>
    <x v="10"/>
    <n v="1022"/>
    <n v="1456"/>
  </r>
  <r>
    <x v="16"/>
    <x v="0"/>
    <n v="374"/>
    <n v="486"/>
  </r>
  <r>
    <x v="16"/>
    <x v="1"/>
    <n v="386"/>
    <n v="479"/>
  </r>
  <r>
    <x v="16"/>
    <x v="2"/>
    <n v="382"/>
    <n v="499"/>
  </r>
  <r>
    <x v="16"/>
    <x v="3"/>
    <n v="394"/>
    <n v="525"/>
  </r>
  <r>
    <x v="16"/>
    <x v="4"/>
    <n v="407"/>
    <n v="571"/>
  </r>
  <r>
    <x v="16"/>
    <x v="5"/>
    <n v="411"/>
    <n v="597"/>
  </r>
  <r>
    <x v="16"/>
    <x v="6"/>
    <n v="398"/>
    <n v="617"/>
  </r>
  <r>
    <x v="16"/>
    <x v="7"/>
    <n v="388"/>
    <n v="634"/>
  </r>
  <r>
    <x v="16"/>
    <x v="8"/>
    <n v="411"/>
    <n v="654"/>
  </r>
  <r>
    <x v="16"/>
    <x v="9"/>
    <n v="405"/>
    <n v="644"/>
  </r>
  <r>
    <x v="16"/>
    <x v="10"/>
    <n v="405"/>
    <n v="659"/>
  </r>
  <r>
    <x v="17"/>
    <x v="0"/>
    <n v="578"/>
    <n v="967"/>
  </r>
  <r>
    <x v="17"/>
    <x v="1"/>
    <n v="604"/>
    <n v="973"/>
  </r>
  <r>
    <x v="17"/>
    <x v="2"/>
    <n v="613"/>
    <n v="980"/>
  </r>
  <r>
    <x v="17"/>
    <x v="3"/>
    <n v="599"/>
    <n v="959"/>
  </r>
  <r>
    <x v="17"/>
    <x v="4"/>
    <n v="602"/>
    <n v="953"/>
  </r>
  <r>
    <x v="17"/>
    <x v="5"/>
    <n v="610"/>
    <n v="990"/>
  </r>
  <r>
    <x v="17"/>
    <x v="6"/>
    <n v="608"/>
    <n v="998"/>
  </r>
  <r>
    <x v="17"/>
    <x v="7"/>
    <n v="605"/>
    <n v="1014"/>
  </r>
  <r>
    <x v="17"/>
    <x v="8"/>
    <n v="610"/>
    <n v="1033"/>
  </r>
  <r>
    <x v="17"/>
    <x v="9"/>
    <n v="658"/>
    <n v="1041"/>
  </r>
  <r>
    <x v="17"/>
    <x v="10"/>
    <n v="656"/>
    <n v="1045"/>
  </r>
  <r>
    <x v="18"/>
    <x v="0"/>
    <n v="567"/>
    <n v="945"/>
  </r>
  <r>
    <x v="18"/>
    <x v="1"/>
    <n v="619"/>
    <n v="981"/>
  </r>
  <r>
    <x v="18"/>
    <x v="2"/>
    <n v="658"/>
    <n v="981"/>
  </r>
  <r>
    <x v="18"/>
    <x v="3"/>
    <n v="677"/>
    <n v="1003"/>
  </r>
  <r>
    <x v="18"/>
    <x v="4"/>
    <n v="698"/>
    <n v="1036"/>
  </r>
  <r>
    <x v="18"/>
    <x v="5"/>
    <n v="696"/>
    <n v="1101"/>
  </r>
  <r>
    <x v="18"/>
    <x v="6"/>
    <n v="675"/>
    <n v="1161"/>
  </r>
  <r>
    <x v="18"/>
    <x v="7"/>
    <n v="680"/>
    <n v="1178"/>
  </r>
  <r>
    <x v="18"/>
    <x v="8"/>
    <n v="642"/>
    <n v="1212"/>
  </r>
  <r>
    <x v="18"/>
    <x v="9"/>
    <n v="647"/>
    <n v="1218"/>
  </r>
  <r>
    <x v="18"/>
    <x v="10"/>
    <n v="626"/>
    <n v="1228"/>
  </r>
  <r>
    <x v="19"/>
    <x v="0"/>
    <n v="363"/>
    <n v="579"/>
  </r>
  <r>
    <x v="19"/>
    <x v="1"/>
    <n v="399"/>
    <n v="584"/>
  </r>
  <r>
    <x v="19"/>
    <x v="2"/>
    <n v="430"/>
    <n v="587"/>
  </r>
  <r>
    <x v="19"/>
    <x v="3"/>
    <n v="436"/>
    <n v="579"/>
  </r>
  <r>
    <x v="19"/>
    <x v="4"/>
    <n v="444"/>
    <n v="619"/>
  </r>
  <r>
    <x v="19"/>
    <x v="5"/>
    <n v="438"/>
    <n v="646"/>
  </r>
  <r>
    <x v="19"/>
    <x v="6"/>
    <n v="434"/>
    <n v="684"/>
  </r>
  <r>
    <x v="19"/>
    <x v="7"/>
    <n v="429"/>
    <n v="716"/>
  </r>
  <r>
    <x v="19"/>
    <x v="8"/>
    <n v="437"/>
    <n v="723"/>
  </r>
  <r>
    <x v="19"/>
    <x v="9"/>
    <n v="408"/>
    <n v="701"/>
  </r>
  <r>
    <x v="19"/>
    <x v="10"/>
    <n v="414"/>
    <n v="686"/>
  </r>
  <r>
    <x v="20"/>
    <x v="0"/>
    <n v="645"/>
    <n v="1311"/>
  </r>
  <r>
    <x v="20"/>
    <x v="1"/>
    <n v="660"/>
    <n v="1302"/>
  </r>
  <r>
    <x v="20"/>
    <x v="2"/>
    <n v="654"/>
    <n v="1253"/>
  </r>
  <r>
    <x v="20"/>
    <x v="3"/>
    <n v="650"/>
    <n v="1241"/>
  </r>
  <r>
    <x v="20"/>
    <x v="4"/>
    <n v="676"/>
    <n v="1271"/>
  </r>
  <r>
    <x v="20"/>
    <x v="5"/>
    <n v="631"/>
    <n v="1252"/>
  </r>
  <r>
    <x v="20"/>
    <x v="6"/>
    <n v="604"/>
    <n v="1249"/>
  </r>
  <r>
    <x v="20"/>
    <x v="7"/>
    <n v="624"/>
    <n v="1222"/>
  </r>
  <r>
    <x v="20"/>
    <x v="8"/>
    <n v="638"/>
    <n v="1226"/>
  </r>
  <r>
    <x v="20"/>
    <x v="9"/>
    <n v="641"/>
    <n v="1239"/>
  </r>
  <r>
    <x v="20"/>
    <x v="10"/>
    <n v="630"/>
    <n v="1217"/>
  </r>
  <r>
    <x v="21"/>
    <x v="0"/>
    <n v="1265"/>
    <n v="2181"/>
  </r>
  <r>
    <x v="21"/>
    <x v="1"/>
    <n v="1315"/>
    <n v="2193"/>
  </r>
  <r>
    <x v="21"/>
    <x v="2"/>
    <n v="1353"/>
    <n v="2182"/>
  </r>
  <r>
    <x v="21"/>
    <x v="3"/>
    <n v="1437"/>
    <n v="2182"/>
  </r>
  <r>
    <x v="21"/>
    <x v="4"/>
    <n v="1482"/>
    <n v="2171"/>
  </r>
  <r>
    <x v="21"/>
    <x v="5"/>
    <n v="1456"/>
    <n v="2244"/>
  </r>
  <r>
    <x v="21"/>
    <x v="6"/>
    <n v="1498"/>
    <n v="2249"/>
  </r>
  <r>
    <x v="21"/>
    <x v="7"/>
    <n v="1465"/>
    <n v="2364"/>
  </r>
  <r>
    <x v="21"/>
    <x v="8"/>
    <n v="1488"/>
    <n v="2384"/>
  </r>
  <r>
    <x v="21"/>
    <x v="9"/>
    <n v="1500"/>
    <n v="2458"/>
  </r>
  <r>
    <x v="21"/>
    <x v="10"/>
    <n v="1500"/>
    <n v="2502"/>
  </r>
  <r>
    <x v="22"/>
    <x v="0"/>
    <n v="665"/>
    <n v="962"/>
  </r>
  <r>
    <x v="22"/>
    <x v="1"/>
    <n v="690"/>
    <n v="981"/>
  </r>
  <r>
    <x v="22"/>
    <x v="2"/>
    <n v="683"/>
    <n v="1020"/>
  </r>
  <r>
    <x v="22"/>
    <x v="3"/>
    <n v="702"/>
    <n v="1041"/>
  </r>
  <r>
    <x v="22"/>
    <x v="4"/>
    <n v="705"/>
    <n v="1061"/>
  </r>
  <r>
    <x v="22"/>
    <x v="5"/>
    <n v="725"/>
    <n v="1107"/>
  </r>
  <r>
    <x v="22"/>
    <x v="6"/>
    <n v="706"/>
    <n v="1143"/>
  </r>
  <r>
    <x v="22"/>
    <x v="7"/>
    <n v="671"/>
    <n v="1168"/>
  </r>
  <r>
    <x v="22"/>
    <x v="8"/>
    <n v="664"/>
    <n v="1183"/>
  </r>
  <r>
    <x v="22"/>
    <x v="9"/>
    <n v="629"/>
    <n v="1169"/>
  </r>
  <r>
    <x v="22"/>
    <x v="10"/>
    <n v="607"/>
    <n v="1149"/>
  </r>
  <r>
    <x v="23"/>
    <x v="0"/>
    <n v="330"/>
    <n v="644"/>
  </r>
  <r>
    <x v="23"/>
    <x v="1"/>
    <n v="357"/>
    <n v="670"/>
  </r>
  <r>
    <x v="23"/>
    <x v="2"/>
    <n v="385"/>
    <n v="707"/>
  </r>
  <r>
    <x v="23"/>
    <x v="3"/>
    <n v="375"/>
    <n v="757"/>
  </r>
  <r>
    <x v="23"/>
    <x v="4"/>
    <n v="392"/>
    <n v="738"/>
  </r>
  <r>
    <x v="23"/>
    <x v="5"/>
    <n v="372"/>
    <n v="772"/>
  </r>
  <r>
    <x v="23"/>
    <x v="6"/>
    <n v="388"/>
    <n v="762"/>
  </r>
  <r>
    <x v="23"/>
    <x v="7"/>
    <n v="398"/>
    <n v="788"/>
  </r>
  <r>
    <x v="23"/>
    <x v="8"/>
    <n v="400"/>
    <n v="795"/>
  </r>
  <r>
    <x v="23"/>
    <x v="9"/>
    <n v="408"/>
    <n v="825"/>
  </r>
  <r>
    <x v="23"/>
    <x v="10"/>
    <n v="414"/>
    <n v="851"/>
  </r>
  <r>
    <x v="24"/>
    <x v="0"/>
    <n v="437"/>
    <n v="701"/>
  </r>
  <r>
    <x v="24"/>
    <x v="1"/>
    <n v="431"/>
    <n v="678"/>
  </r>
  <r>
    <x v="24"/>
    <x v="2"/>
    <n v="434"/>
    <n v="683"/>
  </r>
  <r>
    <x v="24"/>
    <x v="3"/>
    <n v="460"/>
    <n v="674"/>
  </r>
  <r>
    <x v="24"/>
    <x v="4"/>
    <n v="449"/>
    <n v="680"/>
  </r>
  <r>
    <x v="24"/>
    <x v="5"/>
    <n v="498"/>
    <n v="676"/>
  </r>
  <r>
    <x v="24"/>
    <x v="6"/>
    <n v="507"/>
    <n v="692"/>
  </r>
  <r>
    <x v="24"/>
    <x v="7"/>
    <n v="508"/>
    <n v="741"/>
  </r>
  <r>
    <x v="24"/>
    <x v="8"/>
    <n v="515"/>
    <n v="758"/>
  </r>
  <r>
    <x v="24"/>
    <x v="9"/>
    <n v="506"/>
    <n v="795"/>
  </r>
  <r>
    <x v="24"/>
    <x v="10"/>
    <n v="506"/>
    <n v="808"/>
  </r>
  <r>
    <x v="25"/>
    <x v="0"/>
    <n v="668"/>
    <n v="1181"/>
  </r>
  <r>
    <x v="25"/>
    <x v="1"/>
    <n v="695"/>
    <n v="1175"/>
  </r>
  <r>
    <x v="25"/>
    <x v="2"/>
    <n v="739"/>
    <n v="1146"/>
  </r>
  <r>
    <x v="25"/>
    <x v="3"/>
    <n v="742"/>
    <n v="1133"/>
  </r>
  <r>
    <x v="25"/>
    <x v="4"/>
    <n v="787"/>
    <n v="1163"/>
  </r>
  <r>
    <x v="25"/>
    <x v="5"/>
    <n v="811"/>
    <n v="1171"/>
  </r>
  <r>
    <x v="25"/>
    <x v="6"/>
    <n v="823"/>
    <n v="1219"/>
  </r>
  <r>
    <x v="25"/>
    <x v="7"/>
    <n v="812"/>
    <n v="1246"/>
  </r>
  <r>
    <x v="25"/>
    <x v="8"/>
    <n v="773"/>
    <n v="1318"/>
  </r>
  <r>
    <x v="25"/>
    <x v="9"/>
    <n v="761"/>
    <n v="1340"/>
  </r>
  <r>
    <x v="25"/>
    <x v="10"/>
    <n v="791"/>
    <n v="1332"/>
  </r>
  <r>
    <x v="26"/>
    <x v="0"/>
    <n v="457"/>
    <n v="731"/>
  </r>
  <r>
    <x v="26"/>
    <x v="1"/>
    <n v="493"/>
    <n v="709"/>
  </r>
  <r>
    <x v="26"/>
    <x v="2"/>
    <n v="513"/>
    <n v="728"/>
  </r>
  <r>
    <x v="26"/>
    <x v="3"/>
    <n v="507"/>
    <n v="748"/>
  </r>
  <r>
    <x v="26"/>
    <x v="4"/>
    <n v="503"/>
    <n v="758"/>
  </r>
  <r>
    <x v="26"/>
    <x v="5"/>
    <n v="490"/>
    <n v="767"/>
  </r>
  <r>
    <x v="26"/>
    <x v="6"/>
    <n v="505"/>
    <n v="777"/>
  </r>
  <r>
    <x v="26"/>
    <x v="7"/>
    <n v="485"/>
    <n v="810"/>
  </r>
  <r>
    <x v="26"/>
    <x v="8"/>
    <n v="462"/>
    <n v="861"/>
  </r>
  <r>
    <x v="26"/>
    <x v="9"/>
    <n v="462"/>
    <n v="858"/>
  </r>
  <r>
    <x v="26"/>
    <x v="10"/>
    <n v="469"/>
    <n v="854"/>
  </r>
  <r>
    <x v="27"/>
    <x v="0"/>
    <n v="770"/>
    <n v="1207"/>
  </r>
  <r>
    <x v="27"/>
    <x v="1"/>
    <n v="781"/>
    <n v="1207"/>
  </r>
  <r>
    <x v="27"/>
    <x v="2"/>
    <n v="791"/>
    <n v="1209"/>
  </r>
  <r>
    <x v="27"/>
    <x v="3"/>
    <n v="736"/>
    <n v="1226"/>
  </r>
  <r>
    <x v="27"/>
    <x v="4"/>
    <n v="753"/>
    <n v="1210"/>
  </r>
  <r>
    <x v="27"/>
    <x v="5"/>
    <n v="753"/>
    <n v="1214"/>
  </r>
  <r>
    <x v="27"/>
    <x v="6"/>
    <n v="760"/>
    <n v="1220"/>
  </r>
  <r>
    <x v="27"/>
    <x v="7"/>
    <n v="721"/>
    <n v="1244"/>
  </r>
  <r>
    <x v="27"/>
    <x v="8"/>
    <n v="679"/>
    <n v="1253"/>
  </r>
  <r>
    <x v="27"/>
    <x v="9"/>
    <n v="662"/>
    <n v="1257"/>
  </r>
  <r>
    <x v="27"/>
    <x v="10"/>
    <n v="677"/>
    <n v="1242"/>
  </r>
  <r>
    <x v="28"/>
    <x v="0"/>
    <n v="724"/>
    <n v="951"/>
  </r>
  <r>
    <x v="28"/>
    <x v="1"/>
    <n v="729"/>
    <n v="1003"/>
  </r>
  <r>
    <x v="28"/>
    <x v="2"/>
    <n v="781"/>
    <n v="1018"/>
  </r>
  <r>
    <x v="28"/>
    <x v="3"/>
    <n v="786"/>
    <n v="1078"/>
  </r>
  <r>
    <x v="28"/>
    <x v="4"/>
    <n v="786"/>
    <n v="1119"/>
  </r>
  <r>
    <x v="28"/>
    <x v="5"/>
    <n v="788"/>
    <n v="1149"/>
  </r>
  <r>
    <x v="28"/>
    <x v="6"/>
    <n v="813"/>
    <n v="1231"/>
  </r>
  <r>
    <x v="28"/>
    <x v="7"/>
    <n v="760"/>
    <n v="1240"/>
  </r>
  <r>
    <x v="28"/>
    <x v="8"/>
    <n v="731"/>
    <n v="1267"/>
  </r>
  <r>
    <x v="28"/>
    <x v="9"/>
    <n v="724"/>
    <n v="1297"/>
  </r>
  <r>
    <x v="28"/>
    <x v="10"/>
    <n v="743"/>
    <n v="1306"/>
  </r>
  <r>
    <x v="29"/>
    <x v="0"/>
    <n v="590"/>
    <n v="1086"/>
  </r>
  <r>
    <x v="29"/>
    <x v="1"/>
    <n v="588"/>
    <n v="1074"/>
  </r>
  <r>
    <x v="29"/>
    <x v="2"/>
    <n v="596"/>
    <n v="1080"/>
  </r>
  <r>
    <x v="29"/>
    <x v="3"/>
    <n v="577"/>
    <n v="1099"/>
  </r>
  <r>
    <x v="29"/>
    <x v="4"/>
    <n v="596"/>
    <n v="1105"/>
  </r>
  <r>
    <x v="29"/>
    <x v="5"/>
    <n v="557"/>
    <n v="1124"/>
  </r>
  <r>
    <x v="29"/>
    <x v="6"/>
    <n v="578"/>
    <n v="1127"/>
  </r>
  <r>
    <x v="29"/>
    <x v="7"/>
    <n v="575"/>
    <n v="1113"/>
  </r>
  <r>
    <x v="29"/>
    <x v="8"/>
    <n v="562"/>
    <n v="1103"/>
  </r>
  <r>
    <x v="29"/>
    <x v="9"/>
    <n v="565"/>
    <n v="1096"/>
  </r>
  <r>
    <x v="29"/>
    <x v="10"/>
    <n v="556"/>
    <n v="1068"/>
  </r>
  <r>
    <x v="30"/>
    <x v="0"/>
    <n v="435"/>
    <n v="698"/>
  </r>
  <r>
    <x v="30"/>
    <x v="1"/>
    <n v="445"/>
    <n v="695"/>
  </r>
  <r>
    <x v="30"/>
    <x v="2"/>
    <n v="465"/>
    <n v="714"/>
  </r>
  <r>
    <x v="30"/>
    <x v="3"/>
    <n v="475"/>
    <n v="717"/>
  </r>
  <r>
    <x v="30"/>
    <x v="4"/>
    <n v="483"/>
    <n v="715"/>
  </r>
  <r>
    <x v="30"/>
    <x v="5"/>
    <n v="468"/>
    <n v="746"/>
  </r>
  <r>
    <x v="30"/>
    <x v="6"/>
    <n v="453"/>
    <n v="754"/>
  </r>
  <r>
    <x v="30"/>
    <x v="7"/>
    <n v="437"/>
    <n v="796"/>
  </r>
  <r>
    <x v="30"/>
    <x v="8"/>
    <n v="421"/>
    <n v="808"/>
  </r>
  <r>
    <x v="30"/>
    <x v="9"/>
    <n v="424"/>
    <n v="795"/>
  </r>
  <r>
    <x v="30"/>
    <x v="10"/>
    <n v="454"/>
    <n v="783"/>
  </r>
  <r>
    <x v="31"/>
    <x v="0"/>
    <n v="512"/>
    <n v="845"/>
  </r>
  <r>
    <x v="31"/>
    <x v="1"/>
    <n v="525"/>
    <n v="849"/>
  </r>
  <r>
    <x v="31"/>
    <x v="2"/>
    <n v="559"/>
    <n v="838"/>
  </r>
  <r>
    <x v="31"/>
    <x v="3"/>
    <n v="580"/>
    <n v="849"/>
  </r>
  <r>
    <x v="31"/>
    <x v="4"/>
    <n v="580"/>
    <n v="888"/>
  </r>
  <r>
    <x v="31"/>
    <x v="5"/>
    <n v="589"/>
    <n v="906"/>
  </r>
  <r>
    <x v="31"/>
    <x v="6"/>
    <n v="584"/>
    <n v="938"/>
  </r>
  <r>
    <x v="31"/>
    <x v="7"/>
    <n v="585"/>
    <n v="970"/>
  </r>
  <r>
    <x v="31"/>
    <x v="8"/>
    <n v="550"/>
    <n v="986"/>
  </r>
  <r>
    <x v="31"/>
    <x v="9"/>
    <n v="554"/>
    <n v="1016"/>
  </r>
  <r>
    <x v="31"/>
    <x v="10"/>
    <n v="529"/>
    <n v="1020"/>
  </r>
  <r>
    <x v="32"/>
    <x v="0"/>
    <n v="786"/>
    <n v="1208"/>
  </r>
  <r>
    <x v="32"/>
    <x v="1"/>
    <n v="789"/>
    <n v="1242"/>
  </r>
  <r>
    <x v="32"/>
    <x v="2"/>
    <n v="808"/>
    <n v="1240"/>
  </r>
  <r>
    <x v="32"/>
    <x v="3"/>
    <n v="782"/>
    <n v="1250"/>
  </r>
  <r>
    <x v="32"/>
    <x v="4"/>
    <n v="789"/>
    <n v="1259"/>
  </r>
  <r>
    <x v="32"/>
    <x v="5"/>
    <n v="757"/>
    <n v="1278"/>
  </r>
  <r>
    <x v="32"/>
    <x v="6"/>
    <n v="727"/>
    <n v="1304"/>
  </r>
  <r>
    <x v="32"/>
    <x v="7"/>
    <n v="693"/>
    <n v="1346"/>
  </r>
  <r>
    <x v="32"/>
    <x v="8"/>
    <n v="677"/>
    <n v="1350"/>
  </r>
  <r>
    <x v="32"/>
    <x v="9"/>
    <n v="670"/>
    <n v="1333"/>
  </r>
  <r>
    <x v="32"/>
    <x v="10"/>
    <n v="673"/>
    <n v="1303"/>
  </r>
  <r>
    <x v="33"/>
    <x v="0"/>
    <n v="661"/>
    <n v="986"/>
  </r>
  <r>
    <x v="33"/>
    <x v="1"/>
    <n v="685"/>
    <n v="982"/>
  </r>
  <r>
    <x v="33"/>
    <x v="2"/>
    <n v="707"/>
    <n v="1007"/>
  </r>
  <r>
    <x v="33"/>
    <x v="3"/>
    <n v="724"/>
    <n v="991"/>
  </r>
  <r>
    <x v="33"/>
    <x v="4"/>
    <n v="740"/>
    <n v="1043"/>
  </r>
  <r>
    <x v="33"/>
    <x v="5"/>
    <n v="722"/>
    <n v="1073"/>
  </r>
  <r>
    <x v="33"/>
    <x v="6"/>
    <n v="691"/>
    <n v="1133"/>
  </r>
  <r>
    <x v="33"/>
    <x v="7"/>
    <n v="669"/>
    <n v="1170"/>
  </r>
  <r>
    <x v="33"/>
    <x v="8"/>
    <n v="642"/>
    <n v="1191"/>
  </r>
  <r>
    <x v="33"/>
    <x v="9"/>
    <n v="626"/>
    <n v="1210"/>
  </r>
  <r>
    <x v="33"/>
    <x v="10"/>
    <n v="563"/>
    <n v="1195"/>
  </r>
  <r>
    <x v="34"/>
    <x v="0"/>
    <n v="1338"/>
    <n v="2032"/>
  </r>
  <r>
    <x v="34"/>
    <x v="1"/>
    <n v="1305"/>
    <n v="2031"/>
  </r>
  <r>
    <x v="34"/>
    <x v="2"/>
    <n v="1358"/>
    <n v="2015"/>
  </r>
  <r>
    <x v="34"/>
    <x v="3"/>
    <n v="1368"/>
    <n v="2047"/>
  </r>
  <r>
    <x v="34"/>
    <x v="4"/>
    <n v="1442"/>
    <n v="1968"/>
  </r>
  <r>
    <x v="34"/>
    <x v="5"/>
    <n v="1468"/>
    <n v="2142"/>
  </r>
  <r>
    <x v="34"/>
    <x v="6"/>
    <n v="1468"/>
    <n v="2134"/>
  </r>
  <r>
    <x v="34"/>
    <x v="7"/>
    <n v="1466"/>
    <n v="2131"/>
  </r>
  <r>
    <x v="34"/>
    <x v="8"/>
    <n v="1406"/>
    <n v="2206"/>
  </r>
  <r>
    <x v="34"/>
    <x v="9"/>
    <n v="1346"/>
    <n v="2196"/>
  </r>
  <r>
    <x v="34"/>
    <x v="10"/>
    <n v="1308"/>
    <n v="2276"/>
  </r>
  <r>
    <x v="35"/>
    <x v="0"/>
    <n v="1224"/>
    <n v="1852"/>
  </r>
  <r>
    <x v="35"/>
    <x v="1"/>
    <n v="1266"/>
    <n v="1845"/>
  </r>
  <r>
    <x v="35"/>
    <x v="2"/>
    <n v="1244"/>
    <n v="1855"/>
  </r>
  <r>
    <x v="35"/>
    <x v="3"/>
    <n v="1228"/>
    <n v="1919"/>
  </r>
  <r>
    <x v="35"/>
    <x v="4"/>
    <n v="1231"/>
    <n v="1947"/>
  </r>
  <r>
    <x v="35"/>
    <x v="5"/>
    <n v="1218"/>
    <n v="1983"/>
  </r>
  <r>
    <x v="35"/>
    <x v="6"/>
    <n v="1210"/>
    <n v="2024"/>
  </r>
  <r>
    <x v="35"/>
    <x v="7"/>
    <n v="1282"/>
    <n v="2029"/>
  </r>
  <r>
    <x v="35"/>
    <x v="8"/>
    <n v="1262"/>
    <n v="2070"/>
  </r>
  <r>
    <x v="35"/>
    <x v="9"/>
    <n v="1242"/>
    <n v="2065"/>
  </r>
  <r>
    <x v="35"/>
    <x v="10"/>
    <n v="1235"/>
    <n v="2068"/>
  </r>
  <r>
    <x v="36"/>
    <x v="0"/>
    <n v="3373"/>
    <n v="5050"/>
  </r>
  <r>
    <x v="36"/>
    <x v="1"/>
    <n v="3577"/>
    <n v="5139"/>
  </r>
  <r>
    <x v="36"/>
    <x v="2"/>
    <n v="3715"/>
    <n v="5227"/>
  </r>
  <r>
    <x v="36"/>
    <x v="3"/>
    <n v="3859"/>
    <n v="5287"/>
  </r>
  <r>
    <x v="36"/>
    <x v="4"/>
    <n v="3901"/>
    <n v="5401"/>
  </r>
  <r>
    <x v="36"/>
    <x v="5"/>
    <n v="3878"/>
    <n v="5607"/>
  </r>
  <r>
    <x v="36"/>
    <x v="6"/>
    <n v="3896"/>
    <n v="5899"/>
  </r>
  <r>
    <x v="36"/>
    <x v="7"/>
    <n v="3901"/>
    <n v="6101"/>
  </r>
  <r>
    <x v="36"/>
    <x v="8"/>
    <n v="3881"/>
    <n v="6249"/>
  </r>
  <r>
    <x v="36"/>
    <x v="9"/>
    <n v="3804"/>
    <n v="6426"/>
  </r>
  <r>
    <x v="36"/>
    <x v="10"/>
    <n v="3730"/>
    <n v="6455"/>
  </r>
  <r>
    <x v="37"/>
    <x v="0"/>
    <n v="756"/>
    <n v="1236"/>
  </r>
  <r>
    <x v="37"/>
    <x v="1"/>
    <n v="796"/>
    <n v="1235"/>
  </r>
  <r>
    <x v="37"/>
    <x v="2"/>
    <n v="781"/>
    <n v="1253"/>
  </r>
  <r>
    <x v="37"/>
    <x v="3"/>
    <n v="824"/>
    <n v="1245"/>
  </r>
  <r>
    <x v="37"/>
    <x v="4"/>
    <n v="857"/>
    <n v="1275"/>
  </r>
  <r>
    <x v="37"/>
    <x v="5"/>
    <n v="847"/>
    <n v="1312"/>
  </r>
  <r>
    <x v="37"/>
    <x v="6"/>
    <n v="863"/>
    <n v="1293"/>
  </r>
  <r>
    <x v="37"/>
    <x v="7"/>
    <n v="843"/>
    <n v="1340"/>
  </r>
  <r>
    <x v="37"/>
    <x v="8"/>
    <n v="826"/>
    <n v="1398"/>
  </r>
  <r>
    <x v="37"/>
    <x v="9"/>
    <n v="831"/>
    <n v="1424"/>
  </r>
  <r>
    <x v="37"/>
    <x v="10"/>
    <n v="830"/>
    <n v="1419"/>
  </r>
  <r>
    <x v="38"/>
    <x v="0"/>
    <n v="644"/>
    <n v="880"/>
  </r>
  <r>
    <x v="38"/>
    <x v="1"/>
    <n v="658"/>
    <n v="911"/>
  </r>
  <r>
    <x v="38"/>
    <x v="2"/>
    <n v="668"/>
    <n v="944"/>
  </r>
  <r>
    <x v="38"/>
    <x v="3"/>
    <n v="652"/>
    <n v="991"/>
  </r>
  <r>
    <x v="38"/>
    <x v="4"/>
    <n v="656"/>
    <n v="1038"/>
  </r>
  <r>
    <x v="38"/>
    <x v="5"/>
    <n v="638"/>
    <n v="1066"/>
  </r>
  <r>
    <x v="38"/>
    <x v="6"/>
    <n v="647"/>
    <n v="1065"/>
  </r>
  <r>
    <x v="38"/>
    <x v="7"/>
    <n v="626"/>
    <n v="1087"/>
  </r>
  <r>
    <x v="38"/>
    <x v="8"/>
    <n v="635"/>
    <n v="1098"/>
  </r>
  <r>
    <x v="38"/>
    <x v="9"/>
    <n v="605"/>
    <n v="1085"/>
  </r>
  <r>
    <x v="38"/>
    <x v="10"/>
    <n v="562"/>
    <n v="1090"/>
  </r>
  <r>
    <x v="39"/>
    <x v="0"/>
    <n v="1007"/>
    <n v="1562"/>
  </r>
  <r>
    <x v="39"/>
    <x v="1"/>
    <n v="1054"/>
    <n v="1569"/>
  </r>
  <r>
    <x v="39"/>
    <x v="2"/>
    <n v="1042"/>
    <n v="1571"/>
  </r>
  <r>
    <x v="39"/>
    <x v="3"/>
    <n v="1029"/>
    <n v="1598"/>
  </r>
  <r>
    <x v="39"/>
    <x v="4"/>
    <n v="1058"/>
    <n v="1586"/>
  </r>
  <r>
    <x v="39"/>
    <x v="5"/>
    <n v="1069"/>
    <n v="1657"/>
  </r>
  <r>
    <x v="39"/>
    <x v="6"/>
    <n v="1003"/>
    <n v="1721"/>
  </r>
  <r>
    <x v="39"/>
    <x v="7"/>
    <n v="1024"/>
    <n v="1762"/>
  </r>
  <r>
    <x v="39"/>
    <x v="8"/>
    <n v="978"/>
    <n v="1801"/>
  </r>
  <r>
    <x v="39"/>
    <x v="9"/>
    <n v="939"/>
    <n v="1800"/>
  </r>
  <r>
    <x v="39"/>
    <x v="10"/>
    <n v="967"/>
    <n v="1777"/>
  </r>
  <r>
    <x v="40"/>
    <x v="0"/>
    <n v="955"/>
    <n v="1410"/>
  </r>
  <r>
    <x v="40"/>
    <x v="1"/>
    <n v="992"/>
    <n v="1427"/>
  </r>
  <r>
    <x v="40"/>
    <x v="2"/>
    <n v="1030"/>
    <n v="1496"/>
  </r>
  <r>
    <x v="40"/>
    <x v="3"/>
    <n v="1047"/>
    <n v="1536"/>
  </r>
  <r>
    <x v="40"/>
    <x v="4"/>
    <n v="1070"/>
    <n v="1605"/>
  </r>
  <r>
    <x v="40"/>
    <x v="5"/>
    <n v="1036"/>
    <n v="1689"/>
  </r>
  <r>
    <x v="40"/>
    <x v="6"/>
    <n v="1067"/>
    <n v="1743"/>
  </r>
  <r>
    <x v="40"/>
    <x v="7"/>
    <n v="1101"/>
    <n v="1803"/>
  </r>
  <r>
    <x v="40"/>
    <x v="8"/>
    <n v="1102"/>
    <n v="1838"/>
  </r>
  <r>
    <x v="40"/>
    <x v="9"/>
    <n v="1070"/>
    <n v="1895"/>
  </r>
  <r>
    <x v="40"/>
    <x v="10"/>
    <n v="1060"/>
    <n v="1886"/>
  </r>
  <r>
    <x v="41"/>
    <x v="0"/>
    <n v="1024"/>
    <n v="1586"/>
  </r>
  <r>
    <x v="41"/>
    <x v="1"/>
    <n v="978"/>
    <n v="1612"/>
  </r>
  <r>
    <x v="41"/>
    <x v="2"/>
    <n v="996"/>
    <n v="1653"/>
  </r>
  <r>
    <x v="41"/>
    <x v="3"/>
    <n v="1009"/>
    <n v="1686"/>
  </r>
  <r>
    <x v="41"/>
    <x v="4"/>
    <n v="1085"/>
    <n v="1672"/>
  </r>
  <r>
    <x v="41"/>
    <x v="5"/>
    <n v="1081"/>
    <n v="1699"/>
  </r>
  <r>
    <x v="41"/>
    <x v="6"/>
    <n v="1035"/>
    <n v="1737"/>
  </r>
  <r>
    <x v="41"/>
    <x v="7"/>
    <n v="1026"/>
    <n v="1731"/>
  </r>
  <r>
    <x v="41"/>
    <x v="8"/>
    <n v="999"/>
    <n v="1768"/>
  </r>
  <r>
    <x v="41"/>
    <x v="9"/>
    <n v="1019"/>
    <n v="1751"/>
  </r>
  <r>
    <x v="41"/>
    <x v="10"/>
    <n v="1007"/>
    <n v="1786"/>
  </r>
  <r>
    <x v="42"/>
    <x v="0"/>
    <n v="529"/>
    <n v="874"/>
  </r>
  <r>
    <x v="42"/>
    <x v="1"/>
    <n v="544"/>
    <n v="863"/>
  </r>
  <r>
    <x v="42"/>
    <x v="2"/>
    <n v="599"/>
    <n v="849"/>
  </r>
  <r>
    <x v="42"/>
    <x v="3"/>
    <n v="569"/>
    <n v="854"/>
  </r>
  <r>
    <x v="42"/>
    <x v="4"/>
    <n v="576"/>
    <n v="835"/>
  </r>
  <r>
    <x v="42"/>
    <x v="5"/>
    <n v="601"/>
    <n v="840"/>
  </r>
  <r>
    <x v="42"/>
    <x v="6"/>
    <n v="594"/>
    <n v="877"/>
  </r>
  <r>
    <x v="42"/>
    <x v="7"/>
    <n v="576"/>
    <n v="925"/>
  </r>
  <r>
    <x v="42"/>
    <x v="8"/>
    <n v="563"/>
    <n v="982"/>
  </r>
  <r>
    <x v="42"/>
    <x v="9"/>
    <n v="543"/>
    <n v="979"/>
  </r>
  <r>
    <x v="42"/>
    <x v="10"/>
    <n v="483"/>
    <n v="980"/>
  </r>
  <r>
    <x v="43"/>
    <x v="0"/>
    <n v="159"/>
    <n v="241"/>
  </r>
  <r>
    <x v="43"/>
    <x v="1"/>
    <n v="157"/>
    <n v="260"/>
  </r>
  <r>
    <x v="43"/>
    <x v="2"/>
    <n v="160"/>
    <n v="266"/>
  </r>
  <r>
    <x v="43"/>
    <x v="3"/>
    <n v="165"/>
    <n v="286"/>
  </r>
  <r>
    <x v="43"/>
    <x v="4"/>
    <n v="161"/>
    <n v="277"/>
  </r>
  <r>
    <x v="43"/>
    <x v="5"/>
    <n v="160"/>
    <n v="285"/>
  </r>
  <r>
    <x v="43"/>
    <x v="6"/>
    <n v="172"/>
    <n v="272"/>
  </r>
  <r>
    <x v="43"/>
    <x v="7"/>
    <n v="162"/>
    <n v="283"/>
  </r>
  <r>
    <x v="43"/>
    <x v="8"/>
    <n v="151"/>
    <n v="284"/>
  </r>
  <r>
    <x v="43"/>
    <x v="9"/>
    <n v="159"/>
    <n v="273"/>
  </r>
  <r>
    <x v="43"/>
    <x v="10"/>
    <n v="147"/>
    <n v="276"/>
  </r>
  <r>
    <x v="44"/>
    <x v="0"/>
    <n v="875"/>
    <n v="1112"/>
  </r>
  <r>
    <x v="44"/>
    <x v="1"/>
    <n v="914"/>
    <n v="1119"/>
  </r>
  <r>
    <x v="44"/>
    <x v="2"/>
    <n v="919"/>
    <n v="1163"/>
  </r>
  <r>
    <x v="44"/>
    <x v="3"/>
    <n v="941"/>
    <n v="1197"/>
  </r>
  <r>
    <x v="44"/>
    <x v="4"/>
    <n v="923"/>
    <n v="1235"/>
  </r>
  <r>
    <x v="44"/>
    <x v="5"/>
    <n v="910"/>
    <n v="1275"/>
  </r>
  <r>
    <x v="44"/>
    <x v="6"/>
    <n v="959"/>
    <n v="1313"/>
  </r>
  <r>
    <x v="44"/>
    <x v="7"/>
    <n v="958"/>
    <n v="1309"/>
  </r>
  <r>
    <x v="44"/>
    <x v="8"/>
    <n v="943"/>
    <n v="1360"/>
  </r>
  <r>
    <x v="44"/>
    <x v="9"/>
    <n v="927"/>
    <n v="1426"/>
  </r>
  <r>
    <x v="44"/>
    <x v="10"/>
    <n v="859"/>
    <n v="1369"/>
  </r>
  <r>
    <x v="45"/>
    <x v="0"/>
    <n v="674"/>
    <n v="1072"/>
  </r>
  <r>
    <x v="45"/>
    <x v="1"/>
    <n v="683"/>
    <n v="1035"/>
  </r>
  <r>
    <x v="45"/>
    <x v="2"/>
    <n v="664"/>
    <n v="1081"/>
  </r>
  <r>
    <x v="45"/>
    <x v="3"/>
    <n v="631"/>
    <n v="1054"/>
  </r>
  <r>
    <x v="45"/>
    <x v="4"/>
    <n v="664"/>
    <n v="1017"/>
  </r>
  <r>
    <x v="45"/>
    <x v="5"/>
    <n v="641"/>
    <n v="1041"/>
  </r>
  <r>
    <x v="45"/>
    <x v="6"/>
    <n v="653"/>
    <n v="1020"/>
  </r>
  <r>
    <x v="45"/>
    <x v="7"/>
    <n v="654"/>
    <n v="1042"/>
  </r>
  <r>
    <x v="45"/>
    <x v="8"/>
    <n v="620"/>
    <n v="1034"/>
  </r>
  <r>
    <x v="45"/>
    <x v="9"/>
    <n v="662"/>
    <n v="1028"/>
  </r>
  <r>
    <x v="45"/>
    <x v="10"/>
    <n v="667"/>
    <n v="1019"/>
  </r>
  <r>
    <x v="46"/>
    <x v="0"/>
    <n v="357"/>
    <n v="515"/>
  </r>
  <r>
    <x v="46"/>
    <x v="1"/>
    <n v="366"/>
    <n v="541"/>
  </r>
  <r>
    <x v="46"/>
    <x v="2"/>
    <n v="384"/>
    <n v="547"/>
  </r>
  <r>
    <x v="46"/>
    <x v="3"/>
    <n v="414"/>
    <n v="550"/>
  </r>
  <r>
    <x v="46"/>
    <x v="4"/>
    <n v="397"/>
    <n v="556"/>
  </r>
  <r>
    <x v="46"/>
    <x v="5"/>
    <n v="378"/>
    <n v="585"/>
  </r>
  <r>
    <x v="46"/>
    <x v="6"/>
    <n v="354"/>
    <n v="616"/>
  </r>
  <r>
    <x v="46"/>
    <x v="7"/>
    <n v="351"/>
    <n v="611"/>
  </r>
  <r>
    <x v="46"/>
    <x v="8"/>
    <n v="345"/>
    <n v="641"/>
  </r>
  <r>
    <x v="46"/>
    <x v="9"/>
    <n v="324"/>
    <n v="646"/>
  </r>
  <r>
    <x v="46"/>
    <x v="10"/>
    <n v="321"/>
    <n v="634"/>
  </r>
  <r>
    <x v="47"/>
    <x v="0"/>
    <n v="1365"/>
    <n v="1989"/>
  </r>
  <r>
    <x v="47"/>
    <x v="1"/>
    <n v="1426"/>
    <n v="2019"/>
  </r>
  <r>
    <x v="47"/>
    <x v="2"/>
    <n v="1420"/>
    <n v="2062"/>
  </r>
  <r>
    <x v="47"/>
    <x v="3"/>
    <n v="1435"/>
    <n v="2091"/>
  </r>
  <r>
    <x v="47"/>
    <x v="4"/>
    <n v="1485"/>
    <n v="2164"/>
  </r>
  <r>
    <x v="47"/>
    <x v="5"/>
    <n v="1504"/>
    <n v="2235"/>
  </r>
  <r>
    <x v="47"/>
    <x v="6"/>
    <n v="1522"/>
    <n v="2331"/>
  </r>
  <r>
    <x v="47"/>
    <x v="7"/>
    <n v="1513"/>
    <n v="2401"/>
  </r>
  <r>
    <x v="47"/>
    <x v="8"/>
    <n v="1454"/>
    <n v="2441"/>
  </r>
  <r>
    <x v="47"/>
    <x v="9"/>
    <n v="1458"/>
    <n v="2511"/>
  </r>
  <r>
    <x v="47"/>
    <x v="10"/>
    <n v="1438"/>
    <n v="2510"/>
  </r>
  <r>
    <x v="48"/>
    <x v="0"/>
    <n v="302"/>
    <n v="599"/>
  </r>
  <r>
    <x v="48"/>
    <x v="1"/>
    <n v="336"/>
    <n v="544"/>
  </r>
  <r>
    <x v="48"/>
    <x v="2"/>
    <n v="323"/>
    <n v="548"/>
  </r>
  <r>
    <x v="48"/>
    <x v="3"/>
    <n v="284"/>
    <n v="537"/>
  </r>
  <r>
    <x v="48"/>
    <x v="4"/>
    <n v="290"/>
    <n v="511"/>
  </r>
  <r>
    <x v="48"/>
    <x v="5"/>
    <n v="267"/>
    <n v="506"/>
  </r>
  <r>
    <x v="48"/>
    <x v="6"/>
    <n v="271"/>
    <n v="506"/>
  </r>
  <r>
    <x v="48"/>
    <x v="7"/>
    <n v="298"/>
    <n v="506"/>
  </r>
  <r>
    <x v="48"/>
    <x v="8"/>
    <n v="312"/>
    <n v="477"/>
  </r>
  <r>
    <x v="48"/>
    <x v="9"/>
    <n v="286"/>
    <n v="459"/>
  </r>
  <r>
    <x v="48"/>
    <x v="10"/>
    <n v="275"/>
    <n v="480"/>
  </r>
  <r>
    <x v="49"/>
    <x v="0"/>
    <n v="898"/>
    <n v="1505"/>
  </r>
  <r>
    <x v="49"/>
    <x v="1"/>
    <n v="944"/>
    <n v="1470"/>
  </r>
  <r>
    <x v="49"/>
    <x v="2"/>
    <n v="976"/>
    <n v="1443"/>
  </r>
  <r>
    <x v="49"/>
    <x v="3"/>
    <n v="977"/>
    <n v="1425"/>
  </r>
  <r>
    <x v="49"/>
    <x v="4"/>
    <n v="1015"/>
    <n v="1437"/>
  </r>
  <r>
    <x v="49"/>
    <x v="5"/>
    <n v="1002"/>
    <n v="1480"/>
  </r>
  <r>
    <x v="49"/>
    <x v="6"/>
    <n v="978"/>
    <n v="1538"/>
  </r>
  <r>
    <x v="49"/>
    <x v="7"/>
    <n v="972"/>
    <n v="1571"/>
  </r>
  <r>
    <x v="49"/>
    <x v="8"/>
    <n v="972"/>
    <n v="1636"/>
  </r>
  <r>
    <x v="49"/>
    <x v="9"/>
    <n v="928"/>
    <n v="1684"/>
  </r>
  <r>
    <x v="49"/>
    <x v="10"/>
    <n v="976"/>
    <n v="1702"/>
  </r>
  <r>
    <x v="50"/>
    <x v="0"/>
    <n v="325"/>
    <n v="470"/>
  </r>
  <r>
    <x v="50"/>
    <x v="1"/>
    <n v="348"/>
    <n v="461"/>
  </r>
  <r>
    <x v="50"/>
    <x v="2"/>
    <n v="330"/>
    <n v="483"/>
  </r>
  <r>
    <x v="50"/>
    <x v="3"/>
    <n v="339"/>
    <n v="508"/>
  </r>
  <r>
    <x v="50"/>
    <x v="4"/>
    <n v="340"/>
    <n v="530"/>
  </r>
  <r>
    <x v="50"/>
    <x v="5"/>
    <n v="316"/>
    <n v="551"/>
  </r>
  <r>
    <x v="50"/>
    <x v="6"/>
    <n v="308"/>
    <n v="553"/>
  </r>
  <r>
    <x v="50"/>
    <x v="7"/>
    <n v="303"/>
    <n v="574"/>
  </r>
  <r>
    <x v="50"/>
    <x v="8"/>
    <n v="302"/>
    <n v="566"/>
  </r>
  <r>
    <x v="50"/>
    <x v="9"/>
    <n v="306"/>
    <n v="553"/>
  </r>
  <r>
    <x v="50"/>
    <x v="10"/>
    <n v="306"/>
    <n v="540"/>
  </r>
  <r>
    <x v="51"/>
    <x v="0"/>
    <n v="406"/>
    <n v="611"/>
  </r>
  <r>
    <x v="51"/>
    <x v="1"/>
    <n v="451"/>
    <n v="597"/>
  </r>
  <r>
    <x v="51"/>
    <x v="2"/>
    <n v="449"/>
    <n v="620"/>
  </r>
  <r>
    <x v="51"/>
    <x v="3"/>
    <n v="442"/>
    <n v="605"/>
  </r>
  <r>
    <x v="51"/>
    <x v="4"/>
    <n v="434"/>
    <n v="655"/>
  </r>
  <r>
    <x v="51"/>
    <x v="5"/>
    <n v="420"/>
    <n v="675"/>
  </r>
  <r>
    <x v="51"/>
    <x v="6"/>
    <n v="422"/>
    <n v="679"/>
  </r>
  <r>
    <x v="51"/>
    <x v="7"/>
    <n v="433"/>
    <n v="715"/>
  </r>
  <r>
    <x v="51"/>
    <x v="8"/>
    <n v="417"/>
    <n v="709"/>
  </r>
  <r>
    <x v="51"/>
    <x v="9"/>
    <n v="394"/>
    <n v="714"/>
  </r>
  <r>
    <x v="51"/>
    <x v="10"/>
    <n v="342"/>
    <n v="722"/>
  </r>
  <r>
    <x v="52"/>
    <x v="0"/>
    <n v="746"/>
    <n v="1386"/>
  </r>
  <r>
    <x v="52"/>
    <x v="1"/>
    <n v="805"/>
    <n v="1355"/>
  </r>
  <r>
    <x v="52"/>
    <x v="2"/>
    <n v="817"/>
    <n v="1347"/>
  </r>
  <r>
    <x v="52"/>
    <x v="3"/>
    <n v="868"/>
    <n v="1296"/>
  </r>
  <r>
    <x v="52"/>
    <x v="4"/>
    <n v="892"/>
    <n v="1330"/>
  </r>
  <r>
    <x v="52"/>
    <x v="5"/>
    <n v="855"/>
    <n v="1380"/>
  </r>
  <r>
    <x v="52"/>
    <x v="6"/>
    <n v="875"/>
    <n v="1405"/>
  </r>
  <r>
    <x v="52"/>
    <x v="7"/>
    <n v="876"/>
    <n v="1419"/>
  </r>
  <r>
    <x v="52"/>
    <x v="8"/>
    <n v="881"/>
    <n v="1436"/>
  </r>
  <r>
    <x v="52"/>
    <x v="9"/>
    <n v="916"/>
    <n v="1454"/>
  </r>
  <r>
    <x v="52"/>
    <x v="10"/>
    <n v="928"/>
    <n v="1470"/>
  </r>
  <r>
    <x v="53"/>
    <x v="0"/>
    <n v="326"/>
    <n v="489"/>
  </r>
  <r>
    <x v="53"/>
    <x v="1"/>
    <n v="332"/>
    <n v="488"/>
  </r>
  <r>
    <x v="53"/>
    <x v="2"/>
    <n v="332"/>
    <n v="510"/>
  </r>
  <r>
    <x v="53"/>
    <x v="3"/>
    <n v="330"/>
    <n v="521"/>
  </r>
  <r>
    <x v="53"/>
    <x v="4"/>
    <n v="334"/>
    <n v="510"/>
  </r>
  <r>
    <x v="53"/>
    <x v="5"/>
    <n v="320"/>
    <n v="499"/>
  </r>
  <r>
    <x v="53"/>
    <x v="6"/>
    <n v="343"/>
    <n v="505"/>
  </r>
  <r>
    <x v="53"/>
    <x v="7"/>
    <n v="340"/>
    <n v="527"/>
  </r>
  <r>
    <x v="53"/>
    <x v="8"/>
    <n v="364"/>
    <n v="523"/>
  </r>
  <r>
    <x v="53"/>
    <x v="9"/>
    <n v="344"/>
    <n v="524"/>
  </r>
  <r>
    <x v="53"/>
    <x v="10"/>
    <n v="327"/>
    <n v="537"/>
  </r>
  <r>
    <x v="54"/>
    <x v="0"/>
    <n v="637"/>
    <n v="1000"/>
  </r>
  <r>
    <x v="54"/>
    <x v="1"/>
    <n v="616"/>
    <n v="1007"/>
  </r>
  <r>
    <x v="54"/>
    <x v="2"/>
    <n v="626"/>
    <n v="993"/>
  </r>
  <r>
    <x v="54"/>
    <x v="3"/>
    <n v="625"/>
    <n v="969"/>
  </r>
  <r>
    <x v="54"/>
    <x v="4"/>
    <n v="631"/>
    <n v="999"/>
  </r>
  <r>
    <x v="54"/>
    <x v="5"/>
    <n v="646"/>
    <n v="1025"/>
  </r>
  <r>
    <x v="54"/>
    <x v="6"/>
    <n v="647"/>
    <n v="1036"/>
  </r>
  <r>
    <x v="54"/>
    <x v="7"/>
    <n v="658"/>
    <n v="1044"/>
  </r>
  <r>
    <x v="54"/>
    <x v="8"/>
    <n v="693"/>
    <n v="1046"/>
  </r>
  <r>
    <x v="54"/>
    <x v="9"/>
    <n v="666"/>
    <n v="1066"/>
  </r>
  <r>
    <x v="54"/>
    <x v="10"/>
    <n v="656"/>
    <n v="1065"/>
  </r>
  <r>
    <x v="55"/>
    <x v="0"/>
    <n v="547"/>
    <n v="977"/>
  </r>
  <r>
    <x v="55"/>
    <x v="1"/>
    <n v="573"/>
    <n v="948"/>
  </r>
  <r>
    <x v="55"/>
    <x v="2"/>
    <n v="595"/>
    <n v="939"/>
  </r>
  <r>
    <x v="55"/>
    <x v="3"/>
    <n v="600"/>
    <n v="931"/>
  </r>
  <r>
    <x v="55"/>
    <x v="4"/>
    <n v="635"/>
    <n v="956"/>
  </r>
  <r>
    <x v="55"/>
    <x v="5"/>
    <n v="629"/>
    <n v="969"/>
  </r>
  <r>
    <x v="55"/>
    <x v="6"/>
    <n v="616"/>
    <n v="969"/>
  </r>
  <r>
    <x v="55"/>
    <x v="7"/>
    <n v="625"/>
    <n v="997"/>
  </r>
  <r>
    <x v="55"/>
    <x v="8"/>
    <n v="593"/>
    <n v="1026"/>
  </r>
  <r>
    <x v="55"/>
    <x v="9"/>
    <n v="602"/>
    <n v="1026"/>
  </r>
  <r>
    <x v="55"/>
    <x v="10"/>
    <n v="553"/>
    <n v="1037"/>
  </r>
  <r>
    <x v="56"/>
    <x v="0"/>
    <n v="353"/>
    <n v="478"/>
  </r>
  <r>
    <x v="56"/>
    <x v="1"/>
    <n v="376"/>
    <n v="488"/>
  </r>
  <r>
    <x v="56"/>
    <x v="2"/>
    <n v="374"/>
    <n v="496"/>
  </r>
  <r>
    <x v="56"/>
    <x v="3"/>
    <n v="383"/>
    <n v="528"/>
  </r>
  <r>
    <x v="56"/>
    <x v="4"/>
    <n v="416"/>
    <n v="523"/>
  </r>
  <r>
    <x v="56"/>
    <x v="5"/>
    <n v="399"/>
    <n v="562"/>
  </r>
  <r>
    <x v="56"/>
    <x v="6"/>
    <n v="398"/>
    <n v="578"/>
  </r>
  <r>
    <x v="56"/>
    <x v="7"/>
    <n v="398"/>
    <n v="621"/>
  </r>
  <r>
    <x v="56"/>
    <x v="8"/>
    <n v="370"/>
    <n v="641"/>
  </r>
  <r>
    <x v="56"/>
    <x v="9"/>
    <n v="377"/>
    <n v="632"/>
  </r>
  <r>
    <x v="56"/>
    <x v="10"/>
    <n v="360"/>
    <n v="636"/>
  </r>
  <r>
    <x v="57"/>
    <x v="0"/>
    <n v="336"/>
    <n v="531"/>
  </r>
  <r>
    <x v="57"/>
    <x v="1"/>
    <n v="365"/>
    <n v="519"/>
  </r>
  <r>
    <x v="57"/>
    <x v="2"/>
    <n v="337"/>
    <n v="515"/>
  </r>
  <r>
    <x v="57"/>
    <x v="3"/>
    <n v="329"/>
    <n v="539"/>
  </r>
  <r>
    <x v="57"/>
    <x v="4"/>
    <n v="323"/>
    <n v="583"/>
  </r>
  <r>
    <x v="57"/>
    <x v="5"/>
    <n v="334"/>
    <n v="582"/>
  </r>
  <r>
    <x v="57"/>
    <x v="6"/>
    <n v="336"/>
    <n v="584"/>
  </r>
  <r>
    <x v="57"/>
    <x v="7"/>
    <n v="326"/>
    <n v="567"/>
  </r>
  <r>
    <x v="57"/>
    <x v="8"/>
    <n v="319"/>
    <n v="559"/>
  </r>
  <r>
    <x v="57"/>
    <x v="9"/>
    <n v="328"/>
    <n v="537"/>
  </r>
  <r>
    <x v="57"/>
    <x v="10"/>
    <n v="308"/>
    <n v="516"/>
  </r>
  <r>
    <x v="58"/>
    <x v="0"/>
    <n v="1103"/>
    <n v="1962"/>
  </r>
  <r>
    <x v="58"/>
    <x v="1"/>
    <n v="1144"/>
    <n v="1953"/>
  </r>
  <r>
    <x v="58"/>
    <x v="2"/>
    <n v="1189"/>
    <n v="1964"/>
  </r>
  <r>
    <x v="58"/>
    <x v="3"/>
    <n v="1244"/>
    <n v="1992"/>
  </r>
  <r>
    <x v="58"/>
    <x v="4"/>
    <n v="1346"/>
    <n v="2009"/>
  </r>
  <r>
    <x v="58"/>
    <x v="5"/>
    <n v="1347"/>
    <n v="2091"/>
  </r>
  <r>
    <x v="58"/>
    <x v="6"/>
    <n v="1325"/>
    <n v="2131"/>
  </r>
  <r>
    <x v="58"/>
    <x v="7"/>
    <n v="1298"/>
    <n v="2221"/>
  </r>
  <r>
    <x v="58"/>
    <x v="8"/>
    <n v="1261"/>
    <n v="2293"/>
  </r>
  <r>
    <x v="58"/>
    <x v="9"/>
    <n v="1302"/>
    <n v="2294"/>
  </r>
  <r>
    <x v="58"/>
    <x v="10"/>
    <n v="1279"/>
    <n v="2295"/>
  </r>
  <r>
    <x v="59"/>
    <x v="0"/>
    <n v="525"/>
    <n v="772"/>
  </r>
  <r>
    <x v="59"/>
    <x v="1"/>
    <n v="563"/>
    <n v="773"/>
  </r>
  <r>
    <x v="59"/>
    <x v="2"/>
    <n v="578"/>
    <n v="776"/>
  </r>
  <r>
    <x v="59"/>
    <x v="3"/>
    <n v="591"/>
    <n v="805"/>
  </r>
  <r>
    <x v="59"/>
    <x v="4"/>
    <n v="582"/>
    <n v="848"/>
  </r>
  <r>
    <x v="59"/>
    <x v="5"/>
    <n v="536"/>
    <n v="888"/>
  </r>
  <r>
    <x v="59"/>
    <x v="6"/>
    <n v="542"/>
    <n v="899"/>
  </r>
  <r>
    <x v="59"/>
    <x v="7"/>
    <n v="531"/>
    <n v="927"/>
  </r>
  <r>
    <x v="59"/>
    <x v="8"/>
    <n v="531"/>
    <n v="956"/>
  </r>
  <r>
    <x v="59"/>
    <x v="9"/>
    <n v="547"/>
    <n v="931"/>
  </r>
  <r>
    <x v="59"/>
    <x v="10"/>
    <n v="529"/>
    <n v="889"/>
  </r>
  <r>
    <x v="60"/>
    <x v="0"/>
    <n v="462"/>
    <n v="749"/>
  </r>
  <r>
    <x v="60"/>
    <x v="1"/>
    <n v="477"/>
    <n v="752"/>
  </r>
  <r>
    <x v="60"/>
    <x v="2"/>
    <n v="484"/>
    <n v="767"/>
  </r>
  <r>
    <x v="60"/>
    <x v="3"/>
    <n v="511"/>
    <n v="766"/>
  </r>
  <r>
    <x v="60"/>
    <x v="4"/>
    <n v="518"/>
    <n v="799"/>
  </r>
  <r>
    <x v="60"/>
    <x v="5"/>
    <n v="517"/>
    <n v="821"/>
  </r>
  <r>
    <x v="60"/>
    <x v="6"/>
    <n v="517"/>
    <n v="846"/>
  </r>
  <r>
    <x v="60"/>
    <x v="7"/>
    <n v="522"/>
    <n v="855"/>
  </r>
  <r>
    <x v="60"/>
    <x v="8"/>
    <n v="548"/>
    <n v="863"/>
  </r>
  <r>
    <x v="60"/>
    <x v="9"/>
    <n v="544"/>
    <n v="859"/>
  </r>
  <r>
    <x v="60"/>
    <x v="10"/>
    <n v="514"/>
    <n v="871"/>
  </r>
  <r>
    <x v="61"/>
    <x v="0"/>
    <n v="488"/>
    <n v="936"/>
  </r>
  <r>
    <x v="61"/>
    <x v="1"/>
    <n v="529"/>
    <n v="900"/>
  </r>
  <r>
    <x v="61"/>
    <x v="2"/>
    <n v="560"/>
    <n v="876"/>
  </r>
  <r>
    <x v="61"/>
    <x v="3"/>
    <n v="535"/>
    <n v="852"/>
  </r>
  <r>
    <x v="61"/>
    <x v="4"/>
    <n v="544"/>
    <n v="828"/>
  </r>
  <r>
    <x v="61"/>
    <x v="5"/>
    <n v="573"/>
    <n v="817"/>
  </r>
  <r>
    <x v="61"/>
    <x v="6"/>
    <n v="591"/>
    <n v="899"/>
  </r>
  <r>
    <x v="61"/>
    <x v="7"/>
    <n v="586"/>
    <n v="874"/>
  </r>
  <r>
    <x v="61"/>
    <x v="8"/>
    <n v="577"/>
    <n v="877"/>
  </r>
  <r>
    <x v="61"/>
    <x v="9"/>
    <n v="559"/>
    <n v="919"/>
  </r>
  <r>
    <x v="61"/>
    <x v="10"/>
    <n v="585"/>
    <n v="920"/>
  </r>
  <r>
    <x v="62"/>
    <x v="0"/>
    <n v="388"/>
    <n v="652"/>
  </r>
  <r>
    <x v="62"/>
    <x v="1"/>
    <n v="414"/>
    <n v="637"/>
  </r>
  <r>
    <x v="62"/>
    <x v="2"/>
    <n v="405"/>
    <n v="642"/>
  </r>
  <r>
    <x v="62"/>
    <x v="3"/>
    <n v="410"/>
    <n v="648"/>
  </r>
  <r>
    <x v="62"/>
    <x v="4"/>
    <n v="409"/>
    <n v="654"/>
  </r>
  <r>
    <x v="62"/>
    <x v="5"/>
    <n v="420"/>
    <n v="666"/>
  </r>
  <r>
    <x v="62"/>
    <x v="6"/>
    <n v="445"/>
    <n v="673"/>
  </r>
  <r>
    <x v="62"/>
    <x v="7"/>
    <n v="406"/>
    <n v="702"/>
  </r>
  <r>
    <x v="62"/>
    <x v="8"/>
    <n v="417"/>
    <n v="687"/>
  </r>
  <r>
    <x v="62"/>
    <x v="9"/>
    <n v="405"/>
    <n v="713"/>
  </r>
  <r>
    <x v="62"/>
    <x v="10"/>
    <n v="407"/>
    <n v="739"/>
  </r>
  <r>
    <x v="63"/>
    <x v="0"/>
    <n v="381"/>
    <n v="658"/>
  </r>
  <r>
    <x v="63"/>
    <x v="1"/>
    <n v="419"/>
    <n v="629"/>
  </r>
  <r>
    <x v="63"/>
    <x v="2"/>
    <n v="463"/>
    <n v="614"/>
  </r>
  <r>
    <x v="63"/>
    <x v="3"/>
    <n v="478"/>
    <n v="626"/>
  </r>
  <r>
    <x v="63"/>
    <x v="4"/>
    <n v="498"/>
    <n v="625"/>
  </r>
  <r>
    <x v="63"/>
    <x v="5"/>
    <n v="476"/>
    <n v="675"/>
  </r>
  <r>
    <x v="63"/>
    <x v="6"/>
    <n v="471"/>
    <n v="719"/>
  </r>
  <r>
    <x v="63"/>
    <x v="7"/>
    <n v="458"/>
    <n v="752"/>
  </r>
  <r>
    <x v="63"/>
    <x v="8"/>
    <n v="463"/>
    <n v="761"/>
  </r>
  <r>
    <x v="63"/>
    <x v="9"/>
    <n v="426"/>
    <n v="786"/>
  </r>
  <r>
    <x v="63"/>
    <x v="10"/>
    <n v="453"/>
    <n v="774"/>
  </r>
  <r>
    <x v="64"/>
    <x v="0"/>
    <n v="1553"/>
    <n v="2501"/>
  </r>
  <r>
    <x v="64"/>
    <x v="1"/>
    <n v="1584"/>
    <n v="2485"/>
  </r>
  <r>
    <x v="64"/>
    <x v="2"/>
    <n v="1684"/>
    <n v="2446"/>
  </r>
  <r>
    <x v="64"/>
    <x v="3"/>
    <n v="1696"/>
    <n v="2520"/>
  </r>
  <r>
    <x v="64"/>
    <x v="4"/>
    <n v="1756"/>
    <n v="2556"/>
  </r>
  <r>
    <x v="64"/>
    <x v="5"/>
    <n v="1765"/>
    <n v="2622"/>
  </r>
  <r>
    <x v="64"/>
    <x v="6"/>
    <n v="1745"/>
    <n v="2741"/>
  </r>
  <r>
    <x v="64"/>
    <x v="7"/>
    <n v="1782"/>
    <n v="2852"/>
  </r>
  <r>
    <x v="64"/>
    <x v="8"/>
    <n v="1838"/>
    <n v="3010"/>
  </r>
  <r>
    <x v="64"/>
    <x v="9"/>
    <n v="1869"/>
    <n v="3078"/>
  </r>
  <r>
    <x v="64"/>
    <x v="10"/>
    <n v="1894"/>
    <n v="3127"/>
  </r>
  <r>
    <x v="65"/>
    <x v="0"/>
    <n v="299"/>
    <n v="440"/>
  </r>
  <r>
    <x v="65"/>
    <x v="1"/>
    <n v="311"/>
    <n v="446"/>
  </r>
  <r>
    <x v="65"/>
    <x v="2"/>
    <n v="311"/>
    <n v="439"/>
  </r>
  <r>
    <x v="65"/>
    <x v="3"/>
    <n v="320"/>
    <n v="473"/>
  </r>
  <r>
    <x v="65"/>
    <x v="4"/>
    <n v="310"/>
    <n v="483"/>
  </r>
  <r>
    <x v="65"/>
    <x v="5"/>
    <n v="298"/>
    <n v="501"/>
  </r>
  <r>
    <x v="65"/>
    <x v="6"/>
    <n v="288"/>
    <n v="519"/>
  </r>
  <r>
    <x v="65"/>
    <x v="7"/>
    <n v="284"/>
    <n v="518"/>
  </r>
  <r>
    <x v="65"/>
    <x v="8"/>
    <n v="283"/>
    <n v="501"/>
  </r>
  <r>
    <x v="65"/>
    <x v="9"/>
    <n v="282"/>
    <n v="497"/>
  </r>
  <r>
    <x v="65"/>
    <x v="10"/>
    <n v="289"/>
    <n v="509"/>
  </r>
  <r>
    <x v="66"/>
    <x v="0"/>
    <n v="402"/>
    <n v="601"/>
  </r>
  <r>
    <x v="66"/>
    <x v="1"/>
    <n v="411"/>
    <n v="590"/>
  </r>
  <r>
    <x v="66"/>
    <x v="2"/>
    <n v="409"/>
    <n v="628"/>
  </r>
  <r>
    <x v="66"/>
    <x v="3"/>
    <n v="421"/>
    <n v="635"/>
  </r>
  <r>
    <x v="66"/>
    <x v="4"/>
    <n v="422"/>
    <n v="632"/>
  </r>
  <r>
    <x v="66"/>
    <x v="5"/>
    <n v="456"/>
    <n v="651"/>
  </r>
  <r>
    <x v="66"/>
    <x v="6"/>
    <n v="438"/>
    <n v="719"/>
  </r>
  <r>
    <x v="66"/>
    <x v="7"/>
    <n v="458"/>
    <n v="718"/>
  </r>
  <r>
    <x v="66"/>
    <x v="8"/>
    <n v="470"/>
    <n v="720"/>
  </r>
  <r>
    <x v="66"/>
    <x v="9"/>
    <n v="495"/>
    <n v="742"/>
  </r>
  <r>
    <x v="66"/>
    <x v="10"/>
    <n v="490"/>
    <n v="761"/>
  </r>
  <r>
    <x v="67"/>
    <x v="0"/>
    <n v="837"/>
    <n v="1290"/>
  </r>
  <r>
    <x v="67"/>
    <x v="1"/>
    <n v="897"/>
    <n v="1290"/>
  </r>
  <r>
    <x v="67"/>
    <x v="2"/>
    <n v="888"/>
    <n v="1334"/>
  </r>
  <r>
    <x v="67"/>
    <x v="3"/>
    <n v="930"/>
    <n v="1361"/>
  </r>
  <r>
    <x v="67"/>
    <x v="4"/>
    <n v="941"/>
    <n v="1393"/>
  </r>
  <r>
    <x v="67"/>
    <x v="5"/>
    <n v="926"/>
    <n v="1464"/>
  </r>
  <r>
    <x v="67"/>
    <x v="6"/>
    <n v="931"/>
    <n v="1496"/>
  </r>
  <r>
    <x v="67"/>
    <x v="7"/>
    <n v="891"/>
    <n v="1575"/>
  </r>
  <r>
    <x v="67"/>
    <x v="8"/>
    <n v="830"/>
    <n v="1592"/>
  </r>
  <r>
    <x v="67"/>
    <x v="9"/>
    <n v="827"/>
    <n v="1592"/>
  </r>
  <r>
    <x v="67"/>
    <x v="10"/>
    <n v="779"/>
    <n v="1595"/>
  </r>
  <r>
    <x v="68"/>
    <x v="0"/>
    <n v="602"/>
    <n v="868"/>
  </r>
  <r>
    <x v="68"/>
    <x v="1"/>
    <n v="634"/>
    <n v="897"/>
  </r>
  <r>
    <x v="68"/>
    <x v="2"/>
    <n v="654"/>
    <n v="884"/>
  </r>
  <r>
    <x v="68"/>
    <x v="3"/>
    <n v="673"/>
    <n v="911"/>
  </r>
  <r>
    <x v="68"/>
    <x v="4"/>
    <n v="655"/>
    <n v="959"/>
  </r>
  <r>
    <x v="68"/>
    <x v="5"/>
    <n v="678"/>
    <n v="993"/>
  </r>
  <r>
    <x v="68"/>
    <x v="6"/>
    <n v="658"/>
    <n v="1042"/>
  </r>
  <r>
    <x v="68"/>
    <x v="7"/>
    <n v="597"/>
    <n v="1075"/>
  </r>
  <r>
    <x v="68"/>
    <x v="8"/>
    <n v="576"/>
    <n v="1097"/>
  </r>
  <r>
    <x v="68"/>
    <x v="9"/>
    <n v="566"/>
    <n v="1049"/>
  </r>
  <r>
    <x v="68"/>
    <x v="10"/>
    <n v="528"/>
    <n v="1032"/>
  </r>
  <r>
    <x v="69"/>
    <x v="0"/>
    <n v="1605"/>
    <n v="2009"/>
  </r>
  <r>
    <x v="69"/>
    <x v="1"/>
    <n v="1623"/>
    <n v="2057"/>
  </r>
  <r>
    <x v="69"/>
    <x v="2"/>
    <n v="1622"/>
    <n v="2187"/>
  </r>
  <r>
    <x v="69"/>
    <x v="3"/>
    <n v="1740"/>
    <n v="2300"/>
  </r>
  <r>
    <x v="69"/>
    <x v="4"/>
    <n v="1735"/>
    <n v="2378"/>
  </r>
  <r>
    <x v="69"/>
    <x v="5"/>
    <n v="1775"/>
    <n v="2489"/>
  </r>
  <r>
    <x v="69"/>
    <x v="6"/>
    <n v="1776"/>
    <n v="2548"/>
  </r>
  <r>
    <x v="69"/>
    <x v="7"/>
    <n v="1832"/>
    <n v="2645"/>
  </r>
  <r>
    <x v="69"/>
    <x v="8"/>
    <n v="1862"/>
    <n v="2681"/>
  </r>
  <r>
    <x v="69"/>
    <x v="9"/>
    <n v="2007"/>
    <n v="2810"/>
  </r>
  <r>
    <x v="69"/>
    <x v="10"/>
    <n v="2057"/>
    <n v="2880"/>
  </r>
  <r>
    <x v="70"/>
    <x v="0"/>
    <n v="297"/>
    <n v="301"/>
  </r>
  <r>
    <x v="70"/>
    <x v="1"/>
    <n v="313"/>
    <n v="300"/>
  </r>
  <r>
    <x v="70"/>
    <x v="2"/>
    <n v="337"/>
    <n v="295"/>
  </r>
  <r>
    <x v="70"/>
    <x v="3"/>
    <n v="326"/>
    <n v="304"/>
  </r>
  <r>
    <x v="70"/>
    <x v="4"/>
    <n v="327"/>
    <n v="303"/>
  </r>
  <r>
    <x v="70"/>
    <x v="5"/>
    <n v="335"/>
    <n v="301"/>
  </r>
  <r>
    <x v="70"/>
    <x v="6"/>
    <n v="337"/>
    <n v="304"/>
  </r>
  <r>
    <x v="70"/>
    <x v="7"/>
    <n v="350"/>
    <n v="332"/>
  </r>
  <r>
    <x v="70"/>
    <x v="8"/>
    <n v="338"/>
    <n v="351"/>
  </r>
  <r>
    <x v="70"/>
    <x v="9"/>
    <n v="346"/>
    <n v="356"/>
  </r>
  <r>
    <x v="70"/>
    <x v="10"/>
    <n v="368"/>
    <n v="367"/>
  </r>
  <r>
    <x v="71"/>
    <x v="0"/>
    <n v="494"/>
    <n v="524"/>
  </r>
  <r>
    <x v="71"/>
    <x v="1"/>
    <n v="503"/>
    <n v="527"/>
  </r>
  <r>
    <x v="71"/>
    <x v="2"/>
    <n v="478"/>
    <n v="559"/>
  </r>
  <r>
    <x v="71"/>
    <x v="3"/>
    <n v="478"/>
    <n v="562"/>
  </r>
  <r>
    <x v="71"/>
    <x v="4"/>
    <n v="504"/>
    <n v="559"/>
  </r>
  <r>
    <x v="71"/>
    <x v="5"/>
    <n v="482"/>
    <n v="562"/>
  </r>
  <r>
    <x v="71"/>
    <x v="6"/>
    <n v="763"/>
    <n v="875"/>
  </r>
  <r>
    <x v="71"/>
    <x v="7"/>
    <n v="731"/>
    <n v="898"/>
  </r>
  <r>
    <x v="71"/>
    <x v="8"/>
    <n v="512"/>
    <n v="557"/>
  </r>
  <r>
    <x v="71"/>
    <x v="9"/>
    <n v="532"/>
    <n v="591"/>
  </r>
  <r>
    <x v="71"/>
    <x v="10"/>
    <n v="527"/>
    <n v="613"/>
  </r>
  <r>
    <x v="72"/>
    <x v="0"/>
    <n v="1987"/>
    <n v="2682"/>
  </r>
  <r>
    <x v="72"/>
    <x v="1"/>
    <n v="1989"/>
    <n v="2712"/>
  </r>
  <r>
    <x v="72"/>
    <x v="2"/>
    <n v="2036"/>
    <n v="2759"/>
  </r>
  <r>
    <x v="72"/>
    <x v="3"/>
    <n v="2133"/>
    <n v="2860"/>
  </r>
  <r>
    <x v="72"/>
    <x v="4"/>
    <n v="2294"/>
    <n v="2936"/>
  </r>
  <r>
    <x v="72"/>
    <x v="5"/>
    <n v="2367"/>
    <n v="3109"/>
  </r>
  <r>
    <x v="72"/>
    <x v="6"/>
    <n v="2405"/>
    <n v="3299"/>
  </r>
  <r>
    <x v="72"/>
    <x v="7"/>
    <n v="2323"/>
    <n v="3359"/>
  </r>
  <r>
    <x v="72"/>
    <x v="8"/>
    <n v="2365"/>
    <n v="3483"/>
  </r>
  <r>
    <x v="72"/>
    <x v="9"/>
    <n v="2362"/>
    <n v="3576"/>
  </r>
  <r>
    <x v="72"/>
    <x v="10"/>
    <n v="2457"/>
    <n v="3769"/>
  </r>
  <r>
    <x v="73"/>
    <x v="0"/>
    <n v="452"/>
    <n v="696"/>
  </r>
  <r>
    <x v="73"/>
    <x v="1"/>
    <n v="447"/>
    <n v="729"/>
  </r>
  <r>
    <x v="73"/>
    <x v="2"/>
    <n v="435"/>
    <n v="716"/>
  </r>
  <r>
    <x v="73"/>
    <x v="3"/>
    <n v="477"/>
    <n v="723"/>
  </r>
  <r>
    <x v="73"/>
    <x v="4"/>
    <n v="508"/>
    <n v="727"/>
  </r>
  <r>
    <x v="73"/>
    <x v="5"/>
    <n v="520"/>
    <n v="741"/>
  </r>
  <r>
    <x v="73"/>
    <x v="6"/>
    <n v="534"/>
    <n v="760"/>
  </r>
  <r>
    <x v="73"/>
    <x v="7"/>
    <n v="530"/>
    <n v="786"/>
  </r>
  <r>
    <x v="73"/>
    <x v="8"/>
    <n v="528"/>
    <n v="793"/>
  </r>
  <r>
    <x v="73"/>
    <x v="9"/>
    <n v="505"/>
    <n v="822"/>
  </r>
  <r>
    <x v="73"/>
    <x v="10"/>
    <n v="522"/>
    <n v="820"/>
  </r>
  <r>
    <x v="74"/>
    <x v="0"/>
    <n v="484"/>
    <n v="624"/>
  </r>
  <r>
    <x v="74"/>
    <x v="1"/>
    <n v="472"/>
    <n v="638"/>
  </r>
  <r>
    <x v="74"/>
    <x v="2"/>
    <n v="506"/>
    <n v="638"/>
  </r>
  <r>
    <x v="74"/>
    <x v="3"/>
    <n v="496"/>
    <n v="662"/>
  </r>
  <r>
    <x v="74"/>
    <x v="4"/>
    <n v="526"/>
    <n v="663"/>
  </r>
  <r>
    <x v="74"/>
    <x v="5"/>
    <n v="518"/>
    <n v="694"/>
  </r>
  <r>
    <x v="74"/>
    <x v="6"/>
    <n v="526"/>
    <n v="715"/>
  </r>
  <r>
    <x v="74"/>
    <x v="7"/>
    <n v="543"/>
    <n v="743"/>
  </r>
  <r>
    <x v="74"/>
    <x v="8"/>
    <n v="539"/>
    <n v="747"/>
  </r>
  <r>
    <x v="74"/>
    <x v="9"/>
    <n v="538"/>
    <n v="764"/>
  </r>
  <r>
    <x v="74"/>
    <x v="10"/>
    <n v="547"/>
    <n v="782"/>
  </r>
  <r>
    <x v="75"/>
    <x v="0"/>
    <n v="392"/>
    <n v="285"/>
  </r>
  <r>
    <x v="75"/>
    <x v="1"/>
    <n v="375"/>
    <n v="316"/>
  </r>
  <r>
    <x v="75"/>
    <x v="2"/>
    <n v="365"/>
    <n v="338"/>
  </r>
  <r>
    <x v="75"/>
    <x v="3"/>
    <n v="362"/>
    <n v="351"/>
  </r>
  <r>
    <x v="75"/>
    <x v="4"/>
    <n v="368"/>
    <n v="378"/>
  </r>
  <r>
    <x v="75"/>
    <x v="5"/>
    <n v="361"/>
    <n v="413"/>
  </r>
  <r>
    <x v="75"/>
    <x v="6"/>
    <n v="362"/>
    <n v="406"/>
  </r>
  <r>
    <x v="75"/>
    <x v="7"/>
    <n v="364"/>
    <n v="416"/>
  </r>
  <r>
    <x v="75"/>
    <x v="8"/>
    <n v="351"/>
    <n v="440"/>
  </r>
  <r>
    <x v="75"/>
    <x v="9"/>
    <n v="371"/>
    <n v="451"/>
  </r>
  <r>
    <x v="75"/>
    <x v="10"/>
    <n v="386"/>
    <n v="470"/>
  </r>
  <r>
    <x v="76"/>
    <x v="0"/>
    <n v="419"/>
    <n v="555"/>
  </r>
  <r>
    <x v="76"/>
    <x v="1"/>
    <n v="418"/>
    <n v="575"/>
  </r>
  <r>
    <x v="76"/>
    <x v="2"/>
    <n v="420"/>
    <n v="599"/>
  </r>
  <r>
    <x v="76"/>
    <x v="3"/>
    <n v="408"/>
    <n v="589"/>
  </r>
  <r>
    <x v="76"/>
    <x v="4"/>
    <n v="398"/>
    <n v="616"/>
  </r>
  <r>
    <x v="76"/>
    <x v="5"/>
    <n v="383"/>
    <n v="626"/>
  </r>
  <r>
    <x v="76"/>
    <x v="6"/>
    <n v="401"/>
    <n v="634"/>
  </r>
  <r>
    <x v="76"/>
    <x v="7"/>
    <n v="399"/>
    <n v="611"/>
  </r>
  <r>
    <x v="76"/>
    <x v="8"/>
    <n v="404"/>
    <n v="603"/>
  </r>
  <r>
    <x v="76"/>
    <x v="9"/>
    <n v="391"/>
    <n v="612"/>
  </r>
  <r>
    <x v="76"/>
    <x v="10"/>
    <n v="397"/>
    <n v="613"/>
  </r>
  <r>
    <x v="77"/>
    <x v="0"/>
    <n v="269"/>
    <n v="234"/>
  </r>
  <r>
    <x v="77"/>
    <x v="1"/>
    <n v="276"/>
    <n v="236"/>
  </r>
  <r>
    <x v="77"/>
    <x v="2"/>
    <n v="267"/>
    <n v="250"/>
  </r>
  <r>
    <x v="77"/>
    <x v="3"/>
    <n v="269"/>
    <n v="255"/>
  </r>
  <r>
    <x v="77"/>
    <x v="4"/>
    <n v="260"/>
    <n v="254"/>
  </r>
  <r>
    <x v="77"/>
    <x v="5"/>
    <n v="252"/>
    <n v="264"/>
  </r>
  <r>
    <x v="77"/>
    <x v="6"/>
    <n v="272"/>
    <n v="258"/>
  </r>
  <r>
    <x v="77"/>
    <x v="7"/>
    <n v="261"/>
    <n v="249"/>
  </r>
  <r>
    <x v="77"/>
    <x v="8"/>
    <n v="257"/>
    <n v="246"/>
  </r>
  <r>
    <x v="77"/>
    <x v="9"/>
    <n v="255"/>
    <n v="238"/>
  </r>
  <r>
    <x v="77"/>
    <x v="10"/>
    <n v="283"/>
    <n v="245"/>
  </r>
  <r>
    <x v="78"/>
    <x v="0"/>
    <n v="723"/>
    <n v="925"/>
  </r>
  <r>
    <x v="78"/>
    <x v="1"/>
    <n v="714"/>
    <n v="922"/>
  </r>
  <r>
    <x v="78"/>
    <x v="2"/>
    <n v="737"/>
    <n v="965"/>
  </r>
  <r>
    <x v="78"/>
    <x v="3"/>
    <n v="780"/>
    <n v="1006"/>
  </r>
  <r>
    <x v="78"/>
    <x v="4"/>
    <n v="839"/>
    <n v="1058"/>
  </r>
  <r>
    <x v="78"/>
    <x v="5"/>
    <n v="896"/>
    <n v="1134"/>
  </r>
  <r>
    <x v="78"/>
    <x v="6"/>
    <n v="909"/>
    <n v="1185"/>
  </r>
  <r>
    <x v="78"/>
    <x v="7"/>
    <n v="940"/>
    <n v="1276"/>
  </r>
  <r>
    <x v="78"/>
    <x v="8"/>
    <n v="1000"/>
    <n v="1321"/>
  </r>
  <r>
    <x v="78"/>
    <x v="9"/>
    <n v="1071"/>
    <n v="1364"/>
  </r>
  <r>
    <x v="78"/>
    <x v="10"/>
    <n v="1119"/>
    <n v="1437"/>
  </r>
  <r>
    <x v="79"/>
    <x v="0"/>
    <n v="327"/>
    <n v="434"/>
  </r>
  <r>
    <x v="79"/>
    <x v="1"/>
    <n v="337"/>
    <n v="439"/>
  </r>
  <r>
    <x v="79"/>
    <x v="2"/>
    <n v="359"/>
    <n v="443"/>
  </r>
  <r>
    <x v="79"/>
    <x v="3"/>
    <n v="358"/>
    <n v="454"/>
  </r>
  <r>
    <x v="79"/>
    <x v="4"/>
    <n v="372"/>
    <n v="473"/>
  </r>
  <r>
    <x v="79"/>
    <x v="5"/>
    <n v="386"/>
    <n v="505"/>
  </r>
  <r>
    <x v="79"/>
    <x v="6"/>
    <n v="145"/>
    <n v="219"/>
  </r>
  <r>
    <x v="79"/>
    <x v="7"/>
    <n v="148"/>
    <n v="216"/>
  </r>
  <r>
    <x v="79"/>
    <x v="8"/>
    <n v="394"/>
    <n v="571"/>
  </r>
  <r>
    <x v="79"/>
    <x v="9"/>
    <n v="447"/>
    <n v="631"/>
  </r>
  <r>
    <x v="79"/>
    <x v="10"/>
    <n v="483"/>
    <n v="666"/>
  </r>
  <r>
    <x v="80"/>
    <x v="0"/>
    <n v="1097"/>
    <n v="1227"/>
  </r>
  <r>
    <x v="80"/>
    <x v="1"/>
    <n v="1117"/>
    <n v="1322"/>
  </r>
  <r>
    <x v="80"/>
    <x v="2"/>
    <n v="1094"/>
    <n v="1351"/>
  </r>
  <r>
    <x v="80"/>
    <x v="3"/>
    <n v="1070"/>
    <n v="1391"/>
  </r>
  <r>
    <x v="80"/>
    <x v="4"/>
    <n v="1049"/>
    <n v="1403"/>
  </r>
  <r>
    <x v="80"/>
    <x v="5"/>
    <n v="1038"/>
    <n v="1423"/>
  </r>
  <r>
    <x v="80"/>
    <x v="6"/>
    <n v="1038"/>
    <n v="1490"/>
  </r>
  <r>
    <x v="80"/>
    <x v="7"/>
    <n v="1230"/>
    <n v="1573"/>
  </r>
  <r>
    <x v="80"/>
    <x v="8"/>
    <n v="1247"/>
    <n v="1641"/>
  </r>
  <r>
    <x v="80"/>
    <x v="9"/>
    <n v="1260"/>
    <n v="1634"/>
  </r>
  <r>
    <x v="80"/>
    <x v="10"/>
    <n v="1260"/>
    <n v="1626"/>
  </r>
  <r>
    <x v="81"/>
    <x v="0"/>
    <n v="258"/>
    <n v="230"/>
  </r>
  <r>
    <x v="81"/>
    <x v="1"/>
    <n v="278"/>
    <n v="262"/>
  </r>
  <r>
    <x v="81"/>
    <x v="2"/>
    <n v="295"/>
    <n v="279"/>
  </r>
  <r>
    <x v="81"/>
    <x v="3"/>
    <n v="283"/>
    <n v="306"/>
  </r>
  <r>
    <x v="81"/>
    <x v="4"/>
    <n v="274"/>
    <n v="337"/>
  </r>
  <r>
    <x v="81"/>
    <x v="5"/>
    <n v="263"/>
    <n v="359"/>
  </r>
  <r>
    <x v="81"/>
    <x v="6"/>
    <n v="263"/>
    <n v="391"/>
  </r>
  <r>
    <x v="81"/>
    <x v="7"/>
    <n v="275"/>
    <n v="388"/>
  </r>
  <r>
    <x v="81"/>
    <x v="8"/>
    <n v="276"/>
    <n v="408"/>
  </r>
  <r>
    <x v="81"/>
    <x v="9"/>
    <n v="282"/>
    <n v="438"/>
  </r>
  <r>
    <x v="81"/>
    <x v="10"/>
    <n v="340"/>
    <n v="447"/>
  </r>
  <r>
    <x v="82"/>
    <x v="0"/>
    <n v="136"/>
    <n v="171"/>
  </r>
  <r>
    <x v="82"/>
    <x v="1"/>
    <n v="137"/>
    <n v="180"/>
  </r>
  <r>
    <x v="82"/>
    <x v="2"/>
    <n v="139"/>
    <n v="200"/>
  </r>
  <r>
    <x v="82"/>
    <x v="3"/>
    <n v="136"/>
    <n v="210"/>
  </r>
  <r>
    <x v="82"/>
    <x v="4"/>
    <n v="137"/>
    <n v="206"/>
  </r>
  <r>
    <x v="82"/>
    <x v="5"/>
    <n v="142"/>
    <n v="212"/>
  </r>
  <r>
    <x v="82"/>
    <x v="6"/>
    <n v="131"/>
    <n v="219"/>
  </r>
  <r>
    <x v="82"/>
    <x v="7"/>
    <n v="139"/>
    <n v="220"/>
  </r>
  <r>
    <x v="82"/>
    <x v="8"/>
    <n v="138"/>
    <n v="220"/>
  </r>
  <r>
    <x v="82"/>
    <x v="9"/>
    <n v="137"/>
    <n v="214"/>
  </r>
  <r>
    <x v="82"/>
    <x v="10"/>
    <n v="131"/>
    <n v="221"/>
  </r>
  <r>
    <x v="83"/>
    <x v="0"/>
    <n v="815"/>
    <n v="902"/>
  </r>
  <r>
    <x v="83"/>
    <x v="1"/>
    <n v="820"/>
    <n v="925"/>
  </r>
  <r>
    <x v="83"/>
    <x v="2"/>
    <n v="896"/>
    <n v="937"/>
  </r>
  <r>
    <x v="83"/>
    <x v="3"/>
    <n v="966"/>
    <n v="1018"/>
  </r>
  <r>
    <x v="83"/>
    <x v="4"/>
    <n v="986"/>
    <n v="1107"/>
  </r>
  <r>
    <x v="83"/>
    <x v="5"/>
    <n v="1022"/>
    <n v="1181"/>
  </r>
  <r>
    <x v="83"/>
    <x v="6"/>
    <n v="1089"/>
    <n v="1263"/>
  </r>
  <r>
    <x v="83"/>
    <x v="7"/>
    <n v="1131"/>
    <n v="1342"/>
  </r>
  <r>
    <x v="83"/>
    <x v="8"/>
    <n v="1137"/>
    <n v="1452"/>
  </r>
  <r>
    <x v="83"/>
    <x v="9"/>
    <n v="1276"/>
    <n v="1534"/>
  </r>
  <r>
    <x v="83"/>
    <x v="10"/>
    <n v="1345"/>
    <n v="1614"/>
  </r>
  <r>
    <x v="84"/>
    <x v="0"/>
    <n v="484"/>
    <n v="560"/>
  </r>
  <r>
    <x v="84"/>
    <x v="1"/>
    <n v="492"/>
    <n v="566"/>
  </r>
  <r>
    <x v="84"/>
    <x v="2"/>
    <n v="519"/>
    <n v="578"/>
  </r>
  <r>
    <x v="84"/>
    <x v="3"/>
    <n v="514"/>
    <n v="594"/>
  </r>
  <r>
    <x v="84"/>
    <x v="4"/>
    <n v="518"/>
    <n v="615"/>
  </r>
  <r>
    <x v="84"/>
    <x v="5"/>
    <n v="506"/>
    <n v="629"/>
  </r>
  <r>
    <x v="84"/>
    <x v="6"/>
    <n v="528"/>
    <n v="659"/>
  </r>
  <r>
    <x v="84"/>
    <x v="7"/>
    <n v="570"/>
    <n v="673"/>
  </r>
  <r>
    <x v="84"/>
    <x v="8"/>
    <n v="608"/>
    <n v="709"/>
  </r>
  <r>
    <x v="84"/>
    <x v="9"/>
    <n v="626"/>
    <n v="745"/>
  </r>
  <r>
    <x v="84"/>
    <x v="10"/>
    <n v="632"/>
    <n v="793"/>
  </r>
  <r>
    <x v="85"/>
    <x v="0"/>
    <n v="253"/>
    <n v="301"/>
  </r>
  <r>
    <x v="85"/>
    <x v="1"/>
    <n v="245"/>
    <n v="317"/>
  </r>
  <r>
    <x v="85"/>
    <x v="2"/>
    <n v="256"/>
    <n v="325"/>
  </r>
  <r>
    <x v="85"/>
    <x v="3"/>
    <n v="250"/>
    <n v="339"/>
  </r>
  <r>
    <x v="85"/>
    <x v="4"/>
    <n v="242"/>
    <n v="344"/>
  </r>
  <r>
    <x v="85"/>
    <x v="5"/>
    <n v="250"/>
    <n v="350"/>
  </r>
  <r>
    <x v="85"/>
    <x v="6"/>
    <n v="238"/>
    <n v="346"/>
  </r>
  <r>
    <x v="85"/>
    <x v="7"/>
    <n v="236"/>
    <n v="353"/>
  </r>
  <r>
    <x v="85"/>
    <x v="8"/>
    <n v="244"/>
    <n v="360"/>
  </r>
  <r>
    <x v="85"/>
    <x v="9"/>
    <n v="250"/>
    <n v="349"/>
  </r>
  <r>
    <x v="85"/>
    <x v="10"/>
    <n v="260"/>
    <n v="350"/>
  </r>
  <r>
    <x v="86"/>
    <x v="0"/>
    <n v="539"/>
    <n v="630"/>
  </r>
  <r>
    <x v="86"/>
    <x v="1"/>
    <n v="549"/>
    <n v="645"/>
  </r>
  <r>
    <x v="86"/>
    <x v="2"/>
    <n v="553"/>
    <n v="638"/>
  </r>
  <r>
    <x v="86"/>
    <x v="3"/>
    <n v="541"/>
    <n v="641"/>
  </r>
  <r>
    <x v="86"/>
    <x v="4"/>
    <n v="559"/>
    <n v="645"/>
  </r>
  <r>
    <x v="86"/>
    <x v="5"/>
    <n v="553"/>
    <n v="667"/>
  </r>
  <r>
    <x v="86"/>
    <x v="6"/>
    <n v="530"/>
    <n v="685"/>
  </r>
  <r>
    <x v="86"/>
    <x v="7"/>
    <n v="518"/>
    <n v="682"/>
  </r>
  <r>
    <x v="86"/>
    <x v="8"/>
    <n v="530"/>
    <n v="689"/>
  </r>
  <r>
    <x v="86"/>
    <x v="9"/>
    <n v="561"/>
    <n v="707"/>
  </r>
  <r>
    <x v="86"/>
    <x v="10"/>
    <n v="532"/>
    <n v="721"/>
  </r>
  <r>
    <x v="87"/>
    <x v="0"/>
    <n v="461"/>
    <n v="774"/>
  </r>
  <r>
    <x v="87"/>
    <x v="1"/>
    <n v="463"/>
    <n v="789"/>
  </r>
  <r>
    <x v="87"/>
    <x v="2"/>
    <n v="454"/>
    <n v="791"/>
  </r>
  <r>
    <x v="87"/>
    <x v="3"/>
    <n v="469"/>
    <n v="804"/>
  </r>
  <r>
    <x v="87"/>
    <x v="4"/>
    <n v="446"/>
    <n v="799"/>
  </r>
  <r>
    <x v="87"/>
    <x v="5"/>
    <n v="449"/>
    <n v="788"/>
  </r>
  <r>
    <x v="87"/>
    <x v="6"/>
    <n v="449"/>
    <n v="780"/>
  </r>
  <r>
    <x v="87"/>
    <x v="7"/>
    <n v="428"/>
    <n v="795"/>
  </r>
  <r>
    <x v="87"/>
    <x v="8"/>
    <n v="444"/>
    <n v="775"/>
  </r>
  <r>
    <x v="87"/>
    <x v="9"/>
    <n v="484"/>
    <n v="818"/>
  </r>
  <r>
    <x v="87"/>
    <x v="10"/>
    <n v="512"/>
    <n v="811"/>
  </r>
  <r>
    <x v="88"/>
    <x v="0"/>
    <n v="1055"/>
    <n v="1418"/>
  </r>
  <r>
    <x v="88"/>
    <x v="1"/>
    <n v="1084"/>
    <n v="1504"/>
  </r>
  <r>
    <x v="88"/>
    <x v="2"/>
    <n v="1141"/>
    <n v="1587"/>
  </r>
  <r>
    <x v="88"/>
    <x v="3"/>
    <n v="1157"/>
    <n v="1633"/>
  </r>
  <r>
    <x v="88"/>
    <x v="4"/>
    <n v="1163"/>
    <n v="1724"/>
  </r>
  <r>
    <x v="88"/>
    <x v="5"/>
    <n v="1140"/>
    <n v="1797"/>
  </r>
  <r>
    <x v="88"/>
    <x v="6"/>
    <n v="1184"/>
    <n v="1839"/>
  </r>
  <r>
    <x v="88"/>
    <x v="7"/>
    <n v="1240"/>
    <n v="1849"/>
  </r>
  <r>
    <x v="88"/>
    <x v="8"/>
    <n v="1258"/>
    <n v="1895"/>
  </r>
  <r>
    <x v="88"/>
    <x v="9"/>
    <n v="1272"/>
    <n v="1960"/>
  </r>
  <r>
    <x v="88"/>
    <x v="10"/>
    <n v="1308"/>
    <n v="1982"/>
  </r>
  <r>
    <x v="89"/>
    <x v="0"/>
    <n v="831"/>
    <n v="1392"/>
  </r>
  <r>
    <x v="89"/>
    <x v="1"/>
    <n v="866"/>
    <n v="1441"/>
  </r>
  <r>
    <x v="89"/>
    <x v="2"/>
    <n v="886"/>
    <n v="1471"/>
  </r>
  <r>
    <x v="89"/>
    <x v="3"/>
    <n v="913"/>
    <n v="1461"/>
  </r>
  <r>
    <x v="89"/>
    <x v="4"/>
    <n v="927"/>
    <n v="1495"/>
  </r>
  <r>
    <x v="89"/>
    <x v="5"/>
    <n v="936"/>
    <n v="1525"/>
  </r>
  <r>
    <x v="89"/>
    <x v="6"/>
    <n v="991"/>
    <n v="1560"/>
  </r>
  <r>
    <x v="89"/>
    <x v="7"/>
    <n v="930"/>
    <n v="1573"/>
  </r>
  <r>
    <x v="89"/>
    <x v="8"/>
    <n v="978"/>
    <n v="1574"/>
  </r>
  <r>
    <x v="89"/>
    <x v="9"/>
    <n v="957"/>
    <n v="1572"/>
  </r>
  <r>
    <x v="89"/>
    <x v="10"/>
    <n v="955"/>
    <n v="1599"/>
  </r>
  <r>
    <x v="90"/>
    <x v="0"/>
    <n v="158"/>
    <n v="245"/>
  </r>
  <r>
    <x v="90"/>
    <x v="1"/>
    <n v="177"/>
    <n v="258"/>
  </r>
  <r>
    <x v="90"/>
    <x v="2"/>
    <n v="176"/>
    <n v="253"/>
  </r>
  <r>
    <x v="90"/>
    <x v="3"/>
    <n v="173"/>
    <n v="270"/>
  </r>
  <r>
    <x v="90"/>
    <x v="4"/>
    <n v="168"/>
    <n v="263"/>
  </r>
  <r>
    <x v="90"/>
    <x v="5"/>
    <n v="165"/>
    <n v="274"/>
  </r>
  <r>
    <x v="90"/>
    <x v="6"/>
    <n v="152"/>
    <n v="272"/>
  </r>
  <r>
    <x v="90"/>
    <x v="7"/>
    <n v="157"/>
    <n v="269"/>
  </r>
  <r>
    <x v="90"/>
    <x v="8"/>
    <n v="139"/>
    <n v="277"/>
  </r>
  <r>
    <x v="90"/>
    <x v="9"/>
    <n v="142"/>
    <n v="252"/>
  </r>
  <r>
    <x v="90"/>
    <x v="10"/>
    <n v="141"/>
    <n v="244"/>
  </r>
  <r>
    <x v="91"/>
    <x v="0"/>
    <n v="1422"/>
    <n v="2451"/>
  </r>
  <r>
    <x v="91"/>
    <x v="1"/>
    <n v="1443"/>
    <n v="2483"/>
  </r>
  <r>
    <x v="91"/>
    <x v="2"/>
    <n v="1464"/>
    <n v="2493"/>
  </r>
  <r>
    <x v="91"/>
    <x v="3"/>
    <n v="1444"/>
    <n v="2507"/>
  </r>
  <r>
    <x v="91"/>
    <x v="4"/>
    <n v="1524"/>
    <n v="2553"/>
  </r>
  <r>
    <x v="91"/>
    <x v="5"/>
    <n v="1505"/>
    <n v="2607"/>
  </r>
  <r>
    <x v="91"/>
    <x v="6"/>
    <n v="1484"/>
    <n v="2639"/>
  </r>
  <r>
    <x v="91"/>
    <x v="7"/>
    <n v="1491"/>
    <n v="2675"/>
  </r>
  <r>
    <x v="91"/>
    <x v="8"/>
    <n v="1536"/>
    <n v="2679"/>
  </r>
  <r>
    <x v="91"/>
    <x v="9"/>
    <n v="1574"/>
    <n v="2674"/>
  </r>
  <r>
    <x v="91"/>
    <x v="10"/>
    <n v="1571"/>
    <n v="2698"/>
  </r>
  <r>
    <x v="92"/>
    <x v="0"/>
    <n v="360"/>
    <n v="552"/>
  </r>
  <r>
    <x v="92"/>
    <x v="1"/>
    <n v="378"/>
    <n v="577"/>
  </r>
  <r>
    <x v="92"/>
    <x v="2"/>
    <n v="394"/>
    <n v="585"/>
  </r>
  <r>
    <x v="92"/>
    <x v="3"/>
    <n v="423"/>
    <n v="585"/>
  </r>
  <r>
    <x v="92"/>
    <x v="4"/>
    <n v="387"/>
    <n v="603"/>
  </r>
  <r>
    <x v="92"/>
    <x v="5"/>
    <n v="403"/>
    <n v="621"/>
  </r>
  <r>
    <x v="92"/>
    <x v="6"/>
    <n v="383"/>
    <n v="640"/>
  </r>
  <r>
    <x v="92"/>
    <x v="7"/>
    <n v="374"/>
    <n v="648"/>
  </r>
  <r>
    <x v="92"/>
    <x v="8"/>
    <n v="367"/>
    <n v="648"/>
  </r>
  <r>
    <x v="92"/>
    <x v="9"/>
    <n v="362"/>
    <n v="652"/>
  </r>
  <r>
    <x v="92"/>
    <x v="10"/>
    <n v="347"/>
    <n v="655"/>
  </r>
  <r>
    <x v="93"/>
    <x v="0"/>
    <n v="305"/>
    <n v="452"/>
  </r>
  <r>
    <x v="93"/>
    <x v="1"/>
    <n v="318"/>
    <n v="462"/>
  </r>
  <r>
    <x v="93"/>
    <x v="2"/>
    <n v="312"/>
    <n v="469"/>
  </r>
  <r>
    <x v="93"/>
    <x v="3"/>
    <n v="323"/>
    <n v="457"/>
  </r>
  <r>
    <x v="93"/>
    <x v="4"/>
    <n v="296"/>
    <n v="482"/>
  </r>
  <r>
    <x v="93"/>
    <x v="5"/>
    <n v="308"/>
    <n v="482"/>
  </r>
  <r>
    <x v="93"/>
    <x v="6"/>
    <n v="322"/>
    <n v="506"/>
  </r>
  <r>
    <x v="93"/>
    <x v="7"/>
    <n v="303"/>
    <n v="509"/>
  </r>
  <r>
    <x v="93"/>
    <x v="8"/>
    <n v="305"/>
    <n v="496"/>
  </r>
  <r>
    <x v="93"/>
    <x v="9"/>
    <n v="306"/>
    <n v="511"/>
  </r>
  <r>
    <x v="93"/>
    <x v="10"/>
    <n v="294"/>
    <n v="499"/>
  </r>
  <r>
    <x v="94"/>
    <x v="0"/>
    <n v="1177"/>
    <n v="1693"/>
  </r>
  <r>
    <x v="94"/>
    <x v="1"/>
    <n v="1220"/>
    <n v="1747"/>
  </r>
  <r>
    <x v="94"/>
    <x v="2"/>
    <n v="1228"/>
    <n v="1786"/>
  </r>
  <r>
    <x v="94"/>
    <x v="3"/>
    <n v="1285"/>
    <n v="1867"/>
  </r>
  <r>
    <x v="94"/>
    <x v="4"/>
    <n v="1311"/>
    <n v="1957"/>
  </r>
  <r>
    <x v="94"/>
    <x v="5"/>
    <n v="1304"/>
    <n v="1996"/>
  </r>
  <r>
    <x v="94"/>
    <x v="6"/>
    <n v="1291"/>
    <n v="2089"/>
  </r>
  <r>
    <x v="94"/>
    <x v="7"/>
    <n v="1359"/>
    <n v="2149"/>
  </r>
  <r>
    <x v="94"/>
    <x v="8"/>
    <n v="1375"/>
    <n v="2161"/>
  </r>
  <r>
    <x v="94"/>
    <x v="9"/>
    <n v="1359"/>
    <n v="2221"/>
  </r>
  <r>
    <x v="94"/>
    <x v="10"/>
    <n v="1367"/>
    <n v="2236"/>
  </r>
  <r>
    <x v="95"/>
    <x v="0"/>
    <n v="1593"/>
    <n v="2327"/>
  </r>
  <r>
    <x v="95"/>
    <x v="1"/>
    <n v="1595"/>
    <n v="2389"/>
  </r>
  <r>
    <x v="95"/>
    <x v="2"/>
    <n v="1562"/>
    <n v="2465"/>
  </r>
  <r>
    <x v="95"/>
    <x v="3"/>
    <n v="1572"/>
    <n v="2506"/>
  </r>
  <r>
    <x v="95"/>
    <x v="4"/>
    <n v="1649"/>
    <n v="2506"/>
  </r>
  <r>
    <x v="95"/>
    <x v="5"/>
    <n v="1633"/>
    <n v="2585"/>
  </r>
  <r>
    <x v="95"/>
    <x v="6"/>
    <n v="1639"/>
    <n v="2596"/>
  </r>
  <r>
    <x v="95"/>
    <x v="7"/>
    <n v="1617"/>
    <n v="2648"/>
  </r>
  <r>
    <x v="95"/>
    <x v="8"/>
    <n v="1664"/>
    <n v="2654"/>
  </r>
  <r>
    <x v="95"/>
    <x v="9"/>
    <n v="1674"/>
    <n v="2664"/>
  </r>
  <r>
    <x v="95"/>
    <x v="10"/>
    <n v="1690"/>
    <n v="2709"/>
  </r>
  <r>
    <x v="96"/>
    <x v="0"/>
    <n v="271"/>
    <n v="460"/>
  </r>
  <r>
    <x v="96"/>
    <x v="1"/>
    <n v="264"/>
    <n v="450"/>
  </r>
  <r>
    <x v="96"/>
    <x v="2"/>
    <n v="239"/>
    <n v="439"/>
  </r>
  <r>
    <x v="96"/>
    <x v="3"/>
    <n v="246"/>
    <n v="443"/>
  </r>
  <r>
    <x v="96"/>
    <x v="4"/>
    <n v="245"/>
    <n v="418"/>
  </r>
  <r>
    <x v="96"/>
    <x v="5"/>
    <n v="235"/>
    <n v="413"/>
  </r>
  <r>
    <x v="96"/>
    <x v="6"/>
    <n v="237"/>
    <n v="394"/>
  </r>
  <r>
    <x v="96"/>
    <x v="7"/>
    <n v="246"/>
    <n v="410"/>
  </r>
  <r>
    <x v="96"/>
    <x v="8"/>
    <n v="259"/>
    <n v="415"/>
  </r>
  <r>
    <x v="96"/>
    <x v="9"/>
    <n v="257"/>
    <n v="409"/>
  </r>
  <r>
    <x v="96"/>
    <x v="10"/>
    <n v="258"/>
    <n v="410"/>
  </r>
  <r>
    <x v="97"/>
    <x v="0"/>
    <n v="472"/>
    <n v="773"/>
  </r>
  <r>
    <x v="97"/>
    <x v="1"/>
    <n v="484"/>
    <n v="760"/>
  </r>
  <r>
    <x v="97"/>
    <x v="2"/>
    <n v="463"/>
    <n v="780"/>
  </r>
  <r>
    <x v="97"/>
    <x v="3"/>
    <n v="423"/>
    <n v="813"/>
  </r>
  <r>
    <x v="97"/>
    <x v="4"/>
    <n v="450"/>
    <n v="773"/>
  </r>
  <r>
    <x v="97"/>
    <x v="5"/>
    <n v="439"/>
    <n v="783"/>
  </r>
  <r>
    <x v="97"/>
    <x v="6"/>
    <n v="450"/>
    <n v="785"/>
  </r>
  <r>
    <x v="97"/>
    <x v="7"/>
    <n v="450"/>
    <n v="786"/>
  </r>
  <r>
    <x v="97"/>
    <x v="8"/>
    <n v="443"/>
    <n v="788"/>
  </r>
  <r>
    <x v="97"/>
    <x v="9"/>
    <n v="440"/>
    <n v="789"/>
  </r>
  <r>
    <x v="97"/>
    <x v="10"/>
    <n v="453"/>
    <n v="798"/>
  </r>
  <r>
    <x v="98"/>
    <x v="0"/>
    <n v="446"/>
    <n v="713"/>
  </r>
  <r>
    <x v="98"/>
    <x v="1"/>
    <n v="459"/>
    <n v="700"/>
  </r>
  <r>
    <x v="98"/>
    <x v="2"/>
    <n v="493"/>
    <n v="696"/>
  </r>
  <r>
    <x v="98"/>
    <x v="3"/>
    <n v="461"/>
    <n v="701"/>
  </r>
  <r>
    <x v="98"/>
    <x v="4"/>
    <n v="452"/>
    <n v="740"/>
  </r>
  <r>
    <x v="98"/>
    <x v="5"/>
    <n v="461"/>
    <n v="743"/>
  </r>
  <r>
    <x v="98"/>
    <x v="6"/>
    <n v="448"/>
    <n v="750"/>
  </r>
  <r>
    <x v="98"/>
    <x v="7"/>
    <n v="440"/>
    <n v="780"/>
  </r>
  <r>
    <x v="98"/>
    <x v="8"/>
    <n v="432"/>
    <n v="774"/>
  </r>
  <r>
    <x v="98"/>
    <x v="9"/>
    <n v="430"/>
    <n v="745"/>
  </r>
  <r>
    <x v="98"/>
    <x v="10"/>
    <n v="435"/>
    <n v="751"/>
  </r>
  <r>
    <x v="99"/>
    <x v="0"/>
    <n v="365"/>
    <n v="530"/>
  </r>
  <r>
    <x v="99"/>
    <x v="1"/>
    <n v="359"/>
    <n v="528"/>
  </r>
  <r>
    <x v="99"/>
    <x v="2"/>
    <n v="373"/>
    <n v="545"/>
  </r>
  <r>
    <x v="99"/>
    <x v="3"/>
    <n v="383"/>
    <n v="544"/>
  </r>
  <r>
    <x v="99"/>
    <x v="4"/>
    <n v="385"/>
    <n v="564"/>
  </r>
  <r>
    <x v="99"/>
    <x v="5"/>
    <n v="394"/>
    <n v="587"/>
  </r>
  <r>
    <x v="99"/>
    <x v="6"/>
    <n v="375"/>
    <n v="627"/>
  </r>
  <r>
    <x v="99"/>
    <x v="7"/>
    <n v="372"/>
    <n v="665"/>
  </r>
  <r>
    <x v="99"/>
    <x v="8"/>
    <n v="365"/>
    <n v="686"/>
  </r>
  <r>
    <x v="99"/>
    <x v="9"/>
    <n v="355"/>
    <n v="694"/>
  </r>
  <r>
    <x v="99"/>
    <x v="10"/>
    <n v="353"/>
    <n v="673"/>
  </r>
  <r>
    <x v="100"/>
    <x v="0"/>
    <n v="440"/>
    <n v="645"/>
  </r>
  <r>
    <x v="100"/>
    <x v="1"/>
    <n v="441"/>
    <n v="646"/>
  </r>
  <r>
    <x v="100"/>
    <x v="2"/>
    <n v="489"/>
    <n v="643"/>
  </r>
  <r>
    <x v="100"/>
    <x v="3"/>
    <n v="480"/>
    <n v="646"/>
  </r>
  <r>
    <x v="100"/>
    <x v="4"/>
    <n v="497"/>
    <n v="667"/>
  </r>
  <r>
    <x v="100"/>
    <x v="5"/>
    <n v="495"/>
    <n v="691"/>
  </r>
  <r>
    <x v="100"/>
    <x v="6"/>
    <n v="502"/>
    <n v="696"/>
  </r>
  <r>
    <x v="100"/>
    <x v="7"/>
    <n v="484"/>
    <n v="734"/>
  </r>
  <r>
    <x v="100"/>
    <x v="8"/>
    <n v="461"/>
    <n v="747"/>
  </r>
  <r>
    <x v="100"/>
    <x v="9"/>
    <n v="460"/>
    <n v="772"/>
  </r>
  <r>
    <x v="100"/>
    <x v="10"/>
    <n v="477"/>
    <n v="797"/>
  </r>
  <r>
    <x v="101"/>
    <x v="0"/>
    <n v="664"/>
    <n v="1078"/>
  </r>
  <r>
    <x v="101"/>
    <x v="1"/>
    <n v="702"/>
    <n v="1081"/>
  </r>
  <r>
    <x v="101"/>
    <x v="2"/>
    <n v="721"/>
    <n v="1075"/>
  </r>
  <r>
    <x v="101"/>
    <x v="3"/>
    <n v="734"/>
    <n v="1098"/>
  </r>
  <r>
    <x v="101"/>
    <x v="4"/>
    <n v="711"/>
    <n v="1120"/>
  </r>
  <r>
    <x v="101"/>
    <x v="5"/>
    <n v="694"/>
    <n v="1177"/>
  </r>
  <r>
    <x v="101"/>
    <x v="6"/>
    <n v="677"/>
    <n v="1185"/>
  </r>
  <r>
    <x v="101"/>
    <x v="7"/>
    <n v="700"/>
    <n v="1189"/>
  </r>
  <r>
    <x v="101"/>
    <x v="8"/>
    <n v="720"/>
    <n v="1207"/>
  </r>
  <r>
    <x v="101"/>
    <x v="9"/>
    <n v="730"/>
    <n v="1248"/>
  </r>
  <r>
    <x v="101"/>
    <x v="10"/>
    <n v="782"/>
    <n v="1246"/>
  </r>
  <r>
    <x v="102"/>
    <x v="0"/>
    <n v="608"/>
    <n v="809"/>
  </r>
  <r>
    <x v="102"/>
    <x v="1"/>
    <n v="617"/>
    <n v="822"/>
  </r>
  <r>
    <x v="102"/>
    <x v="2"/>
    <n v="604"/>
    <n v="846"/>
  </r>
  <r>
    <x v="102"/>
    <x v="3"/>
    <n v="591"/>
    <n v="860"/>
  </r>
  <r>
    <x v="102"/>
    <x v="4"/>
    <n v="614"/>
    <n v="880"/>
  </r>
  <r>
    <x v="102"/>
    <x v="5"/>
    <n v="600"/>
    <n v="927"/>
  </r>
  <r>
    <x v="102"/>
    <x v="6"/>
    <n v="603"/>
    <n v="942"/>
  </r>
  <r>
    <x v="102"/>
    <x v="7"/>
    <n v="594"/>
    <n v="969"/>
  </r>
  <r>
    <x v="102"/>
    <x v="8"/>
    <n v="605"/>
    <n v="937"/>
  </r>
  <r>
    <x v="102"/>
    <x v="9"/>
    <n v="588"/>
    <n v="946"/>
  </r>
  <r>
    <x v="102"/>
    <x v="10"/>
    <n v="589"/>
    <n v="935"/>
  </r>
  <r>
    <x v="103"/>
    <x v="0"/>
    <n v="701"/>
    <n v="1257"/>
  </r>
  <r>
    <x v="103"/>
    <x v="1"/>
    <n v="728"/>
    <n v="1245"/>
  </r>
  <r>
    <x v="103"/>
    <x v="2"/>
    <n v="763"/>
    <n v="1295"/>
  </r>
  <r>
    <x v="103"/>
    <x v="3"/>
    <n v="809"/>
    <n v="1293"/>
  </r>
  <r>
    <x v="103"/>
    <x v="4"/>
    <n v="835"/>
    <n v="1313"/>
  </r>
  <r>
    <x v="103"/>
    <x v="5"/>
    <n v="847"/>
    <n v="1348"/>
  </r>
  <r>
    <x v="103"/>
    <x v="6"/>
    <n v="872"/>
    <n v="1365"/>
  </r>
  <r>
    <x v="103"/>
    <x v="7"/>
    <n v="876"/>
    <n v="1436"/>
  </r>
  <r>
    <x v="103"/>
    <x v="8"/>
    <n v="905"/>
    <n v="1473"/>
  </r>
  <r>
    <x v="103"/>
    <x v="9"/>
    <n v="904"/>
    <n v="1521"/>
  </r>
  <r>
    <x v="103"/>
    <x v="10"/>
    <n v="904"/>
    <n v="1521"/>
  </r>
  <r>
    <x v="104"/>
    <x v="0"/>
    <n v="535"/>
    <n v="914"/>
  </r>
  <r>
    <x v="104"/>
    <x v="1"/>
    <n v="563"/>
    <n v="850"/>
  </r>
  <r>
    <x v="104"/>
    <x v="2"/>
    <n v="609"/>
    <n v="828"/>
  </r>
  <r>
    <x v="104"/>
    <x v="3"/>
    <n v="629"/>
    <n v="845"/>
  </r>
  <r>
    <x v="104"/>
    <x v="4"/>
    <n v="635"/>
    <n v="873"/>
  </r>
  <r>
    <x v="104"/>
    <x v="5"/>
    <n v="631"/>
    <n v="894"/>
  </r>
  <r>
    <x v="104"/>
    <x v="6"/>
    <n v="592"/>
    <n v="933"/>
  </r>
  <r>
    <x v="104"/>
    <x v="7"/>
    <n v="622"/>
    <n v="974"/>
  </r>
  <r>
    <x v="104"/>
    <x v="8"/>
    <n v="620"/>
    <n v="1000"/>
  </r>
  <r>
    <x v="104"/>
    <x v="9"/>
    <n v="612"/>
    <n v="1011"/>
  </r>
  <r>
    <x v="104"/>
    <x v="10"/>
    <n v="626"/>
    <n v="1023"/>
  </r>
  <r>
    <x v="105"/>
    <x v="0"/>
    <n v="556"/>
    <n v="792"/>
  </r>
  <r>
    <x v="105"/>
    <x v="1"/>
    <n v="602"/>
    <n v="797"/>
  </r>
  <r>
    <x v="105"/>
    <x v="2"/>
    <n v="620"/>
    <n v="848"/>
  </r>
  <r>
    <x v="105"/>
    <x v="3"/>
    <n v="644"/>
    <n v="874"/>
  </r>
  <r>
    <x v="105"/>
    <x v="4"/>
    <n v="637"/>
    <n v="942"/>
  </r>
  <r>
    <x v="105"/>
    <x v="5"/>
    <n v="653"/>
    <n v="1004"/>
  </r>
  <r>
    <x v="105"/>
    <x v="6"/>
    <n v="655"/>
    <n v="1033"/>
  </r>
  <r>
    <x v="105"/>
    <x v="7"/>
    <n v="628"/>
    <n v="1077"/>
  </r>
  <r>
    <x v="105"/>
    <x v="8"/>
    <n v="592"/>
    <n v="1105"/>
  </r>
  <r>
    <x v="105"/>
    <x v="9"/>
    <n v="587"/>
    <n v="1112"/>
  </r>
  <r>
    <x v="105"/>
    <x v="10"/>
    <n v="576"/>
    <n v="1109"/>
  </r>
  <r>
    <x v="106"/>
    <x v="0"/>
    <n v="866"/>
    <n v="1199"/>
  </r>
  <r>
    <x v="106"/>
    <x v="1"/>
    <n v="865"/>
    <n v="1163"/>
  </r>
  <r>
    <x v="106"/>
    <x v="2"/>
    <n v="870"/>
    <n v="1148"/>
  </r>
  <r>
    <x v="106"/>
    <x v="3"/>
    <n v="834"/>
    <n v="1235"/>
  </r>
  <r>
    <x v="106"/>
    <x v="4"/>
    <n v="813"/>
    <n v="1261"/>
  </r>
  <r>
    <x v="106"/>
    <x v="5"/>
    <n v="848"/>
    <n v="1289"/>
  </r>
  <r>
    <x v="106"/>
    <x v="6"/>
    <n v="792"/>
    <n v="1298"/>
  </r>
  <r>
    <x v="106"/>
    <x v="7"/>
    <n v="807"/>
    <n v="1330"/>
  </r>
  <r>
    <x v="106"/>
    <x v="8"/>
    <n v="809"/>
    <n v="1333"/>
  </r>
  <r>
    <x v="106"/>
    <x v="9"/>
    <n v="827"/>
    <n v="1310"/>
  </r>
  <r>
    <x v="106"/>
    <x v="10"/>
    <n v="788"/>
    <n v="1291"/>
  </r>
  <r>
    <x v="107"/>
    <x v="0"/>
    <n v="157"/>
    <n v="301"/>
  </r>
  <r>
    <x v="107"/>
    <x v="1"/>
    <n v="160"/>
    <n v="290"/>
  </r>
  <r>
    <x v="107"/>
    <x v="2"/>
    <n v="165"/>
    <n v="298"/>
  </r>
  <r>
    <x v="107"/>
    <x v="3"/>
    <n v="166"/>
    <n v="294"/>
  </r>
  <r>
    <x v="107"/>
    <x v="4"/>
    <n v="175"/>
    <n v="303"/>
  </r>
  <r>
    <x v="107"/>
    <x v="5"/>
    <n v="187"/>
    <n v="319"/>
  </r>
  <r>
    <x v="107"/>
    <x v="6"/>
    <n v="207"/>
    <n v="347"/>
  </r>
  <r>
    <x v="107"/>
    <x v="7"/>
    <n v="195"/>
    <n v="363"/>
  </r>
  <r>
    <x v="107"/>
    <x v="8"/>
    <n v="169"/>
    <n v="372"/>
  </r>
  <r>
    <x v="107"/>
    <x v="9"/>
    <n v="183"/>
    <n v="371"/>
  </r>
  <r>
    <x v="107"/>
    <x v="10"/>
    <n v="180"/>
    <n v="394"/>
  </r>
  <r>
    <x v="108"/>
    <x v="0"/>
    <n v="1048"/>
    <n v="1425"/>
  </r>
  <r>
    <x v="108"/>
    <x v="1"/>
    <n v="1081"/>
    <n v="1423"/>
  </r>
  <r>
    <x v="108"/>
    <x v="2"/>
    <n v="1068"/>
    <n v="1467"/>
  </r>
  <r>
    <x v="108"/>
    <x v="3"/>
    <n v="1109"/>
    <n v="1486"/>
  </r>
  <r>
    <x v="108"/>
    <x v="4"/>
    <n v="1105"/>
    <n v="1538"/>
  </r>
  <r>
    <x v="108"/>
    <x v="5"/>
    <n v="1124"/>
    <n v="1587"/>
  </r>
  <r>
    <x v="108"/>
    <x v="6"/>
    <n v="1151"/>
    <n v="1652"/>
  </r>
  <r>
    <x v="108"/>
    <x v="7"/>
    <n v="1139"/>
    <n v="1741"/>
  </r>
  <r>
    <x v="108"/>
    <x v="8"/>
    <n v="1132"/>
    <n v="1793"/>
  </r>
  <r>
    <x v="108"/>
    <x v="9"/>
    <n v="1139"/>
    <n v="1813"/>
  </r>
  <r>
    <x v="108"/>
    <x v="10"/>
    <n v="1126"/>
    <n v="1858"/>
  </r>
  <r>
    <x v="109"/>
    <x v="0"/>
    <n v="416"/>
    <n v="647"/>
  </r>
  <r>
    <x v="109"/>
    <x v="1"/>
    <n v="432"/>
    <n v="673"/>
  </r>
  <r>
    <x v="109"/>
    <x v="2"/>
    <n v="481"/>
    <n v="680"/>
  </r>
  <r>
    <x v="109"/>
    <x v="3"/>
    <n v="488"/>
    <n v="723"/>
  </r>
  <r>
    <x v="109"/>
    <x v="4"/>
    <n v="476"/>
    <n v="723"/>
  </r>
  <r>
    <x v="109"/>
    <x v="5"/>
    <n v="458"/>
    <n v="748"/>
  </r>
  <r>
    <x v="109"/>
    <x v="6"/>
    <n v="469"/>
    <n v="789"/>
  </r>
  <r>
    <x v="109"/>
    <x v="7"/>
    <n v="467"/>
    <n v="784"/>
  </r>
  <r>
    <x v="109"/>
    <x v="8"/>
    <n v="473"/>
    <n v="807"/>
  </r>
  <r>
    <x v="109"/>
    <x v="9"/>
    <n v="467"/>
    <n v="817"/>
  </r>
  <r>
    <x v="109"/>
    <x v="10"/>
    <n v="469"/>
    <n v="821"/>
  </r>
  <r>
    <x v="110"/>
    <x v="0"/>
    <n v="606"/>
    <n v="949"/>
  </r>
  <r>
    <x v="110"/>
    <x v="1"/>
    <n v="638"/>
    <n v="1005"/>
  </r>
  <r>
    <x v="110"/>
    <x v="2"/>
    <n v="656"/>
    <n v="1016"/>
  </r>
  <r>
    <x v="110"/>
    <x v="3"/>
    <n v="623"/>
    <n v="1033"/>
  </r>
  <r>
    <x v="110"/>
    <x v="4"/>
    <n v="638"/>
    <n v="1081"/>
  </r>
  <r>
    <x v="110"/>
    <x v="5"/>
    <n v="674"/>
    <n v="1110"/>
  </r>
  <r>
    <x v="110"/>
    <x v="6"/>
    <n v="687"/>
    <n v="1119"/>
  </r>
  <r>
    <x v="110"/>
    <x v="7"/>
    <n v="715"/>
    <n v="1099"/>
  </r>
  <r>
    <x v="110"/>
    <x v="8"/>
    <n v="708"/>
    <n v="1189"/>
  </r>
  <r>
    <x v="110"/>
    <x v="9"/>
    <n v="720"/>
    <n v="1216"/>
  </r>
  <r>
    <x v="110"/>
    <x v="10"/>
    <n v="749"/>
    <n v="1228"/>
  </r>
  <r>
    <x v="111"/>
    <x v="0"/>
    <n v="1632"/>
    <n v="2270"/>
  </r>
  <r>
    <x v="111"/>
    <x v="1"/>
    <n v="1720"/>
    <n v="2305"/>
  </r>
  <r>
    <x v="111"/>
    <x v="2"/>
    <n v="1742"/>
    <n v="2392"/>
  </r>
  <r>
    <x v="111"/>
    <x v="3"/>
    <n v="1770"/>
    <n v="2459"/>
  </r>
  <r>
    <x v="111"/>
    <x v="4"/>
    <n v="1774"/>
    <n v="2576"/>
  </r>
  <r>
    <x v="111"/>
    <x v="5"/>
    <n v="1826"/>
    <n v="2648"/>
  </r>
  <r>
    <x v="111"/>
    <x v="6"/>
    <n v="1857"/>
    <n v="2724"/>
  </r>
  <r>
    <x v="111"/>
    <x v="7"/>
    <n v="1885"/>
    <n v="2840"/>
  </r>
  <r>
    <x v="111"/>
    <x v="8"/>
    <n v="1932"/>
    <n v="2924"/>
  </r>
  <r>
    <x v="111"/>
    <x v="9"/>
    <n v="1986"/>
    <n v="3005"/>
  </r>
  <r>
    <x v="111"/>
    <x v="10"/>
    <n v="2033"/>
    <n v="3124"/>
  </r>
  <r>
    <x v="112"/>
    <x v="0"/>
    <n v="965"/>
    <n v="1296"/>
  </r>
  <r>
    <x v="112"/>
    <x v="1"/>
    <n v="961"/>
    <n v="1326"/>
  </r>
  <r>
    <x v="112"/>
    <x v="2"/>
    <n v="1006"/>
    <n v="1374"/>
  </r>
  <r>
    <x v="112"/>
    <x v="3"/>
    <n v="1050"/>
    <n v="1400"/>
  </r>
  <r>
    <x v="112"/>
    <x v="4"/>
    <n v="1046"/>
    <n v="1482"/>
  </r>
  <r>
    <x v="112"/>
    <x v="5"/>
    <n v="1038"/>
    <n v="1531"/>
  </r>
  <r>
    <x v="112"/>
    <x v="6"/>
    <n v="1044"/>
    <n v="1577"/>
  </r>
  <r>
    <x v="112"/>
    <x v="7"/>
    <n v="1059"/>
    <n v="1585"/>
  </r>
  <r>
    <x v="112"/>
    <x v="8"/>
    <n v="1103"/>
    <n v="1595"/>
  </r>
  <r>
    <x v="112"/>
    <x v="9"/>
    <n v="1127"/>
    <n v="1643"/>
  </r>
  <r>
    <x v="112"/>
    <x v="10"/>
    <n v="1091"/>
    <n v="1671"/>
  </r>
  <r>
    <x v="113"/>
    <x v="0"/>
    <n v="933"/>
    <n v="1518"/>
  </r>
  <r>
    <x v="113"/>
    <x v="1"/>
    <n v="971"/>
    <n v="1499"/>
  </r>
  <r>
    <x v="113"/>
    <x v="2"/>
    <n v="1054"/>
    <n v="1539"/>
  </r>
  <r>
    <x v="113"/>
    <x v="3"/>
    <n v="1018"/>
    <n v="1569"/>
  </r>
  <r>
    <x v="113"/>
    <x v="4"/>
    <n v="1059"/>
    <n v="1572"/>
  </r>
  <r>
    <x v="113"/>
    <x v="5"/>
    <n v="1065"/>
    <n v="1634"/>
  </r>
  <r>
    <x v="113"/>
    <x v="6"/>
    <n v="1040"/>
    <n v="1729"/>
  </r>
  <r>
    <x v="113"/>
    <x v="7"/>
    <n v="1019"/>
    <n v="1764"/>
  </r>
  <r>
    <x v="113"/>
    <x v="8"/>
    <n v="986"/>
    <n v="1763"/>
  </r>
  <r>
    <x v="113"/>
    <x v="9"/>
    <n v="964"/>
    <n v="1764"/>
  </r>
  <r>
    <x v="113"/>
    <x v="10"/>
    <n v="954"/>
    <n v="1755"/>
  </r>
  <r>
    <x v="114"/>
    <x v="0"/>
    <n v="374"/>
    <n v="635"/>
  </r>
  <r>
    <x v="114"/>
    <x v="1"/>
    <n v="407"/>
    <n v="645"/>
  </r>
  <r>
    <x v="114"/>
    <x v="2"/>
    <n v="394"/>
    <n v="646"/>
  </r>
  <r>
    <x v="114"/>
    <x v="3"/>
    <n v="410"/>
    <n v="662"/>
  </r>
  <r>
    <x v="114"/>
    <x v="4"/>
    <n v="414"/>
    <n v="691"/>
  </r>
  <r>
    <x v="114"/>
    <x v="5"/>
    <n v="394"/>
    <n v="715"/>
  </r>
  <r>
    <x v="114"/>
    <x v="6"/>
    <n v="385"/>
    <n v="744"/>
  </r>
  <r>
    <x v="114"/>
    <x v="7"/>
    <n v="382"/>
    <n v="781"/>
  </r>
  <r>
    <x v="114"/>
    <x v="8"/>
    <n v="377"/>
    <n v="758"/>
  </r>
  <r>
    <x v="114"/>
    <x v="9"/>
    <n v="399"/>
    <n v="754"/>
  </r>
  <r>
    <x v="114"/>
    <x v="10"/>
    <n v="404"/>
    <n v="760"/>
  </r>
  <r>
    <x v="115"/>
    <x v="0"/>
    <n v="148"/>
    <n v="269"/>
  </r>
  <r>
    <x v="115"/>
    <x v="1"/>
    <n v="159"/>
    <n v="277"/>
  </r>
  <r>
    <x v="115"/>
    <x v="2"/>
    <n v="171"/>
    <n v="272"/>
  </r>
  <r>
    <x v="115"/>
    <x v="3"/>
    <n v="181"/>
    <n v="284"/>
  </r>
  <r>
    <x v="115"/>
    <x v="4"/>
    <n v="190"/>
    <n v="288"/>
  </r>
  <r>
    <x v="115"/>
    <x v="5"/>
    <n v="194"/>
    <n v="287"/>
  </r>
  <r>
    <x v="115"/>
    <x v="6"/>
    <n v="197"/>
    <n v="276"/>
  </r>
  <r>
    <x v="115"/>
    <x v="7"/>
    <n v="182"/>
    <n v="292"/>
  </r>
  <r>
    <x v="115"/>
    <x v="8"/>
    <n v="186"/>
    <n v="292"/>
  </r>
  <r>
    <x v="115"/>
    <x v="9"/>
    <n v="196"/>
    <n v="288"/>
  </r>
  <r>
    <x v="115"/>
    <x v="10"/>
    <n v="187"/>
    <n v="295"/>
  </r>
  <r>
    <x v="116"/>
    <x v="0"/>
    <n v="263"/>
    <n v="335"/>
  </r>
  <r>
    <x v="116"/>
    <x v="1"/>
    <n v="295"/>
    <n v="368"/>
  </r>
  <r>
    <x v="116"/>
    <x v="2"/>
    <n v="329"/>
    <n v="400"/>
  </r>
  <r>
    <x v="116"/>
    <x v="3"/>
    <n v="323"/>
    <n v="398"/>
  </r>
  <r>
    <x v="116"/>
    <x v="4"/>
    <n v="316"/>
    <n v="386"/>
  </r>
  <r>
    <x v="116"/>
    <x v="5"/>
    <n v="321"/>
    <n v="409"/>
  </r>
  <r>
    <x v="116"/>
    <x v="6"/>
    <n v="303"/>
    <n v="432"/>
  </r>
  <r>
    <x v="116"/>
    <x v="7"/>
    <n v="312"/>
    <n v="451"/>
  </r>
  <r>
    <x v="116"/>
    <x v="8"/>
    <n v="329"/>
    <n v="472"/>
  </r>
  <r>
    <x v="116"/>
    <x v="9"/>
    <n v="336"/>
    <n v="489"/>
  </r>
  <r>
    <x v="116"/>
    <x v="10"/>
    <n v="315"/>
    <n v="488"/>
  </r>
  <r>
    <x v="117"/>
    <x v="0"/>
    <n v="129"/>
    <n v="246"/>
  </r>
  <r>
    <x v="117"/>
    <x v="1"/>
    <n v="154"/>
    <n v="235"/>
  </r>
  <r>
    <x v="117"/>
    <x v="2"/>
    <n v="133"/>
    <n v="233"/>
  </r>
  <r>
    <x v="117"/>
    <x v="3"/>
    <n v="144"/>
    <n v="227"/>
  </r>
  <r>
    <x v="117"/>
    <x v="4"/>
    <n v="145"/>
    <n v="228"/>
  </r>
  <r>
    <x v="117"/>
    <x v="5"/>
    <n v="145"/>
    <n v="216"/>
  </r>
  <r>
    <x v="117"/>
    <x v="6"/>
    <n v="163"/>
    <n v="212"/>
  </r>
  <r>
    <x v="117"/>
    <x v="7"/>
    <n v="160"/>
    <n v="244"/>
  </r>
  <r>
    <x v="117"/>
    <x v="8"/>
    <n v="177"/>
    <n v="237"/>
  </r>
  <r>
    <x v="117"/>
    <x v="9"/>
    <n v="168"/>
    <n v="241"/>
  </r>
  <r>
    <x v="117"/>
    <x v="10"/>
    <n v="163"/>
    <n v="256"/>
  </r>
  <r>
    <x v="118"/>
    <x v="0"/>
    <n v="640"/>
    <n v="1160"/>
  </r>
  <r>
    <x v="118"/>
    <x v="1"/>
    <n v="655"/>
    <n v="1111"/>
  </r>
  <r>
    <x v="118"/>
    <x v="2"/>
    <n v="631"/>
    <n v="1093"/>
  </r>
  <r>
    <x v="118"/>
    <x v="3"/>
    <n v="656"/>
    <n v="1088"/>
  </r>
  <r>
    <x v="118"/>
    <x v="4"/>
    <n v="644"/>
    <n v="1078"/>
  </r>
  <r>
    <x v="118"/>
    <x v="5"/>
    <n v="649"/>
    <n v="1054"/>
  </r>
  <r>
    <x v="118"/>
    <x v="6"/>
    <n v="661"/>
    <n v="1050"/>
  </r>
  <r>
    <x v="118"/>
    <x v="7"/>
    <n v="655"/>
    <n v="1070"/>
  </r>
  <r>
    <x v="118"/>
    <x v="8"/>
    <n v="672"/>
    <n v="1091"/>
  </r>
  <r>
    <x v="118"/>
    <x v="9"/>
    <n v="703"/>
    <n v="1118"/>
  </r>
  <r>
    <x v="118"/>
    <x v="10"/>
    <n v="711"/>
    <n v="1152"/>
  </r>
  <r>
    <x v="119"/>
    <x v="0"/>
    <n v="667"/>
    <n v="1070"/>
  </r>
  <r>
    <x v="119"/>
    <x v="1"/>
    <n v="702"/>
    <n v="1062"/>
  </r>
  <r>
    <x v="119"/>
    <x v="2"/>
    <n v="709"/>
    <n v="1062"/>
  </r>
  <r>
    <x v="119"/>
    <x v="3"/>
    <n v="714"/>
    <n v="1087"/>
  </r>
  <r>
    <x v="119"/>
    <x v="4"/>
    <n v="699"/>
    <n v="1108"/>
  </r>
  <r>
    <x v="119"/>
    <x v="5"/>
    <n v="726"/>
    <n v="1114"/>
  </r>
  <r>
    <x v="119"/>
    <x v="6"/>
    <n v="695"/>
    <n v="1121"/>
  </r>
  <r>
    <x v="119"/>
    <x v="7"/>
    <n v="676"/>
    <n v="1147"/>
  </r>
  <r>
    <x v="119"/>
    <x v="8"/>
    <n v="718"/>
    <n v="1157"/>
  </r>
  <r>
    <x v="119"/>
    <x v="9"/>
    <n v="765"/>
    <n v="1179"/>
  </r>
  <r>
    <x v="119"/>
    <x v="10"/>
    <n v="773"/>
    <n v="1224"/>
  </r>
  <r>
    <x v="120"/>
    <x v="0"/>
    <n v="444"/>
    <n v="845"/>
  </r>
  <r>
    <x v="120"/>
    <x v="1"/>
    <n v="469"/>
    <n v="852"/>
  </r>
  <r>
    <x v="120"/>
    <x v="2"/>
    <n v="515"/>
    <n v="856"/>
  </r>
  <r>
    <x v="120"/>
    <x v="3"/>
    <n v="545"/>
    <n v="846"/>
  </r>
  <r>
    <x v="120"/>
    <x v="4"/>
    <n v="546"/>
    <n v="869"/>
  </r>
  <r>
    <x v="120"/>
    <x v="5"/>
    <n v="542"/>
    <n v="851"/>
  </r>
  <r>
    <x v="120"/>
    <x v="6"/>
    <n v="549"/>
    <n v="879"/>
  </r>
  <r>
    <x v="120"/>
    <x v="7"/>
    <n v="553"/>
    <n v="931"/>
  </r>
  <r>
    <x v="120"/>
    <x v="8"/>
    <n v="577"/>
    <n v="976"/>
  </r>
  <r>
    <x v="120"/>
    <x v="9"/>
    <n v="566"/>
    <n v="992"/>
  </r>
  <r>
    <x v="120"/>
    <x v="10"/>
    <n v="567"/>
    <n v="1009"/>
  </r>
  <r>
    <x v="121"/>
    <x v="0"/>
    <n v="370"/>
    <n v="660"/>
  </r>
  <r>
    <x v="121"/>
    <x v="1"/>
    <n v="376"/>
    <n v="708"/>
  </r>
  <r>
    <x v="121"/>
    <x v="2"/>
    <n v="383"/>
    <n v="696"/>
  </r>
  <r>
    <x v="121"/>
    <x v="3"/>
    <n v="381"/>
    <n v="703"/>
  </r>
  <r>
    <x v="121"/>
    <x v="4"/>
    <n v="419"/>
    <n v="684"/>
  </r>
  <r>
    <x v="121"/>
    <x v="5"/>
    <n v="426"/>
    <n v="728"/>
  </r>
  <r>
    <x v="121"/>
    <x v="6"/>
    <n v="419"/>
    <n v="729"/>
  </r>
  <r>
    <x v="121"/>
    <x v="7"/>
    <n v="438"/>
    <n v="749"/>
  </r>
  <r>
    <x v="121"/>
    <x v="8"/>
    <n v="431"/>
    <n v="751"/>
  </r>
  <r>
    <x v="121"/>
    <x v="9"/>
    <n v="438"/>
    <n v="799"/>
  </r>
  <r>
    <x v="121"/>
    <x v="10"/>
    <n v="452"/>
    <n v="802"/>
  </r>
  <r>
    <x v="122"/>
    <x v="0"/>
    <n v="475"/>
    <n v="693"/>
  </r>
  <r>
    <x v="122"/>
    <x v="1"/>
    <n v="482"/>
    <n v="706"/>
  </r>
  <r>
    <x v="122"/>
    <x v="2"/>
    <n v="516"/>
    <n v="734"/>
  </r>
  <r>
    <x v="122"/>
    <x v="3"/>
    <n v="543"/>
    <n v="769"/>
  </r>
  <r>
    <x v="122"/>
    <x v="4"/>
    <n v="545"/>
    <n v="771"/>
  </r>
  <r>
    <x v="122"/>
    <x v="5"/>
    <n v="535"/>
    <n v="821"/>
  </r>
  <r>
    <x v="122"/>
    <x v="6"/>
    <n v="517"/>
    <n v="808"/>
  </r>
  <r>
    <x v="122"/>
    <x v="7"/>
    <n v="515"/>
    <n v="792"/>
  </r>
  <r>
    <x v="122"/>
    <x v="8"/>
    <n v="512"/>
    <n v="785"/>
  </r>
  <r>
    <x v="122"/>
    <x v="9"/>
    <n v="483"/>
    <n v="796"/>
  </r>
  <r>
    <x v="122"/>
    <x v="10"/>
    <n v="482"/>
    <n v="804"/>
  </r>
  <r>
    <x v="123"/>
    <x v="0"/>
    <n v="1021"/>
    <n v="1683"/>
  </r>
  <r>
    <x v="123"/>
    <x v="1"/>
    <n v="999"/>
    <n v="1704"/>
  </r>
  <r>
    <x v="123"/>
    <x v="2"/>
    <n v="1047"/>
    <n v="1693"/>
  </r>
  <r>
    <x v="123"/>
    <x v="3"/>
    <n v="1059"/>
    <n v="1674"/>
  </r>
  <r>
    <x v="123"/>
    <x v="4"/>
    <n v="1110"/>
    <n v="1709"/>
  </r>
  <r>
    <x v="123"/>
    <x v="5"/>
    <n v="1108"/>
    <n v="1792"/>
  </r>
  <r>
    <x v="123"/>
    <x v="6"/>
    <n v="1084"/>
    <n v="1818"/>
  </r>
  <r>
    <x v="123"/>
    <x v="7"/>
    <n v="1101"/>
    <n v="1796"/>
  </r>
  <r>
    <x v="123"/>
    <x v="8"/>
    <n v="1078"/>
    <n v="1844"/>
  </r>
  <r>
    <x v="123"/>
    <x v="9"/>
    <n v="1053"/>
    <n v="1883"/>
  </r>
  <r>
    <x v="123"/>
    <x v="10"/>
    <n v="1097"/>
    <n v="1899"/>
  </r>
  <r>
    <x v="124"/>
    <x v="0"/>
    <n v="360"/>
    <n v="530"/>
  </r>
  <r>
    <x v="124"/>
    <x v="1"/>
    <n v="388"/>
    <n v="551"/>
  </r>
  <r>
    <x v="124"/>
    <x v="2"/>
    <n v="392"/>
    <n v="568"/>
  </r>
  <r>
    <x v="124"/>
    <x v="3"/>
    <n v="398"/>
    <n v="576"/>
  </r>
  <r>
    <x v="124"/>
    <x v="4"/>
    <n v="397"/>
    <n v="610"/>
  </r>
  <r>
    <x v="124"/>
    <x v="5"/>
    <n v="392"/>
    <n v="635"/>
  </r>
  <r>
    <x v="124"/>
    <x v="6"/>
    <n v="376"/>
    <n v="645"/>
  </r>
  <r>
    <x v="124"/>
    <x v="7"/>
    <n v="376"/>
    <n v="652"/>
  </r>
  <r>
    <x v="124"/>
    <x v="8"/>
    <n v="341"/>
    <n v="673"/>
  </r>
  <r>
    <x v="124"/>
    <x v="9"/>
    <n v="348"/>
    <n v="669"/>
  </r>
  <r>
    <x v="124"/>
    <x v="10"/>
    <n v="332"/>
    <n v="650"/>
  </r>
  <r>
    <x v="125"/>
    <x v="0"/>
    <n v="206"/>
    <n v="300"/>
  </r>
  <r>
    <x v="125"/>
    <x v="1"/>
    <n v="189"/>
    <n v="301"/>
  </r>
  <r>
    <x v="125"/>
    <x v="2"/>
    <n v="194"/>
    <n v="304"/>
  </r>
  <r>
    <x v="125"/>
    <x v="3"/>
    <n v="192"/>
    <n v="305"/>
  </r>
  <r>
    <x v="125"/>
    <x v="4"/>
    <n v="195"/>
    <n v="331"/>
  </r>
  <r>
    <x v="125"/>
    <x v="5"/>
    <n v="186"/>
    <n v="316"/>
  </r>
  <r>
    <x v="125"/>
    <x v="6"/>
    <n v="194"/>
    <n v="326"/>
  </r>
  <r>
    <x v="125"/>
    <x v="7"/>
    <n v="224"/>
    <n v="325"/>
  </r>
  <r>
    <x v="125"/>
    <x v="8"/>
    <n v="220"/>
    <n v="342"/>
  </r>
  <r>
    <x v="125"/>
    <x v="9"/>
    <n v="227"/>
    <n v="348"/>
  </r>
  <r>
    <x v="125"/>
    <x v="10"/>
    <n v="213"/>
    <n v="363"/>
  </r>
  <r>
    <x v="126"/>
    <x v="0"/>
    <n v="412"/>
    <n v="578"/>
  </r>
  <r>
    <x v="126"/>
    <x v="1"/>
    <n v="411"/>
    <n v="583"/>
  </r>
  <r>
    <x v="126"/>
    <x v="2"/>
    <n v="412"/>
    <n v="602"/>
  </r>
  <r>
    <x v="126"/>
    <x v="3"/>
    <n v="393"/>
    <n v="611"/>
  </r>
  <r>
    <x v="126"/>
    <x v="4"/>
    <n v="386"/>
    <n v="621"/>
  </r>
  <r>
    <x v="126"/>
    <x v="5"/>
    <n v="393"/>
    <n v="636"/>
  </r>
  <r>
    <x v="126"/>
    <x v="6"/>
    <n v="395"/>
    <n v="648"/>
  </r>
  <r>
    <x v="126"/>
    <x v="7"/>
    <n v="387"/>
    <n v="668"/>
  </r>
  <r>
    <x v="126"/>
    <x v="8"/>
    <n v="382"/>
    <n v="646"/>
  </r>
  <r>
    <x v="126"/>
    <x v="9"/>
    <n v="370"/>
    <n v="632"/>
  </r>
  <r>
    <x v="126"/>
    <x v="10"/>
    <n v="387"/>
    <n v="627"/>
  </r>
  <r>
    <x v="127"/>
    <x v="0"/>
    <n v="412"/>
    <n v="628"/>
  </r>
  <r>
    <x v="127"/>
    <x v="1"/>
    <n v="419"/>
    <n v="651"/>
  </r>
  <r>
    <x v="127"/>
    <x v="2"/>
    <n v="410"/>
    <n v="643"/>
  </r>
  <r>
    <x v="127"/>
    <x v="3"/>
    <n v="417"/>
    <n v="635"/>
  </r>
  <r>
    <x v="127"/>
    <x v="4"/>
    <n v="409"/>
    <n v="628"/>
  </r>
  <r>
    <x v="127"/>
    <x v="5"/>
    <n v="397"/>
    <n v="638"/>
  </r>
  <r>
    <x v="127"/>
    <x v="6"/>
    <n v="411"/>
    <n v="646"/>
  </r>
  <r>
    <x v="127"/>
    <x v="7"/>
    <n v="378"/>
    <n v="683"/>
  </r>
  <r>
    <x v="127"/>
    <x v="8"/>
    <n v="371"/>
    <n v="668"/>
  </r>
  <r>
    <x v="127"/>
    <x v="9"/>
    <n v="357"/>
    <n v="660"/>
  </r>
  <r>
    <x v="127"/>
    <x v="10"/>
    <n v="340"/>
    <n v="646"/>
  </r>
  <r>
    <x v="128"/>
    <x v="0"/>
    <n v="470"/>
    <n v="707"/>
  </r>
  <r>
    <x v="128"/>
    <x v="1"/>
    <n v="471"/>
    <n v="721"/>
  </r>
  <r>
    <x v="128"/>
    <x v="2"/>
    <n v="472"/>
    <n v="715"/>
  </r>
  <r>
    <x v="128"/>
    <x v="3"/>
    <n v="468"/>
    <n v="743"/>
  </r>
  <r>
    <x v="128"/>
    <x v="4"/>
    <n v="498"/>
    <n v="740"/>
  </r>
  <r>
    <x v="128"/>
    <x v="5"/>
    <n v="490"/>
    <n v="770"/>
  </r>
  <r>
    <x v="128"/>
    <x v="6"/>
    <n v="475"/>
    <n v="810"/>
  </r>
  <r>
    <x v="128"/>
    <x v="7"/>
    <n v="455"/>
    <n v="817"/>
  </r>
  <r>
    <x v="128"/>
    <x v="8"/>
    <n v="450"/>
    <n v="829"/>
  </r>
  <r>
    <x v="128"/>
    <x v="9"/>
    <n v="437"/>
    <n v="826"/>
  </r>
  <r>
    <x v="128"/>
    <x v="10"/>
    <n v="453"/>
    <n v="797"/>
  </r>
  <r>
    <x v="129"/>
    <x v="0"/>
    <n v="333"/>
    <n v="561"/>
  </r>
  <r>
    <x v="129"/>
    <x v="1"/>
    <n v="330"/>
    <n v="563"/>
  </r>
  <r>
    <x v="129"/>
    <x v="2"/>
    <n v="361"/>
    <n v="554"/>
  </r>
  <r>
    <x v="129"/>
    <x v="3"/>
    <n v="374"/>
    <n v="560"/>
  </r>
  <r>
    <x v="129"/>
    <x v="4"/>
    <n v="376"/>
    <n v="579"/>
  </r>
  <r>
    <x v="129"/>
    <x v="5"/>
    <n v="378"/>
    <n v="596"/>
  </r>
  <r>
    <x v="129"/>
    <x v="6"/>
    <n v="400"/>
    <n v="613"/>
  </r>
  <r>
    <x v="129"/>
    <x v="7"/>
    <n v="412"/>
    <n v="617"/>
  </r>
  <r>
    <x v="129"/>
    <x v="8"/>
    <n v="393"/>
    <n v="619"/>
  </r>
  <r>
    <x v="129"/>
    <x v="9"/>
    <n v="381"/>
    <n v="665"/>
  </r>
  <r>
    <x v="129"/>
    <x v="10"/>
    <n v="378"/>
    <n v="651"/>
  </r>
  <r>
    <x v="130"/>
    <x v="0"/>
    <n v="899"/>
    <n v="1407"/>
  </r>
  <r>
    <x v="130"/>
    <x v="1"/>
    <n v="951"/>
    <n v="1462"/>
  </r>
  <r>
    <x v="130"/>
    <x v="2"/>
    <n v="959"/>
    <n v="1412"/>
  </r>
  <r>
    <x v="130"/>
    <x v="3"/>
    <n v="940"/>
    <n v="1419"/>
  </r>
  <r>
    <x v="130"/>
    <x v="4"/>
    <n v="956"/>
    <n v="1458"/>
  </r>
  <r>
    <x v="130"/>
    <x v="5"/>
    <n v="957"/>
    <n v="1506"/>
  </r>
  <r>
    <x v="130"/>
    <x v="6"/>
    <n v="955"/>
    <n v="1534"/>
  </r>
  <r>
    <x v="130"/>
    <x v="7"/>
    <n v="970"/>
    <n v="1545"/>
  </r>
  <r>
    <x v="130"/>
    <x v="8"/>
    <n v="969"/>
    <n v="1579"/>
  </r>
  <r>
    <x v="130"/>
    <x v="9"/>
    <n v="919"/>
    <n v="1595"/>
  </r>
  <r>
    <x v="130"/>
    <x v="10"/>
    <n v="917"/>
    <n v="1573"/>
  </r>
  <r>
    <x v="131"/>
    <x v="0"/>
    <n v="182"/>
    <n v="295"/>
  </r>
  <r>
    <x v="131"/>
    <x v="1"/>
    <n v="203"/>
    <n v="286"/>
  </r>
  <r>
    <x v="131"/>
    <x v="2"/>
    <n v="207"/>
    <n v="275"/>
  </r>
  <r>
    <x v="131"/>
    <x v="3"/>
    <n v="208"/>
    <n v="290"/>
  </r>
  <r>
    <x v="131"/>
    <x v="4"/>
    <n v="203"/>
    <n v="298"/>
  </r>
  <r>
    <x v="131"/>
    <x v="5"/>
    <n v="191"/>
    <n v="330"/>
  </r>
  <r>
    <x v="131"/>
    <x v="6"/>
    <n v="178"/>
    <n v="336"/>
  </r>
  <r>
    <x v="131"/>
    <x v="7"/>
    <n v="174"/>
    <n v="342"/>
  </r>
  <r>
    <x v="131"/>
    <x v="8"/>
    <n v="172"/>
    <n v="343"/>
  </r>
  <r>
    <x v="131"/>
    <x v="9"/>
    <n v="189"/>
    <n v="347"/>
  </r>
  <r>
    <x v="131"/>
    <x v="10"/>
    <n v="189"/>
    <n v="354"/>
  </r>
  <r>
    <x v="132"/>
    <x v="0"/>
    <n v="634"/>
    <n v="980"/>
  </r>
  <r>
    <x v="132"/>
    <x v="1"/>
    <n v="645"/>
    <n v="988"/>
  </r>
  <r>
    <x v="132"/>
    <x v="2"/>
    <n v="655"/>
    <n v="979"/>
  </r>
  <r>
    <x v="132"/>
    <x v="3"/>
    <n v="651"/>
    <n v="993"/>
  </r>
  <r>
    <x v="132"/>
    <x v="4"/>
    <n v="620"/>
    <n v="1022"/>
  </r>
  <r>
    <x v="132"/>
    <x v="5"/>
    <n v="616"/>
    <n v="1007"/>
  </r>
  <r>
    <x v="132"/>
    <x v="6"/>
    <n v="606"/>
    <n v="1028"/>
  </r>
  <r>
    <x v="132"/>
    <x v="7"/>
    <n v="605"/>
    <n v="1044"/>
  </r>
  <r>
    <x v="132"/>
    <x v="8"/>
    <n v="593"/>
    <n v="1053"/>
  </r>
  <r>
    <x v="132"/>
    <x v="9"/>
    <n v="577"/>
    <n v="1070"/>
  </r>
  <r>
    <x v="132"/>
    <x v="10"/>
    <n v="568"/>
    <n v="1027"/>
  </r>
  <r>
    <x v="133"/>
    <x v="0"/>
    <n v="760"/>
    <n v="1090"/>
  </r>
  <r>
    <x v="133"/>
    <x v="1"/>
    <n v="769"/>
    <n v="1125"/>
  </r>
  <r>
    <x v="133"/>
    <x v="2"/>
    <n v="743"/>
    <n v="1146"/>
  </r>
  <r>
    <x v="133"/>
    <x v="3"/>
    <n v="758"/>
    <n v="1131"/>
  </r>
  <r>
    <x v="133"/>
    <x v="4"/>
    <n v="770"/>
    <n v="1146"/>
  </r>
  <r>
    <x v="133"/>
    <x v="5"/>
    <n v="784"/>
    <n v="1179"/>
  </r>
  <r>
    <x v="133"/>
    <x v="6"/>
    <n v="767"/>
    <n v="1223"/>
  </r>
  <r>
    <x v="133"/>
    <x v="7"/>
    <n v="761"/>
    <n v="1271"/>
  </r>
  <r>
    <x v="133"/>
    <x v="8"/>
    <n v="773"/>
    <n v="1255"/>
  </r>
  <r>
    <x v="133"/>
    <x v="9"/>
    <n v="766"/>
    <n v="1254"/>
  </r>
  <r>
    <x v="133"/>
    <x v="10"/>
    <n v="776"/>
    <n v="1256"/>
  </r>
  <r>
    <x v="134"/>
    <x v="0"/>
    <n v="354"/>
    <n v="552"/>
  </r>
  <r>
    <x v="134"/>
    <x v="1"/>
    <n v="332"/>
    <n v="561"/>
  </r>
  <r>
    <x v="134"/>
    <x v="2"/>
    <n v="329"/>
    <n v="575"/>
  </r>
  <r>
    <x v="134"/>
    <x v="3"/>
    <n v="360"/>
    <n v="569"/>
  </r>
  <r>
    <x v="134"/>
    <x v="4"/>
    <n v="334"/>
    <n v="568"/>
  </r>
  <r>
    <x v="134"/>
    <x v="5"/>
    <n v="331"/>
    <n v="556"/>
  </r>
  <r>
    <x v="134"/>
    <x v="6"/>
    <n v="331"/>
    <n v="556"/>
  </r>
  <r>
    <x v="134"/>
    <x v="7"/>
    <n v="329"/>
    <n v="555"/>
  </r>
  <r>
    <x v="134"/>
    <x v="8"/>
    <n v="314"/>
    <n v="569"/>
  </r>
  <r>
    <x v="134"/>
    <x v="9"/>
    <n v="319"/>
    <n v="579"/>
  </r>
  <r>
    <x v="134"/>
    <x v="10"/>
    <n v="342"/>
    <n v="570"/>
  </r>
  <r>
    <x v="135"/>
    <x v="0"/>
    <n v="408"/>
    <n v="569"/>
  </r>
  <r>
    <x v="135"/>
    <x v="1"/>
    <n v="409"/>
    <n v="566"/>
  </r>
  <r>
    <x v="135"/>
    <x v="2"/>
    <n v="384"/>
    <n v="599"/>
  </r>
  <r>
    <x v="135"/>
    <x v="3"/>
    <n v="399"/>
    <n v="599"/>
  </r>
  <r>
    <x v="135"/>
    <x v="4"/>
    <n v="387"/>
    <n v="616"/>
  </r>
  <r>
    <x v="135"/>
    <x v="5"/>
    <n v="387"/>
    <n v="614"/>
  </r>
  <r>
    <x v="135"/>
    <x v="6"/>
    <n v="378"/>
    <n v="625"/>
  </r>
  <r>
    <x v="135"/>
    <x v="7"/>
    <n v="378"/>
    <n v="642"/>
  </r>
  <r>
    <x v="135"/>
    <x v="8"/>
    <n v="367"/>
    <n v="604"/>
  </r>
  <r>
    <x v="135"/>
    <x v="9"/>
    <n v="347"/>
    <n v="595"/>
  </r>
  <r>
    <x v="135"/>
    <x v="10"/>
    <n v="340"/>
    <n v="590"/>
  </r>
  <r>
    <x v="136"/>
    <x v="0"/>
    <n v="463"/>
    <n v="603"/>
  </r>
  <r>
    <x v="136"/>
    <x v="1"/>
    <n v="448"/>
    <n v="645"/>
  </r>
  <r>
    <x v="136"/>
    <x v="2"/>
    <n v="445"/>
    <n v="660"/>
  </r>
  <r>
    <x v="136"/>
    <x v="3"/>
    <n v="431"/>
    <n v="730"/>
  </r>
  <r>
    <x v="136"/>
    <x v="4"/>
    <n v="419"/>
    <n v="754"/>
  </r>
  <r>
    <x v="136"/>
    <x v="5"/>
    <n v="397"/>
    <n v="764"/>
  </r>
  <r>
    <x v="136"/>
    <x v="6"/>
    <n v="420"/>
    <n v="740"/>
  </r>
  <r>
    <x v="136"/>
    <x v="7"/>
    <n v="414"/>
    <n v="727"/>
  </r>
  <r>
    <x v="136"/>
    <x v="8"/>
    <n v="444"/>
    <n v="714"/>
  </r>
  <r>
    <x v="136"/>
    <x v="9"/>
    <n v="449"/>
    <n v="704"/>
  </r>
  <r>
    <x v="136"/>
    <x v="10"/>
    <n v="469"/>
    <n v="707"/>
  </r>
  <r>
    <x v="137"/>
    <x v="0"/>
    <n v="435"/>
    <n v="980"/>
  </r>
  <r>
    <x v="137"/>
    <x v="1"/>
    <n v="447"/>
    <n v="957"/>
  </r>
  <r>
    <x v="137"/>
    <x v="2"/>
    <n v="446"/>
    <n v="912"/>
  </r>
  <r>
    <x v="137"/>
    <x v="3"/>
    <n v="472"/>
    <n v="917"/>
  </r>
  <r>
    <x v="137"/>
    <x v="4"/>
    <n v="465"/>
    <n v="1009"/>
  </r>
  <r>
    <x v="137"/>
    <x v="5"/>
    <n v="457"/>
    <n v="893"/>
  </r>
  <r>
    <x v="137"/>
    <x v="6"/>
    <n v="440"/>
    <n v="988"/>
  </r>
  <r>
    <x v="137"/>
    <x v="7"/>
    <n v="426"/>
    <n v="1033"/>
  </r>
  <r>
    <x v="137"/>
    <x v="8"/>
    <n v="406"/>
    <n v="1027"/>
  </r>
  <r>
    <x v="137"/>
    <x v="9"/>
    <n v="418"/>
    <n v="1026"/>
  </r>
  <r>
    <x v="137"/>
    <x v="10"/>
    <n v="403"/>
    <n v="994"/>
  </r>
  <r>
    <x v="138"/>
    <x v="0"/>
    <n v="265"/>
    <n v="338"/>
  </r>
  <r>
    <x v="138"/>
    <x v="1"/>
    <n v="272"/>
    <n v="339"/>
  </r>
  <r>
    <x v="138"/>
    <x v="2"/>
    <n v="272"/>
    <n v="341"/>
  </r>
  <r>
    <x v="138"/>
    <x v="3"/>
    <n v="259"/>
    <n v="363"/>
  </r>
  <r>
    <x v="138"/>
    <x v="4"/>
    <n v="268"/>
    <n v="343"/>
  </r>
  <r>
    <x v="138"/>
    <x v="5"/>
    <n v="255"/>
    <n v="355"/>
  </r>
  <r>
    <x v="138"/>
    <x v="6"/>
    <n v="258"/>
    <n v="373"/>
  </r>
  <r>
    <x v="138"/>
    <x v="7"/>
    <n v="266"/>
    <n v="369"/>
  </r>
  <r>
    <x v="138"/>
    <x v="8"/>
    <n v="229"/>
    <n v="389"/>
  </r>
  <r>
    <x v="138"/>
    <x v="9"/>
    <n v="234"/>
    <n v="384"/>
  </r>
  <r>
    <x v="138"/>
    <x v="10"/>
    <n v="211"/>
    <n v="383"/>
  </r>
  <r>
    <x v="139"/>
    <x v="0"/>
    <n v="743"/>
    <n v="1109"/>
  </r>
  <r>
    <x v="139"/>
    <x v="1"/>
    <n v="735"/>
    <n v="1156"/>
  </r>
  <r>
    <x v="139"/>
    <x v="2"/>
    <n v="764"/>
    <n v="1186"/>
  </r>
  <r>
    <x v="139"/>
    <x v="3"/>
    <n v="735"/>
    <n v="1179"/>
  </r>
  <r>
    <x v="139"/>
    <x v="4"/>
    <n v="726"/>
    <n v="1218"/>
  </r>
  <r>
    <x v="139"/>
    <x v="5"/>
    <n v="721"/>
    <n v="1226"/>
  </r>
  <r>
    <x v="139"/>
    <x v="6"/>
    <n v="740"/>
    <n v="1220"/>
  </r>
  <r>
    <x v="139"/>
    <x v="7"/>
    <n v="765"/>
    <n v="1226"/>
  </r>
  <r>
    <x v="139"/>
    <x v="8"/>
    <n v="776"/>
    <n v="1242"/>
  </r>
  <r>
    <x v="139"/>
    <x v="9"/>
    <n v="744"/>
    <n v="1256"/>
  </r>
  <r>
    <x v="139"/>
    <x v="10"/>
    <n v="731"/>
    <n v="1269"/>
  </r>
  <r>
    <x v="140"/>
    <x v="0"/>
    <n v="617"/>
    <n v="864"/>
  </r>
  <r>
    <x v="140"/>
    <x v="1"/>
    <n v="587"/>
    <n v="918"/>
  </r>
  <r>
    <x v="140"/>
    <x v="2"/>
    <n v="639"/>
    <n v="919"/>
  </r>
  <r>
    <x v="140"/>
    <x v="3"/>
    <n v="666"/>
    <n v="939"/>
  </r>
  <r>
    <x v="140"/>
    <x v="4"/>
    <n v="686"/>
    <n v="984"/>
  </r>
  <r>
    <x v="140"/>
    <x v="5"/>
    <n v="670"/>
    <n v="1054"/>
  </r>
  <r>
    <x v="140"/>
    <x v="6"/>
    <n v="678"/>
    <n v="1048"/>
  </r>
  <r>
    <x v="140"/>
    <x v="7"/>
    <n v="666"/>
    <n v="1085"/>
  </r>
  <r>
    <x v="140"/>
    <x v="8"/>
    <n v="666"/>
    <n v="1112"/>
  </r>
  <r>
    <x v="140"/>
    <x v="9"/>
    <n v="617"/>
    <n v="1133"/>
  </r>
  <r>
    <x v="140"/>
    <x v="10"/>
    <n v="616"/>
    <n v="1154"/>
  </r>
  <r>
    <x v="141"/>
    <x v="0"/>
    <n v="3998"/>
    <n v="5881"/>
  </r>
  <r>
    <x v="141"/>
    <x v="1"/>
    <n v="4101"/>
    <n v="5825"/>
  </r>
  <r>
    <x v="141"/>
    <x v="2"/>
    <n v="4059"/>
    <n v="5974"/>
  </r>
  <r>
    <x v="141"/>
    <x v="3"/>
    <n v="4100"/>
    <n v="6100"/>
  </r>
  <r>
    <x v="141"/>
    <x v="4"/>
    <n v="4128"/>
    <n v="6209"/>
  </r>
  <r>
    <x v="141"/>
    <x v="5"/>
    <n v="4076"/>
    <n v="6285"/>
  </r>
  <r>
    <x v="141"/>
    <x v="6"/>
    <n v="4055"/>
    <n v="6425"/>
  </r>
  <r>
    <x v="141"/>
    <x v="7"/>
    <n v="4090"/>
    <n v="6618"/>
  </r>
  <r>
    <x v="141"/>
    <x v="8"/>
    <n v="4099"/>
    <n v="6611"/>
  </r>
  <r>
    <x v="141"/>
    <x v="9"/>
    <n v="4020"/>
    <n v="6645"/>
  </r>
  <r>
    <x v="141"/>
    <x v="10"/>
    <n v="3944"/>
    <n v="6635"/>
  </r>
  <r>
    <x v="142"/>
    <x v="0"/>
    <n v="505"/>
    <n v="803"/>
  </r>
  <r>
    <x v="142"/>
    <x v="1"/>
    <n v="492"/>
    <n v="796"/>
  </r>
  <r>
    <x v="142"/>
    <x v="2"/>
    <n v="478"/>
    <n v="806"/>
  </r>
  <r>
    <x v="142"/>
    <x v="3"/>
    <n v="479"/>
    <n v="818"/>
  </r>
  <r>
    <x v="142"/>
    <x v="4"/>
    <n v="488"/>
    <n v="829"/>
  </r>
  <r>
    <x v="142"/>
    <x v="5"/>
    <n v="508"/>
    <n v="844"/>
  </r>
  <r>
    <x v="142"/>
    <x v="6"/>
    <n v="530"/>
    <n v="873"/>
  </r>
  <r>
    <x v="142"/>
    <x v="7"/>
    <n v="554"/>
    <n v="906"/>
  </r>
  <r>
    <x v="142"/>
    <x v="8"/>
    <n v="540"/>
    <n v="869"/>
  </r>
  <r>
    <x v="142"/>
    <x v="9"/>
    <n v="534"/>
    <n v="868"/>
  </r>
  <r>
    <x v="142"/>
    <x v="10"/>
    <n v="545"/>
    <n v="871"/>
  </r>
  <r>
    <x v="143"/>
    <x v="0"/>
    <n v="480"/>
    <n v="722"/>
  </r>
  <r>
    <x v="143"/>
    <x v="1"/>
    <n v="478"/>
    <n v="727"/>
  </r>
  <r>
    <x v="143"/>
    <x v="2"/>
    <n v="469"/>
    <n v="768"/>
  </r>
  <r>
    <x v="143"/>
    <x v="3"/>
    <n v="478"/>
    <n v="755"/>
  </r>
  <r>
    <x v="143"/>
    <x v="4"/>
    <n v="462"/>
    <n v="787"/>
  </r>
  <r>
    <x v="143"/>
    <x v="5"/>
    <n v="458"/>
    <n v="815"/>
  </r>
  <r>
    <x v="143"/>
    <x v="6"/>
    <n v="447"/>
    <n v="821"/>
  </r>
  <r>
    <x v="143"/>
    <x v="7"/>
    <n v="458"/>
    <n v="839"/>
  </r>
  <r>
    <x v="143"/>
    <x v="8"/>
    <n v="438"/>
    <n v="841"/>
  </r>
  <r>
    <x v="143"/>
    <x v="9"/>
    <n v="431"/>
    <n v="820"/>
  </r>
  <r>
    <x v="143"/>
    <x v="10"/>
    <n v="459"/>
    <n v="786"/>
  </r>
  <r>
    <x v="144"/>
    <x v="0"/>
    <n v="604"/>
    <n v="921"/>
  </r>
  <r>
    <x v="144"/>
    <x v="1"/>
    <n v="611"/>
    <n v="961"/>
  </r>
  <r>
    <x v="144"/>
    <x v="2"/>
    <n v="606"/>
    <n v="973"/>
  </r>
  <r>
    <x v="144"/>
    <x v="3"/>
    <n v="644"/>
    <n v="995"/>
  </r>
  <r>
    <x v="144"/>
    <x v="4"/>
    <n v="640"/>
    <n v="985"/>
  </r>
  <r>
    <x v="144"/>
    <x v="5"/>
    <n v="661"/>
    <n v="1001"/>
  </r>
  <r>
    <x v="144"/>
    <x v="6"/>
    <n v="688"/>
    <n v="1035"/>
  </r>
  <r>
    <x v="144"/>
    <x v="7"/>
    <n v="660"/>
    <n v="1066"/>
  </r>
  <r>
    <x v="144"/>
    <x v="8"/>
    <n v="638"/>
    <n v="1080"/>
  </r>
  <r>
    <x v="144"/>
    <x v="9"/>
    <n v="614"/>
    <n v="1095"/>
  </r>
  <r>
    <x v="144"/>
    <x v="10"/>
    <n v="577"/>
    <n v="1131"/>
  </r>
  <r>
    <x v="145"/>
    <x v="0"/>
    <n v="645"/>
    <n v="974"/>
  </r>
  <r>
    <x v="145"/>
    <x v="1"/>
    <n v="655"/>
    <n v="998"/>
  </r>
  <r>
    <x v="145"/>
    <x v="2"/>
    <n v="669"/>
    <n v="971"/>
  </r>
  <r>
    <x v="145"/>
    <x v="3"/>
    <n v="647"/>
    <n v="966"/>
  </r>
  <r>
    <x v="145"/>
    <x v="4"/>
    <n v="678"/>
    <n v="957"/>
  </r>
  <r>
    <x v="145"/>
    <x v="5"/>
    <n v="716"/>
    <n v="1004"/>
  </r>
  <r>
    <x v="145"/>
    <x v="6"/>
    <n v="715"/>
    <n v="1044"/>
  </r>
  <r>
    <x v="145"/>
    <x v="7"/>
    <n v="701"/>
    <n v="1072"/>
  </r>
  <r>
    <x v="145"/>
    <x v="8"/>
    <n v="679"/>
    <n v="1102"/>
  </r>
  <r>
    <x v="145"/>
    <x v="9"/>
    <n v="738"/>
    <n v="1102"/>
  </r>
  <r>
    <x v="145"/>
    <x v="10"/>
    <n v="764"/>
    <n v="1121"/>
  </r>
  <r>
    <x v="146"/>
    <x v="0"/>
    <n v="1250"/>
    <n v="1751"/>
  </r>
  <r>
    <x v="146"/>
    <x v="1"/>
    <n v="1227"/>
    <n v="1750"/>
  </r>
  <r>
    <x v="146"/>
    <x v="2"/>
    <n v="1252"/>
    <n v="1832"/>
  </r>
  <r>
    <x v="146"/>
    <x v="3"/>
    <n v="1294"/>
    <n v="1858"/>
  </r>
  <r>
    <x v="146"/>
    <x v="4"/>
    <n v="1301"/>
    <n v="1903"/>
  </r>
  <r>
    <x v="146"/>
    <x v="5"/>
    <n v="1266"/>
    <n v="2006"/>
  </r>
  <r>
    <x v="146"/>
    <x v="6"/>
    <n v="1284"/>
    <n v="2081"/>
  </r>
  <r>
    <x v="146"/>
    <x v="7"/>
    <n v="1287"/>
    <n v="2132"/>
  </r>
  <r>
    <x v="146"/>
    <x v="8"/>
    <n v="1282"/>
    <n v="2112"/>
  </r>
  <r>
    <x v="146"/>
    <x v="9"/>
    <n v="1315"/>
    <n v="2097"/>
  </r>
  <r>
    <x v="146"/>
    <x v="10"/>
    <n v="1333"/>
    <n v="2094"/>
  </r>
  <r>
    <x v="147"/>
    <x v="0"/>
    <n v="443"/>
    <n v="665"/>
  </r>
  <r>
    <x v="147"/>
    <x v="1"/>
    <n v="457"/>
    <n v="680"/>
  </r>
  <r>
    <x v="147"/>
    <x v="2"/>
    <n v="486"/>
    <n v="642"/>
  </r>
  <r>
    <x v="147"/>
    <x v="3"/>
    <n v="447"/>
    <n v="679"/>
  </r>
  <r>
    <x v="147"/>
    <x v="4"/>
    <n v="438"/>
    <n v="689"/>
  </r>
  <r>
    <x v="147"/>
    <x v="5"/>
    <n v="427"/>
    <n v="705"/>
  </r>
  <r>
    <x v="147"/>
    <x v="6"/>
    <n v="427"/>
    <n v="709"/>
  </r>
  <r>
    <x v="147"/>
    <x v="7"/>
    <n v="403"/>
    <n v="706"/>
  </r>
  <r>
    <x v="147"/>
    <x v="8"/>
    <n v="388"/>
    <n v="722"/>
  </r>
  <r>
    <x v="147"/>
    <x v="9"/>
    <n v="382"/>
    <n v="697"/>
  </r>
  <r>
    <x v="147"/>
    <x v="10"/>
    <n v="370"/>
    <n v="676"/>
  </r>
  <r>
    <x v="148"/>
    <x v="0"/>
    <n v="287"/>
    <n v="377"/>
  </r>
  <r>
    <x v="148"/>
    <x v="1"/>
    <n v="349"/>
    <n v="408"/>
  </r>
  <r>
    <x v="148"/>
    <x v="2"/>
    <n v="343"/>
    <n v="431"/>
  </r>
  <r>
    <x v="148"/>
    <x v="3"/>
    <n v="324"/>
    <n v="492"/>
  </r>
  <r>
    <x v="148"/>
    <x v="4"/>
    <n v="304"/>
    <n v="530"/>
  </r>
  <r>
    <x v="148"/>
    <x v="5"/>
    <n v="305"/>
    <n v="546"/>
  </r>
  <r>
    <x v="148"/>
    <x v="6"/>
    <n v="327"/>
    <n v="584"/>
  </r>
  <r>
    <x v="148"/>
    <x v="7"/>
    <n v="327"/>
    <n v="585"/>
  </r>
  <r>
    <x v="148"/>
    <x v="8"/>
    <n v="324"/>
    <n v="566"/>
  </r>
  <r>
    <x v="148"/>
    <x v="9"/>
    <n v="304"/>
    <n v="545"/>
  </r>
  <r>
    <x v="148"/>
    <x v="10"/>
    <n v="295"/>
    <n v="520"/>
  </r>
  <r>
    <x v="149"/>
    <x v="0"/>
    <n v="244"/>
    <n v="273"/>
  </r>
  <r>
    <x v="149"/>
    <x v="1"/>
    <n v="220"/>
    <n v="290"/>
  </r>
  <r>
    <x v="149"/>
    <x v="2"/>
    <n v="197"/>
    <n v="294"/>
  </r>
  <r>
    <x v="149"/>
    <x v="3"/>
    <n v="194"/>
    <n v="286"/>
  </r>
  <r>
    <x v="149"/>
    <x v="4"/>
    <n v="185"/>
    <n v="273"/>
  </r>
  <r>
    <x v="149"/>
    <x v="5"/>
    <n v="170"/>
    <n v="276"/>
  </r>
  <r>
    <x v="149"/>
    <x v="6"/>
    <n v="192"/>
    <n v="285"/>
  </r>
  <r>
    <x v="149"/>
    <x v="7"/>
    <n v="217"/>
    <n v="278"/>
  </r>
  <r>
    <x v="149"/>
    <x v="8"/>
    <n v="220"/>
    <n v="278"/>
  </r>
  <r>
    <x v="149"/>
    <x v="9"/>
    <n v="237"/>
    <n v="275"/>
  </r>
  <r>
    <x v="149"/>
    <x v="10"/>
    <n v="218"/>
    <n v="276"/>
  </r>
  <r>
    <x v="150"/>
    <x v="0"/>
    <n v="698"/>
    <n v="956"/>
  </r>
  <r>
    <x v="150"/>
    <x v="1"/>
    <n v="748"/>
    <n v="941"/>
  </r>
  <r>
    <x v="150"/>
    <x v="2"/>
    <n v="770"/>
    <n v="965"/>
  </r>
  <r>
    <x v="150"/>
    <x v="3"/>
    <n v="744"/>
    <n v="1020"/>
  </r>
  <r>
    <x v="150"/>
    <x v="4"/>
    <n v="717"/>
    <n v="1073"/>
  </r>
  <r>
    <x v="150"/>
    <x v="5"/>
    <n v="709"/>
    <n v="1098"/>
  </r>
  <r>
    <x v="150"/>
    <x v="6"/>
    <n v="672"/>
    <n v="1171"/>
  </r>
  <r>
    <x v="150"/>
    <x v="7"/>
    <n v="675"/>
    <n v="1169"/>
  </r>
  <r>
    <x v="150"/>
    <x v="8"/>
    <n v="664"/>
    <n v="1167"/>
  </r>
  <r>
    <x v="150"/>
    <x v="9"/>
    <n v="651"/>
    <n v="1149"/>
  </r>
  <r>
    <x v="150"/>
    <x v="10"/>
    <n v="659"/>
    <n v="1098"/>
  </r>
  <r>
    <x v="151"/>
    <x v="0"/>
    <n v="409"/>
    <n v="584"/>
  </r>
  <r>
    <x v="151"/>
    <x v="1"/>
    <n v="426"/>
    <n v="576"/>
  </r>
  <r>
    <x v="151"/>
    <x v="2"/>
    <n v="426"/>
    <n v="596"/>
  </r>
  <r>
    <x v="151"/>
    <x v="3"/>
    <n v="412"/>
    <n v="597"/>
  </r>
  <r>
    <x v="151"/>
    <x v="4"/>
    <n v="408"/>
    <n v="618"/>
  </r>
  <r>
    <x v="151"/>
    <x v="5"/>
    <n v="436"/>
    <n v="618"/>
  </r>
  <r>
    <x v="151"/>
    <x v="6"/>
    <n v="448"/>
    <n v="631"/>
  </r>
  <r>
    <x v="151"/>
    <x v="7"/>
    <n v="423"/>
    <n v="628"/>
  </r>
  <r>
    <x v="151"/>
    <x v="8"/>
    <n v="388"/>
    <n v="661"/>
  </r>
  <r>
    <x v="151"/>
    <x v="9"/>
    <n v="365"/>
    <n v="660"/>
  </r>
  <r>
    <x v="151"/>
    <x v="10"/>
    <n v="356"/>
    <n v="651"/>
  </r>
  <r>
    <x v="152"/>
    <x v="0"/>
    <n v="238"/>
    <n v="344"/>
  </r>
  <r>
    <x v="152"/>
    <x v="1"/>
    <n v="248"/>
    <n v="360"/>
  </r>
  <r>
    <x v="152"/>
    <x v="2"/>
    <n v="249"/>
    <n v="367"/>
  </r>
  <r>
    <x v="152"/>
    <x v="3"/>
    <n v="250"/>
    <n v="389"/>
  </r>
  <r>
    <x v="152"/>
    <x v="4"/>
    <n v="216"/>
    <n v="427"/>
  </r>
  <r>
    <x v="152"/>
    <x v="5"/>
    <n v="173"/>
    <n v="420"/>
  </r>
  <r>
    <x v="152"/>
    <x v="6"/>
    <n v="192"/>
    <n v="407"/>
  </r>
  <r>
    <x v="152"/>
    <x v="7"/>
    <n v="177"/>
    <n v="410"/>
  </r>
  <r>
    <x v="152"/>
    <x v="8"/>
    <n v="176"/>
    <n v="380"/>
  </r>
  <r>
    <x v="152"/>
    <x v="9"/>
    <n v="175"/>
    <n v="351"/>
  </r>
  <r>
    <x v="152"/>
    <x v="10"/>
    <n v="168"/>
    <n v="338"/>
  </r>
  <r>
    <x v="153"/>
    <x v="0"/>
    <n v="571"/>
    <n v="853"/>
  </r>
  <r>
    <x v="153"/>
    <x v="1"/>
    <n v="585"/>
    <n v="840"/>
  </r>
  <r>
    <x v="153"/>
    <x v="2"/>
    <n v="586"/>
    <n v="873"/>
  </r>
  <r>
    <x v="153"/>
    <x v="3"/>
    <n v="575"/>
    <n v="853"/>
  </r>
  <r>
    <x v="153"/>
    <x v="4"/>
    <n v="557"/>
    <n v="878"/>
  </r>
  <r>
    <x v="153"/>
    <x v="5"/>
    <n v="548"/>
    <n v="923"/>
  </r>
  <r>
    <x v="153"/>
    <x v="6"/>
    <n v="547"/>
    <n v="913"/>
  </r>
  <r>
    <x v="153"/>
    <x v="7"/>
    <n v="533"/>
    <n v="900"/>
  </r>
  <r>
    <x v="153"/>
    <x v="8"/>
    <n v="528"/>
    <n v="911"/>
  </r>
  <r>
    <x v="153"/>
    <x v="9"/>
    <n v="503"/>
    <n v="937"/>
  </r>
  <r>
    <x v="153"/>
    <x v="10"/>
    <n v="487"/>
    <n v="900"/>
  </r>
  <r>
    <x v="154"/>
    <x v="0"/>
    <n v="488"/>
    <n v="719"/>
  </r>
  <r>
    <x v="154"/>
    <x v="1"/>
    <n v="499"/>
    <n v="709"/>
  </r>
  <r>
    <x v="154"/>
    <x v="2"/>
    <n v="511"/>
    <n v="743"/>
  </r>
  <r>
    <x v="154"/>
    <x v="3"/>
    <n v="557"/>
    <n v="763"/>
  </r>
  <r>
    <x v="154"/>
    <x v="4"/>
    <n v="586"/>
    <n v="761"/>
  </r>
  <r>
    <x v="154"/>
    <x v="5"/>
    <n v="556"/>
    <n v="810"/>
  </r>
  <r>
    <x v="154"/>
    <x v="6"/>
    <n v="551"/>
    <n v="854"/>
  </r>
  <r>
    <x v="154"/>
    <x v="7"/>
    <n v="544"/>
    <n v="907"/>
  </r>
  <r>
    <x v="154"/>
    <x v="8"/>
    <n v="516"/>
    <n v="910"/>
  </r>
  <r>
    <x v="154"/>
    <x v="9"/>
    <n v="525"/>
    <n v="892"/>
  </r>
  <r>
    <x v="154"/>
    <x v="10"/>
    <n v="511"/>
    <n v="879"/>
  </r>
  <r>
    <x v="155"/>
    <x v="0"/>
    <n v="4108"/>
    <n v="6842"/>
  </r>
  <r>
    <x v="155"/>
    <x v="1"/>
    <n v="4207"/>
    <n v="6777"/>
  </r>
  <r>
    <x v="155"/>
    <x v="2"/>
    <n v="4232"/>
    <n v="6778"/>
  </r>
  <r>
    <x v="155"/>
    <x v="3"/>
    <n v="4227"/>
    <n v="6844"/>
  </r>
  <r>
    <x v="155"/>
    <x v="4"/>
    <n v="4261"/>
    <n v="6833"/>
  </r>
  <r>
    <x v="155"/>
    <x v="5"/>
    <n v="4132"/>
    <n v="6953"/>
  </r>
  <r>
    <x v="155"/>
    <x v="6"/>
    <n v="4173"/>
    <n v="6965"/>
  </r>
  <r>
    <x v="155"/>
    <x v="7"/>
    <n v="4074"/>
    <n v="7059"/>
  </r>
  <r>
    <x v="155"/>
    <x v="8"/>
    <n v="3999"/>
    <n v="7131"/>
  </r>
  <r>
    <x v="155"/>
    <x v="9"/>
    <n v="3970"/>
    <n v="7067"/>
  </r>
  <r>
    <x v="155"/>
    <x v="10"/>
    <n v="3973"/>
    <n v="7020"/>
  </r>
  <r>
    <x v="156"/>
    <x v="0"/>
    <n v="317"/>
    <n v="529"/>
  </r>
  <r>
    <x v="156"/>
    <x v="1"/>
    <n v="308"/>
    <n v="509"/>
  </r>
  <r>
    <x v="156"/>
    <x v="2"/>
    <n v="303"/>
    <n v="493"/>
  </r>
  <r>
    <x v="156"/>
    <x v="3"/>
    <n v="293"/>
    <n v="510"/>
  </r>
  <r>
    <x v="156"/>
    <x v="4"/>
    <n v="296"/>
    <n v="508"/>
  </r>
  <r>
    <x v="156"/>
    <x v="5"/>
    <n v="307"/>
    <n v="504"/>
  </r>
  <r>
    <x v="156"/>
    <x v="6"/>
    <n v="316"/>
    <n v="500"/>
  </r>
  <r>
    <x v="156"/>
    <x v="7"/>
    <n v="314"/>
    <n v="477"/>
  </r>
  <r>
    <x v="156"/>
    <x v="8"/>
    <n v="313"/>
    <n v="489"/>
  </r>
  <r>
    <x v="156"/>
    <x v="9"/>
    <n v="313"/>
    <n v="483"/>
  </r>
  <r>
    <x v="156"/>
    <x v="10"/>
    <n v="323"/>
    <n v="482"/>
  </r>
  <r>
    <x v="157"/>
    <x v="0"/>
    <n v="526"/>
    <n v="910"/>
  </r>
  <r>
    <x v="157"/>
    <x v="1"/>
    <n v="528"/>
    <n v="903"/>
  </r>
  <r>
    <x v="157"/>
    <x v="2"/>
    <n v="561"/>
    <n v="879"/>
  </r>
  <r>
    <x v="157"/>
    <x v="3"/>
    <n v="568"/>
    <n v="882"/>
  </r>
  <r>
    <x v="157"/>
    <x v="4"/>
    <n v="544"/>
    <n v="903"/>
  </r>
  <r>
    <x v="157"/>
    <x v="5"/>
    <n v="543"/>
    <n v="928"/>
  </r>
  <r>
    <x v="157"/>
    <x v="6"/>
    <n v="519"/>
    <n v="961"/>
  </r>
  <r>
    <x v="157"/>
    <x v="7"/>
    <n v="493"/>
    <n v="965"/>
  </r>
  <r>
    <x v="157"/>
    <x v="8"/>
    <n v="467"/>
    <n v="990"/>
  </r>
  <r>
    <x v="157"/>
    <x v="9"/>
    <n v="457"/>
    <n v="1017"/>
  </r>
  <r>
    <x v="157"/>
    <x v="10"/>
    <n v="443"/>
    <n v="1025"/>
  </r>
  <r>
    <x v="158"/>
    <x v="0"/>
    <n v="819"/>
    <n v="1250"/>
  </r>
  <r>
    <x v="158"/>
    <x v="1"/>
    <n v="832"/>
    <n v="1253"/>
  </r>
  <r>
    <x v="158"/>
    <x v="2"/>
    <n v="879"/>
    <n v="1257"/>
  </r>
  <r>
    <x v="158"/>
    <x v="3"/>
    <n v="909"/>
    <n v="1279"/>
  </r>
  <r>
    <x v="158"/>
    <x v="4"/>
    <n v="906"/>
    <n v="1320"/>
  </r>
  <r>
    <x v="158"/>
    <x v="5"/>
    <n v="898"/>
    <n v="1378"/>
  </r>
  <r>
    <x v="158"/>
    <x v="6"/>
    <n v="869"/>
    <n v="1402"/>
  </r>
  <r>
    <x v="158"/>
    <x v="7"/>
    <n v="823"/>
    <n v="1430"/>
  </r>
  <r>
    <x v="158"/>
    <x v="8"/>
    <n v="763"/>
    <n v="1442"/>
  </r>
  <r>
    <x v="158"/>
    <x v="9"/>
    <n v="782"/>
    <n v="1430"/>
  </r>
  <r>
    <x v="158"/>
    <x v="10"/>
    <n v="753"/>
    <n v="1405"/>
  </r>
  <r>
    <x v="159"/>
    <x v="0"/>
    <n v="765"/>
    <n v="1153"/>
  </r>
  <r>
    <x v="159"/>
    <x v="1"/>
    <n v="777"/>
    <n v="1148"/>
  </r>
  <r>
    <x v="159"/>
    <x v="2"/>
    <n v="815"/>
    <n v="1155"/>
  </r>
  <r>
    <x v="159"/>
    <x v="3"/>
    <n v="865"/>
    <n v="1197"/>
  </r>
  <r>
    <x v="159"/>
    <x v="4"/>
    <n v="905"/>
    <n v="1229"/>
  </r>
  <r>
    <x v="159"/>
    <x v="5"/>
    <n v="898"/>
    <n v="1250"/>
  </r>
  <r>
    <x v="159"/>
    <x v="6"/>
    <n v="883"/>
    <n v="1295"/>
  </r>
  <r>
    <x v="159"/>
    <x v="7"/>
    <n v="885"/>
    <n v="1346"/>
  </r>
  <r>
    <x v="159"/>
    <x v="8"/>
    <n v="885"/>
    <n v="1401"/>
  </r>
  <r>
    <x v="159"/>
    <x v="9"/>
    <n v="872"/>
    <n v="1420"/>
  </r>
  <r>
    <x v="159"/>
    <x v="10"/>
    <n v="802"/>
    <n v="1452"/>
  </r>
  <r>
    <x v="160"/>
    <x v="0"/>
    <n v="784"/>
    <n v="1179"/>
  </r>
  <r>
    <x v="160"/>
    <x v="1"/>
    <n v="802"/>
    <n v="1144"/>
  </r>
  <r>
    <x v="160"/>
    <x v="2"/>
    <n v="793"/>
    <n v="1143"/>
  </r>
  <r>
    <x v="160"/>
    <x v="3"/>
    <n v="815"/>
    <n v="1139"/>
  </r>
  <r>
    <x v="160"/>
    <x v="4"/>
    <n v="833"/>
    <n v="1169"/>
  </r>
  <r>
    <x v="160"/>
    <x v="5"/>
    <n v="802"/>
    <n v="1197"/>
  </r>
  <r>
    <x v="160"/>
    <x v="6"/>
    <n v="789"/>
    <n v="1272"/>
  </r>
  <r>
    <x v="160"/>
    <x v="7"/>
    <n v="748"/>
    <n v="1291"/>
  </r>
  <r>
    <x v="160"/>
    <x v="8"/>
    <n v="749"/>
    <n v="1300"/>
  </r>
  <r>
    <x v="160"/>
    <x v="9"/>
    <n v="739"/>
    <n v="1292"/>
  </r>
  <r>
    <x v="160"/>
    <x v="10"/>
    <n v="723"/>
    <n v="1288"/>
  </r>
  <r>
    <x v="161"/>
    <x v="0"/>
    <n v="95"/>
    <n v="177"/>
  </r>
  <r>
    <x v="161"/>
    <x v="1"/>
    <n v="104"/>
    <n v="171"/>
  </r>
  <r>
    <x v="161"/>
    <x v="2"/>
    <n v="96"/>
    <n v="170"/>
  </r>
  <r>
    <x v="161"/>
    <x v="3"/>
    <n v="93"/>
    <n v="166"/>
  </r>
  <r>
    <x v="161"/>
    <x v="4"/>
    <n v="88"/>
    <n v="169"/>
  </r>
  <r>
    <x v="161"/>
    <x v="5"/>
    <n v="85"/>
    <n v="170"/>
  </r>
  <r>
    <x v="161"/>
    <x v="6"/>
    <n v="77"/>
    <n v="172"/>
  </r>
  <r>
    <x v="161"/>
    <x v="7"/>
    <n v="78"/>
    <n v="166"/>
  </r>
  <r>
    <x v="161"/>
    <x v="8"/>
    <n v="68"/>
    <n v="167"/>
  </r>
  <r>
    <x v="161"/>
    <x v="9"/>
    <n v="71"/>
    <n v="161"/>
  </r>
  <r>
    <x v="161"/>
    <x v="10"/>
    <n v="82"/>
    <n v="154"/>
  </r>
  <r>
    <x v="162"/>
    <x v="0"/>
    <n v="768"/>
    <n v="1483"/>
  </r>
  <r>
    <x v="162"/>
    <x v="1"/>
    <n v="831"/>
    <n v="1413"/>
  </r>
  <r>
    <x v="162"/>
    <x v="2"/>
    <n v="814"/>
    <n v="1398"/>
  </r>
  <r>
    <x v="162"/>
    <x v="3"/>
    <n v="798"/>
    <n v="1365"/>
  </r>
  <r>
    <x v="162"/>
    <x v="4"/>
    <n v="795"/>
    <n v="1325"/>
  </r>
  <r>
    <x v="162"/>
    <x v="5"/>
    <n v="775"/>
    <n v="1345"/>
  </r>
  <r>
    <x v="162"/>
    <x v="6"/>
    <n v="764"/>
    <n v="1389"/>
  </r>
  <r>
    <x v="162"/>
    <x v="7"/>
    <n v="775"/>
    <n v="1393"/>
  </r>
  <r>
    <x v="162"/>
    <x v="8"/>
    <n v="784"/>
    <n v="1385"/>
  </r>
  <r>
    <x v="162"/>
    <x v="9"/>
    <n v="789"/>
    <n v="1383"/>
  </r>
  <r>
    <x v="162"/>
    <x v="10"/>
    <n v="757"/>
    <n v="1361"/>
  </r>
  <r>
    <x v="163"/>
    <x v="0"/>
    <n v="595"/>
    <n v="964"/>
  </r>
  <r>
    <x v="163"/>
    <x v="1"/>
    <n v="616"/>
    <n v="938"/>
  </r>
  <r>
    <x v="163"/>
    <x v="2"/>
    <n v="661"/>
    <n v="946"/>
  </r>
  <r>
    <x v="163"/>
    <x v="3"/>
    <n v="687"/>
    <n v="939"/>
  </r>
  <r>
    <x v="163"/>
    <x v="4"/>
    <n v="669"/>
    <n v="953"/>
  </r>
  <r>
    <x v="163"/>
    <x v="5"/>
    <n v="631"/>
    <n v="969"/>
  </r>
  <r>
    <x v="163"/>
    <x v="6"/>
    <n v="619"/>
    <n v="1002"/>
  </r>
  <r>
    <x v="163"/>
    <x v="7"/>
    <n v="626"/>
    <n v="1029"/>
  </r>
  <r>
    <x v="163"/>
    <x v="8"/>
    <n v="632"/>
    <n v="1013"/>
  </r>
  <r>
    <x v="163"/>
    <x v="9"/>
    <n v="615"/>
    <n v="1034"/>
  </r>
  <r>
    <x v="163"/>
    <x v="10"/>
    <n v="593"/>
    <n v="1022"/>
  </r>
  <r>
    <x v="164"/>
    <x v="0"/>
    <n v="321"/>
    <n v="525"/>
  </r>
  <r>
    <x v="164"/>
    <x v="1"/>
    <n v="336"/>
    <n v="509"/>
  </r>
  <r>
    <x v="164"/>
    <x v="2"/>
    <n v="368"/>
    <n v="508"/>
  </r>
  <r>
    <x v="164"/>
    <x v="3"/>
    <n v="391"/>
    <n v="483"/>
  </r>
  <r>
    <x v="164"/>
    <x v="4"/>
    <n v="391"/>
    <n v="515"/>
  </r>
  <r>
    <x v="164"/>
    <x v="5"/>
    <n v="399"/>
    <n v="552"/>
  </r>
  <r>
    <x v="164"/>
    <x v="6"/>
    <n v="421"/>
    <n v="556"/>
  </r>
  <r>
    <x v="164"/>
    <x v="7"/>
    <n v="414"/>
    <n v="581"/>
  </r>
  <r>
    <x v="164"/>
    <x v="8"/>
    <n v="417"/>
    <n v="606"/>
  </r>
  <r>
    <x v="164"/>
    <x v="9"/>
    <n v="382"/>
    <n v="655"/>
  </r>
  <r>
    <x v="164"/>
    <x v="10"/>
    <n v="376"/>
    <n v="636"/>
  </r>
  <r>
    <x v="165"/>
    <x v="0"/>
    <n v="342"/>
    <n v="503"/>
  </r>
  <r>
    <x v="165"/>
    <x v="1"/>
    <n v="365"/>
    <n v="484"/>
  </r>
  <r>
    <x v="165"/>
    <x v="2"/>
    <n v="379"/>
    <n v="495"/>
  </r>
  <r>
    <x v="165"/>
    <x v="3"/>
    <n v="385"/>
    <n v="506"/>
  </r>
  <r>
    <x v="165"/>
    <x v="4"/>
    <n v="382"/>
    <n v="526"/>
  </r>
  <r>
    <x v="165"/>
    <x v="5"/>
    <n v="378"/>
    <n v="547"/>
  </r>
  <r>
    <x v="165"/>
    <x v="6"/>
    <n v="381"/>
    <n v="554"/>
  </r>
  <r>
    <x v="165"/>
    <x v="7"/>
    <n v="382"/>
    <n v="596"/>
  </r>
  <r>
    <x v="165"/>
    <x v="8"/>
    <n v="368"/>
    <n v="625"/>
  </r>
  <r>
    <x v="165"/>
    <x v="9"/>
    <n v="383"/>
    <n v="628"/>
  </r>
  <r>
    <x v="165"/>
    <x v="10"/>
    <n v="358"/>
    <n v="645"/>
  </r>
  <r>
    <x v="166"/>
    <x v="0"/>
    <n v="396"/>
    <n v="648"/>
  </r>
  <r>
    <x v="166"/>
    <x v="1"/>
    <n v="444"/>
    <n v="635"/>
  </r>
  <r>
    <x v="166"/>
    <x v="2"/>
    <n v="474"/>
    <n v="619"/>
  </r>
  <r>
    <x v="166"/>
    <x v="3"/>
    <n v="469"/>
    <n v="622"/>
  </r>
  <r>
    <x v="166"/>
    <x v="4"/>
    <n v="477"/>
    <n v="649"/>
  </r>
  <r>
    <x v="166"/>
    <x v="5"/>
    <n v="456"/>
    <n v="697"/>
  </r>
  <r>
    <x v="166"/>
    <x v="6"/>
    <n v="455"/>
    <n v="727"/>
  </r>
  <r>
    <x v="166"/>
    <x v="7"/>
    <n v="449"/>
    <n v="743"/>
  </r>
  <r>
    <x v="166"/>
    <x v="8"/>
    <n v="447"/>
    <n v="771"/>
  </r>
  <r>
    <x v="166"/>
    <x v="9"/>
    <n v="448"/>
    <n v="741"/>
  </r>
  <r>
    <x v="166"/>
    <x v="10"/>
    <n v="448"/>
    <n v="752"/>
  </r>
  <r>
    <x v="167"/>
    <x v="0"/>
    <n v="130"/>
    <n v="218"/>
  </r>
  <r>
    <x v="167"/>
    <x v="1"/>
    <n v="129"/>
    <n v="202"/>
  </r>
  <r>
    <x v="167"/>
    <x v="2"/>
    <n v="127"/>
    <n v="209"/>
  </r>
  <r>
    <x v="167"/>
    <x v="3"/>
    <n v="137"/>
    <n v="210"/>
  </r>
  <r>
    <x v="167"/>
    <x v="4"/>
    <n v="144"/>
    <n v="196"/>
  </r>
  <r>
    <x v="167"/>
    <x v="5"/>
    <n v="144"/>
    <n v="195"/>
  </r>
  <r>
    <x v="167"/>
    <x v="6"/>
    <n v="145"/>
    <n v="189"/>
  </r>
  <r>
    <x v="167"/>
    <x v="7"/>
    <n v="132"/>
    <n v="209"/>
  </r>
  <r>
    <x v="167"/>
    <x v="8"/>
    <n v="135"/>
    <n v="216"/>
  </r>
  <r>
    <x v="167"/>
    <x v="9"/>
    <n v="127"/>
    <n v="230"/>
  </r>
  <r>
    <x v="167"/>
    <x v="10"/>
    <n v="127"/>
    <n v="233"/>
  </r>
  <r>
    <x v="168"/>
    <x v="0"/>
    <n v="1283"/>
    <n v="2074"/>
  </r>
  <r>
    <x v="168"/>
    <x v="1"/>
    <n v="1345"/>
    <n v="2046"/>
  </r>
  <r>
    <x v="168"/>
    <x v="2"/>
    <n v="1347"/>
    <n v="2087"/>
  </r>
  <r>
    <x v="168"/>
    <x v="3"/>
    <n v="1337"/>
    <n v="2045"/>
  </r>
  <r>
    <x v="168"/>
    <x v="4"/>
    <n v="1338"/>
    <n v="2085"/>
  </r>
  <r>
    <x v="168"/>
    <x v="5"/>
    <n v="1321"/>
    <n v="2103"/>
  </r>
  <r>
    <x v="168"/>
    <x v="6"/>
    <n v="1326"/>
    <n v="2132"/>
  </r>
  <r>
    <x v="168"/>
    <x v="7"/>
    <n v="1327"/>
    <n v="2184"/>
  </r>
  <r>
    <x v="168"/>
    <x v="8"/>
    <n v="1304"/>
    <n v="2193"/>
  </r>
  <r>
    <x v="168"/>
    <x v="9"/>
    <n v="1272"/>
    <n v="2230"/>
  </r>
  <r>
    <x v="168"/>
    <x v="10"/>
    <n v="1266"/>
    <n v="2224"/>
  </r>
  <r>
    <x v="169"/>
    <x v="0"/>
    <n v="69"/>
    <n v="87"/>
  </r>
  <r>
    <x v="169"/>
    <x v="1"/>
    <n v="64"/>
    <n v="84"/>
  </r>
  <r>
    <x v="169"/>
    <x v="2"/>
    <n v="60"/>
    <n v="85"/>
  </r>
  <r>
    <x v="169"/>
    <x v="3"/>
    <n v="66"/>
    <n v="86"/>
  </r>
  <r>
    <x v="169"/>
    <x v="4"/>
    <n v="65"/>
    <n v="83"/>
  </r>
  <r>
    <x v="169"/>
    <x v="5"/>
    <n v="71"/>
    <n v="77"/>
  </r>
  <r>
    <x v="169"/>
    <x v="6"/>
    <n v="70"/>
    <n v="85"/>
  </r>
  <r>
    <x v="169"/>
    <x v="7"/>
    <n v="64"/>
    <n v="89"/>
  </r>
  <r>
    <x v="169"/>
    <x v="8"/>
    <n v="64"/>
    <n v="85"/>
  </r>
  <r>
    <x v="169"/>
    <x v="9"/>
    <n v="59"/>
    <n v="89"/>
  </r>
  <r>
    <x v="169"/>
    <x v="10"/>
    <n v="49"/>
    <n v="81"/>
  </r>
  <r>
    <x v="170"/>
    <x v="0"/>
    <n v="826"/>
    <n v="1309"/>
  </r>
  <r>
    <x v="170"/>
    <x v="1"/>
    <n v="809"/>
    <n v="1300"/>
  </r>
  <r>
    <x v="170"/>
    <x v="2"/>
    <n v="853"/>
    <n v="1310"/>
  </r>
  <r>
    <x v="170"/>
    <x v="3"/>
    <n v="852"/>
    <n v="1275"/>
  </r>
  <r>
    <x v="170"/>
    <x v="4"/>
    <n v="845"/>
    <n v="1306"/>
  </r>
  <r>
    <x v="170"/>
    <x v="5"/>
    <n v="834"/>
    <n v="1340"/>
  </r>
  <r>
    <x v="170"/>
    <x v="6"/>
    <n v="789"/>
    <n v="1355"/>
  </r>
  <r>
    <x v="170"/>
    <x v="7"/>
    <n v="749"/>
    <n v="1357"/>
  </r>
  <r>
    <x v="170"/>
    <x v="8"/>
    <n v="734"/>
    <n v="1364"/>
  </r>
  <r>
    <x v="170"/>
    <x v="9"/>
    <n v="730"/>
    <n v="1342"/>
  </r>
  <r>
    <x v="170"/>
    <x v="10"/>
    <n v="723"/>
    <n v="1300"/>
  </r>
  <r>
    <x v="171"/>
    <x v="0"/>
    <n v="675"/>
    <n v="962"/>
  </r>
  <r>
    <x v="171"/>
    <x v="1"/>
    <n v="715"/>
    <n v="963"/>
  </r>
  <r>
    <x v="171"/>
    <x v="2"/>
    <n v="746"/>
    <n v="970"/>
  </r>
  <r>
    <x v="171"/>
    <x v="3"/>
    <n v="758"/>
    <n v="1012"/>
  </r>
  <r>
    <x v="171"/>
    <x v="4"/>
    <n v="733"/>
    <n v="1060"/>
  </r>
  <r>
    <x v="171"/>
    <x v="5"/>
    <n v="694"/>
    <n v="1081"/>
  </r>
  <r>
    <x v="171"/>
    <x v="6"/>
    <n v="652"/>
    <n v="1123"/>
  </r>
  <r>
    <x v="171"/>
    <x v="7"/>
    <n v="646"/>
    <n v="1117"/>
  </r>
  <r>
    <x v="171"/>
    <x v="8"/>
    <n v="641"/>
    <n v="1125"/>
  </r>
  <r>
    <x v="171"/>
    <x v="9"/>
    <n v="636"/>
    <n v="1101"/>
  </r>
  <r>
    <x v="171"/>
    <x v="10"/>
    <n v="654"/>
    <n v="1104"/>
  </r>
  <r>
    <x v="172"/>
    <x v="0"/>
    <n v="438"/>
    <n v="686"/>
  </r>
  <r>
    <x v="172"/>
    <x v="1"/>
    <n v="469"/>
    <n v="670"/>
  </r>
  <r>
    <x v="172"/>
    <x v="2"/>
    <n v="492"/>
    <n v="672"/>
  </r>
  <r>
    <x v="172"/>
    <x v="3"/>
    <n v="488"/>
    <n v="672"/>
  </r>
  <r>
    <x v="172"/>
    <x v="4"/>
    <n v="510"/>
    <n v="700"/>
  </r>
  <r>
    <x v="172"/>
    <x v="5"/>
    <n v="490"/>
    <n v="727"/>
  </r>
  <r>
    <x v="172"/>
    <x v="6"/>
    <n v="492"/>
    <n v="773"/>
  </r>
  <r>
    <x v="172"/>
    <x v="7"/>
    <n v="485"/>
    <n v="793"/>
  </r>
  <r>
    <x v="172"/>
    <x v="8"/>
    <n v="468"/>
    <n v="819"/>
  </r>
  <r>
    <x v="172"/>
    <x v="9"/>
    <n v="451"/>
    <n v="812"/>
  </r>
  <r>
    <x v="172"/>
    <x v="10"/>
    <n v="441"/>
    <n v="807"/>
  </r>
  <r>
    <x v="173"/>
    <x v="0"/>
    <n v="297"/>
    <n v="417"/>
  </r>
  <r>
    <x v="173"/>
    <x v="1"/>
    <n v="284"/>
    <n v="410"/>
  </r>
  <r>
    <x v="173"/>
    <x v="2"/>
    <n v="286"/>
    <n v="417"/>
  </r>
  <r>
    <x v="173"/>
    <x v="3"/>
    <n v="286"/>
    <n v="435"/>
  </r>
  <r>
    <x v="173"/>
    <x v="4"/>
    <n v="315"/>
    <n v="441"/>
  </r>
  <r>
    <x v="173"/>
    <x v="5"/>
    <n v="313"/>
    <n v="445"/>
  </r>
  <r>
    <x v="173"/>
    <x v="6"/>
    <n v="293"/>
    <n v="462"/>
  </r>
  <r>
    <x v="173"/>
    <x v="7"/>
    <n v="298"/>
    <n v="474"/>
  </r>
  <r>
    <x v="173"/>
    <x v="8"/>
    <n v="281"/>
    <n v="481"/>
  </r>
  <r>
    <x v="173"/>
    <x v="9"/>
    <n v="275"/>
    <n v="468"/>
  </r>
  <r>
    <x v="173"/>
    <x v="10"/>
    <n v="279"/>
    <n v="495"/>
  </r>
  <r>
    <x v="174"/>
    <x v="0"/>
    <n v="309"/>
    <n v="514"/>
  </r>
  <r>
    <x v="174"/>
    <x v="1"/>
    <n v="327"/>
    <n v="504"/>
  </r>
  <r>
    <x v="174"/>
    <x v="2"/>
    <n v="335"/>
    <n v="479"/>
  </r>
  <r>
    <x v="174"/>
    <x v="3"/>
    <n v="347"/>
    <n v="490"/>
  </r>
  <r>
    <x v="174"/>
    <x v="4"/>
    <n v="358"/>
    <n v="512"/>
  </r>
  <r>
    <x v="174"/>
    <x v="5"/>
    <n v="359"/>
    <n v="509"/>
  </r>
  <r>
    <x v="174"/>
    <x v="6"/>
    <n v="356"/>
    <n v="514"/>
  </r>
  <r>
    <x v="174"/>
    <x v="7"/>
    <n v="336"/>
    <n v="525"/>
  </r>
  <r>
    <x v="174"/>
    <x v="8"/>
    <n v="321"/>
    <n v="537"/>
  </r>
  <r>
    <x v="174"/>
    <x v="9"/>
    <n v="292"/>
    <n v="553"/>
  </r>
  <r>
    <x v="174"/>
    <x v="10"/>
    <n v="295"/>
    <n v="528"/>
  </r>
  <r>
    <x v="175"/>
    <x v="0"/>
    <n v="150"/>
    <n v="239"/>
  </r>
  <r>
    <x v="175"/>
    <x v="1"/>
    <n v="159"/>
    <n v="232"/>
  </r>
  <r>
    <x v="175"/>
    <x v="2"/>
    <n v="166"/>
    <n v="232"/>
  </r>
  <r>
    <x v="175"/>
    <x v="3"/>
    <n v="167"/>
    <n v="230"/>
  </r>
  <r>
    <x v="175"/>
    <x v="4"/>
    <n v="156"/>
    <n v="238"/>
  </r>
  <r>
    <x v="175"/>
    <x v="5"/>
    <n v="149"/>
    <n v="246"/>
  </r>
  <r>
    <x v="175"/>
    <x v="6"/>
    <n v="160"/>
    <n v="246"/>
  </r>
  <r>
    <x v="175"/>
    <x v="7"/>
    <n v="150"/>
    <n v="262"/>
  </r>
  <r>
    <x v="175"/>
    <x v="8"/>
    <n v="148"/>
    <n v="260"/>
  </r>
  <r>
    <x v="175"/>
    <x v="9"/>
    <n v="162"/>
    <n v="258"/>
  </r>
  <r>
    <x v="175"/>
    <x v="10"/>
    <n v="152"/>
    <n v="260"/>
  </r>
  <r>
    <x v="176"/>
    <x v="0"/>
    <n v="610"/>
    <n v="941"/>
  </r>
  <r>
    <x v="176"/>
    <x v="1"/>
    <n v="627"/>
    <n v="946"/>
  </r>
  <r>
    <x v="176"/>
    <x v="2"/>
    <n v="612"/>
    <n v="952"/>
  </r>
  <r>
    <x v="176"/>
    <x v="3"/>
    <n v="592"/>
    <n v="964"/>
  </r>
  <r>
    <x v="176"/>
    <x v="4"/>
    <n v="580"/>
    <n v="986"/>
  </r>
  <r>
    <x v="176"/>
    <x v="5"/>
    <n v="588"/>
    <n v="986"/>
  </r>
  <r>
    <x v="176"/>
    <x v="6"/>
    <n v="595"/>
    <n v="977"/>
  </r>
  <r>
    <x v="176"/>
    <x v="7"/>
    <n v="576"/>
    <n v="991"/>
  </r>
  <r>
    <x v="176"/>
    <x v="8"/>
    <n v="566"/>
    <n v="1011"/>
  </r>
  <r>
    <x v="176"/>
    <x v="9"/>
    <n v="589"/>
    <n v="999"/>
  </r>
  <r>
    <x v="176"/>
    <x v="10"/>
    <n v="572"/>
    <n v="1010"/>
  </r>
  <r>
    <x v="177"/>
    <x v="0"/>
    <n v="416"/>
    <n v="688"/>
  </r>
  <r>
    <x v="177"/>
    <x v="1"/>
    <n v="421"/>
    <n v="706"/>
  </r>
  <r>
    <x v="177"/>
    <x v="2"/>
    <n v="437"/>
    <n v="707"/>
  </r>
  <r>
    <x v="177"/>
    <x v="3"/>
    <n v="431"/>
    <n v="723"/>
  </r>
  <r>
    <x v="177"/>
    <x v="4"/>
    <n v="445"/>
    <n v="736"/>
  </r>
  <r>
    <x v="177"/>
    <x v="5"/>
    <n v="464"/>
    <n v="745"/>
  </r>
  <r>
    <x v="177"/>
    <x v="6"/>
    <n v="456"/>
    <n v="767"/>
  </r>
  <r>
    <x v="177"/>
    <x v="7"/>
    <n v="454"/>
    <n v="782"/>
  </r>
  <r>
    <x v="177"/>
    <x v="8"/>
    <n v="427"/>
    <n v="800"/>
  </r>
  <r>
    <x v="177"/>
    <x v="9"/>
    <n v="407"/>
    <n v="811"/>
  </r>
  <r>
    <x v="177"/>
    <x v="10"/>
    <n v="391"/>
    <n v="776"/>
  </r>
  <r>
    <x v="178"/>
    <x v="0"/>
    <n v="472"/>
    <n v="671"/>
  </r>
  <r>
    <x v="178"/>
    <x v="1"/>
    <n v="440"/>
    <n v="687"/>
  </r>
  <r>
    <x v="178"/>
    <x v="2"/>
    <n v="429"/>
    <n v="679"/>
  </r>
  <r>
    <x v="178"/>
    <x v="3"/>
    <n v="443"/>
    <n v="685"/>
  </r>
  <r>
    <x v="178"/>
    <x v="4"/>
    <n v="442"/>
    <n v="694"/>
  </r>
  <r>
    <x v="178"/>
    <x v="5"/>
    <n v="450"/>
    <n v="714"/>
  </r>
  <r>
    <x v="178"/>
    <x v="6"/>
    <n v="488"/>
    <n v="757"/>
  </r>
  <r>
    <x v="178"/>
    <x v="7"/>
    <n v="464"/>
    <n v="761"/>
  </r>
  <r>
    <x v="178"/>
    <x v="8"/>
    <n v="483"/>
    <n v="741"/>
  </r>
  <r>
    <x v="178"/>
    <x v="9"/>
    <n v="484"/>
    <n v="771"/>
  </r>
  <r>
    <x v="178"/>
    <x v="10"/>
    <n v="480"/>
    <n v="804"/>
  </r>
  <r>
    <x v="179"/>
    <x v="0"/>
    <n v="977"/>
    <n v="1395"/>
  </r>
  <r>
    <x v="179"/>
    <x v="1"/>
    <n v="979"/>
    <n v="1430"/>
  </r>
  <r>
    <x v="179"/>
    <x v="2"/>
    <n v="989"/>
    <n v="1467"/>
  </r>
  <r>
    <x v="179"/>
    <x v="3"/>
    <n v="1025"/>
    <n v="1474"/>
  </r>
  <r>
    <x v="179"/>
    <x v="4"/>
    <n v="1061"/>
    <n v="1512"/>
  </r>
  <r>
    <x v="179"/>
    <x v="5"/>
    <n v="1095"/>
    <n v="1534"/>
  </r>
  <r>
    <x v="179"/>
    <x v="6"/>
    <n v="1124"/>
    <n v="1522"/>
  </r>
  <r>
    <x v="179"/>
    <x v="7"/>
    <n v="1109"/>
    <n v="1582"/>
  </r>
  <r>
    <x v="179"/>
    <x v="8"/>
    <n v="1062"/>
    <n v="1691"/>
  </r>
  <r>
    <x v="179"/>
    <x v="9"/>
    <n v="1076"/>
    <n v="1703"/>
  </r>
  <r>
    <x v="179"/>
    <x v="10"/>
    <n v="1075"/>
    <n v="1727"/>
  </r>
  <r>
    <x v="180"/>
    <x v="0"/>
    <n v="3084"/>
    <n v="4733"/>
  </r>
  <r>
    <x v="180"/>
    <x v="1"/>
    <n v="3171"/>
    <n v="4690"/>
  </r>
  <r>
    <x v="180"/>
    <x v="2"/>
    <n v="3238"/>
    <n v="4761"/>
  </r>
  <r>
    <x v="180"/>
    <x v="3"/>
    <n v="3281"/>
    <n v="4788"/>
  </r>
  <r>
    <x v="180"/>
    <x v="4"/>
    <n v="3312"/>
    <n v="4861"/>
  </r>
  <r>
    <x v="180"/>
    <x v="5"/>
    <n v="3312"/>
    <n v="4987"/>
  </r>
  <r>
    <x v="180"/>
    <x v="6"/>
    <n v="3312"/>
    <n v="5166"/>
  </r>
  <r>
    <x v="180"/>
    <x v="7"/>
    <n v="3286"/>
    <n v="5266"/>
  </r>
  <r>
    <x v="180"/>
    <x v="8"/>
    <n v="3312"/>
    <n v="5371"/>
  </r>
  <r>
    <x v="180"/>
    <x v="9"/>
    <n v="3277"/>
    <n v="5432"/>
  </r>
  <r>
    <x v="180"/>
    <x v="10"/>
    <n v="3283"/>
    <n v="5500"/>
  </r>
  <r>
    <x v="181"/>
    <x v="0"/>
    <n v="489"/>
    <n v="852"/>
  </r>
  <r>
    <x v="181"/>
    <x v="1"/>
    <n v="494"/>
    <n v="883"/>
  </r>
  <r>
    <x v="181"/>
    <x v="2"/>
    <n v="510"/>
    <n v="897"/>
  </r>
  <r>
    <x v="181"/>
    <x v="3"/>
    <n v="513"/>
    <n v="876"/>
  </r>
  <r>
    <x v="181"/>
    <x v="4"/>
    <n v="539"/>
    <n v="844"/>
  </r>
  <r>
    <x v="181"/>
    <x v="5"/>
    <n v="548"/>
    <n v="874"/>
  </r>
  <r>
    <x v="181"/>
    <x v="6"/>
    <n v="545"/>
    <n v="895"/>
  </r>
  <r>
    <x v="181"/>
    <x v="7"/>
    <n v="586"/>
    <n v="924"/>
  </r>
  <r>
    <x v="181"/>
    <x v="8"/>
    <n v="571"/>
    <n v="943"/>
  </r>
  <r>
    <x v="181"/>
    <x v="9"/>
    <n v="581"/>
    <n v="971"/>
  </r>
  <r>
    <x v="181"/>
    <x v="10"/>
    <n v="580"/>
    <n v="1000"/>
  </r>
  <r>
    <x v="182"/>
    <x v="0"/>
    <n v="239"/>
    <n v="352"/>
  </r>
  <r>
    <x v="182"/>
    <x v="1"/>
    <n v="253"/>
    <n v="331"/>
  </r>
  <r>
    <x v="182"/>
    <x v="2"/>
    <n v="255"/>
    <n v="343"/>
  </r>
  <r>
    <x v="182"/>
    <x v="3"/>
    <n v="252"/>
    <n v="347"/>
  </r>
  <r>
    <x v="182"/>
    <x v="4"/>
    <n v="258"/>
    <n v="354"/>
  </r>
  <r>
    <x v="182"/>
    <x v="5"/>
    <n v="255"/>
    <n v="363"/>
  </r>
  <r>
    <x v="182"/>
    <x v="6"/>
    <n v="269"/>
    <n v="379"/>
  </r>
  <r>
    <x v="182"/>
    <x v="7"/>
    <n v="275"/>
    <n v="363"/>
  </r>
  <r>
    <x v="182"/>
    <x v="8"/>
    <n v="273"/>
    <n v="353"/>
  </r>
  <r>
    <x v="182"/>
    <x v="9"/>
    <n v="265"/>
    <n v="359"/>
  </r>
  <r>
    <x v="182"/>
    <x v="10"/>
    <n v="270"/>
    <n v="356"/>
  </r>
  <r>
    <x v="183"/>
    <x v="0"/>
    <n v="1314"/>
    <n v="2028"/>
  </r>
  <r>
    <x v="183"/>
    <x v="1"/>
    <n v="1328"/>
    <n v="1990"/>
  </r>
  <r>
    <x v="183"/>
    <x v="2"/>
    <n v="1354"/>
    <n v="2036"/>
  </r>
  <r>
    <x v="183"/>
    <x v="3"/>
    <n v="1377"/>
    <n v="2040"/>
  </r>
  <r>
    <x v="183"/>
    <x v="4"/>
    <n v="1421"/>
    <n v="2029"/>
  </r>
  <r>
    <x v="183"/>
    <x v="5"/>
    <n v="1391"/>
    <n v="2082"/>
  </r>
  <r>
    <x v="183"/>
    <x v="6"/>
    <n v="1400"/>
    <n v="2145"/>
  </r>
  <r>
    <x v="183"/>
    <x v="7"/>
    <n v="1407"/>
    <n v="2198"/>
  </r>
  <r>
    <x v="183"/>
    <x v="8"/>
    <n v="1382"/>
    <n v="2235"/>
  </r>
  <r>
    <x v="183"/>
    <x v="9"/>
    <n v="1396"/>
    <n v="2278"/>
  </r>
  <r>
    <x v="183"/>
    <x v="10"/>
    <n v="1406"/>
    <n v="2298"/>
  </r>
  <r>
    <x v="184"/>
    <x v="0"/>
    <n v="1426"/>
    <n v="2239"/>
  </r>
  <r>
    <x v="184"/>
    <x v="1"/>
    <n v="1458"/>
    <n v="2208"/>
  </r>
  <r>
    <x v="184"/>
    <x v="2"/>
    <n v="1458"/>
    <n v="2235"/>
  </r>
  <r>
    <x v="184"/>
    <x v="3"/>
    <n v="1470"/>
    <n v="2282"/>
  </r>
  <r>
    <x v="184"/>
    <x v="4"/>
    <n v="1537"/>
    <n v="2308"/>
  </r>
  <r>
    <x v="184"/>
    <x v="5"/>
    <n v="1521"/>
    <n v="2399"/>
  </r>
  <r>
    <x v="184"/>
    <x v="6"/>
    <n v="1531"/>
    <n v="2447"/>
  </r>
  <r>
    <x v="184"/>
    <x v="7"/>
    <n v="1487"/>
    <n v="2555"/>
  </r>
  <r>
    <x v="184"/>
    <x v="8"/>
    <n v="1484"/>
    <n v="2590"/>
  </r>
  <r>
    <x v="184"/>
    <x v="9"/>
    <n v="1464"/>
    <n v="2614"/>
  </r>
  <r>
    <x v="184"/>
    <x v="10"/>
    <n v="1464"/>
    <n v="2611"/>
  </r>
  <r>
    <x v="185"/>
    <x v="0"/>
    <n v="1112"/>
    <n v="1744"/>
  </r>
  <r>
    <x v="185"/>
    <x v="1"/>
    <n v="1123"/>
    <n v="1728"/>
  </r>
  <r>
    <x v="185"/>
    <x v="2"/>
    <n v="1100"/>
    <n v="1708"/>
  </r>
  <r>
    <x v="185"/>
    <x v="3"/>
    <n v="1146"/>
    <n v="1708"/>
  </r>
  <r>
    <x v="185"/>
    <x v="4"/>
    <n v="1154"/>
    <n v="1740"/>
  </r>
  <r>
    <x v="185"/>
    <x v="5"/>
    <n v="1178"/>
    <n v="1758"/>
  </r>
  <r>
    <x v="185"/>
    <x v="6"/>
    <n v="1216"/>
    <n v="1806"/>
  </r>
  <r>
    <x v="185"/>
    <x v="7"/>
    <n v="1215"/>
    <n v="1844"/>
  </r>
  <r>
    <x v="185"/>
    <x v="8"/>
    <n v="1221"/>
    <n v="1902"/>
  </r>
  <r>
    <x v="185"/>
    <x v="9"/>
    <n v="1232"/>
    <n v="1934"/>
  </r>
  <r>
    <x v="185"/>
    <x v="10"/>
    <n v="1211"/>
    <n v="1947"/>
  </r>
  <r>
    <x v="186"/>
    <x v="0"/>
    <n v="892"/>
    <n v="1366"/>
  </r>
  <r>
    <x v="186"/>
    <x v="1"/>
    <n v="930"/>
    <n v="1358"/>
  </r>
  <r>
    <x v="186"/>
    <x v="2"/>
    <n v="885"/>
    <n v="1388"/>
  </r>
  <r>
    <x v="186"/>
    <x v="3"/>
    <n v="881"/>
    <n v="1386"/>
  </r>
  <r>
    <x v="186"/>
    <x v="4"/>
    <n v="884"/>
    <n v="1381"/>
  </r>
  <r>
    <x v="186"/>
    <x v="5"/>
    <n v="861"/>
    <n v="1402"/>
  </r>
  <r>
    <x v="186"/>
    <x v="6"/>
    <n v="829"/>
    <n v="1388"/>
  </r>
  <r>
    <x v="186"/>
    <x v="7"/>
    <n v="828"/>
    <n v="1411"/>
  </r>
  <r>
    <x v="186"/>
    <x v="8"/>
    <n v="805"/>
    <n v="1403"/>
  </r>
  <r>
    <x v="186"/>
    <x v="9"/>
    <n v="803"/>
    <n v="1369"/>
  </r>
  <r>
    <x v="186"/>
    <x v="10"/>
    <n v="807"/>
    <n v="1345"/>
  </r>
  <r>
    <x v="187"/>
    <x v="0"/>
    <n v="189"/>
    <n v="300"/>
  </r>
  <r>
    <x v="187"/>
    <x v="1"/>
    <n v="183"/>
    <n v="282"/>
  </r>
  <r>
    <x v="187"/>
    <x v="2"/>
    <n v="172"/>
    <n v="283"/>
  </r>
  <r>
    <x v="187"/>
    <x v="3"/>
    <n v="166"/>
    <n v="271"/>
  </r>
  <r>
    <x v="187"/>
    <x v="4"/>
    <n v="171"/>
    <n v="274"/>
  </r>
  <r>
    <x v="187"/>
    <x v="5"/>
    <n v="189"/>
    <n v="278"/>
  </r>
  <r>
    <x v="187"/>
    <x v="6"/>
    <n v="185"/>
    <n v="293"/>
  </r>
  <r>
    <x v="187"/>
    <x v="7"/>
    <n v="193"/>
    <n v="292"/>
  </r>
  <r>
    <x v="187"/>
    <x v="8"/>
    <n v="192"/>
    <n v="290"/>
  </r>
  <r>
    <x v="187"/>
    <x v="9"/>
    <n v="199"/>
    <n v="290"/>
  </r>
  <r>
    <x v="187"/>
    <x v="10"/>
    <n v="210"/>
    <n v="283"/>
  </r>
  <r>
    <x v="188"/>
    <x v="0"/>
    <n v="533"/>
    <n v="865"/>
  </r>
  <r>
    <x v="188"/>
    <x v="1"/>
    <n v="574"/>
    <n v="853"/>
  </r>
  <r>
    <x v="188"/>
    <x v="2"/>
    <n v="565"/>
    <n v="865"/>
  </r>
  <r>
    <x v="188"/>
    <x v="3"/>
    <n v="602"/>
    <n v="893"/>
  </r>
  <r>
    <x v="188"/>
    <x v="4"/>
    <n v="600"/>
    <n v="952"/>
  </r>
  <r>
    <x v="188"/>
    <x v="5"/>
    <n v="594"/>
    <n v="987"/>
  </r>
  <r>
    <x v="188"/>
    <x v="6"/>
    <n v="560"/>
    <n v="990"/>
  </r>
  <r>
    <x v="188"/>
    <x v="7"/>
    <n v="554"/>
    <n v="1008"/>
  </r>
  <r>
    <x v="188"/>
    <x v="8"/>
    <n v="558"/>
    <n v="1020"/>
  </r>
  <r>
    <x v="188"/>
    <x v="9"/>
    <n v="560"/>
    <n v="1025"/>
  </r>
  <r>
    <x v="188"/>
    <x v="10"/>
    <n v="571"/>
    <n v="1039"/>
  </r>
  <r>
    <x v="189"/>
    <x v="0"/>
    <n v="442"/>
    <n v="706"/>
  </r>
  <r>
    <x v="189"/>
    <x v="1"/>
    <n v="452"/>
    <n v="696"/>
  </r>
  <r>
    <x v="189"/>
    <x v="2"/>
    <n v="459"/>
    <n v="682"/>
  </r>
  <r>
    <x v="189"/>
    <x v="3"/>
    <n v="448"/>
    <n v="688"/>
  </r>
  <r>
    <x v="189"/>
    <x v="4"/>
    <n v="445"/>
    <n v="688"/>
  </r>
  <r>
    <x v="189"/>
    <x v="5"/>
    <n v="414"/>
    <n v="711"/>
  </r>
  <r>
    <x v="189"/>
    <x v="6"/>
    <n v="454"/>
    <n v="736"/>
  </r>
  <r>
    <x v="189"/>
    <x v="7"/>
    <n v="427"/>
    <n v="755"/>
  </r>
  <r>
    <x v="189"/>
    <x v="8"/>
    <n v="448"/>
    <n v="755"/>
  </r>
  <r>
    <x v="189"/>
    <x v="9"/>
    <n v="436"/>
    <n v="749"/>
  </r>
  <r>
    <x v="189"/>
    <x v="10"/>
    <n v="441"/>
    <n v="740"/>
  </r>
  <r>
    <x v="190"/>
    <x v="0"/>
    <n v="487"/>
    <n v="691"/>
  </r>
  <r>
    <x v="190"/>
    <x v="1"/>
    <n v="504"/>
    <n v="686"/>
  </r>
  <r>
    <x v="190"/>
    <x v="2"/>
    <n v="535"/>
    <n v="713"/>
  </r>
  <r>
    <x v="190"/>
    <x v="3"/>
    <n v="535"/>
    <n v="736"/>
  </r>
  <r>
    <x v="190"/>
    <x v="4"/>
    <n v="560"/>
    <n v="725"/>
  </r>
  <r>
    <x v="190"/>
    <x v="5"/>
    <n v="528"/>
    <n v="761"/>
  </r>
  <r>
    <x v="190"/>
    <x v="6"/>
    <n v="505"/>
    <n v="805"/>
  </r>
  <r>
    <x v="190"/>
    <x v="7"/>
    <n v="493"/>
    <n v="830"/>
  </r>
  <r>
    <x v="190"/>
    <x v="8"/>
    <n v="473"/>
    <n v="853"/>
  </r>
  <r>
    <x v="190"/>
    <x v="9"/>
    <n v="487"/>
    <n v="805"/>
  </r>
  <r>
    <x v="190"/>
    <x v="10"/>
    <n v="482"/>
    <n v="786"/>
  </r>
  <r>
    <x v="191"/>
    <x v="0"/>
    <n v="448"/>
    <n v="750"/>
  </r>
  <r>
    <x v="191"/>
    <x v="1"/>
    <n v="461"/>
    <n v="720"/>
  </r>
  <r>
    <x v="191"/>
    <x v="2"/>
    <n v="452"/>
    <n v="730"/>
  </r>
  <r>
    <x v="191"/>
    <x v="3"/>
    <n v="453"/>
    <n v="720"/>
  </r>
  <r>
    <x v="191"/>
    <x v="4"/>
    <n v="458"/>
    <n v="740"/>
  </r>
  <r>
    <x v="191"/>
    <x v="5"/>
    <n v="454"/>
    <n v="727"/>
  </r>
  <r>
    <x v="191"/>
    <x v="6"/>
    <n v="444"/>
    <n v="736"/>
  </r>
  <r>
    <x v="191"/>
    <x v="7"/>
    <n v="428"/>
    <n v="710"/>
  </r>
  <r>
    <x v="191"/>
    <x v="8"/>
    <n v="402"/>
    <n v="721"/>
  </r>
  <r>
    <x v="191"/>
    <x v="9"/>
    <n v="391"/>
    <n v="699"/>
  </r>
  <r>
    <x v="191"/>
    <x v="10"/>
    <n v="390"/>
    <n v="684"/>
  </r>
  <r>
    <x v="192"/>
    <x v="0"/>
    <n v="2111"/>
    <n v="3407"/>
  </r>
  <r>
    <x v="192"/>
    <x v="1"/>
    <n v="2217"/>
    <n v="3369"/>
  </r>
  <r>
    <x v="192"/>
    <x v="2"/>
    <n v="2296"/>
    <n v="3410"/>
  </r>
  <r>
    <x v="192"/>
    <x v="3"/>
    <n v="2255"/>
    <n v="3390"/>
  </r>
  <r>
    <x v="192"/>
    <x v="4"/>
    <n v="2244"/>
    <n v="3458"/>
  </r>
  <r>
    <x v="192"/>
    <x v="5"/>
    <n v="2255"/>
    <n v="3539"/>
  </r>
  <r>
    <x v="192"/>
    <x v="6"/>
    <n v="2265"/>
    <n v="3634"/>
  </r>
  <r>
    <x v="192"/>
    <x v="7"/>
    <n v="2301"/>
    <n v="3708"/>
  </r>
  <r>
    <x v="192"/>
    <x v="8"/>
    <n v="2255"/>
    <n v="3806"/>
  </r>
  <r>
    <x v="192"/>
    <x v="9"/>
    <n v="2254"/>
    <n v="3810"/>
  </r>
  <r>
    <x v="192"/>
    <x v="10"/>
    <n v="2271"/>
    <n v="3786"/>
  </r>
  <r>
    <x v="193"/>
    <x v="0"/>
    <n v="313"/>
    <n v="435"/>
  </r>
  <r>
    <x v="193"/>
    <x v="1"/>
    <n v="311"/>
    <n v="438"/>
  </r>
  <r>
    <x v="193"/>
    <x v="2"/>
    <n v="304"/>
    <n v="436"/>
  </r>
  <r>
    <x v="193"/>
    <x v="3"/>
    <n v="291"/>
    <n v="442"/>
  </r>
  <r>
    <x v="193"/>
    <x v="4"/>
    <n v="295"/>
    <n v="440"/>
  </r>
  <r>
    <x v="193"/>
    <x v="5"/>
    <n v="313"/>
    <n v="452"/>
  </r>
  <r>
    <x v="193"/>
    <x v="6"/>
    <n v="313"/>
    <n v="465"/>
  </r>
  <r>
    <x v="193"/>
    <x v="7"/>
    <n v="300"/>
    <n v="472"/>
  </r>
  <r>
    <x v="193"/>
    <x v="8"/>
    <n v="277"/>
    <n v="498"/>
  </r>
  <r>
    <x v="193"/>
    <x v="9"/>
    <n v="285"/>
    <n v="495"/>
  </r>
  <r>
    <x v="193"/>
    <x v="10"/>
    <n v="294"/>
    <n v="479"/>
  </r>
  <r>
    <x v="194"/>
    <x v="0"/>
    <n v="305"/>
    <n v="518"/>
  </r>
  <r>
    <x v="194"/>
    <x v="1"/>
    <n v="313"/>
    <n v="509"/>
  </r>
  <r>
    <x v="194"/>
    <x v="2"/>
    <n v="291"/>
    <n v="494"/>
  </r>
  <r>
    <x v="194"/>
    <x v="3"/>
    <n v="303"/>
    <n v="478"/>
  </r>
  <r>
    <x v="194"/>
    <x v="4"/>
    <n v="307"/>
    <n v="470"/>
  </r>
  <r>
    <x v="194"/>
    <x v="5"/>
    <n v="294"/>
    <n v="503"/>
  </r>
  <r>
    <x v="194"/>
    <x v="6"/>
    <n v="284"/>
    <n v="507"/>
  </r>
  <r>
    <x v="194"/>
    <x v="7"/>
    <n v="275"/>
    <n v="506"/>
  </r>
  <r>
    <x v="194"/>
    <x v="8"/>
    <n v="273"/>
    <n v="487"/>
  </r>
  <r>
    <x v="194"/>
    <x v="9"/>
    <n v="267"/>
    <n v="472"/>
  </r>
  <r>
    <x v="194"/>
    <x v="10"/>
    <n v="261"/>
    <n v="471"/>
  </r>
  <r>
    <x v="195"/>
    <x v="0"/>
    <n v="413"/>
    <n v="590"/>
  </r>
  <r>
    <x v="195"/>
    <x v="1"/>
    <n v="432"/>
    <n v="584"/>
  </r>
  <r>
    <x v="195"/>
    <x v="2"/>
    <n v="450"/>
    <n v="607"/>
  </r>
  <r>
    <x v="195"/>
    <x v="3"/>
    <n v="453"/>
    <n v="636"/>
  </r>
  <r>
    <x v="195"/>
    <x v="4"/>
    <n v="430"/>
    <n v="646"/>
  </r>
  <r>
    <x v="195"/>
    <x v="5"/>
    <n v="394"/>
    <n v="685"/>
  </r>
  <r>
    <x v="195"/>
    <x v="6"/>
    <n v="396"/>
    <n v="689"/>
  </r>
  <r>
    <x v="195"/>
    <x v="7"/>
    <n v="406"/>
    <n v="722"/>
  </r>
  <r>
    <x v="195"/>
    <x v="8"/>
    <n v="383"/>
    <n v="727"/>
  </r>
  <r>
    <x v="195"/>
    <x v="9"/>
    <n v="400"/>
    <n v="770"/>
  </r>
  <r>
    <x v="195"/>
    <x v="10"/>
    <n v="402"/>
    <n v="753"/>
  </r>
  <r>
    <x v="196"/>
    <x v="0"/>
    <n v="370"/>
    <n v="636"/>
  </r>
  <r>
    <x v="196"/>
    <x v="1"/>
    <n v="411"/>
    <n v="616"/>
  </r>
  <r>
    <x v="196"/>
    <x v="2"/>
    <n v="411"/>
    <n v="630"/>
  </r>
  <r>
    <x v="196"/>
    <x v="3"/>
    <n v="393"/>
    <n v="618"/>
  </r>
  <r>
    <x v="196"/>
    <x v="4"/>
    <n v="394"/>
    <n v="619"/>
  </r>
  <r>
    <x v="196"/>
    <x v="5"/>
    <n v="398"/>
    <n v="615"/>
  </r>
  <r>
    <x v="196"/>
    <x v="6"/>
    <n v="393"/>
    <n v="621"/>
  </r>
  <r>
    <x v="196"/>
    <x v="7"/>
    <n v="408"/>
    <n v="613"/>
  </r>
  <r>
    <x v="196"/>
    <x v="8"/>
    <n v="365"/>
    <n v="620"/>
  </r>
  <r>
    <x v="196"/>
    <x v="9"/>
    <n v="375"/>
    <n v="636"/>
  </r>
  <r>
    <x v="196"/>
    <x v="10"/>
    <n v="362"/>
    <n v="638"/>
  </r>
  <r>
    <x v="197"/>
    <x v="0"/>
    <n v="966"/>
    <n v="1531"/>
  </r>
  <r>
    <x v="197"/>
    <x v="1"/>
    <n v="999"/>
    <n v="1519"/>
  </r>
  <r>
    <x v="197"/>
    <x v="2"/>
    <n v="1063"/>
    <n v="1498"/>
  </r>
  <r>
    <x v="197"/>
    <x v="3"/>
    <n v="1090"/>
    <n v="1502"/>
  </r>
  <r>
    <x v="197"/>
    <x v="4"/>
    <n v="1073"/>
    <n v="1530"/>
  </r>
  <r>
    <x v="197"/>
    <x v="5"/>
    <n v="1070"/>
    <n v="1570"/>
  </r>
  <r>
    <x v="197"/>
    <x v="6"/>
    <n v="1049"/>
    <n v="1616"/>
  </r>
  <r>
    <x v="197"/>
    <x v="7"/>
    <n v="1005"/>
    <n v="1669"/>
  </r>
  <r>
    <x v="197"/>
    <x v="8"/>
    <n v="1004"/>
    <n v="1717"/>
  </r>
  <r>
    <x v="197"/>
    <x v="9"/>
    <n v="1023"/>
    <n v="1761"/>
  </r>
  <r>
    <x v="197"/>
    <x v="10"/>
    <n v="1049"/>
    <n v="1732"/>
  </r>
  <r>
    <x v="198"/>
    <x v="0"/>
    <n v="373"/>
    <n v="547"/>
  </r>
  <r>
    <x v="198"/>
    <x v="1"/>
    <n v="391"/>
    <n v="542"/>
  </r>
  <r>
    <x v="198"/>
    <x v="2"/>
    <n v="405"/>
    <n v="557"/>
  </r>
  <r>
    <x v="198"/>
    <x v="3"/>
    <n v="414"/>
    <n v="548"/>
  </r>
  <r>
    <x v="198"/>
    <x v="4"/>
    <n v="404"/>
    <n v="552"/>
  </r>
  <r>
    <x v="198"/>
    <x v="5"/>
    <n v="354"/>
    <n v="575"/>
  </r>
  <r>
    <x v="198"/>
    <x v="6"/>
    <n v="359"/>
    <n v="575"/>
  </r>
  <r>
    <x v="198"/>
    <x v="7"/>
    <n v="347"/>
    <n v="603"/>
  </r>
  <r>
    <x v="198"/>
    <x v="8"/>
    <n v="360"/>
    <n v="611"/>
  </r>
  <r>
    <x v="198"/>
    <x v="9"/>
    <n v="343"/>
    <n v="617"/>
  </r>
  <r>
    <x v="198"/>
    <x v="10"/>
    <n v="337"/>
    <n v="621"/>
  </r>
  <r>
    <x v="199"/>
    <x v="0"/>
    <n v="300"/>
    <n v="490"/>
  </r>
  <r>
    <x v="199"/>
    <x v="1"/>
    <n v="278"/>
    <n v="472"/>
  </r>
  <r>
    <x v="199"/>
    <x v="2"/>
    <n v="285"/>
    <n v="480"/>
  </r>
  <r>
    <x v="199"/>
    <x v="3"/>
    <n v="297"/>
    <n v="468"/>
  </r>
  <r>
    <x v="199"/>
    <x v="4"/>
    <n v="315"/>
    <n v="450"/>
  </r>
  <r>
    <x v="199"/>
    <x v="5"/>
    <n v="327"/>
    <n v="449"/>
  </r>
  <r>
    <x v="199"/>
    <x v="6"/>
    <n v="337"/>
    <n v="467"/>
  </r>
  <r>
    <x v="199"/>
    <x v="7"/>
    <n v="340"/>
    <n v="473"/>
  </r>
  <r>
    <x v="199"/>
    <x v="8"/>
    <n v="338"/>
    <n v="483"/>
  </r>
  <r>
    <x v="199"/>
    <x v="9"/>
    <n v="330"/>
    <n v="494"/>
  </r>
  <r>
    <x v="199"/>
    <x v="10"/>
    <n v="326"/>
    <n v="507"/>
  </r>
  <r>
    <x v="200"/>
    <x v="0"/>
    <n v="367"/>
    <n v="602"/>
  </r>
  <r>
    <x v="200"/>
    <x v="1"/>
    <n v="417"/>
    <n v="581"/>
  </r>
  <r>
    <x v="200"/>
    <x v="2"/>
    <n v="430"/>
    <n v="601"/>
  </r>
  <r>
    <x v="200"/>
    <x v="3"/>
    <n v="444"/>
    <n v="593"/>
  </r>
  <r>
    <x v="200"/>
    <x v="4"/>
    <n v="428"/>
    <n v="616"/>
  </r>
  <r>
    <x v="200"/>
    <x v="5"/>
    <n v="423"/>
    <n v="626"/>
  </r>
  <r>
    <x v="200"/>
    <x v="6"/>
    <n v="396"/>
    <n v="667"/>
  </r>
  <r>
    <x v="200"/>
    <x v="7"/>
    <n v="406"/>
    <n v="685"/>
  </r>
  <r>
    <x v="200"/>
    <x v="8"/>
    <n v="394"/>
    <n v="691"/>
  </r>
  <r>
    <x v="200"/>
    <x v="9"/>
    <n v="407"/>
    <n v="694"/>
  </r>
  <r>
    <x v="200"/>
    <x v="10"/>
    <n v="407"/>
    <n v="689"/>
  </r>
  <r>
    <x v="201"/>
    <x v="0"/>
    <n v="2341"/>
    <n v="3465"/>
  </r>
  <r>
    <x v="201"/>
    <x v="1"/>
    <n v="2404"/>
    <n v="3481"/>
  </r>
  <r>
    <x v="201"/>
    <x v="2"/>
    <n v="2422"/>
    <n v="3571"/>
  </r>
  <r>
    <x v="201"/>
    <x v="3"/>
    <n v="2525"/>
    <n v="3629"/>
  </r>
  <r>
    <x v="201"/>
    <x v="4"/>
    <n v="2582"/>
    <n v="3697"/>
  </r>
  <r>
    <x v="201"/>
    <x v="5"/>
    <n v="2571"/>
    <n v="3791"/>
  </r>
  <r>
    <x v="201"/>
    <x v="6"/>
    <n v="2526"/>
    <n v="3971"/>
  </r>
  <r>
    <x v="201"/>
    <x v="7"/>
    <n v="2562"/>
    <n v="4081"/>
  </r>
  <r>
    <x v="201"/>
    <x v="8"/>
    <n v="2528"/>
    <n v="4153"/>
  </r>
  <r>
    <x v="201"/>
    <x v="9"/>
    <n v="2536"/>
    <n v="4176"/>
  </r>
  <r>
    <x v="201"/>
    <x v="10"/>
    <n v="2472"/>
    <n v="4169"/>
  </r>
  <r>
    <x v="202"/>
    <x v="0"/>
    <n v="417"/>
    <n v="657"/>
  </r>
  <r>
    <x v="202"/>
    <x v="1"/>
    <n v="432"/>
    <n v="654"/>
  </r>
  <r>
    <x v="202"/>
    <x v="2"/>
    <n v="450"/>
    <n v="636"/>
  </r>
  <r>
    <x v="202"/>
    <x v="3"/>
    <n v="440"/>
    <n v="630"/>
  </r>
  <r>
    <x v="202"/>
    <x v="4"/>
    <n v="422"/>
    <n v="627"/>
  </r>
  <r>
    <x v="202"/>
    <x v="5"/>
    <n v="413"/>
    <n v="650"/>
  </r>
  <r>
    <x v="202"/>
    <x v="6"/>
    <n v="414"/>
    <n v="662"/>
  </r>
  <r>
    <x v="202"/>
    <x v="7"/>
    <n v="403"/>
    <n v="698"/>
  </r>
  <r>
    <x v="202"/>
    <x v="8"/>
    <n v="414"/>
    <n v="701"/>
  </r>
  <r>
    <x v="202"/>
    <x v="9"/>
    <n v="428"/>
    <n v="699"/>
  </r>
  <r>
    <x v="202"/>
    <x v="10"/>
    <n v="438"/>
    <n v="724"/>
  </r>
  <r>
    <x v="203"/>
    <x v="0"/>
    <n v="355"/>
    <n v="563"/>
  </r>
  <r>
    <x v="203"/>
    <x v="1"/>
    <n v="351"/>
    <n v="546"/>
  </r>
  <r>
    <x v="203"/>
    <x v="2"/>
    <n v="354"/>
    <n v="565"/>
  </r>
  <r>
    <x v="203"/>
    <x v="3"/>
    <n v="337"/>
    <n v="562"/>
  </r>
  <r>
    <x v="203"/>
    <x v="4"/>
    <n v="320"/>
    <n v="580"/>
  </r>
  <r>
    <x v="203"/>
    <x v="5"/>
    <n v="297"/>
    <n v="567"/>
  </r>
  <r>
    <x v="203"/>
    <x v="6"/>
    <n v="303"/>
    <n v="582"/>
  </r>
  <r>
    <x v="203"/>
    <x v="7"/>
    <n v="293"/>
    <n v="580"/>
  </r>
  <r>
    <x v="203"/>
    <x v="8"/>
    <n v="297"/>
    <n v="560"/>
  </r>
  <r>
    <x v="203"/>
    <x v="9"/>
    <n v="312"/>
    <n v="553"/>
  </r>
  <r>
    <x v="203"/>
    <x v="10"/>
    <n v="315"/>
    <n v="517"/>
  </r>
  <r>
    <x v="204"/>
    <x v="0"/>
    <n v="466"/>
    <n v="779"/>
  </r>
  <r>
    <x v="204"/>
    <x v="1"/>
    <n v="484"/>
    <n v="783"/>
  </r>
  <r>
    <x v="204"/>
    <x v="2"/>
    <n v="477"/>
    <n v="768"/>
  </r>
  <r>
    <x v="204"/>
    <x v="3"/>
    <n v="473"/>
    <n v="787"/>
  </r>
  <r>
    <x v="204"/>
    <x v="4"/>
    <n v="476"/>
    <n v="787"/>
  </r>
  <r>
    <x v="204"/>
    <x v="5"/>
    <n v="446"/>
    <n v="792"/>
  </r>
  <r>
    <x v="204"/>
    <x v="6"/>
    <n v="442"/>
    <n v="789"/>
  </r>
  <r>
    <x v="204"/>
    <x v="7"/>
    <n v="429"/>
    <n v="792"/>
  </r>
  <r>
    <x v="204"/>
    <x v="8"/>
    <n v="409"/>
    <n v="781"/>
  </r>
  <r>
    <x v="204"/>
    <x v="9"/>
    <n v="387"/>
    <n v="778"/>
  </r>
  <r>
    <x v="204"/>
    <x v="10"/>
    <n v="403"/>
    <n v="749"/>
  </r>
  <r>
    <x v="205"/>
    <x v="0"/>
    <n v="301"/>
    <n v="463"/>
  </r>
  <r>
    <x v="205"/>
    <x v="1"/>
    <n v="307"/>
    <n v="476"/>
  </r>
  <r>
    <x v="205"/>
    <x v="2"/>
    <n v="313"/>
    <n v="475"/>
  </r>
  <r>
    <x v="205"/>
    <x v="3"/>
    <n v="299"/>
    <n v="477"/>
  </r>
  <r>
    <x v="205"/>
    <x v="4"/>
    <n v="310"/>
    <n v="488"/>
  </r>
  <r>
    <x v="205"/>
    <x v="5"/>
    <n v="304"/>
    <n v="498"/>
  </r>
  <r>
    <x v="205"/>
    <x v="6"/>
    <n v="313"/>
    <n v="500"/>
  </r>
  <r>
    <x v="205"/>
    <x v="7"/>
    <n v="292"/>
    <n v="506"/>
  </r>
  <r>
    <x v="205"/>
    <x v="8"/>
    <n v="290"/>
    <n v="517"/>
  </r>
  <r>
    <x v="205"/>
    <x v="9"/>
    <n v="294"/>
    <n v="516"/>
  </r>
  <r>
    <x v="205"/>
    <x v="10"/>
    <n v="283"/>
    <n v="515"/>
  </r>
  <r>
    <x v="206"/>
    <x v="0"/>
    <n v="211"/>
    <n v="331"/>
  </r>
  <r>
    <x v="206"/>
    <x v="1"/>
    <n v="218"/>
    <n v="331"/>
  </r>
  <r>
    <x v="206"/>
    <x v="2"/>
    <n v="228"/>
    <n v="336"/>
  </r>
  <r>
    <x v="206"/>
    <x v="3"/>
    <n v="216"/>
    <n v="322"/>
  </r>
  <r>
    <x v="206"/>
    <x v="4"/>
    <n v="214"/>
    <n v="316"/>
  </r>
  <r>
    <x v="206"/>
    <x v="5"/>
    <n v="214"/>
    <n v="334"/>
  </r>
  <r>
    <x v="206"/>
    <x v="6"/>
    <n v="205"/>
    <n v="342"/>
  </r>
  <r>
    <x v="206"/>
    <x v="7"/>
    <n v="211"/>
    <n v="337"/>
  </r>
  <r>
    <x v="206"/>
    <x v="8"/>
    <n v="204"/>
    <n v="350"/>
  </r>
  <r>
    <x v="206"/>
    <x v="9"/>
    <n v="199"/>
    <n v="366"/>
  </r>
  <r>
    <x v="206"/>
    <x v="10"/>
    <n v="205"/>
    <n v="357"/>
  </r>
  <r>
    <x v="207"/>
    <x v="0"/>
    <n v="196"/>
    <n v="314"/>
  </r>
  <r>
    <x v="207"/>
    <x v="1"/>
    <n v="185"/>
    <n v="311"/>
  </r>
  <r>
    <x v="207"/>
    <x v="2"/>
    <n v="187"/>
    <n v="306"/>
  </r>
  <r>
    <x v="207"/>
    <x v="3"/>
    <n v="203"/>
    <n v="301"/>
  </r>
  <r>
    <x v="207"/>
    <x v="4"/>
    <n v="208"/>
    <n v="302"/>
  </r>
  <r>
    <x v="207"/>
    <x v="5"/>
    <n v="199"/>
    <n v="303"/>
  </r>
  <r>
    <x v="207"/>
    <x v="6"/>
    <n v="193"/>
    <n v="322"/>
  </r>
  <r>
    <x v="207"/>
    <x v="7"/>
    <n v="178"/>
    <n v="321"/>
  </r>
  <r>
    <x v="207"/>
    <x v="8"/>
    <n v="180"/>
    <n v="325"/>
  </r>
  <r>
    <x v="207"/>
    <x v="9"/>
    <n v="193"/>
    <n v="342"/>
  </r>
  <r>
    <x v="207"/>
    <x v="10"/>
    <n v="211"/>
    <n v="323"/>
  </r>
  <r>
    <x v="208"/>
    <x v="0"/>
    <n v="681"/>
    <n v="1145"/>
  </r>
  <r>
    <x v="208"/>
    <x v="1"/>
    <n v="702"/>
    <n v="1085"/>
  </r>
  <r>
    <x v="208"/>
    <x v="2"/>
    <n v="727"/>
    <n v="1124"/>
  </r>
  <r>
    <x v="208"/>
    <x v="3"/>
    <n v="743"/>
    <n v="1127"/>
  </r>
  <r>
    <x v="208"/>
    <x v="4"/>
    <n v="773"/>
    <n v="1133"/>
  </r>
  <r>
    <x v="208"/>
    <x v="5"/>
    <n v="744"/>
    <n v="1162"/>
  </r>
  <r>
    <x v="208"/>
    <x v="6"/>
    <n v="751"/>
    <n v="1191"/>
  </r>
  <r>
    <x v="208"/>
    <x v="7"/>
    <n v="742"/>
    <n v="1223"/>
  </r>
  <r>
    <x v="208"/>
    <x v="8"/>
    <n v="733"/>
    <n v="1218"/>
  </r>
  <r>
    <x v="208"/>
    <x v="9"/>
    <n v="761"/>
    <n v="1235"/>
  </r>
  <r>
    <x v="208"/>
    <x v="10"/>
    <n v="734"/>
    <n v="1255"/>
  </r>
  <r>
    <x v="209"/>
    <x v="0"/>
    <n v="336"/>
    <n v="546"/>
  </r>
  <r>
    <x v="209"/>
    <x v="1"/>
    <n v="336"/>
    <n v="552"/>
  </r>
  <r>
    <x v="209"/>
    <x v="2"/>
    <n v="358"/>
    <n v="540"/>
  </r>
  <r>
    <x v="209"/>
    <x v="3"/>
    <n v="333"/>
    <n v="533"/>
  </r>
  <r>
    <x v="209"/>
    <x v="4"/>
    <n v="338"/>
    <n v="520"/>
  </r>
  <r>
    <x v="209"/>
    <x v="5"/>
    <n v="330"/>
    <n v="508"/>
  </r>
  <r>
    <x v="209"/>
    <x v="6"/>
    <n v="351"/>
    <n v="536"/>
  </r>
  <r>
    <x v="209"/>
    <x v="7"/>
    <n v="339"/>
    <n v="525"/>
  </r>
  <r>
    <x v="209"/>
    <x v="8"/>
    <n v="327"/>
    <n v="535"/>
  </r>
  <r>
    <x v="209"/>
    <x v="9"/>
    <n v="301"/>
    <n v="544"/>
  </r>
  <r>
    <x v="209"/>
    <x v="10"/>
    <n v="293"/>
    <n v="559"/>
  </r>
  <r>
    <x v="210"/>
    <x v="0"/>
    <n v="551"/>
    <n v="830"/>
  </r>
  <r>
    <x v="210"/>
    <x v="1"/>
    <n v="577"/>
    <n v="827"/>
  </r>
  <r>
    <x v="210"/>
    <x v="2"/>
    <n v="577"/>
    <n v="835"/>
  </r>
  <r>
    <x v="210"/>
    <x v="3"/>
    <n v="545"/>
    <n v="857"/>
  </r>
  <r>
    <x v="210"/>
    <x v="4"/>
    <n v="559"/>
    <n v="866"/>
  </r>
  <r>
    <x v="210"/>
    <x v="5"/>
    <n v="533"/>
    <n v="889"/>
  </r>
  <r>
    <x v="210"/>
    <x v="6"/>
    <n v="526"/>
    <n v="904"/>
  </r>
  <r>
    <x v="210"/>
    <x v="7"/>
    <n v="519"/>
    <n v="885"/>
  </r>
  <r>
    <x v="210"/>
    <x v="8"/>
    <n v="506"/>
    <n v="878"/>
  </r>
  <r>
    <x v="210"/>
    <x v="9"/>
    <n v="487"/>
    <n v="865"/>
  </r>
  <r>
    <x v="210"/>
    <x v="10"/>
    <n v="491"/>
    <n v="869"/>
  </r>
  <r>
    <x v="211"/>
    <x v="0"/>
    <n v="319"/>
    <n v="511"/>
  </r>
  <r>
    <x v="211"/>
    <x v="1"/>
    <n v="347"/>
    <n v="486"/>
  </r>
  <r>
    <x v="211"/>
    <x v="2"/>
    <n v="328"/>
    <n v="508"/>
  </r>
  <r>
    <x v="211"/>
    <x v="3"/>
    <n v="353"/>
    <n v="517"/>
  </r>
  <r>
    <x v="211"/>
    <x v="4"/>
    <n v="354"/>
    <n v="505"/>
  </r>
  <r>
    <x v="211"/>
    <x v="5"/>
    <n v="329"/>
    <n v="527"/>
  </r>
  <r>
    <x v="211"/>
    <x v="6"/>
    <n v="327"/>
    <n v="547"/>
  </r>
  <r>
    <x v="211"/>
    <x v="7"/>
    <n v="324"/>
    <n v="579"/>
  </r>
  <r>
    <x v="211"/>
    <x v="8"/>
    <n v="338"/>
    <n v="547"/>
  </r>
  <r>
    <x v="211"/>
    <x v="9"/>
    <n v="364"/>
    <n v="557"/>
  </r>
  <r>
    <x v="211"/>
    <x v="10"/>
    <n v="353"/>
    <n v="564"/>
  </r>
  <r>
    <x v="212"/>
    <x v="0"/>
    <n v="178"/>
    <n v="325"/>
  </r>
  <r>
    <x v="212"/>
    <x v="1"/>
    <n v="174"/>
    <n v="319"/>
  </r>
  <r>
    <x v="212"/>
    <x v="2"/>
    <n v="179"/>
    <n v="315"/>
  </r>
  <r>
    <x v="212"/>
    <x v="3"/>
    <n v="174"/>
    <n v="294"/>
  </r>
  <r>
    <x v="212"/>
    <x v="4"/>
    <n v="182"/>
    <n v="276"/>
  </r>
  <r>
    <x v="212"/>
    <x v="5"/>
    <n v="185"/>
    <n v="267"/>
  </r>
  <r>
    <x v="212"/>
    <x v="6"/>
    <n v="184"/>
    <n v="277"/>
  </r>
  <r>
    <x v="212"/>
    <x v="7"/>
    <n v="183"/>
    <n v="285"/>
  </r>
  <r>
    <x v="212"/>
    <x v="8"/>
    <n v="179"/>
    <n v="293"/>
  </r>
  <r>
    <x v="212"/>
    <x v="9"/>
    <n v="178"/>
    <n v="269"/>
  </r>
  <r>
    <x v="212"/>
    <x v="10"/>
    <n v="168"/>
    <n v="268"/>
  </r>
  <r>
    <x v="213"/>
    <x v="0"/>
    <n v="318"/>
    <n v="476"/>
  </r>
  <r>
    <x v="213"/>
    <x v="1"/>
    <n v="295"/>
    <n v="463"/>
  </r>
  <r>
    <x v="213"/>
    <x v="2"/>
    <n v="292"/>
    <n v="454"/>
  </r>
  <r>
    <x v="213"/>
    <x v="3"/>
    <n v="287"/>
    <n v="450"/>
  </r>
  <r>
    <x v="213"/>
    <x v="4"/>
    <n v="286"/>
    <n v="462"/>
  </r>
  <r>
    <x v="213"/>
    <x v="5"/>
    <n v="294"/>
    <n v="460"/>
  </r>
  <r>
    <x v="213"/>
    <x v="6"/>
    <n v="276"/>
    <n v="462"/>
  </r>
  <r>
    <x v="213"/>
    <x v="7"/>
    <n v="285"/>
    <n v="489"/>
  </r>
  <r>
    <x v="213"/>
    <x v="8"/>
    <n v="294"/>
    <n v="479"/>
  </r>
  <r>
    <x v="213"/>
    <x v="9"/>
    <n v="300"/>
    <n v="469"/>
  </r>
  <r>
    <x v="213"/>
    <x v="10"/>
    <n v="270"/>
    <n v="451"/>
  </r>
  <r>
    <x v="214"/>
    <x v="0"/>
    <n v="474"/>
    <n v="791"/>
  </r>
  <r>
    <x v="214"/>
    <x v="1"/>
    <n v="471"/>
    <n v="772"/>
  </r>
  <r>
    <x v="214"/>
    <x v="2"/>
    <n v="484"/>
    <n v="758"/>
  </r>
  <r>
    <x v="214"/>
    <x v="3"/>
    <n v="463"/>
    <n v="778"/>
  </r>
  <r>
    <x v="214"/>
    <x v="4"/>
    <n v="485"/>
    <n v="792"/>
  </r>
  <r>
    <x v="214"/>
    <x v="5"/>
    <n v="501"/>
    <n v="799"/>
  </r>
  <r>
    <x v="214"/>
    <x v="6"/>
    <n v="491"/>
    <n v="850"/>
  </r>
  <r>
    <x v="214"/>
    <x v="7"/>
    <n v="453"/>
    <n v="862"/>
  </r>
  <r>
    <x v="214"/>
    <x v="8"/>
    <n v="419"/>
    <n v="848"/>
  </r>
  <r>
    <x v="214"/>
    <x v="9"/>
    <n v="406"/>
    <n v="819"/>
  </r>
  <r>
    <x v="214"/>
    <x v="10"/>
    <n v="418"/>
    <n v="810"/>
  </r>
  <r>
    <x v="215"/>
    <x v="0"/>
    <n v="316"/>
    <n v="475"/>
  </r>
  <r>
    <x v="215"/>
    <x v="1"/>
    <n v="313"/>
    <n v="477"/>
  </r>
  <r>
    <x v="215"/>
    <x v="2"/>
    <n v="307"/>
    <n v="478"/>
  </r>
  <r>
    <x v="215"/>
    <x v="3"/>
    <n v="294"/>
    <n v="485"/>
  </r>
  <r>
    <x v="215"/>
    <x v="4"/>
    <n v="287"/>
    <n v="492"/>
  </r>
  <r>
    <x v="215"/>
    <x v="5"/>
    <n v="283"/>
    <n v="497"/>
  </r>
  <r>
    <x v="215"/>
    <x v="6"/>
    <n v="292"/>
    <n v="524"/>
  </r>
  <r>
    <x v="215"/>
    <x v="7"/>
    <n v="278"/>
    <n v="497"/>
  </r>
  <r>
    <x v="215"/>
    <x v="8"/>
    <n v="269"/>
    <n v="493"/>
  </r>
  <r>
    <x v="215"/>
    <x v="9"/>
    <n v="270"/>
    <n v="461"/>
  </r>
  <r>
    <x v="215"/>
    <x v="10"/>
    <n v="267"/>
    <n v="446"/>
  </r>
  <r>
    <x v="216"/>
    <x v="0"/>
    <n v="425"/>
    <n v="724"/>
  </r>
  <r>
    <x v="216"/>
    <x v="1"/>
    <n v="405"/>
    <n v="720"/>
  </r>
  <r>
    <x v="216"/>
    <x v="2"/>
    <n v="409"/>
    <n v="697"/>
  </r>
  <r>
    <x v="216"/>
    <x v="3"/>
    <n v="394"/>
    <n v="717"/>
  </r>
  <r>
    <x v="216"/>
    <x v="4"/>
    <n v="384"/>
    <n v="678"/>
  </r>
  <r>
    <x v="216"/>
    <x v="5"/>
    <n v="363"/>
    <n v="650"/>
  </r>
  <r>
    <x v="216"/>
    <x v="6"/>
    <n v="384"/>
    <n v="689"/>
  </r>
  <r>
    <x v="216"/>
    <x v="7"/>
    <n v="377"/>
    <n v="672"/>
  </r>
  <r>
    <x v="216"/>
    <x v="8"/>
    <n v="404"/>
    <n v="668"/>
  </r>
  <r>
    <x v="216"/>
    <x v="9"/>
    <n v="419"/>
    <n v="652"/>
  </r>
  <r>
    <x v="216"/>
    <x v="10"/>
    <n v="433"/>
    <n v="664"/>
  </r>
  <r>
    <x v="217"/>
    <x v="0"/>
    <n v="3090"/>
    <n v="4767"/>
  </r>
  <r>
    <x v="217"/>
    <x v="1"/>
    <n v="3201"/>
    <n v="4834"/>
  </r>
  <r>
    <x v="217"/>
    <x v="2"/>
    <n v="3325"/>
    <n v="4892"/>
  </r>
  <r>
    <x v="217"/>
    <x v="3"/>
    <n v="3449"/>
    <n v="5084"/>
  </r>
  <r>
    <x v="217"/>
    <x v="4"/>
    <n v="3478"/>
    <n v="5216"/>
  </r>
  <r>
    <x v="217"/>
    <x v="5"/>
    <n v="3491"/>
    <n v="5336"/>
  </r>
  <r>
    <x v="217"/>
    <x v="6"/>
    <n v="3551"/>
    <n v="5569"/>
  </r>
  <r>
    <x v="217"/>
    <x v="7"/>
    <n v="3598"/>
    <n v="5794"/>
  </r>
  <r>
    <x v="217"/>
    <x v="8"/>
    <n v="3656"/>
    <n v="5980"/>
  </r>
  <r>
    <x v="217"/>
    <x v="9"/>
    <n v="3638"/>
    <n v="6132"/>
  </r>
  <r>
    <x v="217"/>
    <x v="10"/>
    <n v="3575"/>
    <n v="6240"/>
  </r>
  <r>
    <x v="218"/>
    <x v="0"/>
    <n v="727"/>
    <n v="1114"/>
  </r>
  <r>
    <x v="218"/>
    <x v="1"/>
    <n v="766"/>
    <n v="1140"/>
  </r>
  <r>
    <x v="218"/>
    <x v="2"/>
    <n v="789"/>
    <n v="1187"/>
  </r>
  <r>
    <x v="218"/>
    <x v="3"/>
    <n v="814"/>
    <n v="1219"/>
  </r>
  <r>
    <x v="218"/>
    <x v="4"/>
    <n v="841"/>
    <n v="1247"/>
  </r>
  <r>
    <x v="218"/>
    <x v="5"/>
    <n v="864"/>
    <n v="1327"/>
  </r>
  <r>
    <x v="218"/>
    <x v="6"/>
    <n v="862"/>
    <n v="1394"/>
  </r>
  <r>
    <x v="218"/>
    <x v="7"/>
    <n v="864"/>
    <n v="1474"/>
  </r>
  <r>
    <x v="218"/>
    <x v="8"/>
    <n v="881"/>
    <n v="1537"/>
  </r>
  <r>
    <x v="218"/>
    <x v="9"/>
    <n v="855"/>
    <n v="1590"/>
  </r>
  <r>
    <x v="218"/>
    <x v="10"/>
    <n v="853"/>
    <n v="1631"/>
  </r>
  <r>
    <x v="219"/>
    <x v="0"/>
    <n v="1169"/>
    <n v="2010"/>
  </r>
  <r>
    <x v="219"/>
    <x v="1"/>
    <n v="1187"/>
    <n v="2027"/>
  </r>
  <r>
    <x v="219"/>
    <x v="2"/>
    <n v="1227"/>
    <n v="2062"/>
  </r>
  <r>
    <x v="219"/>
    <x v="3"/>
    <n v="1312"/>
    <n v="2026"/>
  </r>
  <r>
    <x v="219"/>
    <x v="4"/>
    <n v="1309"/>
    <n v="2012"/>
  </r>
  <r>
    <x v="219"/>
    <x v="5"/>
    <n v="1266"/>
    <n v="2049"/>
  </r>
  <r>
    <x v="219"/>
    <x v="6"/>
    <n v="1258"/>
    <n v="2090"/>
  </r>
  <r>
    <x v="219"/>
    <x v="7"/>
    <n v="1213"/>
    <n v="2097"/>
  </r>
  <r>
    <x v="219"/>
    <x v="8"/>
    <n v="1193"/>
    <n v="2152"/>
  </r>
  <r>
    <x v="219"/>
    <x v="9"/>
    <n v="1142"/>
    <n v="2205"/>
  </r>
  <r>
    <x v="219"/>
    <x v="10"/>
    <n v="1097"/>
    <n v="2247"/>
  </r>
  <r>
    <x v="220"/>
    <x v="0"/>
    <n v="559"/>
    <n v="671"/>
  </r>
  <r>
    <x v="220"/>
    <x v="1"/>
    <n v="585"/>
    <n v="696"/>
  </r>
  <r>
    <x v="220"/>
    <x v="2"/>
    <n v="622"/>
    <n v="748"/>
  </r>
  <r>
    <x v="220"/>
    <x v="3"/>
    <n v="626"/>
    <n v="782"/>
  </r>
  <r>
    <x v="220"/>
    <x v="4"/>
    <n v="639"/>
    <n v="836"/>
  </r>
  <r>
    <x v="220"/>
    <x v="5"/>
    <n v="625"/>
    <n v="897"/>
  </r>
  <r>
    <x v="220"/>
    <x v="6"/>
    <n v="636"/>
    <n v="973"/>
  </r>
  <r>
    <x v="220"/>
    <x v="7"/>
    <n v="646"/>
    <n v="1013"/>
  </r>
  <r>
    <x v="220"/>
    <x v="8"/>
    <n v="664"/>
    <n v="1036"/>
  </r>
  <r>
    <x v="220"/>
    <x v="9"/>
    <n v="670"/>
    <n v="1064"/>
  </r>
  <r>
    <x v="220"/>
    <x v="10"/>
    <n v="679"/>
    <n v="1091"/>
  </r>
  <r>
    <x v="221"/>
    <x v="0"/>
    <n v="627"/>
    <n v="905"/>
  </r>
  <r>
    <x v="221"/>
    <x v="1"/>
    <n v="650"/>
    <n v="908"/>
  </r>
  <r>
    <x v="221"/>
    <x v="2"/>
    <n v="635"/>
    <n v="920"/>
  </r>
  <r>
    <x v="221"/>
    <x v="3"/>
    <n v="636"/>
    <n v="967"/>
  </r>
  <r>
    <x v="221"/>
    <x v="4"/>
    <n v="661"/>
    <n v="967"/>
  </r>
  <r>
    <x v="221"/>
    <x v="5"/>
    <n v="651"/>
    <n v="1040"/>
  </r>
  <r>
    <x v="221"/>
    <x v="6"/>
    <n v="643"/>
    <n v="1072"/>
  </r>
  <r>
    <x v="221"/>
    <x v="7"/>
    <n v="606"/>
    <n v="1111"/>
  </r>
  <r>
    <x v="221"/>
    <x v="8"/>
    <n v="610"/>
    <n v="1122"/>
  </r>
  <r>
    <x v="221"/>
    <x v="9"/>
    <n v="623"/>
    <n v="1079"/>
  </r>
  <r>
    <x v="221"/>
    <x v="10"/>
    <n v="617"/>
    <n v="1102"/>
  </r>
  <r>
    <x v="222"/>
    <x v="0"/>
    <n v="634"/>
    <n v="878"/>
  </r>
  <r>
    <x v="222"/>
    <x v="1"/>
    <n v="692"/>
    <n v="912"/>
  </r>
  <r>
    <x v="222"/>
    <x v="2"/>
    <n v="738"/>
    <n v="924"/>
  </r>
  <r>
    <x v="222"/>
    <x v="3"/>
    <n v="733"/>
    <n v="954"/>
  </r>
  <r>
    <x v="222"/>
    <x v="4"/>
    <n v="702"/>
    <n v="1032"/>
  </r>
  <r>
    <x v="222"/>
    <x v="5"/>
    <n v="671"/>
    <n v="1100"/>
  </r>
  <r>
    <x v="222"/>
    <x v="6"/>
    <n v="654"/>
    <n v="1126"/>
  </r>
  <r>
    <x v="222"/>
    <x v="7"/>
    <n v="624"/>
    <n v="1145"/>
  </r>
  <r>
    <x v="222"/>
    <x v="8"/>
    <n v="627"/>
    <n v="1169"/>
  </r>
  <r>
    <x v="222"/>
    <x v="9"/>
    <n v="606"/>
    <n v="1174"/>
  </r>
  <r>
    <x v="222"/>
    <x v="10"/>
    <n v="592"/>
    <n v="1139"/>
  </r>
  <r>
    <x v="223"/>
    <x v="0"/>
    <n v="1419"/>
    <n v="2074"/>
  </r>
  <r>
    <x v="223"/>
    <x v="1"/>
    <n v="1431"/>
    <n v="2120"/>
  </r>
  <r>
    <x v="223"/>
    <x v="2"/>
    <n v="1417"/>
    <n v="2194"/>
  </r>
  <r>
    <x v="223"/>
    <x v="3"/>
    <n v="1383"/>
    <n v="2251"/>
  </r>
  <r>
    <x v="223"/>
    <x v="4"/>
    <n v="1405"/>
    <n v="2330"/>
  </r>
  <r>
    <x v="223"/>
    <x v="5"/>
    <n v="1379"/>
    <n v="2430"/>
  </r>
  <r>
    <x v="223"/>
    <x v="6"/>
    <n v="1370"/>
    <n v="2430"/>
  </r>
  <r>
    <x v="223"/>
    <x v="7"/>
    <n v="1389"/>
    <n v="2419"/>
  </r>
  <r>
    <x v="223"/>
    <x v="8"/>
    <n v="1383"/>
    <n v="2460"/>
  </r>
  <r>
    <x v="223"/>
    <x v="9"/>
    <n v="1367"/>
    <n v="2435"/>
  </r>
  <r>
    <x v="223"/>
    <x v="10"/>
    <n v="1422"/>
    <n v="2390"/>
  </r>
  <r>
    <x v="224"/>
    <x v="0"/>
    <n v="389"/>
    <n v="561"/>
  </r>
  <r>
    <x v="224"/>
    <x v="1"/>
    <n v="395"/>
    <n v="585"/>
  </r>
  <r>
    <x v="224"/>
    <x v="2"/>
    <n v="421"/>
    <n v="570"/>
  </r>
  <r>
    <x v="224"/>
    <x v="3"/>
    <n v="407"/>
    <n v="600"/>
  </r>
  <r>
    <x v="224"/>
    <x v="4"/>
    <n v="417"/>
    <n v="604"/>
  </r>
  <r>
    <x v="224"/>
    <x v="5"/>
    <n v="415"/>
    <n v="617"/>
  </r>
  <r>
    <x v="224"/>
    <x v="6"/>
    <n v="366"/>
    <n v="666"/>
  </r>
  <r>
    <x v="224"/>
    <x v="7"/>
    <n v="371"/>
    <n v="667"/>
  </r>
  <r>
    <x v="224"/>
    <x v="8"/>
    <n v="352"/>
    <n v="670"/>
  </r>
  <r>
    <x v="224"/>
    <x v="9"/>
    <n v="320"/>
    <n v="639"/>
  </r>
  <r>
    <x v="224"/>
    <x v="10"/>
    <n v="321"/>
    <n v="611"/>
  </r>
  <r>
    <x v="225"/>
    <x v="0"/>
    <n v="917"/>
    <n v="1441"/>
  </r>
  <r>
    <x v="225"/>
    <x v="1"/>
    <n v="894"/>
    <n v="1460"/>
  </r>
  <r>
    <x v="225"/>
    <x v="2"/>
    <n v="902"/>
    <n v="1485"/>
  </r>
  <r>
    <x v="225"/>
    <x v="3"/>
    <n v="861"/>
    <n v="1532"/>
  </r>
  <r>
    <x v="225"/>
    <x v="4"/>
    <n v="891"/>
    <n v="1535"/>
  </r>
  <r>
    <x v="225"/>
    <x v="5"/>
    <n v="888"/>
    <n v="1572"/>
  </r>
  <r>
    <x v="225"/>
    <x v="6"/>
    <n v="917"/>
    <n v="1588"/>
  </r>
  <r>
    <x v="225"/>
    <x v="7"/>
    <n v="928"/>
    <n v="1580"/>
  </r>
  <r>
    <x v="225"/>
    <x v="8"/>
    <n v="910"/>
    <n v="1581"/>
  </r>
  <r>
    <x v="225"/>
    <x v="9"/>
    <n v="965"/>
    <n v="1585"/>
  </r>
  <r>
    <x v="225"/>
    <x v="10"/>
    <n v="903"/>
    <n v="1652"/>
  </r>
  <r>
    <x v="226"/>
    <x v="0"/>
    <n v="749"/>
    <n v="1226"/>
  </r>
  <r>
    <x v="226"/>
    <x v="1"/>
    <n v="749"/>
    <n v="1204"/>
  </r>
  <r>
    <x v="226"/>
    <x v="2"/>
    <n v="760"/>
    <n v="1214"/>
  </r>
  <r>
    <x v="226"/>
    <x v="3"/>
    <n v="764"/>
    <n v="1210"/>
  </r>
  <r>
    <x v="226"/>
    <x v="4"/>
    <n v="789"/>
    <n v="1200"/>
  </r>
  <r>
    <x v="226"/>
    <x v="5"/>
    <n v="795"/>
    <n v="1220"/>
  </r>
  <r>
    <x v="226"/>
    <x v="6"/>
    <n v="779"/>
    <n v="1266"/>
  </r>
  <r>
    <x v="226"/>
    <x v="7"/>
    <n v="801"/>
    <n v="1286"/>
  </r>
  <r>
    <x v="226"/>
    <x v="8"/>
    <n v="811"/>
    <n v="1342"/>
  </r>
  <r>
    <x v="226"/>
    <x v="9"/>
    <n v="830"/>
    <n v="1371"/>
  </r>
  <r>
    <x v="226"/>
    <x v="10"/>
    <n v="820"/>
    <n v="1407"/>
  </r>
  <r>
    <x v="227"/>
    <x v="0"/>
    <n v="540"/>
    <n v="845"/>
  </r>
  <r>
    <x v="227"/>
    <x v="1"/>
    <n v="537"/>
    <n v="844"/>
  </r>
  <r>
    <x v="227"/>
    <x v="2"/>
    <n v="525"/>
    <n v="855"/>
  </r>
  <r>
    <x v="227"/>
    <x v="3"/>
    <n v="525"/>
    <n v="850"/>
  </r>
  <r>
    <x v="227"/>
    <x v="4"/>
    <n v="487"/>
    <n v="875"/>
  </r>
  <r>
    <x v="227"/>
    <x v="5"/>
    <n v="499"/>
    <n v="909"/>
  </r>
  <r>
    <x v="227"/>
    <x v="6"/>
    <n v="504"/>
    <n v="884"/>
  </r>
  <r>
    <x v="227"/>
    <x v="7"/>
    <n v="513"/>
    <n v="870"/>
  </r>
  <r>
    <x v="227"/>
    <x v="8"/>
    <n v="494"/>
    <n v="881"/>
  </r>
  <r>
    <x v="227"/>
    <x v="9"/>
    <n v="509"/>
    <n v="885"/>
  </r>
  <r>
    <x v="227"/>
    <x v="10"/>
    <n v="503"/>
    <n v="854"/>
  </r>
  <r>
    <x v="228"/>
    <x v="0"/>
    <n v="517"/>
    <n v="807"/>
  </r>
  <r>
    <x v="228"/>
    <x v="1"/>
    <n v="545"/>
    <n v="792"/>
  </r>
  <r>
    <x v="228"/>
    <x v="2"/>
    <n v="562"/>
    <n v="801"/>
  </r>
  <r>
    <x v="228"/>
    <x v="3"/>
    <n v="566"/>
    <n v="846"/>
  </r>
  <r>
    <x v="228"/>
    <x v="4"/>
    <n v="568"/>
    <n v="854"/>
  </r>
  <r>
    <x v="228"/>
    <x v="5"/>
    <n v="582"/>
    <n v="845"/>
  </r>
  <r>
    <x v="228"/>
    <x v="6"/>
    <n v="527"/>
    <n v="876"/>
  </r>
  <r>
    <x v="228"/>
    <x v="7"/>
    <n v="531"/>
    <n v="894"/>
  </r>
  <r>
    <x v="228"/>
    <x v="8"/>
    <n v="518"/>
    <n v="902"/>
  </r>
  <r>
    <x v="228"/>
    <x v="9"/>
    <n v="531"/>
    <n v="883"/>
  </r>
  <r>
    <x v="228"/>
    <x v="10"/>
    <n v="501"/>
    <n v="893"/>
  </r>
  <r>
    <x v="229"/>
    <x v="0"/>
    <n v="1601"/>
    <n v="2500"/>
  </r>
  <r>
    <x v="229"/>
    <x v="1"/>
    <n v="1647"/>
    <n v="2499"/>
  </r>
  <r>
    <x v="229"/>
    <x v="2"/>
    <n v="1684"/>
    <n v="2532"/>
  </r>
  <r>
    <x v="229"/>
    <x v="3"/>
    <n v="1656"/>
    <n v="2563"/>
  </r>
  <r>
    <x v="229"/>
    <x v="4"/>
    <n v="1693"/>
    <n v="2635"/>
  </r>
  <r>
    <x v="229"/>
    <x v="5"/>
    <n v="1675"/>
    <n v="2722"/>
  </r>
  <r>
    <x v="229"/>
    <x v="6"/>
    <n v="1724"/>
    <n v="2774"/>
  </r>
  <r>
    <x v="229"/>
    <x v="7"/>
    <n v="1657"/>
    <n v="2845"/>
  </r>
  <r>
    <x v="229"/>
    <x v="8"/>
    <n v="1594"/>
    <n v="2927"/>
  </r>
  <r>
    <x v="229"/>
    <x v="9"/>
    <n v="1614"/>
    <n v="2844"/>
  </r>
  <r>
    <x v="229"/>
    <x v="10"/>
    <n v="1606"/>
    <n v="2804"/>
  </r>
  <r>
    <x v="230"/>
    <x v="0"/>
    <n v="1000"/>
    <n v="1457"/>
  </r>
  <r>
    <x v="230"/>
    <x v="1"/>
    <n v="1017"/>
    <n v="1470"/>
  </r>
  <r>
    <x v="230"/>
    <x v="2"/>
    <n v="1041"/>
    <n v="1522"/>
  </r>
  <r>
    <x v="230"/>
    <x v="3"/>
    <n v="1008"/>
    <n v="1574"/>
  </r>
  <r>
    <x v="230"/>
    <x v="4"/>
    <n v="1015"/>
    <n v="1586"/>
  </r>
  <r>
    <x v="230"/>
    <x v="5"/>
    <n v="954"/>
    <n v="1621"/>
  </r>
  <r>
    <x v="230"/>
    <x v="6"/>
    <n v="973"/>
    <n v="1633"/>
  </r>
  <r>
    <x v="230"/>
    <x v="7"/>
    <n v="948"/>
    <n v="1634"/>
  </r>
  <r>
    <x v="230"/>
    <x v="8"/>
    <n v="922"/>
    <n v="1616"/>
  </r>
  <r>
    <x v="230"/>
    <x v="9"/>
    <n v="926"/>
    <n v="1618"/>
  </r>
  <r>
    <x v="230"/>
    <x v="10"/>
    <n v="925"/>
    <n v="1615"/>
  </r>
  <r>
    <x v="231"/>
    <x v="0"/>
    <n v="453"/>
    <n v="617"/>
  </r>
  <r>
    <x v="231"/>
    <x v="1"/>
    <n v="468"/>
    <n v="621"/>
  </r>
  <r>
    <x v="231"/>
    <x v="2"/>
    <n v="482"/>
    <n v="645"/>
  </r>
  <r>
    <x v="231"/>
    <x v="3"/>
    <n v="488"/>
    <n v="669"/>
  </r>
  <r>
    <x v="231"/>
    <x v="4"/>
    <n v="491"/>
    <n v="669"/>
  </r>
  <r>
    <x v="231"/>
    <x v="5"/>
    <n v="477"/>
    <n v="705"/>
  </r>
  <r>
    <x v="231"/>
    <x v="6"/>
    <n v="465"/>
    <n v="757"/>
  </r>
  <r>
    <x v="231"/>
    <x v="7"/>
    <n v="448"/>
    <n v="759"/>
  </r>
  <r>
    <x v="231"/>
    <x v="8"/>
    <n v="439"/>
    <n v="745"/>
  </r>
  <r>
    <x v="231"/>
    <x v="9"/>
    <n v="418"/>
    <n v="759"/>
  </r>
  <r>
    <x v="231"/>
    <x v="10"/>
    <n v="434"/>
    <n v="734"/>
  </r>
  <r>
    <x v="232"/>
    <x v="0"/>
    <n v="635"/>
    <n v="963"/>
  </r>
  <r>
    <x v="232"/>
    <x v="1"/>
    <n v="645"/>
    <n v="962"/>
  </r>
  <r>
    <x v="232"/>
    <x v="2"/>
    <n v="694"/>
    <n v="988"/>
  </r>
  <r>
    <x v="232"/>
    <x v="3"/>
    <n v="687"/>
    <n v="965"/>
  </r>
  <r>
    <x v="232"/>
    <x v="4"/>
    <n v="726"/>
    <n v="1002"/>
  </r>
  <r>
    <x v="232"/>
    <x v="5"/>
    <n v="691"/>
    <n v="1043"/>
  </r>
  <r>
    <x v="232"/>
    <x v="6"/>
    <n v="669"/>
    <n v="1079"/>
  </r>
  <r>
    <x v="232"/>
    <x v="7"/>
    <n v="662"/>
    <n v="1101"/>
  </r>
  <r>
    <x v="232"/>
    <x v="8"/>
    <n v="665"/>
    <n v="1085"/>
  </r>
  <r>
    <x v="232"/>
    <x v="9"/>
    <n v="679"/>
    <n v="1116"/>
  </r>
  <r>
    <x v="232"/>
    <x v="10"/>
    <n v="664"/>
    <n v="1096"/>
  </r>
  <r>
    <x v="233"/>
    <x v="0"/>
    <n v="367"/>
    <n v="617"/>
  </r>
  <r>
    <x v="233"/>
    <x v="1"/>
    <n v="396"/>
    <n v="612"/>
  </r>
  <r>
    <x v="233"/>
    <x v="2"/>
    <n v="441"/>
    <n v="613"/>
  </r>
  <r>
    <x v="233"/>
    <x v="3"/>
    <n v="425"/>
    <n v="663"/>
  </r>
  <r>
    <x v="233"/>
    <x v="4"/>
    <n v="424"/>
    <n v="678"/>
  </r>
  <r>
    <x v="233"/>
    <x v="5"/>
    <n v="418"/>
    <n v="675"/>
  </r>
  <r>
    <x v="233"/>
    <x v="6"/>
    <n v="394"/>
    <n v="700"/>
  </r>
  <r>
    <x v="233"/>
    <x v="7"/>
    <n v="415"/>
    <n v="725"/>
  </r>
  <r>
    <x v="233"/>
    <x v="8"/>
    <n v="402"/>
    <n v="743"/>
  </r>
  <r>
    <x v="233"/>
    <x v="9"/>
    <n v="409"/>
    <n v="727"/>
  </r>
  <r>
    <x v="233"/>
    <x v="10"/>
    <n v="414"/>
    <n v="699"/>
  </r>
  <r>
    <x v="234"/>
    <x v="0"/>
    <n v="840"/>
    <n v="1160"/>
  </r>
  <r>
    <x v="234"/>
    <x v="1"/>
    <n v="869"/>
    <n v="1172"/>
  </r>
  <r>
    <x v="234"/>
    <x v="2"/>
    <n v="899"/>
    <n v="1239"/>
  </r>
  <r>
    <x v="234"/>
    <x v="3"/>
    <n v="873"/>
    <n v="1239"/>
  </r>
  <r>
    <x v="234"/>
    <x v="4"/>
    <n v="880"/>
    <n v="1294"/>
  </r>
  <r>
    <x v="234"/>
    <x v="5"/>
    <n v="873"/>
    <n v="1342"/>
  </r>
  <r>
    <x v="234"/>
    <x v="6"/>
    <n v="865"/>
    <n v="1360"/>
  </r>
  <r>
    <x v="234"/>
    <x v="7"/>
    <n v="885"/>
    <n v="1393"/>
  </r>
  <r>
    <x v="234"/>
    <x v="8"/>
    <n v="882"/>
    <n v="1422"/>
  </r>
  <r>
    <x v="234"/>
    <x v="9"/>
    <n v="906"/>
    <n v="1436"/>
  </r>
  <r>
    <x v="234"/>
    <x v="10"/>
    <n v="874"/>
    <n v="1434"/>
  </r>
  <r>
    <x v="235"/>
    <x v="0"/>
    <n v="388"/>
    <n v="611"/>
  </r>
  <r>
    <x v="235"/>
    <x v="1"/>
    <n v="366"/>
    <n v="626"/>
  </r>
  <r>
    <x v="235"/>
    <x v="2"/>
    <n v="365"/>
    <n v="644"/>
  </r>
  <r>
    <x v="235"/>
    <x v="3"/>
    <n v="380"/>
    <n v="643"/>
  </r>
  <r>
    <x v="235"/>
    <x v="4"/>
    <n v="401"/>
    <n v="633"/>
  </r>
  <r>
    <x v="235"/>
    <x v="5"/>
    <n v="404"/>
    <n v="649"/>
  </r>
  <r>
    <x v="235"/>
    <x v="6"/>
    <n v="417"/>
    <n v="692"/>
  </r>
  <r>
    <x v="235"/>
    <x v="7"/>
    <n v="391"/>
    <n v="712"/>
  </r>
  <r>
    <x v="235"/>
    <x v="8"/>
    <n v="383"/>
    <n v="717"/>
  </r>
  <r>
    <x v="235"/>
    <x v="9"/>
    <n v="351"/>
    <n v="702"/>
  </r>
  <r>
    <x v="235"/>
    <x v="10"/>
    <n v="365"/>
    <n v="679"/>
  </r>
  <r>
    <x v="236"/>
    <x v="0"/>
    <n v="885"/>
    <n v="1402"/>
  </r>
  <r>
    <x v="236"/>
    <x v="1"/>
    <n v="932"/>
    <n v="1433"/>
  </r>
  <r>
    <x v="236"/>
    <x v="2"/>
    <n v="940"/>
    <n v="1409"/>
  </r>
  <r>
    <x v="236"/>
    <x v="3"/>
    <n v="925"/>
    <n v="1454"/>
  </r>
  <r>
    <x v="236"/>
    <x v="4"/>
    <n v="931"/>
    <n v="1419"/>
  </r>
  <r>
    <x v="236"/>
    <x v="5"/>
    <n v="886"/>
    <n v="1442"/>
  </r>
  <r>
    <x v="236"/>
    <x v="6"/>
    <n v="884"/>
    <n v="1454"/>
  </r>
  <r>
    <x v="236"/>
    <x v="7"/>
    <n v="870"/>
    <n v="1490"/>
  </r>
  <r>
    <x v="236"/>
    <x v="8"/>
    <n v="867"/>
    <n v="1470"/>
  </r>
  <r>
    <x v="236"/>
    <x v="9"/>
    <n v="878"/>
    <n v="1485"/>
  </r>
  <r>
    <x v="236"/>
    <x v="10"/>
    <n v="844"/>
    <n v="1515"/>
  </r>
  <r>
    <x v="237"/>
    <x v="0"/>
    <n v="476"/>
    <n v="718"/>
  </r>
  <r>
    <x v="237"/>
    <x v="1"/>
    <n v="495"/>
    <n v="720"/>
  </r>
  <r>
    <x v="237"/>
    <x v="2"/>
    <n v="491"/>
    <n v="725"/>
  </r>
  <r>
    <x v="237"/>
    <x v="3"/>
    <n v="508"/>
    <n v="715"/>
  </r>
  <r>
    <x v="237"/>
    <x v="4"/>
    <n v="538"/>
    <n v="732"/>
  </r>
  <r>
    <x v="237"/>
    <x v="5"/>
    <n v="532"/>
    <n v="745"/>
  </r>
  <r>
    <x v="237"/>
    <x v="6"/>
    <n v="512"/>
    <n v="773"/>
  </r>
  <r>
    <x v="237"/>
    <x v="7"/>
    <n v="529"/>
    <n v="794"/>
  </r>
  <r>
    <x v="237"/>
    <x v="8"/>
    <n v="501"/>
    <n v="833"/>
  </r>
  <r>
    <x v="237"/>
    <x v="9"/>
    <n v="496"/>
    <n v="809"/>
  </r>
  <r>
    <x v="237"/>
    <x v="10"/>
    <n v="487"/>
    <n v="801"/>
  </r>
  <r>
    <x v="238"/>
    <x v="0"/>
    <n v="832"/>
    <n v="1142"/>
  </r>
  <r>
    <x v="238"/>
    <x v="1"/>
    <n v="826"/>
    <n v="1152"/>
  </r>
  <r>
    <x v="238"/>
    <x v="2"/>
    <n v="787"/>
    <n v="1190"/>
  </r>
  <r>
    <x v="238"/>
    <x v="3"/>
    <n v="806"/>
    <n v="1230"/>
  </r>
  <r>
    <x v="238"/>
    <x v="4"/>
    <n v="824"/>
    <n v="1235"/>
  </r>
  <r>
    <x v="238"/>
    <x v="5"/>
    <n v="825"/>
    <n v="1266"/>
  </r>
  <r>
    <x v="238"/>
    <x v="6"/>
    <n v="814"/>
    <n v="1298"/>
  </r>
  <r>
    <x v="238"/>
    <x v="7"/>
    <n v="784"/>
    <n v="1321"/>
  </r>
  <r>
    <x v="238"/>
    <x v="8"/>
    <n v="728"/>
    <n v="1322"/>
  </r>
  <r>
    <x v="238"/>
    <x v="9"/>
    <n v="754"/>
    <n v="1305"/>
  </r>
  <r>
    <x v="238"/>
    <x v="10"/>
    <n v="783"/>
    <n v="1302"/>
  </r>
  <r>
    <x v="239"/>
    <x v="0"/>
    <n v="222"/>
    <n v="329"/>
  </r>
  <r>
    <x v="239"/>
    <x v="1"/>
    <n v="224"/>
    <n v="321"/>
  </r>
  <r>
    <x v="239"/>
    <x v="2"/>
    <n v="221"/>
    <n v="338"/>
  </r>
  <r>
    <x v="239"/>
    <x v="3"/>
    <n v="211"/>
    <n v="327"/>
  </r>
  <r>
    <x v="239"/>
    <x v="4"/>
    <n v="193"/>
    <n v="335"/>
  </r>
  <r>
    <x v="239"/>
    <x v="5"/>
    <n v="201"/>
    <n v="341"/>
  </r>
  <r>
    <x v="239"/>
    <x v="6"/>
    <n v="197"/>
    <n v="352"/>
  </r>
  <r>
    <x v="239"/>
    <x v="7"/>
    <n v="196"/>
    <n v="346"/>
  </r>
  <r>
    <x v="239"/>
    <x v="8"/>
    <n v="196"/>
    <n v="343"/>
  </r>
  <r>
    <x v="239"/>
    <x v="9"/>
    <n v="191"/>
    <n v="344"/>
  </r>
  <r>
    <x v="239"/>
    <x v="10"/>
    <n v="203"/>
    <n v="316"/>
  </r>
  <r>
    <x v="240"/>
    <x v="0"/>
    <n v="802"/>
    <n v="1279"/>
  </r>
  <r>
    <x v="240"/>
    <x v="1"/>
    <n v="817"/>
    <n v="1259"/>
  </r>
  <r>
    <x v="240"/>
    <x v="2"/>
    <n v="885"/>
    <n v="1237"/>
  </r>
  <r>
    <x v="240"/>
    <x v="3"/>
    <n v="867"/>
    <n v="1251"/>
  </r>
  <r>
    <x v="240"/>
    <x v="4"/>
    <n v="884"/>
    <n v="1273"/>
  </r>
  <r>
    <x v="240"/>
    <x v="5"/>
    <n v="836"/>
    <n v="1286"/>
  </r>
  <r>
    <x v="240"/>
    <x v="6"/>
    <n v="769"/>
    <n v="1327"/>
  </r>
  <r>
    <x v="240"/>
    <x v="7"/>
    <n v="764"/>
    <n v="1305"/>
  </r>
  <r>
    <x v="240"/>
    <x v="8"/>
    <n v="770"/>
    <n v="1340"/>
  </r>
  <r>
    <x v="240"/>
    <x v="9"/>
    <n v="776"/>
    <n v="1296"/>
  </r>
  <r>
    <x v="240"/>
    <x v="10"/>
    <n v="751"/>
    <n v="1313"/>
  </r>
  <r>
    <x v="241"/>
    <x v="0"/>
    <n v="248"/>
    <n v="381"/>
  </r>
  <r>
    <x v="241"/>
    <x v="1"/>
    <n v="246"/>
    <n v="393"/>
  </r>
  <r>
    <x v="241"/>
    <x v="2"/>
    <n v="269"/>
    <n v="396"/>
  </r>
  <r>
    <x v="241"/>
    <x v="3"/>
    <n v="273"/>
    <n v="397"/>
  </r>
  <r>
    <x v="241"/>
    <x v="4"/>
    <n v="286"/>
    <n v="418"/>
  </r>
  <r>
    <x v="241"/>
    <x v="5"/>
    <n v="266"/>
    <n v="419"/>
  </r>
  <r>
    <x v="241"/>
    <x v="6"/>
    <n v="269"/>
    <n v="432"/>
  </r>
  <r>
    <x v="241"/>
    <x v="7"/>
    <n v="265"/>
    <n v="412"/>
  </r>
  <r>
    <x v="241"/>
    <x v="8"/>
    <n v="267"/>
    <n v="412"/>
  </r>
  <r>
    <x v="241"/>
    <x v="9"/>
    <n v="270"/>
    <n v="403"/>
  </r>
  <r>
    <x v="241"/>
    <x v="10"/>
    <n v="245"/>
    <n v="410"/>
  </r>
  <r>
    <x v="242"/>
    <x v="0"/>
    <n v="502"/>
    <n v="739"/>
  </r>
  <r>
    <x v="242"/>
    <x v="1"/>
    <n v="498"/>
    <n v="760"/>
  </r>
  <r>
    <x v="242"/>
    <x v="2"/>
    <n v="498"/>
    <n v="739"/>
  </r>
  <r>
    <x v="242"/>
    <x v="3"/>
    <n v="524"/>
    <n v="763"/>
  </r>
  <r>
    <x v="242"/>
    <x v="4"/>
    <n v="501"/>
    <n v="790"/>
  </r>
  <r>
    <x v="242"/>
    <x v="5"/>
    <n v="499"/>
    <n v="807"/>
  </r>
  <r>
    <x v="242"/>
    <x v="6"/>
    <n v="480"/>
    <n v="831"/>
  </r>
  <r>
    <x v="242"/>
    <x v="7"/>
    <n v="496"/>
    <n v="844"/>
  </r>
  <r>
    <x v="242"/>
    <x v="8"/>
    <n v="493"/>
    <n v="845"/>
  </r>
  <r>
    <x v="242"/>
    <x v="9"/>
    <n v="506"/>
    <n v="856"/>
  </r>
  <r>
    <x v="242"/>
    <x v="10"/>
    <n v="510"/>
    <n v="836"/>
  </r>
  <r>
    <x v="243"/>
    <x v="0"/>
    <n v="451"/>
    <n v="771"/>
  </r>
  <r>
    <x v="243"/>
    <x v="1"/>
    <n v="456"/>
    <n v="792"/>
  </r>
  <r>
    <x v="243"/>
    <x v="2"/>
    <n v="487"/>
    <n v="821"/>
  </r>
  <r>
    <x v="243"/>
    <x v="3"/>
    <n v="509"/>
    <n v="812"/>
  </r>
  <r>
    <x v="243"/>
    <x v="4"/>
    <n v="512"/>
    <n v="825"/>
  </r>
  <r>
    <x v="243"/>
    <x v="5"/>
    <n v="504"/>
    <n v="859"/>
  </r>
  <r>
    <x v="243"/>
    <x v="6"/>
    <n v="502"/>
    <n v="898"/>
  </r>
  <r>
    <x v="243"/>
    <x v="7"/>
    <n v="517"/>
    <n v="916"/>
  </r>
  <r>
    <x v="243"/>
    <x v="8"/>
    <n v="528"/>
    <n v="930"/>
  </r>
  <r>
    <x v="243"/>
    <x v="9"/>
    <n v="513"/>
    <n v="943"/>
  </r>
  <r>
    <x v="243"/>
    <x v="10"/>
    <n v="496"/>
    <n v="939"/>
  </r>
  <r>
    <x v="244"/>
    <x v="0"/>
    <n v="825"/>
    <n v="1241"/>
  </r>
  <r>
    <x v="244"/>
    <x v="1"/>
    <n v="889"/>
    <n v="1240"/>
  </r>
  <r>
    <x v="244"/>
    <x v="2"/>
    <n v="930"/>
    <n v="1293"/>
  </r>
  <r>
    <x v="244"/>
    <x v="3"/>
    <n v="906"/>
    <n v="1310"/>
  </r>
  <r>
    <x v="244"/>
    <x v="4"/>
    <n v="891"/>
    <n v="1367"/>
  </r>
  <r>
    <x v="244"/>
    <x v="5"/>
    <n v="887"/>
    <n v="1374"/>
  </r>
  <r>
    <x v="244"/>
    <x v="6"/>
    <n v="889"/>
    <n v="1411"/>
  </r>
  <r>
    <x v="244"/>
    <x v="7"/>
    <n v="832"/>
    <n v="1462"/>
  </r>
  <r>
    <x v="244"/>
    <x v="8"/>
    <n v="779"/>
    <n v="1476"/>
  </r>
  <r>
    <x v="244"/>
    <x v="9"/>
    <n v="758"/>
    <n v="1473"/>
  </r>
  <r>
    <x v="244"/>
    <x v="10"/>
    <n v="788"/>
    <n v="1425"/>
  </r>
  <r>
    <x v="245"/>
    <x v="0"/>
    <n v="1445"/>
    <n v="2217"/>
  </r>
  <r>
    <x v="245"/>
    <x v="1"/>
    <n v="1488"/>
    <n v="2253"/>
  </r>
  <r>
    <x v="245"/>
    <x v="2"/>
    <n v="1452"/>
    <n v="2271"/>
  </r>
  <r>
    <x v="245"/>
    <x v="3"/>
    <n v="1467"/>
    <n v="2307"/>
  </r>
  <r>
    <x v="245"/>
    <x v="4"/>
    <n v="1473"/>
    <n v="2305"/>
  </r>
  <r>
    <x v="245"/>
    <x v="5"/>
    <n v="1483"/>
    <n v="2375"/>
  </r>
  <r>
    <x v="245"/>
    <x v="6"/>
    <n v="1482"/>
    <n v="2440"/>
  </r>
  <r>
    <x v="245"/>
    <x v="7"/>
    <n v="1474"/>
    <n v="2503"/>
  </r>
  <r>
    <x v="245"/>
    <x v="8"/>
    <n v="1512"/>
    <n v="2513"/>
  </r>
  <r>
    <x v="245"/>
    <x v="9"/>
    <n v="1478"/>
    <n v="2538"/>
  </r>
  <r>
    <x v="245"/>
    <x v="10"/>
    <n v="1482"/>
    <n v="2499"/>
  </r>
  <r>
    <x v="246"/>
    <x v="0"/>
    <n v="433"/>
    <n v="716"/>
  </r>
  <r>
    <x v="246"/>
    <x v="1"/>
    <n v="443"/>
    <n v="699"/>
  </r>
  <r>
    <x v="246"/>
    <x v="2"/>
    <n v="460"/>
    <n v="693"/>
  </r>
  <r>
    <x v="246"/>
    <x v="3"/>
    <n v="446"/>
    <n v="706"/>
  </r>
  <r>
    <x v="246"/>
    <x v="4"/>
    <n v="438"/>
    <n v="726"/>
  </r>
  <r>
    <x v="246"/>
    <x v="5"/>
    <n v="433"/>
    <n v="748"/>
  </r>
  <r>
    <x v="246"/>
    <x v="6"/>
    <n v="422"/>
    <n v="747"/>
  </r>
  <r>
    <x v="246"/>
    <x v="7"/>
    <n v="437"/>
    <n v="762"/>
  </r>
  <r>
    <x v="246"/>
    <x v="8"/>
    <n v="424"/>
    <n v="757"/>
  </r>
  <r>
    <x v="246"/>
    <x v="9"/>
    <n v="444"/>
    <n v="748"/>
  </r>
  <r>
    <x v="246"/>
    <x v="10"/>
    <n v="442"/>
    <n v="738"/>
  </r>
  <r>
    <x v="247"/>
    <x v="0"/>
    <n v="9875"/>
    <n v="14201"/>
  </r>
  <r>
    <x v="247"/>
    <x v="1"/>
    <n v="10266"/>
    <n v="14466"/>
  </r>
  <r>
    <x v="247"/>
    <x v="2"/>
    <n v="10530"/>
    <n v="14683"/>
  </r>
  <r>
    <x v="247"/>
    <x v="3"/>
    <n v="10668"/>
    <n v="14965"/>
  </r>
  <r>
    <x v="247"/>
    <x v="4"/>
    <n v="10879"/>
    <n v="15208"/>
  </r>
  <r>
    <x v="247"/>
    <x v="5"/>
    <n v="10868"/>
    <n v="15817"/>
  </r>
  <r>
    <x v="247"/>
    <x v="6"/>
    <n v="10726"/>
    <n v="16398"/>
  </r>
  <r>
    <x v="247"/>
    <x v="7"/>
    <n v="10709"/>
    <n v="16771"/>
  </r>
  <r>
    <x v="247"/>
    <x v="8"/>
    <n v="10517"/>
    <n v="17014"/>
  </r>
  <r>
    <x v="247"/>
    <x v="9"/>
    <n v="10429"/>
    <n v="17084"/>
  </r>
  <r>
    <x v="247"/>
    <x v="10"/>
    <n v="10412"/>
    <n v="17034"/>
  </r>
  <r>
    <x v="248"/>
    <x v="0"/>
    <n v="913"/>
    <n v="1525"/>
  </r>
  <r>
    <x v="248"/>
    <x v="1"/>
    <n v="915"/>
    <n v="1502"/>
  </r>
  <r>
    <x v="248"/>
    <x v="2"/>
    <n v="937"/>
    <n v="1504"/>
  </r>
  <r>
    <x v="248"/>
    <x v="3"/>
    <n v="944"/>
    <n v="1525"/>
  </r>
  <r>
    <x v="248"/>
    <x v="4"/>
    <n v="956"/>
    <n v="1557"/>
  </r>
  <r>
    <x v="248"/>
    <x v="5"/>
    <n v="942"/>
    <n v="1588"/>
  </r>
  <r>
    <x v="248"/>
    <x v="6"/>
    <n v="957"/>
    <n v="1558"/>
  </r>
  <r>
    <x v="248"/>
    <x v="7"/>
    <n v="877"/>
    <n v="1593"/>
  </r>
  <r>
    <x v="248"/>
    <x v="8"/>
    <n v="885"/>
    <n v="1585"/>
  </r>
  <r>
    <x v="248"/>
    <x v="9"/>
    <n v="874"/>
    <n v="1605"/>
  </r>
  <r>
    <x v="248"/>
    <x v="10"/>
    <n v="892"/>
    <n v="1595"/>
  </r>
  <r>
    <x v="249"/>
    <x v="0"/>
    <n v="437"/>
    <n v="848"/>
  </r>
  <r>
    <x v="249"/>
    <x v="1"/>
    <n v="442"/>
    <n v="851"/>
  </r>
  <r>
    <x v="249"/>
    <x v="2"/>
    <n v="452"/>
    <n v="840"/>
  </r>
  <r>
    <x v="249"/>
    <x v="3"/>
    <n v="466"/>
    <n v="881"/>
  </r>
  <r>
    <x v="249"/>
    <x v="4"/>
    <n v="486"/>
    <n v="880"/>
  </r>
  <r>
    <x v="249"/>
    <x v="5"/>
    <n v="485"/>
    <n v="900"/>
  </r>
  <r>
    <x v="249"/>
    <x v="6"/>
    <n v="480"/>
    <n v="934"/>
  </r>
  <r>
    <x v="249"/>
    <x v="7"/>
    <n v="465"/>
    <n v="933"/>
  </r>
  <r>
    <x v="249"/>
    <x v="8"/>
    <n v="454"/>
    <n v="944"/>
  </r>
  <r>
    <x v="249"/>
    <x v="9"/>
    <n v="488"/>
    <n v="946"/>
  </r>
  <r>
    <x v="249"/>
    <x v="10"/>
    <n v="488"/>
    <n v="935"/>
  </r>
  <r>
    <x v="250"/>
    <x v="0"/>
    <n v="1003"/>
    <n v="1531"/>
  </r>
  <r>
    <x v="250"/>
    <x v="1"/>
    <n v="1067"/>
    <n v="1562"/>
  </r>
  <r>
    <x v="250"/>
    <x v="2"/>
    <n v="1062"/>
    <n v="1584"/>
  </r>
  <r>
    <x v="250"/>
    <x v="3"/>
    <n v="1110"/>
    <n v="1599"/>
  </r>
  <r>
    <x v="250"/>
    <x v="4"/>
    <n v="1184"/>
    <n v="1628"/>
  </r>
  <r>
    <x v="250"/>
    <x v="5"/>
    <n v="1179"/>
    <n v="1700"/>
  </r>
  <r>
    <x v="250"/>
    <x v="6"/>
    <n v="1129"/>
    <n v="1786"/>
  </r>
  <r>
    <x v="250"/>
    <x v="7"/>
    <n v="1136"/>
    <n v="1840"/>
  </r>
  <r>
    <x v="250"/>
    <x v="8"/>
    <n v="1101"/>
    <n v="1884"/>
  </r>
  <r>
    <x v="250"/>
    <x v="9"/>
    <n v="1100"/>
    <n v="1849"/>
  </r>
  <r>
    <x v="250"/>
    <x v="10"/>
    <n v="1105"/>
    <n v="1855"/>
  </r>
  <r>
    <x v="251"/>
    <x v="0"/>
    <n v="222"/>
    <n v="278"/>
  </r>
  <r>
    <x v="251"/>
    <x v="1"/>
    <n v="233"/>
    <n v="286"/>
  </r>
  <r>
    <x v="251"/>
    <x v="2"/>
    <n v="248"/>
    <n v="292"/>
  </r>
  <r>
    <x v="251"/>
    <x v="3"/>
    <n v="261"/>
    <n v="310"/>
  </r>
  <r>
    <x v="251"/>
    <x v="4"/>
    <n v="263"/>
    <n v="324"/>
  </r>
  <r>
    <x v="251"/>
    <x v="5"/>
    <n v="267"/>
    <n v="340"/>
  </r>
  <r>
    <x v="251"/>
    <x v="6"/>
    <n v="275"/>
    <n v="360"/>
  </r>
  <r>
    <x v="251"/>
    <x v="7"/>
    <n v="268"/>
    <n v="358"/>
  </r>
  <r>
    <x v="251"/>
    <x v="8"/>
    <n v="255"/>
    <n v="381"/>
  </r>
  <r>
    <x v="251"/>
    <x v="9"/>
    <n v="235"/>
    <n v="396"/>
  </r>
  <r>
    <x v="251"/>
    <x v="10"/>
    <n v="226"/>
    <n v="387"/>
  </r>
  <r>
    <x v="252"/>
    <x v="0"/>
    <n v="460"/>
    <n v="717"/>
  </r>
  <r>
    <x v="252"/>
    <x v="1"/>
    <n v="450"/>
    <n v="707"/>
  </r>
  <r>
    <x v="252"/>
    <x v="2"/>
    <n v="468"/>
    <n v="694"/>
  </r>
  <r>
    <x v="252"/>
    <x v="3"/>
    <n v="444"/>
    <n v="707"/>
  </r>
  <r>
    <x v="252"/>
    <x v="4"/>
    <n v="445"/>
    <n v="702"/>
  </r>
  <r>
    <x v="252"/>
    <x v="5"/>
    <n v="452"/>
    <n v="720"/>
  </r>
  <r>
    <x v="252"/>
    <x v="6"/>
    <n v="469"/>
    <n v="717"/>
  </r>
  <r>
    <x v="252"/>
    <x v="7"/>
    <n v="453"/>
    <n v="715"/>
  </r>
  <r>
    <x v="252"/>
    <x v="8"/>
    <n v="443"/>
    <n v="732"/>
  </r>
  <r>
    <x v="252"/>
    <x v="9"/>
    <n v="420"/>
    <n v="710"/>
  </r>
  <r>
    <x v="252"/>
    <x v="10"/>
    <n v="421"/>
    <n v="726"/>
  </r>
  <r>
    <x v="253"/>
    <x v="0"/>
    <n v="547"/>
    <n v="872"/>
  </r>
  <r>
    <x v="253"/>
    <x v="1"/>
    <n v="545"/>
    <n v="864"/>
  </r>
  <r>
    <x v="253"/>
    <x v="2"/>
    <n v="562"/>
    <n v="863"/>
  </r>
  <r>
    <x v="253"/>
    <x v="3"/>
    <n v="553"/>
    <n v="876"/>
  </r>
  <r>
    <x v="253"/>
    <x v="4"/>
    <n v="541"/>
    <n v="881"/>
  </r>
  <r>
    <x v="253"/>
    <x v="5"/>
    <n v="574"/>
    <n v="869"/>
  </r>
  <r>
    <x v="253"/>
    <x v="6"/>
    <n v="549"/>
    <n v="859"/>
  </r>
  <r>
    <x v="253"/>
    <x v="7"/>
    <n v="527"/>
    <n v="867"/>
  </r>
  <r>
    <x v="253"/>
    <x v="8"/>
    <n v="531"/>
    <n v="875"/>
  </r>
  <r>
    <x v="253"/>
    <x v="9"/>
    <n v="539"/>
    <n v="854"/>
  </r>
  <r>
    <x v="253"/>
    <x v="10"/>
    <n v="519"/>
    <n v="865"/>
  </r>
  <r>
    <x v="254"/>
    <x v="0"/>
    <n v="376"/>
    <n v="618"/>
  </r>
  <r>
    <x v="254"/>
    <x v="1"/>
    <n v="371"/>
    <n v="610"/>
  </r>
  <r>
    <x v="254"/>
    <x v="2"/>
    <n v="385"/>
    <n v="610"/>
  </r>
  <r>
    <x v="254"/>
    <x v="3"/>
    <n v="367"/>
    <n v="605"/>
  </r>
  <r>
    <x v="254"/>
    <x v="4"/>
    <n v="407"/>
    <n v="590"/>
  </r>
  <r>
    <x v="254"/>
    <x v="5"/>
    <n v="402"/>
    <n v="597"/>
  </r>
  <r>
    <x v="254"/>
    <x v="6"/>
    <n v="413"/>
    <n v="645"/>
  </r>
  <r>
    <x v="254"/>
    <x v="7"/>
    <n v="414"/>
    <n v="675"/>
  </r>
  <r>
    <x v="254"/>
    <x v="8"/>
    <n v="402"/>
    <n v="691"/>
  </r>
  <r>
    <x v="254"/>
    <x v="9"/>
    <n v="401"/>
    <n v="684"/>
  </r>
  <r>
    <x v="254"/>
    <x v="10"/>
    <n v="393"/>
    <n v="715"/>
  </r>
  <r>
    <x v="255"/>
    <x v="0"/>
    <n v="367"/>
    <n v="593"/>
  </r>
  <r>
    <x v="255"/>
    <x v="1"/>
    <n v="349"/>
    <n v="616"/>
  </r>
  <r>
    <x v="255"/>
    <x v="2"/>
    <n v="318"/>
    <n v="633"/>
  </r>
  <r>
    <x v="255"/>
    <x v="3"/>
    <n v="318"/>
    <n v="623"/>
  </r>
  <r>
    <x v="255"/>
    <x v="4"/>
    <n v="330"/>
    <n v="634"/>
  </r>
  <r>
    <x v="255"/>
    <x v="5"/>
    <n v="337"/>
    <n v="610"/>
  </r>
  <r>
    <x v="255"/>
    <x v="6"/>
    <n v="352"/>
    <n v="608"/>
  </r>
  <r>
    <x v="255"/>
    <x v="7"/>
    <n v="338"/>
    <n v="619"/>
  </r>
  <r>
    <x v="255"/>
    <x v="8"/>
    <n v="336"/>
    <n v="587"/>
  </r>
  <r>
    <x v="255"/>
    <x v="9"/>
    <n v="305"/>
    <n v="593"/>
  </r>
  <r>
    <x v="255"/>
    <x v="10"/>
    <n v="330"/>
    <n v="577"/>
  </r>
  <r>
    <x v="256"/>
    <x v="0"/>
    <n v="485"/>
    <n v="811"/>
  </r>
  <r>
    <x v="256"/>
    <x v="1"/>
    <n v="520"/>
    <n v="793"/>
  </r>
  <r>
    <x v="256"/>
    <x v="2"/>
    <n v="542"/>
    <n v="794"/>
  </r>
  <r>
    <x v="256"/>
    <x v="3"/>
    <n v="601"/>
    <n v="741"/>
  </r>
  <r>
    <x v="256"/>
    <x v="4"/>
    <n v="657"/>
    <n v="782"/>
  </r>
  <r>
    <x v="256"/>
    <x v="5"/>
    <n v="631"/>
    <n v="832"/>
  </r>
  <r>
    <x v="256"/>
    <x v="6"/>
    <n v="633"/>
    <n v="865"/>
  </r>
  <r>
    <x v="256"/>
    <x v="7"/>
    <n v="595"/>
    <n v="930"/>
  </r>
  <r>
    <x v="256"/>
    <x v="8"/>
    <n v="580"/>
    <n v="951"/>
  </r>
  <r>
    <x v="256"/>
    <x v="9"/>
    <n v="590"/>
    <n v="961"/>
  </r>
  <r>
    <x v="256"/>
    <x v="10"/>
    <n v="577"/>
    <n v="989"/>
  </r>
  <r>
    <x v="257"/>
    <x v="0"/>
    <n v="1525"/>
    <n v="2322"/>
  </r>
  <r>
    <x v="257"/>
    <x v="1"/>
    <n v="1556"/>
    <n v="2316"/>
  </r>
  <r>
    <x v="257"/>
    <x v="2"/>
    <n v="1615"/>
    <n v="2351"/>
  </r>
  <r>
    <x v="257"/>
    <x v="3"/>
    <n v="1621"/>
    <n v="2357"/>
  </r>
  <r>
    <x v="257"/>
    <x v="4"/>
    <n v="1656"/>
    <n v="2375"/>
  </r>
  <r>
    <x v="257"/>
    <x v="5"/>
    <n v="1634"/>
    <n v="2469"/>
  </r>
  <r>
    <x v="257"/>
    <x v="6"/>
    <n v="1624"/>
    <n v="2565"/>
  </r>
  <r>
    <x v="257"/>
    <x v="7"/>
    <n v="1564"/>
    <n v="2597"/>
  </r>
  <r>
    <x v="257"/>
    <x v="8"/>
    <n v="1520"/>
    <n v="2645"/>
  </r>
  <r>
    <x v="257"/>
    <x v="9"/>
    <n v="1444"/>
    <n v="2715"/>
  </r>
  <r>
    <x v="257"/>
    <x v="10"/>
    <n v="1467"/>
    <n v="2715"/>
  </r>
  <r>
    <x v="258"/>
    <x v="0"/>
    <n v="1065"/>
    <n v="1642"/>
  </r>
  <r>
    <x v="258"/>
    <x v="1"/>
    <n v="1084"/>
    <n v="1652"/>
  </r>
  <r>
    <x v="258"/>
    <x v="2"/>
    <n v="1090"/>
    <n v="1675"/>
  </r>
  <r>
    <x v="258"/>
    <x v="3"/>
    <n v="1102"/>
    <n v="1706"/>
  </r>
  <r>
    <x v="258"/>
    <x v="4"/>
    <n v="1117"/>
    <n v="1722"/>
  </r>
  <r>
    <x v="258"/>
    <x v="5"/>
    <n v="1137"/>
    <n v="1736"/>
  </r>
  <r>
    <x v="258"/>
    <x v="6"/>
    <n v="1117"/>
    <n v="1798"/>
  </r>
  <r>
    <x v="258"/>
    <x v="7"/>
    <n v="1068"/>
    <n v="1853"/>
  </r>
  <r>
    <x v="258"/>
    <x v="8"/>
    <n v="1012"/>
    <n v="1844"/>
  </r>
  <r>
    <x v="258"/>
    <x v="9"/>
    <n v="956"/>
    <n v="1908"/>
  </r>
  <r>
    <x v="258"/>
    <x v="10"/>
    <n v="948"/>
    <n v="1861"/>
  </r>
  <r>
    <x v="259"/>
    <x v="0"/>
    <n v="858"/>
    <n v="1393"/>
  </r>
  <r>
    <x v="259"/>
    <x v="1"/>
    <n v="890"/>
    <n v="1363"/>
  </r>
  <r>
    <x v="259"/>
    <x v="2"/>
    <n v="935"/>
    <n v="1356"/>
  </r>
  <r>
    <x v="259"/>
    <x v="3"/>
    <n v="945"/>
    <n v="1347"/>
  </r>
  <r>
    <x v="259"/>
    <x v="4"/>
    <n v="938"/>
    <n v="1383"/>
  </r>
  <r>
    <x v="259"/>
    <x v="5"/>
    <n v="942"/>
    <n v="1448"/>
  </r>
  <r>
    <x v="259"/>
    <x v="6"/>
    <n v="918"/>
    <n v="1495"/>
  </r>
  <r>
    <x v="259"/>
    <x v="7"/>
    <n v="927"/>
    <n v="1517"/>
  </r>
  <r>
    <x v="259"/>
    <x v="8"/>
    <n v="922"/>
    <n v="1504"/>
  </r>
  <r>
    <x v="259"/>
    <x v="9"/>
    <n v="922"/>
    <n v="1518"/>
  </r>
  <r>
    <x v="259"/>
    <x v="10"/>
    <n v="916"/>
    <n v="1521"/>
  </r>
  <r>
    <x v="260"/>
    <x v="0"/>
    <n v="1109"/>
    <n v="1817"/>
  </r>
  <r>
    <x v="260"/>
    <x v="1"/>
    <n v="1136"/>
    <n v="1784"/>
  </r>
  <r>
    <x v="260"/>
    <x v="2"/>
    <n v="1196"/>
    <n v="1790"/>
  </r>
  <r>
    <x v="260"/>
    <x v="3"/>
    <n v="1214"/>
    <n v="1813"/>
  </r>
  <r>
    <x v="260"/>
    <x v="4"/>
    <n v="1225"/>
    <n v="1793"/>
  </r>
  <r>
    <x v="260"/>
    <x v="5"/>
    <n v="1224"/>
    <n v="1881"/>
  </r>
  <r>
    <x v="260"/>
    <x v="6"/>
    <n v="1190"/>
    <n v="1937"/>
  </r>
  <r>
    <x v="260"/>
    <x v="7"/>
    <n v="1149"/>
    <n v="1984"/>
  </r>
  <r>
    <x v="260"/>
    <x v="8"/>
    <n v="1122"/>
    <n v="1984"/>
  </r>
  <r>
    <x v="260"/>
    <x v="9"/>
    <n v="1049"/>
    <n v="2019"/>
  </r>
  <r>
    <x v="260"/>
    <x v="10"/>
    <n v="1024"/>
    <n v="2027"/>
  </r>
  <r>
    <x v="261"/>
    <x v="0"/>
    <n v="1226"/>
    <n v="1646"/>
  </r>
  <r>
    <x v="261"/>
    <x v="1"/>
    <n v="1248"/>
    <n v="1698"/>
  </r>
  <r>
    <x v="261"/>
    <x v="2"/>
    <n v="1279"/>
    <n v="1730"/>
  </r>
  <r>
    <x v="261"/>
    <x v="3"/>
    <n v="1253"/>
    <n v="1773"/>
  </r>
  <r>
    <x v="261"/>
    <x v="4"/>
    <n v="1248"/>
    <n v="1802"/>
  </r>
  <r>
    <x v="261"/>
    <x v="5"/>
    <n v="1225"/>
    <n v="1873"/>
  </r>
  <r>
    <x v="261"/>
    <x v="6"/>
    <n v="1200"/>
    <n v="1952"/>
  </r>
  <r>
    <x v="261"/>
    <x v="7"/>
    <n v="1186"/>
    <n v="1979"/>
  </r>
  <r>
    <x v="261"/>
    <x v="8"/>
    <n v="1165"/>
    <n v="1998"/>
  </r>
  <r>
    <x v="261"/>
    <x v="9"/>
    <n v="1118"/>
    <n v="2002"/>
  </r>
  <r>
    <x v="261"/>
    <x v="10"/>
    <n v="1094"/>
    <n v="1956"/>
  </r>
  <r>
    <x v="262"/>
    <x v="0"/>
    <n v="516"/>
    <n v="883"/>
  </r>
  <r>
    <x v="262"/>
    <x v="1"/>
    <n v="540"/>
    <n v="897"/>
  </r>
  <r>
    <x v="262"/>
    <x v="2"/>
    <n v="542"/>
    <n v="887"/>
  </r>
  <r>
    <x v="262"/>
    <x v="3"/>
    <n v="528"/>
    <n v="904"/>
  </r>
  <r>
    <x v="262"/>
    <x v="4"/>
    <n v="532"/>
    <n v="935"/>
  </r>
  <r>
    <x v="262"/>
    <x v="5"/>
    <n v="514"/>
    <n v="944"/>
  </r>
  <r>
    <x v="262"/>
    <x v="6"/>
    <n v="509"/>
    <n v="963"/>
  </r>
  <r>
    <x v="262"/>
    <x v="7"/>
    <n v="522"/>
    <n v="958"/>
  </r>
  <r>
    <x v="262"/>
    <x v="8"/>
    <n v="517"/>
    <n v="981"/>
  </r>
  <r>
    <x v="262"/>
    <x v="9"/>
    <n v="518"/>
    <n v="953"/>
  </r>
  <r>
    <x v="262"/>
    <x v="10"/>
    <n v="486"/>
    <n v="917"/>
  </r>
  <r>
    <x v="263"/>
    <x v="0"/>
    <n v="289"/>
    <n v="388"/>
  </r>
  <r>
    <x v="263"/>
    <x v="1"/>
    <n v="314"/>
    <n v="381"/>
  </r>
  <r>
    <x v="263"/>
    <x v="2"/>
    <n v="330"/>
    <n v="390"/>
  </r>
  <r>
    <x v="263"/>
    <x v="3"/>
    <n v="318"/>
    <n v="407"/>
  </r>
  <r>
    <x v="263"/>
    <x v="4"/>
    <n v="291"/>
    <n v="405"/>
  </r>
  <r>
    <x v="263"/>
    <x v="5"/>
    <n v="276"/>
    <n v="447"/>
  </r>
  <r>
    <x v="263"/>
    <x v="6"/>
    <n v="257"/>
    <n v="485"/>
  </r>
  <r>
    <x v="263"/>
    <x v="7"/>
    <n v="280"/>
    <n v="487"/>
  </r>
  <r>
    <x v="263"/>
    <x v="8"/>
    <n v="282"/>
    <n v="473"/>
  </r>
  <r>
    <x v="263"/>
    <x v="9"/>
    <n v="298"/>
    <n v="467"/>
  </r>
  <r>
    <x v="263"/>
    <x v="10"/>
    <n v="279"/>
    <n v="480"/>
  </r>
  <r>
    <x v="264"/>
    <x v="0"/>
    <n v="161"/>
    <n v="308"/>
  </r>
  <r>
    <x v="264"/>
    <x v="1"/>
    <n v="181"/>
    <n v="284"/>
  </r>
  <r>
    <x v="264"/>
    <x v="2"/>
    <n v="188"/>
    <n v="282"/>
  </r>
  <r>
    <x v="264"/>
    <x v="3"/>
    <n v="199"/>
    <n v="282"/>
  </r>
  <r>
    <x v="264"/>
    <x v="4"/>
    <n v="193"/>
    <n v="288"/>
  </r>
  <r>
    <x v="264"/>
    <x v="5"/>
    <n v="204"/>
    <n v="287"/>
  </r>
  <r>
    <x v="264"/>
    <x v="6"/>
    <n v="198"/>
    <n v="294"/>
  </r>
  <r>
    <x v="264"/>
    <x v="7"/>
    <n v="207"/>
    <n v="301"/>
  </r>
  <r>
    <x v="264"/>
    <x v="8"/>
    <n v="197"/>
    <n v="318"/>
  </r>
  <r>
    <x v="264"/>
    <x v="9"/>
    <n v="189"/>
    <n v="320"/>
  </r>
  <r>
    <x v="264"/>
    <x v="10"/>
    <n v="178"/>
    <n v="313"/>
  </r>
  <r>
    <x v="265"/>
    <x v="0"/>
    <n v="63"/>
    <n v="85"/>
  </r>
  <r>
    <x v="265"/>
    <x v="1"/>
    <n v="62"/>
    <n v="85"/>
  </r>
  <r>
    <x v="265"/>
    <x v="2"/>
    <n v="57"/>
    <n v="77"/>
  </r>
  <r>
    <x v="265"/>
    <x v="3"/>
    <n v="64"/>
    <n v="73"/>
  </r>
  <r>
    <x v="265"/>
    <x v="4"/>
    <n v="50"/>
    <n v="96"/>
  </r>
  <r>
    <x v="265"/>
    <x v="5"/>
    <n v="51"/>
    <n v="94"/>
  </r>
  <r>
    <x v="265"/>
    <x v="6"/>
    <n v="47"/>
    <n v="103"/>
  </r>
  <r>
    <x v="265"/>
    <x v="7"/>
    <n v="42"/>
    <n v="101"/>
  </r>
  <r>
    <x v="265"/>
    <x v="8"/>
    <n v="50"/>
    <n v="94"/>
  </r>
  <r>
    <x v="265"/>
    <x v="9"/>
    <n v="48"/>
    <n v="89"/>
  </r>
  <r>
    <x v="265"/>
    <x v="10"/>
    <n v="45"/>
    <n v="78"/>
  </r>
  <r>
    <x v="266"/>
    <x v="0"/>
    <n v="241"/>
    <n v="299"/>
  </r>
  <r>
    <x v="266"/>
    <x v="1"/>
    <n v="269"/>
    <n v="309"/>
  </r>
  <r>
    <x v="266"/>
    <x v="2"/>
    <n v="276"/>
    <n v="317"/>
  </r>
  <r>
    <x v="266"/>
    <x v="3"/>
    <n v="281"/>
    <n v="333"/>
  </r>
  <r>
    <x v="266"/>
    <x v="4"/>
    <n v="270"/>
    <n v="341"/>
  </r>
  <r>
    <x v="266"/>
    <x v="5"/>
    <n v="258"/>
    <n v="349"/>
  </r>
  <r>
    <x v="266"/>
    <x v="6"/>
    <n v="239"/>
    <n v="375"/>
  </r>
  <r>
    <x v="266"/>
    <x v="7"/>
    <n v="234"/>
    <n v="389"/>
  </r>
  <r>
    <x v="266"/>
    <x v="8"/>
    <n v="244"/>
    <n v="405"/>
  </r>
  <r>
    <x v="266"/>
    <x v="9"/>
    <n v="250"/>
    <n v="386"/>
  </r>
  <r>
    <x v="266"/>
    <x v="10"/>
    <n v="229"/>
    <n v="377"/>
  </r>
  <r>
    <x v="267"/>
    <x v="0"/>
    <n v="285"/>
    <n v="452"/>
  </r>
  <r>
    <x v="267"/>
    <x v="1"/>
    <n v="295"/>
    <n v="447"/>
  </r>
  <r>
    <x v="267"/>
    <x v="2"/>
    <n v="293"/>
    <n v="455"/>
  </r>
  <r>
    <x v="267"/>
    <x v="3"/>
    <n v="288"/>
    <n v="468"/>
  </r>
  <r>
    <x v="267"/>
    <x v="4"/>
    <n v="314"/>
    <n v="468"/>
  </r>
  <r>
    <x v="267"/>
    <x v="5"/>
    <n v="295"/>
    <n v="516"/>
  </r>
  <r>
    <x v="267"/>
    <x v="6"/>
    <n v="320"/>
    <n v="502"/>
  </r>
  <r>
    <x v="267"/>
    <x v="7"/>
    <n v="331"/>
    <n v="540"/>
  </r>
  <r>
    <x v="267"/>
    <x v="8"/>
    <n v="329"/>
    <n v="563"/>
  </r>
  <r>
    <x v="267"/>
    <x v="9"/>
    <n v="339"/>
    <n v="594"/>
  </r>
  <r>
    <x v="267"/>
    <x v="10"/>
    <n v="352"/>
    <n v="606"/>
  </r>
  <r>
    <x v="268"/>
    <x v="0"/>
    <n v="288"/>
    <n v="416"/>
  </r>
  <r>
    <x v="268"/>
    <x v="1"/>
    <n v="289"/>
    <n v="441"/>
  </r>
  <r>
    <x v="268"/>
    <x v="2"/>
    <n v="277"/>
    <n v="433"/>
  </r>
  <r>
    <x v="268"/>
    <x v="3"/>
    <n v="267"/>
    <n v="442"/>
  </r>
  <r>
    <x v="268"/>
    <x v="4"/>
    <n v="273"/>
    <n v="442"/>
  </r>
  <r>
    <x v="268"/>
    <x v="5"/>
    <n v="266"/>
    <n v="431"/>
  </r>
  <r>
    <x v="268"/>
    <x v="6"/>
    <n v="271"/>
    <n v="444"/>
  </r>
  <r>
    <x v="268"/>
    <x v="7"/>
    <n v="264"/>
    <n v="459"/>
  </r>
  <r>
    <x v="268"/>
    <x v="8"/>
    <n v="245"/>
    <n v="459"/>
  </r>
  <r>
    <x v="268"/>
    <x v="9"/>
    <n v="228"/>
    <n v="445"/>
  </r>
  <r>
    <x v="268"/>
    <x v="10"/>
    <n v="226"/>
    <n v="440"/>
  </r>
  <r>
    <x v="269"/>
    <x v="0"/>
    <n v="674"/>
    <n v="952"/>
  </r>
  <r>
    <x v="269"/>
    <x v="1"/>
    <n v="686"/>
    <n v="1008"/>
  </r>
  <r>
    <x v="269"/>
    <x v="2"/>
    <n v="728"/>
    <n v="1004"/>
  </r>
  <r>
    <x v="269"/>
    <x v="3"/>
    <n v="736"/>
    <n v="1020"/>
  </r>
  <r>
    <x v="269"/>
    <x v="4"/>
    <n v="725"/>
    <n v="1063"/>
  </r>
  <r>
    <x v="269"/>
    <x v="5"/>
    <n v="688"/>
    <n v="1120"/>
  </r>
  <r>
    <x v="269"/>
    <x v="6"/>
    <n v="705"/>
    <n v="1146"/>
  </r>
  <r>
    <x v="269"/>
    <x v="7"/>
    <n v="706"/>
    <n v="1145"/>
  </r>
  <r>
    <x v="269"/>
    <x v="8"/>
    <n v="684"/>
    <n v="1180"/>
  </r>
  <r>
    <x v="269"/>
    <x v="9"/>
    <n v="692"/>
    <n v="1151"/>
  </r>
  <r>
    <x v="269"/>
    <x v="10"/>
    <n v="661"/>
    <n v="1137"/>
  </r>
  <r>
    <x v="270"/>
    <x v="0"/>
    <n v="1850"/>
    <n v="2936"/>
  </r>
  <r>
    <x v="270"/>
    <x v="1"/>
    <n v="1891"/>
    <n v="2875"/>
  </r>
  <r>
    <x v="270"/>
    <x v="2"/>
    <n v="1921"/>
    <n v="2896"/>
  </r>
  <r>
    <x v="270"/>
    <x v="3"/>
    <n v="1977"/>
    <n v="2924"/>
  </r>
  <r>
    <x v="270"/>
    <x v="4"/>
    <n v="1951"/>
    <n v="3015"/>
  </r>
  <r>
    <x v="270"/>
    <x v="5"/>
    <n v="2003"/>
    <n v="3053"/>
  </r>
  <r>
    <x v="270"/>
    <x v="6"/>
    <n v="1969"/>
    <n v="3202"/>
  </r>
  <r>
    <x v="270"/>
    <x v="7"/>
    <n v="1904"/>
    <n v="3316"/>
  </r>
  <r>
    <x v="270"/>
    <x v="8"/>
    <n v="1898"/>
    <n v="3386"/>
  </r>
  <r>
    <x v="270"/>
    <x v="9"/>
    <n v="1921"/>
    <n v="3427"/>
  </r>
  <r>
    <x v="270"/>
    <x v="10"/>
    <n v="1914"/>
    <n v="3412"/>
  </r>
  <r>
    <x v="271"/>
    <x v="0"/>
    <n v="705"/>
    <n v="1006"/>
  </r>
  <r>
    <x v="271"/>
    <x v="1"/>
    <n v="752"/>
    <n v="1015"/>
  </r>
  <r>
    <x v="271"/>
    <x v="2"/>
    <n v="768"/>
    <n v="1022"/>
  </r>
  <r>
    <x v="271"/>
    <x v="3"/>
    <n v="764"/>
    <n v="1074"/>
  </r>
  <r>
    <x v="271"/>
    <x v="4"/>
    <n v="761"/>
    <n v="1132"/>
  </r>
  <r>
    <x v="271"/>
    <x v="5"/>
    <n v="732"/>
    <n v="1149"/>
  </r>
  <r>
    <x v="271"/>
    <x v="6"/>
    <n v="760"/>
    <n v="1164"/>
  </r>
  <r>
    <x v="271"/>
    <x v="7"/>
    <n v="753"/>
    <n v="1206"/>
  </r>
  <r>
    <x v="271"/>
    <x v="8"/>
    <n v="705"/>
    <n v="1221"/>
  </r>
  <r>
    <x v="271"/>
    <x v="9"/>
    <n v="695"/>
    <n v="1222"/>
  </r>
  <r>
    <x v="271"/>
    <x v="10"/>
    <n v="657"/>
    <n v="1230"/>
  </r>
  <r>
    <x v="272"/>
    <x v="0"/>
    <n v="1725"/>
    <n v="2429"/>
  </r>
  <r>
    <x v="272"/>
    <x v="1"/>
    <n v="1780"/>
    <n v="2434"/>
  </r>
  <r>
    <x v="272"/>
    <x v="2"/>
    <n v="1754"/>
    <n v="2514"/>
  </r>
  <r>
    <x v="272"/>
    <x v="3"/>
    <n v="1727"/>
    <n v="2567"/>
  </r>
  <r>
    <x v="272"/>
    <x v="4"/>
    <n v="1775"/>
    <n v="2608"/>
  </r>
  <r>
    <x v="272"/>
    <x v="5"/>
    <n v="1756"/>
    <n v="2706"/>
  </r>
  <r>
    <x v="272"/>
    <x v="6"/>
    <n v="1702"/>
    <n v="2780"/>
  </r>
  <r>
    <x v="272"/>
    <x v="7"/>
    <n v="1663"/>
    <n v="2853"/>
  </r>
  <r>
    <x v="272"/>
    <x v="8"/>
    <n v="1636"/>
    <n v="2885"/>
  </r>
  <r>
    <x v="272"/>
    <x v="9"/>
    <n v="1665"/>
    <n v="2854"/>
  </r>
  <r>
    <x v="272"/>
    <x v="10"/>
    <n v="1665"/>
    <n v="2854"/>
  </r>
  <r>
    <x v="273"/>
    <x v="0"/>
    <n v="739"/>
    <n v="1073"/>
  </r>
  <r>
    <x v="273"/>
    <x v="1"/>
    <n v="763"/>
    <n v="1088"/>
  </r>
  <r>
    <x v="273"/>
    <x v="2"/>
    <n v="757"/>
    <n v="1114"/>
  </r>
  <r>
    <x v="273"/>
    <x v="3"/>
    <n v="729"/>
    <n v="1167"/>
  </r>
  <r>
    <x v="273"/>
    <x v="4"/>
    <n v="720"/>
    <n v="1178"/>
  </r>
  <r>
    <x v="273"/>
    <x v="5"/>
    <n v="691"/>
    <n v="1253"/>
  </r>
  <r>
    <x v="273"/>
    <x v="6"/>
    <n v="672"/>
    <n v="1264"/>
  </r>
  <r>
    <x v="273"/>
    <x v="7"/>
    <n v="682"/>
    <n v="1254"/>
  </r>
  <r>
    <x v="273"/>
    <x v="8"/>
    <n v="667"/>
    <n v="1277"/>
  </r>
  <r>
    <x v="273"/>
    <x v="9"/>
    <n v="689"/>
    <n v="1199"/>
  </r>
  <r>
    <x v="273"/>
    <x v="10"/>
    <n v="661"/>
    <n v="1183"/>
  </r>
  <r>
    <x v="274"/>
    <x v="0"/>
    <n v="3059"/>
    <n v="4481"/>
  </r>
  <r>
    <x v="274"/>
    <x v="1"/>
    <n v="3154"/>
    <n v="4622"/>
  </r>
  <r>
    <x v="274"/>
    <x v="2"/>
    <n v="3215"/>
    <n v="4680"/>
  </r>
  <r>
    <x v="274"/>
    <x v="3"/>
    <n v="3292"/>
    <n v="4808"/>
  </r>
  <r>
    <x v="274"/>
    <x v="4"/>
    <n v="3354"/>
    <n v="4985"/>
  </r>
  <r>
    <x v="274"/>
    <x v="5"/>
    <n v="3434"/>
    <n v="5145"/>
  </r>
  <r>
    <x v="274"/>
    <x v="6"/>
    <n v="3452"/>
    <n v="5401"/>
  </r>
  <r>
    <x v="274"/>
    <x v="7"/>
    <n v="3455"/>
    <n v="5564"/>
  </r>
  <r>
    <x v="274"/>
    <x v="8"/>
    <n v="3472"/>
    <n v="5644"/>
  </r>
  <r>
    <x v="274"/>
    <x v="9"/>
    <n v="3443"/>
    <n v="5823"/>
  </r>
  <r>
    <x v="274"/>
    <x v="10"/>
    <n v="3530"/>
    <n v="5840"/>
  </r>
  <r>
    <x v="275"/>
    <x v="0"/>
    <n v="864"/>
    <n v="1305"/>
  </r>
  <r>
    <x v="275"/>
    <x v="1"/>
    <n v="870"/>
    <n v="1309"/>
  </r>
  <r>
    <x v="275"/>
    <x v="2"/>
    <n v="909"/>
    <n v="1290"/>
  </r>
  <r>
    <x v="275"/>
    <x v="3"/>
    <n v="910"/>
    <n v="1333"/>
  </r>
  <r>
    <x v="275"/>
    <x v="4"/>
    <n v="894"/>
    <n v="1335"/>
  </r>
  <r>
    <x v="275"/>
    <x v="5"/>
    <n v="877"/>
    <n v="1353"/>
  </r>
  <r>
    <x v="275"/>
    <x v="6"/>
    <n v="832"/>
    <n v="1358"/>
  </r>
  <r>
    <x v="275"/>
    <x v="7"/>
    <n v="835"/>
    <n v="1407"/>
  </r>
  <r>
    <x v="275"/>
    <x v="8"/>
    <n v="826"/>
    <n v="1422"/>
  </r>
  <r>
    <x v="275"/>
    <x v="9"/>
    <n v="775"/>
    <n v="1410"/>
  </r>
  <r>
    <x v="275"/>
    <x v="10"/>
    <n v="797"/>
    <n v="1365"/>
  </r>
  <r>
    <x v="276"/>
    <x v="0"/>
    <n v="1237"/>
    <n v="1742"/>
  </r>
  <r>
    <x v="276"/>
    <x v="1"/>
    <n v="1306"/>
    <n v="1723"/>
  </r>
  <r>
    <x v="276"/>
    <x v="2"/>
    <n v="1313"/>
    <n v="1792"/>
  </r>
  <r>
    <x v="276"/>
    <x v="3"/>
    <n v="1282"/>
    <n v="1814"/>
  </r>
  <r>
    <x v="276"/>
    <x v="4"/>
    <n v="1264"/>
    <n v="1864"/>
  </r>
  <r>
    <x v="276"/>
    <x v="5"/>
    <n v="1234"/>
    <n v="1918"/>
  </r>
  <r>
    <x v="276"/>
    <x v="6"/>
    <n v="1226"/>
    <n v="1985"/>
  </r>
  <r>
    <x v="276"/>
    <x v="7"/>
    <n v="1205"/>
    <n v="1993"/>
  </r>
  <r>
    <x v="276"/>
    <x v="8"/>
    <n v="1194"/>
    <n v="1995"/>
  </r>
  <r>
    <x v="276"/>
    <x v="9"/>
    <n v="1205"/>
    <n v="1980"/>
  </r>
  <r>
    <x v="276"/>
    <x v="10"/>
    <n v="1187"/>
    <n v="1998"/>
  </r>
  <r>
    <x v="277"/>
    <x v="0"/>
    <n v="32"/>
    <n v="20"/>
  </r>
  <r>
    <x v="277"/>
    <x v="1"/>
    <n v="35"/>
    <n v="27"/>
  </r>
  <r>
    <x v="277"/>
    <x v="2"/>
    <n v="39"/>
    <n v="40"/>
  </r>
  <r>
    <x v="277"/>
    <x v="3"/>
    <n v="44"/>
    <n v="59"/>
  </r>
  <r>
    <x v="277"/>
    <x v="4"/>
    <n v="46"/>
    <n v="53"/>
  </r>
  <r>
    <x v="277"/>
    <x v="5"/>
    <n v="42"/>
    <n v="59"/>
  </r>
  <r>
    <x v="277"/>
    <x v="6"/>
    <n v="44"/>
    <n v="56"/>
  </r>
  <r>
    <x v="277"/>
    <x v="7"/>
    <n v="44"/>
    <n v="60"/>
  </r>
  <r>
    <x v="277"/>
    <x v="8"/>
    <n v="53"/>
    <n v="57"/>
  </r>
  <r>
    <x v="278"/>
    <x v="9"/>
    <n v="66"/>
    <n v="54"/>
  </r>
  <r>
    <x v="278"/>
    <x v="10"/>
    <n v="61"/>
    <n v="61"/>
  </r>
  <r>
    <x v="279"/>
    <x v="0"/>
    <n v="325"/>
    <n v="545"/>
  </r>
  <r>
    <x v="279"/>
    <x v="1"/>
    <n v="330"/>
    <n v="541"/>
  </r>
  <r>
    <x v="279"/>
    <x v="2"/>
    <n v="373"/>
    <n v="541"/>
  </r>
  <r>
    <x v="279"/>
    <x v="3"/>
    <n v="404"/>
    <n v="533"/>
  </r>
  <r>
    <x v="279"/>
    <x v="4"/>
    <n v="409"/>
    <n v="548"/>
  </r>
  <r>
    <x v="279"/>
    <x v="5"/>
    <n v="415"/>
    <n v="582"/>
  </r>
  <r>
    <x v="279"/>
    <x v="6"/>
    <n v="389"/>
    <n v="589"/>
  </r>
  <r>
    <x v="279"/>
    <x v="7"/>
    <n v="369"/>
    <n v="621"/>
  </r>
  <r>
    <x v="279"/>
    <x v="8"/>
    <n v="343"/>
    <n v="658"/>
  </r>
  <r>
    <x v="279"/>
    <x v="9"/>
    <n v="354"/>
    <n v="653"/>
  </r>
  <r>
    <x v="279"/>
    <x v="10"/>
    <n v="354"/>
    <n v="632"/>
  </r>
  <r>
    <x v="280"/>
    <x v="0"/>
    <n v="1675"/>
    <n v="2576"/>
  </r>
  <r>
    <x v="280"/>
    <x v="1"/>
    <n v="1747"/>
    <n v="2600"/>
  </r>
  <r>
    <x v="280"/>
    <x v="2"/>
    <n v="1817"/>
    <n v="2618"/>
  </r>
  <r>
    <x v="280"/>
    <x v="3"/>
    <n v="1849"/>
    <n v="2620"/>
  </r>
  <r>
    <x v="280"/>
    <x v="4"/>
    <n v="1885"/>
    <n v="2640"/>
  </r>
  <r>
    <x v="280"/>
    <x v="5"/>
    <n v="1889"/>
    <n v="2724"/>
  </r>
  <r>
    <x v="280"/>
    <x v="6"/>
    <n v="1837"/>
    <n v="2856"/>
  </r>
  <r>
    <x v="280"/>
    <x v="7"/>
    <n v="1800"/>
    <n v="2858"/>
  </r>
  <r>
    <x v="280"/>
    <x v="8"/>
    <n v="1814"/>
    <n v="2949"/>
  </r>
  <r>
    <x v="280"/>
    <x v="9"/>
    <n v="1772"/>
    <n v="2963"/>
  </r>
  <r>
    <x v="280"/>
    <x v="10"/>
    <n v="1807"/>
    <n v="2996"/>
  </r>
  <r>
    <x v="281"/>
    <x v="0"/>
    <n v="716"/>
    <n v="1127"/>
  </r>
  <r>
    <x v="281"/>
    <x v="1"/>
    <n v="668"/>
    <n v="1108"/>
  </r>
  <r>
    <x v="281"/>
    <x v="2"/>
    <n v="664"/>
    <n v="1109"/>
  </r>
  <r>
    <x v="281"/>
    <x v="3"/>
    <n v="700"/>
    <n v="1103"/>
  </r>
  <r>
    <x v="281"/>
    <x v="4"/>
    <n v="685"/>
    <n v="1133"/>
  </r>
  <r>
    <x v="281"/>
    <x v="5"/>
    <n v="669"/>
    <n v="1162"/>
  </r>
  <r>
    <x v="281"/>
    <x v="6"/>
    <n v="686"/>
    <n v="1189"/>
  </r>
  <r>
    <x v="281"/>
    <x v="7"/>
    <n v="699"/>
    <n v="1193"/>
  </r>
  <r>
    <x v="281"/>
    <x v="8"/>
    <n v="674"/>
    <n v="1208"/>
  </r>
  <r>
    <x v="281"/>
    <x v="9"/>
    <n v="663"/>
    <n v="1223"/>
  </r>
  <r>
    <x v="281"/>
    <x v="10"/>
    <n v="633"/>
    <n v="1207"/>
  </r>
  <r>
    <x v="282"/>
    <x v="0"/>
    <n v="2480"/>
    <n v="4154"/>
  </r>
  <r>
    <x v="282"/>
    <x v="1"/>
    <n v="2551"/>
    <n v="4049"/>
  </r>
  <r>
    <x v="282"/>
    <x v="2"/>
    <n v="2553"/>
    <n v="4034"/>
  </r>
  <r>
    <x v="282"/>
    <x v="3"/>
    <n v="2641"/>
    <n v="4062"/>
  </r>
  <r>
    <x v="282"/>
    <x v="4"/>
    <n v="2553"/>
    <n v="4155"/>
  </r>
  <r>
    <x v="282"/>
    <x v="5"/>
    <n v="2541"/>
    <n v="4216"/>
  </r>
  <r>
    <x v="282"/>
    <x v="6"/>
    <n v="2412"/>
    <n v="4257"/>
  </r>
  <r>
    <x v="282"/>
    <x v="7"/>
    <n v="2399"/>
    <n v="4314"/>
  </r>
  <r>
    <x v="282"/>
    <x v="8"/>
    <n v="2418"/>
    <n v="4253"/>
  </r>
  <r>
    <x v="282"/>
    <x v="9"/>
    <n v="2344"/>
    <n v="4225"/>
  </r>
  <r>
    <x v="282"/>
    <x v="10"/>
    <n v="2311"/>
    <n v="4044"/>
  </r>
  <r>
    <x v="283"/>
    <x v="0"/>
    <n v="371"/>
    <n v="523"/>
  </r>
  <r>
    <x v="283"/>
    <x v="1"/>
    <n v="380"/>
    <n v="527"/>
  </r>
  <r>
    <x v="283"/>
    <x v="2"/>
    <n v="359"/>
    <n v="545"/>
  </r>
  <r>
    <x v="283"/>
    <x v="3"/>
    <n v="358"/>
    <n v="554"/>
  </r>
  <r>
    <x v="283"/>
    <x v="4"/>
    <n v="351"/>
    <n v="557"/>
  </r>
  <r>
    <x v="283"/>
    <x v="5"/>
    <n v="344"/>
    <n v="541"/>
  </r>
  <r>
    <x v="283"/>
    <x v="6"/>
    <n v="328"/>
    <n v="549"/>
  </r>
  <r>
    <x v="283"/>
    <x v="7"/>
    <n v="319"/>
    <n v="556"/>
  </r>
  <r>
    <x v="283"/>
    <x v="8"/>
    <n v="314"/>
    <n v="536"/>
  </r>
  <r>
    <x v="283"/>
    <x v="9"/>
    <n v="314"/>
    <n v="528"/>
  </r>
  <r>
    <x v="283"/>
    <x v="10"/>
    <n v="310"/>
    <n v="516"/>
  </r>
  <r>
    <x v="284"/>
    <x v="0"/>
    <n v="318"/>
    <n v="470"/>
  </r>
  <r>
    <x v="284"/>
    <x v="1"/>
    <n v="337"/>
    <n v="494"/>
  </r>
  <r>
    <x v="284"/>
    <x v="2"/>
    <n v="362"/>
    <n v="498"/>
  </r>
  <r>
    <x v="284"/>
    <x v="3"/>
    <n v="376"/>
    <n v="495"/>
  </r>
  <r>
    <x v="284"/>
    <x v="4"/>
    <n v="388"/>
    <n v="508"/>
  </r>
  <r>
    <x v="284"/>
    <x v="5"/>
    <n v="378"/>
    <n v="515"/>
  </r>
  <r>
    <x v="284"/>
    <x v="6"/>
    <n v="358"/>
    <n v="534"/>
  </r>
  <r>
    <x v="284"/>
    <x v="7"/>
    <n v="340"/>
    <n v="571"/>
  </r>
  <r>
    <x v="284"/>
    <x v="8"/>
    <n v="322"/>
    <n v="580"/>
  </r>
  <r>
    <x v="284"/>
    <x v="9"/>
    <n v="319"/>
    <n v="578"/>
  </r>
  <r>
    <x v="284"/>
    <x v="10"/>
    <n v="326"/>
    <n v="547"/>
  </r>
  <r>
    <x v="285"/>
    <x v="0"/>
    <n v="2555"/>
    <n v="3898"/>
  </r>
  <r>
    <x v="285"/>
    <x v="1"/>
    <n v="2706"/>
    <n v="3918"/>
  </r>
  <r>
    <x v="285"/>
    <x v="2"/>
    <n v="2741"/>
    <n v="3990"/>
  </r>
  <r>
    <x v="285"/>
    <x v="3"/>
    <n v="2805"/>
    <n v="4035"/>
  </r>
  <r>
    <x v="285"/>
    <x v="4"/>
    <n v="2798"/>
    <n v="4146"/>
  </r>
  <r>
    <x v="285"/>
    <x v="5"/>
    <n v="2818"/>
    <n v="4293"/>
  </r>
  <r>
    <x v="285"/>
    <x v="6"/>
    <n v="2795"/>
    <n v="4447"/>
  </r>
  <r>
    <x v="285"/>
    <x v="7"/>
    <n v="2830"/>
    <n v="4533"/>
  </r>
  <r>
    <x v="285"/>
    <x v="8"/>
    <n v="2788"/>
    <n v="4554"/>
  </r>
  <r>
    <x v="285"/>
    <x v="9"/>
    <n v="2733"/>
    <n v="4618"/>
  </r>
  <r>
    <x v="285"/>
    <x v="10"/>
    <n v="2653"/>
    <n v="4597"/>
  </r>
  <r>
    <x v="286"/>
    <x v="0"/>
    <n v="479"/>
    <n v="674"/>
  </r>
  <r>
    <x v="286"/>
    <x v="1"/>
    <n v="482"/>
    <n v="680"/>
  </r>
  <r>
    <x v="286"/>
    <x v="2"/>
    <n v="492"/>
    <n v="697"/>
  </r>
  <r>
    <x v="286"/>
    <x v="3"/>
    <n v="476"/>
    <n v="707"/>
  </r>
  <r>
    <x v="286"/>
    <x v="4"/>
    <n v="462"/>
    <n v="746"/>
  </r>
  <r>
    <x v="286"/>
    <x v="5"/>
    <n v="456"/>
    <n v="764"/>
  </r>
  <r>
    <x v="286"/>
    <x v="6"/>
    <n v="467"/>
    <n v="784"/>
  </r>
  <r>
    <x v="286"/>
    <x v="7"/>
    <n v="463"/>
    <n v="801"/>
  </r>
  <r>
    <x v="286"/>
    <x v="8"/>
    <n v="467"/>
    <n v="799"/>
  </r>
  <r>
    <x v="286"/>
    <x v="9"/>
    <n v="462"/>
    <n v="797"/>
  </r>
  <r>
    <x v="286"/>
    <x v="10"/>
    <n v="428"/>
    <n v="789"/>
  </r>
  <r>
    <x v="287"/>
    <x v="0"/>
    <n v="574"/>
    <n v="852"/>
  </r>
  <r>
    <x v="287"/>
    <x v="1"/>
    <n v="590"/>
    <n v="875"/>
  </r>
  <r>
    <x v="287"/>
    <x v="2"/>
    <n v="610"/>
    <n v="893"/>
  </r>
  <r>
    <x v="287"/>
    <x v="3"/>
    <n v="615"/>
    <n v="883"/>
  </r>
  <r>
    <x v="287"/>
    <x v="4"/>
    <n v="625"/>
    <n v="894"/>
  </r>
  <r>
    <x v="287"/>
    <x v="5"/>
    <n v="638"/>
    <n v="933"/>
  </r>
  <r>
    <x v="287"/>
    <x v="6"/>
    <n v="651"/>
    <n v="1018"/>
  </r>
  <r>
    <x v="287"/>
    <x v="7"/>
    <n v="624"/>
    <n v="1046"/>
  </r>
  <r>
    <x v="287"/>
    <x v="8"/>
    <n v="620"/>
    <n v="1048"/>
  </r>
  <r>
    <x v="287"/>
    <x v="9"/>
    <n v="614"/>
    <n v="1035"/>
  </r>
  <r>
    <x v="287"/>
    <x v="10"/>
    <n v="663"/>
    <n v="1037"/>
  </r>
  <r>
    <x v="288"/>
    <x v="0"/>
    <n v="494"/>
    <n v="747"/>
  </r>
  <r>
    <x v="288"/>
    <x v="1"/>
    <n v="524"/>
    <n v="749"/>
  </r>
  <r>
    <x v="288"/>
    <x v="2"/>
    <n v="535"/>
    <n v="757"/>
  </r>
  <r>
    <x v="288"/>
    <x v="3"/>
    <n v="545"/>
    <n v="763"/>
  </r>
  <r>
    <x v="288"/>
    <x v="4"/>
    <n v="549"/>
    <n v="819"/>
  </r>
  <r>
    <x v="288"/>
    <x v="5"/>
    <n v="532"/>
    <n v="839"/>
  </r>
  <r>
    <x v="288"/>
    <x v="6"/>
    <n v="559"/>
    <n v="850"/>
  </r>
  <r>
    <x v="288"/>
    <x v="7"/>
    <n v="561"/>
    <n v="890"/>
  </r>
  <r>
    <x v="288"/>
    <x v="8"/>
    <n v="536"/>
    <n v="893"/>
  </r>
  <r>
    <x v="288"/>
    <x v="9"/>
    <n v="558"/>
    <n v="929"/>
  </r>
  <r>
    <x v="288"/>
    <x v="10"/>
    <n v="535"/>
    <n v="912"/>
  </r>
  <r>
    <x v="289"/>
    <x v="0"/>
    <n v="264"/>
    <n v="355"/>
  </r>
  <r>
    <x v="289"/>
    <x v="1"/>
    <n v="269"/>
    <n v="347"/>
  </r>
  <r>
    <x v="289"/>
    <x v="2"/>
    <n v="267"/>
    <n v="337"/>
  </r>
  <r>
    <x v="289"/>
    <x v="3"/>
    <n v="261"/>
    <n v="363"/>
  </r>
  <r>
    <x v="289"/>
    <x v="4"/>
    <n v="275"/>
    <n v="380"/>
  </r>
  <r>
    <x v="289"/>
    <x v="5"/>
    <n v="274"/>
    <n v="398"/>
  </r>
  <r>
    <x v="289"/>
    <x v="6"/>
    <n v="281"/>
    <n v="418"/>
  </r>
  <r>
    <x v="289"/>
    <x v="7"/>
    <n v="275"/>
    <n v="421"/>
  </r>
  <r>
    <x v="289"/>
    <x v="8"/>
    <n v="273"/>
    <n v="425"/>
  </r>
  <r>
    <x v="289"/>
    <x v="9"/>
    <n v="246"/>
    <n v="425"/>
  </r>
  <r>
    <x v="289"/>
    <x v="10"/>
    <n v="262"/>
    <n v="454"/>
  </r>
  <r>
    <x v="290"/>
    <x v="0"/>
    <n v="1372"/>
    <n v="2152"/>
  </r>
  <r>
    <x v="290"/>
    <x v="1"/>
    <n v="1437"/>
    <n v="2205"/>
  </r>
  <r>
    <x v="290"/>
    <x v="2"/>
    <n v="1473"/>
    <n v="2215"/>
  </r>
  <r>
    <x v="290"/>
    <x v="3"/>
    <n v="1480"/>
    <n v="2187"/>
  </r>
  <r>
    <x v="290"/>
    <x v="4"/>
    <n v="1411"/>
    <n v="2258"/>
  </r>
  <r>
    <x v="290"/>
    <x v="5"/>
    <n v="1424"/>
    <n v="2335"/>
  </r>
  <r>
    <x v="290"/>
    <x v="6"/>
    <n v="1468"/>
    <n v="2393"/>
  </r>
  <r>
    <x v="290"/>
    <x v="7"/>
    <n v="1465"/>
    <n v="2406"/>
  </r>
  <r>
    <x v="290"/>
    <x v="8"/>
    <n v="1426"/>
    <n v="2437"/>
  </r>
  <r>
    <x v="290"/>
    <x v="9"/>
    <n v="1401"/>
    <n v="2484"/>
  </r>
  <r>
    <x v="290"/>
    <x v="10"/>
    <n v="1335"/>
    <n v="2521"/>
  </r>
  <r>
    <x v="291"/>
    <x v="0"/>
    <n v="659"/>
    <n v="993"/>
  </r>
  <r>
    <x v="291"/>
    <x v="1"/>
    <n v="672"/>
    <n v="961"/>
  </r>
  <r>
    <x v="291"/>
    <x v="2"/>
    <n v="681"/>
    <n v="984"/>
  </r>
  <r>
    <x v="291"/>
    <x v="3"/>
    <n v="662"/>
    <n v="987"/>
  </r>
  <r>
    <x v="291"/>
    <x v="4"/>
    <n v="684"/>
    <n v="985"/>
  </r>
  <r>
    <x v="291"/>
    <x v="5"/>
    <n v="718"/>
    <n v="1017"/>
  </r>
  <r>
    <x v="291"/>
    <x v="6"/>
    <n v="722"/>
    <n v="1057"/>
  </r>
  <r>
    <x v="291"/>
    <x v="7"/>
    <n v="691"/>
    <n v="1087"/>
  </r>
  <r>
    <x v="291"/>
    <x v="8"/>
    <n v="631"/>
    <n v="1109"/>
  </r>
  <r>
    <x v="291"/>
    <x v="9"/>
    <n v="610"/>
    <n v="1101"/>
  </r>
  <r>
    <x v="291"/>
    <x v="10"/>
    <n v="577"/>
    <n v="1116"/>
  </r>
  <r>
    <x v="292"/>
    <x v="0"/>
    <n v="753"/>
    <n v="1086"/>
  </r>
  <r>
    <x v="292"/>
    <x v="1"/>
    <n v="803"/>
    <n v="1077"/>
  </r>
  <r>
    <x v="292"/>
    <x v="2"/>
    <n v="804"/>
    <n v="1120"/>
  </r>
  <r>
    <x v="292"/>
    <x v="3"/>
    <n v="806"/>
    <n v="1127"/>
  </r>
  <r>
    <x v="292"/>
    <x v="4"/>
    <n v="822"/>
    <n v="1138"/>
  </r>
  <r>
    <x v="292"/>
    <x v="5"/>
    <n v="833"/>
    <n v="1224"/>
  </r>
  <r>
    <x v="292"/>
    <x v="6"/>
    <n v="826"/>
    <n v="1285"/>
  </r>
  <r>
    <x v="292"/>
    <x v="7"/>
    <n v="830"/>
    <n v="1333"/>
  </r>
  <r>
    <x v="292"/>
    <x v="8"/>
    <n v="786"/>
    <n v="1374"/>
  </r>
  <r>
    <x v="292"/>
    <x v="9"/>
    <n v="798"/>
    <n v="1365"/>
  </r>
  <r>
    <x v="292"/>
    <x v="10"/>
    <n v="793"/>
    <n v="1384"/>
  </r>
  <r>
    <x v="293"/>
    <x v="0"/>
    <n v="250"/>
    <n v="378"/>
  </r>
  <r>
    <x v="293"/>
    <x v="1"/>
    <n v="249"/>
    <n v="390"/>
  </r>
  <r>
    <x v="293"/>
    <x v="2"/>
    <n v="248"/>
    <n v="392"/>
  </r>
  <r>
    <x v="293"/>
    <x v="3"/>
    <n v="244"/>
    <n v="412"/>
  </r>
  <r>
    <x v="293"/>
    <x v="4"/>
    <n v="234"/>
    <n v="410"/>
  </r>
  <r>
    <x v="293"/>
    <x v="5"/>
    <n v="268"/>
    <n v="403"/>
  </r>
  <r>
    <x v="293"/>
    <x v="6"/>
    <n v="270"/>
    <n v="415"/>
  </r>
  <r>
    <x v="293"/>
    <x v="7"/>
    <n v="281"/>
    <n v="423"/>
  </r>
  <r>
    <x v="293"/>
    <x v="8"/>
    <n v="284"/>
    <n v="433"/>
  </r>
  <r>
    <x v="293"/>
    <x v="9"/>
    <n v="281"/>
    <n v="438"/>
  </r>
  <r>
    <x v="293"/>
    <x v="10"/>
    <n v="274"/>
    <n v="439"/>
  </r>
  <r>
    <x v="294"/>
    <x v="0"/>
    <n v="394"/>
    <n v="523"/>
  </r>
  <r>
    <x v="294"/>
    <x v="1"/>
    <n v="403"/>
    <n v="546"/>
  </r>
  <r>
    <x v="294"/>
    <x v="2"/>
    <n v="389"/>
    <n v="559"/>
  </r>
  <r>
    <x v="294"/>
    <x v="3"/>
    <n v="402"/>
    <n v="591"/>
  </r>
  <r>
    <x v="294"/>
    <x v="4"/>
    <n v="422"/>
    <n v="604"/>
  </r>
  <r>
    <x v="294"/>
    <x v="5"/>
    <n v="409"/>
    <n v="628"/>
  </r>
  <r>
    <x v="294"/>
    <x v="6"/>
    <n v="406"/>
    <n v="641"/>
  </r>
  <r>
    <x v="294"/>
    <x v="7"/>
    <n v="407"/>
    <n v="669"/>
  </r>
  <r>
    <x v="294"/>
    <x v="8"/>
    <n v="417"/>
    <n v="679"/>
  </r>
  <r>
    <x v="294"/>
    <x v="9"/>
    <n v="420"/>
    <n v="664"/>
  </r>
  <r>
    <x v="294"/>
    <x v="10"/>
    <n v="411"/>
    <n v="665"/>
  </r>
  <r>
    <x v="295"/>
    <x v="0"/>
    <n v="1192"/>
    <n v="1899"/>
  </r>
  <r>
    <x v="295"/>
    <x v="1"/>
    <n v="1216"/>
    <n v="1916"/>
  </r>
  <r>
    <x v="295"/>
    <x v="2"/>
    <n v="1243"/>
    <n v="1937"/>
  </r>
  <r>
    <x v="295"/>
    <x v="3"/>
    <n v="1254"/>
    <n v="1967"/>
  </r>
  <r>
    <x v="295"/>
    <x v="4"/>
    <n v="1298"/>
    <n v="1984"/>
  </r>
  <r>
    <x v="295"/>
    <x v="5"/>
    <n v="1318"/>
    <n v="2042"/>
  </r>
  <r>
    <x v="295"/>
    <x v="6"/>
    <n v="1302"/>
    <n v="2095"/>
  </r>
  <r>
    <x v="295"/>
    <x v="7"/>
    <n v="1267"/>
    <n v="2125"/>
  </r>
  <r>
    <x v="295"/>
    <x v="8"/>
    <n v="1197"/>
    <n v="2152"/>
  </r>
  <r>
    <x v="295"/>
    <x v="9"/>
    <n v="1186"/>
    <n v="2183"/>
  </r>
  <r>
    <x v="295"/>
    <x v="10"/>
    <n v="1215"/>
    <n v="2166"/>
  </r>
  <r>
    <x v="296"/>
    <x v="0"/>
    <n v="458"/>
    <n v="731"/>
  </r>
  <r>
    <x v="296"/>
    <x v="1"/>
    <n v="451"/>
    <n v="715"/>
  </r>
  <r>
    <x v="296"/>
    <x v="2"/>
    <n v="429"/>
    <n v="715"/>
  </r>
  <r>
    <x v="296"/>
    <x v="3"/>
    <n v="437"/>
    <n v="729"/>
  </r>
  <r>
    <x v="296"/>
    <x v="4"/>
    <n v="432"/>
    <n v="710"/>
  </r>
  <r>
    <x v="296"/>
    <x v="5"/>
    <n v="445"/>
    <n v="695"/>
  </r>
  <r>
    <x v="296"/>
    <x v="6"/>
    <n v="465"/>
    <n v="693"/>
  </r>
  <r>
    <x v="296"/>
    <x v="7"/>
    <n v="460"/>
    <n v="697"/>
  </r>
  <r>
    <x v="296"/>
    <x v="8"/>
    <n v="473"/>
    <n v="726"/>
  </r>
  <r>
    <x v="296"/>
    <x v="9"/>
    <n v="475"/>
    <n v="738"/>
  </r>
  <r>
    <x v="296"/>
    <x v="10"/>
    <n v="458"/>
    <n v="748"/>
  </r>
  <r>
    <x v="297"/>
    <x v="0"/>
    <n v="505"/>
    <n v="839"/>
  </r>
  <r>
    <x v="297"/>
    <x v="1"/>
    <n v="546"/>
    <n v="832"/>
  </r>
  <r>
    <x v="297"/>
    <x v="2"/>
    <n v="585"/>
    <n v="831"/>
  </r>
  <r>
    <x v="297"/>
    <x v="3"/>
    <n v="593"/>
    <n v="823"/>
  </r>
  <r>
    <x v="297"/>
    <x v="4"/>
    <n v="617"/>
    <n v="828"/>
  </r>
  <r>
    <x v="297"/>
    <x v="5"/>
    <n v="574"/>
    <n v="869"/>
  </r>
  <r>
    <x v="297"/>
    <x v="6"/>
    <n v="589"/>
    <n v="894"/>
  </r>
  <r>
    <x v="297"/>
    <x v="7"/>
    <n v="583"/>
    <n v="934"/>
  </r>
  <r>
    <x v="297"/>
    <x v="8"/>
    <n v="574"/>
    <n v="960"/>
  </r>
  <r>
    <x v="297"/>
    <x v="9"/>
    <n v="560"/>
    <n v="969"/>
  </r>
  <r>
    <x v="297"/>
    <x v="10"/>
    <n v="558"/>
    <n v="983"/>
  </r>
  <r>
    <x v="298"/>
    <x v="0"/>
    <n v="480"/>
    <n v="895"/>
  </r>
  <r>
    <x v="298"/>
    <x v="1"/>
    <n v="500"/>
    <n v="887"/>
  </r>
  <r>
    <x v="298"/>
    <x v="2"/>
    <n v="506"/>
    <n v="854"/>
  </r>
  <r>
    <x v="298"/>
    <x v="3"/>
    <n v="518"/>
    <n v="867"/>
  </r>
  <r>
    <x v="298"/>
    <x v="4"/>
    <n v="540"/>
    <n v="851"/>
  </r>
  <r>
    <x v="298"/>
    <x v="5"/>
    <n v="530"/>
    <n v="866"/>
  </r>
  <r>
    <x v="298"/>
    <x v="6"/>
    <n v="537"/>
    <n v="849"/>
  </r>
  <r>
    <x v="298"/>
    <x v="7"/>
    <n v="483"/>
    <n v="866"/>
  </r>
  <r>
    <x v="298"/>
    <x v="8"/>
    <n v="497"/>
    <n v="848"/>
  </r>
  <r>
    <x v="298"/>
    <x v="9"/>
    <n v="459"/>
    <n v="861"/>
  </r>
  <r>
    <x v="298"/>
    <x v="10"/>
    <n v="465"/>
    <n v="831"/>
  </r>
  <r>
    <x v="299"/>
    <x v="0"/>
    <n v="1208"/>
    <n v="2045"/>
  </r>
  <r>
    <x v="299"/>
    <x v="1"/>
    <n v="1232"/>
    <n v="2024"/>
  </r>
  <r>
    <x v="299"/>
    <x v="2"/>
    <n v="1228"/>
    <n v="1997"/>
  </r>
  <r>
    <x v="299"/>
    <x v="3"/>
    <n v="1300"/>
    <n v="2004"/>
  </r>
  <r>
    <x v="299"/>
    <x v="4"/>
    <n v="1310"/>
    <n v="2026"/>
  </r>
  <r>
    <x v="299"/>
    <x v="5"/>
    <n v="1355"/>
    <n v="2011"/>
  </r>
  <r>
    <x v="299"/>
    <x v="6"/>
    <n v="1291"/>
    <n v="2124"/>
  </r>
  <r>
    <x v="299"/>
    <x v="7"/>
    <n v="1229"/>
    <n v="2166"/>
  </r>
  <r>
    <x v="299"/>
    <x v="8"/>
    <n v="1223"/>
    <n v="2148"/>
  </r>
  <r>
    <x v="299"/>
    <x v="9"/>
    <n v="1266"/>
    <n v="2177"/>
  </r>
  <r>
    <x v="299"/>
    <x v="10"/>
    <n v="1320"/>
    <n v="2164"/>
  </r>
  <r>
    <x v="300"/>
    <x v="0"/>
    <n v="908"/>
    <n v="1422"/>
  </r>
  <r>
    <x v="300"/>
    <x v="1"/>
    <n v="925"/>
    <n v="1422"/>
  </r>
  <r>
    <x v="300"/>
    <x v="2"/>
    <n v="967"/>
    <n v="1438"/>
  </r>
  <r>
    <x v="300"/>
    <x v="3"/>
    <n v="958"/>
    <n v="1448"/>
  </r>
  <r>
    <x v="300"/>
    <x v="4"/>
    <n v="969"/>
    <n v="1452"/>
  </r>
  <r>
    <x v="300"/>
    <x v="5"/>
    <n v="962"/>
    <n v="1440"/>
  </r>
  <r>
    <x v="300"/>
    <x v="6"/>
    <n v="913"/>
    <n v="1522"/>
  </r>
  <r>
    <x v="300"/>
    <x v="7"/>
    <n v="884"/>
    <n v="1556"/>
  </r>
  <r>
    <x v="300"/>
    <x v="8"/>
    <n v="846"/>
    <n v="1541"/>
  </r>
  <r>
    <x v="300"/>
    <x v="9"/>
    <n v="834"/>
    <n v="1495"/>
  </r>
  <r>
    <x v="300"/>
    <x v="10"/>
    <n v="811"/>
    <n v="1489"/>
  </r>
  <r>
    <x v="301"/>
    <x v="0"/>
    <n v="621"/>
    <n v="942"/>
  </r>
  <r>
    <x v="301"/>
    <x v="1"/>
    <n v="616"/>
    <n v="952"/>
  </r>
  <r>
    <x v="301"/>
    <x v="2"/>
    <n v="653"/>
    <n v="919"/>
  </r>
  <r>
    <x v="301"/>
    <x v="3"/>
    <n v="652"/>
    <n v="943"/>
  </r>
  <r>
    <x v="301"/>
    <x v="4"/>
    <n v="661"/>
    <n v="973"/>
  </r>
  <r>
    <x v="301"/>
    <x v="5"/>
    <n v="669"/>
    <n v="1025"/>
  </r>
  <r>
    <x v="301"/>
    <x v="6"/>
    <n v="674"/>
    <n v="1066"/>
  </r>
  <r>
    <x v="301"/>
    <x v="7"/>
    <n v="700"/>
    <n v="1079"/>
  </r>
  <r>
    <x v="301"/>
    <x v="8"/>
    <n v="662"/>
    <n v="1124"/>
  </r>
  <r>
    <x v="301"/>
    <x v="9"/>
    <n v="652"/>
    <n v="1146"/>
  </r>
  <r>
    <x v="301"/>
    <x v="10"/>
    <n v="635"/>
    <n v="1148"/>
  </r>
  <r>
    <x v="302"/>
    <x v="0"/>
    <n v="559"/>
    <n v="913"/>
  </r>
  <r>
    <x v="302"/>
    <x v="1"/>
    <n v="553"/>
    <n v="877"/>
  </r>
  <r>
    <x v="302"/>
    <x v="2"/>
    <n v="571"/>
    <n v="886"/>
  </r>
  <r>
    <x v="302"/>
    <x v="3"/>
    <n v="595"/>
    <n v="877"/>
  </r>
  <r>
    <x v="302"/>
    <x v="4"/>
    <n v="618"/>
    <n v="883"/>
  </r>
  <r>
    <x v="302"/>
    <x v="5"/>
    <n v="605"/>
    <n v="917"/>
  </r>
  <r>
    <x v="302"/>
    <x v="6"/>
    <n v="617"/>
    <n v="917"/>
  </r>
  <r>
    <x v="302"/>
    <x v="7"/>
    <n v="587"/>
    <n v="948"/>
  </r>
  <r>
    <x v="302"/>
    <x v="8"/>
    <n v="578"/>
    <n v="938"/>
  </r>
  <r>
    <x v="302"/>
    <x v="9"/>
    <n v="553"/>
    <n v="957"/>
  </r>
  <r>
    <x v="302"/>
    <x v="10"/>
    <n v="533"/>
    <n v="918"/>
  </r>
  <r>
    <x v="303"/>
    <x v="0"/>
    <n v="409"/>
    <n v="616"/>
  </r>
  <r>
    <x v="303"/>
    <x v="1"/>
    <n v="419"/>
    <n v="632"/>
  </r>
  <r>
    <x v="303"/>
    <x v="2"/>
    <n v="413"/>
    <n v="642"/>
  </r>
  <r>
    <x v="303"/>
    <x v="3"/>
    <n v="427"/>
    <n v="641"/>
  </r>
  <r>
    <x v="303"/>
    <x v="4"/>
    <n v="456"/>
    <n v="642"/>
  </r>
  <r>
    <x v="303"/>
    <x v="5"/>
    <n v="457"/>
    <n v="674"/>
  </r>
  <r>
    <x v="303"/>
    <x v="6"/>
    <n v="470"/>
    <n v="729"/>
  </r>
  <r>
    <x v="303"/>
    <x v="7"/>
    <n v="454"/>
    <n v="685"/>
  </r>
  <r>
    <x v="303"/>
    <x v="8"/>
    <n v="442"/>
    <n v="697"/>
  </r>
  <r>
    <x v="303"/>
    <x v="9"/>
    <n v="449"/>
    <n v="712"/>
  </r>
  <r>
    <x v="303"/>
    <x v="10"/>
    <n v="452"/>
    <n v="737"/>
  </r>
  <r>
    <x v="304"/>
    <x v="0"/>
    <n v="1238"/>
    <n v="1909"/>
  </r>
  <r>
    <x v="304"/>
    <x v="1"/>
    <n v="1287"/>
    <n v="1925"/>
  </r>
  <r>
    <x v="304"/>
    <x v="2"/>
    <n v="1321"/>
    <n v="1917"/>
  </r>
  <r>
    <x v="304"/>
    <x v="3"/>
    <n v="1346"/>
    <n v="1965"/>
  </r>
  <r>
    <x v="304"/>
    <x v="4"/>
    <n v="1345"/>
    <n v="1993"/>
  </r>
  <r>
    <x v="304"/>
    <x v="5"/>
    <n v="1311"/>
    <n v="2033"/>
  </r>
  <r>
    <x v="304"/>
    <x v="6"/>
    <n v="1294"/>
    <n v="2148"/>
  </r>
  <r>
    <x v="304"/>
    <x v="7"/>
    <n v="1270"/>
    <n v="2189"/>
  </r>
  <r>
    <x v="304"/>
    <x v="8"/>
    <n v="1233"/>
    <n v="2194"/>
  </r>
  <r>
    <x v="304"/>
    <x v="9"/>
    <n v="1225"/>
    <n v="2240"/>
  </r>
  <r>
    <x v="304"/>
    <x v="10"/>
    <n v="1249"/>
    <n v="2287"/>
  </r>
  <r>
    <x v="305"/>
    <x v="0"/>
    <n v="722"/>
    <n v="1186"/>
  </r>
  <r>
    <x v="305"/>
    <x v="1"/>
    <n v="714"/>
    <n v="1214"/>
  </r>
  <r>
    <x v="305"/>
    <x v="2"/>
    <n v="750"/>
    <n v="1187"/>
  </r>
  <r>
    <x v="305"/>
    <x v="3"/>
    <n v="757"/>
    <n v="1198"/>
  </r>
  <r>
    <x v="305"/>
    <x v="4"/>
    <n v="772"/>
    <n v="1187"/>
  </r>
  <r>
    <x v="305"/>
    <x v="5"/>
    <n v="826"/>
    <n v="1231"/>
  </r>
  <r>
    <x v="305"/>
    <x v="6"/>
    <n v="776"/>
    <n v="1280"/>
  </r>
  <r>
    <x v="305"/>
    <x v="7"/>
    <n v="783"/>
    <n v="1278"/>
  </r>
  <r>
    <x v="305"/>
    <x v="8"/>
    <n v="739"/>
    <n v="1320"/>
  </r>
  <r>
    <x v="305"/>
    <x v="9"/>
    <n v="703"/>
    <n v="1351"/>
  </r>
  <r>
    <x v="305"/>
    <x v="10"/>
    <n v="673"/>
    <n v="1340"/>
  </r>
  <r>
    <x v="306"/>
    <x v="0"/>
    <n v="909"/>
    <n v="1426"/>
  </r>
  <r>
    <x v="306"/>
    <x v="1"/>
    <n v="926"/>
    <n v="1453"/>
  </r>
  <r>
    <x v="306"/>
    <x v="2"/>
    <n v="940"/>
    <n v="1430"/>
  </r>
  <r>
    <x v="306"/>
    <x v="3"/>
    <n v="951"/>
    <n v="1444"/>
  </r>
  <r>
    <x v="306"/>
    <x v="4"/>
    <n v="948"/>
    <n v="1460"/>
  </r>
  <r>
    <x v="306"/>
    <x v="5"/>
    <n v="918"/>
    <n v="1480"/>
  </r>
  <r>
    <x v="306"/>
    <x v="6"/>
    <n v="950"/>
    <n v="1509"/>
  </r>
  <r>
    <x v="306"/>
    <x v="7"/>
    <n v="910"/>
    <n v="1532"/>
  </r>
  <r>
    <x v="306"/>
    <x v="8"/>
    <n v="856"/>
    <n v="1570"/>
  </r>
  <r>
    <x v="306"/>
    <x v="9"/>
    <n v="846"/>
    <n v="1561"/>
  </r>
  <r>
    <x v="306"/>
    <x v="10"/>
    <n v="797"/>
    <n v="1540"/>
  </r>
  <r>
    <x v="307"/>
    <x v="0"/>
    <n v="1049"/>
    <n v="1676"/>
  </r>
  <r>
    <x v="307"/>
    <x v="1"/>
    <n v="1026"/>
    <n v="1687"/>
  </r>
  <r>
    <x v="307"/>
    <x v="2"/>
    <n v="1093"/>
    <n v="1627"/>
  </r>
  <r>
    <x v="307"/>
    <x v="3"/>
    <n v="1135"/>
    <n v="1656"/>
  </r>
  <r>
    <x v="307"/>
    <x v="4"/>
    <n v="1154"/>
    <n v="1670"/>
  </r>
  <r>
    <x v="307"/>
    <x v="5"/>
    <n v="1226"/>
    <n v="1658"/>
  </r>
  <r>
    <x v="307"/>
    <x v="6"/>
    <n v="1241"/>
    <n v="1704"/>
  </r>
  <r>
    <x v="307"/>
    <x v="7"/>
    <n v="1218"/>
    <n v="1797"/>
  </r>
  <r>
    <x v="307"/>
    <x v="8"/>
    <n v="1191"/>
    <n v="1888"/>
  </r>
  <r>
    <x v="307"/>
    <x v="9"/>
    <n v="1228"/>
    <n v="1915"/>
  </r>
  <r>
    <x v="307"/>
    <x v="10"/>
    <n v="1231"/>
    <n v="1931"/>
  </r>
  <r>
    <x v="308"/>
    <x v="0"/>
    <n v="448"/>
    <n v="771"/>
  </r>
  <r>
    <x v="308"/>
    <x v="1"/>
    <n v="446"/>
    <n v="768"/>
  </r>
  <r>
    <x v="308"/>
    <x v="2"/>
    <n v="480"/>
    <n v="744"/>
  </r>
  <r>
    <x v="308"/>
    <x v="3"/>
    <n v="447"/>
    <n v="778"/>
  </r>
  <r>
    <x v="308"/>
    <x v="4"/>
    <n v="435"/>
    <n v="758"/>
  </r>
  <r>
    <x v="308"/>
    <x v="5"/>
    <n v="452"/>
    <n v="763"/>
  </r>
  <r>
    <x v="308"/>
    <x v="6"/>
    <n v="447"/>
    <n v="792"/>
  </r>
  <r>
    <x v="308"/>
    <x v="7"/>
    <n v="446"/>
    <n v="801"/>
  </r>
  <r>
    <x v="308"/>
    <x v="8"/>
    <n v="442"/>
    <n v="810"/>
  </r>
  <r>
    <x v="308"/>
    <x v="9"/>
    <n v="445"/>
    <n v="801"/>
  </r>
  <r>
    <x v="308"/>
    <x v="10"/>
    <n v="434"/>
    <n v="784"/>
  </r>
  <r>
    <x v="309"/>
    <x v="0"/>
    <n v="1191"/>
    <n v="1728"/>
  </r>
  <r>
    <x v="309"/>
    <x v="1"/>
    <n v="1240"/>
    <n v="1773"/>
  </r>
  <r>
    <x v="309"/>
    <x v="2"/>
    <n v="1270"/>
    <n v="1804"/>
  </r>
  <r>
    <x v="309"/>
    <x v="3"/>
    <n v="1308"/>
    <n v="1817"/>
  </r>
  <r>
    <x v="309"/>
    <x v="4"/>
    <n v="1305"/>
    <n v="1846"/>
  </r>
  <r>
    <x v="309"/>
    <x v="5"/>
    <n v="1326"/>
    <n v="1940"/>
  </r>
  <r>
    <x v="309"/>
    <x v="6"/>
    <n v="1309"/>
    <n v="2036"/>
  </r>
  <r>
    <x v="309"/>
    <x v="7"/>
    <n v="1298"/>
    <n v="2117"/>
  </r>
  <r>
    <x v="309"/>
    <x v="8"/>
    <n v="1274"/>
    <n v="2150"/>
  </r>
  <r>
    <x v="309"/>
    <x v="9"/>
    <n v="1222"/>
    <n v="2170"/>
  </r>
  <r>
    <x v="309"/>
    <x v="10"/>
    <n v="1190"/>
    <n v="2180"/>
  </r>
  <r>
    <x v="310"/>
    <x v="0"/>
    <n v="344"/>
    <n v="652"/>
  </r>
  <r>
    <x v="310"/>
    <x v="1"/>
    <n v="342"/>
    <n v="636"/>
  </r>
  <r>
    <x v="310"/>
    <x v="2"/>
    <n v="354"/>
    <n v="619"/>
  </r>
  <r>
    <x v="310"/>
    <x v="3"/>
    <n v="355"/>
    <n v="617"/>
  </r>
  <r>
    <x v="310"/>
    <x v="4"/>
    <n v="359"/>
    <n v="619"/>
  </r>
  <r>
    <x v="310"/>
    <x v="5"/>
    <n v="352"/>
    <n v="627"/>
  </r>
  <r>
    <x v="310"/>
    <x v="6"/>
    <n v="368"/>
    <n v="628"/>
  </r>
  <r>
    <x v="310"/>
    <x v="7"/>
    <n v="395"/>
    <n v="641"/>
  </r>
  <r>
    <x v="310"/>
    <x v="8"/>
    <n v="384"/>
    <n v="685"/>
  </r>
  <r>
    <x v="310"/>
    <x v="9"/>
    <n v="386"/>
    <n v="692"/>
  </r>
  <r>
    <x v="310"/>
    <x v="10"/>
    <n v="379"/>
    <n v="706"/>
  </r>
  <r>
    <x v="311"/>
    <x v="0"/>
    <n v="205"/>
    <n v="266"/>
  </r>
  <r>
    <x v="311"/>
    <x v="1"/>
    <n v="237"/>
    <n v="292"/>
  </r>
  <r>
    <x v="311"/>
    <x v="2"/>
    <n v="234"/>
    <n v="294"/>
  </r>
  <r>
    <x v="311"/>
    <x v="3"/>
    <n v="216"/>
    <n v="301"/>
  </r>
  <r>
    <x v="311"/>
    <x v="4"/>
    <n v="203"/>
    <n v="299"/>
  </r>
  <r>
    <x v="311"/>
    <x v="5"/>
    <n v="173"/>
    <n v="305"/>
  </r>
  <r>
    <x v="311"/>
    <x v="6"/>
    <n v="172"/>
    <n v="279"/>
  </r>
  <r>
    <x v="311"/>
    <x v="7"/>
    <n v="163"/>
    <n v="278"/>
  </r>
  <r>
    <x v="311"/>
    <x v="8"/>
    <n v="150"/>
    <n v="283"/>
  </r>
  <r>
    <x v="311"/>
    <x v="9"/>
    <n v="149"/>
    <n v="285"/>
  </r>
  <r>
    <x v="311"/>
    <x v="10"/>
    <n v="156"/>
    <n v="271"/>
  </r>
  <r>
    <x v="312"/>
    <x v="0"/>
    <n v="334"/>
    <n v="463"/>
  </r>
  <r>
    <x v="312"/>
    <x v="1"/>
    <n v="333"/>
    <n v="469"/>
  </r>
  <r>
    <x v="312"/>
    <x v="2"/>
    <n v="313"/>
    <n v="469"/>
  </r>
  <r>
    <x v="312"/>
    <x v="3"/>
    <n v="336"/>
    <n v="477"/>
  </r>
  <r>
    <x v="312"/>
    <x v="4"/>
    <n v="338"/>
    <n v="487"/>
  </r>
  <r>
    <x v="312"/>
    <x v="5"/>
    <n v="330"/>
    <n v="503"/>
  </r>
  <r>
    <x v="312"/>
    <x v="6"/>
    <n v="331"/>
    <n v="507"/>
  </r>
  <r>
    <x v="312"/>
    <x v="7"/>
    <n v="318"/>
    <n v="520"/>
  </r>
  <r>
    <x v="312"/>
    <x v="8"/>
    <n v="303"/>
    <n v="528"/>
  </r>
  <r>
    <x v="312"/>
    <x v="9"/>
    <n v="277"/>
    <n v="544"/>
  </r>
  <r>
    <x v="312"/>
    <x v="10"/>
    <n v="271"/>
    <n v="529"/>
  </r>
  <r>
    <x v="313"/>
    <x v="0"/>
    <n v="226"/>
    <n v="343"/>
  </r>
  <r>
    <x v="313"/>
    <x v="1"/>
    <n v="244"/>
    <n v="338"/>
  </r>
  <r>
    <x v="313"/>
    <x v="2"/>
    <n v="262"/>
    <n v="330"/>
  </r>
  <r>
    <x v="313"/>
    <x v="3"/>
    <n v="274"/>
    <n v="333"/>
  </r>
  <r>
    <x v="313"/>
    <x v="4"/>
    <n v="279"/>
    <n v="346"/>
  </r>
  <r>
    <x v="313"/>
    <x v="5"/>
    <n v="284"/>
    <n v="367"/>
  </r>
  <r>
    <x v="313"/>
    <x v="6"/>
    <n v="276"/>
    <n v="399"/>
  </r>
  <r>
    <x v="313"/>
    <x v="7"/>
    <n v="294"/>
    <n v="409"/>
  </r>
  <r>
    <x v="313"/>
    <x v="8"/>
    <n v="274"/>
    <n v="431"/>
  </r>
  <r>
    <x v="313"/>
    <x v="9"/>
    <n v="255"/>
    <n v="442"/>
  </r>
  <r>
    <x v="313"/>
    <x v="10"/>
    <n v="277"/>
    <n v="432"/>
  </r>
  <r>
    <x v="314"/>
    <x v="0"/>
    <n v="921"/>
    <n v="1637"/>
  </r>
  <r>
    <x v="314"/>
    <x v="1"/>
    <n v="930"/>
    <n v="1622"/>
  </r>
  <r>
    <x v="314"/>
    <x v="2"/>
    <n v="937"/>
    <n v="1608"/>
  </r>
  <r>
    <x v="314"/>
    <x v="3"/>
    <n v="997"/>
    <n v="1609"/>
  </r>
  <r>
    <x v="314"/>
    <x v="4"/>
    <n v="1024"/>
    <n v="1568"/>
  </r>
  <r>
    <x v="314"/>
    <x v="5"/>
    <n v="1072"/>
    <n v="1586"/>
  </r>
  <r>
    <x v="314"/>
    <x v="6"/>
    <n v="1121"/>
    <n v="1613"/>
  </r>
  <r>
    <x v="314"/>
    <x v="7"/>
    <n v="1123"/>
    <n v="1630"/>
  </r>
  <r>
    <x v="314"/>
    <x v="8"/>
    <n v="1056"/>
    <n v="1688"/>
  </r>
  <r>
    <x v="314"/>
    <x v="9"/>
    <n v="1055"/>
    <n v="1727"/>
  </r>
  <r>
    <x v="314"/>
    <x v="10"/>
    <n v="1031"/>
    <n v="1679"/>
  </r>
  <r>
    <x v="315"/>
    <x v="0"/>
    <n v="562"/>
    <n v="822"/>
  </r>
  <r>
    <x v="315"/>
    <x v="1"/>
    <n v="588"/>
    <n v="838"/>
  </r>
  <r>
    <x v="315"/>
    <x v="2"/>
    <n v="590"/>
    <n v="858"/>
  </r>
  <r>
    <x v="315"/>
    <x v="3"/>
    <n v="596"/>
    <n v="876"/>
  </r>
  <r>
    <x v="315"/>
    <x v="4"/>
    <n v="586"/>
    <n v="885"/>
  </r>
  <r>
    <x v="315"/>
    <x v="5"/>
    <n v="620"/>
    <n v="876"/>
  </r>
  <r>
    <x v="315"/>
    <x v="6"/>
    <n v="619"/>
    <n v="891"/>
  </r>
  <r>
    <x v="315"/>
    <x v="7"/>
    <n v="591"/>
    <n v="907"/>
  </r>
  <r>
    <x v="315"/>
    <x v="8"/>
    <n v="604"/>
    <n v="891"/>
  </r>
  <r>
    <x v="315"/>
    <x v="9"/>
    <n v="606"/>
    <n v="884"/>
  </r>
  <r>
    <x v="315"/>
    <x v="10"/>
    <n v="619"/>
    <n v="903"/>
  </r>
  <r>
    <x v="316"/>
    <x v="0"/>
    <n v="1054"/>
    <n v="1743"/>
  </r>
  <r>
    <x v="316"/>
    <x v="1"/>
    <n v="1103"/>
    <n v="1715"/>
  </r>
  <r>
    <x v="316"/>
    <x v="2"/>
    <n v="1122"/>
    <n v="1726"/>
  </r>
  <r>
    <x v="316"/>
    <x v="3"/>
    <n v="1123"/>
    <n v="1743"/>
  </r>
  <r>
    <x v="316"/>
    <x v="4"/>
    <n v="1094"/>
    <n v="1763"/>
  </r>
  <r>
    <x v="316"/>
    <x v="5"/>
    <n v="1074"/>
    <n v="1762"/>
  </r>
  <r>
    <x v="316"/>
    <x v="6"/>
    <n v="1093"/>
    <n v="1784"/>
  </r>
  <r>
    <x v="316"/>
    <x v="7"/>
    <n v="1055"/>
    <n v="1821"/>
  </r>
  <r>
    <x v="316"/>
    <x v="8"/>
    <n v="1092"/>
    <n v="1852"/>
  </r>
  <r>
    <x v="316"/>
    <x v="9"/>
    <n v="1087"/>
    <n v="1826"/>
  </r>
  <r>
    <x v="316"/>
    <x v="10"/>
    <n v="1070"/>
    <n v="1838"/>
  </r>
  <r>
    <x v="317"/>
    <x v="0"/>
    <n v="301"/>
    <n v="434"/>
  </r>
  <r>
    <x v="317"/>
    <x v="1"/>
    <n v="317"/>
    <n v="436"/>
  </r>
  <r>
    <x v="317"/>
    <x v="2"/>
    <n v="305"/>
    <n v="433"/>
  </r>
  <r>
    <x v="317"/>
    <x v="3"/>
    <n v="325"/>
    <n v="431"/>
  </r>
  <r>
    <x v="317"/>
    <x v="4"/>
    <n v="330"/>
    <n v="442"/>
  </r>
  <r>
    <x v="317"/>
    <x v="5"/>
    <n v="304"/>
    <n v="473"/>
  </r>
  <r>
    <x v="317"/>
    <x v="6"/>
    <n v="303"/>
    <n v="452"/>
  </r>
  <r>
    <x v="317"/>
    <x v="7"/>
    <n v="270"/>
    <n v="469"/>
  </r>
  <r>
    <x v="317"/>
    <x v="8"/>
    <n v="254"/>
    <n v="463"/>
  </r>
  <r>
    <x v="317"/>
    <x v="9"/>
    <n v="247"/>
    <n v="459"/>
  </r>
  <r>
    <x v="317"/>
    <x v="10"/>
    <n v="224"/>
    <n v="469"/>
  </r>
  <r>
    <x v="318"/>
    <x v="0"/>
    <n v="1434"/>
    <n v="2152"/>
  </r>
  <r>
    <x v="318"/>
    <x v="1"/>
    <n v="1444"/>
    <n v="2202"/>
  </r>
  <r>
    <x v="318"/>
    <x v="2"/>
    <n v="1506"/>
    <n v="2242"/>
  </r>
  <r>
    <x v="318"/>
    <x v="3"/>
    <n v="1517"/>
    <n v="2266"/>
  </r>
  <r>
    <x v="318"/>
    <x v="4"/>
    <n v="1547"/>
    <n v="2227"/>
  </r>
  <r>
    <x v="318"/>
    <x v="5"/>
    <n v="1495"/>
    <n v="2268"/>
  </r>
  <r>
    <x v="318"/>
    <x v="6"/>
    <n v="1472"/>
    <n v="2346"/>
  </r>
  <r>
    <x v="318"/>
    <x v="7"/>
    <n v="1499"/>
    <n v="2373"/>
  </r>
  <r>
    <x v="318"/>
    <x v="8"/>
    <n v="1494"/>
    <n v="2416"/>
  </r>
  <r>
    <x v="318"/>
    <x v="9"/>
    <n v="1476"/>
    <n v="2458"/>
  </r>
  <r>
    <x v="318"/>
    <x v="10"/>
    <n v="1480"/>
    <n v="2505"/>
  </r>
  <r>
    <x v="319"/>
    <x v="0"/>
    <n v="182"/>
    <n v="300"/>
  </r>
  <r>
    <x v="319"/>
    <x v="1"/>
    <n v="199"/>
    <n v="293"/>
  </r>
  <r>
    <x v="319"/>
    <x v="2"/>
    <n v="190"/>
    <n v="290"/>
  </r>
  <r>
    <x v="319"/>
    <x v="3"/>
    <n v="175"/>
    <n v="288"/>
  </r>
  <r>
    <x v="319"/>
    <x v="4"/>
    <n v="181"/>
    <n v="277"/>
  </r>
  <r>
    <x v="319"/>
    <x v="5"/>
    <n v="158"/>
    <n v="307"/>
  </r>
  <r>
    <x v="319"/>
    <x v="6"/>
    <n v="156"/>
    <n v="282"/>
  </r>
  <r>
    <x v="319"/>
    <x v="7"/>
    <n v="152"/>
    <n v="285"/>
  </r>
  <r>
    <x v="319"/>
    <x v="8"/>
    <n v="148"/>
    <n v="275"/>
  </r>
  <r>
    <x v="319"/>
    <x v="9"/>
    <n v="156"/>
    <n v="271"/>
  </r>
  <r>
    <x v="319"/>
    <x v="10"/>
    <n v="177"/>
    <n v="27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9">
  <r>
    <x v="0"/>
    <x v="0"/>
    <n v="515"/>
    <n v="818"/>
  </r>
  <r>
    <x v="0"/>
    <x v="1"/>
    <n v="512"/>
    <n v="802"/>
  </r>
  <r>
    <x v="0"/>
    <x v="2"/>
    <n v="503"/>
    <n v="808"/>
  </r>
  <r>
    <x v="0"/>
    <x v="3"/>
    <n v="515"/>
    <n v="787"/>
  </r>
  <r>
    <x v="0"/>
    <x v="4"/>
    <n v="517"/>
    <n v="790"/>
  </r>
  <r>
    <x v="0"/>
    <x v="5"/>
    <n v="518"/>
    <n v="788"/>
  </r>
  <r>
    <x v="0"/>
    <x v="6"/>
    <n v="528"/>
    <n v="805"/>
  </r>
  <r>
    <x v="0"/>
    <x v="7"/>
    <n v="509"/>
    <n v="824"/>
  </r>
  <r>
    <x v="0"/>
    <x v="8"/>
    <n v="513"/>
    <n v="810"/>
  </r>
  <r>
    <x v="0"/>
    <x v="9"/>
    <n v="486"/>
    <n v="816"/>
  </r>
  <r>
    <x v="0"/>
    <x v="10"/>
    <n v="461"/>
    <n v="820"/>
  </r>
  <r>
    <x v="1"/>
    <x v="0"/>
    <n v="21987"/>
    <n v="29535"/>
  </r>
  <r>
    <x v="1"/>
    <x v="1"/>
    <n v="22762"/>
    <n v="30164"/>
  </r>
  <r>
    <x v="1"/>
    <x v="2"/>
    <n v="23383"/>
    <n v="31188"/>
  </r>
  <r>
    <x v="1"/>
    <x v="3"/>
    <n v="24087"/>
    <n v="32090"/>
  </r>
  <r>
    <x v="1"/>
    <x v="4"/>
    <n v="24626"/>
    <n v="33220"/>
  </r>
  <r>
    <x v="1"/>
    <x v="5"/>
    <n v="24933"/>
    <n v="34636"/>
  </r>
  <r>
    <x v="1"/>
    <x v="6"/>
    <n v="24885"/>
    <n v="36126"/>
  </r>
  <r>
    <x v="1"/>
    <x v="7"/>
    <n v="25098"/>
    <n v="37328"/>
  </r>
  <r>
    <x v="1"/>
    <x v="8"/>
    <n v="25028"/>
    <n v="38162"/>
  </r>
  <r>
    <x v="1"/>
    <x v="9"/>
    <n v="24524"/>
    <n v="38558"/>
  </r>
  <r>
    <x v="1"/>
    <x v="10"/>
    <n v="24459"/>
    <n v="38761"/>
  </r>
  <r>
    <x v="2"/>
    <x v="0"/>
    <n v="460"/>
    <n v="828"/>
  </r>
  <r>
    <x v="2"/>
    <x v="1"/>
    <n v="443"/>
    <n v="825"/>
  </r>
  <r>
    <x v="2"/>
    <x v="2"/>
    <n v="443"/>
    <n v="813"/>
  </r>
  <r>
    <x v="2"/>
    <x v="3"/>
    <n v="481"/>
    <n v="767"/>
  </r>
  <r>
    <x v="2"/>
    <x v="4"/>
    <n v="464"/>
    <n v="780"/>
  </r>
  <r>
    <x v="2"/>
    <x v="5"/>
    <n v="458"/>
    <n v="789"/>
  </r>
  <r>
    <x v="2"/>
    <x v="6"/>
    <n v="468"/>
    <n v="830"/>
  </r>
  <r>
    <x v="2"/>
    <x v="7"/>
    <n v="443"/>
    <n v="819"/>
  </r>
  <r>
    <x v="2"/>
    <x v="8"/>
    <n v="448"/>
    <n v="824"/>
  </r>
  <r>
    <x v="2"/>
    <x v="9"/>
    <n v="426"/>
    <n v="828"/>
  </r>
  <r>
    <x v="2"/>
    <x v="10"/>
    <n v="405"/>
    <n v="834"/>
  </r>
  <r>
    <x v="3"/>
    <x v="0"/>
    <n v="687"/>
    <n v="972"/>
  </r>
  <r>
    <x v="3"/>
    <x v="1"/>
    <n v="691"/>
    <n v="1022"/>
  </r>
  <r>
    <x v="3"/>
    <x v="2"/>
    <n v="647"/>
    <n v="1054"/>
  </r>
  <r>
    <x v="3"/>
    <x v="3"/>
    <n v="632"/>
    <n v="1037"/>
  </r>
  <r>
    <x v="3"/>
    <x v="4"/>
    <n v="622"/>
    <n v="1050"/>
  </r>
  <r>
    <x v="3"/>
    <x v="5"/>
    <n v="623"/>
    <n v="1057"/>
  </r>
  <r>
    <x v="3"/>
    <x v="6"/>
    <n v="653"/>
    <n v="1051"/>
  </r>
  <r>
    <x v="3"/>
    <x v="7"/>
    <n v="713"/>
    <n v="1036"/>
  </r>
  <r>
    <x v="3"/>
    <x v="8"/>
    <n v="706"/>
    <n v="1028"/>
  </r>
  <r>
    <x v="3"/>
    <x v="9"/>
    <n v="696"/>
    <n v="1084"/>
  </r>
  <r>
    <x v="3"/>
    <x v="10"/>
    <n v="694"/>
    <n v="1139"/>
  </r>
  <r>
    <x v="4"/>
    <x v="0"/>
    <n v="336"/>
    <n v="659"/>
  </r>
  <r>
    <x v="4"/>
    <x v="1"/>
    <n v="326"/>
    <n v="671"/>
  </r>
  <r>
    <x v="4"/>
    <x v="2"/>
    <n v="373"/>
    <n v="696"/>
  </r>
  <r>
    <x v="4"/>
    <x v="3"/>
    <n v="379"/>
    <n v="689"/>
  </r>
  <r>
    <x v="4"/>
    <x v="4"/>
    <n v="412"/>
    <n v="669"/>
  </r>
  <r>
    <x v="4"/>
    <x v="5"/>
    <n v="421"/>
    <n v="672"/>
  </r>
  <r>
    <x v="4"/>
    <x v="6"/>
    <n v="443"/>
    <n v="657"/>
  </r>
  <r>
    <x v="4"/>
    <x v="7"/>
    <n v="427"/>
    <n v="668"/>
  </r>
  <r>
    <x v="4"/>
    <x v="8"/>
    <n v="417"/>
    <n v="649"/>
  </r>
  <r>
    <x v="4"/>
    <x v="9"/>
    <n v="435"/>
    <n v="639"/>
  </r>
  <r>
    <x v="4"/>
    <x v="10"/>
    <n v="416"/>
    <n v="672"/>
  </r>
  <r>
    <x v="5"/>
    <x v="0"/>
    <n v="1476"/>
    <n v="2900"/>
  </r>
  <r>
    <x v="5"/>
    <x v="1"/>
    <n v="1545"/>
    <n v="2892"/>
  </r>
  <r>
    <x v="5"/>
    <x v="2"/>
    <n v="1573"/>
    <n v="2851"/>
  </r>
  <r>
    <x v="5"/>
    <x v="3"/>
    <n v="1608"/>
    <n v="2827"/>
  </r>
  <r>
    <x v="5"/>
    <x v="4"/>
    <n v="1625"/>
    <n v="2918"/>
  </r>
  <r>
    <x v="5"/>
    <x v="5"/>
    <n v="1681"/>
    <n v="2917"/>
  </r>
  <r>
    <x v="5"/>
    <x v="6"/>
    <n v="1654"/>
    <n v="2962"/>
  </r>
  <r>
    <x v="5"/>
    <x v="7"/>
    <n v="1686"/>
    <n v="3029"/>
  </r>
  <r>
    <x v="5"/>
    <x v="8"/>
    <n v="1656"/>
    <n v="3108"/>
  </r>
  <r>
    <x v="5"/>
    <x v="9"/>
    <n v="1634"/>
    <n v="3156"/>
  </r>
  <r>
    <x v="5"/>
    <x v="10"/>
    <n v="1649"/>
    <n v="3179"/>
  </r>
  <r>
    <x v="6"/>
    <x v="0"/>
    <n v="869"/>
    <n v="1422"/>
  </r>
  <r>
    <x v="6"/>
    <x v="1"/>
    <n v="922"/>
    <n v="1386"/>
  </r>
  <r>
    <x v="6"/>
    <x v="2"/>
    <n v="899"/>
    <n v="1398"/>
  </r>
  <r>
    <x v="6"/>
    <x v="3"/>
    <n v="948"/>
    <n v="1349"/>
  </r>
  <r>
    <x v="6"/>
    <x v="4"/>
    <n v="887"/>
    <n v="1415"/>
  </r>
  <r>
    <x v="6"/>
    <x v="5"/>
    <n v="887"/>
    <n v="1429"/>
  </r>
  <r>
    <x v="6"/>
    <x v="6"/>
    <n v="905"/>
    <n v="1460"/>
  </r>
  <r>
    <x v="6"/>
    <x v="7"/>
    <n v="903"/>
    <n v="1477"/>
  </r>
  <r>
    <x v="6"/>
    <x v="8"/>
    <n v="914"/>
    <n v="1487"/>
  </r>
  <r>
    <x v="6"/>
    <x v="9"/>
    <n v="940"/>
    <n v="1466"/>
  </r>
  <r>
    <x v="6"/>
    <x v="10"/>
    <n v="973"/>
    <n v="1470"/>
  </r>
  <r>
    <x v="7"/>
    <x v="0"/>
    <n v="733"/>
    <n v="1456"/>
  </r>
  <r>
    <x v="7"/>
    <x v="1"/>
    <n v="751"/>
    <n v="1437"/>
  </r>
  <r>
    <x v="7"/>
    <x v="2"/>
    <n v="821"/>
    <n v="1408"/>
  </r>
  <r>
    <x v="7"/>
    <x v="3"/>
    <n v="876"/>
    <n v="1474"/>
  </r>
  <r>
    <x v="7"/>
    <x v="4"/>
    <n v="892"/>
    <n v="1514"/>
  </r>
  <r>
    <x v="7"/>
    <x v="5"/>
    <n v="887"/>
    <n v="1556"/>
  </r>
  <r>
    <x v="7"/>
    <x v="6"/>
    <n v="901"/>
    <n v="1577"/>
  </r>
  <r>
    <x v="7"/>
    <x v="7"/>
    <n v="890"/>
    <n v="1628"/>
  </r>
  <r>
    <x v="7"/>
    <x v="8"/>
    <n v="890"/>
    <n v="1662"/>
  </r>
  <r>
    <x v="7"/>
    <x v="9"/>
    <n v="885"/>
    <n v="1752"/>
  </r>
  <r>
    <x v="7"/>
    <x v="10"/>
    <n v="888"/>
    <n v="1759"/>
  </r>
  <r>
    <x v="8"/>
    <x v="0"/>
    <n v="722"/>
    <n v="1271"/>
  </r>
  <r>
    <x v="8"/>
    <x v="1"/>
    <n v="750"/>
    <n v="1212"/>
  </r>
  <r>
    <x v="8"/>
    <x v="2"/>
    <n v="754"/>
    <n v="1198"/>
  </r>
  <r>
    <x v="8"/>
    <x v="3"/>
    <n v="769"/>
    <n v="1203"/>
  </r>
  <r>
    <x v="8"/>
    <x v="4"/>
    <n v="787"/>
    <n v="1198"/>
  </r>
  <r>
    <x v="8"/>
    <x v="5"/>
    <n v="828"/>
    <n v="1233"/>
  </r>
  <r>
    <x v="8"/>
    <x v="6"/>
    <n v="839"/>
    <n v="1259"/>
  </r>
  <r>
    <x v="8"/>
    <x v="7"/>
    <n v="847"/>
    <n v="1288"/>
  </r>
  <r>
    <x v="8"/>
    <x v="8"/>
    <n v="855"/>
    <n v="1324"/>
  </r>
  <r>
    <x v="8"/>
    <x v="9"/>
    <n v="822"/>
    <n v="1334"/>
  </r>
  <r>
    <x v="8"/>
    <x v="10"/>
    <n v="776"/>
    <n v="1372"/>
  </r>
  <r>
    <x v="9"/>
    <x v="0"/>
    <n v="404"/>
    <n v="643"/>
  </r>
  <r>
    <x v="9"/>
    <x v="1"/>
    <n v="444"/>
    <n v="666"/>
  </r>
  <r>
    <x v="9"/>
    <x v="2"/>
    <n v="478"/>
    <n v="658"/>
  </r>
  <r>
    <x v="9"/>
    <x v="3"/>
    <n v="482"/>
    <n v="687"/>
  </r>
  <r>
    <x v="9"/>
    <x v="4"/>
    <n v="499"/>
    <n v="717"/>
  </r>
  <r>
    <x v="9"/>
    <x v="5"/>
    <n v="508"/>
    <n v="750"/>
  </r>
  <r>
    <x v="9"/>
    <x v="6"/>
    <n v="481"/>
    <n v="758"/>
  </r>
  <r>
    <x v="9"/>
    <x v="7"/>
    <n v="465"/>
    <n v="746"/>
  </r>
  <r>
    <x v="9"/>
    <x v="8"/>
    <n v="473"/>
    <n v="791"/>
  </r>
  <r>
    <x v="9"/>
    <x v="9"/>
    <n v="481"/>
    <n v="819"/>
  </r>
  <r>
    <x v="9"/>
    <x v="10"/>
    <n v="460"/>
    <n v="832"/>
  </r>
  <r>
    <x v="10"/>
    <x v="0"/>
    <n v="477"/>
    <n v="951"/>
  </r>
  <r>
    <x v="10"/>
    <x v="1"/>
    <n v="494"/>
    <n v="946"/>
  </r>
  <r>
    <x v="10"/>
    <x v="2"/>
    <n v="501"/>
    <n v="932"/>
  </r>
  <r>
    <x v="10"/>
    <x v="3"/>
    <n v="532"/>
    <n v="949"/>
  </r>
  <r>
    <x v="10"/>
    <x v="4"/>
    <n v="518"/>
    <n v="947"/>
  </r>
  <r>
    <x v="10"/>
    <x v="5"/>
    <n v="504"/>
    <n v="942"/>
  </r>
  <r>
    <x v="10"/>
    <x v="6"/>
    <n v="489"/>
    <n v="941"/>
  </r>
  <r>
    <x v="10"/>
    <x v="7"/>
    <n v="494"/>
    <n v="942"/>
  </r>
  <r>
    <x v="10"/>
    <x v="8"/>
    <n v="499"/>
    <n v="932"/>
  </r>
  <r>
    <x v="10"/>
    <x v="9"/>
    <n v="472"/>
    <n v="952"/>
  </r>
  <r>
    <x v="10"/>
    <x v="10"/>
    <n v="474"/>
    <n v="948"/>
  </r>
  <r>
    <x v="11"/>
    <x v="0"/>
    <n v="780"/>
    <n v="1411"/>
  </r>
  <r>
    <x v="11"/>
    <x v="1"/>
    <n v="786"/>
    <n v="1333"/>
  </r>
  <r>
    <x v="11"/>
    <x v="2"/>
    <n v="806"/>
    <n v="1364"/>
  </r>
  <r>
    <x v="11"/>
    <x v="3"/>
    <n v="781"/>
    <n v="1378"/>
  </r>
  <r>
    <x v="11"/>
    <x v="4"/>
    <n v="804"/>
    <n v="1363"/>
  </r>
  <r>
    <x v="11"/>
    <x v="5"/>
    <n v="820"/>
    <n v="1334"/>
  </r>
  <r>
    <x v="11"/>
    <x v="6"/>
    <n v="804"/>
    <n v="1387"/>
  </r>
  <r>
    <x v="11"/>
    <x v="7"/>
    <n v="814"/>
    <n v="1389"/>
  </r>
  <r>
    <x v="11"/>
    <x v="8"/>
    <n v="823"/>
    <n v="1392"/>
  </r>
  <r>
    <x v="11"/>
    <x v="9"/>
    <n v="824"/>
    <n v="1407"/>
  </r>
  <r>
    <x v="11"/>
    <x v="10"/>
    <n v="846"/>
    <n v="1391"/>
  </r>
  <r>
    <x v="12"/>
    <x v="0"/>
    <n v="829"/>
    <n v="1221"/>
  </r>
  <r>
    <x v="12"/>
    <x v="1"/>
    <n v="830"/>
    <n v="1197"/>
  </r>
  <r>
    <x v="12"/>
    <x v="2"/>
    <n v="844"/>
    <n v="1184"/>
  </r>
  <r>
    <x v="12"/>
    <x v="3"/>
    <n v="886"/>
    <n v="1204"/>
  </r>
  <r>
    <x v="12"/>
    <x v="4"/>
    <n v="865"/>
    <n v="1211"/>
  </r>
  <r>
    <x v="12"/>
    <x v="5"/>
    <n v="859"/>
    <n v="1285"/>
  </r>
  <r>
    <x v="12"/>
    <x v="6"/>
    <n v="878"/>
    <n v="1327"/>
  </r>
  <r>
    <x v="12"/>
    <x v="7"/>
    <n v="889"/>
    <n v="1348"/>
  </r>
  <r>
    <x v="12"/>
    <x v="8"/>
    <n v="895"/>
    <n v="1403"/>
  </r>
  <r>
    <x v="12"/>
    <x v="9"/>
    <n v="932"/>
    <n v="1450"/>
  </r>
  <r>
    <x v="12"/>
    <x v="10"/>
    <n v="896"/>
    <n v="1471"/>
  </r>
  <r>
    <x v="13"/>
    <x v="0"/>
    <n v="832"/>
    <n v="1367"/>
  </r>
  <r>
    <x v="13"/>
    <x v="1"/>
    <n v="847"/>
    <n v="1353"/>
  </r>
  <r>
    <x v="13"/>
    <x v="2"/>
    <n v="843"/>
    <n v="1357"/>
  </r>
  <r>
    <x v="13"/>
    <x v="3"/>
    <n v="847"/>
    <n v="1326"/>
  </r>
  <r>
    <x v="13"/>
    <x v="4"/>
    <n v="846"/>
    <n v="1347"/>
  </r>
  <r>
    <x v="13"/>
    <x v="5"/>
    <n v="877"/>
    <n v="1347"/>
  </r>
  <r>
    <x v="13"/>
    <x v="6"/>
    <n v="866"/>
    <n v="1366"/>
  </r>
  <r>
    <x v="13"/>
    <x v="7"/>
    <n v="843"/>
    <n v="1401"/>
  </r>
  <r>
    <x v="13"/>
    <x v="8"/>
    <n v="808"/>
    <n v="1424"/>
  </r>
  <r>
    <x v="13"/>
    <x v="9"/>
    <n v="825"/>
    <n v="1440"/>
  </r>
  <r>
    <x v="13"/>
    <x v="10"/>
    <n v="810"/>
    <n v="1414"/>
  </r>
  <r>
    <x v="14"/>
    <x v="0"/>
    <n v="317"/>
    <n v="495"/>
  </r>
  <r>
    <x v="14"/>
    <x v="1"/>
    <n v="329"/>
    <n v="503"/>
  </r>
  <r>
    <x v="14"/>
    <x v="2"/>
    <n v="342"/>
    <n v="511"/>
  </r>
  <r>
    <x v="14"/>
    <x v="3"/>
    <n v="360"/>
    <n v="521"/>
  </r>
  <r>
    <x v="14"/>
    <x v="4"/>
    <n v="386"/>
    <n v="546"/>
  </r>
  <r>
    <x v="14"/>
    <x v="5"/>
    <n v="400"/>
    <n v="579"/>
  </r>
  <r>
    <x v="14"/>
    <x v="6"/>
    <n v="415"/>
    <n v="575"/>
  </r>
  <r>
    <x v="14"/>
    <x v="7"/>
    <n v="396"/>
    <n v="610"/>
  </r>
  <r>
    <x v="14"/>
    <x v="8"/>
    <n v="370"/>
    <n v="630"/>
  </r>
  <r>
    <x v="14"/>
    <x v="9"/>
    <n v="368"/>
    <n v="635"/>
  </r>
  <r>
    <x v="14"/>
    <x v="10"/>
    <n v="357"/>
    <n v="642"/>
  </r>
  <r>
    <x v="15"/>
    <x v="0"/>
    <n v="973"/>
    <n v="1153"/>
  </r>
  <r>
    <x v="15"/>
    <x v="1"/>
    <n v="986"/>
    <n v="1189"/>
  </r>
  <r>
    <x v="15"/>
    <x v="2"/>
    <n v="1057"/>
    <n v="1247"/>
  </r>
  <r>
    <x v="15"/>
    <x v="3"/>
    <n v="1076"/>
    <n v="1276"/>
  </r>
  <r>
    <x v="15"/>
    <x v="4"/>
    <n v="1115"/>
    <n v="1317"/>
  </r>
  <r>
    <x v="15"/>
    <x v="5"/>
    <n v="1058"/>
    <n v="1354"/>
  </r>
  <r>
    <x v="15"/>
    <x v="6"/>
    <n v="1077"/>
    <n v="1416"/>
  </r>
  <r>
    <x v="15"/>
    <x v="7"/>
    <n v="1064"/>
    <n v="1424"/>
  </r>
  <r>
    <x v="15"/>
    <x v="8"/>
    <n v="1039"/>
    <n v="1421"/>
  </r>
  <r>
    <x v="15"/>
    <x v="9"/>
    <n v="1039"/>
    <n v="1470"/>
  </r>
  <r>
    <x v="15"/>
    <x v="10"/>
    <n v="1022"/>
    <n v="1456"/>
  </r>
  <r>
    <x v="16"/>
    <x v="0"/>
    <n v="374"/>
    <n v="486"/>
  </r>
  <r>
    <x v="16"/>
    <x v="1"/>
    <n v="386"/>
    <n v="479"/>
  </r>
  <r>
    <x v="16"/>
    <x v="2"/>
    <n v="382"/>
    <n v="499"/>
  </r>
  <r>
    <x v="16"/>
    <x v="3"/>
    <n v="394"/>
    <n v="525"/>
  </r>
  <r>
    <x v="16"/>
    <x v="4"/>
    <n v="407"/>
    <n v="571"/>
  </r>
  <r>
    <x v="16"/>
    <x v="5"/>
    <n v="411"/>
    <n v="597"/>
  </r>
  <r>
    <x v="16"/>
    <x v="6"/>
    <n v="398"/>
    <n v="617"/>
  </r>
  <r>
    <x v="16"/>
    <x v="7"/>
    <n v="388"/>
    <n v="634"/>
  </r>
  <r>
    <x v="16"/>
    <x v="8"/>
    <n v="411"/>
    <n v="654"/>
  </r>
  <r>
    <x v="16"/>
    <x v="9"/>
    <n v="405"/>
    <n v="644"/>
  </r>
  <r>
    <x v="16"/>
    <x v="10"/>
    <n v="405"/>
    <n v="659"/>
  </r>
  <r>
    <x v="17"/>
    <x v="0"/>
    <n v="578"/>
    <n v="967"/>
  </r>
  <r>
    <x v="17"/>
    <x v="1"/>
    <n v="604"/>
    <n v="973"/>
  </r>
  <r>
    <x v="17"/>
    <x v="2"/>
    <n v="613"/>
    <n v="980"/>
  </r>
  <r>
    <x v="17"/>
    <x v="3"/>
    <n v="599"/>
    <n v="959"/>
  </r>
  <r>
    <x v="17"/>
    <x v="4"/>
    <n v="602"/>
    <n v="953"/>
  </r>
  <r>
    <x v="17"/>
    <x v="5"/>
    <n v="610"/>
    <n v="990"/>
  </r>
  <r>
    <x v="17"/>
    <x v="6"/>
    <n v="608"/>
    <n v="998"/>
  </r>
  <r>
    <x v="17"/>
    <x v="7"/>
    <n v="605"/>
    <n v="1014"/>
  </r>
  <r>
    <x v="17"/>
    <x v="8"/>
    <n v="610"/>
    <n v="1033"/>
  </r>
  <r>
    <x v="17"/>
    <x v="9"/>
    <n v="658"/>
    <n v="1041"/>
  </r>
  <r>
    <x v="17"/>
    <x v="10"/>
    <n v="656"/>
    <n v="1045"/>
  </r>
  <r>
    <x v="18"/>
    <x v="0"/>
    <n v="567"/>
    <n v="945"/>
  </r>
  <r>
    <x v="18"/>
    <x v="1"/>
    <n v="619"/>
    <n v="981"/>
  </r>
  <r>
    <x v="18"/>
    <x v="2"/>
    <n v="658"/>
    <n v="981"/>
  </r>
  <r>
    <x v="18"/>
    <x v="3"/>
    <n v="677"/>
    <n v="1003"/>
  </r>
  <r>
    <x v="18"/>
    <x v="4"/>
    <n v="698"/>
    <n v="1036"/>
  </r>
  <r>
    <x v="18"/>
    <x v="5"/>
    <n v="696"/>
    <n v="1101"/>
  </r>
  <r>
    <x v="18"/>
    <x v="6"/>
    <n v="675"/>
    <n v="1161"/>
  </r>
  <r>
    <x v="18"/>
    <x v="7"/>
    <n v="680"/>
    <n v="1178"/>
  </r>
  <r>
    <x v="18"/>
    <x v="8"/>
    <n v="642"/>
    <n v="1212"/>
  </r>
  <r>
    <x v="18"/>
    <x v="9"/>
    <n v="647"/>
    <n v="1218"/>
  </r>
  <r>
    <x v="18"/>
    <x v="10"/>
    <n v="626"/>
    <n v="1228"/>
  </r>
  <r>
    <x v="19"/>
    <x v="0"/>
    <n v="363"/>
    <n v="579"/>
  </r>
  <r>
    <x v="19"/>
    <x v="1"/>
    <n v="399"/>
    <n v="584"/>
  </r>
  <r>
    <x v="19"/>
    <x v="2"/>
    <n v="430"/>
    <n v="587"/>
  </r>
  <r>
    <x v="19"/>
    <x v="3"/>
    <n v="436"/>
    <n v="579"/>
  </r>
  <r>
    <x v="19"/>
    <x v="4"/>
    <n v="444"/>
    <n v="619"/>
  </r>
  <r>
    <x v="19"/>
    <x v="5"/>
    <n v="438"/>
    <n v="646"/>
  </r>
  <r>
    <x v="19"/>
    <x v="6"/>
    <n v="434"/>
    <n v="684"/>
  </r>
  <r>
    <x v="19"/>
    <x v="7"/>
    <n v="429"/>
    <n v="716"/>
  </r>
  <r>
    <x v="19"/>
    <x v="8"/>
    <n v="437"/>
    <n v="723"/>
  </r>
  <r>
    <x v="19"/>
    <x v="9"/>
    <n v="408"/>
    <n v="701"/>
  </r>
  <r>
    <x v="19"/>
    <x v="10"/>
    <n v="414"/>
    <n v="686"/>
  </r>
  <r>
    <x v="20"/>
    <x v="0"/>
    <n v="645"/>
    <n v="1311"/>
  </r>
  <r>
    <x v="20"/>
    <x v="1"/>
    <n v="660"/>
    <n v="1302"/>
  </r>
  <r>
    <x v="20"/>
    <x v="2"/>
    <n v="654"/>
    <n v="1253"/>
  </r>
  <r>
    <x v="20"/>
    <x v="3"/>
    <n v="650"/>
    <n v="1241"/>
  </r>
  <r>
    <x v="20"/>
    <x v="4"/>
    <n v="676"/>
    <n v="1271"/>
  </r>
  <r>
    <x v="20"/>
    <x v="5"/>
    <n v="631"/>
    <n v="1252"/>
  </r>
  <r>
    <x v="20"/>
    <x v="6"/>
    <n v="604"/>
    <n v="1249"/>
  </r>
  <r>
    <x v="20"/>
    <x v="7"/>
    <n v="624"/>
    <n v="1222"/>
  </r>
  <r>
    <x v="20"/>
    <x v="8"/>
    <n v="638"/>
    <n v="1226"/>
  </r>
  <r>
    <x v="20"/>
    <x v="9"/>
    <n v="641"/>
    <n v="1239"/>
  </r>
  <r>
    <x v="20"/>
    <x v="10"/>
    <n v="630"/>
    <n v="1217"/>
  </r>
  <r>
    <x v="21"/>
    <x v="0"/>
    <n v="1265"/>
    <n v="2181"/>
  </r>
  <r>
    <x v="21"/>
    <x v="1"/>
    <n v="1315"/>
    <n v="2193"/>
  </r>
  <r>
    <x v="21"/>
    <x v="2"/>
    <n v="1353"/>
    <n v="2182"/>
  </r>
  <r>
    <x v="21"/>
    <x v="3"/>
    <n v="1437"/>
    <n v="2182"/>
  </r>
  <r>
    <x v="21"/>
    <x v="4"/>
    <n v="1482"/>
    <n v="2171"/>
  </r>
  <r>
    <x v="21"/>
    <x v="5"/>
    <n v="1456"/>
    <n v="2244"/>
  </r>
  <r>
    <x v="21"/>
    <x v="6"/>
    <n v="1498"/>
    <n v="2249"/>
  </r>
  <r>
    <x v="21"/>
    <x v="7"/>
    <n v="1465"/>
    <n v="2364"/>
  </r>
  <r>
    <x v="21"/>
    <x v="8"/>
    <n v="1488"/>
    <n v="2384"/>
  </r>
  <r>
    <x v="21"/>
    <x v="9"/>
    <n v="1500"/>
    <n v="2458"/>
  </r>
  <r>
    <x v="21"/>
    <x v="10"/>
    <n v="1500"/>
    <n v="2502"/>
  </r>
  <r>
    <x v="22"/>
    <x v="0"/>
    <n v="665"/>
    <n v="962"/>
  </r>
  <r>
    <x v="22"/>
    <x v="1"/>
    <n v="690"/>
    <n v="981"/>
  </r>
  <r>
    <x v="22"/>
    <x v="2"/>
    <n v="683"/>
    <n v="1020"/>
  </r>
  <r>
    <x v="22"/>
    <x v="3"/>
    <n v="702"/>
    <n v="1041"/>
  </r>
  <r>
    <x v="22"/>
    <x v="4"/>
    <n v="705"/>
    <n v="1061"/>
  </r>
  <r>
    <x v="22"/>
    <x v="5"/>
    <n v="725"/>
    <n v="1107"/>
  </r>
  <r>
    <x v="22"/>
    <x v="6"/>
    <n v="706"/>
    <n v="1143"/>
  </r>
  <r>
    <x v="22"/>
    <x v="7"/>
    <n v="671"/>
    <n v="1168"/>
  </r>
  <r>
    <x v="22"/>
    <x v="8"/>
    <n v="664"/>
    <n v="1183"/>
  </r>
  <r>
    <x v="22"/>
    <x v="9"/>
    <n v="629"/>
    <n v="1169"/>
  </r>
  <r>
    <x v="22"/>
    <x v="10"/>
    <n v="607"/>
    <n v="1149"/>
  </r>
  <r>
    <x v="23"/>
    <x v="0"/>
    <n v="330"/>
    <n v="644"/>
  </r>
  <r>
    <x v="23"/>
    <x v="1"/>
    <n v="357"/>
    <n v="670"/>
  </r>
  <r>
    <x v="23"/>
    <x v="2"/>
    <n v="385"/>
    <n v="707"/>
  </r>
  <r>
    <x v="23"/>
    <x v="3"/>
    <n v="375"/>
    <n v="757"/>
  </r>
  <r>
    <x v="23"/>
    <x v="4"/>
    <n v="392"/>
    <n v="738"/>
  </r>
  <r>
    <x v="23"/>
    <x v="5"/>
    <n v="372"/>
    <n v="772"/>
  </r>
  <r>
    <x v="23"/>
    <x v="6"/>
    <n v="388"/>
    <n v="762"/>
  </r>
  <r>
    <x v="23"/>
    <x v="7"/>
    <n v="398"/>
    <n v="788"/>
  </r>
  <r>
    <x v="23"/>
    <x v="8"/>
    <n v="400"/>
    <n v="795"/>
  </r>
  <r>
    <x v="23"/>
    <x v="9"/>
    <n v="408"/>
    <n v="825"/>
  </r>
  <r>
    <x v="23"/>
    <x v="10"/>
    <n v="414"/>
    <n v="851"/>
  </r>
  <r>
    <x v="24"/>
    <x v="0"/>
    <n v="437"/>
    <n v="701"/>
  </r>
  <r>
    <x v="24"/>
    <x v="1"/>
    <n v="431"/>
    <n v="678"/>
  </r>
  <r>
    <x v="24"/>
    <x v="2"/>
    <n v="434"/>
    <n v="683"/>
  </r>
  <r>
    <x v="24"/>
    <x v="3"/>
    <n v="460"/>
    <n v="674"/>
  </r>
  <r>
    <x v="24"/>
    <x v="4"/>
    <n v="449"/>
    <n v="680"/>
  </r>
  <r>
    <x v="24"/>
    <x v="5"/>
    <n v="498"/>
    <n v="676"/>
  </r>
  <r>
    <x v="24"/>
    <x v="6"/>
    <n v="507"/>
    <n v="692"/>
  </r>
  <r>
    <x v="24"/>
    <x v="7"/>
    <n v="508"/>
    <n v="741"/>
  </r>
  <r>
    <x v="24"/>
    <x v="8"/>
    <n v="515"/>
    <n v="758"/>
  </r>
  <r>
    <x v="24"/>
    <x v="9"/>
    <n v="506"/>
    <n v="795"/>
  </r>
  <r>
    <x v="24"/>
    <x v="10"/>
    <n v="506"/>
    <n v="808"/>
  </r>
  <r>
    <x v="25"/>
    <x v="0"/>
    <n v="668"/>
    <n v="1181"/>
  </r>
  <r>
    <x v="25"/>
    <x v="1"/>
    <n v="695"/>
    <n v="1175"/>
  </r>
  <r>
    <x v="25"/>
    <x v="2"/>
    <n v="739"/>
    <n v="1146"/>
  </r>
  <r>
    <x v="25"/>
    <x v="3"/>
    <n v="742"/>
    <n v="1133"/>
  </r>
  <r>
    <x v="25"/>
    <x v="4"/>
    <n v="787"/>
    <n v="1163"/>
  </r>
  <r>
    <x v="25"/>
    <x v="5"/>
    <n v="811"/>
    <n v="1171"/>
  </r>
  <r>
    <x v="25"/>
    <x v="6"/>
    <n v="823"/>
    <n v="1219"/>
  </r>
  <r>
    <x v="25"/>
    <x v="7"/>
    <n v="812"/>
    <n v="1246"/>
  </r>
  <r>
    <x v="25"/>
    <x v="8"/>
    <n v="773"/>
    <n v="1318"/>
  </r>
  <r>
    <x v="25"/>
    <x v="9"/>
    <n v="761"/>
    <n v="1340"/>
  </r>
  <r>
    <x v="25"/>
    <x v="10"/>
    <n v="791"/>
    <n v="1332"/>
  </r>
  <r>
    <x v="26"/>
    <x v="0"/>
    <n v="457"/>
    <n v="731"/>
  </r>
  <r>
    <x v="26"/>
    <x v="1"/>
    <n v="493"/>
    <n v="709"/>
  </r>
  <r>
    <x v="26"/>
    <x v="2"/>
    <n v="513"/>
    <n v="728"/>
  </r>
  <r>
    <x v="26"/>
    <x v="3"/>
    <n v="507"/>
    <n v="748"/>
  </r>
  <r>
    <x v="26"/>
    <x v="4"/>
    <n v="503"/>
    <n v="758"/>
  </r>
  <r>
    <x v="26"/>
    <x v="5"/>
    <n v="490"/>
    <n v="767"/>
  </r>
  <r>
    <x v="26"/>
    <x v="6"/>
    <n v="505"/>
    <n v="777"/>
  </r>
  <r>
    <x v="26"/>
    <x v="7"/>
    <n v="485"/>
    <n v="810"/>
  </r>
  <r>
    <x v="26"/>
    <x v="8"/>
    <n v="462"/>
    <n v="861"/>
  </r>
  <r>
    <x v="26"/>
    <x v="9"/>
    <n v="462"/>
    <n v="858"/>
  </r>
  <r>
    <x v="26"/>
    <x v="10"/>
    <n v="469"/>
    <n v="854"/>
  </r>
  <r>
    <x v="27"/>
    <x v="0"/>
    <n v="770"/>
    <n v="1207"/>
  </r>
  <r>
    <x v="27"/>
    <x v="1"/>
    <n v="781"/>
    <n v="1207"/>
  </r>
  <r>
    <x v="27"/>
    <x v="2"/>
    <n v="791"/>
    <n v="1209"/>
  </r>
  <r>
    <x v="27"/>
    <x v="3"/>
    <n v="736"/>
    <n v="1226"/>
  </r>
  <r>
    <x v="27"/>
    <x v="4"/>
    <n v="753"/>
    <n v="1210"/>
  </r>
  <r>
    <x v="27"/>
    <x v="5"/>
    <n v="753"/>
    <n v="1214"/>
  </r>
  <r>
    <x v="27"/>
    <x v="6"/>
    <n v="760"/>
    <n v="1220"/>
  </r>
  <r>
    <x v="27"/>
    <x v="7"/>
    <n v="721"/>
    <n v="1244"/>
  </r>
  <r>
    <x v="27"/>
    <x v="8"/>
    <n v="679"/>
    <n v="1253"/>
  </r>
  <r>
    <x v="27"/>
    <x v="9"/>
    <n v="662"/>
    <n v="1257"/>
  </r>
  <r>
    <x v="27"/>
    <x v="10"/>
    <n v="677"/>
    <n v="1242"/>
  </r>
  <r>
    <x v="28"/>
    <x v="0"/>
    <n v="724"/>
    <n v="951"/>
  </r>
  <r>
    <x v="28"/>
    <x v="1"/>
    <n v="729"/>
    <n v="1003"/>
  </r>
  <r>
    <x v="28"/>
    <x v="2"/>
    <n v="781"/>
    <n v="1018"/>
  </r>
  <r>
    <x v="28"/>
    <x v="3"/>
    <n v="786"/>
    <n v="1078"/>
  </r>
  <r>
    <x v="28"/>
    <x v="4"/>
    <n v="786"/>
    <n v="1119"/>
  </r>
  <r>
    <x v="28"/>
    <x v="5"/>
    <n v="788"/>
    <n v="1149"/>
  </r>
  <r>
    <x v="28"/>
    <x v="6"/>
    <n v="813"/>
    <n v="1231"/>
  </r>
  <r>
    <x v="28"/>
    <x v="7"/>
    <n v="760"/>
    <n v="1240"/>
  </r>
  <r>
    <x v="28"/>
    <x v="8"/>
    <n v="731"/>
    <n v="1267"/>
  </r>
  <r>
    <x v="28"/>
    <x v="9"/>
    <n v="724"/>
    <n v="1297"/>
  </r>
  <r>
    <x v="28"/>
    <x v="10"/>
    <n v="743"/>
    <n v="1306"/>
  </r>
  <r>
    <x v="29"/>
    <x v="0"/>
    <n v="590"/>
    <n v="1086"/>
  </r>
  <r>
    <x v="29"/>
    <x v="1"/>
    <n v="588"/>
    <n v="1074"/>
  </r>
  <r>
    <x v="29"/>
    <x v="2"/>
    <n v="596"/>
    <n v="1080"/>
  </r>
  <r>
    <x v="29"/>
    <x v="3"/>
    <n v="577"/>
    <n v="1099"/>
  </r>
  <r>
    <x v="29"/>
    <x v="4"/>
    <n v="596"/>
    <n v="1105"/>
  </r>
  <r>
    <x v="29"/>
    <x v="5"/>
    <n v="557"/>
    <n v="1124"/>
  </r>
  <r>
    <x v="29"/>
    <x v="6"/>
    <n v="578"/>
    <n v="1127"/>
  </r>
  <r>
    <x v="29"/>
    <x v="7"/>
    <n v="575"/>
    <n v="1113"/>
  </r>
  <r>
    <x v="29"/>
    <x v="8"/>
    <n v="562"/>
    <n v="1103"/>
  </r>
  <r>
    <x v="29"/>
    <x v="9"/>
    <n v="565"/>
    <n v="1096"/>
  </r>
  <r>
    <x v="29"/>
    <x v="10"/>
    <n v="556"/>
    <n v="1068"/>
  </r>
  <r>
    <x v="30"/>
    <x v="0"/>
    <n v="435"/>
    <n v="698"/>
  </r>
  <r>
    <x v="30"/>
    <x v="1"/>
    <n v="445"/>
    <n v="695"/>
  </r>
  <r>
    <x v="30"/>
    <x v="2"/>
    <n v="465"/>
    <n v="714"/>
  </r>
  <r>
    <x v="30"/>
    <x v="3"/>
    <n v="475"/>
    <n v="717"/>
  </r>
  <r>
    <x v="30"/>
    <x v="4"/>
    <n v="483"/>
    <n v="715"/>
  </r>
  <r>
    <x v="30"/>
    <x v="5"/>
    <n v="468"/>
    <n v="746"/>
  </r>
  <r>
    <x v="30"/>
    <x v="6"/>
    <n v="453"/>
    <n v="754"/>
  </r>
  <r>
    <x v="30"/>
    <x v="7"/>
    <n v="437"/>
    <n v="796"/>
  </r>
  <r>
    <x v="30"/>
    <x v="8"/>
    <n v="421"/>
    <n v="808"/>
  </r>
  <r>
    <x v="30"/>
    <x v="9"/>
    <n v="424"/>
    <n v="795"/>
  </r>
  <r>
    <x v="30"/>
    <x v="10"/>
    <n v="454"/>
    <n v="783"/>
  </r>
  <r>
    <x v="31"/>
    <x v="0"/>
    <n v="512"/>
    <n v="845"/>
  </r>
  <r>
    <x v="31"/>
    <x v="1"/>
    <n v="525"/>
    <n v="849"/>
  </r>
  <r>
    <x v="31"/>
    <x v="2"/>
    <n v="559"/>
    <n v="838"/>
  </r>
  <r>
    <x v="31"/>
    <x v="3"/>
    <n v="580"/>
    <n v="849"/>
  </r>
  <r>
    <x v="31"/>
    <x v="4"/>
    <n v="580"/>
    <n v="888"/>
  </r>
  <r>
    <x v="31"/>
    <x v="5"/>
    <n v="589"/>
    <n v="906"/>
  </r>
  <r>
    <x v="31"/>
    <x v="6"/>
    <n v="584"/>
    <n v="938"/>
  </r>
  <r>
    <x v="31"/>
    <x v="7"/>
    <n v="585"/>
    <n v="970"/>
  </r>
  <r>
    <x v="31"/>
    <x v="8"/>
    <n v="550"/>
    <n v="986"/>
  </r>
  <r>
    <x v="31"/>
    <x v="9"/>
    <n v="554"/>
    <n v="1016"/>
  </r>
  <r>
    <x v="31"/>
    <x v="10"/>
    <n v="529"/>
    <n v="1020"/>
  </r>
  <r>
    <x v="32"/>
    <x v="0"/>
    <n v="786"/>
    <n v="1208"/>
  </r>
  <r>
    <x v="32"/>
    <x v="1"/>
    <n v="789"/>
    <n v="1242"/>
  </r>
  <r>
    <x v="32"/>
    <x v="2"/>
    <n v="808"/>
    <n v="1240"/>
  </r>
  <r>
    <x v="32"/>
    <x v="3"/>
    <n v="782"/>
    <n v="1250"/>
  </r>
  <r>
    <x v="32"/>
    <x v="4"/>
    <n v="789"/>
    <n v="1259"/>
  </r>
  <r>
    <x v="32"/>
    <x v="5"/>
    <n v="757"/>
    <n v="1278"/>
  </r>
  <r>
    <x v="32"/>
    <x v="6"/>
    <n v="727"/>
    <n v="1304"/>
  </r>
  <r>
    <x v="32"/>
    <x v="7"/>
    <n v="693"/>
    <n v="1346"/>
  </r>
  <r>
    <x v="32"/>
    <x v="8"/>
    <n v="677"/>
    <n v="1350"/>
  </r>
  <r>
    <x v="32"/>
    <x v="9"/>
    <n v="670"/>
    <n v="1333"/>
  </r>
  <r>
    <x v="32"/>
    <x v="10"/>
    <n v="673"/>
    <n v="1303"/>
  </r>
  <r>
    <x v="33"/>
    <x v="0"/>
    <n v="661"/>
    <n v="986"/>
  </r>
  <r>
    <x v="33"/>
    <x v="1"/>
    <n v="685"/>
    <n v="982"/>
  </r>
  <r>
    <x v="33"/>
    <x v="2"/>
    <n v="707"/>
    <n v="1007"/>
  </r>
  <r>
    <x v="33"/>
    <x v="3"/>
    <n v="724"/>
    <n v="991"/>
  </r>
  <r>
    <x v="33"/>
    <x v="4"/>
    <n v="740"/>
    <n v="1043"/>
  </r>
  <r>
    <x v="33"/>
    <x v="5"/>
    <n v="722"/>
    <n v="1073"/>
  </r>
  <r>
    <x v="33"/>
    <x v="6"/>
    <n v="691"/>
    <n v="1133"/>
  </r>
  <r>
    <x v="33"/>
    <x v="7"/>
    <n v="669"/>
    <n v="1170"/>
  </r>
  <r>
    <x v="33"/>
    <x v="8"/>
    <n v="642"/>
    <n v="1191"/>
  </r>
  <r>
    <x v="33"/>
    <x v="9"/>
    <n v="626"/>
    <n v="1210"/>
  </r>
  <r>
    <x v="33"/>
    <x v="10"/>
    <n v="563"/>
    <n v="1195"/>
  </r>
  <r>
    <x v="34"/>
    <x v="0"/>
    <n v="1338"/>
    <n v="2032"/>
  </r>
  <r>
    <x v="34"/>
    <x v="1"/>
    <n v="1305"/>
    <n v="2031"/>
  </r>
  <r>
    <x v="34"/>
    <x v="2"/>
    <n v="1358"/>
    <n v="2015"/>
  </r>
  <r>
    <x v="34"/>
    <x v="3"/>
    <n v="1368"/>
    <n v="2047"/>
  </r>
  <r>
    <x v="34"/>
    <x v="4"/>
    <n v="1442"/>
    <n v="1968"/>
  </r>
  <r>
    <x v="34"/>
    <x v="5"/>
    <n v="1468"/>
    <n v="2142"/>
  </r>
  <r>
    <x v="34"/>
    <x v="6"/>
    <n v="1468"/>
    <n v="2134"/>
  </r>
  <r>
    <x v="34"/>
    <x v="7"/>
    <n v="1466"/>
    <n v="2131"/>
  </r>
  <r>
    <x v="34"/>
    <x v="8"/>
    <n v="1406"/>
    <n v="2206"/>
  </r>
  <r>
    <x v="34"/>
    <x v="9"/>
    <n v="1346"/>
    <n v="2196"/>
  </r>
  <r>
    <x v="34"/>
    <x v="10"/>
    <n v="1308"/>
    <n v="2276"/>
  </r>
  <r>
    <x v="35"/>
    <x v="0"/>
    <n v="1224"/>
    <n v="1852"/>
  </r>
  <r>
    <x v="35"/>
    <x v="1"/>
    <n v="1266"/>
    <n v="1845"/>
  </r>
  <r>
    <x v="35"/>
    <x v="2"/>
    <n v="1244"/>
    <n v="1855"/>
  </r>
  <r>
    <x v="35"/>
    <x v="3"/>
    <n v="1228"/>
    <n v="1919"/>
  </r>
  <r>
    <x v="35"/>
    <x v="4"/>
    <n v="1231"/>
    <n v="1947"/>
  </r>
  <r>
    <x v="35"/>
    <x v="5"/>
    <n v="1218"/>
    <n v="1983"/>
  </r>
  <r>
    <x v="35"/>
    <x v="6"/>
    <n v="1210"/>
    <n v="2024"/>
  </r>
  <r>
    <x v="35"/>
    <x v="7"/>
    <n v="1282"/>
    <n v="2029"/>
  </r>
  <r>
    <x v="35"/>
    <x v="8"/>
    <n v="1262"/>
    <n v="2070"/>
  </r>
  <r>
    <x v="35"/>
    <x v="9"/>
    <n v="1242"/>
    <n v="2065"/>
  </r>
  <r>
    <x v="35"/>
    <x v="10"/>
    <n v="1235"/>
    <n v="2068"/>
  </r>
  <r>
    <x v="36"/>
    <x v="0"/>
    <n v="3373"/>
    <n v="5050"/>
  </r>
  <r>
    <x v="36"/>
    <x v="1"/>
    <n v="3577"/>
    <n v="5139"/>
  </r>
  <r>
    <x v="36"/>
    <x v="2"/>
    <n v="3715"/>
    <n v="5227"/>
  </r>
  <r>
    <x v="36"/>
    <x v="3"/>
    <n v="3859"/>
    <n v="5287"/>
  </r>
  <r>
    <x v="36"/>
    <x v="4"/>
    <n v="3901"/>
    <n v="5401"/>
  </r>
  <r>
    <x v="36"/>
    <x v="5"/>
    <n v="3878"/>
    <n v="5607"/>
  </r>
  <r>
    <x v="36"/>
    <x v="6"/>
    <n v="3896"/>
    <n v="5899"/>
  </r>
  <r>
    <x v="36"/>
    <x v="7"/>
    <n v="3901"/>
    <n v="6101"/>
  </r>
  <r>
    <x v="36"/>
    <x v="8"/>
    <n v="3881"/>
    <n v="6249"/>
  </r>
  <r>
    <x v="36"/>
    <x v="9"/>
    <n v="3804"/>
    <n v="6426"/>
  </r>
  <r>
    <x v="36"/>
    <x v="10"/>
    <n v="3730"/>
    <n v="6455"/>
  </r>
  <r>
    <x v="37"/>
    <x v="0"/>
    <n v="756"/>
    <n v="1236"/>
  </r>
  <r>
    <x v="37"/>
    <x v="1"/>
    <n v="796"/>
    <n v="1235"/>
  </r>
  <r>
    <x v="37"/>
    <x v="2"/>
    <n v="781"/>
    <n v="1253"/>
  </r>
  <r>
    <x v="37"/>
    <x v="3"/>
    <n v="824"/>
    <n v="1245"/>
  </r>
  <r>
    <x v="37"/>
    <x v="4"/>
    <n v="857"/>
    <n v="1275"/>
  </r>
  <r>
    <x v="37"/>
    <x v="5"/>
    <n v="847"/>
    <n v="1312"/>
  </r>
  <r>
    <x v="37"/>
    <x v="6"/>
    <n v="863"/>
    <n v="1293"/>
  </r>
  <r>
    <x v="37"/>
    <x v="7"/>
    <n v="843"/>
    <n v="1340"/>
  </r>
  <r>
    <x v="37"/>
    <x v="8"/>
    <n v="826"/>
    <n v="1398"/>
  </r>
  <r>
    <x v="37"/>
    <x v="9"/>
    <n v="831"/>
    <n v="1424"/>
  </r>
  <r>
    <x v="37"/>
    <x v="10"/>
    <n v="830"/>
    <n v="1419"/>
  </r>
  <r>
    <x v="38"/>
    <x v="0"/>
    <n v="644"/>
    <n v="880"/>
  </r>
  <r>
    <x v="38"/>
    <x v="1"/>
    <n v="658"/>
    <n v="911"/>
  </r>
  <r>
    <x v="38"/>
    <x v="2"/>
    <n v="668"/>
    <n v="944"/>
  </r>
  <r>
    <x v="38"/>
    <x v="3"/>
    <n v="652"/>
    <n v="991"/>
  </r>
  <r>
    <x v="38"/>
    <x v="4"/>
    <n v="656"/>
    <n v="1038"/>
  </r>
  <r>
    <x v="38"/>
    <x v="5"/>
    <n v="638"/>
    <n v="1066"/>
  </r>
  <r>
    <x v="38"/>
    <x v="6"/>
    <n v="647"/>
    <n v="1065"/>
  </r>
  <r>
    <x v="38"/>
    <x v="7"/>
    <n v="626"/>
    <n v="1087"/>
  </r>
  <r>
    <x v="38"/>
    <x v="8"/>
    <n v="635"/>
    <n v="1098"/>
  </r>
  <r>
    <x v="38"/>
    <x v="9"/>
    <n v="605"/>
    <n v="1085"/>
  </r>
  <r>
    <x v="38"/>
    <x v="10"/>
    <n v="562"/>
    <n v="1090"/>
  </r>
  <r>
    <x v="39"/>
    <x v="0"/>
    <n v="1007"/>
    <n v="1562"/>
  </r>
  <r>
    <x v="39"/>
    <x v="1"/>
    <n v="1054"/>
    <n v="1569"/>
  </r>
  <r>
    <x v="39"/>
    <x v="2"/>
    <n v="1042"/>
    <n v="1571"/>
  </r>
  <r>
    <x v="39"/>
    <x v="3"/>
    <n v="1029"/>
    <n v="1598"/>
  </r>
  <r>
    <x v="39"/>
    <x v="4"/>
    <n v="1058"/>
    <n v="1586"/>
  </r>
  <r>
    <x v="39"/>
    <x v="5"/>
    <n v="1069"/>
    <n v="1657"/>
  </r>
  <r>
    <x v="39"/>
    <x v="6"/>
    <n v="1003"/>
    <n v="1721"/>
  </r>
  <r>
    <x v="39"/>
    <x v="7"/>
    <n v="1024"/>
    <n v="1762"/>
  </r>
  <r>
    <x v="39"/>
    <x v="8"/>
    <n v="978"/>
    <n v="1801"/>
  </r>
  <r>
    <x v="39"/>
    <x v="9"/>
    <n v="939"/>
    <n v="1800"/>
  </r>
  <r>
    <x v="39"/>
    <x v="10"/>
    <n v="967"/>
    <n v="1777"/>
  </r>
  <r>
    <x v="40"/>
    <x v="0"/>
    <n v="955"/>
    <n v="1410"/>
  </r>
  <r>
    <x v="40"/>
    <x v="1"/>
    <n v="992"/>
    <n v="1427"/>
  </r>
  <r>
    <x v="40"/>
    <x v="2"/>
    <n v="1030"/>
    <n v="1496"/>
  </r>
  <r>
    <x v="40"/>
    <x v="3"/>
    <n v="1047"/>
    <n v="1536"/>
  </r>
  <r>
    <x v="40"/>
    <x v="4"/>
    <n v="1070"/>
    <n v="1605"/>
  </r>
  <r>
    <x v="40"/>
    <x v="5"/>
    <n v="1036"/>
    <n v="1689"/>
  </r>
  <r>
    <x v="40"/>
    <x v="6"/>
    <n v="1067"/>
    <n v="1743"/>
  </r>
  <r>
    <x v="40"/>
    <x v="7"/>
    <n v="1101"/>
    <n v="1803"/>
  </r>
  <r>
    <x v="40"/>
    <x v="8"/>
    <n v="1102"/>
    <n v="1838"/>
  </r>
  <r>
    <x v="40"/>
    <x v="9"/>
    <n v="1070"/>
    <n v="1895"/>
  </r>
  <r>
    <x v="40"/>
    <x v="10"/>
    <n v="1060"/>
    <n v="1886"/>
  </r>
  <r>
    <x v="41"/>
    <x v="0"/>
    <n v="1024"/>
    <n v="1586"/>
  </r>
  <r>
    <x v="41"/>
    <x v="1"/>
    <n v="978"/>
    <n v="1612"/>
  </r>
  <r>
    <x v="41"/>
    <x v="2"/>
    <n v="996"/>
    <n v="1653"/>
  </r>
  <r>
    <x v="41"/>
    <x v="3"/>
    <n v="1009"/>
    <n v="1686"/>
  </r>
  <r>
    <x v="41"/>
    <x v="4"/>
    <n v="1085"/>
    <n v="1672"/>
  </r>
  <r>
    <x v="41"/>
    <x v="5"/>
    <n v="1081"/>
    <n v="1699"/>
  </r>
  <r>
    <x v="41"/>
    <x v="6"/>
    <n v="1035"/>
    <n v="1737"/>
  </r>
  <r>
    <x v="41"/>
    <x v="7"/>
    <n v="1026"/>
    <n v="1731"/>
  </r>
  <r>
    <x v="41"/>
    <x v="8"/>
    <n v="999"/>
    <n v="1768"/>
  </r>
  <r>
    <x v="41"/>
    <x v="9"/>
    <n v="1019"/>
    <n v="1751"/>
  </r>
  <r>
    <x v="41"/>
    <x v="10"/>
    <n v="1007"/>
    <n v="1786"/>
  </r>
  <r>
    <x v="42"/>
    <x v="0"/>
    <n v="529"/>
    <n v="874"/>
  </r>
  <r>
    <x v="42"/>
    <x v="1"/>
    <n v="544"/>
    <n v="863"/>
  </r>
  <r>
    <x v="42"/>
    <x v="2"/>
    <n v="599"/>
    <n v="849"/>
  </r>
  <r>
    <x v="42"/>
    <x v="3"/>
    <n v="569"/>
    <n v="854"/>
  </r>
  <r>
    <x v="42"/>
    <x v="4"/>
    <n v="576"/>
    <n v="835"/>
  </r>
  <r>
    <x v="42"/>
    <x v="5"/>
    <n v="601"/>
    <n v="840"/>
  </r>
  <r>
    <x v="42"/>
    <x v="6"/>
    <n v="594"/>
    <n v="877"/>
  </r>
  <r>
    <x v="42"/>
    <x v="7"/>
    <n v="576"/>
    <n v="925"/>
  </r>
  <r>
    <x v="42"/>
    <x v="8"/>
    <n v="563"/>
    <n v="982"/>
  </r>
  <r>
    <x v="42"/>
    <x v="9"/>
    <n v="543"/>
    <n v="979"/>
  </r>
  <r>
    <x v="42"/>
    <x v="10"/>
    <n v="483"/>
    <n v="980"/>
  </r>
  <r>
    <x v="43"/>
    <x v="0"/>
    <n v="159"/>
    <n v="241"/>
  </r>
  <r>
    <x v="43"/>
    <x v="1"/>
    <n v="157"/>
    <n v="260"/>
  </r>
  <r>
    <x v="43"/>
    <x v="2"/>
    <n v="160"/>
    <n v="266"/>
  </r>
  <r>
    <x v="43"/>
    <x v="3"/>
    <n v="165"/>
    <n v="286"/>
  </r>
  <r>
    <x v="43"/>
    <x v="4"/>
    <n v="161"/>
    <n v="277"/>
  </r>
  <r>
    <x v="43"/>
    <x v="5"/>
    <n v="160"/>
    <n v="285"/>
  </r>
  <r>
    <x v="43"/>
    <x v="6"/>
    <n v="172"/>
    <n v="272"/>
  </r>
  <r>
    <x v="43"/>
    <x v="7"/>
    <n v="162"/>
    <n v="283"/>
  </r>
  <r>
    <x v="43"/>
    <x v="8"/>
    <n v="151"/>
    <n v="284"/>
  </r>
  <r>
    <x v="43"/>
    <x v="9"/>
    <n v="159"/>
    <n v="273"/>
  </r>
  <r>
    <x v="43"/>
    <x v="10"/>
    <n v="147"/>
    <n v="276"/>
  </r>
  <r>
    <x v="44"/>
    <x v="0"/>
    <n v="875"/>
    <n v="1112"/>
  </r>
  <r>
    <x v="44"/>
    <x v="1"/>
    <n v="914"/>
    <n v="1119"/>
  </r>
  <r>
    <x v="44"/>
    <x v="2"/>
    <n v="919"/>
    <n v="1163"/>
  </r>
  <r>
    <x v="44"/>
    <x v="3"/>
    <n v="941"/>
    <n v="1197"/>
  </r>
  <r>
    <x v="44"/>
    <x v="4"/>
    <n v="923"/>
    <n v="1235"/>
  </r>
  <r>
    <x v="44"/>
    <x v="5"/>
    <n v="910"/>
    <n v="1275"/>
  </r>
  <r>
    <x v="44"/>
    <x v="6"/>
    <n v="959"/>
    <n v="1313"/>
  </r>
  <r>
    <x v="44"/>
    <x v="7"/>
    <n v="958"/>
    <n v="1309"/>
  </r>
  <r>
    <x v="44"/>
    <x v="8"/>
    <n v="943"/>
    <n v="1360"/>
  </r>
  <r>
    <x v="44"/>
    <x v="9"/>
    <n v="927"/>
    <n v="1426"/>
  </r>
  <r>
    <x v="44"/>
    <x v="10"/>
    <n v="859"/>
    <n v="1369"/>
  </r>
  <r>
    <x v="45"/>
    <x v="0"/>
    <n v="674"/>
    <n v="1072"/>
  </r>
  <r>
    <x v="45"/>
    <x v="1"/>
    <n v="683"/>
    <n v="1035"/>
  </r>
  <r>
    <x v="45"/>
    <x v="2"/>
    <n v="664"/>
    <n v="1081"/>
  </r>
  <r>
    <x v="45"/>
    <x v="3"/>
    <n v="631"/>
    <n v="1054"/>
  </r>
  <r>
    <x v="45"/>
    <x v="4"/>
    <n v="664"/>
    <n v="1017"/>
  </r>
  <r>
    <x v="45"/>
    <x v="5"/>
    <n v="641"/>
    <n v="1041"/>
  </r>
  <r>
    <x v="45"/>
    <x v="6"/>
    <n v="653"/>
    <n v="1020"/>
  </r>
  <r>
    <x v="45"/>
    <x v="7"/>
    <n v="654"/>
    <n v="1042"/>
  </r>
  <r>
    <x v="45"/>
    <x v="8"/>
    <n v="620"/>
    <n v="1034"/>
  </r>
  <r>
    <x v="45"/>
    <x v="9"/>
    <n v="662"/>
    <n v="1028"/>
  </r>
  <r>
    <x v="45"/>
    <x v="10"/>
    <n v="667"/>
    <n v="1019"/>
  </r>
  <r>
    <x v="46"/>
    <x v="0"/>
    <n v="357"/>
    <n v="515"/>
  </r>
  <r>
    <x v="46"/>
    <x v="1"/>
    <n v="366"/>
    <n v="541"/>
  </r>
  <r>
    <x v="46"/>
    <x v="2"/>
    <n v="384"/>
    <n v="547"/>
  </r>
  <r>
    <x v="46"/>
    <x v="3"/>
    <n v="414"/>
    <n v="550"/>
  </r>
  <r>
    <x v="46"/>
    <x v="4"/>
    <n v="397"/>
    <n v="556"/>
  </r>
  <r>
    <x v="46"/>
    <x v="5"/>
    <n v="378"/>
    <n v="585"/>
  </r>
  <r>
    <x v="46"/>
    <x v="6"/>
    <n v="354"/>
    <n v="616"/>
  </r>
  <r>
    <x v="46"/>
    <x v="7"/>
    <n v="351"/>
    <n v="611"/>
  </r>
  <r>
    <x v="46"/>
    <x v="8"/>
    <n v="345"/>
    <n v="641"/>
  </r>
  <r>
    <x v="46"/>
    <x v="9"/>
    <n v="324"/>
    <n v="646"/>
  </r>
  <r>
    <x v="46"/>
    <x v="10"/>
    <n v="321"/>
    <n v="634"/>
  </r>
  <r>
    <x v="47"/>
    <x v="0"/>
    <n v="1365"/>
    <n v="1989"/>
  </r>
  <r>
    <x v="47"/>
    <x v="1"/>
    <n v="1426"/>
    <n v="2019"/>
  </r>
  <r>
    <x v="47"/>
    <x v="2"/>
    <n v="1420"/>
    <n v="2062"/>
  </r>
  <r>
    <x v="47"/>
    <x v="3"/>
    <n v="1435"/>
    <n v="2091"/>
  </r>
  <r>
    <x v="47"/>
    <x v="4"/>
    <n v="1485"/>
    <n v="2164"/>
  </r>
  <r>
    <x v="47"/>
    <x v="5"/>
    <n v="1504"/>
    <n v="2235"/>
  </r>
  <r>
    <x v="47"/>
    <x v="6"/>
    <n v="1522"/>
    <n v="2331"/>
  </r>
  <r>
    <x v="47"/>
    <x v="7"/>
    <n v="1513"/>
    <n v="2401"/>
  </r>
  <r>
    <x v="47"/>
    <x v="8"/>
    <n v="1454"/>
    <n v="2441"/>
  </r>
  <r>
    <x v="47"/>
    <x v="9"/>
    <n v="1458"/>
    <n v="2511"/>
  </r>
  <r>
    <x v="47"/>
    <x v="10"/>
    <n v="1438"/>
    <n v="2510"/>
  </r>
  <r>
    <x v="48"/>
    <x v="0"/>
    <n v="302"/>
    <n v="599"/>
  </r>
  <r>
    <x v="48"/>
    <x v="1"/>
    <n v="336"/>
    <n v="544"/>
  </r>
  <r>
    <x v="48"/>
    <x v="2"/>
    <n v="323"/>
    <n v="548"/>
  </r>
  <r>
    <x v="48"/>
    <x v="3"/>
    <n v="284"/>
    <n v="537"/>
  </r>
  <r>
    <x v="48"/>
    <x v="4"/>
    <n v="290"/>
    <n v="511"/>
  </r>
  <r>
    <x v="48"/>
    <x v="5"/>
    <n v="267"/>
    <n v="506"/>
  </r>
  <r>
    <x v="48"/>
    <x v="6"/>
    <n v="271"/>
    <n v="506"/>
  </r>
  <r>
    <x v="48"/>
    <x v="7"/>
    <n v="298"/>
    <n v="506"/>
  </r>
  <r>
    <x v="48"/>
    <x v="8"/>
    <n v="312"/>
    <n v="477"/>
  </r>
  <r>
    <x v="48"/>
    <x v="9"/>
    <n v="286"/>
    <n v="459"/>
  </r>
  <r>
    <x v="48"/>
    <x v="10"/>
    <n v="275"/>
    <n v="480"/>
  </r>
  <r>
    <x v="49"/>
    <x v="0"/>
    <n v="898"/>
    <n v="1505"/>
  </r>
  <r>
    <x v="49"/>
    <x v="1"/>
    <n v="944"/>
    <n v="1470"/>
  </r>
  <r>
    <x v="49"/>
    <x v="2"/>
    <n v="976"/>
    <n v="1443"/>
  </r>
  <r>
    <x v="49"/>
    <x v="3"/>
    <n v="977"/>
    <n v="1425"/>
  </r>
  <r>
    <x v="49"/>
    <x v="4"/>
    <n v="1015"/>
    <n v="1437"/>
  </r>
  <r>
    <x v="49"/>
    <x v="5"/>
    <n v="1002"/>
    <n v="1480"/>
  </r>
  <r>
    <x v="49"/>
    <x v="6"/>
    <n v="978"/>
    <n v="1538"/>
  </r>
  <r>
    <x v="49"/>
    <x v="7"/>
    <n v="972"/>
    <n v="1571"/>
  </r>
  <r>
    <x v="49"/>
    <x v="8"/>
    <n v="972"/>
    <n v="1636"/>
  </r>
  <r>
    <x v="49"/>
    <x v="9"/>
    <n v="928"/>
    <n v="1684"/>
  </r>
  <r>
    <x v="49"/>
    <x v="10"/>
    <n v="976"/>
    <n v="1702"/>
  </r>
  <r>
    <x v="50"/>
    <x v="0"/>
    <n v="325"/>
    <n v="470"/>
  </r>
  <r>
    <x v="50"/>
    <x v="1"/>
    <n v="348"/>
    <n v="461"/>
  </r>
  <r>
    <x v="50"/>
    <x v="2"/>
    <n v="330"/>
    <n v="483"/>
  </r>
  <r>
    <x v="50"/>
    <x v="3"/>
    <n v="339"/>
    <n v="508"/>
  </r>
  <r>
    <x v="50"/>
    <x v="4"/>
    <n v="340"/>
    <n v="530"/>
  </r>
  <r>
    <x v="50"/>
    <x v="5"/>
    <n v="316"/>
    <n v="551"/>
  </r>
  <r>
    <x v="50"/>
    <x v="6"/>
    <n v="308"/>
    <n v="553"/>
  </r>
  <r>
    <x v="50"/>
    <x v="7"/>
    <n v="303"/>
    <n v="574"/>
  </r>
  <r>
    <x v="50"/>
    <x v="8"/>
    <n v="302"/>
    <n v="566"/>
  </r>
  <r>
    <x v="50"/>
    <x v="9"/>
    <n v="306"/>
    <n v="553"/>
  </r>
  <r>
    <x v="50"/>
    <x v="10"/>
    <n v="306"/>
    <n v="540"/>
  </r>
  <r>
    <x v="51"/>
    <x v="0"/>
    <n v="406"/>
    <n v="611"/>
  </r>
  <r>
    <x v="51"/>
    <x v="1"/>
    <n v="451"/>
    <n v="597"/>
  </r>
  <r>
    <x v="51"/>
    <x v="2"/>
    <n v="449"/>
    <n v="620"/>
  </r>
  <r>
    <x v="51"/>
    <x v="3"/>
    <n v="442"/>
    <n v="605"/>
  </r>
  <r>
    <x v="51"/>
    <x v="4"/>
    <n v="434"/>
    <n v="655"/>
  </r>
  <r>
    <x v="51"/>
    <x v="5"/>
    <n v="420"/>
    <n v="675"/>
  </r>
  <r>
    <x v="51"/>
    <x v="6"/>
    <n v="422"/>
    <n v="679"/>
  </r>
  <r>
    <x v="51"/>
    <x v="7"/>
    <n v="433"/>
    <n v="715"/>
  </r>
  <r>
    <x v="51"/>
    <x v="8"/>
    <n v="417"/>
    <n v="709"/>
  </r>
  <r>
    <x v="51"/>
    <x v="9"/>
    <n v="394"/>
    <n v="714"/>
  </r>
  <r>
    <x v="51"/>
    <x v="10"/>
    <n v="342"/>
    <n v="722"/>
  </r>
  <r>
    <x v="52"/>
    <x v="0"/>
    <n v="746"/>
    <n v="1386"/>
  </r>
  <r>
    <x v="52"/>
    <x v="1"/>
    <n v="805"/>
    <n v="1355"/>
  </r>
  <r>
    <x v="52"/>
    <x v="2"/>
    <n v="817"/>
    <n v="1347"/>
  </r>
  <r>
    <x v="52"/>
    <x v="3"/>
    <n v="868"/>
    <n v="1296"/>
  </r>
  <r>
    <x v="52"/>
    <x v="4"/>
    <n v="892"/>
    <n v="1330"/>
  </r>
  <r>
    <x v="52"/>
    <x v="5"/>
    <n v="855"/>
    <n v="1380"/>
  </r>
  <r>
    <x v="52"/>
    <x v="6"/>
    <n v="875"/>
    <n v="1405"/>
  </r>
  <r>
    <x v="52"/>
    <x v="7"/>
    <n v="876"/>
    <n v="1419"/>
  </r>
  <r>
    <x v="52"/>
    <x v="8"/>
    <n v="881"/>
    <n v="1436"/>
  </r>
  <r>
    <x v="52"/>
    <x v="9"/>
    <n v="916"/>
    <n v="1454"/>
  </r>
  <r>
    <x v="52"/>
    <x v="10"/>
    <n v="928"/>
    <n v="1470"/>
  </r>
  <r>
    <x v="53"/>
    <x v="0"/>
    <n v="326"/>
    <n v="489"/>
  </r>
  <r>
    <x v="53"/>
    <x v="1"/>
    <n v="332"/>
    <n v="488"/>
  </r>
  <r>
    <x v="53"/>
    <x v="2"/>
    <n v="332"/>
    <n v="510"/>
  </r>
  <r>
    <x v="53"/>
    <x v="3"/>
    <n v="330"/>
    <n v="521"/>
  </r>
  <r>
    <x v="53"/>
    <x v="4"/>
    <n v="334"/>
    <n v="510"/>
  </r>
  <r>
    <x v="53"/>
    <x v="5"/>
    <n v="320"/>
    <n v="499"/>
  </r>
  <r>
    <x v="53"/>
    <x v="6"/>
    <n v="343"/>
    <n v="505"/>
  </r>
  <r>
    <x v="53"/>
    <x v="7"/>
    <n v="340"/>
    <n v="527"/>
  </r>
  <r>
    <x v="53"/>
    <x v="8"/>
    <n v="364"/>
    <n v="523"/>
  </r>
  <r>
    <x v="53"/>
    <x v="9"/>
    <n v="344"/>
    <n v="524"/>
  </r>
  <r>
    <x v="53"/>
    <x v="10"/>
    <n v="327"/>
    <n v="537"/>
  </r>
  <r>
    <x v="54"/>
    <x v="0"/>
    <n v="637"/>
    <n v="1000"/>
  </r>
  <r>
    <x v="54"/>
    <x v="1"/>
    <n v="616"/>
    <n v="1007"/>
  </r>
  <r>
    <x v="54"/>
    <x v="2"/>
    <n v="626"/>
    <n v="993"/>
  </r>
  <r>
    <x v="54"/>
    <x v="3"/>
    <n v="625"/>
    <n v="969"/>
  </r>
  <r>
    <x v="54"/>
    <x v="4"/>
    <n v="631"/>
    <n v="999"/>
  </r>
  <r>
    <x v="54"/>
    <x v="5"/>
    <n v="646"/>
    <n v="1025"/>
  </r>
  <r>
    <x v="54"/>
    <x v="6"/>
    <n v="647"/>
    <n v="1036"/>
  </r>
  <r>
    <x v="54"/>
    <x v="7"/>
    <n v="658"/>
    <n v="1044"/>
  </r>
  <r>
    <x v="54"/>
    <x v="8"/>
    <n v="693"/>
    <n v="1046"/>
  </r>
  <r>
    <x v="54"/>
    <x v="9"/>
    <n v="666"/>
    <n v="1066"/>
  </r>
  <r>
    <x v="54"/>
    <x v="10"/>
    <n v="656"/>
    <n v="1065"/>
  </r>
  <r>
    <x v="55"/>
    <x v="0"/>
    <n v="547"/>
    <n v="977"/>
  </r>
  <r>
    <x v="55"/>
    <x v="1"/>
    <n v="573"/>
    <n v="948"/>
  </r>
  <r>
    <x v="55"/>
    <x v="2"/>
    <n v="595"/>
    <n v="939"/>
  </r>
  <r>
    <x v="55"/>
    <x v="3"/>
    <n v="600"/>
    <n v="931"/>
  </r>
  <r>
    <x v="55"/>
    <x v="4"/>
    <n v="635"/>
    <n v="956"/>
  </r>
  <r>
    <x v="55"/>
    <x v="5"/>
    <n v="629"/>
    <n v="969"/>
  </r>
  <r>
    <x v="55"/>
    <x v="6"/>
    <n v="616"/>
    <n v="969"/>
  </r>
  <r>
    <x v="55"/>
    <x v="7"/>
    <n v="625"/>
    <n v="997"/>
  </r>
  <r>
    <x v="55"/>
    <x v="8"/>
    <n v="593"/>
    <n v="1026"/>
  </r>
  <r>
    <x v="55"/>
    <x v="9"/>
    <n v="602"/>
    <n v="1026"/>
  </r>
  <r>
    <x v="55"/>
    <x v="10"/>
    <n v="553"/>
    <n v="1037"/>
  </r>
  <r>
    <x v="56"/>
    <x v="0"/>
    <n v="353"/>
    <n v="478"/>
  </r>
  <r>
    <x v="56"/>
    <x v="1"/>
    <n v="376"/>
    <n v="488"/>
  </r>
  <r>
    <x v="56"/>
    <x v="2"/>
    <n v="374"/>
    <n v="496"/>
  </r>
  <r>
    <x v="56"/>
    <x v="3"/>
    <n v="383"/>
    <n v="528"/>
  </r>
  <r>
    <x v="56"/>
    <x v="4"/>
    <n v="416"/>
    <n v="523"/>
  </r>
  <r>
    <x v="56"/>
    <x v="5"/>
    <n v="399"/>
    <n v="562"/>
  </r>
  <r>
    <x v="56"/>
    <x v="6"/>
    <n v="398"/>
    <n v="578"/>
  </r>
  <r>
    <x v="56"/>
    <x v="7"/>
    <n v="398"/>
    <n v="621"/>
  </r>
  <r>
    <x v="56"/>
    <x v="8"/>
    <n v="370"/>
    <n v="641"/>
  </r>
  <r>
    <x v="56"/>
    <x v="9"/>
    <n v="377"/>
    <n v="632"/>
  </r>
  <r>
    <x v="56"/>
    <x v="10"/>
    <n v="360"/>
    <n v="636"/>
  </r>
  <r>
    <x v="57"/>
    <x v="0"/>
    <n v="336"/>
    <n v="531"/>
  </r>
  <r>
    <x v="57"/>
    <x v="1"/>
    <n v="365"/>
    <n v="519"/>
  </r>
  <r>
    <x v="57"/>
    <x v="2"/>
    <n v="337"/>
    <n v="515"/>
  </r>
  <r>
    <x v="57"/>
    <x v="3"/>
    <n v="329"/>
    <n v="539"/>
  </r>
  <r>
    <x v="57"/>
    <x v="4"/>
    <n v="323"/>
    <n v="583"/>
  </r>
  <r>
    <x v="57"/>
    <x v="5"/>
    <n v="334"/>
    <n v="582"/>
  </r>
  <r>
    <x v="57"/>
    <x v="6"/>
    <n v="336"/>
    <n v="584"/>
  </r>
  <r>
    <x v="57"/>
    <x v="7"/>
    <n v="326"/>
    <n v="567"/>
  </r>
  <r>
    <x v="57"/>
    <x v="8"/>
    <n v="319"/>
    <n v="559"/>
  </r>
  <r>
    <x v="57"/>
    <x v="9"/>
    <n v="328"/>
    <n v="537"/>
  </r>
  <r>
    <x v="57"/>
    <x v="10"/>
    <n v="308"/>
    <n v="516"/>
  </r>
  <r>
    <x v="58"/>
    <x v="0"/>
    <n v="1103"/>
    <n v="1962"/>
  </r>
  <r>
    <x v="58"/>
    <x v="1"/>
    <n v="1144"/>
    <n v="1953"/>
  </r>
  <r>
    <x v="58"/>
    <x v="2"/>
    <n v="1189"/>
    <n v="1964"/>
  </r>
  <r>
    <x v="58"/>
    <x v="3"/>
    <n v="1244"/>
    <n v="1992"/>
  </r>
  <r>
    <x v="58"/>
    <x v="4"/>
    <n v="1346"/>
    <n v="2009"/>
  </r>
  <r>
    <x v="58"/>
    <x v="5"/>
    <n v="1347"/>
    <n v="2091"/>
  </r>
  <r>
    <x v="58"/>
    <x v="6"/>
    <n v="1325"/>
    <n v="2131"/>
  </r>
  <r>
    <x v="58"/>
    <x v="7"/>
    <n v="1298"/>
    <n v="2221"/>
  </r>
  <r>
    <x v="58"/>
    <x v="8"/>
    <n v="1261"/>
    <n v="2293"/>
  </r>
  <r>
    <x v="58"/>
    <x v="9"/>
    <n v="1302"/>
    <n v="2294"/>
  </r>
  <r>
    <x v="58"/>
    <x v="10"/>
    <n v="1279"/>
    <n v="2295"/>
  </r>
  <r>
    <x v="59"/>
    <x v="0"/>
    <n v="525"/>
    <n v="772"/>
  </r>
  <r>
    <x v="59"/>
    <x v="1"/>
    <n v="563"/>
    <n v="773"/>
  </r>
  <r>
    <x v="59"/>
    <x v="2"/>
    <n v="578"/>
    <n v="776"/>
  </r>
  <r>
    <x v="59"/>
    <x v="3"/>
    <n v="591"/>
    <n v="805"/>
  </r>
  <r>
    <x v="59"/>
    <x v="4"/>
    <n v="582"/>
    <n v="848"/>
  </r>
  <r>
    <x v="59"/>
    <x v="5"/>
    <n v="536"/>
    <n v="888"/>
  </r>
  <r>
    <x v="59"/>
    <x v="6"/>
    <n v="542"/>
    <n v="899"/>
  </r>
  <r>
    <x v="59"/>
    <x v="7"/>
    <n v="531"/>
    <n v="927"/>
  </r>
  <r>
    <x v="59"/>
    <x v="8"/>
    <n v="531"/>
    <n v="956"/>
  </r>
  <r>
    <x v="59"/>
    <x v="9"/>
    <n v="547"/>
    <n v="931"/>
  </r>
  <r>
    <x v="59"/>
    <x v="10"/>
    <n v="529"/>
    <n v="889"/>
  </r>
  <r>
    <x v="60"/>
    <x v="0"/>
    <n v="462"/>
    <n v="749"/>
  </r>
  <r>
    <x v="60"/>
    <x v="1"/>
    <n v="477"/>
    <n v="752"/>
  </r>
  <r>
    <x v="60"/>
    <x v="2"/>
    <n v="484"/>
    <n v="767"/>
  </r>
  <r>
    <x v="60"/>
    <x v="3"/>
    <n v="511"/>
    <n v="766"/>
  </r>
  <r>
    <x v="60"/>
    <x v="4"/>
    <n v="518"/>
    <n v="799"/>
  </r>
  <r>
    <x v="60"/>
    <x v="5"/>
    <n v="517"/>
    <n v="821"/>
  </r>
  <r>
    <x v="60"/>
    <x v="6"/>
    <n v="517"/>
    <n v="846"/>
  </r>
  <r>
    <x v="60"/>
    <x v="7"/>
    <n v="522"/>
    <n v="855"/>
  </r>
  <r>
    <x v="60"/>
    <x v="8"/>
    <n v="548"/>
    <n v="863"/>
  </r>
  <r>
    <x v="60"/>
    <x v="9"/>
    <n v="544"/>
    <n v="859"/>
  </r>
  <r>
    <x v="60"/>
    <x v="10"/>
    <n v="514"/>
    <n v="871"/>
  </r>
  <r>
    <x v="61"/>
    <x v="0"/>
    <n v="488"/>
    <n v="936"/>
  </r>
  <r>
    <x v="61"/>
    <x v="1"/>
    <n v="529"/>
    <n v="900"/>
  </r>
  <r>
    <x v="61"/>
    <x v="2"/>
    <n v="560"/>
    <n v="876"/>
  </r>
  <r>
    <x v="61"/>
    <x v="3"/>
    <n v="535"/>
    <n v="852"/>
  </r>
  <r>
    <x v="61"/>
    <x v="4"/>
    <n v="544"/>
    <n v="828"/>
  </r>
  <r>
    <x v="61"/>
    <x v="5"/>
    <n v="573"/>
    <n v="817"/>
  </r>
  <r>
    <x v="61"/>
    <x v="6"/>
    <n v="591"/>
    <n v="899"/>
  </r>
  <r>
    <x v="61"/>
    <x v="7"/>
    <n v="586"/>
    <n v="874"/>
  </r>
  <r>
    <x v="61"/>
    <x v="8"/>
    <n v="577"/>
    <n v="877"/>
  </r>
  <r>
    <x v="61"/>
    <x v="9"/>
    <n v="559"/>
    <n v="919"/>
  </r>
  <r>
    <x v="61"/>
    <x v="10"/>
    <n v="585"/>
    <n v="920"/>
  </r>
  <r>
    <x v="62"/>
    <x v="0"/>
    <n v="388"/>
    <n v="652"/>
  </r>
  <r>
    <x v="62"/>
    <x v="1"/>
    <n v="414"/>
    <n v="637"/>
  </r>
  <r>
    <x v="62"/>
    <x v="2"/>
    <n v="405"/>
    <n v="642"/>
  </r>
  <r>
    <x v="62"/>
    <x v="3"/>
    <n v="410"/>
    <n v="648"/>
  </r>
  <r>
    <x v="62"/>
    <x v="4"/>
    <n v="409"/>
    <n v="654"/>
  </r>
  <r>
    <x v="62"/>
    <x v="5"/>
    <n v="420"/>
    <n v="666"/>
  </r>
  <r>
    <x v="62"/>
    <x v="6"/>
    <n v="445"/>
    <n v="673"/>
  </r>
  <r>
    <x v="62"/>
    <x v="7"/>
    <n v="406"/>
    <n v="702"/>
  </r>
  <r>
    <x v="62"/>
    <x v="8"/>
    <n v="417"/>
    <n v="687"/>
  </r>
  <r>
    <x v="62"/>
    <x v="9"/>
    <n v="405"/>
    <n v="713"/>
  </r>
  <r>
    <x v="62"/>
    <x v="10"/>
    <n v="407"/>
    <n v="739"/>
  </r>
  <r>
    <x v="63"/>
    <x v="0"/>
    <n v="381"/>
    <n v="658"/>
  </r>
  <r>
    <x v="63"/>
    <x v="1"/>
    <n v="419"/>
    <n v="629"/>
  </r>
  <r>
    <x v="63"/>
    <x v="2"/>
    <n v="463"/>
    <n v="614"/>
  </r>
  <r>
    <x v="63"/>
    <x v="3"/>
    <n v="478"/>
    <n v="626"/>
  </r>
  <r>
    <x v="63"/>
    <x v="4"/>
    <n v="498"/>
    <n v="625"/>
  </r>
  <r>
    <x v="63"/>
    <x v="5"/>
    <n v="476"/>
    <n v="675"/>
  </r>
  <r>
    <x v="63"/>
    <x v="6"/>
    <n v="471"/>
    <n v="719"/>
  </r>
  <r>
    <x v="63"/>
    <x v="7"/>
    <n v="458"/>
    <n v="752"/>
  </r>
  <r>
    <x v="63"/>
    <x v="8"/>
    <n v="463"/>
    <n v="761"/>
  </r>
  <r>
    <x v="63"/>
    <x v="9"/>
    <n v="426"/>
    <n v="786"/>
  </r>
  <r>
    <x v="63"/>
    <x v="10"/>
    <n v="453"/>
    <n v="774"/>
  </r>
  <r>
    <x v="64"/>
    <x v="0"/>
    <n v="1553"/>
    <n v="2501"/>
  </r>
  <r>
    <x v="64"/>
    <x v="1"/>
    <n v="1584"/>
    <n v="2485"/>
  </r>
  <r>
    <x v="64"/>
    <x v="2"/>
    <n v="1684"/>
    <n v="2446"/>
  </r>
  <r>
    <x v="64"/>
    <x v="3"/>
    <n v="1696"/>
    <n v="2520"/>
  </r>
  <r>
    <x v="64"/>
    <x v="4"/>
    <n v="1756"/>
    <n v="2556"/>
  </r>
  <r>
    <x v="64"/>
    <x v="5"/>
    <n v="1765"/>
    <n v="2622"/>
  </r>
  <r>
    <x v="64"/>
    <x v="6"/>
    <n v="1745"/>
    <n v="2741"/>
  </r>
  <r>
    <x v="64"/>
    <x v="7"/>
    <n v="1782"/>
    <n v="2852"/>
  </r>
  <r>
    <x v="64"/>
    <x v="8"/>
    <n v="1838"/>
    <n v="3010"/>
  </r>
  <r>
    <x v="64"/>
    <x v="9"/>
    <n v="1869"/>
    <n v="3078"/>
  </r>
  <r>
    <x v="64"/>
    <x v="10"/>
    <n v="1894"/>
    <n v="3127"/>
  </r>
  <r>
    <x v="65"/>
    <x v="0"/>
    <n v="299"/>
    <n v="440"/>
  </r>
  <r>
    <x v="65"/>
    <x v="1"/>
    <n v="311"/>
    <n v="446"/>
  </r>
  <r>
    <x v="65"/>
    <x v="2"/>
    <n v="311"/>
    <n v="439"/>
  </r>
  <r>
    <x v="65"/>
    <x v="3"/>
    <n v="320"/>
    <n v="473"/>
  </r>
  <r>
    <x v="65"/>
    <x v="4"/>
    <n v="310"/>
    <n v="483"/>
  </r>
  <r>
    <x v="65"/>
    <x v="5"/>
    <n v="298"/>
    <n v="501"/>
  </r>
  <r>
    <x v="65"/>
    <x v="6"/>
    <n v="288"/>
    <n v="519"/>
  </r>
  <r>
    <x v="65"/>
    <x v="7"/>
    <n v="284"/>
    <n v="518"/>
  </r>
  <r>
    <x v="65"/>
    <x v="8"/>
    <n v="283"/>
    <n v="501"/>
  </r>
  <r>
    <x v="65"/>
    <x v="9"/>
    <n v="282"/>
    <n v="497"/>
  </r>
  <r>
    <x v="65"/>
    <x v="10"/>
    <n v="289"/>
    <n v="509"/>
  </r>
  <r>
    <x v="66"/>
    <x v="0"/>
    <n v="402"/>
    <n v="601"/>
  </r>
  <r>
    <x v="66"/>
    <x v="1"/>
    <n v="411"/>
    <n v="590"/>
  </r>
  <r>
    <x v="66"/>
    <x v="2"/>
    <n v="409"/>
    <n v="628"/>
  </r>
  <r>
    <x v="66"/>
    <x v="3"/>
    <n v="421"/>
    <n v="635"/>
  </r>
  <r>
    <x v="66"/>
    <x v="4"/>
    <n v="422"/>
    <n v="632"/>
  </r>
  <r>
    <x v="66"/>
    <x v="5"/>
    <n v="456"/>
    <n v="651"/>
  </r>
  <r>
    <x v="66"/>
    <x v="6"/>
    <n v="438"/>
    <n v="719"/>
  </r>
  <r>
    <x v="66"/>
    <x v="7"/>
    <n v="458"/>
    <n v="718"/>
  </r>
  <r>
    <x v="66"/>
    <x v="8"/>
    <n v="470"/>
    <n v="720"/>
  </r>
  <r>
    <x v="66"/>
    <x v="9"/>
    <n v="495"/>
    <n v="742"/>
  </r>
  <r>
    <x v="66"/>
    <x v="10"/>
    <n v="490"/>
    <n v="761"/>
  </r>
  <r>
    <x v="67"/>
    <x v="0"/>
    <n v="837"/>
    <n v="1290"/>
  </r>
  <r>
    <x v="67"/>
    <x v="1"/>
    <n v="897"/>
    <n v="1290"/>
  </r>
  <r>
    <x v="67"/>
    <x v="2"/>
    <n v="888"/>
    <n v="1334"/>
  </r>
  <r>
    <x v="67"/>
    <x v="3"/>
    <n v="930"/>
    <n v="1361"/>
  </r>
  <r>
    <x v="67"/>
    <x v="4"/>
    <n v="941"/>
    <n v="1393"/>
  </r>
  <r>
    <x v="67"/>
    <x v="5"/>
    <n v="926"/>
    <n v="1464"/>
  </r>
  <r>
    <x v="67"/>
    <x v="6"/>
    <n v="931"/>
    <n v="1496"/>
  </r>
  <r>
    <x v="67"/>
    <x v="7"/>
    <n v="891"/>
    <n v="1575"/>
  </r>
  <r>
    <x v="67"/>
    <x v="8"/>
    <n v="830"/>
    <n v="1592"/>
  </r>
  <r>
    <x v="67"/>
    <x v="9"/>
    <n v="827"/>
    <n v="1592"/>
  </r>
  <r>
    <x v="67"/>
    <x v="10"/>
    <n v="779"/>
    <n v="1595"/>
  </r>
  <r>
    <x v="68"/>
    <x v="0"/>
    <n v="602"/>
    <n v="868"/>
  </r>
  <r>
    <x v="68"/>
    <x v="1"/>
    <n v="634"/>
    <n v="897"/>
  </r>
  <r>
    <x v="68"/>
    <x v="2"/>
    <n v="654"/>
    <n v="884"/>
  </r>
  <r>
    <x v="68"/>
    <x v="3"/>
    <n v="673"/>
    <n v="911"/>
  </r>
  <r>
    <x v="68"/>
    <x v="4"/>
    <n v="655"/>
    <n v="959"/>
  </r>
  <r>
    <x v="68"/>
    <x v="5"/>
    <n v="678"/>
    <n v="993"/>
  </r>
  <r>
    <x v="68"/>
    <x v="6"/>
    <n v="658"/>
    <n v="1042"/>
  </r>
  <r>
    <x v="68"/>
    <x v="7"/>
    <n v="597"/>
    <n v="1075"/>
  </r>
  <r>
    <x v="68"/>
    <x v="8"/>
    <n v="576"/>
    <n v="1097"/>
  </r>
  <r>
    <x v="68"/>
    <x v="9"/>
    <n v="566"/>
    <n v="1049"/>
  </r>
  <r>
    <x v="68"/>
    <x v="10"/>
    <n v="528"/>
    <n v="1032"/>
  </r>
  <r>
    <x v="69"/>
    <x v="0"/>
    <n v="1605"/>
    <n v="2009"/>
  </r>
  <r>
    <x v="69"/>
    <x v="1"/>
    <n v="1623"/>
    <n v="2057"/>
  </r>
  <r>
    <x v="69"/>
    <x v="2"/>
    <n v="1622"/>
    <n v="2187"/>
  </r>
  <r>
    <x v="69"/>
    <x v="3"/>
    <n v="1740"/>
    <n v="2300"/>
  </r>
  <r>
    <x v="69"/>
    <x v="4"/>
    <n v="1735"/>
    <n v="2378"/>
  </r>
  <r>
    <x v="69"/>
    <x v="5"/>
    <n v="1775"/>
    <n v="2489"/>
  </r>
  <r>
    <x v="69"/>
    <x v="6"/>
    <n v="1776"/>
    <n v="2548"/>
  </r>
  <r>
    <x v="69"/>
    <x v="7"/>
    <n v="1832"/>
    <n v="2645"/>
  </r>
  <r>
    <x v="69"/>
    <x v="8"/>
    <n v="1862"/>
    <n v="2681"/>
  </r>
  <r>
    <x v="69"/>
    <x v="9"/>
    <n v="2007"/>
    <n v="2810"/>
  </r>
  <r>
    <x v="69"/>
    <x v="10"/>
    <n v="2057"/>
    <n v="2880"/>
  </r>
  <r>
    <x v="70"/>
    <x v="0"/>
    <n v="297"/>
    <n v="301"/>
  </r>
  <r>
    <x v="70"/>
    <x v="1"/>
    <n v="313"/>
    <n v="300"/>
  </r>
  <r>
    <x v="70"/>
    <x v="2"/>
    <n v="337"/>
    <n v="295"/>
  </r>
  <r>
    <x v="70"/>
    <x v="3"/>
    <n v="326"/>
    <n v="304"/>
  </r>
  <r>
    <x v="70"/>
    <x v="4"/>
    <n v="327"/>
    <n v="303"/>
  </r>
  <r>
    <x v="70"/>
    <x v="5"/>
    <n v="335"/>
    <n v="301"/>
  </r>
  <r>
    <x v="70"/>
    <x v="6"/>
    <n v="337"/>
    <n v="304"/>
  </r>
  <r>
    <x v="70"/>
    <x v="7"/>
    <n v="350"/>
    <n v="332"/>
  </r>
  <r>
    <x v="70"/>
    <x v="8"/>
    <n v="338"/>
    <n v="351"/>
  </r>
  <r>
    <x v="70"/>
    <x v="9"/>
    <n v="346"/>
    <n v="356"/>
  </r>
  <r>
    <x v="70"/>
    <x v="10"/>
    <n v="368"/>
    <n v="367"/>
  </r>
  <r>
    <x v="71"/>
    <x v="0"/>
    <n v="494"/>
    <n v="524"/>
  </r>
  <r>
    <x v="71"/>
    <x v="1"/>
    <n v="503"/>
    <n v="527"/>
  </r>
  <r>
    <x v="71"/>
    <x v="2"/>
    <n v="478"/>
    <n v="559"/>
  </r>
  <r>
    <x v="71"/>
    <x v="3"/>
    <n v="478"/>
    <n v="562"/>
  </r>
  <r>
    <x v="71"/>
    <x v="4"/>
    <n v="504"/>
    <n v="559"/>
  </r>
  <r>
    <x v="71"/>
    <x v="5"/>
    <n v="482"/>
    <n v="562"/>
  </r>
  <r>
    <x v="71"/>
    <x v="6"/>
    <n v="763"/>
    <n v="875"/>
  </r>
  <r>
    <x v="71"/>
    <x v="7"/>
    <n v="731"/>
    <n v="898"/>
  </r>
  <r>
    <x v="71"/>
    <x v="8"/>
    <n v="512"/>
    <n v="557"/>
  </r>
  <r>
    <x v="71"/>
    <x v="9"/>
    <n v="532"/>
    <n v="591"/>
  </r>
  <r>
    <x v="71"/>
    <x v="10"/>
    <n v="527"/>
    <n v="613"/>
  </r>
  <r>
    <x v="72"/>
    <x v="0"/>
    <n v="1987"/>
    <n v="2682"/>
  </r>
  <r>
    <x v="72"/>
    <x v="1"/>
    <n v="1989"/>
    <n v="2712"/>
  </r>
  <r>
    <x v="72"/>
    <x v="2"/>
    <n v="2036"/>
    <n v="2759"/>
  </r>
  <r>
    <x v="72"/>
    <x v="3"/>
    <n v="2133"/>
    <n v="2860"/>
  </r>
  <r>
    <x v="72"/>
    <x v="4"/>
    <n v="2294"/>
    <n v="2936"/>
  </r>
  <r>
    <x v="72"/>
    <x v="5"/>
    <n v="2367"/>
    <n v="3109"/>
  </r>
  <r>
    <x v="72"/>
    <x v="6"/>
    <n v="2405"/>
    <n v="3299"/>
  </r>
  <r>
    <x v="72"/>
    <x v="7"/>
    <n v="2323"/>
    <n v="3359"/>
  </r>
  <r>
    <x v="72"/>
    <x v="8"/>
    <n v="2365"/>
    <n v="3483"/>
  </r>
  <r>
    <x v="72"/>
    <x v="9"/>
    <n v="2362"/>
    <n v="3576"/>
  </r>
  <r>
    <x v="72"/>
    <x v="10"/>
    <n v="2457"/>
    <n v="3769"/>
  </r>
  <r>
    <x v="73"/>
    <x v="0"/>
    <n v="452"/>
    <n v="696"/>
  </r>
  <r>
    <x v="73"/>
    <x v="1"/>
    <n v="447"/>
    <n v="729"/>
  </r>
  <r>
    <x v="73"/>
    <x v="2"/>
    <n v="435"/>
    <n v="716"/>
  </r>
  <r>
    <x v="73"/>
    <x v="3"/>
    <n v="477"/>
    <n v="723"/>
  </r>
  <r>
    <x v="73"/>
    <x v="4"/>
    <n v="508"/>
    <n v="727"/>
  </r>
  <r>
    <x v="73"/>
    <x v="5"/>
    <n v="520"/>
    <n v="741"/>
  </r>
  <r>
    <x v="73"/>
    <x v="6"/>
    <n v="534"/>
    <n v="760"/>
  </r>
  <r>
    <x v="73"/>
    <x v="7"/>
    <n v="530"/>
    <n v="786"/>
  </r>
  <r>
    <x v="73"/>
    <x v="8"/>
    <n v="528"/>
    <n v="793"/>
  </r>
  <r>
    <x v="73"/>
    <x v="9"/>
    <n v="505"/>
    <n v="822"/>
  </r>
  <r>
    <x v="73"/>
    <x v="10"/>
    <n v="522"/>
    <n v="820"/>
  </r>
  <r>
    <x v="74"/>
    <x v="0"/>
    <n v="484"/>
    <n v="624"/>
  </r>
  <r>
    <x v="74"/>
    <x v="1"/>
    <n v="472"/>
    <n v="638"/>
  </r>
  <r>
    <x v="74"/>
    <x v="2"/>
    <n v="506"/>
    <n v="638"/>
  </r>
  <r>
    <x v="74"/>
    <x v="3"/>
    <n v="496"/>
    <n v="662"/>
  </r>
  <r>
    <x v="74"/>
    <x v="4"/>
    <n v="526"/>
    <n v="663"/>
  </r>
  <r>
    <x v="74"/>
    <x v="5"/>
    <n v="518"/>
    <n v="694"/>
  </r>
  <r>
    <x v="74"/>
    <x v="6"/>
    <n v="526"/>
    <n v="715"/>
  </r>
  <r>
    <x v="74"/>
    <x v="7"/>
    <n v="543"/>
    <n v="743"/>
  </r>
  <r>
    <x v="74"/>
    <x v="8"/>
    <n v="539"/>
    <n v="747"/>
  </r>
  <r>
    <x v="74"/>
    <x v="9"/>
    <n v="538"/>
    <n v="764"/>
  </r>
  <r>
    <x v="74"/>
    <x v="10"/>
    <n v="547"/>
    <n v="782"/>
  </r>
  <r>
    <x v="75"/>
    <x v="0"/>
    <n v="392"/>
    <n v="285"/>
  </r>
  <r>
    <x v="75"/>
    <x v="1"/>
    <n v="375"/>
    <n v="316"/>
  </r>
  <r>
    <x v="75"/>
    <x v="2"/>
    <n v="365"/>
    <n v="338"/>
  </r>
  <r>
    <x v="75"/>
    <x v="3"/>
    <n v="362"/>
    <n v="351"/>
  </r>
  <r>
    <x v="75"/>
    <x v="4"/>
    <n v="368"/>
    <n v="378"/>
  </r>
  <r>
    <x v="75"/>
    <x v="5"/>
    <n v="361"/>
    <n v="413"/>
  </r>
  <r>
    <x v="75"/>
    <x v="6"/>
    <n v="362"/>
    <n v="406"/>
  </r>
  <r>
    <x v="75"/>
    <x v="7"/>
    <n v="364"/>
    <n v="416"/>
  </r>
  <r>
    <x v="75"/>
    <x v="8"/>
    <n v="351"/>
    <n v="440"/>
  </r>
  <r>
    <x v="75"/>
    <x v="9"/>
    <n v="371"/>
    <n v="451"/>
  </r>
  <r>
    <x v="75"/>
    <x v="10"/>
    <n v="386"/>
    <n v="470"/>
  </r>
  <r>
    <x v="76"/>
    <x v="0"/>
    <n v="419"/>
    <n v="555"/>
  </r>
  <r>
    <x v="76"/>
    <x v="1"/>
    <n v="418"/>
    <n v="575"/>
  </r>
  <r>
    <x v="76"/>
    <x v="2"/>
    <n v="420"/>
    <n v="599"/>
  </r>
  <r>
    <x v="76"/>
    <x v="3"/>
    <n v="408"/>
    <n v="589"/>
  </r>
  <r>
    <x v="76"/>
    <x v="4"/>
    <n v="398"/>
    <n v="616"/>
  </r>
  <r>
    <x v="76"/>
    <x v="5"/>
    <n v="383"/>
    <n v="626"/>
  </r>
  <r>
    <x v="76"/>
    <x v="6"/>
    <n v="401"/>
    <n v="634"/>
  </r>
  <r>
    <x v="76"/>
    <x v="7"/>
    <n v="399"/>
    <n v="611"/>
  </r>
  <r>
    <x v="76"/>
    <x v="8"/>
    <n v="404"/>
    <n v="603"/>
  </r>
  <r>
    <x v="76"/>
    <x v="9"/>
    <n v="391"/>
    <n v="612"/>
  </r>
  <r>
    <x v="76"/>
    <x v="10"/>
    <n v="397"/>
    <n v="613"/>
  </r>
  <r>
    <x v="77"/>
    <x v="0"/>
    <n v="269"/>
    <n v="234"/>
  </r>
  <r>
    <x v="77"/>
    <x v="1"/>
    <n v="276"/>
    <n v="236"/>
  </r>
  <r>
    <x v="77"/>
    <x v="2"/>
    <n v="267"/>
    <n v="250"/>
  </r>
  <r>
    <x v="77"/>
    <x v="3"/>
    <n v="269"/>
    <n v="255"/>
  </r>
  <r>
    <x v="77"/>
    <x v="4"/>
    <n v="260"/>
    <n v="254"/>
  </r>
  <r>
    <x v="77"/>
    <x v="5"/>
    <n v="252"/>
    <n v="264"/>
  </r>
  <r>
    <x v="77"/>
    <x v="6"/>
    <n v="272"/>
    <n v="258"/>
  </r>
  <r>
    <x v="77"/>
    <x v="7"/>
    <n v="261"/>
    <n v="249"/>
  </r>
  <r>
    <x v="77"/>
    <x v="8"/>
    <n v="257"/>
    <n v="246"/>
  </r>
  <r>
    <x v="77"/>
    <x v="9"/>
    <n v="255"/>
    <n v="238"/>
  </r>
  <r>
    <x v="77"/>
    <x v="10"/>
    <n v="283"/>
    <n v="245"/>
  </r>
  <r>
    <x v="78"/>
    <x v="0"/>
    <n v="723"/>
    <n v="925"/>
  </r>
  <r>
    <x v="78"/>
    <x v="1"/>
    <n v="714"/>
    <n v="922"/>
  </r>
  <r>
    <x v="78"/>
    <x v="2"/>
    <n v="737"/>
    <n v="965"/>
  </r>
  <r>
    <x v="78"/>
    <x v="3"/>
    <n v="780"/>
    <n v="1006"/>
  </r>
  <r>
    <x v="78"/>
    <x v="4"/>
    <n v="839"/>
    <n v="1058"/>
  </r>
  <r>
    <x v="78"/>
    <x v="5"/>
    <n v="896"/>
    <n v="1134"/>
  </r>
  <r>
    <x v="78"/>
    <x v="6"/>
    <n v="909"/>
    <n v="1185"/>
  </r>
  <r>
    <x v="78"/>
    <x v="7"/>
    <n v="940"/>
    <n v="1276"/>
  </r>
  <r>
    <x v="78"/>
    <x v="8"/>
    <n v="1000"/>
    <n v="1321"/>
  </r>
  <r>
    <x v="78"/>
    <x v="9"/>
    <n v="1071"/>
    <n v="1364"/>
  </r>
  <r>
    <x v="78"/>
    <x v="10"/>
    <n v="1119"/>
    <n v="1437"/>
  </r>
  <r>
    <x v="79"/>
    <x v="0"/>
    <n v="327"/>
    <n v="434"/>
  </r>
  <r>
    <x v="79"/>
    <x v="1"/>
    <n v="337"/>
    <n v="439"/>
  </r>
  <r>
    <x v="79"/>
    <x v="2"/>
    <n v="359"/>
    <n v="443"/>
  </r>
  <r>
    <x v="79"/>
    <x v="3"/>
    <n v="358"/>
    <n v="454"/>
  </r>
  <r>
    <x v="79"/>
    <x v="4"/>
    <n v="372"/>
    <n v="473"/>
  </r>
  <r>
    <x v="79"/>
    <x v="5"/>
    <n v="386"/>
    <n v="505"/>
  </r>
  <r>
    <x v="79"/>
    <x v="6"/>
    <n v="145"/>
    <n v="219"/>
  </r>
  <r>
    <x v="79"/>
    <x v="7"/>
    <n v="148"/>
    <n v="216"/>
  </r>
  <r>
    <x v="79"/>
    <x v="8"/>
    <n v="394"/>
    <n v="571"/>
  </r>
  <r>
    <x v="79"/>
    <x v="9"/>
    <n v="447"/>
    <n v="631"/>
  </r>
  <r>
    <x v="79"/>
    <x v="10"/>
    <n v="483"/>
    <n v="666"/>
  </r>
  <r>
    <x v="80"/>
    <x v="0"/>
    <n v="1097"/>
    <n v="1227"/>
  </r>
  <r>
    <x v="80"/>
    <x v="1"/>
    <n v="1117"/>
    <n v="1322"/>
  </r>
  <r>
    <x v="80"/>
    <x v="2"/>
    <n v="1094"/>
    <n v="1351"/>
  </r>
  <r>
    <x v="80"/>
    <x v="3"/>
    <n v="1070"/>
    <n v="1391"/>
  </r>
  <r>
    <x v="80"/>
    <x v="4"/>
    <n v="1049"/>
    <n v="1403"/>
  </r>
  <r>
    <x v="80"/>
    <x v="5"/>
    <n v="1038"/>
    <n v="1423"/>
  </r>
  <r>
    <x v="80"/>
    <x v="6"/>
    <n v="1038"/>
    <n v="1490"/>
  </r>
  <r>
    <x v="80"/>
    <x v="7"/>
    <n v="1230"/>
    <n v="1573"/>
  </r>
  <r>
    <x v="80"/>
    <x v="8"/>
    <n v="1247"/>
    <n v="1641"/>
  </r>
  <r>
    <x v="80"/>
    <x v="9"/>
    <n v="1260"/>
    <n v="1634"/>
  </r>
  <r>
    <x v="80"/>
    <x v="10"/>
    <n v="1260"/>
    <n v="1626"/>
  </r>
  <r>
    <x v="81"/>
    <x v="0"/>
    <n v="258"/>
    <n v="230"/>
  </r>
  <r>
    <x v="81"/>
    <x v="1"/>
    <n v="278"/>
    <n v="262"/>
  </r>
  <r>
    <x v="81"/>
    <x v="2"/>
    <n v="295"/>
    <n v="279"/>
  </r>
  <r>
    <x v="81"/>
    <x v="3"/>
    <n v="283"/>
    <n v="306"/>
  </r>
  <r>
    <x v="81"/>
    <x v="4"/>
    <n v="274"/>
    <n v="337"/>
  </r>
  <r>
    <x v="81"/>
    <x v="5"/>
    <n v="263"/>
    <n v="359"/>
  </r>
  <r>
    <x v="81"/>
    <x v="6"/>
    <n v="263"/>
    <n v="391"/>
  </r>
  <r>
    <x v="81"/>
    <x v="7"/>
    <n v="275"/>
    <n v="388"/>
  </r>
  <r>
    <x v="81"/>
    <x v="8"/>
    <n v="276"/>
    <n v="408"/>
  </r>
  <r>
    <x v="81"/>
    <x v="9"/>
    <n v="282"/>
    <n v="438"/>
  </r>
  <r>
    <x v="81"/>
    <x v="10"/>
    <n v="340"/>
    <n v="447"/>
  </r>
  <r>
    <x v="82"/>
    <x v="0"/>
    <n v="136"/>
    <n v="171"/>
  </r>
  <r>
    <x v="82"/>
    <x v="1"/>
    <n v="137"/>
    <n v="180"/>
  </r>
  <r>
    <x v="82"/>
    <x v="2"/>
    <n v="139"/>
    <n v="200"/>
  </r>
  <r>
    <x v="82"/>
    <x v="3"/>
    <n v="136"/>
    <n v="210"/>
  </r>
  <r>
    <x v="82"/>
    <x v="4"/>
    <n v="137"/>
    <n v="206"/>
  </r>
  <r>
    <x v="82"/>
    <x v="5"/>
    <n v="142"/>
    <n v="212"/>
  </r>
  <r>
    <x v="82"/>
    <x v="6"/>
    <n v="131"/>
    <n v="219"/>
  </r>
  <r>
    <x v="82"/>
    <x v="7"/>
    <n v="139"/>
    <n v="220"/>
  </r>
  <r>
    <x v="82"/>
    <x v="8"/>
    <n v="138"/>
    <n v="220"/>
  </r>
  <r>
    <x v="82"/>
    <x v="9"/>
    <n v="137"/>
    <n v="214"/>
  </r>
  <r>
    <x v="82"/>
    <x v="10"/>
    <n v="131"/>
    <n v="221"/>
  </r>
  <r>
    <x v="83"/>
    <x v="0"/>
    <n v="815"/>
    <n v="902"/>
  </r>
  <r>
    <x v="83"/>
    <x v="1"/>
    <n v="820"/>
    <n v="925"/>
  </r>
  <r>
    <x v="83"/>
    <x v="2"/>
    <n v="896"/>
    <n v="937"/>
  </r>
  <r>
    <x v="83"/>
    <x v="3"/>
    <n v="966"/>
    <n v="1018"/>
  </r>
  <r>
    <x v="83"/>
    <x v="4"/>
    <n v="986"/>
    <n v="1107"/>
  </r>
  <r>
    <x v="83"/>
    <x v="5"/>
    <n v="1022"/>
    <n v="1181"/>
  </r>
  <r>
    <x v="83"/>
    <x v="6"/>
    <n v="1089"/>
    <n v="1263"/>
  </r>
  <r>
    <x v="83"/>
    <x v="7"/>
    <n v="1131"/>
    <n v="1342"/>
  </r>
  <r>
    <x v="83"/>
    <x v="8"/>
    <n v="1137"/>
    <n v="1452"/>
  </r>
  <r>
    <x v="83"/>
    <x v="9"/>
    <n v="1276"/>
    <n v="1534"/>
  </r>
  <r>
    <x v="83"/>
    <x v="10"/>
    <n v="1345"/>
    <n v="1614"/>
  </r>
  <r>
    <x v="84"/>
    <x v="0"/>
    <n v="484"/>
    <n v="560"/>
  </r>
  <r>
    <x v="84"/>
    <x v="1"/>
    <n v="492"/>
    <n v="566"/>
  </r>
  <r>
    <x v="84"/>
    <x v="2"/>
    <n v="519"/>
    <n v="578"/>
  </r>
  <r>
    <x v="84"/>
    <x v="3"/>
    <n v="514"/>
    <n v="594"/>
  </r>
  <r>
    <x v="84"/>
    <x v="4"/>
    <n v="518"/>
    <n v="615"/>
  </r>
  <r>
    <x v="84"/>
    <x v="5"/>
    <n v="506"/>
    <n v="629"/>
  </r>
  <r>
    <x v="84"/>
    <x v="6"/>
    <n v="528"/>
    <n v="659"/>
  </r>
  <r>
    <x v="84"/>
    <x v="7"/>
    <n v="570"/>
    <n v="673"/>
  </r>
  <r>
    <x v="84"/>
    <x v="8"/>
    <n v="608"/>
    <n v="709"/>
  </r>
  <r>
    <x v="84"/>
    <x v="9"/>
    <n v="626"/>
    <n v="745"/>
  </r>
  <r>
    <x v="84"/>
    <x v="10"/>
    <n v="632"/>
    <n v="793"/>
  </r>
  <r>
    <x v="85"/>
    <x v="0"/>
    <n v="253"/>
    <n v="301"/>
  </r>
  <r>
    <x v="85"/>
    <x v="1"/>
    <n v="245"/>
    <n v="317"/>
  </r>
  <r>
    <x v="85"/>
    <x v="2"/>
    <n v="256"/>
    <n v="325"/>
  </r>
  <r>
    <x v="85"/>
    <x v="3"/>
    <n v="250"/>
    <n v="339"/>
  </r>
  <r>
    <x v="85"/>
    <x v="4"/>
    <n v="242"/>
    <n v="344"/>
  </r>
  <r>
    <x v="85"/>
    <x v="5"/>
    <n v="250"/>
    <n v="350"/>
  </r>
  <r>
    <x v="85"/>
    <x v="6"/>
    <n v="238"/>
    <n v="346"/>
  </r>
  <r>
    <x v="85"/>
    <x v="7"/>
    <n v="236"/>
    <n v="353"/>
  </r>
  <r>
    <x v="85"/>
    <x v="8"/>
    <n v="244"/>
    <n v="360"/>
  </r>
  <r>
    <x v="85"/>
    <x v="9"/>
    <n v="250"/>
    <n v="349"/>
  </r>
  <r>
    <x v="85"/>
    <x v="10"/>
    <n v="260"/>
    <n v="350"/>
  </r>
  <r>
    <x v="86"/>
    <x v="0"/>
    <n v="539"/>
    <n v="630"/>
  </r>
  <r>
    <x v="86"/>
    <x v="1"/>
    <n v="549"/>
    <n v="645"/>
  </r>
  <r>
    <x v="86"/>
    <x v="2"/>
    <n v="553"/>
    <n v="638"/>
  </r>
  <r>
    <x v="86"/>
    <x v="3"/>
    <n v="541"/>
    <n v="641"/>
  </r>
  <r>
    <x v="86"/>
    <x v="4"/>
    <n v="559"/>
    <n v="645"/>
  </r>
  <r>
    <x v="86"/>
    <x v="5"/>
    <n v="553"/>
    <n v="667"/>
  </r>
  <r>
    <x v="86"/>
    <x v="6"/>
    <n v="530"/>
    <n v="685"/>
  </r>
  <r>
    <x v="86"/>
    <x v="7"/>
    <n v="518"/>
    <n v="682"/>
  </r>
  <r>
    <x v="86"/>
    <x v="8"/>
    <n v="530"/>
    <n v="689"/>
  </r>
  <r>
    <x v="86"/>
    <x v="9"/>
    <n v="561"/>
    <n v="707"/>
  </r>
  <r>
    <x v="86"/>
    <x v="10"/>
    <n v="532"/>
    <n v="721"/>
  </r>
  <r>
    <x v="87"/>
    <x v="0"/>
    <n v="461"/>
    <n v="774"/>
  </r>
  <r>
    <x v="87"/>
    <x v="1"/>
    <n v="463"/>
    <n v="789"/>
  </r>
  <r>
    <x v="87"/>
    <x v="2"/>
    <n v="454"/>
    <n v="791"/>
  </r>
  <r>
    <x v="87"/>
    <x v="3"/>
    <n v="469"/>
    <n v="804"/>
  </r>
  <r>
    <x v="87"/>
    <x v="4"/>
    <n v="446"/>
    <n v="799"/>
  </r>
  <r>
    <x v="87"/>
    <x v="5"/>
    <n v="449"/>
    <n v="788"/>
  </r>
  <r>
    <x v="87"/>
    <x v="6"/>
    <n v="449"/>
    <n v="780"/>
  </r>
  <r>
    <x v="87"/>
    <x v="7"/>
    <n v="428"/>
    <n v="795"/>
  </r>
  <r>
    <x v="87"/>
    <x v="8"/>
    <n v="444"/>
    <n v="775"/>
  </r>
  <r>
    <x v="87"/>
    <x v="9"/>
    <n v="484"/>
    <n v="818"/>
  </r>
  <r>
    <x v="87"/>
    <x v="10"/>
    <n v="512"/>
    <n v="811"/>
  </r>
  <r>
    <x v="88"/>
    <x v="0"/>
    <n v="1055"/>
    <n v="1418"/>
  </r>
  <r>
    <x v="88"/>
    <x v="1"/>
    <n v="1084"/>
    <n v="1504"/>
  </r>
  <r>
    <x v="88"/>
    <x v="2"/>
    <n v="1141"/>
    <n v="1587"/>
  </r>
  <r>
    <x v="88"/>
    <x v="3"/>
    <n v="1157"/>
    <n v="1633"/>
  </r>
  <r>
    <x v="88"/>
    <x v="4"/>
    <n v="1163"/>
    <n v="1724"/>
  </r>
  <r>
    <x v="88"/>
    <x v="5"/>
    <n v="1140"/>
    <n v="1797"/>
  </r>
  <r>
    <x v="88"/>
    <x v="6"/>
    <n v="1184"/>
    <n v="1839"/>
  </r>
  <r>
    <x v="88"/>
    <x v="7"/>
    <n v="1240"/>
    <n v="1849"/>
  </r>
  <r>
    <x v="88"/>
    <x v="8"/>
    <n v="1258"/>
    <n v="1895"/>
  </r>
  <r>
    <x v="88"/>
    <x v="9"/>
    <n v="1272"/>
    <n v="1960"/>
  </r>
  <r>
    <x v="88"/>
    <x v="10"/>
    <n v="1308"/>
    <n v="1982"/>
  </r>
  <r>
    <x v="89"/>
    <x v="0"/>
    <n v="831"/>
    <n v="1392"/>
  </r>
  <r>
    <x v="89"/>
    <x v="1"/>
    <n v="866"/>
    <n v="1441"/>
  </r>
  <r>
    <x v="89"/>
    <x v="2"/>
    <n v="886"/>
    <n v="1471"/>
  </r>
  <r>
    <x v="89"/>
    <x v="3"/>
    <n v="913"/>
    <n v="1461"/>
  </r>
  <r>
    <x v="89"/>
    <x v="4"/>
    <n v="927"/>
    <n v="1495"/>
  </r>
  <r>
    <x v="89"/>
    <x v="5"/>
    <n v="936"/>
    <n v="1525"/>
  </r>
  <r>
    <x v="89"/>
    <x v="6"/>
    <n v="991"/>
    <n v="1560"/>
  </r>
  <r>
    <x v="89"/>
    <x v="7"/>
    <n v="930"/>
    <n v="1573"/>
  </r>
  <r>
    <x v="89"/>
    <x v="8"/>
    <n v="978"/>
    <n v="1574"/>
  </r>
  <r>
    <x v="89"/>
    <x v="9"/>
    <n v="957"/>
    <n v="1572"/>
  </r>
  <r>
    <x v="89"/>
    <x v="10"/>
    <n v="955"/>
    <n v="1599"/>
  </r>
  <r>
    <x v="90"/>
    <x v="0"/>
    <n v="158"/>
    <n v="245"/>
  </r>
  <r>
    <x v="90"/>
    <x v="1"/>
    <n v="177"/>
    <n v="258"/>
  </r>
  <r>
    <x v="90"/>
    <x v="2"/>
    <n v="176"/>
    <n v="253"/>
  </r>
  <r>
    <x v="90"/>
    <x v="3"/>
    <n v="173"/>
    <n v="270"/>
  </r>
  <r>
    <x v="90"/>
    <x v="4"/>
    <n v="168"/>
    <n v="263"/>
  </r>
  <r>
    <x v="90"/>
    <x v="5"/>
    <n v="165"/>
    <n v="274"/>
  </r>
  <r>
    <x v="90"/>
    <x v="6"/>
    <n v="152"/>
    <n v="272"/>
  </r>
  <r>
    <x v="90"/>
    <x v="7"/>
    <n v="157"/>
    <n v="269"/>
  </r>
  <r>
    <x v="90"/>
    <x v="8"/>
    <n v="139"/>
    <n v="277"/>
  </r>
  <r>
    <x v="90"/>
    <x v="9"/>
    <n v="142"/>
    <n v="252"/>
  </r>
  <r>
    <x v="90"/>
    <x v="10"/>
    <n v="141"/>
    <n v="244"/>
  </r>
  <r>
    <x v="91"/>
    <x v="0"/>
    <n v="1422"/>
    <n v="2451"/>
  </r>
  <r>
    <x v="91"/>
    <x v="1"/>
    <n v="1443"/>
    <n v="2483"/>
  </r>
  <r>
    <x v="91"/>
    <x v="2"/>
    <n v="1464"/>
    <n v="2493"/>
  </r>
  <r>
    <x v="91"/>
    <x v="3"/>
    <n v="1444"/>
    <n v="2507"/>
  </r>
  <r>
    <x v="91"/>
    <x v="4"/>
    <n v="1524"/>
    <n v="2553"/>
  </r>
  <r>
    <x v="91"/>
    <x v="5"/>
    <n v="1505"/>
    <n v="2607"/>
  </r>
  <r>
    <x v="91"/>
    <x v="6"/>
    <n v="1484"/>
    <n v="2639"/>
  </r>
  <r>
    <x v="91"/>
    <x v="7"/>
    <n v="1491"/>
    <n v="2675"/>
  </r>
  <r>
    <x v="91"/>
    <x v="8"/>
    <n v="1536"/>
    <n v="2679"/>
  </r>
  <r>
    <x v="91"/>
    <x v="9"/>
    <n v="1574"/>
    <n v="2674"/>
  </r>
  <r>
    <x v="91"/>
    <x v="10"/>
    <n v="1571"/>
    <n v="2698"/>
  </r>
  <r>
    <x v="92"/>
    <x v="0"/>
    <n v="360"/>
    <n v="552"/>
  </r>
  <r>
    <x v="92"/>
    <x v="1"/>
    <n v="378"/>
    <n v="577"/>
  </r>
  <r>
    <x v="92"/>
    <x v="2"/>
    <n v="394"/>
    <n v="585"/>
  </r>
  <r>
    <x v="92"/>
    <x v="3"/>
    <n v="423"/>
    <n v="585"/>
  </r>
  <r>
    <x v="92"/>
    <x v="4"/>
    <n v="387"/>
    <n v="603"/>
  </r>
  <r>
    <x v="92"/>
    <x v="5"/>
    <n v="403"/>
    <n v="621"/>
  </r>
  <r>
    <x v="92"/>
    <x v="6"/>
    <n v="383"/>
    <n v="640"/>
  </r>
  <r>
    <x v="92"/>
    <x v="7"/>
    <n v="374"/>
    <n v="648"/>
  </r>
  <r>
    <x v="92"/>
    <x v="8"/>
    <n v="367"/>
    <n v="648"/>
  </r>
  <r>
    <x v="92"/>
    <x v="9"/>
    <n v="362"/>
    <n v="652"/>
  </r>
  <r>
    <x v="92"/>
    <x v="10"/>
    <n v="347"/>
    <n v="655"/>
  </r>
  <r>
    <x v="93"/>
    <x v="0"/>
    <n v="305"/>
    <n v="452"/>
  </r>
  <r>
    <x v="93"/>
    <x v="1"/>
    <n v="318"/>
    <n v="462"/>
  </r>
  <r>
    <x v="93"/>
    <x v="2"/>
    <n v="312"/>
    <n v="469"/>
  </r>
  <r>
    <x v="93"/>
    <x v="3"/>
    <n v="323"/>
    <n v="457"/>
  </r>
  <r>
    <x v="93"/>
    <x v="4"/>
    <n v="296"/>
    <n v="482"/>
  </r>
  <r>
    <x v="93"/>
    <x v="5"/>
    <n v="308"/>
    <n v="482"/>
  </r>
  <r>
    <x v="93"/>
    <x v="6"/>
    <n v="322"/>
    <n v="506"/>
  </r>
  <r>
    <x v="93"/>
    <x v="7"/>
    <n v="303"/>
    <n v="509"/>
  </r>
  <r>
    <x v="93"/>
    <x v="8"/>
    <n v="305"/>
    <n v="496"/>
  </r>
  <r>
    <x v="93"/>
    <x v="9"/>
    <n v="306"/>
    <n v="511"/>
  </r>
  <r>
    <x v="93"/>
    <x v="10"/>
    <n v="294"/>
    <n v="499"/>
  </r>
  <r>
    <x v="94"/>
    <x v="0"/>
    <n v="1177"/>
    <n v="1693"/>
  </r>
  <r>
    <x v="94"/>
    <x v="1"/>
    <n v="1220"/>
    <n v="1747"/>
  </r>
  <r>
    <x v="94"/>
    <x v="2"/>
    <n v="1228"/>
    <n v="1786"/>
  </r>
  <r>
    <x v="94"/>
    <x v="3"/>
    <n v="1285"/>
    <n v="1867"/>
  </r>
  <r>
    <x v="94"/>
    <x v="4"/>
    <n v="1311"/>
    <n v="1957"/>
  </r>
  <r>
    <x v="94"/>
    <x v="5"/>
    <n v="1304"/>
    <n v="1996"/>
  </r>
  <r>
    <x v="94"/>
    <x v="6"/>
    <n v="1291"/>
    <n v="2089"/>
  </r>
  <r>
    <x v="94"/>
    <x v="7"/>
    <n v="1359"/>
    <n v="2149"/>
  </r>
  <r>
    <x v="94"/>
    <x v="8"/>
    <n v="1375"/>
    <n v="2161"/>
  </r>
  <r>
    <x v="94"/>
    <x v="9"/>
    <n v="1359"/>
    <n v="2221"/>
  </r>
  <r>
    <x v="94"/>
    <x v="10"/>
    <n v="1367"/>
    <n v="2236"/>
  </r>
  <r>
    <x v="95"/>
    <x v="0"/>
    <n v="1593"/>
    <n v="2327"/>
  </r>
  <r>
    <x v="95"/>
    <x v="1"/>
    <n v="1595"/>
    <n v="2389"/>
  </r>
  <r>
    <x v="95"/>
    <x v="2"/>
    <n v="1562"/>
    <n v="2465"/>
  </r>
  <r>
    <x v="95"/>
    <x v="3"/>
    <n v="1572"/>
    <n v="2506"/>
  </r>
  <r>
    <x v="95"/>
    <x v="4"/>
    <n v="1649"/>
    <n v="2506"/>
  </r>
  <r>
    <x v="95"/>
    <x v="5"/>
    <n v="1633"/>
    <n v="2585"/>
  </r>
  <r>
    <x v="95"/>
    <x v="6"/>
    <n v="1639"/>
    <n v="2596"/>
  </r>
  <r>
    <x v="95"/>
    <x v="7"/>
    <n v="1617"/>
    <n v="2648"/>
  </r>
  <r>
    <x v="95"/>
    <x v="8"/>
    <n v="1664"/>
    <n v="2654"/>
  </r>
  <r>
    <x v="95"/>
    <x v="9"/>
    <n v="1674"/>
    <n v="2664"/>
  </r>
  <r>
    <x v="95"/>
    <x v="10"/>
    <n v="1690"/>
    <n v="2709"/>
  </r>
  <r>
    <x v="96"/>
    <x v="0"/>
    <n v="271"/>
    <n v="460"/>
  </r>
  <r>
    <x v="96"/>
    <x v="1"/>
    <n v="264"/>
    <n v="450"/>
  </r>
  <r>
    <x v="96"/>
    <x v="2"/>
    <n v="239"/>
    <n v="439"/>
  </r>
  <r>
    <x v="96"/>
    <x v="3"/>
    <n v="246"/>
    <n v="443"/>
  </r>
  <r>
    <x v="96"/>
    <x v="4"/>
    <n v="245"/>
    <n v="418"/>
  </r>
  <r>
    <x v="96"/>
    <x v="5"/>
    <n v="235"/>
    <n v="413"/>
  </r>
  <r>
    <x v="96"/>
    <x v="6"/>
    <n v="237"/>
    <n v="394"/>
  </r>
  <r>
    <x v="96"/>
    <x v="7"/>
    <n v="246"/>
    <n v="410"/>
  </r>
  <r>
    <x v="96"/>
    <x v="8"/>
    <n v="259"/>
    <n v="415"/>
  </r>
  <r>
    <x v="96"/>
    <x v="9"/>
    <n v="257"/>
    <n v="409"/>
  </r>
  <r>
    <x v="96"/>
    <x v="10"/>
    <n v="258"/>
    <n v="410"/>
  </r>
  <r>
    <x v="97"/>
    <x v="0"/>
    <n v="472"/>
    <n v="773"/>
  </r>
  <r>
    <x v="97"/>
    <x v="1"/>
    <n v="484"/>
    <n v="760"/>
  </r>
  <r>
    <x v="97"/>
    <x v="2"/>
    <n v="463"/>
    <n v="780"/>
  </r>
  <r>
    <x v="97"/>
    <x v="3"/>
    <n v="423"/>
    <n v="813"/>
  </r>
  <r>
    <x v="97"/>
    <x v="4"/>
    <n v="450"/>
    <n v="773"/>
  </r>
  <r>
    <x v="97"/>
    <x v="5"/>
    <n v="439"/>
    <n v="783"/>
  </r>
  <r>
    <x v="97"/>
    <x v="6"/>
    <n v="450"/>
    <n v="785"/>
  </r>
  <r>
    <x v="97"/>
    <x v="7"/>
    <n v="450"/>
    <n v="786"/>
  </r>
  <r>
    <x v="97"/>
    <x v="8"/>
    <n v="443"/>
    <n v="788"/>
  </r>
  <r>
    <x v="97"/>
    <x v="9"/>
    <n v="440"/>
    <n v="789"/>
  </r>
  <r>
    <x v="97"/>
    <x v="10"/>
    <n v="453"/>
    <n v="798"/>
  </r>
  <r>
    <x v="98"/>
    <x v="0"/>
    <n v="446"/>
    <n v="713"/>
  </r>
  <r>
    <x v="98"/>
    <x v="1"/>
    <n v="459"/>
    <n v="700"/>
  </r>
  <r>
    <x v="98"/>
    <x v="2"/>
    <n v="493"/>
    <n v="696"/>
  </r>
  <r>
    <x v="98"/>
    <x v="3"/>
    <n v="461"/>
    <n v="701"/>
  </r>
  <r>
    <x v="98"/>
    <x v="4"/>
    <n v="452"/>
    <n v="740"/>
  </r>
  <r>
    <x v="98"/>
    <x v="5"/>
    <n v="461"/>
    <n v="743"/>
  </r>
  <r>
    <x v="98"/>
    <x v="6"/>
    <n v="448"/>
    <n v="750"/>
  </r>
  <r>
    <x v="98"/>
    <x v="7"/>
    <n v="440"/>
    <n v="780"/>
  </r>
  <r>
    <x v="98"/>
    <x v="8"/>
    <n v="432"/>
    <n v="774"/>
  </r>
  <r>
    <x v="98"/>
    <x v="9"/>
    <n v="430"/>
    <n v="745"/>
  </r>
  <r>
    <x v="98"/>
    <x v="10"/>
    <n v="435"/>
    <n v="751"/>
  </r>
  <r>
    <x v="99"/>
    <x v="0"/>
    <n v="365"/>
    <n v="530"/>
  </r>
  <r>
    <x v="99"/>
    <x v="1"/>
    <n v="359"/>
    <n v="528"/>
  </r>
  <r>
    <x v="99"/>
    <x v="2"/>
    <n v="373"/>
    <n v="545"/>
  </r>
  <r>
    <x v="99"/>
    <x v="3"/>
    <n v="383"/>
    <n v="544"/>
  </r>
  <r>
    <x v="99"/>
    <x v="4"/>
    <n v="385"/>
    <n v="564"/>
  </r>
  <r>
    <x v="99"/>
    <x v="5"/>
    <n v="394"/>
    <n v="587"/>
  </r>
  <r>
    <x v="99"/>
    <x v="6"/>
    <n v="375"/>
    <n v="627"/>
  </r>
  <r>
    <x v="99"/>
    <x v="7"/>
    <n v="372"/>
    <n v="665"/>
  </r>
  <r>
    <x v="99"/>
    <x v="8"/>
    <n v="365"/>
    <n v="686"/>
  </r>
  <r>
    <x v="99"/>
    <x v="9"/>
    <n v="355"/>
    <n v="694"/>
  </r>
  <r>
    <x v="99"/>
    <x v="10"/>
    <n v="353"/>
    <n v="673"/>
  </r>
  <r>
    <x v="100"/>
    <x v="0"/>
    <n v="440"/>
    <n v="645"/>
  </r>
  <r>
    <x v="100"/>
    <x v="1"/>
    <n v="441"/>
    <n v="646"/>
  </r>
  <r>
    <x v="100"/>
    <x v="2"/>
    <n v="489"/>
    <n v="643"/>
  </r>
  <r>
    <x v="100"/>
    <x v="3"/>
    <n v="480"/>
    <n v="646"/>
  </r>
  <r>
    <x v="100"/>
    <x v="4"/>
    <n v="497"/>
    <n v="667"/>
  </r>
  <r>
    <x v="100"/>
    <x v="5"/>
    <n v="495"/>
    <n v="691"/>
  </r>
  <r>
    <x v="100"/>
    <x v="6"/>
    <n v="502"/>
    <n v="696"/>
  </r>
  <r>
    <x v="100"/>
    <x v="7"/>
    <n v="484"/>
    <n v="734"/>
  </r>
  <r>
    <x v="100"/>
    <x v="8"/>
    <n v="461"/>
    <n v="747"/>
  </r>
  <r>
    <x v="100"/>
    <x v="9"/>
    <n v="460"/>
    <n v="772"/>
  </r>
  <r>
    <x v="100"/>
    <x v="10"/>
    <n v="477"/>
    <n v="797"/>
  </r>
  <r>
    <x v="101"/>
    <x v="0"/>
    <n v="664"/>
    <n v="1078"/>
  </r>
  <r>
    <x v="101"/>
    <x v="1"/>
    <n v="702"/>
    <n v="1081"/>
  </r>
  <r>
    <x v="101"/>
    <x v="2"/>
    <n v="721"/>
    <n v="1075"/>
  </r>
  <r>
    <x v="101"/>
    <x v="3"/>
    <n v="734"/>
    <n v="1098"/>
  </r>
  <r>
    <x v="101"/>
    <x v="4"/>
    <n v="711"/>
    <n v="1120"/>
  </r>
  <r>
    <x v="101"/>
    <x v="5"/>
    <n v="694"/>
    <n v="1177"/>
  </r>
  <r>
    <x v="101"/>
    <x v="6"/>
    <n v="677"/>
    <n v="1185"/>
  </r>
  <r>
    <x v="101"/>
    <x v="7"/>
    <n v="700"/>
    <n v="1189"/>
  </r>
  <r>
    <x v="101"/>
    <x v="8"/>
    <n v="720"/>
    <n v="1207"/>
  </r>
  <r>
    <x v="101"/>
    <x v="9"/>
    <n v="730"/>
    <n v="1248"/>
  </r>
  <r>
    <x v="101"/>
    <x v="10"/>
    <n v="782"/>
    <n v="1246"/>
  </r>
  <r>
    <x v="102"/>
    <x v="0"/>
    <n v="608"/>
    <n v="809"/>
  </r>
  <r>
    <x v="102"/>
    <x v="1"/>
    <n v="617"/>
    <n v="822"/>
  </r>
  <r>
    <x v="102"/>
    <x v="2"/>
    <n v="604"/>
    <n v="846"/>
  </r>
  <r>
    <x v="102"/>
    <x v="3"/>
    <n v="591"/>
    <n v="860"/>
  </r>
  <r>
    <x v="102"/>
    <x v="4"/>
    <n v="614"/>
    <n v="880"/>
  </r>
  <r>
    <x v="102"/>
    <x v="5"/>
    <n v="600"/>
    <n v="927"/>
  </r>
  <r>
    <x v="102"/>
    <x v="6"/>
    <n v="603"/>
    <n v="942"/>
  </r>
  <r>
    <x v="102"/>
    <x v="7"/>
    <n v="594"/>
    <n v="969"/>
  </r>
  <r>
    <x v="102"/>
    <x v="8"/>
    <n v="605"/>
    <n v="937"/>
  </r>
  <r>
    <x v="102"/>
    <x v="9"/>
    <n v="588"/>
    <n v="946"/>
  </r>
  <r>
    <x v="102"/>
    <x v="10"/>
    <n v="589"/>
    <n v="935"/>
  </r>
  <r>
    <x v="103"/>
    <x v="0"/>
    <n v="701"/>
    <n v="1257"/>
  </r>
  <r>
    <x v="103"/>
    <x v="1"/>
    <n v="728"/>
    <n v="1245"/>
  </r>
  <r>
    <x v="103"/>
    <x v="2"/>
    <n v="763"/>
    <n v="1295"/>
  </r>
  <r>
    <x v="103"/>
    <x v="3"/>
    <n v="809"/>
    <n v="1293"/>
  </r>
  <r>
    <x v="103"/>
    <x v="4"/>
    <n v="835"/>
    <n v="1313"/>
  </r>
  <r>
    <x v="103"/>
    <x v="5"/>
    <n v="847"/>
    <n v="1348"/>
  </r>
  <r>
    <x v="103"/>
    <x v="6"/>
    <n v="872"/>
    <n v="1365"/>
  </r>
  <r>
    <x v="103"/>
    <x v="7"/>
    <n v="876"/>
    <n v="1436"/>
  </r>
  <r>
    <x v="103"/>
    <x v="8"/>
    <n v="905"/>
    <n v="1473"/>
  </r>
  <r>
    <x v="103"/>
    <x v="9"/>
    <n v="904"/>
    <n v="1521"/>
  </r>
  <r>
    <x v="103"/>
    <x v="10"/>
    <n v="904"/>
    <n v="1521"/>
  </r>
  <r>
    <x v="104"/>
    <x v="0"/>
    <n v="535"/>
    <n v="914"/>
  </r>
  <r>
    <x v="104"/>
    <x v="1"/>
    <n v="563"/>
    <n v="850"/>
  </r>
  <r>
    <x v="104"/>
    <x v="2"/>
    <n v="609"/>
    <n v="828"/>
  </r>
  <r>
    <x v="104"/>
    <x v="3"/>
    <n v="629"/>
    <n v="845"/>
  </r>
  <r>
    <x v="104"/>
    <x v="4"/>
    <n v="635"/>
    <n v="873"/>
  </r>
  <r>
    <x v="104"/>
    <x v="5"/>
    <n v="631"/>
    <n v="894"/>
  </r>
  <r>
    <x v="104"/>
    <x v="6"/>
    <n v="592"/>
    <n v="933"/>
  </r>
  <r>
    <x v="104"/>
    <x v="7"/>
    <n v="622"/>
    <n v="974"/>
  </r>
  <r>
    <x v="104"/>
    <x v="8"/>
    <n v="620"/>
    <n v="1000"/>
  </r>
  <r>
    <x v="104"/>
    <x v="9"/>
    <n v="612"/>
    <n v="1011"/>
  </r>
  <r>
    <x v="104"/>
    <x v="10"/>
    <n v="626"/>
    <n v="1023"/>
  </r>
  <r>
    <x v="105"/>
    <x v="0"/>
    <n v="556"/>
    <n v="792"/>
  </r>
  <r>
    <x v="105"/>
    <x v="1"/>
    <n v="602"/>
    <n v="797"/>
  </r>
  <r>
    <x v="105"/>
    <x v="2"/>
    <n v="620"/>
    <n v="848"/>
  </r>
  <r>
    <x v="105"/>
    <x v="3"/>
    <n v="644"/>
    <n v="874"/>
  </r>
  <r>
    <x v="105"/>
    <x v="4"/>
    <n v="637"/>
    <n v="942"/>
  </r>
  <r>
    <x v="105"/>
    <x v="5"/>
    <n v="653"/>
    <n v="1004"/>
  </r>
  <r>
    <x v="105"/>
    <x v="6"/>
    <n v="655"/>
    <n v="1033"/>
  </r>
  <r>
    <x v="105"/>
    <x v="7"/>
    <n v="628"/>
    <n v="1077"/>
  </r>
  <r>
    <x v="105"/>
    <x v="8"/>
    <n v="592"/>
    <n v="1105"/>
  </r>
  <r>
    <x v="105"/>
    <x v="9"/>
    <n v="587"/>
    <n v="1112"/>
  </r>
  <r>
    <x v="105"/>
    <x v="10"/>
    <n v="576"/>
    <n v="1109"/>
  </r>
  <r>
    <x v="106"/>
    <x v="0"/>
    <n v="866"/>
    <n v="1199"/>
  </r>
  <r>
    <x v="106"/>
    <x v="1"/>
    <n v="865"/>
    <n v="1163"/>
  </r>
  <r>
    <x v="106"/>
    <x v="2"/>
    <n v="870"/>
    <n v="1148"/>
  </r>
  <r>
    <x v="106"/>
    <x v="3"/>
    <n v="834"/>
    <n v="1235"/>
  </r>
  <r>
    <x v="106"/>
    <x v="4"/>
    <n v="813"/>
    <n v="1261"/>
  </r>
  <r>
    <x v="106"/>
    <x v="5"/>
    <n v="848"/>
    <n v="1289"/>
  </r>
  <r>
    <x v="106"/>
    <x v="6"/>
    <n v="792"/>
    <n v="1298"/>
  </r>
  <r>
    <x v="106"/>
    <x v="7"/>
    <n v="807"/>
    <n v="1330"/>
  </r>
  <r>
    <x v="106"/>
    <x v="8"/>
    <n v="809"/>
    <n v="1333"/>
  </r>
  <r>
    <x v="106"/>
    <x v="9"/>
    <n v="827"/>
    <n v="1310"/>
  </r>
  <r>
    <x v="106"/>
    <x v="10"/>
    <n v="788"/>
    <n v="1291"/>
  </r>
  <r>
    <x v="107"/>
    <x v="0"/>
    <n v="157"/>
    <n v="301"/>
  </r>
  <r>
    <x v="107"/>
    <x v="1"/>
    <n v="160"/>
    <n v="290"/>
  </r>
  <r>
    <x v="107"/>
    <x v="2"/>
    <n v="165"/>
    <n v="298"/>
  </r>
  <r>
    <x v="107"/>
    <x v="3"/>
    <n v="166"/>
    <n v="294"/>
  </r>
  <r>
    <x v="107"/>
    <x v="4"/>
    <n v="175"/>
    <n v="303"/>
  </r>
  <r>
    <x v="107"/>
    <x v="5"/>
    <n v="187"/>
    <n v="319"/>
  </r>
  <r>
    <x v="107"/>
    <x v="6"/>
    <n v="207"/>
    <n v="347"/>
  </r>
  <r>
    <x v="107"/>
    <x v="7"/>
    <n v="195"/>
    <n v="363"/>
  </r>
  <r>
    <x v="107"/>
    <x v="8"/>
    <n v="169"/>
    <n v="372"/>
  </r>
  <r>
    <x v="107"/>
    <x v="9"/>
    <n v="183"/>
    <n v="371"/>
  </r>
  <r>
    <x v="107"/>
    <x v="10"/>
    <n v="180"/>
    <n v="394"/>
  </r>
  <r>
    <x v="108"/>
    <x v="0"/>
    <n v="1048"/>
    <n v="1425"/>
  </r>
  <r>
    <x v="108"/>
    <x v="1"/>
    <n v="1081"/>
    <n v="1423"/>
  </r>
  <r>
    <x v="108"/>
    <x v="2"/>
    <n v="1068"/>
    <n v="1467"/>
  </r>
  <r>
    <x v="108"/>
    <x v="3"/>
    <n v="1109"/>
    <n v="1486"/>
  </r>
  <r>
    <x v="108"/>
    <x v="4"/>
    <n v="1105"/>
    <n v="1538"/>
  </r>
  <r>
    <x v="108"/>
    <x v="5"/>
    <n v="1124"/>
    <n v="1587"/>
  </r>
  <r>
    <x v="108"/>
    <x v="6"/>
    <n v="1151"/>
    <n v="1652"/>
  </r>
  <r>
    <x v="108"/>
    <x v="7"/>
    <n v="1139"/>
    <n v="1741"/>
  </r>
  <r>
    <x v="108"/>
    <x v="8"/>
    <n v="1132"/>
    <n v="1793"/>
  </r>
  <r>
    <x v="108"/>
    <x v="9"/>
    <n v="1139"/>
    <n v="1813"/>
  </r>
  <r>
    <x v="108"/>
    <x v="10"/>
    <n v="1126"/>
    <n v="1858"/>
  </r>
  <r>
    <x v="109"/>
    <x v="0"/>
    <n v="416"/>
    <n v="647"/>
  </r>
  <r>
    <x v="109"/>
    <x v="1"/>
    <n v="432"/>
    <n v="673"/>
  </r>
  <r>
    <x v="109"/>
    <x v="2"/>
    <n v="481"/>
    <n v="680"/>
  </r>
  <r>
    <x v="109"/>
    <x v="3"/>
    <n v="488"/>
    <n v="723"/>
  </r>
  <r>
    <x v="109"/>
    <x v="4"/>
    <n v="476"/>
    <n v="723"/>
  </r>
  <r>
    <x v="109"/>
    <x v="5"/>
    <n v="458"/>
    <n v="748"/>
  </r>
  <r>
    <x v="109"/>
    <x v="6"/>
    <n v="469"/>
    <n v="789"/>
  </r>
  <r>
    <x v="109"/>
    <x v="7"/>
    <n v="467"/>
    <n v="784"/>
  </r>
  <r>
    <x v="109"/>
    <x v="8"/>
    <n v="473"/>
    <n v="807"/>
  </r>
  <r>
    <x v="109"/>
    <x v="9"/>
    <n v="467"/>
    <n v="817"/>
  </r>
  <r>
    <x v="109"/>
    <x v="10"/>
    <n v="469"/>
    <n v="821"/>
  </r>
  <r>
    <x v="110"/>
    <x v="0"/>
    <n v="606"/>
    <n v="949"/>
  </r>
  <r>
    <x v="110"/>
    <x v="1"/>
    <n v="638"/>
    <n v="1005"/>
  </r>
  <r>
    <x v="110"/>
    <x v="2"/>
    <n v="656"/>
    <n v="1016"/>
  </r>
  <r>
    <x v="110"/>
    <x v="3"/>
    <n v="623"/>
    <n v="1033"/>
  </r>
  <r>
    <x v="110"/>
    <x v="4"/>
    <n v="638"/>
    <n v="1081"/>
  </r>
  <r>
    <x v="110"/>
    <x v="5"/>
    <n v="674"/>
    <n v="1110"/>
  </r>
  <r>
    <x v="110"/>
    <x v="6"/>
    <n v="687"/>
    <n v="1119"/>
  </r>
  <r>
    <x v="110"/>
    <x v="7"/>
    <n v="715"/>
    <n v="1099"/>
  </r>
  <r>
    <x v="110"/>
    <x v="8"/>
    <n v="708"/>
    <n v="1189"/>
  </r>
  <r>
    <x v="110"/>
    <x v="9"/>
    <n v="720"/>
    <n v="1216"/>
  </r>
  <r>
    <x v="110"/>
    <x v="10"/>
    <n v="749"/>
    <n v="1228"/>
  </r>
  <r>
    <x v="111"/>
    <x v="0"/>
    <n v="1632"/>
    <n v="2270"/>
  </r>
  <r>
    <x v="111"/>
    <x v="1"/>
    <n v="1720"/>
    <n v="2305"/>
  </r>
  <r>
    <x v="111"/>
    <x v="2"/>
    <n v="1742"/>
    <n v="2392"/>
  </r>
  <r>
    <x v="111"/>
    <x v="3"/>
    <n v="1770"/>
    <n v="2459"/>
  </r>
  <r>
    <x v="111"/>
    <x v="4"/>
    <n v="1774"/>
    <n v="2576"/>
  </r>
  <r>
    <x v="111"/>
    <x v="5"/>
    <n v="1826"/>
    <n v="2648"/>
  </r>
  <r>
    <x v="111"/>
    <x v="6"/>
    <n v="1857"/>
    <n v="2724"/>
  </r>
  <r>
    <x v="111"/>
    <x v="7"/>
    <n v="1885"/>
    <n v="2840"/>
  </r>
  <r>
    <x v="111"/>
    <x v="8"/>
    <n v="1932"/>
    <n v="2924"/>
  </r>
  <r>
    <x v="111"/>
    <x v="9"/>
    <n v="1986"/>
    <n v="3005"/>
  </r>
  <r>
    <x v="111"/>
    <x v="10"/>
    <n v="2033"/>
    <n v="3124"/>
  </r>
  <r>
    <x v="112"/>
    <x v="0"/>
    <n v="965"/>
    <n v="1296"/>
  </r>
  <r>
    <x v="112"/>
    <x v="1"/>
    <n v="961"/>
    <n v="1326"/>
  </r>
  <r>
    <x v="112"/>
    <x v="2"/>
    <n v="1006"/>
    <n v="1374"/>
  </r>
  <r>
    <x v="112"/>
    <x v="3"/>
    <n v="1050"/>
    <n v="1400"/>
  </r>
  <r>
    <x v="112"/>
    <x v="4"/>
    <n v="1046"/>
    <n v="1482"/>
  </r>
  <r>
    <x v="112"/>
    <x v="5"/>
    <n v="1038"/>
    <n v="1531"/>
  </r>
  <r>
    <x v="112"/>
    <x v="6"/>
    <n v="1044"/>
    <n v="1577"/>
  </r>
  <r>
    <x v="112"/>
    <x v="7"/>
    <n v="1059"/>
    <n v="1585"/>
  </r>
  <r>
    <x v="112"/>
    <x v="8"/>
    <n v="1103"/>
    <n v="1595"/>
  </r>
  <r>
    <x v="112"/>
    <x v="9"/>
    <n v="1127"/>
    <n v="1643"/>
  </r>
  <r>
    <x v="112"/>
    <x v="10"/>
    <n v="1091"/>
    <n v="1671"/>
  </r>
  <r>
    <x v="113"/>
    <x v="0"/>
    <n v="933"/>
    <n v="1518"/>
  </r>
  <r>
    <x v="113"/>
    <x v="1"/>
    <n v="971"/>
    <n v="1499"/>
  </r>
  <r>
    <x v="113"/>
    <x v="2"/>
    <n v="1054"/>
    <n v="1539"/>
  </r>
  <r>
    <x v="113"/>
    <x v="3"/>
    <n v="1018"/>
    <n v="1569"/>
  </r>
  <r>
    <x v="113"/>
    <x v="4"/>
    <n v="1059"/>
    <n v="1572"/>
  </r>
  <r>
    <x v="113"/>
    <x v="5"/>
    <n v="1065"/>
    <n v="1634"/>
  </r>
  <r>
    <x v="113"/>
    <x v="6"/>
    <n v="1040"/>
    <n v="1729"/>
  </r>
  <r>
    <x v="113"/>
    <x v="7"/>
    <n v="1019"/>
    <n v="1764"/>
  </r>
  <r>
    <x v="113"/>
    <x v="8"/>
    <n v="986"/>
    <n v="1763"/>
  </r>
  <r>
    <x v="113"/>
    <x v="9"/>
    <n v="964"/>
    <n v="1764"/>
  </r>
  <r>
    <x v="113"/>
    <x v="10"/>
    <n v="954"/>
    <n v="1755"/>
  </r>
  <r>
    <x v="114"/>
    <x v="0"/>
    <n v="374"/>
    <n v="635"/>
  </r>
  <r>
    <x v="114"/>
    <x v="1"/>
    <n v="407"/>
    <n v="645"/>
  </r>
  <r>
    <x v="114"/>
    <x v="2"/>
    <n v="394"/>
    <n v="646"/>
  </r>
  <r>
    <x v="114"/>
    <x v="3"/>
    <n v="410"/>
    <n v="662"/>
  </r>
  <r>
    <x v="114"/>
    <x v="4"/>
    <n v="414"/>
    <n v="691"/>
  </r>
  <r>
    <x v="114"/>
    <x v="5"/>
    <n v="394"/>
    <n v="715"/>
  </r>
  <r>
    <x v="114"/>
    <x v="6"/>
    <n v="385"/>
    <n v="744"/>
  </r>
  <r>
    <x v="114"/>
    <x v="7"/>
    <n v="382"/>
    <n v="781"/>
  </r>
  <r>
    <x v="114"/>
    <x v="8"/>
    <n v="377"/>
    <n v="758"/>
  </r>
  <r>
    <x v="114"/>
    <x v="9"/>
    <n v="399"/>
    <n v="754"/>
  </r>
  <r>
    <x v="114"/>
    <x v="10"/>
    <n v="404"/>
    <n v="760"/>
  </r>
  <r>
    <x v="115"/>
    <x v="0"/>
    <n v="148"/>
    <n v="269"/>
  </r>
  <r>
    <x v="115"/>
    <x v="1"/>
    <n v="159"/>
    <n v="277"/>
  </r>
  <r>
    <x v="115"/>
    <x v="2"/>
    <n v="171"/>
    <n v="272"/>
  </r>
  <r>
    <x v="115"/>
    <x v="3"/>
    <n v="181"/>
    <n v="284"/>
  </r>
  <r>
    <x v="115"/>
    <x v="4"/>
    <n v="190"/>
    <n v="288"/>
  </r>
  <r>
    <x v="115"/>
    <x v="5"/>
    <n v="194"/>
    <n v="287"/>
  </r>
  <r>
    <x v="115"/>
    <x v="6"/>
    <n v="197"/>
    <n v="276"/>
  </r>
  <r>
    <x v="115"/>
    <x v="7"/>
    <n v="182"/>
    <n v="292"/>
  </r>
  <r>
    <x v="115"/>
    <x v="8"/>
    <n v="186"/>
    <n v="292"/>
  </r>
  <r>
    <x v="115"/>
    <x v="9"/>
    <n v="196"/>
    <n v="288"/>
  </r>
  <r>
    <x v="115"/>
    <x v="10"/>
    <n v="187"/>
    <n v="295"/>
  </r>
  <r>
    <x v="116"/>
    <x v="0"/>
    <n v="263"/>
    <n v="335"/>
  </r>
  <r>
    <x v="116"/>
    <x v="1"/>
    <n v="295"/>
    <n v="368"/>
  </r>
  <r>
    <x v="116"/>
    <x v="2"/>
    <n v="329"/>
    <n v="400"/>
  </r>
  <r>
    <x v="116"/>
    <x v="3"/>
    <n v="323"/>
    <n v="398"/>
  </r>
  <r>
    <x v="116"/>
    <x v="4"/>
    <n v="316"/>
    <n v="386"/>
  </r>
  <r>
    <x v="116"/>
    <x v="5"/>
    <n v="321"/>
    <n v="409"/>
  </r>
  <r>
    <x v="116"/>
    <x v="6"/>
    <n v="303"/>
    <n v="432"/>
  </r>
  <r>
    <x v="116"/>
    <x v="7"/>
    <n v="312"/>
    <n v="451"/>
  </r>
  <r>
    <x v="116"/>
    <x v="8"/>
    <n v="329"/>
    <n v="472"/>
  </r>
  <r>
    <x v="116"/>
    <x v="9"/>
    <n v="336"/>
    <n v="489"/>
  </r>
  <r>
    <x v="116"/>
    <x v="10"/>
    <n v="315"/>
    <n v="488"/>
  </r>
  <r>
    <x v="117"/>
    <x v="0"/>
    <n v="129"/>
    <n v="246"/>
  </r>
  <r>
    <x v="117"/>
    <x v="1"/>
    <n v="154"/>
    <n v="235"/>
  </r>
  <r>
    <x v="117"/>
    <x v="2"/>
    <n v="133"/>
    <n v="233"/>
  </r>
  <r>
    <x v="117"/>
    <x v="3"/>
    <n v="144"/>
    <n v="227"/>
  </r>
  <r>
    <x v="117"/>
    <x v="4"/>
    <n v="145"/>
    <n v="228"/>
  </r>
  <r>
    <x v="117"/>
    <x v="5"/>
    <n v="145"/>
    <n v="216"/>
  </r>
  <r>
    <x v="117"/>
    <x v="6"/>
    <n v="163"/>
    <n v="212"/>
  </r>
  <r>
    <x v="117"/>
    <x v="7"/>
    <n v="160"/>
    <n v="244"/>
  </r>
  <r>
    <x v="117"/>
    <x v="8"/>
    <n v="177"/>
    <n v="237"/>
  </r>
  <r>
    <x v="117"/>
    <x v="9"/>
    <n v="168"/>
    <n v="241"/>
  </r>
  <r>
    <x v="117"/>
    <x v="10"/>
    <n v="163"/>
    <n v="256"/>
  </r>
  <r>
    <x v="118"/>
    <x v="0"/>
    <n v="640"/>
    <n v="1160"/>
  </r>
  <r>
    <x v="118"/>
    <x v="1"/>
    <n v="655"/>
    <n v="1111"/>
  </r>
  <r>
    <x v="118"/>
    <x v="2"/>
    <n v="631"/>
    <n v="1093"/>
  </r>
  <r>
    <x v="118"/>
    <x v="3"/>
    <n v="656"/>
    <n v="1088"/>
  </r>
  <r>
    <x v="118"/>
    <x v="4"/>
    <n v="644"/>
    <n v="1078"/>
  </r>
  <r>
    <x v="118"/>
    <x v="5"/>
    <n v="649"/>
    <n v="1054"/>
  </r>
  <r>
    <x v="118"/>
    <x v="6"/>
    <n v="661"/>
    <n v="1050"/>
  </r>
  <r>
    <x v="118"/>
    <x v="7"/>
    <n v="655"/>
    <n v="1070"/>
  </r>
  <r>
    <x v="118"/>
    <x v="8"/>
    <n v="672"/>
    <n v="1091"/>
  </r>
  <r>
    <x v="118"/>
    <x v="9"/>
    <n v="703"/>
    <n v="1118"/>
  </r>
  <r>
    <x v="118"/>
    <x v="10"/>
    <n v="711"/>
    <n v="1152"/>
  </r>
  <r>
    <x v="119"/>
    <x v="0"/>
    <n v="667"/>
    <n v="1070"/>
  </r>
  <r>
    <x v="119"/>
    <x v="1"/>
    <n v="702"/>
    <n v="1062"/>
  </r>
  <r>
    <x v="119"/>
    <x v="2"/>
    <n v="709"/>
    <n v="1062"/>
  </r>
  <r>
    <x v="119"/>
    <x v="3"/>
    <n v="714"/>
    <n v="1087"/>
  </r>
  <r>
    <x v="119"/>
    <x v="4"/>
    <n v="699"/>
    <n v="1108"/>
  </r>
  <r>
    <x v="119"/>
    <x v="5"/>
    <n v="726"/>
    <n v="1114"/>
  </r>
  <r>
    <x v="119"/>
    <x v="6"/>
    <n v="695"/>
    <n v="1121"/>
  </r>
  <r>
    <x v="119"/>
    <x v="7"/>
    <n v="676"/>
    <n v="1147"/>
  </r>
  <r>
    <x v="119"/>
    <x v="8"/>
    <n v="718"/>
    <n v="1157"/>
  </r>
  <r>
    <x v="119"/>
    <x v="9"/>
    <n v="765"/>
    <n v="1179"/>
  </r>
  <r>
    <x v="119"/>
    <x v="10"/>
    <n v="773"/>
    <n v="1224"/>
  </r>
  <r>
    <x v="120"/>
    <x v="0"/>
    <n v="444"/>
    <n v="845"/>
  </r>
  <r>
    <x v="120"/>
    <x v="1"/>
    <n v="469"/>
    <n v="852"/>
  </r>
  <r>
    <x v="120"/>
    <x v="2"/>
    <n v="515"/>
    <n v="856"/>
  </r>
  <r>
    <x v="120"/>
    <x v="3"/>
    <n v="545"/>
    <n v="846"/>
  </r>
  <r>
    <x v="120"/>
    <x v="4"/>
    <n v="546"/>
    <n v="869"/>
  </r>
  <r>
    <x v="120"/>
    <x v="5"/>
    <n v="542"/>
    <n v="851"/>
  </r>
  <r>
    <x v="120"/>
    <x v="6"/>
    <n v="549"/>
    <n v="879"/>
  </r>
  <r>
    <x v="120"/>
    <x v="7"/>
    <n v="553"/>
    <n v="931"/>
  </r>
  <r>
    <x v="120"/>
    <x v="8"/>
    <n v="577"/>
    <n v="976"/>
  </r>
  <r>
    <x v="120"/>
    <x v="9"/>
    <n v="566"/>
    <n v="992"/>
  </r>
  <r>
    <x v="120"/>
    <x v="10"/>
    <n v="567"/>
    <n v="1009"/>
  </r>
  <r>
    <x v="121"/>
    <x v="0"/>
    <n v="370"/>
    <n v="660"/>
  </r>
  <r>
    <x v="121"/>
    <x v="1"/>
    <n v="376"/>
    <n v="708"/>
  </r>
  <r>
    <x v="121"/>
    <x v="2"/>
    <n v="383"/>
    <n v="696"/>
  </r>
  <r>
    <x v="121"/>
    <x v="3"/>
    <n v="381"/>
    <n v="703"/>
  </r>
  <r>
    <x v="121"/>
    <x v="4"/>
    <n v="419"/>
    <n v="684"/>
  </r>
  <r>
    <x v="121"/>
    <x v="5"/>
    <n v="426"/>
    <n v="728"/>
  </r>
  <r>
    <x v="121"/>
    <x v="6"/>
    <n v="419"/>
    <n v="729"/>
  </r>
  <r>
    <x v="121"/>
    <x v="7"/>
    <n v="438"/>
    <n v="749"/>
  </r>
  <r>
    <x v="121"/>
    <x v="8"/>
    <n v="431"/>
    <n v="751"/>
  </r>
  <r>
    <x v="121"/>
    <x v="9"/>
    <n v="438"/>
    <n v="799"/>
  </r>
  <r>
    <x v="121"/>
    <x v="10"/>
    <n v="452"/>
    <n v="802"/>
  </r>
  <r>
    <x v="122"/>
    <x v="0"/>
    <n v="475"/>
    <n v="693"/>
  </r>
  <r>
    <x v="122"/>
    <x v="1"/>
    <n v="482"/>
    <n v="706"/>
  </r>
  <r>
    <x v="122"/>
    <x v="2"/>
    <n v="516"/>
    <n v="734"/>
  </r>
  <r>
    <x v="122"/>
    <x v="3"/>
    <n v="543"/>
    <n v="769"/>
  </r>
  <r>
    <x v="122"/>
    <x v="4"/>
    <n v="545"/>
    <n v="771"/>
  </r>
  <r>
    <x v="122"/>
    <x v="5"/>
    <n v="535"/>
    <n v="821"/>
  </r>
  <r>
    <x v="122"/>
    <x v="6"/>
    <n v="517"/>
    <n v="808"/>
  </r>
  <r>
    <x v="122"/>
    <x v="7"/>
    <n v="515"/>
    <n v="792"/>
  </r>
  <r>
    <x v="122"/>
    <x v="8"/>
    <n v="512"/>
    <n v="785"/>
  </r>
  <r>
    <x v="122"/>
    <x v="9"/>
    <n v="483"/>
    <n v="796"/>
  </r>
  <r>
    <x v="122"/>
    <x v="10"/>
    <n v="482"/>
    <n v="804"/>
  </r>
  <r>
    <x v="123"/>
    <x v="0"/>
    <n v="1021"/>
    <n v="1683"/>
  </r>
  <r>
    <x v="123"/>
    <x v="1"/>
    <n v="999"/>
    <n v="1704"/>
  </r>
  <r>
    <x v="123"/>
    <x v="2"/>
    <n v="1047"/>
    <n v="1693"/>
  </r>
  <r>
    <x v="123"/>
    <x v="3"/>
    <n v="1059"/>
    <n v="1674"/>
  </r>
  <r>
    <x v="123"/>
    <x v="4"/>
    <n v="1110"/>
    <n v="1709"/>
  </r>
  <r>
    <x v="123"/>
    <x v="5"/>
    <n v="1108"/>
    <n v="1792"/>
  </r>
  <r>
    <x v="123"/>
    <x v="6"/>
    <n v="1084"/>
    <n v="1818"/>
  </r>
  <r>
    <x v="123"/>
    <x v="7"/>
    <n v="1101"/>
    <n v="1796"/>
  </r>
  <r>
    <x v="123"/>
    <x v="8"/>
    <n v="1078"/>
    <n v="1844"/>
  </r>
  <r>
    <x v="123"/>
    <x v="9"/>
    <n v="1053"/>
    <n v="1883"/>
  </r>
  <r>
    <x v="123"/>
    <x v="10"/>
    <n v="1097"/>
    <n v="1899"/>
  </r>
  <r>
    <x v="124"/>
    <x v="0"/>
    <n v="360"/>
    <n v="530"/>
  </r>
  <r>
    <x v="124"/>
    <x v="1"/>
    <n v="388"/>
    <n v="551"/>
  </r>
  <r>
    <x v="124"/>
    <x v="2"/>
    <n v="392"/>
    <n v="568"/>
  </r>
  <r>
    <x v="124"/>
    <x v="3"/>
    <n v="398"/>
    <n v="576"/>
  </r>
  <r>
    <x v="124"/>
    <x v="4"/>
    <n v="397"/>
    <n v="610"/>
  </r>
  <r>
    <x v="124"/>
    <x v="5"/>
    <n v="392"/>
    <n v="635"/>
  </r>
  <r>
    <x v="124"/>
    <x v="6"/>
    <n v="376"/>
    <n v="645"/>
  </r>
  <r>
    <x v="124"/>
    <x v="7"/>
    <n v="376"/>
    <n v="652"/>
  </r>
  <r>
    <x v="124"/>
    <x v="8"/>
    <n v="341"/>
    <n v="673"/>
  </r>
  <r>
    <x v="124"/>
    <x v="9"/>
    <n v="348"/>
    <n v="669"/>
  </r>
  <r>
    <x v="124"/>
    <x v="10"/>
    <n v="332"/>
    <n v="650"/>
  </r>
  <r>
    <x v="125"/>
    <x v="0"/>
    <n v="206"/>
    <n v="300"/>
  </r>
  <r>
    <x v="125"/>
    <x v="1"/>
    <n v="189"/>
    <n v="301"/>
  </r>
  <r>
    <x v="125"/>
    <x v="2"/>
    <n v="194"/>
    <n v="304"/>
  </r>
  <r>
    <x v="125"/>
    <x v="3"/>
    <n v="192"/>
    <n v="305"/>
  </r>
  <r>
    <x v="125"/>
    <x v="4"/>
    <n v="195"/>
    <n v="331"/>
  </r>
  <r>
    <x v="125"/>
    <x v="5"/>
    <n v="186"/>
    <n v="316"/>
  </r>
  <r>
    <x v="125"/>
    <x v="6"/>
    <n v="194"/>
    <n v="326"/>
  </r>
  <r>
    <x v="125"/>
    <x v="7"/>
    <n v="224"/>
    <n v="325"/>
  </r>
  <r>
    <x v="125"/>
    <x v="8"/>
    <n v="220"/>
    <n v="342"/>
  </r>
  <r>
    <x v="125"/>
    <x v="9"/>
    <n v="227"/>
    <n v="348"/>
  </r>
  <r>
    <x v="125"/>
    <x v="10"/>
    <n v="213"/>
    <n v="363"/>
  </r>
  <r>
    <x v="126"/>
    <x v="0"/>
    <n v="412"/>
    <n v="578"/>
  </r>
  <r>
    <x v="126"/>
    <x v="1"/>
    <n v="411"/>
    <n v="583"/>
  </r>
  <r>
    <x v="126"/>
    <x v="2"/>
    <n v="412"/>
    <n v="602"/>
  </r>
  <r>
    <x v="126"/>
    <x v="3"/>
    <n v="393"/>
    <n v="611"/>
  </r>
  <r>
    <x v="126"/>
    <x v="4"/>
    <n v="386"/>
    <n v="621"/>
  </r>
  <r>
    <x v="126"/>
    <x v="5"/>
    <n v="393"/>
    <n v="636"/>
  </r>
  <r>
    <x v="126"/>
    <x v="6"/>
    <n v="395"/>
    <n v="648"/>
  </r>
  <r>
    <x v="126"/>
    <x v="7"/>
    <n v="387"/>
    <n v="668"/>
  </r>
  <r>
    <x v="126"/>
    <x v="8"/>
    <n v="382"/>
    <n v="646"/>
  </r>
  <r>
    <x v="126"/>
    <x v="9"/>
    <n v="370"/>
    <n v="632"/>
  </r>
  <r>
    <x v="126"/>
    <x v="10"/>
    <n v="387"/>
    <n v="627"/>
  </r>
  <r>
    <x v="127"/>
    <x v="0"/>
    <n v="412"/>
    <n v="628"/>
  </r>
  <r>
    <x v="127"/>
    <x v="1"/>
    <n v="419"/>
    <n v="651"/>
  </r>
  <r>
    <x v="127"/>
    <x v="2"/>
    <n v="410"/>
    <n v="643"/>
  </r>
  <r>
    <x v="127"/>
    <x v="3"/>
    <n v="417"/>
    <n v="635"/>
  </r>
  <r>
    <x v="127"/>
    <x v="4"/>
    <n v="409"/>
    <n v="628"/>
  </r>
  <r>
    <x v="127"/>
    <x v="5"/>
    <n v="397"/>
    <n v="638"/>
  </r>
  <r>
    <x v="127"/>
    <x v="6"/>
    <n v="411"/>
    <n v="646"/>
  </r>
  <r>
    <x v="127"/>
    <x v="7"/>
    <n v="378"/>
    <n v="683"/>
  </r>
  <r>
    <x v="127"/>
    <x v="8"/>
    <n v="371"/>
    <n v="668"/>
  </r>
  <r>
    <x v="127"/>
    <x v="9"/>
    <n v="357"/>
    <n v="660"/>
  </r>
  <r>
    <x v="127"/>
    <x v="10"/>
    <n v="340"/>
    <n v="646"/>
  </r>
  <r>
    <x v="128"/>
    <x v="0"/>
    <n v="470"/>
    <n v="707"/>
  </r>
  <r>
    <x v="128"/>
    <x v="1"/>
    <n v="471"/>
    <n v="721"/>
  </r>
  <r>
    <x v="128"/>
    <x v="2"/>
    <n v="472"/>
    <n v="715"/>
  </r>
  <r>
    <x v="128"/>
    <x v="3"/>
    <n v="468"/>
    <n v="743"/>
  </r>
  <r>
    <x v="128"/>
    <x v="4"/>
    <n v="498"/>
    <n v="740"/>
  </r>
  <r>
    <x v="128"/>
    <x v="5"/>
    <n v="490"/>
    <n v="770"/>
  </r>
  <r>
    <x v="128"/>
    <x v="6"/>
    <n v="475"/>
    <n v="810"/>
  </r>
  <r>
    <x v="128"/>
    <x v="7"/>
    <n v="455"/>
    <n v="817"/>
  </r>
  <r>
    <x v="128"/>
    <x v="8"/>
    <n v="450"/>
    <n v="829"/>
  </r>
  <r>
    <x v="128"/>
    <x v="9"/>
    <n v="437"/>
    <n v="826"/>
  </r>
  <r>
    <x v="128"/>
    <x v="10"/>
    <n v="453"/>
    <n v="797"/>
  </r>
  <r>
    <x v="129"/>
    <x v="0"/>
    <n v="333"/>
    <n v="561"/>
  </r>
  <r>
    <x v="129"/>
    <x v="1"/>
    <n v="330"/>
    <n v="563"/>
  </r>
  <r>
    <x v="129"/>
    <x v="2"/>
    <n v="361"/>
    <n v="554"/>
  </r>
  <r>
    <x v="129"/>
    <x v="3"/>
    <n v="374"/>
    <n v="560"/>
  </r>
  <r>
    <x v="129"/>
    <x v="4"/>
    <n v="376"/>
    <n v="579"/>
  </r>
  <r>
    <x v="129"/>
    <x v="5"/>
    <n v="378"/>
    <n v="596"/>
  </r>
  <r>
    <x v="129"/>
    <x v="6"/>
    <n v="400"/>
    <n v="613"/>
  </r>
  <r>
    <x v="129"/>
    <x v="7"/>
    <n v="412"/>
    <n v="617"/>
  </r>
  <r>
    <x v="129"/>
    <x v="8"/>
    <n v="393"/>
    <n v="619"/>
  </r>
  <r>
    <x v="129"/>
    <x v="9"/>
    <n v="381"/>
    <n v="665"/>
  </r>
  <r>
    <x v="129"/>
    <x v="10"/>
    <n v="378"/>
    <n v="651"/>
  </r>
  <r>
    <x v="130"/>
    <x v="0"/>
    <n v="899"/>
    <n v="1407"/>
  </r>
  <r>
    <x v="130"/>
    <x v="1"/>
    <n v="951"/>
    <n v="1462"/>
  </r>
  <r>
    <x v="130"/>
    <x v="2"/>
    <n v="959"/>
    <n v="1412"/>
  </r>
  <r>
    <x v="130"/>
    <x v="3"/>
    <n v="940"/>
    <n v="1419"/>
  </r>
  <r>
    <x v="130"/>
    <x v="4"/>
    <n v="956"/>
    <n v="1458"/>
  </r>
  <r>
    <x v="130"/>
    <x v="5"/>
    <n v="957"/>
    <n v="1506"/>
  </r>
  <r>
    <x v="130"/>
    <x v="6"/>
    <n v="955"/>
    <n v="1534"/>
  </r>
  <r>
    <x v="130"/>
    <x v="7"/>
    <n v="970"/>
    <n v="1545"/>
  </r>
  <r>
    <x v="130"/>
    <x v="8"/>
    <n v="969"/>
    <n v="1579"/>
  </r>
  <r>
    <x v="130"/>
    <x v="9"/>
    <n v="919"/>
    <n v="1595"/>
  </r>
  <r>
    <x v="130"/>
    <x v="10"/>
    <n v="917"/>
    <n v="1573"/>
  </r>
  <r>
    <x v="131"/>
    <x v="0"/>
    <n v="182"/>
    <n v="295"/>
  </r>
  <r>
    <x v="131"/>
    <x v="1"/>
    <n v="203"/>
    <n v="286"/>
  </r>
  <r>
    <x v="131"/>
    <x v="2"/>
    <n v="207"/>
    <n v="275"/>
  </r>
  <r>
    <x v="131"/>
    <x v="3"/>
    <n v="208"/>
    <n v="290"/>
  </r>
  <r>
    <x v="131"/>
    <x v="4"/>
    <n v="203"/>
    <n v="298"/>
  </r>
  <r>
    <x v="131"/>
    <x v="5"/>
    <n v="191"/>
    <n v="330"/>
  </r>
  <r>
    <x v="131"/>
    <x v="6"/>
    <n v="178"/>
    <n v="336"/>
  </r>
  <r>
    <x v="131"/>
    <x v="7"/>
    <n v="174"/>
    <n v="342"/>
  </r>
  <r>
    <x v="131"/>
    <x v="8"/>
    <n v="172"/>
    <n v="343"/>
  </r>
  <r>
    <x v="131"/>
    <x v="9"/>
    <n v="189"/>
    <n v="347"/>
  </r>
  <r>
    <x v="131"/>
    <x v="10"/>
    <n v="189"/>
    <n v="354"/>
  </r>
  <r>
    <x v="132"/>
    <x v="0"/>
    <n v="634"/>
    <n v="980"/>
  </r>
  <r>
    <x v="132"/>
    <x v="1"/>
    <n v="645"/>
    <n v="988"/>
  </r>
  <r>
    <x v="132"/>
    <x v="2"/>
    <n v="655"/>
    <n v="979"/>
  </r>
  <r>
    <x v="132"/>
    <x v="3"/>
    <n v="651"/>
    <n v="993"/>
  </r>
  <r>
    <x v="132"/>
    <x v="4"/>
    <n v="620"/>
    <n v="1022"/>
  </r>
  <r>
    <x v="132"/>
    <x v="5"/>
    <n v="616"/>
    <n v="1007"/>
  </r>
  <r>
    <x v="132"/>
    <x v="6"/>
    <n v="606"/>
    <n v="1028"/>
  </r>
  <r>
    <x v="132"/>
    <x v="7"/>
    <n v="605"/>
    <n v="1044"/>
  </r>
  <r>
    <x v="132"/>
    <x v="8"/>
    <n v="593"/>
    <n v="1053"/>
  </r>
  <r>
    <x v="132"/>
    <x v="9"/>
    <n v="577"/>
    <n v="1070"/>
  </r>
  <r>
    <x v="132"/>
    <x v="10"/>
    <n v="568"/>
    <n v="1027"/>
  </r>
  <r>
    <x v="133"/>
    <x v="0"/>
    <n v="760"/>
    <n v="1090"/>
  </r>
  <r>
    <x v="133"/>
    <x v="1"/>
    <n v="769"/>
    <n v="1125"/>
  </r>
  <r>
    <x v="133"/>
    <x v="2"/>
    <n v="743"/>
    <n v="1146"/>
  </r>
  <r>
    <x v="133"/>
    <x v="3"/>
    <n v="758"/>
    <n v="1131"/>
  </r>
  <r>
    <x v="133"/>
    <x v="4"/>
    <n v="770"/>
    <n v="1146"/>
  </r>
  <r>
    <x v="133"/>
    <x v="5"/>
    <n v="784"/>
    <n v="1179"/>
  </r>
  <r>
    <x v="133"/>
    <x v="6"/>
    <n v="767"/>
    <n v="1223"/>
  </r>
  <r>
    <x v="133"/>
    <x v="7"/>
    <n v="761"/>
    <n v="1271"/>
  </r>
  <r>
    <x v="133"/>
    <x v="8"/>
    <n v="773"/>
    <n v="1255"/>
  </r>
  <r>
    <x v="133"/>
    <x v="9"/>
    <n v="766"/>
    <n v="1254"/>
  </r>
  <r>
    <x v="133"/>
    <x v="10"/>
    <n v="776"/>
    <n v="1256"/>
  </r>
  <r>
    <x v="134"/>
    <x v="0"/>
    <n v="354"/>
    <n v="552"/>
  </r>
  <r>
    <x v="134"/>
    <x v="1"/>
    <n v="332"/>
    <n v="561"/>
  </r>
  <r>
    <x v="134"/>
    <x v="2"/>
    <n v="329"/>
    <n v="575"/>
  </r>
  <r>
    <x v="134"/>
    <x v="3"/>
    <n v="360"/>
    <n v="569"/>
  </r>
  <r>
    <x v="134"/>
    <x v="4"/>
    <n v="334"/>
    <n v="568"/>
  </r>
  <r>
    <x v="134"/>
    <x v="5"/>
    <n v="331"/>
    <n v="556"/>
  </r>
  <r>
    <x v="134"/>
    <x v="6"/>
    <n v="331"/>
    <n v="556"/>
  </r>
  <r>
    <x v="134"/>
    <x v="7"/>
    <n v="329"/>
    <n v="555"/>
  </r>
  <r>
    <x v="134"/>
    <x v="8"/>
    <n v="314"/>
    <n v="569"/>
  </r>
  <r>
    <x v="134"/>
    <x v="9"/>
    <n v="319"/>
    <n v="579"/>
  </r>
  <r>
    <x v="134"/>
    <x v="10"/>
    <n v="342"/>
    <n v="570"/>
  </r>
  <r>
    <x v="135"/>
    <x v="0"/>
    <n v="408"/>
    <n v="569"/>
  </r>
  <r>
    <x v="135"/>
    <x v="1"/>
    <n v="409"/>
    <n v="566"/>
  </r>
  <r>
    <x v="135"/>
    <x v="2"/>
    <n v="384"/>
    <n v="599"/>
  </r>
  <r>
    <x v="135"/>
    <x v="3"/>
    <n v="399"/>
    <n v="599"/>
  </r>
  <r>
    <x v="135"/>
    <x v="4"/>
    <n v="387"/>
    <n v="616"/>
  </r>
  <r>
    <x v="135"/>
    <x v="5"/>
    <n v="387"/>
    <n v="614"/>
  </r>
  <r>
    <x v="135"/>
    <x v="6"/>
    <n v="378"/>
    <n v="625"/>
  </r>
  <r>
    <x v="135"/>
    <x v="7"/>
    <n v="378"/>
    <n v="642"/>
  </r>
  <r>
    <x v="135"/>
    <x v="8"/>
    <n v="367"/>
    <n v="604"/>
  </r>
  <r>
    <x v="135"/>
    <x v="9"/>
    <n v="347"/>
    <n v="595"/>
  </r>
  <r>
    <x v="135"/>
    <x v="10"/>
    <n v="340"/>
    <n v="590"/>
  </r>
  <r>
    <x v="136"/>
    <x v="0"/>
    <n v="463"/>
    <n v="603"/>
  </r>
  <r>
    <x v="136"/>
    <x v="1"/>
    <n v="448"/>
    <n v="645"/>
  </r>
  <r>
    <x v="136"/>
    <x v="2"/>
    <n v="445"/>
    <n v="660"/>
  </r>
  <r>
    <x v="136"/>
    <x v="3"/>
    <n v="431"/>
    <n v="730"/>
  </r>
  <r>
    <x v="136"/>
    <x v="4"/>
    <n v="419"/>
    <n v="754"/>
  </r>
  <r>
    <x v="136"/>
    <x v="5"/>
    <n v="397"/>
    <n v="764"/>
  </r>
  <r>
    <x v="136"/>
    <x v="6"/>
    <n v="420"/>
    <n v="740"/>
  </r>
  <r>
    <x v="136"/>
    <x v="7"/>
    <n v="414"/>
    <n v="727"/>
  </r>
  <r>
    <x v="136"/>
    <x v="8"/>
    <n v="444"/>
    <n v="714"/>
  </r>
  <r>
    <x v="136"/>
    <x v="9"/>
    <n v="449"/>
    <n v="704"/>
  </r>
  <r>
    <x v="136"/>
    <x v="10"/>
    <n v="469"/>
    <n v="707"/>
  </r>
  <r>
    <x v="137"/>
    <x v="0"/>
    <n v="435"/>
    <n v="980"/>
  </r>
  <r>
    <x v="137"/>
    <x v="1"/>
    <n v="447"/>
    <n v="957"/>
  </r>
  <r>
    <x v="137"/>
    <x v="2"/>
    <n v="446"/>
    <n v="912"/>
  </r>
  <r>
    <x v="137"/>
    <x v="3"/>
    <n v="472"/>
    <n v="917"/>
  </r>
  <r>
    <x v="137"/>
    <x v="4"/>
    <n v="465"/>
    <n v="1009"/>
  </r>
  <r>
    <x v="137"/>
    <x v="5"/>
    <n v="457"/>
    <n v="893"/>
  </r>
  <r>
    <x v="137"/>
    <x v="6"/>
    <n v="440"/>
    <n v="988"/>
  </r>
  <r>
    <x v="137"/>
    <x v="7"/>
    <n v="426"/>
    <n v="1033"/>
  </r>
  <r>
    <x v="137"/>
    <x v="8"/>
    <n v="406"/>
    <n v="1027"/>
  </r>
  <r>
    <x v="137"/>
    <x v="9"/>
    <n v="418"/>
    <n v="1026"/>
  </r>
  <r>
    <x v="137"/>
    <x v="10"/>
    <n v="403"/>
    <n v="994"/>
  </r>
  <r>
    <x v="138"/>
    <x v="0"/>
    <n v="265"/>
    <n v="338"/>
  </r>
  <r>
    <x v="138"/>
    <x v="1"/>
    <n v="272"/>
    <n v="339"/>
  </r>
  <r>
    <x v="138"/>
    <x v="2"/>
    <n v="272"/>
    <n v="341"/>
  </r>
  <r>
    <x v="138"/>
    <x v="3"/>
    <n v="259"/>
    <n v="363"/>
  </r>
  <r>
    <x v="138"/>
    <x v="4"/>
    <n v="268"/>
    <n v="343"/>
  </r>
  <r>
    <x v="138"/>
    <x v="5"/>
    <n v="255"/>
    <n v="355"/>
  </r>
  <r>
    <x v="138"/>
    <x v="6"/>
    <n v="258"/>
    <n v="373"/>
  </r>
  <r>
    <x v="138"/>
    <x v="7"/>
    <n v="266"/>
    <n v="369"/>
  </r>
  <r>
    <x v="138"/>
    <x v="8"/>
    <n v="229"/>
    <n v="389"/>
  </r>
  <r>
    <x v="138"/>
    <x v="9"/>
    <n v="234"/>
    <n v="384"/>
  </r>
  <r>
    <x v="138"/>
    <x v="10"/>
    <n v="211"/>
    <n v="383"/>
  </r>
  <r>
    <x v="139"/>
    <x v="0"/>
    <n v="743"/>
    <n v="1109"/>
  </r>
  <r>
    <x v="139"/>
    <x v="1"/>
    <n v="735"/>
    <n v="1156"/>
  </r>
  <r>
    <x v="139"/>
    <x v="2"/>
    <n v="764"/>
    <n v="1186"/>
  </r>
  <r>
    <x v="139"/>
    <x v="3"/>
    <n v="735"/>
    <n v="1179"/>
  </r>
  <r>
    <x v="139"/>
    <x v="4"/>
    <n v="726"/>
    <n v="1218"/>
  </r>
  <r>
    <x v="139"/>
    <x v="5"/>
    <n v="721"/>
    <n v="1226"/>
  </r>
  <r>
    <x v="139"/>
    <x v="6"/>
    <n v="740"/>
    <n v="1220"/>
  </r>
  <r>
    <x v="139"/>
    <x v="7"/>
    <n v="765"/>
    <n v="1226"/>
  </r>
  <r>
    <x v="139"/>
    <x v="8"/>
    <n v="776"/>
    <n v="1242"/>
  </r>
  <r>
    <x v="139"/>
    <x v="9"/>
    <n v="744"/>
    <n v="1256"/>
  </r>
  <r>
    <x v="139"/>
    <x v="10"/>
    <n v="731"/>
    <n v="1269"/>
  </r>
  <r>
    <x v="140"/>
    <x v="0"/>
    <n v="617"/>
    <n v="864"/>
  </r>
  <r>
    <x v="140"/>
    <x v="1"/>
    <n v="587"/>
    <n v="918"/>
  </r>
  <r>
    <x v="140"/>
    <x v="2"/>
    <n v="639"/>
    <n v="919"/>
  </r>
  <r>
    <x v="140"/>
    <x v="3"/>
    <n v="666"/>
    <n v="939"/>
  </r>
  <r>
    <x v="140"/>
    <x v="4"/>
    <n v="686"/>
    <n v="984"/>
  </r>
  <r>
    <x v="140"/>
    <x v="5"/>
    <n v="670"/>
    <n v="1054"/>
  </r>
  <r>
    <x v="140"/>
    <x v="6"/>
    <n v="678"/>
    <n v="1048"/>
  </r>
  <r>
    <x v="140"/>
    <x v="7"/>
    <n v="666"/>
    <n v="1085"/>
  </r>
  <r>
    <x v="140"/>
    <x v="8"/>
    <n v="666"/>
    <n v="1112"/>
  </r>
  <r>
    <x v="140"/>
    <x v="9"/>
    <n v="617"/>
    <n v="1133"/>
  </r>
  <r>
    <x v="140"/>
    <x v="10"/>
    <n v="616"/>
    <n v="1154"/>
  </r>
  <r>
    <x v="141"/>
    <x v="0"/>
    <n v="3998"/>
    <n v="5881"/>
  </r>
  <r>
    <x v="141"/>
    <x v="1"/>
    <n v="4101"/>
    <n v="5825"/>
  </r>
  <r>
    <x v="141"/>
    <x v="2"/>
    <n v="4059"/>
    <n v="5974"/>
  </r>
  <r>
    <x v="141"/>
    <x v="3"/>
    <n v="4100"/>
    <n v="6100"/>
  </r>
  <r>
    <x v="141"/>
    <x v="4"/>
    <n v="4128"/>
    <n v="6209"/>
  </r>
  <r>
    <x v="141"/>
    <x v="5"/>
    <n v="4076"/>
    <n v="6285"/>
  </r>
  <r>
    <x v="141"/>
    <x v="6"/>
    <n v="4055"/>
    <n v="6425"/>
  </r>
  <r>
    <x v="141"/>
    <x v="7"/>
    <n v="4090"/>
    <n v="6618"/>
  </r>
  <r>
    <x v="141"/>
    <x v="8"/>
    <n v="4099"/>
    <n v="6611"/>
  </r>
  <r>
    <x v="141"/>
    <x v="9"/>
    <n v="4020"/>
    <n v="6645"/>
  </r>
  <r>
    <x v="141"/>
    <x v="10"/>
    <n v="3944"/>
    <n v="6635"/>
  </r>
  <r>
    <x v="142"/>
    <x v="0"/>
    <n v="505"/>
    <n v="803"/>
  </r>
  <r>
    <x v="142"/>
    <x v="1"/>
    <n v="492"/>
    <n v="796"/>
  </r>
  <r>
    <x v="142"/>
    <x v="2"/>
    <n v="478"/>
    <n v="806"/>
  </r>
  <r>
    <x v="142"/>
    <x v="3"/>
    <n v="479"/>
    <n v="818"/>
  </r>
  <r>
    <x v="142"/>
    <x v="4"/>
    <n v="488"/>
    <n v="829"/>
  </r>
  <r>
    <x v="142"/>
    <x v="5"/>
    <n v="508"/>
    <n v="844"/>
  </r>
  <r>
    <x v="142"/>
    <x v="6"/>
    <n v="530"/>
    <n v="873"/>
  </r>
  <r>
    <x v="142"/>
    <x v="7"/>
    <n v="554"/>
    <n v="906"/>
  </r>
  <r>
    <x v="142"/>
    <x v="8"/>
    <n v="540"/>
    <n v="869"/>
  </r>
  <r>
    <x v="142"/>
    <x v="9"/>
    <n v="534"/>
    <n v="868"/>
  </r>
  <r>
    <x v="142"/>
    <x v="10"/>
    <n v="545"/>
    <n v="871"/>
  </r>
  <r>
    <x v="143"/>
    <x v="0"/>
    <n v="480"/>
    <n v="722"/>
  </r>
  <r>
    <x v="143"/>
    <x v="1"/>
    <n v="478"/>
    <n v="727"/>
  </r>
  <r>
    <x v="143"/>
    <x v="2"/>
    <n v="469"/>
    <n v="768"/>
  </r>
  <r>
    <x v="143"/>
    <x v="3"/>
    <n v="478"/>
    <n v="755"/>
  </r>
  <r>
    <x v="143"/>
    <x v="4"/>
    <n v="462"/>
    <n v="787"/>
  </r>
  <r>
    <x v="143"/>
    <x v="5"/>
    <n v="458"/>
    <n v="815"/>
  </r>
  <r>
    <x v="143"/>
    <x v="6"/>
    <n v="447"/>
    <n v="821"/>
  </r>
  <r>
    <x v="143"/>
    <x v="7"/>
    <n v="458"/>
    <n v="839"/>
  </r>
  <r>
    <x v="143"/>
    <x v="8"/>
    <n v="438"/>
    <n v="841"/>
  </r>
  <r>
    <x v="143"/>
    <x v="9"/>
    <n v="431"/>
    <n v="820"/>
  </r>
  <r>
    <x v="143"/>
    <x v="10"/>
    <n v="459"/>
    <n v="786"/>
  </r>
  <r>
    <x v="144"/>
    <x v="0"/>
    <n v="604"/>
    <n v="921"/>
  </r>
  <r>
    <x v="144"/>
    <x v="1"/>
    <n v="611"/>
    <n v="961"/>
  </r>
  <r>
    <x v="144"/>
    <x v="2"/>
    <n v="606"/>
    <n v="973"/>
  </r>
  <r>
    <x v="144"/>
    <x v="3"/>
    <n v="644"/>
    <n v="995"/>
  </r>
  <r>
    <x v="144"/>
    <x v="4"/>
    <n v="640"/>
    <n v="985"/>
  </r>
  <r>
    <x v="144"/>
    <x v="5"/>
    <n v="661"/>
    <n v="1001"/>
  </r>
  <r>
    <x v="144"/>
    <x v="6"/>
    <n v="688"/>
    <n v="1035"/>
  </r>
  <r>
    <x v="144"/>
    <x v="7"/>
    <n v="660"/>
    <n v="1066"/>
  </r>
  <r>
    <x v="144"/>
    <x v="8"/>
    <n v="638"/>
    <n v="1080"/>
  </r>
  <r>
    <x v="144"/>
    <x v="9"/>
    <n v="614"/>
    <n v="1095"/>
  </r>
  <r>
    <x v="144"/>
    <x v="10"/>
    <n v="577"/>
    <n v="1131"/>
  </r>
  <r>
    <x v="145"/>
    <x v="0"/>
    <n v="645"/>
    <n v="974"/>
  </r>
  <r>
    <x v="145"/>
    <x v="1"/>
    <n v="655"/>
    <n v="998"/>
  </r>
  <r>
    <x v="145"/>
    <x v="2"/>
    <n v="669"/>
    <n v="971"/>
  </r>
  <r>
    <x v="145"/>
    <x v="3"/>
    <n v="647"/>
    <n v="966"/>
  </r>
  <r>
    <x v="145"/>
    <x v="4"/>
    <n v="678"/>
    <n v="957"/>
  </r>
  <r>
    <x v="145"/>
    <x v="5"/>
    <n v="716"/>
    <n v="1004"/>
  </r>
  <r>
    <x v="145"/>
    <x v="6"/>
    <n v="715"/>
    <n v="1044"/>
  </r>
  <r>
    <x v="145"/>
    <x v="7"/>
    <n v="701"/>
    <n v="1072"/>
  </r>
  <r>
    <x v="145"/>
    <x v="8"/>
    <n v="679"/>
    <n v="1102"/>
  </r>
  <r>
    <x v="145"/>
    <x v="9"/>
    <n v="738"/>
    <n v="1102"/>
  </r>
  <r>
    <x v="145"/>
    <x v="10"/>
    <n v="764"/>
    <n v="1121"/>
  </r>
  <r>
    <x v="146"/>
    <x v="0"/>
    <n v="1250"/>
    <n v="1751"/>
  </r>
  <r>
    <x v="146"/>
    <x v="1"/>
    <n v="1227"/>
    <n v="1750"/>
  </r>
  <r>
    <x v="146"/>
    <x v="2"/>
    <n v="1252"/>
    <n v="1832"/>
  </r>
  <r>
    <x v="146"/>
    <x v="3"/>
    <n v="1294"/>
    <n v="1858"/>
  </r>
  <r>
    <x v="146"/>
    <x v="4"/>
    <n v="1301"/>
    <n v="1903"/>
  </r>
  <r>
    <x v="146"/>
    <x v="5"/>
    <n v="1266"/>
    <n v="2006"/>
  </r>
  <r>
    <x v="146"/>
    <x v="6"/>
    <n v="1284"/>
    <n v="2081"/>
  </r>
  <r>
    <x v="146"/>
    <x v="7"/>
    <n v="1287"/>
    <n v="2132"/>
  </r>
  <r>
    <x v="146"/>
    <x v="8"/>
    <n v="1282"/>
    <n v="2112"/>
  </r>
  <r>
    <x v="146"/>
    <x v="9"/>
    <n v="1315"/>
    <n v="2097"/>
  </r>
  <r>
    <x v="146"/>
    <x v="10"/>
    <n v="1333"/>
    <n v="2094"/>
  </r>
  <r>
    <x v="147"/>
    <x v="0"/>
    <n v="443"/>
    <n v="665"/>
  </r>
  <r>
    <x v="147"/>
    <x v="1"/>
    <n v="457"/>
    <n v="680"/>
  </r>
  <r>
    <x v="147"/>
    <x v="2"/>
    <n v="486"/>
    <n v="642"/>
  </r>
  <r>
    <x v="147"/>
    <x v="3"/>
    <n v="447"/>
    <n v="679"/>
  </r>
  <r>
    <x v="147"/>
    <x v="4"/>
    <n v="438"/>
    <n v="689"/>
  </r>
  <r>
    <x v="147"/>
    <x v="5"/>
    <n v="427"/>
    <n v="705"/>
  </r>
  <r>
    <x v="147"/>
    <x v="6"/>
    <n v="427"/>
    <n v="709"/>
  </r>
  <r>
    <x v="147"/>
    <x v="7"/>
    <n v="403"/>
    <n v="706"/>
  </r>
  <r>
    <x v="147"/>
    <x v="8"/>
    <n v="388"/>
    <n v="722"/>
  </r>
  <r>
    <x v="147"/>
    <x v="9"/>
    <n v="382"/>
    <n v="697"/>
  </r>
  <r>
    <x v="147"/>
    <x v="10"/>
    <n v="370"/>
    <n v="676"/>
  </r>
  <r>
    <x v="148"/>
    <x v="0"/>
    <n v="287"/>
    <n v="377"/>
  </r>
  <r>
    <x v="148"/>
    <x v="1"/>
    <n v="349"/>
    <n v="408"/>
  </r>
  <r>
    <x v="148"/>
    <x v="2"/>
    <n v="343"/>
    <n v="431"/>
  </r>
  <r>
    <x v="148"/>
    <x v="3"/>
    <n v="324"/>
    <n v="492"/>
  </r>
  <r>
    <x v="148"/>
    <x v="4"/>
    <n v="304"/>
    <n v="530"/>
  </r>
  <r>
    <x v="148"/>
    <x v="5"/>
    <n v="305"/>
    <n v="546"/>
  </r>
  <r>
    <x v="148"/>
    <x v="6"/>
    <n v="327"/>
    <n v="584"/>
  </r>
  <r>
    <x v="148"/>
    <x v="7"/>
    <n v="327"/>
    <n v="585"/>
  </r>
  <r>
    <x v="148"/>
    <x v="8"/>
    <n v="324"/>
    <n v="566"/>
  </r>
  <r>
    <x v="148"/>
    <x v="9"/>
    <n v="304"/>
    <n v="545"/>
  </r>
  <r>
    <x v="148"/>
    <x v="10"/>
    <n v="295"/>
    <n v="520"/>
  </r>
  <r>
    <x v="149"/>
    <x v="0"/>
    <n v="244"/>
    <n v="273"/>
  </r>
  <r>
    <x v="149"/>
    <x v="1"/>
    <n v="220"/>
    <n v="290"/>
  </r>
  <r>
    <x v="149"/>
    <x v="2"/>
    <n v="197"/>
    <n v="294"/>
  </r>
  <r>
    <x v="149"/>
    <x v="3"/>
    <n v="194"/>
    <n v="286"/>
  </r>
  <r>
    <x v="149"/>
    <x v="4"/>
    <n v="185"/>
    <n v="273"/>
  </r>
  <r>
    <x v="149"/>
    <x v="5"/>
    <n v="170"/>
    <n v="276"/>
  </r>
  <r>
    <x v="149"/>
    <x v="6"/>
    <n v="192"/>
    <n v="285"/>
  </r>
  <r>
    <x v="149"/>
    <x v="7"/>
    <n v="217"/>
    <n v="278"/>
  </r>
  <r>
    <x v="149"/>
    <x v="8"/>
    <n v="220"/>
    <n v="278"/>
  </r>
  <r>
    <x v="149"/>
    <x v="9"/>
    <n v="237"/>
    <n v="275"/>
  </r>
  <r>
    <x v="149"/>
    <x v="10"/>
    <n v="218"/>
    <n v="276"/>
  </r>
  <r>
    <x v="150"/>
    <x v="0"/>
    <n v="698"/>
    <n v="956"/>
  </r>
  <r>
    <x v="150"/>
    <x v="1"/>
    <n v="748"/>
    <n v="941"/>
  </r>
  <r>
    <x v="150"/>
    <x v="2"/>
    <n v="770"/>
    <n v="965"/>
  </r>
  <r>
    <x v="150"/>
    <x v="3"/>
    <n v="744"/>
    <n v="1020"/>
  </r>
  <r>
    <x v="150"/>
    <x v="4"/>
    <n v="717"/>
    <n v="1073"/>
  </r>
  <r>
    <x v="150"/>
    <x v="5"/>
    <n v="709"/>
    <n v="1098"/>
  </r>
  <r>
    <x v="150"/>
    <x v="6"/>
    <n v="672"/>
    <n v="1171"/>
  </r>
  <r>
    <x v="150"/>
    <x v="7"/>
    <n v="675"/>
    <n v="1169"/>
  </r>
  <r>
    <x v="150"/>
    <x v="8"/>
    <n v="664"/>
    <n v="1167"/>
  </r>
  <r>
    <x v="150"/>
    <x v="9"/>
    <n v="651"/>
    <n v="1149"/>
  </r>
  <r>
    <x v="150"/>
    <x v="10"/>
    <n v="659"/>
    <n v="1098"/>
  </r>
  <r>
    <x v="151"/>
    <x v="0"/>
    <n v="409"/>
    <n v="584"/>
  </r>
  <r>
    <x v="151"/>
    <x v="1"/>
    <n v="426"/>
    <n v="576"/>
  </r>
  <r>
    <x v="151"/>
    <x v="2"/>
    <n v="426"/>
    <n v="596"/>
  </r>
  <r>
    <x v="151"/>
    <x v="3"/>
    <n v="412"/>
    <n v="597"/>
  </r>
  <r>
    <x v="151"/>
    <x v="4"/>
    <n v="408"/>
    <n v="618"/>
  </r>
  <r>
    <x v="151"/>
    <x v="5"/>
    <n v="436"/>
    <n v="618"/>
  </r>
  <r>
    <x v="151"/>
    <x v="6"/>
    <n v="448"/>
    <n v="631"/>
  </r>
  <r>
    <x v="151"/>
    <x v="7"/>
    <n v="423"/>
    <n v="628"/>
  </r>
  <r>
    <x v="151"/>
    <x v="8"/>
    <n v="388"/>
    <n v="661"/>
  </r>
  <r>
    <x v="151"/>
    <x v="9"/>
    <n v="365"/>
    <n v="660"/>
  </r>
  <r>
    <x v="151"/>
    <x v="10"/>
    <n v="356"/>
    <n v="651"/>
  </r>
  <r>
    <x v="152"/>
    <x v="0"/>
    <n v="238"/>
    <n v="344"/>
  </r>
  <r>
    <x v="152"/>
    <x v="1"/>
    <n v="248"/>
    <n v="360"/>
  </r>
  <r>
    <x v="152"/>
    <x v="2"/>
    <n v="249"/>
    <n v="367"/>
  </r>
  <r>
    <x v="152"/>
    <x v="3"/>
    <n v="250"/>
    <n v="389"/>
  </r>
  <r>
    <x v="152"/>
    <x v="4"/>
    <n v="216"/>
    <n v="427"/>
  </r>
  <r>
    <x v="152"/>
    <x v="5"/>
    <n v="173"/>
    <n v="420"/>
  </r>
  <r>
    <x v="152"/>
    <x v="6"/>
    <n v="192"/>
    <n v="407"/>
  </r>
  <r>
    <x v="152"/>
    <x v="7"/>
    <n v="177"/>
    <n v="410"/>
  </r>
  <r>
    <x v="152"/>
    <x v="8"/>
    <n v="176"/>
    <n v="380"/>
  </r>
  <r>
    <x v="152"/>
    <x v="9"/>
    <n v="175"/>
    <n v="351"/>
  </r>
  <r>
    <x v="152"/>
    <x v="10"/>
    <n v="168"/>
    <n v="338"/>
  </r>
  <r>
    <x v="153"/>
    <x v="0"/>
    <n v="571"/>
    <n v="853"/>
  </r>
  <r>
    <x v="153"/>
    <x v="1"/>
    <n v="585"/>
    <n v="840"/>
  </r>
  <r>
    <x v="153"/>
    <x v="2"/>
    <n v="586"/>
    <n v="873"/>
  </r>
  <r>
    <x v="153"/>
    <x v="3"/>
    <n v="575"/>
    <n v="853"/>
  </r>
  <r>
    <x v="153"/>
    <x v="4"/>
    <n v="557"/>
    <n v="878"/>
  </r>
  <r>
    <x v="153"/>
    <x v="5"/>
    <n v="548"/>
    <n v="923"/>
  </r>
  <r>
    <x v="153"/>
    <x v="6"/>
    <n v="547"/>
    <n v="913"/>
  </r>
  <r>
    <x v="153"/>
    <x v="7"/>
    <n v="533"/>
    <n v="900"/>
  </r>
  <r>
    <x v="153"/>
    <x v="8"/>
    <n v="528"/>
    <n v="911"/>
  </r>
  <r>
    <x v="153"/>
    <x v="9"/>
    <n v="503"/>
    <n v="937"/>
  </r>
  <r>
    <x v="153"/>
    <x v="10"/>
    <n v="487"/>
    <n v="900"/>
  </r>
  <r>
    <x v="154"/>
    <x v="0"/>
    <n v="488"/>
    <n v="719"/>
  </r>
  <r>
    <x v="154"/>
    <x v="1"/>
    <n v="499"/>
    <n v="709"/>
  </r>
  <r>
    <x v="154"/>
    <x v="2"/>
    <n v="511"/>
    <n v="743"/>
  </r>
  <r>
    <x v="154"/>
    <x v="3"/>
    <n v="557"/>
    <n v="763"/>
  </r>
  <r>
    <x v="154"/>
    <x v="4"/>
    <n v="586"/>
    <n v="761"/>
  </r>
  <r>
    <x v="154"/>
    <x v="5"/>
    <n v="556"/>
    <n v="810"/>
  </r>
  <r>
    <x v="154"/>
    <x v="6"/>
    <n v="551"/>
    <n v="854"/>
  </r>
  <r>
    <x v="154"/>
    <x v="7"/>
    <n v="544"/>
    <n v="907"/>
  </r>
  <r>
    <x v="154"/>
    <x v="8"/>
    <n v="516"/>
    <n v="910"/>
  </r>
  <r>
    <x v="154"/>
    <x v="9"/>
    <n v="525"/>
    <n v="892"/>
  </r>
  <r>
    <x v="154"/>
    <x v="10"/>
    <n v="511"/>
    <n v="879"/>
  </r>
  <r>
    <x v="155"/>
    <x v="0"/>
    <n v="4108"/>
    <n v="6842"/>
  </r>
  <r>
    <x v="155"/>
    <x v="1"/>
    <n v="4207"/>
    <n v="6777"/>
  </r>
  <r>
    <x v="155"/>
    <x v="2"/>
    <n v="4232"/>
    <n v="6778"/>
  </r>
  <r>
    <x v="155"/>
    <x v="3"/>
    <n v="4227"/>
    <n v="6844"/>
  </r>
  <r>
    <x v="155"/>
    <x v="4"/>
    <n v="4261"/>
    <n v="6833"/>
  </r>
  <r>
    <x v="155"/>
    <x v="5"/>
    <n v="4132"/>
    <n v="6953"/>
  </r>
  <r>
    <x v="155"/>
    <x v="6"/>
    <n v="4173"/>
    <n v="6965"/>
  </r>
  <r>
    <x v="155"/>
    <x v="7"/>
    <n v="4074"/>
    <n v="7059"/>
  </r>
  <r>
    <x v="155"/>
    <x v="8"/>
    <n v="3999"/>
    <n v="7131"/>
  </r>
  <r>
    <x v="155"/>
    <x v="9"/>
    <n v="3970"/>
    <n v="7067"/>
  </r>
  <r>
    <x v="155"/>
    <x v="10"/>
    <n v="3973"/>
    <n v="7020"/>
  </r>
  <r>
    <x v="156"/>
    <x v="0"/>
    <n v="317"/>
    <n v="529"/>
  </r>
  <r>
    <x v="156"/>
    <x v="1"/>
    <n v="308"/>
    <n v="509"/>
  </r>
  <r>
    <x v="156"/>
    <x v="2"/>
    <n v="303"/>
    <n v="493"/>
  </r>
  <r>
    <x v="156"/>
    <x v="3"/>
    <n v="293"/>
    <n v="510"/>
  </r>
  <r>
    <x v="156"/>
    <x v="4"/>
    <n v="296"/>
    <n v="508"/>
  </r>
  <r>
    <x v="156"/>
    <x v="5"/>
    <n v="307"/>
    <n v="504"/>
  </r>
  <r>
    <x v="156"/>
    <x v="6"/>
    <n v="316"/>
    <n v="500"/>
  </r>
  <r>
    <x v="156"/>
    <x v="7"/>
    <n v="314"/>
    <n v="477"/>
  </r>
  <r>
    <x v="156"/>
    <x v="8"/>
    <n v="313"/>
    <n v="489"/>
  </r>
  <r>
    <x v="156"/>
    <x v="9"/>
    <n v="313"/>
    <n v="483"/>
  </r>
  <r>
    <x v="156"/>
    <x v="10"/>
    <n v="323"/>
    <n v="482"/>
  </r>
  <r>
    <x v="157"/>
    <x v="0"/>
    <n v="526"/>
    <n v="910"/>
  </r>
  <r>
    <x v="157"/>
    <x v="1"/>
    <n v="528"/>
    <n v="903"/>
  </r>
  <r>
    <x v="157"/>
    <x v="2"/>
    <n v="561"/>
    <n v="879"/>
  </r>
  <r>
    <x v="157"/>
    <x v="3"/>
    <n v="568"/>
    <n v="882"/>
  </r>
  <r>
    <x v="157"/>
    <x v="4"/>
    <n v="544"/>
    <n v="903"/>
  </r>
  <r>
    <x v="157"/>
    <x v="5"/>
    <n v="543"/>
    <n v="928"/>
  </r>
  <r>
    <x v="157"/>
    <x v="6"/>
    <n v="519"/>
    <n v="961"/>
  </r>
  <r>
    <x v="157"/>
    <x v="7"/>
    <n v="493"/>
    <n v="965"/>
  </r>
  <r>
    <x v="157"/>
    <x v="8"/>
    <n v="467"/>
    <n v="990"/>
  </r>
  <r>
    <x v="157"/>
    <x v="9"/>
    <n v="457"/>
    <n v="1017"/>
  </r>
  <r>
    <x v="157"/>
    <x v="10"/>
    <n v="443"/>
    <n v="1025"/>
  </r>
  <r>
    <x v="158"/>
    <x v="0"/>
    <n v="819"/>
    <n v="1250"/>
  </r>
  <r>
    <x v="158"/>
    <x v="1"/>
    <n v="832"/>
    <n v="1253"/>
  </r>
  <r>
    <x v="158"/>
    <x v="2"/>
    <n v="879"/>
    <n v="1257"/>
  </r>
  <r>
    <x v="158"/>
    <x v="3"/>
    <n v="909"/>
    <n v="1279"/>
  </r>
  <r>
    <x v="158"/>
    <x v="4"/>
    <n v="906"/>
    <n v="1320"/>
  </r>
  <r>
    <x v="158"/>
    <x v="5"/>
    <n v="898"/>
    <n v="1378"/>
  </r>
  <r>
    <x v="158"/>
    <x v="6"/>
    <n v="869"/>
    <n v="1402"/>
  </r>
  <r>
    <x v="158"/>
    <x v="7"/>
    <n v="823"/>
    <n v="1430"/>
  </r>
  <r>
    <x v="158"/>
    <x v="8"/>
    <n v="763"/>
    <n v="1442"/>
  </r>
  <r>
    <x v="158"/>
    <x v="9"/>
    <n v="782"/>
    <n v="1430"/>
  </r>
  <r>
    <x v="158"/>
    <x v="10"/>
    <n v="753"/>
    <n v="1405"/>
  </r>
  <r>
    <x v="159"/>
    <x v="0"/>
    <n v="765"/>
    <n v="1153"/>
  </r>
  <r>
    <x v="159"/>
    <x v="1"/>
    <n v="777"/>
    <n v="1148"/>
  </r>
  <r>
    <x v="159"/>
    <x v="2"/>
    <n v="815"/>
    <n v="1155"/>
  </r>
  <r>
    <x v="159"/>
    <x v="3"/>
    <n v="865"/>
    <n v="1197"/>
  </r>
  <r>
    <x v="159"/>
    <x v="4"/>
    <n v="905"/>
    <n v="1229"/>
  </r>
  <r>
    <x v="159"/>
    <x v="5"/>
    <n v="898"/>
    <n v="1250"/>
  </r>
  <r>
    <x v="159"/>
    <x v="6"/>
    <n v="883"/>
    <n v="1295"/>
  </r>
  <r>
    <x v="159"/>
    <x v="7"/>
    <n v="885"/>
    <n v="1346"/>
  </r>
  <r>
    <x v="159"/>
    <x v="8"/>
    <n v="885"/>
    <n v="1401"/>
  </r>
  <r>
    <x v="159"/>
    <x v="9"/>
    <n v="872"/>
    <n v="1420"/>
  </r>
  <r>
    <x v="159"/>
    <x v="10"/>
    <n v="802"/>
    <n v="1452"/>
  </r>
  <r>
    <x v="160"/>
    <x v="0"/>
    <n v="784"/>
    <n v="1179"/>
  </r>
  <r>
    <x v="160"/>
    <x v="1"/>
    <n v="802"/>
    <n v="1144"/>
  </r>
  <r>
    <x v="160"/>
    <x v="2"/>
    <n v="793"/>
    <n v="1143"/>
  </r>
  <r>
    <x v="160"/>
    <x v="3"/>
    <n v="815"/>
    <n v="1139"/>
  </r>
  <r>
    <x v="160"/>
    <x v="4"/>
    <n v="833"/>
    <n v="1169"/>
  </r>
  <r>
    <x v="160"/>
    <x v="5"/>
    <n v="802"/>
    <n v="1197"/>
  </r>
  <r>
    <x v="160"/>
    <x v="6"/>
    <n v="789"/>
    <n v="1272"/>
  </r>
  <r>
    <x v="160"/>
    <x v="7"/>
    <n v="748"/>
    <n v="1291"/>
  </r>
  <r>
    <x v="160"/>
    <x v="8"/>
    <n v="749"/>
    <n v="1300"/>
  </r>
  <r>
    <x v="160"/>
    <x v="9"/>
    <n v="739"/>
    <n v="1292"/>
  </r>
  <r>
    <x v="160"/>
    <x v="10"/>
    <n v="723"/>
    <n v="1288"/>
  </r>
  <r>
    <x v="161"/>
    <x v="0"/>
    <n v="95"/>
    <n v="177"/>
  </r>
  <r>
    <x v="161"/>
    <x v="1"/>
    <n v="104"/>
    <n v="171"/>
  </r>
  <r>
    <x v="161"/>
    <x v="2"/>
    <n v="96"/>
    <n v="170"/>
  </r>
  <r>
    <x v="161"/>
    <x v="3"/>
    <n v="93"/>
    <n v="166"/>
  </r>
  <r>
    <x v="161"/>
    <x v="4"/>
    <n v="88"/>
    <n v="169"/>
  </r>
  <r>
    <x v="161"/>
    <x v="5"/>
    <n v="85"/>
    <n v="170"/>
  </r>
  <r>
    <x v="161"/>
    <x v="6"/>
    <n v="77"/>
    <n v="172"/>
  </r>
  <r>
    <x v="161"/>
    <x v="7"/>
    <n v="78"/>
    <n v="166"/>
  </r>
  <r>
    <x v="161"/>
    <x v="8"/>
    <n v="68"/>
    <n v="167"/>
  </r>
  <r>
    <x v="161"/>
    <x v="9"/>
    <n v="71"/>
    <n v="161"/>
  </r>
  <r>
    <x v="161"/>
    <x v="10"/>
    <n v="82"/>
    <n v="154"/>
  </r>
  <r>
    <x v="162"/>
    <x v="0"/>
    <n v="768"/>
    <n v="1483"/>
  </r>
  <r>
    <x v="162"/>
    <x v="1"/>
    <n v="831"/>
    <n v="1413"/>
  </r>
  <r>
    <x v="162"/>
    <x v="2"/>
    <n v="814"/>
    <n v="1398"/>
  </r>
  <r>
    <x v="162"/>
    <x v="3"/>
    <n v="798"/>
    <n v="1365"/>
  </r>
  <r>
    <x v="162"/>
    <x v="4"/>
    <n v="795"/>
    <n v="1325"/>
  </r>
  <r>
    <x v="162"/>
    <x v="5"/>
    <n v="775"/>
    <n v="1345"/>
  </r>
  <r>
    <x v="162"/>
    <x v="6"/>
    <n v="764"/>
    <n v="1389"/>
  </r>
  <r>
    <x v="162"/>
    <x v="7"/>
    <n v="775"/>
    <n v="1393"/>
  </r>
  <r>
    <x v="162"/>
    <x v="8"/>
    <n v="784"/>
    <n v="1385"/>
  </r>
  <r>
    <x v="162"/>
    <x v="9"/>
    <n v="789"/>
    <n v="1383"/>
  </r>
  <r>
    <x v="162"/>
    <x v="10"/>
    <n v="757"/>
    <n v="1361"/>
  </r>
  <r>
    <x v="163"/>
    <x v="0"/>
    <n v="595"/>
    <n v="964"/>
  </r>
  <r>
    <x v="163"/>
    <x v="1"/>
    <n v="616"/>
    <n v="938"/>
  </r>
  <r>
    <x v="163"/>
    <x v="2"/>
    <n v="661"/>
    <n v="946"/>
  </r>
  <r>
    <x v="163"/>
    <x v="3"/>
    <n v="687"/>
    <n v="939"/>
  </r>
  <r>
    <x v="163"/>
    <x v="4"/>
    <n v="669"/>
    <n v="953"/>
  </r>
  <r>
    <x v="163"/>
    <x v="5"/>
    <n v="631"/>
    <n v="969"/>
  </r>
  <r>
    <x v="163"/>
    <x v="6"/>
    <n v="619"/>
    <n v="1002"/>
  </r>
  <r>
    <x v="163"/>
    <x v="7"/>
    <n v="626"/>
    <n v="1029"/>
  </r>
  <r>
    <x v="163"/>
    <x v="8"/>
    <n v="632"/>
    <n v="1013"/>
  </r>
  <r>
    <x v="163"/>
    <x v="9"/>
    <n v="615"/>
    <n v="1034"/>
  </r>
  <r>
    <x v="163"/>
    <x v="10"/>
    <n v="593"/>
    <n v="1022"/>
  </r>
  <r>
    <x v="164"/>
    <x v="0"/>
    <n v="321"/>
    <n v="525"/>
  </r>
  <r>
    <x v="164"/>
    <x v="1"/>
    <n v="336"/>
    <n v="509"/>
  </r>
  <r>
    <x v="164"/>
    <x v="2"/>
    <n v="368"/>
    <n v="508"/>
  </r>
  <r>
    <x v="164"/>
    <x v="3"/>
    <n v="391"/>
    <n v="483"/>
  </r>
  <r>
    <x v="164"/>
    <x v="4"/>
    <n v="391"/>
    <n v="515"/>
  </r>
  <r>
    <x v="164"/>
    <x v="5"/>
    <n v="399"/>
    <n v="552"/>
  </r>
  <r>
    <x v="164"/>
    <x v="6"/>
    <n v="421"/>
    <n v="556"/>
  </r>
  <r>
    <x v="164"/>
    <x v="7"/>
    <n v="414"/>
    <n v="581"/>
  </r>
  <r>
    <x v="164"/>
    <x v="8"/>
    <n v="417"/>
    <n v="606"/>
  </r>
  <r>
    <x v="164"/>
    <x v="9"/>
    <n v="382"/>
    <n v="655"/>
  </r>
  <r>
    <x v="164"/>
    <x v="10"/>
    <n v="376"/>
    <n v="636"/>
  </r>
  <r>
    <x v="165"/>
    <x v="0"/>
    <n v="342"/>
    <n v="503"/>
  </r>
  <r>
    <x v="165"/>
    <x v="1"/>
    <n v="365"/>
    <n v="484"/>
  </r>
  <r>
    <x v="165"/>
    <x v="2"/>
    <n v="379"/>
    <n v="495"/>
  </r>
  <r>
    <x v="165"/>
    <x v="3"/>
    <n v="385"/>
    <n v="506"/>
  </r>
  <r>
    <x v="165"/>
    <x v="4"/>
    <n v="382"/>
    <n v="526"/>
  </r>
  <r>
    <x v="165"/>
    <x v="5"/>
    <n v="378"/>
    <n v="547"/>
  </r>
  <r>
    <x v="165"/>
    <x v="6"/>
    <n v="381"/>
    <n v="554"/>
  </r>
  <r>
    <x v="165"/>
    <x v="7"/>
    <n v="382"/>
    <n v="596"/>
  </r>
  <r>
    <x v="165"/>
    <x v="8"/>
    <n v="368"/>
    <n v="625"/>
  </r>
  <r>
    <x v="165"/>
    <x v="9"/>
    <n v="383"/>
    <n v="628"/>
  </r>
  <r>
    <x v="165"/>
    <x v="10"/>
    <n v="358"/>
    <n v="645"/>
  </r>
  <r>
    <x v="166"/>
    <x v="0"/>
    <n v="396"/>
    <n v="648"/>
  </r>
  <r>
    <x v="166"/>
    <x v="1"/>
    <n v="444"/>
    <n v="635"/>
  </r>
  <r>
    <x v="166"/>
    <x v="2"/>
    <n v="474"/>
    <n v="619"/>
  </r>
  <r>
    <x v="166"/>
    <x v="3"/>
    <n v="469"/>
    <n v="622"/>
  </r>
  <r>
    <x v="166"/>
    <x v="4"/>
    <n v="477"/>
    <n v="649"/>
  </r>
  <r>
    <x v="166"/>
    <x v="5"/>
    <n v="456"/>
    <n v="697"/>
  </r>
  <r>
    <x v="166"/>
    <x v="6"/>
    <n v="455"/>
    <n v="727"/>
  </r>
  <r>
    <x v="166"/>
    <x v="7"/>
    <n v="449"/>
    <n v="743"/>
  </r>
  <r>
    <x v="166"/>
    <x v="8"/>
    <n v="447"/>
    <n v="771"/>
  </r>
  <r>
    <x v="166"/>
    <x v="9"/>
    <n v="448"/>
    <n v="741"/>
  </r>
  <r>
    <x v="166"/>
    <x v="10"/>
    <n v="448"/>
    <n v="752"/>
  </r>
  <r>
    <x v="167"/>
    <x v="0"/>
    <n v="130"/>
    <n v="218"/>
  </r>
  <r>
    <x v="167"/>
    <x v="1"/>
    <n v="129"/>
    <n v="202"/>
  </r>
  <r>
    <x v="167"/>
    <x v="2"/>
    <n v="127"/>
    <n v="209"/>
  </r>
  <r>
    <x v="167"/>
    <x v="3"/>
    <n v="137"/>
    <n v="210"/>
  </r>
  <r>
    <x v="167"/>
    <x v="4"/>
    <n v="144"/>
    <n v="196"/>
  </r>
  <r>
    <x v="167"/>
    <x v="5"/>
    <n v="144"/>
    <n v="195"/>
  </r>
  <r>
    <x v="167"/>
    <x v="6"/>
    <n v="145"/>
    <n v="189"/>
  </r>
  <r>
    <x v="167"/>
    <x v="7"/>
    <n v="132"/>
    <n v="209"/>
  </r>
  <r>
    <x v="167"/>
    <x v="8"/>
    <n v="135"/>
    <n v="216"/>
  </r>
  <r>
    <x v="167"/>
    <x v="9"/>
    <n v="127"/>
    <n v="230"/>
  </r>
  <r>
    <x v="167"/>
    <x v="10"/>
    <n v="127"/>
    <n v="233"/>
  </r>
  <r>
    <x v="168"/>
    <x v="0"/>
    <n v="1283"/>
    <n v="2074"/>
  </r>
  <r>
    <x v="168"/>
    <x v="1"/>
    <n v="1345"/>
    <n v="2046"/>
  </r>
  <r>
    <x v="168"/>
    <x v="2"/>
    <n v="1347"/>
    <n v="2087"/>
  </r>
  <r>
    <x v="168"/>
    <x v="3"/>
    <n v="1337"/>
    <n v="2045"/>
  </r>
  <r>
    <x v="168"/>
    <x v="4"/>
    <n v="1338"/>
    <n v="2085"/>
  </r>
  <r>
    <x v="168"/>
    <x v="5"/>
    <n v="1321"/>
    <n v="2103"/>
  </r>
  <r>
    <x v="168"/>
    <x v="6"/>
    <n v="1326"/>
    <n v="2132"/>
  </r>
  <r>
    <x v="168"/>
    <x v="7"/>
    <n v="1327"/>
    <n v="2184"/>
  </r>
  <r>
    <x v="168"/>
    <x v="8"/>
    <n v="1304"/>
    <n v="2193"/>
  </r>
  <r>
    <x v="168"/>
    <x v="9"/>
    <n v="1272"/>
    <n v="2230"/>
  </r>
  <r>
    <x v="168"/>
    <x v="10"/>
    <n v="1266"/>
    <n v="2224"/>
  </r>
  <r>
    <x v="169"/>
    <x v="0"/>
    <n v="69"/>
    <n v="87"/>
  </r>
  <r>
    <x v="169"/>
    <x v="1"/>
    <n v="64"/>
    <n v="84"/>
  </r>
  <r>
    <x v="169"/>
    <x v="2"/>
    <n v="60"/>
    <n v="85"/>
  </r>
  <r>
    <x v="169"/>
    <x v="3"/>
    <n v="66"/>
    <n v="86"/>
  </r>
  <r>
    <x v="169"/>
    <x v="4"/>
    <n v="65"/>
    <n v="83"/>
  </r>
  <r>
    <x v="169"/>
    <x v="5"/>
    <n v="71"/>
    <n v="77"/>
  </r>
  <r>
    <x v="169"/>
    <x v="6"/>
    <n v="70"/>
    <n v="85"/>
  </r>
  <r>
    <x v="169"/>
    <x v="7"/>
    <n v="64"/>
    <n v="89"/>
  </r>
  <r>
    <x v="169"/>
    <x v="8"/>
    <n v="64"/>
    <n v="85"/>
  </r>
  <r>
    <x v="169"/>
    <x v="9"/>
    <n v="59"/>
    <n v="89"/>
  </r>
  <r>
    <x v="169"/>
    <x v="10"/>
    <n v="49"/>
    <n v="81"/>
  </r>
  <r>
    <x v="170"/>
    <x v="0"/>
    <n v="826"/>
    <n v="1309"/>
  </r>
  <r>
    <x v="170"/>
    <x v="1"/>
    <n v="809"/>
    <n v="1300"/>
  </r>
  <r>
    <x v="170"/>
    <x v="2"/>
    <n v="853"/>
    <n v="1310"/>
  </r>
  <r>
    <x v="170"/>
    <x v="3"/>
    <n v="852"/>
    <n v="1275"/>
  </r>
  <r>
    <x v="170"/>
    <x v="4"/>
    <n v="845"/>
    <n v="1306"/>
  </r>
  <r>
    <x v="170"/>
    <x v="5"/>
    <n v="834"/>
    <n v="1340"/>
  </r>
  <r>
    <x v="170"/>
    <x v="6"/>
    <n v="789"/>
    <n v="1355"/>
  </r>
  <r>
    <x v="170"/>
    <x v="7"/>
    <n v="749"/>
    <n v="1357"/>
  </r>
  <r>
    <x v="170"/>
    <x v="8"/>
    <n v="734"/>
    <n v="1364"/>
  </r>
  <r>
    <x v="170"/>
    <x v="9"/>
    <n v="730"/>
    <n v="1342"/>
  </r>
  <r>
    <x v="170"/>
    <x v="10"/>
    <n v="723"/>
    <n v="1300"/>
  </r>
  <r>
    <x v="171"/>
    <x v="0"/>
    <n v="675"/>
    <n v="962"/>
  </r>
  <r>
    <x v="171"/>
    <x v="1"/>
    <n v="715"/>
    <n v="963"/>
  </r>
  <r>
    <x v="171"/>
    <x v="2"/>
    <n v="746"/>
    <n v="970"/>
  </r>
  <r>
    <x v="171"/>
    <x v="3"/>
    <n v="758"/>
    <n v="1012"/>
  </r>
  <r>
    <x v="171"/>
    <x v="4"/>
    <n v="733"/>
    <n v="1060"/>
  </r>
  <r>
    <x v="171"/>
    <x v="5"/>
    <n v="694"/>
    <n v="1081"/>
  </r>
  <r>
    <x v="171"/>
    <x v="6"/>
    <n v="652"/>
    <n v="1123"/>
  </r>
  <r>
    <x v="171"/>
    <x v="7"/>
    <n v="646"/>
    <n v="1117"/>
  </r>
  <r>
    <x v="171"/>
    <x v="8"/>
    <n v="641"/>
    <n v="1125"/>
  </r>
  <r>
    <x v="171"/>
    <x v="9"/>
    <n v="636"/>
    <n v="1101"/>
  </r>
  <r>
    <x v="171"/>
    <x v="10"/>
    <n v="654"/>
    <n v="1104"/>
  </r>
  <r>
    <x v="172"/>
    <x v="0"/>
    <n v="438"/>
    <n v="686"/>
  </r>
  <r>
    <x v="172"/>
    <x v="1"/>
    <n v="469"/>
    <n v="670"/>
  </r>
  <r>
    <x v="172"/>
    <x v="2"/>
    <n v="492"/>
    <n v="672"/>
  </r>
  <r>
    <x v="172"/>
    <x v="3"/>
    <n v="488"/>
    <n v="672"/>
  </r>
  <r>
    <x v="172"/>
    <x v="4"/>
    <n v="510"/>
    <n v="700"/>
  </r>
  <r>
    <x v="172"/>
    <x v="5"/>
    <n v="490"/>
    <n v="727"/>
  </r>
  <r>
    <x v="172"/>
    <x v="6"/>
    <n v="492"/>
    <n v="773"/>
  </r>
  <r>
    <x v="172"/>
    <x v="7"/>
    <n v="485"/>
    <n v="793"/>
  </r>
  <r>
    <x v="172"/>
    <x v="8"/>
    <n v="468"/>
    <n v="819"/>
  </r>
  <r>
    <x v="172"/>
    <x v="9"/>
    <n v="451"/>
    <n v="812"/>
  </r>
  <r>
    <x v="172"/>
    <x v="10"/>
    <n v="441"/>
    <n v="807"/>
  </r>
  <r>
    <x v="173"/>
    <x v="0"/>
    <n v="297"/>
    <n v="417"/>
  </r>
  <r>
    <x v="173"/>
    <x v="1"/>
    <n v="284"/>
    <n v="410"/>
  </r>
  <r>
    <x v="173"/>
    <x v="2"/>
    <n v="286"/>
    <n v="417"/>
  </r>
  <r>
    <x v="173"/>
    <x v="3"/>
    <n v="286"/>
    <n v="435"/>
  </r>
  <r>
    <x v="173"/>
    <x v="4"/>
    <n v="315"/>
    <n v="441"/>
  </r>
  <r>
    <x v="173"/>
    <x v="5"/>
    <n v="313"/>
    <n v="445"/>
  </r>
  <r>
    <x v="173"/>
    <x v="6"/>
    <n v="293"/>
    <n v="462"/>
  </r>
  <r>
    <x v="173"/>
    <x v="7"/>
    <n v="298"/>
    <n v="474"/>
  </r>
  <r>
    <x v="173"/>
    <x v="8"/>
    <n v="281"/>
    <n v="481"/>
  </r>
  <r>
    <x v="173"/>
    <x v="9"/>
    <n v="275"/>
    <n v="468"/>
  </r>
  <r>
    <x v="173"/>
    <x v="10"/>
    <n v="279"/>
    <n v="495"/>
  </r>
  <r>
    <x v="174"/>
    <x v="0"/>
    <n v="309"/>
    <n v="514"/>
  </r>
  <r>
    <x v="174"/>
    <x v="1"/>
    <n v="327"/>
    <n v="504"/>
  </r>
  <r>
    <x v="174"/>
    <x v="2"/>
    <n v="335"/>
    <n v="479"/>
  </r>
  <r>
    <x v="174"/>
    <x v="3"/>
    <n v="347"/>
    <n v="490"/>
  </r>
  <r>
    <x v="174"/>
    <x v="4"/>
    <n v="358"/>
    <n v="512"/>
  </r>
  <r>
    <x v="174"/>
    <x v="5"/>
    <n v="359"/>
    <n v="509"/>
  </r>
  <r>
    <x v="174"/>
    <x v="6"/>
    <n v="356"/>
    <n v="514"/>
  </r>
  <r>
    <x v="174"/>
    <x v="7"/>
    <n v="336"/>
    <n v="525"/>
  </r>
  <r>
    <x v="174"/>
    <x v="8"/>
    <n v="321"/>
    <n v="537"/>
  </r>
  <r>
    <x v="174"/>
    <x v="9"/>
    <n v="292"/>
    <n v="553"/>
  </r>
  <r>
    <x v="174"/>
    <x v="10"/>
    <n v="295"/>
    <n v="528"/>
  </r>
  <r>
    <x v="175"/>
    <x v="0"/>
    <n v="150"/>
    <n v="239"/>
  </r>
  <r>
    <x v="175"/>
    <x v="1"/>
    <n v="159"/>
    <n v="232"/>
  </r>
  <r>
    <x v="175"/>
    <x v="2"/>
    <n v="166"/>
    <n v="232"/>
  </r>
  <r>
    <x v="175"/>
    <x v="3"/>
    <n v="167"/>
    <n v="230"/>
  </r>
  <r>
    <x v="175"/>
    <x v="4"/>
    <n v="156"/>
    <n v="238"/>
  </r>
  <r>
    <x v="175"/>
    <x v="5"/>
    <n v="149"/>
    <n v="246"/>
  </r>
  <r>
    <x v="175"/>
    <x v="6"/>
    <n v="160"/>
    <n v="246"/>
  </r>
  <r>
    <x v="175"/>
    <x v="7"/>
    <n v="150"/>
    <n v="262"/>
  </r>
  <r>
    <x v="175"/>
    <x v="8"/>
    <n v="148"/>
    <n v="260"/>
  </r>
  <r>
    <x v="175"/>
    <x v="9"/>
    <n v="162"/>
    <n v="258"/>
  </r>
  <r>
    <x v="175"/>
    <x v="10"/>
    <n v="152"/>
    <n v="260"/>
  </r>
  <r>
    <x v="176"/>
    <x v="0"/>
    <n v="610"/>
    <n v="941"/>
  </r>
  <r>
    <x v="176"/>
    <x v="1"/>
    <n v="627"/>
    <n v="946"/>
  </r>
  <r>
    <x v="176"/>
    <x v="2"/>
    <n v="612"/>
    <n v="952"/>
  </r>
  <r>
    <x v="176"/>
    <x v="3"/>
    <n v="592"/>
    <n v="964"/>
  </r>
  <r>
    <x v="176"/>
    <x v="4"/>
    <n v="580"/>
    <n v="986"/>
  </r>
  <r>
    <x v="176"/>
    <x v="5"/>
    <n v="588"/>
    <n v="986"/>
  </r>
  <r>
    <x v="176"/>
    <x v="6"/>
    <n v="595"/>
    <n v="977"/>
  </r>
  <r>
    <x v="176"/>
    <x v="7"/>
    <n v="576"/>
    <n v="991"/>
  </r>
  <r>
    <x v="176"/>
    <x v="8"/>
    <n v="566"/>
    <n v="1011"/>
  </r>
  <r>
    <x v="176"/>
    <x v="9"/>
    <n v="589"/>
    <n v="999"/>
  </r>
  <r>
    <x v="176"/>
    <x v="10"/>
    <n v="572"/>
    <n v="1010"/>
  </r>
  <r>
    <x v="177"/>
    <x v="0"/>
    <n v="416"/>
    <n v="688"/>
  </r>
  <r>
    <x v="177"/>
    <x v="1"/>
    <n v="421"/>
    <n v="706"/>
  </r>
  <r>
    <x v="177"/>
    <x v="2"/>
    <n v="437"/>
    <n v="707"/>
  </r>
  <r>
    <x v="177"/>
    <x v="3"/>
    <n v="431"/>
    <n v="723"/>
  </r>
  <r>
    <x v="177"/>
    <x v="4"/>
    <n v="445"/>
    <n v="736"/>
  </r>
  <r>
    <x v="177"/>
    <x v="5"/>
    <n v="464"/>
    <n v="745"/>
  </r>
  <r>
    <x v="177"/>
    <x v="6"/>
    <n v="456"/>
    <n v="767"/>
  </r>
  <r>
    <x v="177"/>
    <x v="7"/>
    <n v="454"/>
    <n v="782"/>
  </r>
  <r>
    <x v="177"/>
    <x v="8"/>
    <n v="427"/>
    <n v="800"/>
  </r>
  <r>
    <x v="177"/>
    <x v="9"/>
    <n v="407"/>
    <n v="811"/>
  </r>
  <r>
    <x v="177"/>
    <x v="10"/>
    <n v="391"/>
    <n v="776"/>
  </r>
  <r>
    <x v="178"/>
    <x v="0"/>
    <n v="472"/>
    <n v="671"/>
  </r>
  <r>
    <x v="178"/>
    <x v="1"/>
    <n v="440"/>
    <n v="687"/>
  </r>
  <r>
    <x v="178"/>
    <x v="2"/>
    <n v="429"/>
    <n v="679"/>
  </r>
  <r>
    <x v="178"/>
    <x v="3"/>
    <n v="443"/>
    <n v="685"/>
  </r>
  <r>
    <x v="178"/>
    <x v="4"/>
    <n v="442"/>
    <n v="694"/>
  </r>
  <r>
    <x v="178"/>
    <x v="5"/>
    <n v="450"/>
    <n v="714"/>
  </r>
  <r>
    <x v="178"/>
    <x v="6"/>
    <n v="488"/>
    <n v="757"/>
  </r>
  <r>
    <x v="178"/>
    <x v="7"/>
    <n v="464"/>
    <n v="761"/>
  </r>
  <r>
    <x v="178"/>
    <x v="8"/>
    <n v="483"/>
    <n v="741"/>
  </r>
  <r>
    <x v="178"/>
    <x v="9"/>
    <n v="484"/>
    <n v="771"/>
  </r>
  <r>
    <x v="178"/>
    <x v="10"/>
    <n v="480"/>
    <n v="804"/>
  </r>
  <r>
    <x v="179"/>
    <x v="0"/>
    <n v="977"/>
    <n v="1395"/>
  </r>
  <r>
    <x v="179"/>
    <x v="1"/>
    <n v="979"/>
    <n v="1430"/>
  </r>
  <r>
    <x v="179"/>
    <x v="2"/>
    <n v="989"/>
    <n v="1467"/>
  </r>
  <r>
    <x v="179"/>
    <x v="3"/>
    <n v="1025"/>
    <n v="1474"/>
  </r>
  <r>
    <x v="179"/>
    <x v="4"/>
    <n v="1061"/>
    <n v="1512"/>
  </r>
  <r>
    <x v="179"/>
    <x v="5"/>
    <n v="1095"/>
    <n v="1534"/>
  </r>
  <r>
    <x v="179"/>
    <x v="6"/>
    <n v="1124"/>
    <n v="1522"/>
  </r>
  <r>
    <x v="179"/>
    <x v="7"/>
    <n v="1109"/>
    <n v="1582"/>
  </r>
  <r>
    <x v="179"/>
    <x v="8"/>
    <n v="1062"/>
    <n v="1691"/>
  </r>
  <r>
    <x v="179"/>
    <x v="9"/>
    <n v="1076"/>
    <n v="1703"/>
  </r>
  <r>
    <x v="179"/>
    <x v="10"/>
    <n v="1075"/>
    <n v="1727"/>
  </r>
  <r>
    <x v="180"/>
    <x v="0"/>
    <n v="3084"/>
    <n v="4733"/>
  </r>
  <r>
    <x v="180"/>
    <x v="1"/>
    <n v="3171"/>
    <n v="4690"/>
  </r>
  <r>
    <x v="180"/>
    <x v="2"/>
    <n v="3238"/>
    <n v="4761"/>
  </r>
  <r>
    <x v="180"/>
    <x v="3"/>
    <n v="3281"/>
    <n v="4788"/>
  </r>
  <r>
    <x v="180"/>
    <x v="4"/>
    <n v="3312"/>
    <n v="4861"/>
  </r>
  <r>
    <x v="180"/>
    <x v="5"/>
    <n v="3312"/>
    <n v="4987"/>
  </r>
  <r>
    <x v="180"/>
    <x v="6"/>
    <n v="3312"/>
    <n v="5166"/>
  </r>
  <r>
    <x v="180"/>
    <x v="7"/>
    <n v="3286"/>
    <n v="5266"/>
  </r>
  <r>
    <x v="180"/>
    <x v="8"/>
    <n v="3312"/>
    <n v="5371"/>
  </r>
  <r>
    <x v="180"/>
    <x v="9"/>
    <n v="3277"/>
    <n v="5432"/>
  </r>
  <r>
    <x v="180"/>
    <x v="10"/>
    <n v="3283"/>
    <n v="5500"/>
  </r>
  <r>
    <x v="181"/>
    <x v="0"/>
    <n v="489"/>
    <n v="852"/>
  </r>
  <r>
    <x v="181"/>
    <x v="1"/>
    <n v="494"/>
    <n v="883"/>
  </r>
  <r>
    <x v="181"/>
    <x v="2"/>
    <n v="510"/>
    <n v="897"/>
  </r>
  <r>
    <x v="181"/>
    <x v="3"/>
    <n v="513"/>
    <n v="876"/>
  </r>
  <r>
    <x v="181"/>
    <x v="4"/>
    <n v="539"/>
    <n v="844"/>
  </r>
  <r>
    <x v="181"/>
    <x v="5"/>
    <n v="548"/>
    <n v="874"/>
  </r>
  <r>
    <x v="181"/>
    <x v="6"/>
    <n v="545"/>
    <n v="895"/>
  </r>
  <r>
    <x v="181"/>
    <x v="7"/>
    <n v="586"/>
    <n v="924"/>
  </r>
  <r>
    <x v="181"/>
    <x v="8"/>
    <n v="571"/>
    <n v="943"/>
  </r>
  <r>
    <x v="181"/>
    <x v="9"/>
    <n v="581"/>
    <n v="971"/>
  </r>
  <r>
    <x v="181"/>
    <x v="10"/>
    <n v="580"/>
    <n v="1000"/>
  </r>
  <r>
    <x v="182"/>
    <x v="0"/>
    <n v="239"/>
    <n v="352"/>
  </r>
  <r>
    <x v="182"/>
    <x v="1"/>
    <n v="253"/>
    <n v="331"/>
  </r>
  <r>
    <x v="182"/>
    <x v="2"/>
    <n v="255"/>
    <n v="343"/>
  </r>
  <r>
    <x v="182"/>
    <x v="3"/>
    <n v="252"/>
    <n v="347"/>
  </r>
  <r>
    <x v="182"/>
    <x v="4"/>
    <n v="258"/>
    <n v="354"/>
  </r>
  <r>
    <x v="182"/>
    <x v="5"/>
    <n v="255"/>
    <n v="363"/>
  </r>
  <r>
    <x v="182"/>
    <x v="6"/>
    <n v="269"/>
    <n v="379"/>
  </r>
  <r>
    <x v="182"/>
    <x v="7"/>
    <n v="275"/>
    <n v="363"/>
  </r>
  <r>
    <x v="182"/>
    <x v="8"/>
    <n v="273"/>
    <n v="353"/>
  </r>
  <r>
    <x v="182"/>
    <x v="9"/>
    <n v="265"/>
    <n v="359"/>
  </r>
  <r>
    <x v="182"/>
    <x v="10"/>
    <n v="270"/>
    <n v="356"/>
  </r>
  <r>
    <x v="183"/>
    <x v="0"/>
    <n v="1314"/>
    <n v="2028"/>
  </r>
  <r>
    <x v="183"/>
    <x v="1"/>
    <n v="1328"/>
    <n v="1990"/>
  </r>
  <r>
    <x v="183"/>
    <x v="2"/>
    <n v="1354"/>
    <n v="2036"/>
  </r>
  <r>
    <x v="183"/>
    <x v="3"/>
    <n v="1377"/>
    <n v="2040"/>
  </r>
  <r>
    <x v="183"/>
    <x v="4"/>
    <n v="1421"/>
    <n v="2029"/>
  </r>
  <r>
    <x v="183"/>
    <x v="5"/>
    <n v="1391"/>
    <n v="2082"/>
  </r>
  <r>
    <x v="183"/>
    <x v="6"/>
    <n v="1400"/>
    <n v="2145"/>
  </r>
  <r>
    <x v="183"/>
    <x v="7"/>
    <n v="1407"/>
    <n v="2198"/>
  </r>
  <r>
    <x v="183"/>
    <x v="8"/>
    <n v="1382"/>
    <n v="2235"/>
  </r>
  <r>
    <x v="183"/>
    <x v="9"/>
    <n v="1396"/>
    <n v="2278"/>
  </r>
  <r>
    <x v="183"/>
    <x v="10"/>
    <n v="1406"/>
    <n v="2298"/>
  </r>
  <r>
    <x v="184"/>
    <x v="0"/>
    <n v="1426"/>
    <n v="2239"/>
  </r>
  <r>
    <x v="184"/>
    <x v="1"/>
    <n v="1458"/>
    <n v="2208"/>
  </r>
  <r>
    <x v="184"/>
    <x v="2"/>
    <n v="1458"/>
    <n v="2235"/>
  </r>
  <r>
    <x v="184"/>
    <x v="3"/>
    <n v="1470"/>
    <n v="2282"/>
  </r>
  <r>
    <x v="184"/>
    <x v="4"/>
    <n v="1537"/>
    <n v="2308"/>
  </r>
  <r>
    <x v="184"/>
    <x v="5"/>
    <n v="1521"/>
    <n v="2399"/>
  </r>
  <r>
    <x v="184"/>
    <x v="6"/>
    <n v="1531"/>
    <n v="2447"/>
  </r>
  <r>
    <x v="184"/>
    <x v="7"/>
    <n v="1487"/>
    <n v="2555"/>
  </r>
  <r>
    <x v="184"/>
    <x v="8"/>
    <n v="1484"/>
    <n v="2590"/>
  </r>
  <r>
    <x v="184"/>
    <x v="9"/>
    <n v="1464"/>
    <n v="2614"/>
  </r>
  <r>
    <x v="184"/>
    <x v="10"/>
    <n v="1464"/>
    <n v="2611"/>
  </r>
  <r>
    <x v="185"/>
    <x v="0"/>
    <n v="1112"/>
    <n v="1744"/>
  </r>
  <r>
    <x v="185"/>
    <x v="1"/>
    <n v="1123"/>
    <n v="1728"/>
  </r>
  <r>
    <x v="185"/>
    <x v="2"/>
    <n v="1100"/>
    <n v="1708"/>
  </r>
  <r>
    <x v="185"/>
    <x v="3"/>
    <n v="1146"/>
    <n v="1708"/>
  </r>
  <r>
    <x v="185"/>
    <x v="4"/>
    <n v="1154"/>
    <n v="1740"/>
  </r>
  <r>
    <x v="185"/>
    <x v="5"/>
    <n v="1178"/>
    <n v="1758"/>
  </r>
  <r>
    <x v="185"/>
    <x v="6"/>
    <n v="1216"/>
    <n v="1806"/>
  </r>
  <r>
    <x v="185"/>
    <x v="7"/>
    <n v="1215"/>
    <n v="1844"/>
  </r>
  <r>
    <x v="185"/>
    <x v="8"/>
    <n v="1221"/>
    <n v="1902"/>
  </r>
  <r>
    <x v="185"/>
    <x v="9"/>
    <n v="1232"/>
    <n v="1934"/>
  </r>
  <r>
    <x v="185"/>
    <x v="10"/>
    <n v="1211"/>
    <n v="1947"/>
  </r>
  <r>
    <x v="186"/>
    <x v="0"/>
    <n v="892"/>
    <n v="1366"/>
  </r>
  <r>
    <x v="186"/>
    <x v="1"/>
    <n v="930"/>
    <n v="1358"/>
  </r>
  <r>
    <x v="186"/>
    <x v="2"/>
    <n v="885"/>
    <n v="1388"/>
  </r>
  <r>
    <x v="186"/>
    <x v="3"/>
    <n v="881"/>
    <n v="1386"/>
  </r>
  <r>
    <x v="186"/>
    <x v="4"/>
    <n v="884"/>
    <n v="1381"/>
  </r>
  <r>
    <x v="186"/>
    <x v="5"/>
    <n v="861"/>
    <n v="1402"/>
  </r>
  <r>
    <x v="186"/>
    <x v="6"/>
    <n v="829"/>
    <n v="1388"/>
  </r>
  <r>
    <x v="186"/>
    <x v="7"/>
    <n v="828"/>
    <n v="1411"/>
  </r>
  <r>
    <x v="186"/>
    <x v="8"/>
    <n v="805"/>
    <n v="1403"/>
  </r>
  <r>
    <x v="186"/>
    <x v="9"/>
    <n v="803"/>
    <n v="1369"/>
  </r>
  <r>
    <x v="186"/>
    <x v="10"/>
    <n v="807"/>
    <n v="1345"/>
  </r>
  <r>
    <x v="187"/>
    <x v="0"/>
    <n v="189"/>
    <n v="300"/>
  </r>
  <r>
    <x v="187"/>
    <x v="1"/>
    <n v="183"/>
    <n v="282"/>
  </r>
  <r>
    <x v="187"/>
    <x v="2"/>
    <n v="172"/>
    <n v="283"/>
  </r>
  <r>
    <x v="187"/>
    <x v="3"/>
    <n v="166"/>
    <n v="271"/>
  </r>
  <r>
    <x v="187"/>
    <x v="4"/>
    <n v="171"/>
    <n v="274"/>
  </r>
  <r>
    <x v="187"/>
    <x v="5"/>
    <n v="189"/>
    <n v="278"/>
  </r>
  <r>
    <x v="187"/>
    <x v="6"/>
    <n v="185"/>
    <n v="293"/>
  </r>
  <r>
    <x v="187"/>
    <x v="7"/>
    <n v="193"/>
    <n v="292"/>
  </r>
  <r>
    <x v="187"/>
    <x v="8"/>
    <n v="192"/>
    <n v="290"/>
  </r>
  <r>
    <x v="187"/>
    <x v="9"/>
    <n v="199"/>
    <n v="290"/>
  </r>
  <r>
    <x v="187"/>
    <x v="10"/>
    <n v="210"/>
    <n v="283"/>
  </r>
  <r>
    <x v="188"/>
    <x v="0"/>
    <n v="533"/>
    <n v="865"/>
  </r>
  <r>
    <x v="188"/>
    <x v="1"/>
    <n v="574"/>
    <n v="853"/>
  </r>
  <r>
    <x v="188"/>
    <x v="2"/>
    <n v="565"/>
    <n v="865"/>
  </r>
  <r>
    <x v="188"/>
    <x v="3"/>
    <n v="602"/>
    <n v="893"/>
  </r>
  <r>
    <x v="188"/>
    <x v="4"/>
    <n v="600"/>
    <n v="952"/>
  </r>
  <r>
    <x v="188"/>
    <x v="5"/>
    <n v="594"/>
    <n v="987"/>
  </r>
  <r>
    <x v="188"/>
    <x v="6"/>
    <n v="560"/>
    <n v="990"/>
  </r>
  <r>
    <x v="188"/>
    <x v="7"/>
    <n v="554"/>
    <n v="1008"/>
  </r>
  <r>
    <x v="188"/>
    <x v="8"/>
    <n v="558"/>
    <n v="1020"/>
  </r>
  <r>
    <x v="188"/>
    <x v="9"/>
    <n v="560"/>
    <n v="1025"/>
  </r>
  <r>
    <x v="188"/>
    <x v="10"/>
    <n v="571"/>
    <n v="1039"/>
  </r>
  <r>
    <x v="189"/>
    <x v="0"/>
    <n v="442"/>
    <n v="706"/>
  </r>
  <r>
    <x v="189"/>
    <x v="1"/>
    <n v="452"/>
    <n v="696"/>
  </r>
  <r>
    <x v="189"/>
    <x v="2"/>
    <n v="459"/>
    <n v="682"/>
  </r>
  <r>
    <x v="189"/>
    <x v="3"/>
    <n v="448"/>
    <n v="688"/>
  </r>
  <r>
    <x v="189"/>
    <x v="4"/>
    <n v="445"/>
    <n v="688"/>
  </r>
  <r>
    <x v="189"/>
    <x v="5"/>
    <n v="414"/>
    <n v="711"/>
  </r>
  <r>
    <x v="189"/>
    <x v="6"/>
    <n v="454"/>
    <n v="736"/>
  </r>
  <r>
    <x v="189"/>
    <x v="7"/>
    <n v="427"/>
    <n v="755"/>
  </r>
  <r>
    <x v="189"/>
    <x v="8"/>
    <n v="448"/>
    <n v="755"/>
  </r>
  <r>
    <x v="189"/>
    <x v="9"/>
    <n v="436"/>
    <n v="749"/>
  </r>
  <r>
    <x v="189"/>
    <x v="10"/>
    <n v="441"/>
    <n v="740"/>
  </r>
  <r>
    <x v="190"/>
    <x v="0"/>
    <n v="487"/>
    <n v="691"/>
  </r>
  <r>
    <x v="190"/>
    <x v="1"/>
    <n v="504"/>
    <n v="686"/>
  </r>
  <r>
    <x v="190"/>
    <x v="2"/>
    <n v="535"/>
    <n v="713"/>
  </r>
  <r>
    <x v="190"/>
    <x v="3"/>
    <n v="535"/>
    <n v="736"/>
  </r>
  <r>
    <x v="190"/>
    <x v="4"/>
    <n v="560"/>
    <n v="725"/>
  </r>
  <r>
    <x v="190"/>
    <x v="5"/>
    <n v="528"/>
    <n v="761"/>
  </r>
  <r>
    <x v="190"/>
    <x v="6"/>
    <n v="505"/>
    <n v="805"/>
  </r>
  <r>
    <x v="190"/>
    <x v="7"/>
    <n v="493"/>
    <n v="830"/>
  </r>
  <r>
    <x v="190"/>
    <x v="8"/>
    <n v="473"/>
    <n v="853"/>
  </r>
  <r>
    <x v="190"/>
    <x v="9"/>
    <n v="487"/>
    <n v="805"/>
  </r>
  <r>
    <x v="190"/>
    <x v="10"/>
    <n v="482"/>
    <n v="786"/>
  </r>
  <r>
    <x v="191"/>
    <x v="0"/>
    <n v="448"/>
    <n v="750"/>
  </r>
  <r>
    <x v="191"/>
    <x v="1"/>
    <n v="461"/>
    <n v="720"/>
  </r>
  <r>
    <x v="191"/>
    <x v="2"/>
    <n v="452"/>
    <n v="730"/>
  </r>
  <r>
    <x v="191"/>
    <x v="3"/>
    <n v="453"/>
    <n v="720"/>
  </r>
  <r>
    <x v="191"/>
    <x v="4"/>
    <n v="458"/>
    <n v="740"/>
  </r>
  <r>
    <x v="191"/>
    <x v="5"/>
    <n v="454"/>
    <n v="727"/>
  </r>
  <r>
    <x v="191"/>
    <x v="6"/>
    <n v="444"/>
    <n v="736"/>
  </r>
  <r>
    <x v="191"/>
    <x v="7"/>
    <n v="428"/>
    <n v="710"/>
  </r>
  <r>
    <x v="191"/>
    <x v="8"/>
    <n v="402"/>
    <n v="721"/>
  </r>
  <r>
    <x v="191"/>
    <x v="9"/>
    <n v="391"/>
    <n v="699"/>
  </r>
  <r>
    <x v="191"/>
    <x v="10"/>
    <n v="390"/>
    <n v="684"/>
  </r>
  <r>
    <x v="192"/>
    <x v="0"/>
    <n v="2111"/>
    <n v="3407"/>
  </r>
  <r>
    <x v="192"/>
    <x v="1"/>
    <n v="2217"/>
    <n v="3369"/>
  </r>
  <r>
    <x v="192"/>
    <x v="2"/>
    <n v="2296"/>
    <n v="3410"/>
  </r>
  <r>
    <x v="192"/>
    <x v="3"/>
    <n v="2255"/>
    <n v="3390"/>
  </r>
  <r>
    <x v="192"/>
    <x v="4"/>
    <n v="2244"/>
    <n v="3458"/>
  </r>
  <r>
    <x v="192"/>
    <x v="5"/>
    <n v="2255"/>
    <n v="3539"/>
  </r>
  <r>
    <x v="192"/>
    <x v="6"/>
    <n v="2265"/>
    <n v="3634"/>
  </r>
  <r>
    <x v="192"/>
    <x v="7"/>
    <n v="2301"/>
    <n v="3708"/>
  </r>
  <r>
    <x v="192"/>
    <x v="8"/>
    <n v="2255"/>
    <n v="3806"/>
  </r>
  <r>
    <x v="192"/>
    <x v="9"/>
    <n v="2254"/>
    <n v="3810"/>
  </r>
  <r>
    <x v="192"/>
    <x v="10"/>
    <n v="2271"/>
    <n v="3786"/>
  </r>
  <r>
    <x v="193"/>
    <x v="0"/>
    <n v="313"/>
    <n v="435"/>
  </r>
  <r>
    <x v="193"/>
    <x v="1"/>
    <n v="311"/>
    <n v="438"/>
  </r>
  <r>
    <x v="193"/>
    <x v="2"/>
    <n v="304"/>
    <n v="436"/>
  </r>
  <r>
    <x v="193"/>
    <x v="3"/>
    <n v="291"/>
    <n v="442"/>
  </r>
  <r>
    <x v="193"/>
    <x v="4"/>
    <n v="295"/>
    <n v="440"/>
  </r>
  <r>
    <x v="193"/>
    <x v="5"/>
    <n v="313"/>
    <n v="452"/>
  </r>
  <r>
    <x v="193"/>
    <x v="6"/>
    <n v="313"/>
    <n v="465"/>
  </r>
  <r>
    <x v="193"/>
    <x v="7"/>
    <n v="300"/>
    <n v="472"/>
  </r>
  <r>
    <x v="193"/>
    <x v="8"/>
    <n v="277"/>
    <n v="498"/>
  </r>
  <r>
    <x v="193"/>
    <x v="9"/>
    <n v="285"/>
    <n v="495"/>
  </r>
  <r>
    <x v="193"/>
    <x v="10"/>
    <n v="294"/>
    <n v="479"/>
  </r>
  <r>
    <x v="194"/>
    <x v="0"/>
    <n v="305"/>
    <n v="518"/>
  </r>
  <r>
    <x v="194"/>
    <x v="1"/>
    <n v="313"/>
    <n v="509"/>
  </r>
  <r>
    <x v="194"/>
    <x v="2"/>
    <n v="291"/>
    <n v="494"/>
  </r>
  <r>
    <x v="194"/>
    <x v="3"/>
    <n v="303"/>
    <n v="478"/>
  </r>
  <r>
    <x v="194"/>
    <x v="4"/>
    <n v="307"/>
    <n v="470"/>
  </r>
  <r>
    <x v="194"/>
    <x v="5"/>
    <n v="294"/>
    <n v="503"/>
  </r>
  <r>
    <x v="194"/>
    <x v="6"/>
    <n v="284"/>
    <n v="507"/>
  </r>
  <r>
    <x v="194"/>
    <x v="7"/>
    <n v="275"/>
    <n v="506"/>
  </r>
  <r>
    <x v="194"/>
    <x v="8"/>
    <n v="273"/>
    <n v="487"/>
  </r>
  <r>
    <x v="194"/>
    <x v="9"/>
    <n v="267"/>
    <n v="472"/>
  </r>
  <r>
    <x v="194"/>
    <x v="10"/>
    <n v="261"/>
    <n v="471"/>
  </r>
  <r>
    <x v="195"/>
    <x v="0"/>
    <n v="413"/>
    <n v="590"/>
  </r>
  <r>
    <x v="195"/>
    <x v="1"/>
    <n v="432"/>
    <n v="584"/>
  </r>
  <r>
    <x v="195"/>
    <x v="2"/>
    <n v="450"/>
    <n v="607"/>
  </r>
  <r>
    <x v="195"/>
    <x v="3"/>
    <n v="453"/>
    <n v="636"/>
  </r>
  <r>
    <x v="195"/>
    <x v="4"/>
    <n v="430"/>
    <n v="646"/>
  </r>
  <r>
    <x v="195"/>
    <x v="5"/>
    <n v="394"/>
    <n v="685"/>
  </r>
  <r>
    <x v="195"/>
    <x v="6"/>
    <n v="396"/>
    <n v="689"/>
  </r>
  <r>
    <x v="195"/>
    <x v="7"/>
    <n v="406"/>
    <n v="722"/>
  </r>
  <r>
    <x v="195"/>
    <x v="8"/>
    <n v="383"/>
    <n v="727"/>
  </r>
  <r>
    <x v="195"/>
    <x v="9"/>
    <n v="400"/>
    <n v="770"/>
  </r>
  <r>
    <x v="195"/>
    <x v="10"/>
    <n v="402"/>
    <n v="753"/>
  </r>
  <r>
    <x v="196"/>
    <x v="0"/>
    <n v="370"/>
    <n v="636"/>
  </r>
  <r>
    <x v="196"/>
    <x v="1"/>
    <n v="411"/>
    <n v="616"/>
  </r>
  <r>
    <x v="196"/>
    <x v="2"/>
    <n v="411"/>
    <n v="630"/>
  </r>
  <r>
    <x v="196"/>
    <x v="3"/>
    <n v="393"/>
    <n v="618"/>
  </r>
  <r>
    <x v="196"/>
    <x v="4"/>
    <n v="394"/>
    <n v="619"/>
  </r>
  <r>
    <x v="196"/>
    <x v="5"/>
    <n v="398"/>
    <n v="615"/>
  </r>
  <r>
    <x v="196"/>
    <x v="6"/>
    <n v="393"/>
    <n v="621"/>
  </r>
  <r>
    <x v="196"/>
    <x v="7"/>
    <n v="408"/>
    <n v="613"/>
  </r>
  <r>
    <x v="196"/>
    <x v="8"/>
    <n v="365"/>
    <n v="620"/>
  </r>
  <r>
    <x v="196"/>
    <x v="9"/>
    <n v="375"/>
    <n v="636"/>
  </r>
  <r>
    <x v="196"/>
    <x v="10"/>
    <n v="362"/>
    <n v="638"/>
  </r>
  <r>
    <x v="197"/>
    <x v="0"/>
    <n v="966"/>
    <n v="1531"/>
  </r>
  <r>
    <x v="197"/>
    <x v="1"/>
    <n v="999"/>
    <n v="1519"/>
  </r>
  <r>
    <x v="197"/>
    <x v="2"/>
    <n v="1063"/>
    <n v="1498"/>
  </r>
  <r>
    <x v="197"/>
    <x v="3"/>
    <n v="1090"/>
    <n v="1502"/>
  </r>
  <r>
    <x v="197"/>
    <x v="4"/>
    <n v="1073"/>
    <n v="1530"/>
  </r>
  <r>
    <x v="197"/>
    <x v="5"/>
    <n v="1070"/>
    <n v="1570"/>
  </r>
  <r>
    <x v="197"/>
    <x v="6"/>
    <n v="1049"/>
    <n v="1616"/>
  </r>
  <r>
    <x v="197"/>
    <x v="7"/>
    <n v="1005"/>
    <n v="1669"/>
  </r>
  <r>
    <x v="197"/>
    <x v="8"/>
    <n v="1004"/>
    <n v="1717"/>
  </r>
  <r>
    <x v="197"/>
    <x v="9"/>
    <n v="1023"/>
    <n v="1761"/>
  </r>
  <r>
    <x v="197"/>
    <x v="10"/>
    <n v="1049"/>
    <n v="1732"/>
  </r>
  <r>
    <x v="198"/>
    <x v="0"/>
    <n v="373"/>
    <n v="547"/>
  </r>
  <r>
    <x v="198"/>
    <x v="1"/>
    <n v="391"/>
    <n v="542"/>
  </r>
  <r>
    <x v="198"/>
    <x v="2"/>
    <n v="405"/>
    <n v="557"/>
  </r>
  <r>
    <x v="198"/>
    <x v="3"/>
    <n v="414"/>
    <n v="548"/>
  </r>
  <r>
    <x v="198"/>
    <x v="4"/>
    <n v="404"/>
    <n v="552"/>
  </r>
  <r>
    <x v="198"/>
    <x v="5"/>
    <n v="354"/>
    <n v="575"/>
  </r>
  <r>
    <x v="198"/>
    <x v="6"/>
    <n v="359"/>
    <n v="575"/>
  </r>
  <r>
    <x v="198"/>
    <x v="7"/>
    <n v="347"/>
    <n v="603"/>
  </r>
  <r>
    <x v="198"/>
    <x v="8"/>
    <n v="360"/>
    <n v="611"/>
  </r>
  <r>
    <x v="198"/>
    <x v="9"/>
    <n v="343"/>
    <n v="617"/>
  </r>
  <r>
    <x v="198"/>
    <x v="10"/>
    <n v="337"/>
    <n v="621"/>
  </r>
  <r>
    <x v="199"/>
    <x v="0"/>
    <n v="300"/>
    <n v="490"/>
  </r>
  <r>
    <x v="199"/>
    <x v="1"/>
    <n v="278"/>
    <n v="472"/>
  </r>
  <r>
    <x v="199"/>
    <x v="2"/>
    <n v="285"/>
    <n v="480"/>
  </r>
  <r>
    <x v="199"/>
    <x v="3"/>
    <n v="297"/>
    <n v="468"/>
  </r>
  <r>
    <x v="199"/>
    <x v="4"/>
    <n v="315"/>
    <n v="450"/>
  </r>
  <r>
    <x v="199"/>
    <x v="5"/>
    <n v="327"/>
    <n v="449"/>
  </r>
  <r>
    <x v="199"/>
    <x v="6"/>
    <n v="337"/>
    <n v="467"/>
  </r>
  <r>
    <x v="199"/>
    <x v="7"/>
    <n v="340"/>
    <n v="473"/>
  </r>
  <r>
    <x v="199"/>
    <x v="8"/>
    <n v="338"/>
    <n v="483"/>
  </r>
  <r>
    <x v="199"/>
    <x v="9"/>
    <n v="330"/>
    <n v="494"/>
  </r>
  <r>
    <x v="199"/>
    <x v="10"/>
    <n v="326"/>
    <n v="507"/>
  </r>
  <r>
    <x v="200"/>
    <x v="0"/>
    <n v="367"/>
    <n v="602"/>
  </r>
  <r>
    <x v="200"/>
    <x v="1"/>
    <n v="417"/>
    <n v="581"/>
  </r>
  <r>
    <x v="200"/>
    <x v="2"/>
    <n v="430"/>
    <n v="601"/>
  </r>
  <r>
    <x v="200"/>
    <x v="3"/>
    <n v="444"/>
    <n v="593"/>
  </r>
  <r>
    <x v="200"/>
    <x v="4"/>
    <n v="428"/>
    <n v="616"/>
  </r>
  <r>
    <x v="200"/>
    <x v="5"/>
    <n v="423"/>
    <n v="626"/>
  </r>
  <r>
    <x v="200"/>
    <x v="6"/>
    <n v="396"/>
    <n v="667"/>
  </r>
  <r>
    <x v="200"/>
    <x v="7"/>
    <n v="406"/>
    <n v="685"/>
  </r>
  <r>
    <x v="200"/>
    <x v="8"/>
    <n v="394"/>
    <n v="691"/>
  </r>
  <r>
    <x v="200"/>
    <x v="9"/>
    <n v="407"/>
    <n v="694"/>
  </r>
  <r>
    <x v="200"/>
    <x v="10"/>
    <n v="407"/>
    <n v="689"/>
  </r>
  <r>
    <x v="201"/>
    <x v="0"/>
    <n v="2341"/>
    <n v="3465"/>
  </r>
  <r>
    <x v="201"/>
    <x v="1"/>
    <n v="2404"/>
    <n v="3481"/>
  </r>
  <r>
    <x v="201"/>
    <x v="2"/>
    <n v="2422"/>
    <n v="3571"/>
  </r>
  <r>
    <x v="201"/>
    <x v="3"/>
    <n v="2525"/>
    <n v="3629"/>
  </r>
  <r>
    <x v="201"/>
    <x v="4"/>
    <n v="2582"/>
    <n v="3697"/>
  </r>
  <r>
    <x v="201"/>
    <x v="5"/>
    <n v="2571"/>
    <n v="3791"/>
  </r>
  <r>
    <x v="201"/>
    <x v="6"/>
    <n v="2526"/>
    <n v="3971"/>
  </r>
  <r>
    <x v="201"/>
    <x v="7"/>
    <n v="2562"/>
    <n v="4081"/>
  </r>
  <r>
    <x v="201"/>
    <x v="8"/>
    <n v="2528"/>
    <n v="4153"/>
  </r>
  <r>
    <x v="201"/>
    <x v="9"/>
    <n v="2536"/>
    <n v="4176"/>
  </r>
  <r>
    <x v="201"/>
    <x v="10"/>
    <n v="2472"/>
    <n v="4169"/>
  </r>
  <r>
    <x v="202"/>
    <x v="0"/>
    <n v="417"/>
    <n v="657"/>
  </r>
  <r>
    <x v="202"/>
    <x v="1"/>
    <n v="432"/>
    <n v="654"/>
  </r>
  <r>
    <x v="202"/>
    <x v="2"/>
    <n v="450"/>
    <n v="636"/>
  </r>
  <r>
    <x v="202"/>
    <x v="3"/>
    <n v="440"/>
    <n v="630"/>
  </r>
  <r>
    <x v="202"/>
    <x v="4"/>
    <n v="422"/>
    <n v="627"/>
  </r>
  <r>
    <x v="202"/>
    <x v="5"/>
    <n v="413"/>
    <n v="650"/>
  </r>
  <r>
    <x v="202"/>
    <x v="6"/>
    <n v="414"/>
    <n v="662"/>
  </r>
  <r>
    <x v="202"/>
    <x v="7"/>
    <n v="403"/>
    <n v="698"/>
  </r>
  <r>
    <x v="202"/>
    <x v="8"/>
    <n v="414"/>
    <n v="701"/>
  </r>
  <r>
    <x v="202"/>
    <x v="9"/>
    <n v="428"/>
    <n v="699"/>
  </r>
  <r>
    <x v="202"/>
    <x v="10"/>
    <n v="438"/>
    <n v="724"/>
  </r>
  <r>
    <x v="203"/>
    <x v="0"/>
    <n v="355"/>
    <n v="563"/>
  </r>
  <r>
    <x v="203"/>
    <x v="1"/>
    <n v="351"/>
    <n v="546"/>
  </r>
  <r>
    <x v="203"/>
    <x v="2"/>
    <n v="354"/>
    <n v="565"/>
  </r>
  <r>
    <x v="203"/>
    <x v="3"/>
    <n v="337"/>
    <n v="562"/>
  </r>
  <r>
    <x v="203"/>
    <x v="4"/>
    <n v="320"/>
    <n v="580"/>
  </r>
  <r>
    <x v="203"/>
    <x v="5"/>
    <n v="297"/>
    <n v="567"/>
  </r>
  <r>
    <x v="203"/>
    <x v="6"/>
    <n v="303"/>
    <n v="582"/>
  </r>
  <r>
    <x v="203"/>
    <x v="7"/>
    <n v="293"/>
    <n v="580"/>
  </r>
  <r>
    <x v="203"/>
    <x v="8"/>
    <n v="297"/>
    <n v="560"/>
  </r>
  <r>
    <x v="203"/>
    <x v="9"/>
    <n v="312"/>
    <n v="553"/>
  </r>
  <r>
    <x v="203"/>
    <x v="10"/>
    <n v="315"/>
    <n v="517"/>
  </r>
  <r>
    <x v="204"/>
    <x v="0"/>
    <n v="466"/>
    <n v="779"/>
  </r>
  <r>
    <x v="204"/>
    <x v="1"/>
    <n v="484"/>
    <n v="783"/>
  </r>
  <r>
    <x v="204"/>
    <x v="2"/>
    <n v="477"/>
    <n v="768"/>
  </r>
  <r>
    <x v="204"/>
    <x v="3"/>
    <n v="473"/>
    <n v="787"/>
  </r>
  <r>
    <x v="204"/>
    <x v="4"/>
    <n v="476"/>
    <n v="787"/>
  </r>
  <r>
    <x v="204"/>
    <x v="5"/>
    <n v="446"/>
    <n v="792"/>
  </r>
  <r>
    <x v="204"/>
    <x v="6"/>
    <n v="442"/>
    <n v="789"/>
  </r>
  <r>
    <x v="204"/>
    <x v="7"/>
    <n v="429"/>
    <n v="792"/>
  </r>
  <r>
    <x v="204"/>
    <x v="8"/>
    <n v="409"/>
    <n v="781"/>
  </r>
  <r>
    <x v="204"/>
    <x v="9"/>
    <n v="387"/>
    <n v="778"/>
  </r>
  <r>
    <x v="204"/>
    <x v="10"/>
    <n v="403"/>
    <n v="749"/>
  </r>
  <r>
    <x v="205"/>
    <x v="0"/>
    <n v="301"/>
    <n v="463"/>
  </r>
  <r>
    <x v="205"/>
    <x v="1"/>
    <n v="307"/>
    <n v="476"/>
  </r>
  <r>
    <x v="205"/>
    <x v="2"/>
    <n v="313"/>
    <n v="475"/>
  </r>
  <r>
    <x v="205"/>
    <x v="3"/>
    <n v="299"/>
    <n v="477"/>
  </r>
  <r>
    <x v="205"/>
    <x v="4"/>
    <n v="310"/>
    <n v="488"/>
  </r>
  <r>
    <x v="205"/>
    <x v="5"/>
    <n v="304"/>
    <n v="498"/>
  </r>
  <r>
    <x v="205"/>
    <x v="6"/>
    <n v="313"/>
    <n v="500"/>
  </r>
  <r>
    <x v="205"/>
    <x v="7"/>
    <n v="292"/>
    <n v="506"/>
  </r>
  <r>
    <x v="205"/>
    <x v="8"/>
    <n v="290"/>
    <n v="517"/>
  </r>
  <r>
    <x v="205"/>
    <x v="9"/>
    <n v="294"/>
    <n v="516"/>
  </r>
  <r>
    <x v="205"/>
    <x v="10"/>
    <n v="283"/>
    <n v="515"/>
  </r>
  <r>
    <x v="206"/>
    <x v="0"/>
    <n v="211"/>
    <n v="331"/>
  </r>
  <r>
    <x v="206"/>
    <x v="1"/>
    <n v="218"/>
    <n v="331"/>
  </r>
  <r>
    <x v="206"/>
    <x v="2"/>
    <n v="228"/>
    <n v="336"/>
  </r>
  <r>
    <x v="206"/>
    <x v="3"/>
    <n v="216"/>
    <n v="322"/>
  </r>
  <r>
    <x v="206"/>
    <x v="4"/>
    <n v="214"/>
    <n v="316"/>
  </r>
  <r>
    <x v="206"/>
    <x v="5"/>
    <n v="214"/>
    <n v="334"/>
  </r>
  <r>
    <x v="206"/>
    <x v="6"/>
    <n v="205"/>
    <n v="342"/>
  </r>
  <r>
    <x v="206"/>
    <x v="7"/>
    <n v="211"/>
    <n v="337"/>
  </r>
  <r>
    <x v="206"/>
    <x v="8"/>
    <n v="204"/>
    <n v="350"/>
  </r>
  <r>
    <x v="206"/>
    <x v="9"/>
    <n v="199"/>
    <n v="366"/>
  </r>
  <r>
    <x v="206"/>
    <x v="10"/>
    <n v="205"/>
    <n v="357"/>
  </r>
  <r>
    <x v="207"/>
    <x v="0"/>
    <n v="196"/>
    <n v="314"/>
  </r>
  <r>
    <x v="207"/>
    <x v="1"/>
    <n v="185"/>
    <n v="311"/>
  </r>
  <r>
    <x v="207"/>
    <x v="2"/>
    <n v="187"/>
    <n v="306"/>
  </r>
  <r>
    <x v="207"/>
    <x v="3"/>
    <n v="203"/>
    <n v="301"/>
  </r>
  <r>
    <x v="207"/>
    <x v="4"/>
    <n v="208"/>
    <n v="302"/>
  </r>
  <r>
    <x v="207"/>
    <x v="5"/>
    <n v="199"/>
    <n v="303"/>
  </r>
  <r>
    <x v="207"/>
    <x v="6"/>
    <n v="193"/>
    <n v="322"/>
  </r>
  <r>
    <x v="207"/>
    <x v="7"/>
    <n v="178"/>
    <n v="321"/>
  </r>
  <r>
    <x v="207"/>
    <x v="8"/>
    <n v="180"/>
    <n v="325"/>
  </r>
  <r>
    <x v="207"/>
    <x v="9"/>
    <n v="193"/>
    <n v="342"/>
  </r>
  <r>
    <x v="207"/>
    <x v="10"/>
    <n v="211"/>
    <n v="323"/>
  </r>
  <r>
    <x v="208"/>
    <x v="0"/>
    <n v="681"/>
    <n v="1145"/>
  </r>
  <r>
    <x v="208"/>
    <x v="1"/>
    <n v="702"/>
    <n v="1085"/>
  </r>
  <r>
    <x v="208"/>
    <x v="2"/>
    <n v="727"/>
    <n v="1124"/>
  </r>
  <r>
    <x v="208"/>
    <x v="3"/>
    <n v="743"/>
    <n v="1127"/>
  </r>
  <r>
    <x v="208"/>
    <x v="4"/>
    <n v="773"/>
    <n v="1133"/>
  </r>
  <r>
    <x v="208"/>
    <x v="5"/>
    <n v="744"/>
    <n v="1162"/>
  </r>
  <r>
    <x v="208"/>
    <x v="6"/>
    <n v="751"/>
    <n v="1191"/>
  </r>
  <r>
    <x v="208"/>
    <x v="7"/>
    <n v="742"/>
    <n v="1223"/>
  </r>
  <r>
    <x v="208"/>
    <x v="8"/>
    <n v="733"/>
    <n v="1218"/>
  </r>
  <r>
    <x v="208"/>
    <x v="9"/>
    <n v="761"/>
    <n v="1235"/>
  </r>
  <r>
    <x v="208"/>
    <x v="10"/>
    <n v="734"/>
    <n v="1255"/>
  </r>
  <r>
    <x v="209"/>
    <x v="0"/>
    <n v="336"/>
    <n v="546"/>
  </r>
  <r>
    <x v="209"/>
    <x v="1"/>
    <n v="336"/>
    <n v="552"/>
  </r>
  <r>
    <x v="209"/>
    <x v="2"/>
    <n v="358"/>
    <n v="540"/>
  </r>
  <r>
    <x v="209"/>
    <x v="3"/>
    <n v="333"/>
    <n v="533"/>
  </r>
  <r>
    <x v="209"/>
    <x v="4"/>
    <n v="338"/>
    <n v="520"/>
  </r>
  <r>
    <x v="209"/>
    <x v="5"/>
    <n v="330"/>
    <n v="508"/>
  </r>
  <r>
    <x v="209"/>
    <x v="6"/>
    <n v="351"/>
    <n v="536"/>
  </r>
  <r>
    <x v="209"/>
    <x v="7"/>
    <n v="339"/>
    <n v="525"/>
  </r>
  <r>
    <x v="209"/>
    <x v="8"/>
    <n v="327"/>
    <n v="535"/>
  </r>
  <r>
    <x v="209"/>
    <x v="9"/>
    <n v="301"/>
    <n v="544"/>
  </r>
  <r>
    <x v="209"/>
    <x v="10"/>
    <n v="293"/>
    <n v="559"/>
  </r>
  <r>
    <x v="210"/>
    <x v="0"/>
    <n v="551"/>
    <n v="830"/>
  </r>
  <r>
    <x v="210"/>
    <x v="1"/>
    <n v="577"/>
    <n v="827"/>
  </r>
  <r>
    <x v="210"/>
    <x v="2"/>
    <n v="577"/>
    <n v="835"/>
  </r>
  <r>
    <x v="210"/>
    <x v="3"/>
    <n v="545"/>
    <n v="857"/>
  </r>
  <r>
    <x v="210"/>
    <x v="4"/>
    <n v="559"/>
    <n v="866"/>
  </r>
  <r>
    <x v="210"/>
    <x v="5"/>
    <n v="533"/>
    <n v="889"/>
  </r>
  <r>
    <x v="210"/>
    <x v="6"/>
    <n v="526"/>
    <n v="904"/>
  </r>
  <r>
    <x v="210"/>
    <x v="7"/>
    <n v="519"/>
    <n v="885"/>
  </r>
  <r>
    <x v="210"/>
    <x v="8"/>
    <n v="506"/>
    <n v="878"/>
  </r>
  <r>
    <x v="210"/>
    <x v="9"/>
    <n v="487"/>
    <n v="865"/>
  </r>
  <r>
    <x v="210"/>
    <x v="10"/>
    <n v="491"/>
    <n v="869"/>
  </r>
  <r>
    <x v="211"/>
    <x v="0"/>
    <n v="319"/>
    <n v="511"/>
  </r>
  <r>
    <x v="211"/>
    <x v="1"/>
    <n v="347"/>
    <n v="486"/>
  </r>
  <r>
    <x v="211"/>
    <x v="2"/>
    <n v="328"/>
    <n v="508"/>
  </r>
  <r>
    <x v="211"/>
    <x v="3"/>
    <n v="353"/>
    <n v="517"/>
  </r>
  <r>
    <x v="211"/>
    <x v="4"/>
    <n v="354"/>
    <n v="505"/>
  </r>
  <r>
    <x v="211"/>
    <x v="5"/>
    <n v="329"/>
    <n v="527"/>
  </r>
  <r>
    <x v="211"/>
    <x v="6"/>
    <n v="327"/>
    <n v="547"/>
  </r>
  <r>
    <x v="211"/>
    <x v="7"/>
    <n v="324"/>
    <n v="579"/>
  </r>
  <r>
    <x v="211"/>
    <x v="8"/>
    <n v="338"/>
    <n v="547"/>
  </r>
  <r>
    <x v="211"/>
    <x v="9"/>
    <n v="364"/>
    <n v="557"/>
  </r>
  <r>
    <x v="211"/>
    <x v="10"/>
    <n v="353"/>
    <n v="564"/>
  </r>
  <r>
    <x v="212"/>
    <x v="0"/>
    <n v="178"/>
    <n v="325"/>
  </r>
  <r>
    <x v="212"/>
    <x v="1"/>
    <n v="174"/>
    <n v="319"/>
  </r>
  <r>
    <x v="212"/>
    <x v="2"/>
    <n v="179"/>
    <n v="315"/>
  </r>
  <r>
    <x v="212"/>
    <x v="3"/>
    <n v="174"/>
    <n v="294"/>
  </r>
  <r>
    <x v="212"/>
    <x v="4"/>
    <n v="182"/>
    <n v="276"/>
  </r>
  <r>
    <x v="212"/>
    <x v="5"/>
    <n v="185"/>
    <n v="267"/>
  </r>
  <r>
    <x v="212"/>
    <x v="6"/>
    <n v="184"/>
    <n v="277"/>
  </r>
  <r>
    <x v="212"/>
    <x v="7"/>
    <n v="183"/>
    <n v="285"/>
  </r>
  <r>
    <x v="212"/>
    <x v="8"/>
    <n v="179"/>
    <n v="293"/>
  </r>
  <r>
    <x v="212"/>
    <x v="9"/>
    <n v="178"/>
    <n v="269"/>
  </r>
  <r>
    <x v="212"/>
    <x v="10"/>
    <n v="168"/>
    <n v="268"/>
  </r>
  <r>
    <x v="213"/>
    <x v="0"/>
    <n v="318"/>
    <n v="476"/>
  </r>
  <r>
    <x v="213"/>
    <x v="1"/>
    <n v="295"/>
    <n v="463"/>
  </r>
  <r>
    <x v="213"/>
    <x v="2"/>
    <n v="292"/>
    <n v="454"/>
  </r>
  <r>
    <x v="213"/>
    <x v="3"/>
    <n v="287"/>
    <n v="450"/>
  </r>
  <r>
    <x v="213"/>
    <x v="4"/>
    <n v="286"/>
    <n v="462"/>
  </r>
  <r>
    <x v="213"/>
    <x v="5"/>
    <n v="294"/>
    <n v="460"/>
  </r>
  <r>
    <x v="213"/>
    <x v="6"/>
    <n v="276"/>
    <n v="462"/>
  </r>
  <r>
    <x v="213"/>
    <x v="7"/>
    <n v="285"/>
    <n v="489"/>
  </r>
  <r>
    <x v="213"/>
    <x v="8"/>
    <n v="294"/>
    <n v="479"/>
  </r>
  <r>
    <x v="213"/>
    <x v="9"/>
    <n v="300"/>
    <n v="469"/>
  </r>
  <r>
    <x v="213"/>
    <x v="10"/>
    <n v="270"/>
    <n v="451"/>
  </r>
  <r>
    <x v="214"/>
    <x v="0"/>
    <n v="474"/>
    <n v="791"/>
  </r>
  <r>
    <x v="214"/>
    <x v="1"/>
    <n v="471"/>
    <n v="772"/>
  </r>
  <r>
    <x v="214"/>
    <x v="2"/>
    <n v="484"/>
    <n v="758"/>
  </r>
  <r>
    <x v="214"/>
    <x v="3"/>
    <n v="463"/>
    <n v="778"/>
  </r>
  <r>
    <x v="214"/>
    <x v="4"/>
    <n v="485"/>
    <n v="792"/>
  </r>
  <r>
    <x v="214"/>
    <x v="5"/>
    <n v="501"/>
    <n v="799"/>
  </r>
  <r>
    <x v="214"/>
    <x v="6"/>
    <n v="491"/>
    <n v="850"/>
  </r>
  <r>
    <x v="214"/>
    <x v="7"/>
    <n v="453"/>
    <n v="862"/>
  </r>
  <r>
    <x v="214"/>
    <x v="8"/>
    <n v="419"/>
    <n v="848"/>
  </r>
  <r>
    <x v="214"/>
    <x v="9"/>
    <n v="406"/>
    <n v="819"/>
  </r>
  <r>
    <x v="214"/>
    <x v="10"/>
    <n v="418"/>
    <n v="810"/>
  </r>
  <r>
    <x v="215"/>
    <x v="0"/>
    <n v="316"/>
    <n v="475"/>
  </r>
  <r>
    <x v="215"/>
    <x v="1"/>
    <n v="313"/>
    <n v="477"/>
  </r>
  <r>
    <x v="215"/>
    <x v="2"/>
    <n v="307"/>
    <n v="478"/>
  </r>
  <r>
    <x v="215"/>
    <x v="3"/>
    <n v="294"/>
    <n v="485"/>
  </r>
  <r>
    <x v="215"/>
    <x v="4"/>
    <n v="287"/>
    <n v="492"/>
  </r>
  <r>
    <x v="215"/>
    <x v="5"/>
    <n v="283"/>
    <n v="497"/>
  </r>
  <r>
    <x v="215"/>
    <x v="6"/>
    <n v="292"/>
    <n v="524"/>
  </r>
  <r>
    <x v="215"/>
    <x v="7"/>
    <n v="278"/>
    <n v="497"/>
  </r>
  <r>
    <x v="215"/>
    <x v="8"/>
    <n v="269"/>
    <n v="493"/>
  </r>
  <r>
    <x v="215"/>
    <x v="9"/>
    <n v="270"/>
    <n v="461"/>
  </r>
  <r>
    <x v="215"/>
    <x v="10"/>
    <n v="267"/>
    <n v="446"/>
  </r>
  <r>
    <x v="216"/>
    <x v="0"/>
    <n v="425"/>
    <n v="724"/>
  </r>
  <r>
    <x v="216"/>
    <x v="1"/>
    <n v="405"/>
    <n v="720"/>
  </r>
  <r>
    <x v="216"/>
    <x v="2"/>
    <n v="409"/>
    <n v="697"/>
  </r>
  <r>
    <x v="216"/>
    <x v="3"/>
    <n v="394"/>
    <n v="717"/>
  </r>
  <r>
    <x v="216"/>
    <x v="4"/>
    <n v="384"/>
    <n v="678"/>
  </r>
  <r>
    <x v="216"/>
    <x v="5"/>
    <n v="363"/>
    <n v="650"/>
  </r>
  <r>
    <x v="216"/>
    <x v="6"/>
    <n v="384"/>
    <n v="689"/>
  </r>
  <r>
    <x v="216"/>
    <x v="7"/>
    <n v="377"/>
    <n v="672"/>
  </r>
  <r>
    <x v="216"/>
    <x v="8"/>
    <n v="404"/>
    <n v="668"/>
  </r>
  <r>
    <x v="216"/>
    <x v="9"/>
    <n v="419"/>
    <n v="652"/>
  </r>
  <r>
    <x v="216"/>
    <x v="10"/>
    <n v="433"/>
    <n v="664"/>
  </r>
  <r>
    <x v="217"/>
    <x v="0"/>
    <n v="3090"/>
    <n v="4767"/>
  </r>
  <r>
    <x v="217"/>
    <x v="1"/>
    <n v="3201"/>
    <n v="4834"/>
  </r>
  <r>
    <x v="217"/>
    <x v="2"/>
    <n v="3325"/>
    <n v="4892"/>
  </r>
  <r>
    <x v="217"/>
    <x v="3"/>
    <n v="3449"/>
    <n v="5084"/>
  </r>
  <r>
    <x v="217"/>
    <x v="4"/>
    <n v="3478"/>
    <n v="5216"/>
  </r>
  <r>
    <x v="217"/>
    <x v="5"/>
    <n v="3491"/>
    <n v="5336"/>
  </r>
  <r>
    <x v="217"/>
    <x v="6"/>
    <n v="3551"/>
    <n v="5569"/>
  </r>
  <r>
    <x v="217"/>
    <x v="7"/>
    <n v="3598"/>
    <n v="5794"/>
  </r>
  <r>
    <x v="217"/>
    <x v="8"/>
    <n v="3656"/>
    <n v="5980"/>
  </r>
  <r>
    <x v="217"/>
    <x v="9"/>
    <n v="3638"/>
    <n v="6132"/>
  </r>
  <r>
    <x v="217"/>
    <x v="10"/>
    <n v="3575"/>
    <n v="6240"/>
  </r>
  <r>
    <x v="218"/>
    <x v="0"/>
    <n v="727"/>
    <n v="1114"/>
  </r>
  <r>
    <x v="218"/>
    <x v="1"/>
    <n v="766"/>
    <n v="1140"/>
  </r>
  <r>
    <x v="218"/>
    <x v="2"/>
    <n v="789"/>
    <n v="1187"/>
  </r>
  <r>
    <x v="218"/>
    <x v="3"/>
    <n v="814"/>
    <n v="1219"/>
  </r>
  <r>
    <x v="218"/>
    <x v="4"/>
    <n v="841"/>
    <n v="1247"/>
  </r>
  <r>
    <x v="218"/>
    <x v="5"/>
    <n v="864"/>
    <n v="1327"/>
  </r>
  <r>
    <x v="218"/>
    <x v="6"/>
    <n v="862"/>
    <n v="1394"/>
  </r>
  <r>
    <x v="218"/>
    <x v="7"/>
    <n v="864"/>
    <n v="1474"/>
  </r>
  <r>
    <x v="218"/>
    <x v="8"/>
    <n v="881"/>
    <n v="1537"/>
  </r>
  <r>
    <x v="218"/>
    <x v="9"/>
    <n v="855"/>
    <n v="1590"/>
  </r>
  <r>
    <x v="218"/>
    <x v="10"/>
    <n v="853"/>
    <n v="1631"/>
  </r>
  <r>
    <x v="219"/>
    <x v="0"/>
    <n v="1169"/>
    <n v="2010"/>
  </r>
  <r>
    <x v="219"/>
    <x v="1"/>
    <n v="1187"/>
    <n v="2027"/>
  </r>
  <r>
    <x v="219"/>
    <x v="2"/>
    <n v="1227"/>
    <n v="2062"/>
  </r>
  <r>
    <x v="219"/>
    <x v="3"/>
    <n v="1312"/>
    <n v="2026"/>
  </r>
  <r>
    <x v="219"/>
    <x v="4"/>
    <n v="1309"/>
    <n v="2012"/>
  </r>
  <r>
    <x v="219"/>
    <x v="5"/>
    <n v="1266"/>
    <n v="2049"/>
  </r>
  <r>
    <x v="219"/>
    <x v="6"/>
    <n v="1258"/>
    <n v="2090"/>
  </r>
  <r>
    <x v="219"/>
    <x v="7"/>
    <n v="1213"/>
    <n v="2097"/>
  </r>
  <r>
    <x v="219"/>
    <x v="8"/>
    <n v="1193"/>
    <n v="2152"/>
  </r>
  <r>
    <x v="219"/>
    <x v="9"/>
    <n v="1142"/>
    <n v="2205"/>
  </r>
  <r>
    <x v="219"/>
    <x v="10"/>
    <n v="1097"/>
    <n v="2247"/>
  </r>
  <r>
    <x v="220"/>
    <x v="0"/>
    <n v="559"/>
    <n v="671"/>
  </r>
  <r>
    <x v="220"/>
    <x v="1"/>
    <n v="585"/>
    <n v="696"/>
  </r>
  <r>
    <x v="220"/>
    <x v="2"/>
    <n v="622"/>
    <n v="748"/>
  </r>
  <r>
    <x v="220"/>
    <x v="3"/>
    <n v="626"/>
    <n v="782"/>
  </r>
  <r>
    <x v="220"/>
    <x v="4"/>
    <n v="639"/>
    <n v="836"/>
  </r>
  <r>
    <x v="220"/>
    <x v="5"/>
    <n v="625"/>
    <n v="897"/>
  </r>
  <r>
    <x v="220"/>
    <x v="6"/>
    <n v="636"/>
    <n v="973"/>
  </r>
  <r>
    <x v="220"/>
    <x v="7"/>
    <n v="646"/>
    <n v="1013"/>
  </r>
  <r>
    <x v="220"/>
    <x v="8"/>
    <n v="664"/>
    <n v="1036"/>
  </r>
  <r>
    <x v="220"/>
    <x v="9"/>
    <n v="670"/>
    <n v="1064"/>
  </r>
  <r>
    <x v="220"/>
    <x v="10"/>
    <n v="679"/>
    <n v="1091"/>
  </r>
  <r>
    <x v="221"/>
    <x v="0"/>
    <n v="627"/>
    <n v="905"/>
  </r>
  <r>
    <x v="221"/>
    <x v="1"/>
    <n v="650"/>
    <n v="908"/>
  </r>
  <r>
    <x v="221"/>
    <x v="2"/>
    <n v="635"/>
    <n v="920"/>
  </r>
  <r>
    <x v="221"/>
    <x v="3"/>
    <n v="636"/>
    <n v="967"/>
  </r>
  <r>
    <x v="221"/>
    <x v="4"/>
    <n v="661"/>
    <n v="967"/>
  </r>
  <r>
    <x v="221"/>
    <x v="5"/>
    <n v="651"/>
    <n v="1040"/>
  </r>
  <r>
    <x v="221"/>
    <x v="6"/>
    <n v="643"/>
    <n v="1072"/>
  </r>
  <r>
    <x v="221"/>
    <x v="7"/>
    <n v="606"/>
    <n v="1111"/>
  </r>
  <r>
    <x v="221"/>
    <x v="8"/>
    <n v="610"/>
    <n v="1122"/>
  </r>
  <r>
    <x v="221"/>
    <x v="9"/>
    <n v="623"/>
    <n v="1079"/>
  </r>
  <r>
    <x v="221"/>
    <x v="10"/>
    <n v="617"/>
    <n v="1102"/>
  </r>
  <r>
    <x v="222"/>
    <x v="0"/>
    <n v="634"/>
    <n v="878"/>
  </r>
  <r>
    <x v="222"/>
    <x v="1"/>
    <n v="692"/>
    <n v="912"/>
  </r>
  <r>
    <x v="222"/>
    <x v="2"/>
    <n v="738"/>
    <n v="924"/>
  </r>
  <r>
    <x v="222"/>
    <x v="3"/>
    <n v="733"/>
    <n v="954"/>
  </r>
  <r>
    <x v="222"/>
    <x v="4"/>
    <n v="702"/>
    <n v="1032"/>
  </r>
  <r>
    <x v="222"/>
    <x v="5"/>
    <n v="671"/>
    <n v="1100"/>
  </r>
  <r>
    <x v="222"/>
    <x v="6"/>
    <n v="654"/>
    <n v="1126"/>
  </r>
  <r>
    <x v="222"/>
    <x v="7"/>
    <n v="624"/>
    <n v="1145"/>
  </r>
  <r>
    <x v="222"/>
    <x v="8"/>
    <n v="627"/>
    <n v="1169"/>
  </r>
  <r>
    <x v="222"/>
    <x v="9"/>
    <n v="606"/>
    <n v="1174"/>
  </r>
  <r>
    <x v="222"/>
    <x v="10"/>
    <n v="592"/>
    <n v="1139"/>
  </r>
  <r>
    <x v="223"/>
    <x v="0"/>
    <n v="1419"/>
    <n v="2074"/>
  </r>
  <r>
    <x v="223"/>
    <x v="1"/>
    <n v="1431"/>
    <n v="2120"/>
  </r>
  <r>
    <x v="223"/>
    <x v="2"/>
    <n v="1417"/>
    <n v="2194"/>
  </r>
  <r>
    <x v="223"/>
    <x v="3"/>
    <n v="1383"/>
    <n v="2251"/>
  </r>
  <r>
    <x v="223"/>
    <x v="4"/>
    <n v="1405"/>
    <n v="2330"/>
  </r>
  <r>
    <x v="223"/>
    <x v="5"/>
    <n v="1379"/>
    <n v="2430"/>
  </r>
  <r>
    <x v="223"/>
    <x v="6"/>
    <n v="1370"/>
    <n v="2430"/>
  </r>
  <r>
    <x v="223"/>
    <x v="7"/>
    <n v="1389"/>
    <n v="2419"/>
  </r>
  <r>
    <x v="223"/>
    <x v="8"/>
    <n v="1383"/>
    <n v="2460"/>
  </r>
  <r>
    <x v="223"/>
    <x v="9"/>
    <n v="1367"/>
    <n v="2435"/>
  </r>
  <r>
    <x v="223"/>
    <x v="10"/>
    <n v="1422"/>
    <n v="2390"/>
  </r>
  <r>
    <x v="224"/>
    <x v="0"/>
    <n v="389"/>
    <n v="561"/>
  </r>
  <r>
    <x v="224"/>
    <x v="1"/>
    <n v="395"/>
    <n v="585"/>
  </r>
  <r>
    <x v="224"/>
    <x v="2"/>
    <n v="421"/>
    <n v="570"/>
  </r>
  <r>
    <x v="224"/>
    <x v="3"/>
    <n v="407"/>
    <n v="600"/>
  </r>
  <r>
    <x v="224"/>
    <x v="4"/>
    <n v="417"/>
    <n v="604"/>
  </r>
  <r>
    <x v="224"/>
    <x v="5"/>
    <n v="415"/>
    <n v="617"/>
  </r>
  <r>
    <x v="224"/>
    <x v="6"/>
    <n v="366"/>
    <n v="666"/>
  </r>
  <r>
    <x v="224"/>
    <x v="7"/>
    <n v="371"/>
    <n v="667"/>
  </r>
  <r>
    <x v="224"/>
    <x v="8"/>
    <n v="352"/>
    <n v="670"/>
  </r>
  <r>
    <x v="224"/>
    <x v="9"/>
    <n v="320"/>
    <n v="639"/>
  </r>
  <r>
    <x v="224"/>
    <x v="10"/>
    <n v="321"/>
    <n v="611"/>
  </r>
  <r>
    <x v="225"/>
    <x v="0"/>
    <n v="917"/>
    <n v="1441"/>
  </r>
  <r>
    <x v="225"/>
    <x v="1"/>
    <n v="894"/>
    <n v="1460"/>
  </r>
  <r>
    <x v="225"/>
    <x v="2"/>
    <n v="902"/>
    <n v="1485"/>
  </r>
  <r>
    <x v="225"/>
    <x v="3"/>
    <n v="861"/>
    <n v="1532"/>
  </r>
  <r>
    <x v="225"/>
    <x v="4"/>
    <n v="891"/>
    <n v="1535"/>
  </r>
  <r>
    <x v="225"/>
    <x v="5"/>
    <n v="888"/>
    <n v="1572"/>
  </r>
  <r>
    <x v="225"/>
    <x v="6"/>
    <n v="917"/>
    <n v="1588"/>
  </r>
  <r>
    <x v="225"/>
    <x v="7"/>
    <n v="928"/>
    <n v="1580"/>
  </r>
  <r>
    <x v="225"/>
    <x v="8"/>
    <n v="910"/>
    <n v="1581"/>
  </r>
  <r>
    <x v="225"/>
    <x v="9"/>
    <n v="965"/>
    <n v="1585"/>
  </r>
  <r>
    <x v="225"/>
    <x v="10"/>
    <n v="903"/>
    <n v="1652"/>
  </r>
  <r>
    <x v="226"/>
    <x v="0"/>
    <n v="749"/>
    <n v="1226"/>
  </r>
  <r>
    <x v="226"/>
    <x v="1"/>
    <n v="749"/>
    <n v="1204"/>
  </r>
  <r>
    <x v="226"/>
    <x v="2"/>
    <n v="760"/>
    <n v="1214"/>
  </r>
  <r>
    <x v="226"/>
    <x v="3"/>
    <n v="764"/>
    <n v="1210"/>
  </r>
  <r>
    <x v="226"/>
    <x v="4"/>
    <n v="789"/>
    <n v="1200"/>
  </r>
  <r>
    <x v="226"/>
    <x v="5"/>
    <n v="795"/>
    <n v="1220"/>
  </r>
  <r>
    <x v="226"/>
    <x v="6"/>
    <n v="779"/>
    <n v="1266"/>
  </r>
  <r>
    <x v="226"/>
    <x v="7"/>
    <n v="801"/>
    <n v="1286"/>
  </r>
  <r>
    <x v="226"/>
    <x v="8"/>
    <n v="811"/>
    <n v="1342"/>
  </r>
  <r>
    <x v="226"/>
    <x v="9"/>
    <n v="830"/>
    <n v="1371"/>
  </r>
  <r>
    <x v="226"/>
    <x v="10"/>
    <n v="820"/>
    <n v="1407"/>
  </r>
  <r>
    <x v="227"/>
    <x v="0"/>
    <n v="540"/>
    <n v="845"/>
  </r>
  <r>
    <x v="227"/>
    <x v="1"/>
    <n v="537"/>
    <n v="844"/>
  </r>
  <r>
    <x v="227"/>
    <x v="2"/>
    <n v="525"/>
    <n v="855"/>
  </r>
  <r>
    <x v="227"/>
    <x v="3"/>
    <n v="525"/>
    <n v="850"/>
  </r>
  <r>
    <x v="227"/>
    <x v="4"/>
    <n v="487"/>
    <n v="875"/>
  </r>
  <r>
    <x v="227"/>
    <x v="5"/>
    <n v="499"/>
    <n v="909"/>
  </r>
  <r>
    <x v="227"/>
    <x v="6"/>
    <n v="504"/>
    <n v="884"/>
  </r>
  <r>
    <x v="227"/>
    <x v="7"/>
    <n v="513"/>
    <n v="870"/>
  </r>
  <r>
    <x v="227"/>
    <x v="8"/>
    <n v="494"/>
    <n v="881"/>
  </r>
  <r>
    <x v="227"/>
    <x v="9"/>
    <n v="509"/>
    <n v="885"/>
  </r>
  <r>
    <x v="227"/>
    <x v="10"/>
    <n v="503"/>
    <n v="854"/>
  </r>
  <r>
    <x v="228"/>
    <x v="0"/>
    <n v="517"/>
    <n v="807"/>
  </r>
  <r>
    <x v="228"/>
    <x v="1"/>
    <n v="545"/>
    <n v="792"/>
  </r>
  <r>
    <x v="228"/>
    <x v="2"/>
    <n v="562"/>
    <n v="801"/>
  </r>
  <r>
    <x v="228"/>
    <x v="3"/>
    <n v="566"/>
    <n v="846"/>
  </r>
  <r>
    <x v="228"/>
    <x v="4"/>
    <n v="568"/>
    <n v="854"/>
  </r>
  <r>
    <x v="228"/>
    <x v="5"/>
    <n v="582"/>
    <n v="845"/>
  </r>
  <r>
    <x v="228"/>
    <x v="6"/>
    <n v="527"/>
    <n v="876"/>
  </r>
  <r>
    <x v="228"/>
    <x v="7"/>
    <n v="531"/>
    <n v="894"/>
  </r>
  <r>
    <x v="228"/>
    <x v="8"/>
    <n v="518"/>
    <n v="902"/>
  </r>
  <r>
    <x v="228"/>
    <x v="9"/>
    <n v="531"/>
    <n v="883"/>
  </r>
  <r>
    <x v="228"/>
    <x v="10"/>
    <n v="501"/>
    <n v="893"/>
  </r>
  <r>
    <x v="229"/>
    <x v="0"/>
    <n v="1601"/>
    <n v="2500"/>
  </r>
  <r>
    <x v="229"/>
    <x v="1"/>
    <n v="1647"/>
    <n v="2499"/>
  </r>
  <r>
    <x v="229"/>
    <x v="2"/>
    <n v="1684"/>
    <n v="2532"/>
  </r>
  <r>
    <x v="229"/>
    <x v="3"/>
    <n v="1656"/>
    <n v="2563"/>
  </r>
  <r>
    <x v="229"/>
    <x v="4"/>
    <n v="1693"/>
    <n v="2635"/>
  </r>
  <r>
    <x v="229"/>
    <x v="5"/>
    <n v="1675"/>
    <n v="2722"/>
  </r>
  <r>
    <x v="229"/>
    <x v="6"/>
    <n v="1724"/>
    <n v="2774"/>
  </r>
  <r>
    <x v="229"/>
    <x v="7"/>
    <n v="1657"/>
    <n v="2845"/>
  </r>
  <r>
    <x v="229"/>
    <x v="8"/>
    <n v="1594"/>
    <n v="2927"/>
  </r>
  <r>
    <x v="229"/>
    <x v="9"/>
    <n v="1614"/>
    <n v="2844"/>
  </r>
  <r>
    <x v="229"/>
    <x v="10"/>
    <n v="1606"/>
    <n v="2804"/>
  </r>
  <r>
    <x v="230"/>
    <x v="0"/>
    <n v="1000"/>
    <n v="1457"/>
  </r>
  <r>
    <x v="230"/>
    <x v="1"/>
    <n v="1017"/>
    <n v="1470"/>
  </r>
  <r>
    <x v="230"/>
    <x v="2"/>
    <n v="1041"/>
    <n v="1522"/>
  </r>
  <r>
    <x v="230"/>
    <x v="3"/>
    <n v="1008"/>
    <n v="1574"/>
  </r>
  <r>
    <x v="230"/>
    <x v="4"/>
    <n v="1015"/>
    <n v="1586"/>
  </r>
  <r>
    <x v="230"/>
    <x v="5"/>
    <n v="954"/>
    <n v="1621"/>
  </r>
  <r>
    <x v="230"/>
    <x v="6"/>
    <n v="973"/>
    <n v="1633"/>
  </r>
  <r>
    <x v="230"/>
    <x v="7"/>
    <n v="948"/>
    <n v="1634"/>
  </r>
  <r>
    <x v="230"/>
    <x v="8"/>
    <n v="922"/>
    <n v="1616"/>
  </r>
  <r>
    <x v="230"/>
    <x v="9"/>
    <n v="926"/>
    <n v="1618"/>
  </r>
  <r>
    <x v="230"/>
    <x v="10"/>
    <n v="925"/>
    <n v="1615"/>
  </r>
  <r>
    <x v="231"/>
    <x v="0"/>
    <n v="453"/>
    <n v="617"/>
  </r>
  <r>
    <x v="231"/>
    <x v="1"/>
    <n v="468"/>
    <n v="621"/>
  </r>
  <r>
    <x v="231"/>
    <x v="2"/>
    <n v="482"/>
    <n v="645"/>
  </r>
  <r>
    <x v="231"/>
    <x v="3"/>
    <n v="488"/>
    <n v="669"/>
  </r>
  <r>
    <x v="231"/>
    <x v="4"/>
    <n v="491"/>
    <n v="669"/>
  </r>
  <r>
    <x v="231"/>
    <x v="5"/>
    <n v="477"/>
    <n v="705"/>
  </r>
  <r>
    <x v="231"/>
    <x v="6"/>
    <n v="465"/>
    <n v="757"/>
  </r>
  <r>
    <x v="231"/>
    <x v="7"/>
    <n v="448"/>
    <n v="759"/>
  </r>
  <r>
    <x v="231"/>
    <x v="8"/>
    <n v="439"/>
    <n v="745"/>
  </r>
  <r>
    <x v="231"/>
    <x v="9"/>
    <n v="418"/>
    <n v="759"/>
  </r>
  <r>
    <x v="231"/>
    <x v="10"/>
    <n v="434"/>
    <n v="734"/>
  </r>
  <r>
    <x v="232"/>
    <x v="0"/>
    <n v="635"/>
    <n v="963"/>
  </r>
  <r>
    <x v="232"/>
    <x v="1"/>
    <n v="645"/>
    <n v="962"/>
  </r>
  <r>
    <x v="232"/>
    <x v="2"/>
    <n v="694"/>
    <n v="988"/>
  </r>
  <r>
    <x v="232"/>
    <x v="3"/>
    <n v="687"/>
    <n v="965"/>
  </r>
  <r>
    <x v="232"/>
    <x v="4"/>
    <n v="726"/>
    <n v="1002"/>
  </r>
  <r>
    <x v="232"/>
    <x v="5"/>
    <n v="691"/>
    <n v="1043"/>
  </r>
  <r>
    <x v="232"/>
    <x v="6"/>
    <n v="669"/>
    <n v="1079"/>
  </r>
  <r>
    <x v="232"/>
    <x v="7"/>
    <n v="662"/>
    <n v="1101"/>
  </r>
  <r>
    <x v="232"/>
    <x v="8"/>
    <n v="665"/>
    <n v="1085"/>
  </r>
  <r>
    <x v="232"/>
    <x v="9"/>
    <n v="679"/>
    <n v="1116"/>
  </r>
  <r>
    <x v="232"/>
    <x v="10"/>
    <n v="664"/>
    <n v="1096"/>
  </r>
  <r>
    <x v="233"/>
    <x v="0"/>
    <n v="367"/>
    <n v="617"/>
  </r>
  <r>
    <x v="233"/>
    <x v="1"/>
    <n v="396"/>
    <n v="612"/>
  </r>
  <r>
    <x v="233"/>
    <x v="2"/>
    <n v="441"/>
    <n v="613"/>
  </r>
  <r>
    <x v="233"/>
    <x v="3"/>
    <n v="425"/>
    <n v="663"/>
  </r>
  <r>
    <x v="233"/>
    <x v="4"/>
    <n v="424"/>
    <n v="678"/>
  </r>
  <r>
    <x v="233"/>
    <x v="5"/>
    <n v="418"/>
    <n v="675"/>
  </r>
  <r>
    <x v="233"/>
    <x v="6"/>
    <n v="394"/>
    <n v="700"/>
  </r>
  <r>
    <x v="233"/>
    <x v="7"/>
    <n v="415"/>
    <n v="725"/>
  </r>
  <r>
    <x v="233"/>
    <x v="8"/>
    <n v="402"/>
    <n v="743"/>
  </r>
  <r>
    <x v="233"/>
    <x v="9"/>
    <n v="409"/>
    <n v="727"/>
  </r>
  <r>
    <x v="233"/>
    <x v="10"/>
    <n v="414"/>
    <n v="699"/>
  </r>
  <r>
    <x v="234"/>
    <x v="0"/>
    <n v="840"/>
    <n v="1160"/>
  </r>
  <r>
    <x v="234"/>
    <x v="1"/>
    <n v="869"/>
    <n v="1172"/>
  </r>
  <r>
    <x v="234"/>
    <x v="2"/>
    <n v="899"/>
    <n v="1239"/>
  </r>
  <r>
    <x v="234"/>
    <x v="3"/>
    <n v="873"/>
    <n v="1239"/>
  </r>
  <r>
    <x v="234"/>
    <x v="4"/>
    <n v="880"/>
    <n v="1294"/>
  </r>
  <r>
    <x v="234"/>
    <x v="5"/>
    <n v="873"/>
    <n v="1342"/>
  </r>
  <r>
    <x v="234"/>
    <x v="6"/>
    <n v="865"/>
    <n v="1360"/>
  </r>
  <r>
    <x v="234"/>
    <x v="7"/>
    <n v="885"/>
    <n v="1393"/>
  </r>
  <r>
    <x v="234"/>
    <x v="8"/>
    <n v="882"/>
    <n v="1422"/>
  </r>
  <r>
    <x v="234"/>
    <x v="9"/>
    <n v="906"/>
    <n v="1436"/>
  </r>
  <r>
    <x v="234"/>
    <x v="10"/>
    <n v="874"/>
    <n v="1434"/>
  </r>
  <r>
    <x v="235"/>
    <x v="0"/>
    <n v="388"/>
    <n v="611"/>
  </r>
  <r>
    <x v="235"/>
    <x v="1"/>
    <n v="366"/>
    <n v="626"/>
  </r>
  <r>
    <x v="235"/>
    <x v="2"/>
    <n v="365"/>
    <n v="644"/>
  </r>
  <r>
    <x v="235"/>
    <x v="3"/>
    <n v="380"/>
    <n v="643"/>
  </r>
  <r>
    <x v="235"/>
    <x v="4"/>
    <n v="401"/>
    <n v="633"/>
  </r>
  <r>
    <x v="235"/>
    <x v="5"/>
    <n v="404"/>
    <n v="649"/>
  </r>
  <r>
    <x v="235"/>
    <x v="6"/>
    <n v="417"/>
    <n v="692"/>
  </r>
  <r>
    <x v="235"/>
    <x v="7"/>
    <n v="391"/>
    <n v="712"/>
  </r>
  <r>
    <x v="235"/>
    <x v="8"/>
    <n v="383"/>
    <n v="717"/>
  </r>
  <r>
    <x v="235"/>
    <x v="9"/>
    <n v="351"/>
    <n v="702"/>
  </r>
  <r>
    <x v="235"/>
    <x v="10"/>
    <n v="365"/>
    <n v="679"/>
  </r>
  <r>
    <x v="236"/>
    <x v="0"/>
    <n v="885"/>
    <n v="1402"/>
  </r>
  <r>
    <x v="236"/>
    <x v="1"/>
    <n v="932"/>
    <n v="1433"/>
  </r>
  <r>
    <x v="236"/>
    <x v="2"/>
    <n v="940"/>
    <n v="1409"/>
  </r>
  <r>
    <x v="236"/>
    <x v="3"/>
    <n v="925"/>
    <n v="1454"/>
  </r>
  <r>
    <x v="236"/>
    <x v="4"/>
    <n v="931"/>
    <n v="1419"/>
  </r>
  <r>
    <x v="236"/>
    <x v="5"/>
    <n v="886"/>
    <n v="1442"/>
  </r>
  <r>
    <x v="236"/>
    <x v="6"/>
    <n v="884"/>
    <n v="1454"/>
  </r>
  <r>
    <x v="236"/>
    <x v="7"/>
    <n v="870"/>
    <n v="1490"/>
  </r>
  <r>
    <x v="236"/>
    <x v="8"/>
    <n v="867"/>
    <n v="1470"/>
  </r>
  <r>
    <x v="236"/>
    <x v="9"/>
    <n v="878"/>
    <n v="1485"/>
  </r>
  <r>
    <x v="236"/>
    <x v="10"/>
    <n v="844"/>
    <n v="1515"/>
  </r>
  <r>
    <x v="237"/>
    <x v="0"/>
    <n v="476"/>
    <n v="718"/>
  </r>
  <r>
    <x v="237"/>
    <x v="1"/>
    <n v="495"/>
    <n v="720"/>
  </r>
  <r>
    <x v="237"/>
    <x v="2"/>
    <n v="491"/>
    <n v="725"/>
  </r>
  <r>
    <x v="237"/>
    <x v="3"/>
    <n v="508"/>
    <n v="715"/>
  </r>
  <r>
    <x v="237"/>
    <x v="4"/>
    <n v="538"/>
    <n v="732"/>
  </r>
  <r>
    <x v="237"/>
    <x v="5"/>
    <n v="532"/>
    <n v="745"/>
  </r>
  <r>
    <x v="237"/>
    <x v="6"/>
    <n v="512"/>
    <n v="773"/>
  </r>
  <r>
    <x v="237"/>
    <x v="7"/>
    <n v="529"/>
    <n v="794"/>
  </r>
  <r>
    <x v="237"/>
    <x v="8"/>
    <n v="501"/>
    <n v="833"/>
  </r>
  <r>
    <x v="237"/>
    <x v="9"/>
    <n v="496"/>
    <n v="809"/>
  </r>
  <r>
    <x v="237"/>
    <x v="10"/>
    <n v="487"/>
    <n v="801"/>
  </r>
  <r>
    <x v="238"/>
    <x v="0"/>
    <n v="832"/>
    <n v="1142"/>
  </r>
  <r>
    <x v="238"/>
    <x v="1"/>
    <n v="826"/>
    <n v="1152"/>
  </r>
  <r>
    <x v="238"/>
    <x v="2"/>
    <n v="787"/>
    <n v="1190"/>
  </r>
  <r>
    <x v="238"/>
    <x v="3"/>
    <n v="806"/>
    <n v="1230"/>
  </r>
  <r>
    <x v="238"/>
    <x v="4"/>
    <n v="824"/>
    <n v="1235"/>
  </r>
  <r>
    <x v="238"/>
    <x v="5"/>
    <n v="825"/>
    <n v="1266"/>
  </r>
  <r>
    <x v="238"/>
    <x v="6"/>
    <n v="814"/>
    <n v="1298"/>
  </r>
  <r>
    <x v="238"/>
    <x v="7"/>
    <n v="784"/>
    <n v="1321"/>
  </r>
  <r>
    <x v="238"/>
    <x v="8"/>
    <n v="728"/>
    <n v="1322"/>
  </r>
  <r>
    <x v="238"/>
    <x v="9"/>
    <n v="754"/>
    <n v="1305"/>
  </r>
  <r>
    <x v="238"/>
    <x v="10"/>
    <n v="783"/>
    <n v="1302"/>
  </r>
  <r>
    <x v="239"/>
    <x v="0"/>
    <n v="222"/>
    <n v="329"/>
  </r>
  <r>
    <x v="239"/>
    <x v="1"/>
    <n v="224"/>
    <n v="321"/>
  </r>
  <r>
    <x v="239"/>
    <x v="2"/>
    <n v="221"/>
    <n v="338"/>
  </r>
  <r>
    <x v="239"/>
    <x v="3"/>
    <n v="211"/>
    <n v="327"/>
  </r>
  <r>
    <x v="239"/>
    <x v="4"/>
    <n v="193"/>
    <n v="335"/>
  </r>
  <r>
    <x v="239"/>
    <x v="5"/>
    <n v="201"/>
    <n v="341"/>
  </r>
  <r>
    <x v="239"/>
    <x v="6"/>
    <n v="197"/>
    <n v="352"/>
  </r>
  <r>
    <x v="239"/>
    <x v="7"/>
    <n v="196"/>
    <n v="346"/>
  </r>
  <r>
    <x v="239"/>
    <x v="8"/>
    <n v="196"/>
    <n v="343"/>
  </r>
  <r>
    <x v="239"/>
    <x v="9"/>
    <n v="191"/>
    <n v="344"/>
  </r>
  <r>
    <x v="239"/>
    <x v="10"/>
    <n v="203"/>
    <n v="316"/>
  </r>
  <r>
    <x v="240"/>
    <x v="0"/>
    <n v="802"/>
    <n v="1279"/>
  </r>
  <r>
    <x v="240"/>
    <x v="1"/>
    <n v="817"/>
    <n v="1259"/>
  </r>
  <r>
    <x v="240"/>
    <x v="2"/>
    <n v="885"/>
    <n v="1237"/>
  </r>
  <r>
    <x v="240"/>
    <x v="3"/>
    <n v="867"/>
    <n v="1251"/>
  </r>
  <r>
    <x v="240"/>
    <x v="4"/>
    <n v="884"/>
    <n v="1273"/>
  </r>
  <r>
    <x v="240"/>
    <x v="5"/>
    <n v="836"/>
    <n v="1286"/>
  </r>
  <r>
    <x v="240"/>
    <x v="6"/>
    <n v="769"/>
    <n v="1327"/>
  </r>
  <r>
    <x v="240"/>
    <x v="7"/>
    <n v="764"/>
    <n v="1305"/>
  </r>
  <r>
    <x v="240"/>
    <x v="8"/>
    <n v="770"/>
    <n v="1340"/>
  </r>
  <r>
    <x v="240"/>
    <x v="9"/>
    <n v="776"/>
    <n v="1296"/>
  </r>
  <r>
    <x v="240"/>
    <x v="10"/>
    <n v="751"/>
    <n v="1313"/>
  </r>
  <r>
    <x v="241"/>
    <x v="0"/>
    <n v="248"/>
    <n v="381"/>
  </r>
  <r>
    <x v="241"/>
    <x v="1"/>
    <n v="246"/>
    <n v="393"/>
  </r>
  <r>
    <x v="241"/>
    <x v="2"/>
    <n v="269"/>
    <n v="396"/>
  </r>
  <r>
    <x v="241"/>
    <x v="3"/>
    <n v="273"/>
    <n v="397"/>
  </r>
  <r>
    <x v="241"/>
    <x v="4"/>
    <n v="286"/>
    <n v="418"/>
  </r>
  <r>
    <x v="241"/>
    <x v="5"/>
    <n v="266"/>
    <n v="419"/>
  </r>
  <r>
    <x v="241"/>
    <x v="6"/>
    <n v="269"/>
    <n v="432"/>
  </r>
  <r>
    <x v="241"/>
    <x v="7"/>
    <n v="265"/>
    <n v="412"/>
  </r>
  <r>
    <x v="241"/>
    <x v="8"/>
    <n v="267"/>
    <n v="412"/>
  </r>
  <r>
    <x v="241"/>
    <x v="9"/>
    <n v="270"/>
    <n v="403"/>
  </r>
  <r>
    <x v="241"/>
    <x v="10"/>
    <n v="245"/>
    <n v="410"/>
  </r>
  <r>
    <x v="242"/>
    <x v="0"/>
    <n v="502"/>
    <n v="739"/>
  </r>
  <r>
    <x v="242"/>
    <x v="1"/>
    <n v="498"/>
    <n v="760"/>
  </r>
  <r>
    <x v="242"/>
    <x v="2"/>
    <n v="498"/>
    <n v="739"/>
  </r>
  <r>
    <x v="242"/>
    <x v="3"/>
    <n v="524"/>
    <n v="763"/>
  </r>
  <r>
    <x v="242"/>
    <x v="4"/>
    <n v="501"/>
    <n v="790"/>
  </r>
  <r>
    <x v="242"/>
    <x v="5"/>
    <n v="499"/>
    <n v="807"/>
  </r>
  <r>
    <x v="242"/>
    <x v="6"/>
    <n v="480"/>
    <n v="831"/>
  </r>
  <r>
    <x v="242"/>
    <x v="7"/>
    <n v="496"/>
    <n v="844"/>
  </r>
  <r>
    <x v="242"/>
    <x v="8"/>
    <n v="493"/>
    <n v="845"/>
  </r>
  <r>
    <x v="242"/>
    <x v="9"/>
    <n v="506"/>
    <n v="856"/>
  </r>
  <r>
    <x v="242"/>
    <x v="10"/>
    <n v="510"/>
    <n v="836"/>
  </r>
  <r>
    <x v="243"/>
    <x v="0"/>
    <n v="451"/>
    <n v="771"/>
  </r>
  <r>
    <x v="243"/>
    <x v="1"/>
    <n v="456"/>
    <n v="792"/>
  </r>
  <r>
    <x v="243"/>
    <x v="2"/>
    <n v="487"/>
    <n v="821"/>
  </r>
  <r>
    <x v="243"/>
    <x v="3"/>
    <n v="509"/>
    <n v="812"/>
  </r>
  <r>
    <x v="243"/>
    <x v="4"/>
    <n v="512"/>
    <n v="825"/>
  </r>
  <r>
    <x v="243"/>
    <x v="5"/>
    <n v="504"/>
    <n v="859"/>
  </r>
  <r>
    <x v="243"/>
    <x v="6"/>
    <n v="502"/>
    <n v="898"/>
  </r>
  <r>
    <x v="243"/>
    <x v="7"/>
    <n v="517"/>
    <n v="916"/>
  </r>
  <r>
    <x v="243"/>
    <x v="8"/>
    <n v="528"/>
    <n v="930"/>
  </r>
  <r>
    <x v="243"/>
    <x v="9"/>
    <n v="513"/>
    <n v="943"/>
  </r>
  <r>
    <x v="243"/>
    <x v="10"/>
    <n v="496"/>
    <n v="939"/>
  </r>
  <r>
    <x v="244"/>
    <x v="0"/>
    <n v="825"/>
    <n v="1241"/>
  </r>
  <r>
    <x v="244"/>
    <x v="1"/>
    <n v="889"/>
    <n v="1240"/>
  </r>
  <r>
    <x v="244"/>
    <x v="2"/>
    <n v="930"/>
    <n v="1293"/>
  </r>
  <r>
    <x v="244"/>
    <x v="3"/>
    <n v="906"/>
    <n v="1310"/>
  </r>
  <r>
    <x v="244"/>
    <x v="4"/>
    <n v="891"/>
    <n v="1367"/>
  </r>
  <r>
    <x v="244"/>
    <x v="5"/>
    <n v="887"/>
    <n v="1374"/>
  </r>
  <r>
    <x v="244"/>
    <x v="6"/>
    <n v="889"/>
    <n v="1411"/>
  </r>
  <r>
    <x v="244"/>
    <x v="7"/>
    <n v="832"/>
    <n v="1462"/>
  </r>
  <r>
    <x v="244"/>
    <x v="8"/>
    <n v="779"/>
    <n v="1476"/>
  </r>
  <r>
    <x v="244"/>
    <x v="9"/>
    <n v="758"/>
    <n v="1473"/>
  </r>
  <r>
    <x v="244"/>
    <x v="10"/>
    <n v="788"/>
    <n v="1425"/>
  </r>
  <r>
    <x v="245"/>
    <x v="0"/>
    <n v="1445"/>
    <n v="2217"/>
  </r>
  <r>
    <x v="245"/>
    <x v="1"/>
    <n v="1488"/>
    <n v="2253"/>
  </r>
  <r>
    <x v="245"/>
    <x v="2"/>
    <n v="1452"/>
    <n v="2271"/>
  </r>
  <r>
    <x v="245"/>
    <x v="3"/>
    <n v="1467"/>
    <n v="2307"/>
  </r>
  <r>
    <x v="245"/>
    <x v="4"/>
    <n v="1473"/>
    <n v="2305"/>
  </r>
  <r>
    <x v="245"/>
    <x v="5"/>
    <n v="1483"/>
    <n v="2375"/>
  </r>
  <r>
    <x v="245"/>
    <x v="6"/>
    <n v="1482"/>
    <n v="2440"/>
  </r>
  <r>
    <x v="245"/>
    <x v="7"/>
    <n v="1474"/>
    <n v="2503"/>
  </r>
  <r>
    <x v="245"/>
    <x v="8"/>
    <n v="1512"/>
    <n v="2513"/>
  </r>
  <r>
    <x v="245"/>
    <x v="9"/>
    <n v="1478"/>
    <n v="2538"/>
  </r>
  <r>
    <x v="245"/>
    <x v="10"/>
    <n v="1482"/>
    <n v="2499"/>
  </r>
  <r>
    <x v="246"/>
    <x v="0"/>
    <n v="433"/>
    <n v="716"/>
  </r>
  <r>
    <x v="246"/>
    <x v="1"/>
    <n v="443"/>
    <n v="699"/>
  </r>
  <r>
    <x v="246"/>
    <x v="2"/>
    <n v="460"/>
    <n v="693"/>
  </r>
  <r>
    <x v="246"/>
    <x v="3"/>
    <n v="446"/>
    <n v="706"/>
  </r>
  <r>
    <x v="246"/>
    <x v="4"/>
    <n v="438"/>
    <n v="726"/>
  </r>
  <r>
    <x v="246"/>
    <x v="5"/>
    <n v="433"/>
    <n v="748"/>
  </r>
  <r>
    <x v="246"/>
    <x v="6"/>
    <n v="422"/>
    <n v="747"/>
  </r>
  <r>
    <x v="246"/>
    <x v="7"/>
    <n v="437"/>
    <n v="762"/>
  </r>
  <r>
    <x v="246"/>
    <x v="8"/>
    <n v="424"/>
    <n v="757"/>
  </r>
  <r>
    <x v="246"/>
    <x v="9"/>
    <n v="444"/>
    <n v="748"/>
  </r>
  <r>
    <x v="246"/>
    <x v="10"/>
    <n v="442"/>
    <n v="738"/>
  </r>
  <r>
    <x v="247"/>
    <x v="0"/>
    <n v="9875"/>
    <n v="14201"/>
  </r>
  <r>
    <x v="247"/>
    <x v="1"/>
    <n v="10266"/>
    <n v="14466"/>
  </r>
  <r>
    <x v="247"/>
    <x v="2"/>
    <n v="10530"/>
    <n v="14683"/>
  </r>
  <r>
    <x v="247"/>
    <x v="3"/>
    <n v="10668"/>
    <n v="14965"/>
  </r>
  <r>
    <x v="247"/>
    <x v="4"/>
    <n v="10879"/>
    <n v="15208"/>
  </r>
  <r>
    <x v="247"/>
    <x v="5"/>
    <n v="10868"/>
    <n v="15817"/>
  </r>
  <r>
    <x v="247"/>
    <x v="6"/>
    <n v="10726"/>
    <n v="16398"/>
  </r>
  <r>
    <x v="247"/>
    <x v="7"/>
    <n v="10709"/>
    <n v="16771"/>
  </r>
  <r>
    <x v="247"/>
    <x v="8"/>
    <n v="10517"/>
    <n v="17014"/>
  </r>
  <r>
    <x v="247"/>
    <x v="9"/>
    <n v="10429"/>
    <n v="17084"/>
  </r>
  <r>
    <x v="247"/>
    <x v="10"/>
    <n v="10412"/>
    <n v="17034"/>
  </r>
  <r>
    <x v="248"/>
    <x v="0"/>
    <n v="913"/>
    <n v="1525"/>
  </r>
  <r>
    <x v="248"/>
    <x v="1"/>
    <n v="915"/>
    <n v="1502"/>
  </r>
  <r>
    <x v="248"/>
    <x v="2"/>
    <n v="937"/>
    <n v="1504"/>
  </r>
  <r>
    <x v="248"/>
    <x v="3"/>
    <n v="944"/>
    <n v="1525"/>
  </r>
  <r>
    <x v="248"/>
    <x v="4"/>
    <n v="956"/>
    <n v="1557"/>
  </r>
  <r>
    <x v="248"/>
    <x v="5"/>
    <n v="942"/>
    <n v="1588"/>
  </r>
  <r>
    <x v="248"/>
    <x v="6"/>
    <n v="957"/>
    <n v="1558"/>
  </r>
  <r>
    <x v="248"/>
    <x v="7"/>
    <n v="877"/>
    <n v="1593"/>
  </r>
  <r>
    <x v="248"/>
    <x v="8"/>
    <n v="885"/>
    <n v="1585"/>
  </r>
  <r>
    <x v="248"/>
    <x v="9"/>
    <n v="874"/>
    <n v="1605"/>
  </r>
  <r>
    <x v="248"/>
    <x v="10"/>
    <n v="892"/>
    <n v="1595"/>
  </r>
  <r>
    <x v="249"/>
    <x v="0"/>
    <n v="437"/>
    <n v="848"/>
  </r>
  <r>
    <x v="249"/>
    <x v="1"/>
    <n v="442"/>
    <n v="851"/>
  </r>
  <r>
    <x v="249"/>
    <x v="2"/>
    <n v="452"/>
    <n v="840"/>
  </r>
  <r>
    <x v="249"/>
    <x v="3"/>
    <n v="466"/>
    <n v="881"/>
  </r>
  <r>
    <x v="249"/>
    <x v="4"/>
    <n v="486"/>
    <n v="880"/>
  </r>
  <r>
    <x v="249"/>
    <x v="5"/>
    <n v="485"/>
    <n v="900"/>
  </r>
  <r>
    <x v="249"/>
    <x v="6"/>
    <n v="480"/>
    <n v="934"/>
  </r>
  <r>
    <x v="249"/>
    <x v="7"/>
    <n v="465"/>
    <n v="933"/>
  </r>
  <r>
    <x v="249"/>
    <x v="8"/>
    <n v="454"/>
    <n v="944"/>
  </r>
  <r>
    <x v="249"/>
    <x v="9"/>
    <n v="488"/>
    <n v="946"/>
  </r>
  <r>
    <x v="249"/>
    <x v="10"/>
    <n v="488"/>
    <n v="935"/>
  </r>
  <r>
    <x v="250"/>
    <x v="0"/>
    <n v="1003"/>
    <n v="1531"/>
  </r>
  <r>
    <x v="250"/>
    <x v="1"/>
    <n v="1067"/>
    <n v="1562"/>
  </r>
  <r>
    <x v="250"/>
    <x v="2"/>
    <n v="1062"/>
    <n v="1584"/>
  </r>
  <r>
    <x v="250"/>
    <x v="3"/>
    <n v="1110"/>
    <n v="1599"/>
  </r>
  <r>
    <x v="250"/>
    <x v="4"/>
    <n v="1184"/>
    <n v="1628"/>
  </r>
  <r>
    <x v="250"/>
    <x v="5"/>
    <n v="1179"/>
    <n v="1700"/>
  </r>
  <r>
    <x v="250"/>
    <x v="6"/>
    <n v="1129"/>
    <n v="1786"/>
  </r>
  <r>
    <x v="250"/>
    <x v="7"/>
    <n v="1136"/>
    <n v="1840"/>
  </r>
  <r>
    <x v="250"/>
    <x v="8"/>
    <n v="1101"/>
    <n v="1884"/>
  </r>
  <r>
    <x v="250"/>
    <x v="9"/>
    <n v="1100"/>
    <n v="1849"/>
  </r>
  <r>
    <x v="250"/>
    <x v="10"/>
    <n v="1105"/>
    <n v="1855"/>
  </r>
  <r>
    <x v="251"/>
    <x v="0"/>
    <n v="222"/>
    <n v="278"/>
  </r>
  <r>
    <x v="251"/>
    <x v="1"/>
    <n v="233"/>
    <n v="286"/>
  </r>
  <r>
    <x v="251"/>
    <x v="2"/>
    <n v="248"/>
    <n v="292"/>
  </r>
  <r>
    <x v="251"/>
    <x v="3"/>
    <n v="261"/>
    <n v="310"/>
  </r>
  <r>
    <x v="251"/>
    <x v="4"/>
    <n v="263"/>
    <n v="324"/>
  </r>
  <r>
    <x v="251"/>
    <x v="5"/>
    <n v="267"/>
    <n v="340"/>
  </r>
  <r>
    <x v="251"/>
    <x v="6"/>
    <n v="275"/>
    <n v="360"/>
  </r>
  <r>
    <x v="251"/>
    <x v="7"/>
    <n v="268"/>
    <n v="358"/>
  </r>
  <r>
    <x v="251"/>
    <x v="8"/>
    <n v="255"/>
    <n v="381"/>
  </r>
  <r>
    <x v="251"/>
    <x v="9"/>
    <n v="235"/>
    <n v="396"/>
  </r>
  <r>
    <x v="251"/>
    <x v="10"/>
    <n v="226"/>
    <n v="387"/>
  </r>
  <r>
    <x v="252"/>
    <x v="0"/>
    <n v="460"/>
    <n v="717"/>
  </r>
  <r>
    <x v="252"/>
    <x v="1"/>
    <n v="450"/>
    <n v="707"/>
  </r>
  <r>
    <x v="252"/>
    <x v="2"/>
    <n v="468"/>
    <n v="694"/>
  </r>
  <r>
    <x v="252"/>
    <x v="3"/>
    <n v="444"/>
    <n v="707"/>
  </r>
  <r>
    <x v="252"/>
    <x v="4"/>
    <n v="445"/>
    <n v="702"/>
  </r>
  <r>
    <x v="252"/>
    <x v="5"/>
    <n v="452"/>
    <n v="720"/>
  </r>
  <r>
    <x v="252"/>
    <x v="6"/>
    <n v="469"/>
    <n v="717"/>
  </r>
  <r>
    <x v="252"/>
    <x v="7"/>
    <n v="453"/>
    <n v="715"/>
  </r>
  <r>
    <x v="252"/>
    <x v="8"/>
    <n v="443"/>
    <n v="732"/>
  </r>
  <r>
    <x v="252"/>
    <x v="9"/>
    <n v="420"/>
    <n v="710"/>
  </r>
  <r>
    <x v="252"/>
    <x v="10"/>
    <n v="421"/>
    <n v="726"/>
  </r>
  <r>
    <x v="253"/>
    <x v="0"/>
    <n v="547"/>
    <n v="872"/>
  </r>
  <r>
    <x v="253"/>
    <x v="1"/>
    <n v="545"/>
    <n v="864"/>
  </r>
  <r>
    <x v="253"/>
    <x v="2"/>
    <n v="562"/>
    <n v="863"/>
  </r>
  <r>
    <x v="253"/>
    <x v="3"/>
    <n v="553"/>
    <n v="876"/>
  </r>
  <r>
    <x v="253"/>
    <x v="4"/>
    <n v="541"/>
    <n v="881"/>
  </r>
  <r>
    <x v="253"/>
    <x v="5"/>
    <n v="574"/>
    <n v="869"/>
  </r>
  <r>
    <x v="253"/>
    <x v="6"/>
    <n v="549"/>
    <n v="859"/>
  </r>
  <r>
    <x v="253"/>
    <x v="7"/>
    <n v="527"/>
    <n v="867"/>
  </r>
  <r>
    <x v="253"/>
    <x v="8"/>
    <n v="531"/>
    <n v="875"/>
  </r>
  <r>
    <x v="253"/>
    <x v="9"/>
    <n v="539"/>
    <n v="854"/>
  </r>
  <r>
    <x v="253"/>
    <x v="10"/>
    <n v="519"/>
    <n v="865"/>
  </r>
  <r>
    <x v="254"/>
    <x v="0"/>
    <n v="376"/>
    <n v="618"/>
  </r>
  <r>
    <x v="254"/>
    <x v="1"/>
    <n v="371"/>
    <n v="610"/>
  </r>
  <r>
    <x v="254"/>
    <x v="2"/>
    <n v="385"/>
    <n v="610"/>
  </r>
  <r>
    <x v="254"/>
    <x v="3"/>
    <n v="367"/>
    <n v="605"/>
  </r>
  <r>
    <x v="254"/>
    <x v="4"/>
    <n v="407"/>
    <n v="590"/>
  </r>
  <r>
    <x v="254"/>
    <x v="5"/>
    <n v="402"/>
    <n v="597"/>
  </r>
  <r>
    <x v="254"/>
    <x v="6"/>
    <n v="413"/>
    <n v="645"/>
  </r>
  <r>
    <x v="254"/>
    <x v="7"/>
    <n v="414"/>
    <n v="675"/>
  </r>
  <r>
    <x v="254"/>
    <x v="8"/>
    <n v="402"/>
    <n v="691"/>
  </r>
  <r>
    <x v="254"/>
    <x v="9"/>
    <n v="401"/>
    <n v="684"/>
  </r>
  <r>
    <x v="254"/>
    <x v="10"/>
    <n v="393"/>
    <n v="715"/>
  </r>
  <r>
    <x v="255"/>
    <x v="0"/>
    <n v="367"/>
    <n v="593"/>
  </r>
  <r>
    <x v="255"/>
    <x v="1"/>
    <n v="349"/>
    <n v="616"/>
  </r>
  <r>
    <x v="255"/>
    <x v="2"/>
    <n v="318"/>
    <n v="633"/>
  </r>
  <r>
    <x v="255"/>
    <x v="3"/>
    <n v="318"/>
    <n v="623"/>
  </r>
  <r>
    <x v="255"/>
    <x v="4"/>
    <n v="330"/>
    <n v="634"/>
  </r>
  <r>
    <x v="255"/>
    <x v="5"/>
    <n v="337"/>
    <n v="610"/>
  </r>
  <r>
    <x v="255"/>
    <x v="6"/>
    <n v="352"/>
    <n v="608"/>
  </r>
  <r>
    <x v="255"/>
    <x v="7"/>
    <n v="338"/>
    <n v="619"/>
  </r>
  <r>
    <x v="255"/>
    <x v="8"/>
    <n v="336"/>
    <n v="587"/>
  </r>
  <r>
    <x v="255"/>
    <x v="9"/>
    <n v="305"/>
    <n v="593"/>
  </r>
  <r>
    <x v="255"/>
    <x v="10"/>
    <n v="330"/>
    <n v="577"/>
  </r>
  <r>
    <x v="256"/>
    <x v="0"/>
    <n v="485"/>
    <n v="811"/>
  </r>
  <r>
    <x v="256"/>
    <x v="1"/>
    <n v="520"/>
    <n v="793"/>
  </r>
  <r>
    <x v="256"/>
    <x v="2"/>
    <n v="542"/>
    <n v="794"/>
  </r>
  <r>
    <x v="256"/>
    <x v="3"/>
    <n v="601"/>
    <n v="741"/>
  </r>
  <r>
    <x v="256"/>
    <x v="4"/>
    <n v="657"/>
    <n v="782"/>
  </r>
  <r>
    <x v="256"/>
    <x v="5"/>
    <n v="631"/>
    <n v="832"/>
  </r>
  <r>
    <x v="256"/>
    <x v="6"/>
    <n v="633"/>
    <n v="865"/>
  </r>
  <r>
    <x v="256"/>
    <x v="7"/>
    <n v="595"/>
    <n v="930"/>
  </r>
  <r>
    <x v="256"/>
    <x v="8"/>
    <n v="580"/>
    <n v="951"/>
  </r>
  <r>
    <x v="256"/>
    <x v="9"/>
    <n v="590"/>
    <n v="961"/>
  </r>
  <r>
    <x v="256"/>
    <x v="10"/>
    <n v="577"/>
    <n v="989"/>
  </r>
  <r>
    <x v="257"/>
    <x v="0"/>
    <n v="1525"/>
    <n v="2322"/>
  </r>
  <r>
    <x v="257"/>
    <x v="1"/>
    <n v="1556"/>
    <n v="2316"/>
  </r>
  <r>
    <x v="257"/>
    <x v="2"/>
    <n v="1615"/>
    <n v="2351"/>
  </r>
  <r>
    <x v="257"/>
    <x v="3"/>
    <n v="1621"/>
    <n v="2357"/>
  </r>
  <r>
    <x v="257"/>
    <x v="4"/>
    <n v="1656"/>
    <n v="2375"/>
  </r>
  <r>
    <x v="257"/>
    <x v="5"/>
    <n v="1634"/>
    <n v="2469"/>
  </r>
  <r>
    <x v="257"/>
    <x v="6"/>
    <n v="1624"/>
    <n v="2565"/>
  </r>
  <r>
    <x v="257"/>
    <x v="7"/>
    <n v="1564"/>
    <n v="2597"/>
  </r>
  <r>
    <x v="257"/>
    <x v="8"/>
    <n v="1520"/>
    <n v="2645"/>
  </r>
  <r>
    <x v="257"/>
    <x v="9"/>
    <n v="1444"/>
    <n v="2715"/>
  </r>
  <r>
    <x v="257"/>
    <x v="10"/>
    <n v="1467"/>
    <n v="2715"/>
  </r>
  <r>
    <x v="258"/>
    <x v="0"/>
    <n v="1065"/>
    <n v="1642"/>
  </r>
  <r>
    <x v="258"/>
    <x v="1"/>
    <n v="1084"/>
    <n v="1652"/>
  </r>
  <r>
    <x v="258"/>
    <x v="2"/>
    <n v="1090"/>
    <n v="1675"/>
  </r>
  <r>
    <x v="258"/>
    <x v="3"/>
    <n v="1102"/>
    <n v="1706"/>
  </r>
  <r>
    <x v="258"/>
    <x v="4"/>
    <n v="1117"/>
    <n v="1722"/>
  </r>
  <r>
    <x v="258"/>
    <x v="5"/>
    <n v="1137"/>
    <n v="1736"/>
  </r>
  <r>
    <x v="258"/>
    <x v="6"/>
    <n v="1117"/>
    <n v="1798"/>
  </r>
  <r>
    <x v="258"/>
    <x v="7"/>
    <n v="1068"/>
    <n v="1853"/>
  </r>
  <r>
    <x v="258"/>
    <x v="8"/>
    <n v="1012"/>
    <n v="1844"/>
  </r>
  <r>
    <x v="258"/>
    <x v="9"/>
    <n v="956"/>
    <n v="1908"/>
  </r>
  <r>
    <x v="258"/>
    <x v="10"/>
    <n v="948"/>
    <n v="1861"/>
  </r>
  <r>
    <x v="259"/>
    <x v="0"/>
    <n v="858"/>
    <n v="1393"/>
  </r>
  <r>
    <x v="259"/>
    <x v="1"/>
    <n v="890"/>
    <n v="1363"/>
  </r>
  <r>
    <x v="259"/>
    <x v="2"/>
    <n v="935"/>
    <n v="1356"/>
  </r>
  <r>
    <x v="259"/>
    <x v="3"/>
    <n v="945"/>
    <n v="1347"/>
  </r>
  <r>
    <x v="259"/>
    <x v="4"/>
    <n v="938"/>
    <n v="1383"/>
  </r>
  <r>
    <x v="259"/>
    <x v="5"/>
    <n v="942"/>
    <n v="1448"/>
  </r>
  <r>
    <x v="259"/>
    <x v="6"/>
    <n v="918"/>
    <n v="1495"/>
  </r>
  <r>
    <x v="259"/>
    <x v="7"/>
    <n v="927"/>
    <n v="1517"/>
  </r>
  <r>
    <x v="259"/>
    <x v="8"/>
    <n v="922"/>
    <n v="1504"/>
  </r>
  <r>
    <x v="259"/>
    <x v="9"/>
    <n v="922"/>
    <n v="1518"/>
  </r>
  <r>
    <x v="259"/>
    <x v="10"/>
    <n v="916"/>
    <n v="1521"/>
  </r>
  <r>
    <x v="260"/>
    <x v="0"/>
    <n v="1109"/>
    <n v="1817"/>
  </r>
  <r>
    <x v="260"/>
    <x v="1"/>
    <n v="1136"/>
    <n v="1784"/>
  </r>
  <r>
    <x v="260"/>
    <x v="2"/>
    <n v="1196"/>
    <n v="1790"/>
  </r>
  <r>
    <x v="260"/>
    <x v="3"/>
    <n v="1214"/>
    <n v="1813"/>
  </r>
  <r>
    <x v="260"/>
    <x v="4"/>
    <n v="1225"/>
    <n v="1793"/>
  </r>
  <r>
    <x v="260"/>
    <x v="5"/>
    <n v="1224"/>
    <n v="1881"/>
  </r>
  <r>
    <x v="260"/>
    <x v="6"/>
    <n v="1190"/>
    <n v="1937"/>
  </r>
  <r>
    <x v="260"/>
    <x v="7"/>
    <n v="1149"/>
    <n v="1984"/>
  </r>
  <r>
    <x v="260"/>
    <x v="8"/>
    <n v="1122"/>
    <n v="1984"/>
  </r>
  <r>
    <x v="260"/>
    <x v="9"/>
    <n v="1049"/>
    <n v="2019"/>
  </r>
  <r>
    <x v="260"/>
    <x v="10"/>
    <n v="1024"/>
    <n v="2027"/>
  </r>
  <r>
    <x v="261"/>
    <x v="0"/>
    <n v="1226"/>
    <n v="1646"/>
  </r>
  <r>
    <x v="261"/>
    <x v="1"/>
    <n v="1248"/>
    <n v="1698"/>
  </r>
  <r>
    <x v="261"/>
    <x v="2"/>
    <n v="1279"/>
    <n v="1730"/>
  </r>
  <r>
    <x v="261"/>
    <x v="3"/>
    <n v="1253"/>
    <n v="1773"/>
  </r>
  <r>
    <x v="261"/>
    <x v="4"/>
    <n v="1248"/>
    <n v="1802"/>
  </r>
  <r>
    <x v="261"/>
    <x v="5"/>
    <n v="1225"/>
    <n v="1873"/>
  </r>
  <r>
    <x v="261"/>
    <x v="6"/>
    <n v="1200"/>
    <n v="1952"/>
  </r>
  <r>
    <x v="261"/>
    <x v="7"/>
    <n v="1186"/>
    <n v="1979"/>
  </r>
  <r>
    <x v="261"/>
    <x v="8"/>
    <n v="1165"/>
    <n v="1998"/>
  </r>
  <r>
    <x v="261"/>
    <x v="9"/>
    <n v="1118"/>
    <n v="2002"/>
  </r>
  <r>
    <x v="261"/>
    <x v="10"/>
    <n v="1094"/>
    <n v="1956"/>
  </r>
  <r>
    <x v="262"/>
    <x v="0"/>
    <n v="516"/>
    <n v="883"/>
  </r>
  <r>
    <x v="262"/>
    <x v="1"/>
    <n v="540"/>
    <n v="897"/>
  </r>
  <r>
    <x v="262"/>
    <x v="2"/>
    <n v="542"/>
    <n v="887"/>
  </r>
  <r>
    <x v="262"/>
    <x v="3"/>
    <n v="528"/>
    <n v="904"/>
  </r>
  <r>
    <x v="262"/>
    <x v="4"/>
    <n v="532"/>
    <n v="935"/>
  </r>
  <r>
    <x v="262"/>
    <x v="5"/>
    <n v="514"/>
    <n v="944"/>
  </r>
  <r>
    <x v="262"/>
    <x v="6"/>
    <n v="509"/>
    <n v="963"/>
  </r>
  <r>
    <x v="262"/>
    <x v="7"/>
    <n v="522"/>
    <n v="958"/>
  </r>
  <r>
    <x v="262"/>
    <x v="8"/>
    <n v="517"/>
    <n v="981"/>
  </r>
  <r>
    <x v="262"/>
    <x v="9"/>
    <n v="518"/>
    <n v="953"/>
  </r>
  <r>
    <x v="262"/>
    <x v="10"/>
    <n v="486"/>
    <n v="917"/>
  </r>
  <r>
    <x v="263"/>
    <x v="0"/>
    <n v="289"/>
    <n v="388"/>
  </r>
  <r>
    <x v="263"/>
    <x v="1"/>
    <n v="314"/>
    <n v="381"/>
  </r>
  <r>
    <x v="263"/>
    <x v="2"/>
    <n v="330"/>
    <n v="390"/>
  </r>
  <r>
    <x v="263"/>
    <x v="3"/>
    <n v="318"/>
    <n v="407"/>
  </r>
  <r>
    <x v="263"/>
    <x v="4"/>
    <n v="291"/>
    <n v="405"/>
  </r>
  <r>
    <x v="263"/>
    <x v="5"/>
    <n v="276"/>
    <n v="447"/>
  </r>
  <r>
    <x v="263"/>
    <x v="6"/>
    <n v="257"/>
    <n v="485"/>
  </r>
  <r>
    <x v="263"/>
    <x v="7"/>
    <n v="280"/>
    <n v="487"/>
  </r>
  <r>
    <x v="263"/>
    <x v="8"/>
    <n v="282"/>
    <n v="473"/>
  </r>
  <r>
    <x v="263"/>
    <x v="9"/>
    <n v="298"/>
    <n v="467"/>
  </r>
  <r>
    <x v="263"/>
    <x v="10"/>
    <n v="279"/>
    <n v="480"/>
  </r>
  <r>
    <x v="264"/>
    <x v="0"/>
    <n v="161"/>
    <n v="308"/>
  </r>
  <r>
    <x v="264"/>
    <x v="1"/>
    <n v="181"/>
    <n v="284"/>
  </r>
  <r>
    <x v="264"/>
    <x v="2"/>
    <n v="188"/>
    <n v="282"/>
  </r>
  <r>
    <x v="264"/>
    <x v="3"/>
    <n v="199"/>
    <n v="282"/>
  </r>
  <r>
    <x v="264"/>
    <x v="4"/>
    <n v="193"/>
    <n v="288"/>
  </r>
  <r>
    <x v="264"/>
    <x v="5"/>
    <n v="204"/>
    <n v="287"/>
  </r>
  <r>
    <x v="264"/>
    <x v="6"/>
    <n v="198"/>
    <n v="294"/>
  </r>
  <r>
    <x v="264"/>
    <x v="7"/>
    <n v="207"/>
    <n v="301"/>
  </r>
  <r>
    <x v="264"/>
    <x v="8"/>
    <n v="197"/>
    <n v="318"/>
  </r>
  <r>
    <x v="264"/>
    <x v="9"/>
    <n v="189"/>
    <n v="320"/>
  </r>
  <r>
    <x v="264"/>
    <x v="10"/>
    <n v="178"/>
    <n v="313"/>
  </r>
  <r>
    <x v="265"/>
    <x v="0"/>
    <n v="63"/>
    <n v="85"/>
  </r>
  <r>
    <x v="265"/>
    <x v="1"/>
    <n v="62"/>
    <n v="85"/>
  </r>
  <r>
    <x v="265"/>
    <x v="2"/>
    <n v="57"/>
    <n v="77"/>
  </r>
  <r>
    <x v="265"/>
    <x v="3"/>
    <n v="64"/>
    <n v="73"/>
  </r>
  <r>
    <x v="265"/>
    <x v="4"/>
    <n v="50"/>
    <n v="96"/>
  </r>
  <r>
    <x v="265"/>
    <x v="5"/>
    <n v="51"/>
    <n v="94"/>
  </r>
  <r>
    <x v="265"/>
    <x v="6"/>
    <n v="47"/>
    <n v="103"/>
  </r>
  <r>
    <x v="265"/>
    <x v="7"/>
    <n v="42"/>
    <n v="101"/>
  </r>
  <r>
    <x v="265"/>
    <x v="8"/>
    <n v="50"/>
    <n v="94"/>
  </r>
  <r>
    <x v="265"/>
    <x v="9"/>
    <n v="48"/>
    <n v="89"/>
  </r>
  <r>
    <x v="265"/>
    <x v="10"/>
    <n v="45"/>
    <n v="78"/>
  </r>
  <r>
    <x v="266"/>
    <x v="0"/>
    <n v="241"/>
    <n v="299"/>
  </r>
  <r>
    <x v="266"/>
    <x v="1"/>
    <n v="269"/>
    <n v="309"/>
  </r>
  <r>
    <x v="266"/>
    <x v="2"/>
    <n v="276"/>
    <n v="317"/>
  </r>
  <r>
    <x v="266"/>
    <x v="3"/>
    <n v="281"/>
    <n v="333"/>
  </r>
  <r>
    <x v="266"/>
    <x v="4"/>
    <n v="270"/>
    <n v="341"/>
  </r>
  <r>
    <x v="266"/>
    <x v="5"/>
    <n v="258"/>
    <n v="349"/>
  </r>
  <r>
    <x v="266"/>
    <x v="6"/>
    <n v="239"/>
    <n v="375"/>
  </r>
  <r>
    <x v="266"/>
    <x v="7"/>
    <n v="234"/>
    <n v="389"/>
  </r>
  <r>
    <x v="266"/>
    <x v="8"/>
    <n v="244"/>
    <n v="405"/>
  </r>
  <r>
    <x v="266"/>
    <x v="9"/>
    <n v="250"/>
    <n v="386"/>
  </r>
  <r>
    <x v="266"/>
    <x v="10"/>
    <n v="229"/>
    <n v="377"/>
  </r>
  <r>
    <x v="267"/>
    <x v="0"/>
    <n v="285"/>
    <n v="452"/>
  </r>
  <r>
    <x v="267"/>
    <x v="1"/>
    <n v="295"/>
    <n v="447"/>
  </r>
  <r>
    <x v="267"/>
    <x v="2"/>
    <n v="293"/>
    <n v="455"/>
  </r>
  <r>
    <x v="267"/>
    <x v="3"/>
    <n v="288"/>
    <n v="468"/>
  </r>
  <r>
    <x v="267"/>
    <x v="4"/>
    <n v="314"/>
    <n v="468"/>
  </r>
  <r>
    <x v="267"/>
    <x v="5"/>
    <n v="295"/>
    <n v="516"/>
  </r>
  <r>
    <x v="267"/>
    <x v="6"/>
    <n v="320"/>
    <n v="502"/>
  </r>
  <r>
    <x v="267"/>
    <x v="7"/>
    <n v="331"/>
    <n v="540"/>
  </r>
  <r>
    <x v="267"/>
    <x v="8"/>
    <n v="329"/>
    <n v="563"/>
  </r>
  <r>
    <x v="267"/>
    <x v="9"/>
    <n v="339"/>
    <n v="594"/>
  </r>
  <r>
    <x v="267"/>
    <x v="10"/>
    <n v="352"/>
    <n v="606"/>
  </r>
  <r>
    <x v="268"/>
    <x v="0"/>
    <n v="288"/>
    <n v="416"/>
  </r>
  <r>
    <x v="268"/>
    <x v="1"/>
    <n v="289"/>
    <n v="441"/>
  </r>
  <r>
    <x v="268"/>
    <x v="2"/>
    <n v="277"/>
    <n v="433"/>
  </r>
  <r>
    <x v="268"/>
    <x v="3"/>
    <n v="267"/>
    <n v="442"/>
  </r>
  <r>
    <x v="268"/>
    <x v="4"/>
    <n v="273"/>
    <n v="442"/>
  </r>
  <r>
    <x v="268"/>
    <x v="5"/>
    <n v="266"/>
    <n v="431"/>
  </r>
  <r>
    <x v="268"/>
    <x v="6"/>
    <n v="271"/>
    <n v="444"/>
  </r>
  <r>
    <x v="268"/>
    <x v="7"/>
    <n v="264"/>
    <n v="459"/>
  </r>
  <r>
    <x v="268"/>
    <x v="8"/>
    <n v="245"/>
    <n v="459"/>
  </r>
  <r>
    <x v="268"/>
    <x v="9"/>
    <n v="228"/>
    <n v="445"/>
  </r>
  <r>
    <x v="268"/>
    <x v="10"/>
    <n v="226"/>
    <n v="440"/>
  </r>
  <r>
    <x v="269"/>
    <x v="0"/>
    <n v="674"/>
    <n v="952"/>
  </r>
  <r>
    <x v="269"/>
    <x v="1"/>
    <n v="686"/>
    <n v="1008"/>
  </r>
  <r>
    <x v="269"/>
    <x v="2"/>
    <n v="728"/>
    <n v="1004"/>
  </r>
  <r>
    <x v="269"/>
    <x v="3"/>
    <n v="736"/>
    <n v="1020"/>
  </r>
  <r>
    <x v="269"/>
    <x v="4"/>
    <n v="725"/>
    <n v="1063"/>
  </r>
  <r>
    <x v="269"/>
    <x v="5"/>
    <n v="688"/>
    <n v="1120"/>
  </r>
  <r>
    <x v="269"/>
    <x v="6"/>
    <n v="705"/>
    <n v="1146"/>
  </r>
  <r>
    <x v="269"/>
    <x v="7"/>
    <n v="706"/>
    <n v="1145"/>
  </r>
  <r>
    <x v="269"/>
    <x v="8"/>
    <n v="684"/>
    <n v="1180"/>
  </r>
  <r>
    <x v="269"/>
    <x v="9"/>
    <n v="692"/>
    <n v="1151"/>
  </r>
  <r>
    <x v="269"/>
    <x v="10"/>
    <n v="661"/>
    <n v="1137"/>
  </r>
  <r>
    <x v="270"/>
    <x v="0"/>
    <n v="1850"/>
    <n v="2936"/>
  </r>
  <r>
    <x v="270"/>
    <x v="1"/>
    <n v="1891"/>
    <n v="2875"/>
  </r>
  <r>
    <x v="270"/>
    <x v="2"/>
    <n v="1921"/>
    <n v="2896"/>
  </r>
  <r>
    <x v="270"/>
    <x v="3"/>
    <n v="1977"/>
    <n v="2924"/>
  </r>
  <r>
    <x v="270"/>
    <x v="4"/>
    <n v="1951"/>
    <n v="3015"/>
  </r>
  <r>
    <x v="270"/>
    <x v="5"/>
    <n v="2003"/>
    <n v="3053"/>
  </r>
  <r>
    <x v="270"/>
    <x v="6"/>
    <n v="1969"/>
    <n v="3202"/>
  </r>
  <r>
    <x v="270"/>
    <x v="7"/>
    <n v="1904"/>
    <n v="3316"/>
  </r>
  <r>
    <x v="270"/>
    <x v="8"/>
    <n v="1898"/>
    <n v="3386"/>
  </r>
  <r>
    <x v="270"/>
    <x v="9"/>
    <n v="1921"/>
    <n v="3427"/>
  </r>
  <r>
    <x v="270"/>
    <x v="10"/>
    <n v="1914"/>
    <n v="3412"/>
  </r>
  <r>
    <x v="271"/>
    <x v="0"/>
    <n v="705"/>
    <n v="1006"/>
  </r>
  <r>
    <x v="271"/>
    <x v="1"/>
    <n v="752"/>
    <n v="1015"/>
  </r>
  <r>
    <x v="271"/>
    <x v="2"/>
    <n v="768"/>
    <n v="1022"/>
  </r>
  <r>
    <x v="271"/>
    <x v="3"/>
    <n v="764"/>
    <n v="1074"/>
  </r>
  <r>
    <x v="271"/>
    <x v="4"/>
    <n v="761"/>
    <n v="1132"/>
  </r>
  <r>
    <x v="271"/>
    <x v="5"/>
    <n v="732"/>
    <n v="1149"/>
  </r>
  <r>
    <x v="271"/>
    <x v="6"/>
    <n v="760"/>
    <n v="1164"/>
  </r>
  <r>
    <x v="271"/>
    <x v="7"/>
    <n v="753"/>
    <n v="1206"/>
  </r>
  <r>
    <x v="271"/>
    <x v="8"/>
    <n v="705"/>
    <n v="1221"/>
  </r>
  <r>
    <x v="271"/>
    <x v="9"/>
    <n v="695"/>
    <n v="1222"/>
  </r>
  <r>
    <x v="271"/>
    <x v="10"/>
    <n v="657"/>
    <n v="1230"/>
  </r>
  <r>
    <x v="272"/>
    <x v="0"/>
    <n v="1725"/>
    <n v="2429"/>
  </r>
  <r>
    <x v="272"/>
    <x v="1"/>
    <n v="1780"/>
    <n v="2434"/>
  </r>
  <r>
    <x v="272"/>
    <x v="2"/>
    <n v="1754"/>
    <n v="2514"/>
  </r>
  <r>
    <x v="272"/>
    <x v="3"/>
    <n v="1727"/>
    <n v="2567"/>
  </r>
  <r>
    <x v="272"/>
    <x v="4"/>
    <n v="1775"/>
    <n v="2608"/>
  </r>
  <r>
    <x v="272"/>
    <x v="5"/>
    <n v="1756"/>
    <n v="2706"/>
  </r>
  <r>
    <x v="272"/>
    <x v="6"/>
    <n v="1702"/>
    <n v="2780"/>
  </r>
  <r>
    <x v="272"/>
    <x v="7"/>
    <n v="1663"/>
    <n v="2853"/>
  </r>
  <r>
    <x v="272"/>
    <x v="8"/>
    <n v="1636"/>
    <n v="2885"/>
  </r>
  <r>
    <x v="272"/>
    <x v="9"/>
    <n v="1665"/>
    <n v="2854"/>
  </r>
  <r>
    <x v="272"/>
    <x v="10"/>
    <n v="1665"/>
    <n v="2854"/>
  </r>
  <r>
    <x v="273"/>
    <x v="0"/>
    <n v="739"/>
    <n v="1073"/>
  </r>
  <r>
    <x v="273"/>
    <x v="1"/>
    <n v="763"/>
    <n v="1088"/>
  </r>
  <r>
    <x v="273"/>
    <x v="2"/>
    <n v="757"/>
    <n v="1114"/>
  </r>
  <r>
    <x v="273"/>
    <x v="3"/>
    <n v="729"/>
    <n v="1167"/>
  </r>
  <r>
    <x v="273"/>
    <x v="4"/>
    <n v="720"/>
    <n v="1178"/>
  </r>
  <r>
    <x v="273"/>
    <x v="5"/>
    <n v="691"/>
    <n v="1253"/>
  </r>
  <r>
    <x v="273"/>
    <x v="6"/>
    <n v="672"/>
    <n v="1264"/>
  </r>
  <r>
    <x v="273"/>
    <x v="7"/>
    <n v="682"/>
    <n v="1254"/>
  </r>
  <r>
    <x v="273"/>
    <x v="8"/>
    <n v="667"/>
    <n v="1277"/>
  </r>
  <r>
    <x v="273"/>
    <x v="9"/>
    <n v="689"/>
    <n v="1199"/>
  </r>
  <r>
    <x v="273"/>
    <x v="10"/>
    <n v="661"/>
    <n v="1183"/>
  </r>
  <r>
    <x v="274"/>
    <x v="0"/>
    <n v="3059"/>
    <n v="4481"/>
  </r>
  <r>
    <x v="274"/>
    <x v="1"/>
    <n v="3154"/>
    <n v="4622"/>
  </r>
  <r>
    <x v="274"/>
    <x v="2"/>
    <n v="3215"/>
    <n v="4680"/>
  </r>
  <r>
    <x v="274"/>
    <x v="3"/>
    <n v="3292"/>
    <n v="4808"/>
  </r>
  <r>
    <x v="274"/>
    <x v="4"/>
    <n v="3354"/>
    <n v="4985"/>
  </r>
  <r>
    <x v="274"/>
    <x v="5"/>
    <n v="3434"/>
    <n v="5145"/>
  </r>
  <r>
    <x v="274"/>
    <x v="6"/>
    <n v="3452"/>
    <n v="5401"/>
  </r>
  <r>
    <x v="274"/>
    <x v="7"/>
    <n v="3455"/>
    <n v="5564"/>
  </r>
  <r>
    <x v="274"/>
    <x v="8"/>
    <n v="3472"/>
    <n v="5644"/>
  </r>
  <r>
    <x v="274"/>
    <x v="9"/>
    <n v="3443"/>
    <n v="5823"/>
  </r>
  <r>
    <x v="274"/>
    <x v="10"/>
    <n v="3530"/>
    <n v="5840"/>
  </r>
  <r>
    <x v="275"/>
    <x v="0"/>
    <n v="864"/>
    <n v="1305"/>
  </r>
  <r>
    <x v="275"/>
    <x v="1"/>
    <n v="870"/>
    <n v="1309"/>
  </r>
  <r>
    <x v="275"/>
    <x v="2"/>
    <n v="909"/>
    <n v="1290"/>
  </r>
  <r>
    <x v="275"/>
    <x v="3"/>
    <n v="910"/>
    <n v="1333"/>
  </r>
  <r>
    <x v="275"/>
    <x v="4"/>
    <n v="894"/>
    <n v="1335"/>
  </r>
  <r>
    <x v="275"/>
    <x v="5"/>
    <n v="877"/>
    <n v="1353"/>
  </r>
  <r>
    <x v="275"/>
    <x v="6"/>
    <n v="832"/>
    <n v="1358"/>
  </r>
  <r>
    <x v="275"/>
    <x v="7"/>
    <n v="835"/>
    <n v="1407"/>
  </r>
  <r>
    <x v="275"/>
    <x v="8"/>
    <n v="826"/>
    <n v="1422"/>
  </r>
  <r>
    <x v="275"/>
    <x v="9"/>
    <n v="775"/>
    <n v="1410"/>
  </r>
  <r>
    <x v="275"/>
    <x v="10"/>
    <n v="797"/>
    <n v="1365"/>
  </r>
  <r>
    <x v="276"/>
    <x v="0"/>
    <n v="1237"/>
    <n v="1742"/>
  </r>
  <r>
    <x v="276"/>
    <x v="1"/>
    <n v="1306"/>
    <n v="1723"/>
  </r>
  <r>
    <x v="276"/>
    <x v="2"/>
    <n v="1313"/>
    <n v="1792"/>
  </r>
  <r>
    <x v="276"/>
    <x v="3"/>
    <n v="1282"/>
    <n v="1814"/>
  </r>
  <r>
    <x v="276"/>
    <x v="4"/>
    <n v="1264"/>
    <n v="1864"/>
  </r>
  <r>
    <x v="276"/>
    <x v="5"/>
    <n v="1234"/>
    <n v="1918"/>
  </r>
  <r>
    <x v="276"/>
    <x v="6"/>
    <n v="1226"/>
    <n v="1985"/>
  </r>
  <r>
    <x v="276"/>
    <x v="7"/>
    <n v="1205"/>
    <n v="1993"/>
  </r>
  <r>
    <x v="276"/>
    <x v="8"/>
    <n v="1194"/>
    <n v="1995"/>
  </r>
  <r>
    <x v="276"/>
    <x v="9"/>
    <n v="1205"/>
    <n v="1980"/>
  </r>
  <r>
    <x v="276"/>
    <x v="10"/>
    <n v="1187"/>
    <n v="1998"/>
  </r>
  <r>
    <x v="277"/>
    <x v="0"/>
    <n v="32"/>
    <n v="20"/>
  </r>
  <r>
    <x v="277"/>
    <x v="1"/>
    <n v="35"/>
    <n v="27"/>
  </r>
  <r>
    <x v="277"/>
    <x v="2"/>
    <n v="39"/>
    <n v="40"/>
  </r>
  <r>
    <x v="277"/>
    <x v="3"/>
    <n v="44"/>
    <n v="59"/>
  </r>
  <r>
    <x v="277"/>
    <x v="4"/>
    <n v="46"/>
    <n v="53"/>
  </r>
  <r>
    <x v="277"/>
    <x v="5"/>
    <n v="42"/>
    <n v="59"/>
  </r>
  <r>
    <x v="277"/>
    <x v="6"/>
    <n v="44"/>
    <n v="56"/>
  </r>
  <r>
    <x v="277"/>
    <x v="7"/>
    <n v="44"/>
    <n v="60"/>
  </r>
  <r>
    <x v="277"/>
    <x v="8"/>
    <n v="53"/>
    <n v="57"/>
  </r>
  <r>
    <x v="278"/>
    <x v="9"/>
    <n v="66"/>
    <n v="54"/>
  </r>
  <r>
    <x v="278"/>
    <x v="10"/>
    <n v="61"/>
    <n v="61"/>
  </r>
  <r>
    <x v="279"/>
    <x v="0"/>
    <n v="325"/>
    <n v="545"/>
  </r>
  <r>
    <x v="279"/>
    <x v="1"/>
    <n v="330"/>
    <n v="541"/>
  </r>
  <r>
    <x v="279"/>
    <x v="2"/>
    <n v="373"/>
    <n v="541"/>
  </r>
  <r>
    <x v="279"/>
    <x v="3"/>
    <n v="404"/>
    <n v="533"/>
  </r>
  <r>
    <x v="279"/>
    <x v="4"/>
    <n v="409"/>
    <n v="548"/>
  </r>
  <r>
    <x v="279"/>
    <x v="5"/>
    <n v="415"/>
    <n v="582"/>
  </r>
  <r>
    <x v="279"/>
    <x v="6"/>
    <n v="389"/>
    <n v="589"/>
  </r>
  <r>
    <x v="279"/>
    <x v="7"/>
    <n v="369"/>
    <n v="621"/>
  </r>
  <r>
    <x v="279"/>
    <x v="8"/>
    <n v="343"/>
    <n v="658"/>
  </r>
  <r>
    <x v="279"/>
    <x v="9"/>
    <n v="354"/>
    <n v="653"/>
  </r>
  <r>
    <x v="279"/>
    <x v="10"/>
    <n v="354"/>
    <n v="632"/>
  </r>
  <r>
    <x v="280"/>
    <x v="0"/>
    <n v="1675"/>
    <n v="2576"/>
  </r>
  <r>
    <x v="280"/>
    <x v="1"/>
    <n v="1747"/>
    <n v="2600"/>
  </r>
  <r>
    <x v="280"/>
    <x v="2"/>
    <n v="1817"/>
    <n v="2618"/>
  </r>
  <r>
    <x v="280"/>
    <x v="3"/>
    <n v="1849"/>
    <n v="2620"/>
  </r>
  <r>
    <x v="280"/>
    <x v="4"/>
    <n v="1885"/>
    <n v="2640"/>
  </r>
  <r>
    <x v="280"/>
    <x v="5"/>
    <n v="1889"/>
    <n v="2724"/>
  </r>
  <r>
    <x v="280"/>
    <x v="6"/>
    <n v="1837"/>
    <n v="2856"/>
  </r>
  <r>
    <x v="280"/>
    <x v="7"/>
    <n v="1800"/>
    <n v="2858"/>
  </r>
  <r>
    <x v="280"/>
    <x v="8"/>
    <n v="1814"/>
    <n v="2949"/>
  </r>
  <r>
    <x v="280"/>
    <x v="9"/>
    <n v="1772"/>
    <n v="2963"/>
  </r>
  <r>
    <x v="280"/>
    <x v="10"/>
    <n v="1807"/>
    <n v="2996"/>
  </r>
  <r>
    <x v="281"/>
    <x v="0"/>
    <n v="716"/>
    <n v="1127"/>
  </r>
  <r>
    <x v="281"/>
    <x v="1"/>
    <n v="668"/>
    <n v="1108"/>
  </r>
  <r>
    <x v="281"/>
    <x v="2"/>
    <n v="664"/>
    <n v="1109"/>
  </r>
  <r>
    <x v="281"/>
    <x v="3"/>
    <n v="700"/>
    <n v="1103"/>
  </r>
  <r>
    <x v="281"/>
    <x v="4"/>
    <n v="685"/>
    <n v="1133"/>
  </r>
  <r>
    <x v="281"/>
    <x v="5"/>
    <n v="669"/>
    <n v="1162"/>
  </r>
  <r>
    <x v="281"/>
    <x v="6"/>
    <n v="686"/>
    <n v="1189"/>
  </r>
  <r>
    <x v="281"/>
    <x v="7"/>
    <n v="699"/>
    <n v="1193"/>
  </r>
  <r>
    <x v="281"/>
    <x v="8"/>
    <n v="674"/>
    <n v="1208"/>
  </r>
  <r>
    <x v="281"/>
    <x v="9"/>
    <n v="663"/>
    <n v="1223"/>
  </r>
  <r>
    <x v="281"/>
    <x v="10"/>
    <n v="633"/>
    <n v="1207"/>
  </r>
  <r>
    <x v="282"/>
    <x v="0"/>
    <n v="2480"/>
    <n v="4154"/>
  </r>
  <r>
    <x v="282"/>
    <x v="1"/>
    <n v="2551"/>
    <n v="4049"/>
  </r>
  <r>
    <x v="282"/>
    <x v="2"/>
    <n v="2553"/>
    <n v="4034"/>
  </r>
  <r>
    <x v="282"/>
    <x v="3"/>
    <n v="2641"/>
    <n v="4062"/>
  </r>
  <r>
    <x v="282"/>
    <x v="4"/>
    <n v="2553"/>
    <n v="4155"/>
  </r>
  <r>
    <x v="282"/>
    <x v="5"/>
    <n v="2541"/>
    <n v="4216"/>
  </r>
  <r>
    <x v="282"/>
    <x v="6"/>
    <n v="2412"/>
    <n v="4257"/>
  </r>
  <r>
    <x v="282"/>
    <x v="7"/>
    <n v="2399"/>
    <n v="4314"/>
  </r>
  <r>
    <x v="282"/>
    <x v="8"/>
    <n v="2418"/>
    <n v="4253"/>
  </r>
  <r>
    <x v="282"/>
    <x v="9"/>
    <n v="2344"/>
    <n v="4225"/>
  </r>
  <r>
    <x v="282"/>
    <x v="10"/>
    <n v="2311"/>
    <n v="4044"/>
  </r>
  <r>
    <x v="283"/>
    <x v="0"/>
    <n v="371"/>
    <n v="523"/>
  </r>
  <r>
    <x v="283"/>
    <x v="1"/>
    <n v="380"/>
    <n v="527"/>
  </r>
  <r>
    <x v="283"/>
    <x v="2"/>
    <n v="359"/>
    <n v="545"/>
  </r>
  <r>
    <x v="283"/>
    <x v="3"/>
    <n v="358"/>
    <n v="554"/>
  </r>
  <r>
    <x v="283"/>
    <x v="4"/>
    <n v="351"/>
    <n v="557"/>
  </r>
  <r>
    <x v="283"/>
    <x v="5"/>
    <n v="344"/>
    <n v="541"/>
  </r>
  <r>
    <x v="283"/>
    <x v="6"/>
    <n v="328"/>
    <n v="549"/>
  </r>
  <r>
    <x v="283"/>
    <x v="7"/>
    <n v="319"/>
    <n v="556"/>
  </r>
  <r>
    <x v="283"/>
    <x v="8"/>
    <n v="314"/>
    <n v="536"/>
  </r>
  <r>
    <x v="283"/>
    <x v="9"/>
    <n v="314"/>
    <n v="528"/>
  </r>
  <r>
    <x v="283"/>
    <x v="10"/>
    <n v="310"/>
    <n v="516"/>
  </r>
  <r>
    <x v="284"/>
    <x v="0"/>
    <n v="318"/>
    <n v="470"/>
  </r>
  <r>
    <x v="284"/>
    <x v="1"/>
    <n v="337"/>
    <n v="494"/>
  </r>
  <r>
    <x v="284"/>
    <x v="2"/>
    <n v="362"/>
    <n v="498"/>
  </r>
  <r>
    <x v="284"/>
    <x v="3"/>
    <n v="376"/>
    <n v="495"/>
  </r>
  <r>
    <x v="284"/>
    <x v="4"/>
    <n v="388"/>
    <n v="508"/>
  </r>
  <r>
    <x v="284"/>
    <x v="5"/>
    <n v="378"/>
    <n v="515"/>
  </r>
  <r>
    <x v="284"/>
    <x v="6"/>
    <n v="358"/>
    <n v="534"/>
  </r>
  <r>
    <x v="284"/>
    <x v="7"/>
    <n v="340"/>
    <n v="571"/>
  </r>
  <r>
    <x v="284"/>
    <x v="8"/>
    <n v="322"/>
    <n v="580"/>
  </r>
  <r>
    <x v="284"/>
    <x v="9"/>
    <n v="319"/>
    <n v="578"/>
  </r>
  <r>
    <x v="284"/>
    <x v="10"/>
    <n v="326"/>
    <n v="547"/>
  </r>
  <r>
    <x v="285"/>
    <x v="0"/>
    <n v="2555"/>
    <n v="3898"/>
  </r>
  <r>
    <x v="285"/>
    <x v="1"/>
    <n v="2706"/>
    <n v="3918"/>
  </r>
  <r>
    <x v="285"/>
    <x v="2"/>
    <n v="2741"/>
    <n v="3990"/>
  </r>
  <r>
    <x v="285"/>
    <x v="3"/>
    <n v="2805"/>
    <n v="4035"/>
  </r>
  <r>
    <x v="285"/>
    <x v="4"/>
    <n v="2798"/>
    <n v="4146"/>
  </r>
  <r>
    <x v="285"/>
    <x v="5"/>
    <n v="2818"/>
    <n v="4293"/>
  </r>
  <r>
    <x v="285"/>
    <x v="6"/>
    <n v="2795"/>
    <n v="4447"/>
  </r>
  <r>
    <x v="285"/>
    <x v="7"/>
    <n v="2830"/>
    <n v="4533"/>
  </r>
  <r>
    <x v="285"/>
    <x v="8"/>
    <n v="2788"/>
    <n v="4554"/>
  </r>
  <r>
    <x v="285"/>
    <x v="9"/>
    <n v="2733"/>
    <n v="4618"/>
  </r>
  <r>
    <x v="285"/>
    <x v="10"/>
    <n v="2653"/>
    <n v="4597"/>
  </r>
  <r>
    <x v="286"/>
    <x v="0"/>
    <n v="479"/>
    <n v="674"/>
  </r>
  <r>
    <x v="286"/>
    <x v="1"/>
    <n v="482"/>
    <n v="680"/>
  </r>
  <r>
    <x v="286"/>
    <x v="2"/>
    <n v="492"/>
    <n v="697"/>
  </r>
  <r>
    <x v="286"/>
    <x v="3"/>
    <n v="476"/>
    <n v="707"/>
  </r>
  <r>
    <x v="286"/>
    <x v="4"/>
    <n v="462"/>
    <n v="746"/>
  </r>
  <r>
    <x v="286"/>
    <x v="5"/>
    <n v="456"/>
    <n v="764"/>
  </r>
  <r>
    <x v="286"/>
    <x v="6"/>
    <n v="467"/>
    <n v="784"/>
  </r>
  <r>
    <x v="286"/>
    <x v="7"/>
    <n v="463"/>
    <n v="801"/>
  </r>
  <r>
    <x v="286"/>
    <x v="8"/>
    <n v="467"/>
    <n v="799"/>
  </r>
  <r>
    <x v="286"/>
    <x v="9"/>
    <n v="462"/>
    <n v="797"/>
  </r>
  <r>
    <x v="286"/>
    <x v="10"/>
    <n v="428"/>
    <n v="789"/>
  </r>
  <r>
    <x v="287"/>
    <x v="0"/>
    <n v="574"/>
    <n v="852"/>
  </r>
  <r>
    <x v="287"/>
    <x v="1"/>
    <n v="590"/>
    <n v="875"/>
  </r>
  <r>
    <x v="287"/>
    <x v="2"/>
    <n v="610"/>
    <n v="893"/>
  </r>
  <r>
    <x v="287"/>
    <x v="3"/>
    <n v="615"/>
    <n v="883"/>
  </r>
  <r>
    <x v="287"/>
    <x v="4"/>
    <n v="625"/>
    <n v="894"/>
  </r>
  <r>
    <x v="287"/>
    <x v="5"/>
    <n v="638"/>
    <n v="933"/>
  </r>
  <r>
    <x v="287"/>
    <x v="6"/>
    <n v="651"/>
    <n v="1018"/>
  </r>
  <r>
    <x v="287"/>
    <x v="7"/>
    <n v="624"/>
    <n v="1046"/>
  </r>
  <r>
    <x v="287"/>
    <x v="8"/>
    <n v="620"/>
    <n v="1048"/>
  </r>
  <r>
    <x v="287"/>
    <x v="9"/>
    <n v="614"/>
    <n v="1035"/>
  </r>
  <r>
    <x v="287"/>
    <x v="10"/>
    <n v="663"/>
    <n v="1037"/>
  </r>
  <r>
    <x v="288"/>
    <x v="0"/>
    <n v="494"/>
    <n v="747"/>
  </r>
  <r>
    <x v="288"/>
    <x v="1"/>
    <n v="524"/>
    <n v="749"/>
  </r>
  <r>
    <x v="288"/>
    <x v="2"/>
    <n v="535"/>
    <n v="757"/>
  </r>
  <r>
    <x v="288"/>
    <x v="3"/>
    <n v="545"/>
    <n v="763"/>
  </r>
  <r>
    <x v="288"/>
    <x v="4"/>
    <n v="549"/>
    <n v="819"/>
  </r>
  <r>
    <x v="288"/>
    <x v="5"/>
    <n v="532"/>
    <n v="839"/>
  </r>
  <r>
    <x v="288"/>
    <x v="6"/>
    <n v="559"/>
    <n v="850"/>
  </r>
  <r>
    <x v="288"/>
    <x v="7"/>
    <n v="561"/>
    <n v="890"/>
  </r>
  <r>
    <x v="288"/>
    <x v="8"/>
    <n v="536"/>
    <n v="893"/>
  </r>
  <r>
    <x v="288"/>
    <x v="9"/>
    <n v="558"/>
    <n v="929"/>
  </r>
  <r>
    <x v="288"/>
    <x v="10"/>
    <n v="535"/>
    <n v="912"/>
  </r>
  <r>
    <x v="289"/>
    <x v="0"/>
    <n v="264"/>
    <n v="355"/>
  </r>
  <r>
    <x v="289"/>
    <x v="1"/>
    <n v="269"/>
    <n v="347"/>
  </r>
  <r>
    <x v="289"/>
    <x v="2"/>
    <n v="267"/>
    <n v="337"/>
  </r>
  <r>
    <x v="289"/>
    <x v="3"/>
    <n v="261"/>
    <n v="363"/>
  </r>
  <r>
    <x v="289"/>
    <x v="4"/>
    <n v="275"/>
    <n v="380"/>
  </r>
  <r>
    <x v="289"/>
    <x v="5"/>
    <n v="274"/>
    <n v="398"/>
  </r>
  <r>
    <x v="289"/>
    <x v="6"/>
    <n v="281"/>
    <n v="418"/>
  </r>
  <r>
    <x v="289"/>
    <x v="7"/>
    <n v="275"/>
    <n v="421"/>
  </r>
  <r>
    <x v="289"/>
    <x v="8"/>
    <n v="273"/>
    <n v="425"/>
  </r>
  <r>
    <x v="289"/>
    <x v="9"/>
    <n v="246"/>
    <n v="425"/>
  </r>
  <r>
    <x v="289"/>
    <x v="10"/>
    <n v="262"/>
    <n v="454"/>
  </r>
  <r>
    <x v="290"/>
    <x v="0"/>
    <n v="1372"/>
    <n v="2152"/>
  </r>
  <r>
    <x v="290"/>
    <x v="1"/>
    <n v="1437"/>
    <n v="2205"/>
  </r>
  <r>
    <x v="290"/>
    <x v="2"/>
    <n v="1473"/>
    <n v="2215"/>
  </r>
  <r>
    <x v="290"/>
    <x v="3"/>
    <n v="1480"/>
    <n v="2187"/>
  </r>
  <r>
    <x v="290"/>
    <x v="4"/>
    <n v="1411"/>
    <n v="2258"/>
  </r>
  <r>
    <x v="290"/>
    <x v="5"/>
    <n v="1424"/>
    <n v="2335"/>
  </r>
  <r>
    <x v="290"/>
    <x v="6"/>
    <n v="1468"/>
    <n v="2393"/>
  </r>
  <r>
    <x v="290"/>
    <x v="7"/>
    <n v="1465"/>
    <n v="2406"/>
  </r>
  <r>
    <x v="290"/>
    <x v="8"/>
    <n v="1426"/>
    <n v="2437"/>
  </r>
  <r>
    <x v="290"/>
    <x v="9"/>
    <n v="1401"/>
    <n v="2484"/>
  </r>
  <r>
    <x v="290"/>
    <x v="10"/>
    <n v="1335"/>
    <n v="2521"/>
  </r>
  <r>
    <x v="291"/>
    <x v="0"/>
    <n v="659"/>
    <n v="993"/>
  </r>
  <r>
    <x v="291"/>
    <x v="1"/>
    <n v="672"/>
    <n v="961"/>
  </r>
  <r>
    <x v="291"/>
    <x v="2"/>
    <n v="681"/>
    <n v="984"/>
  </r>
  <r>
    <x v="291"/>
    <x v="3"/>
    <n v="662"/>
    <n v="987"/>
  </r>
  <r>
    <x v="291"/>
    <x v="4"/>
    <n v="684"/>
    <n v="985"/>
  </r>
  <r>
    <x v="291"/>
    <x v="5"/>
    <n v="718"/>
    <n v="1017"/>
  </r>
  <r>
    <x v="291"/>
    <x v="6"/>
    <n v="722"/>
    <n v="1057"/>
  </r>
  <r>
    <x v="291"/>
    <x v="7"/>
    <n v="691"/>
    <n v="1087"/>
  </r>
  <r>
    <x v="291"/>
    <x v="8"/>
    <n v="631"/>
    <n v="1109"/>
  </r>
  <r>
    <x v="291"/>
    <x v="9"/>
    <n v="610"/>
    <n v="1101"/>
  </r>
  <r>
    <x v="291"/>
    <x v="10"/>
    <n v="577"/>
    <n v="1116"/>
  </r>
  <r>
    <x v="292"/>
    <x v="0"/>
    <n v="753"/>
    <n v="1086"/>
  </r>
  <r>
    <x v="292"/>
    <x v="1"/>
    <n v="803"/>
    <n v="1077"/>
  </r>
  <r>
    <x v="292"/>
    <x v="2"/>
    <n v="804"/>
    <n v="1120"/>
  </r>
  <r>
    <x v="292"/>
    <x v="3"/>
    <n v="806"/>
    <n v="1127"/>
  </r>
  <r>
    <x v="292"/>
    <x v="4"/>
    <n v="822"/>
    <n v="1138"/>
  </r>
  <r>
    <x v="292"/>
    <x v="5"/>
    <n v="833"/>
    <n v="1224"/>
  </r>
  <r>
    <x v="292"/>
    <x v="6"/>
    <n v="826"/>
    <n v="1285"/>
  </r>
  <r>
    <x v="292"/>
    <x v="7"/>
    <n v="830"/>
    <n v="1333"/>
  </r>
  <r>
    <x v="292"/>
    <x v="8"/>
    <n v="786"/>
    <n v="1374"/>
  </r>
  <r>
    <x v="292"/>
    <x v="9"/>
    <n v="798"/>
    <n v="1365"/>
  </r>
  <r>
    <x v="292"/>
    <x v="10"/>
    <n v="793"/>
    <n v="1384"/>
  </r>
  <r>
    <x v="293"/>
    <x v="0"/>
    <n v="250"/>
    <n v="378"/>
  </r>
  <r>
    <x v="293"/>
    <x v="1"/>
    <n v="249"/>
    <n v="390"/>
  </r>
  <r>
    <x v="293"/>
    <x v="2"/>
    <n v="248"/>
    <n v="392"/>
  </r>
  <r>
    <x v="293"/>
    <x v="3"/>
    <n v="244"/>
    <n v="412"/>
  </r>
  <r>
    <x v="293"/>
    <x v="4"/>
    <n v="234"/>
    <n v="410"/>
  </r>
  <r>
    <x v="293"/>
    <x v="5"/>
    <n v="268"/>
    <n v="403"/>
  </r>
  <r>
    <x v="293"/>
    <x v="6"/>
    <n v="270"/>
    <n v="415"/>
  </r>
  <r>
    <x v="293"/>
    <x v="7"/>
    <n v="281"/>
    <n v="423"/>
  </r>
  <r>
    <x v="293"/>
    <x v="8"/>
    <n v="284"/>
    <n v="433"/>
  </r>
  <r>
    <x v="293"/>
    <x v="9"/>
    <n v="281"/>
    <n v="438"/>
  </r>
  <r>
    <x v="293"/>
    <x v="10"/>
    <n v="274"/>
    <n v="439"/>
  </r>
  <r>
    <x v="294"/>
    <x v="0"/>
    <n v="394"/>
    <n v="523"/>
  </r>
  <r>
    <x v="294"/>
    <x v="1"/>
    <n v="403"/>
    <n v="546"/>
  </r>
  <r>
    <x v="294"/>
    <x v="2"/>
    <n v="389"/>
    <n v="559"/>
  </r>
  <r>
    <x v="294"/>
    <x v="3"/>
    <n v="402"/>
    <n v="591"/>
  </r>
  <r>
    <x v="294"/>
    <x v="4"/>
    <n v="422"/>
    <n v="604"/>
  </r>
  <r>
    <x v="294"/>
    <x v="5"/>
    <n v="409"/>
    <n v="628"/>
  </r>
  <r>
    <x v="294"/>
    <x v="6"/>
    <n v="406"/>
    <n v="641"/>
  </r>
  <r>
    <x v="294"/>
    <x v="7"/>
    <n v="407"/>
    <n v="669"/>
  </r>
  <r>
    <x v="294"/>
    <x v="8"/>
    <n v="417"/>
    <n v="679"/>
  </r>
  <r>
    <x v="294"/>
    <x v="9"/>
    <n v="420"/>
    <n v="664"/>
  </r>
  <r>
    <x v="294"/>
    <x v="10"/>
    <n v="411"/>
    <n v="665"/>
  </r>
  <r>
    <x v="295"/>
    <x v="0"/>
    <n v="1192"/>
    <n v="1899"/>
  </r>
  <r>
    <x v="295"/>
    <x v="1"/>
    <n v="1216"/>
    <n v="1916"/>
  </r>
  <r>
    <x v="295"/>
    <x v="2"/>
    <n v="1243"/>
    <n v="1937"/>
  </r>
  <r>
    <x v="295"/>
    <x v="3"/>
    <n v="1254"/>
    <n v="1967"/>
  </r>
  <r>
    <x v="295"/>
    <x v="4"/>
    <n v="1298"/>
    <n v="1984"/>
  </r>
  <r>
    <x v="295"/>
    <x v="5"/>
    <n v="1318"/>
    <n v="2042"/>
  </r>
  <r>
    <x v="295"/>
    <x v="6"/>
    <n v="1302"/>
    <n v="2095"/>
  </r>
  <r>
    <x v="295"/>
    <x v="7"/>
    <n v="1267"/>
    <n v="2125"/>
  </r>
  <r>
    <x v="295"/>
    <x v="8"/>
    <n v="1197"/>
    <n v="2152"/>
  </r>
  <r>
    <x v="295"/>
    <x v="9"/>
    <n v="1186"/>
    <n v="2183"/>
  </r>
  <r>
    <x v="295"/>
    <x v="10"/>
    <n v="1215"/>
    <n v="2166"/>
  </r>
  <r>
    <x v="296"/>
    <x v="0"/>
    <n v="458"/>
    <n v="731"/>
  </r>
  <r>
    <x v="296"/>
    <x v="1"/>
    <n v="451"/>
    <n v="715"/>
  </r>
  <r>
    <x v="296"/>
    <x v="2"/>
    <n v="429"/>
    <n v="715"/>
  </r>
  <r>
    <x v="296"/>
    <x v="3"/>
    <n v="437"/>
    <n v="729"/>
  </r>
  <r>
    <x v="296"/>
    <x v="4"/>
    <n v="432"/>
    <n v="710"/>
  </r>
  <r>
    <x v="296"/>
    <x v="5"/>
    <n v="445"/>
    <n v="695"/>
  </r>
  <r>
    <x v="296"/>
    <x v="6"/>
    <n v="465"/>
    <n v="693"/>
  </r>
  <r>
    <x v="296"/>
    <x v="7"/>
    <n v="460"/>
    <n v="697"/>
  </r>
  <r>
    <x v="296"/>
    <x v="8"/>
    <n v="473"/>
    <n v="726"/>
  </r>
  <r>
    <x v="296"/>
    <x v="9"/>
    <n v="475"/>
    <n v="738"/>
  </r>
  <r>
    <x v="296"/>
    <x v="10"/>
    <n v="458"/>
    <n v="748"/>
  </r>
  <r>
    <x v="297"/>
    <x v="0"/>
    <n v="505"/>
    <n v="839"/>
  </r>
  <r>
    <x v="297"/>
    <x v="1"/>
    <n v="546"/>
    <n v="832"/>
  </r>
  <r>
    <x v="297"/>
    <x v="2"/>
    <n v="585"/>
    <n v="831"/>
  </r>
  <r>
    <x v="297"/>
    <x v="3"/>
    <n v="593"/>
    <n v="823"/>
  </r>
  <r>
    <x v="297"/>
    <x v="4"/>
    <n v="617"/>
    <n v="828"/>
  </r>
  <r>
    <x v="297"/>
    <x v="5"/>
    <n v="574"/>
    <n v="869"/>
  </r>
  <r>
    <x v="297"/>
    <x v="6"/>
    <n v="589"/>
    <n v="894"/>
  </r>
  <r>
    <x v="297"/>
    <x v="7"/>
    <n v="583"/>
    <n v="934"/>
  </r>
  <r>
    <x v="297"/>
    <x v="8"/>
    <n v="574"/>
    <n v="960"/>
  </r>
  <r>
    <x v="297"/>
    <x v="9"/>
    <n v="560"/>
    <n v="969"/>
  </r>
  <r>
    <x v="297"/>
    <x v="10"/>
    <n v="558"/>
    <n v="983"/>
  </r>
  <r>
    <x v="298"/>
    <x v="0"/>
    <n v="480"/>
    <n v="895"/>
  </r>
  <r>
    <x v="298"/>
    <x v="1"/>
    <n v="500"/>
    <n v="887"/>
  </r>
  <r>
    <x v="298"/>
    <x v="2"/>
    <n v="506"/>
    <n v="854"/>
  </r>
  <r>
    <x v="298"/>
    <x v="3"/>
    <n v="518"/>
    <n v="867"/>
  </r>
  <r>
    <x v="298"/>
    <x v="4"/>
    <n v="540"/>
    <n v="851"/>
  </r>
  <r>
    <x v="298"/>
    <x v="5"/>
    <n v="530"/>
    <n v="866"/>
  </r>
  <r>
    <x v="298"/>
    <x v="6"/>
    <n v="537"/>
    <n v="849"/>
  </r>
  <r>
    <x v="298"/>
    <x v="7"/>
    <n v="483"/>
    <n v="866"/>
  </r>
  <r>
    <x v="298"/>
    <x v="8"/>
    <n v="497"/>
    <n v="848"/>
  </r>
  <r>
    <x v="298"/>
    <x v="9"/>
    <n v="459"/>
    <n v="861"/>
  </r>
  <r>
    <x v="298"/>
    <x v="10"/>
    <n v="465"/>
    <n v="831"/>
  </r>
  <r>
    <x v="299"/>
    <x v="0"/>
    <n v="1208"/>
    <n v="2045"/>
  </r>
  <r>
    <x v="299"/>
    <x v="1"/>
    <n v="1232"/>
    <n v="2024"/>
  </r>
  <r>
    <x v="299"/>
    <x v="2"/>
    <n v="1228"/>
    <n v="1997"/>
  </r>
  <r>
    <x v="299"/>
    <x v="3"/>
    <n v="1300"/>
    <n v="2004"/>
  </r>
  <r>
    <x v="299"/>
    <x v="4"/>
    <n v="1310"/>
    <n v="2026"/>
  </r>
  <r>
    <x v="299"/>
    <x v="5"/>
    <n v="1355"/>
    <n v="2011"/>
  </r>
  <r>
    <x v="299"/>
    <x v="6"/>
    <n v="1291"/>
    <n v="2124"/>
  </r>
  <r>
    <x v="299"/>
    <x v="7"/>
    <n v="1229"/>
    <n v="2166"/>
  </r>
  <r>
    <x v="299"/>
    <x v="8"/>
    <n v="1223"/>
    <n v="2148"/>
  </r>
  <r>
    <x v="299"/>
    <x v="9"/>
    <n v="1266"/>
    <n v="2177"/>
  </r>
  <r>
    <x v="299"/>
    <x v="10"/>
    <n v="1320"/>
    <n v="2164"/>
  </r>
  <r>
    <x v="300"/>
    <x v="0"/>
    <n v="908"/>
    <n v="1422"/>
  </r>
  <r>
    <x v="300"/>
    <x v="1"/>
    <n v="925"/>
    <n v="1422"/>
  </r>
  <r>
    <x v="300"/>
    <x v="2"/>
    <n v="967"/>
    <n v="1438"/>
  </r>
  <r>
    <x v="300"/>
    <x v="3"/>
    <n v="958"/>
    <n v="1448"/>
  </r>
  <r>
    <x v="300"/>
    <x v="4"/>
    <n v="969"/>
    <n v="1452"/>
  </r>
  <r>
    <x v="300"/>
    <x v="5"/>
    <n v="962"/>
    <n v="1440"/>
  </r>
  <r>
    <x v="300"/>
    <x v="6"/>
    <n v="913"/>
    <n v="1522"/>
  </r>
  <r>
    <x v="300"/>
    <x v="7"/>
    <n v="884"/>
    <n v="1556"/>
  </r>
  <r>
    <x v="300"/>
    <x v="8"/>
    <n v="846"/>
    <n v="1541"/>
  </r>
  <r>
    <x v="300"/>
    <x v="9"/>
    <n v="834"/>
    <n v="1495"/>
  </r>
  <r>
    <x v="300"/>
    <x v="10"/>
    <n v="811"/>
    <n v="1489"/>
  </r>
  <r>
    <x v="301"/>
    <x v="0"/>
    <n v="621"/>
    <n v="942"/>
  </r>
  <r>
    <x v="301"/>
    <x v="1"/>
    <n v="616"/>
    <n v="952"/>
  </r>
  <r>
    <x v="301"/>
    <x v="2"/>
    <n v="653"/>
    <n v="919"/>
  </r>
  <r>
    <x v="301"/>
    <x v="3"/>
    <n v="652"/>
    <n v="943"/>
  </r>
  <r>
    <x v="301"/>
    <x v="4"/>
    <n v="661"/>
    <n v="973"/>
  </r>
  <r>
    <x v="301"/>
    <x v="5"/>
    <n v="669"/>
    <n v="1025"/>
  </r>
  <r>
    <x v="301"/>
    <x v="6"/>
    <n v="674"/>
    <n v="1066"/>
  </r>
  <r>
    <x v="301"/>
    <x v="7"/>
    <n v="700"/>
    <n v="1079"/>
  </r>
  <r>
    <x v="301"/>
    <x v="8"/>
    <n v="662"/>
    <n v="1124"/>
  </r>
  <r>
    <x v="301"/>
    <x v="9"/>
    <n v="652"/>
    <n v="1146"/>
  </r>
  <r>
    <x v="301"/>
    <x v="10"/>
    <n v="635"/>
    <n v="1148"/>
  </r>
  <r>
    <x v="302"/>
    <x v="0"/>
    <n v="559"/>
    <n v="913"/>
  </r>
  <r>
    <x v="302"/>
    <x v="1"/>
    <n v="553"/>
    <n v="877"/>
  </r>
  <r>
    <x v="302"/>
    <x v="2"/>
    <n v="571"/>
    <n v="886"/>
  </r>
  <r>
    <x v="302"/>
    <x v="3"/>
    <n v="595"/>
    <n v="877"/>
  </r>
  <r>
    <x v="302"/>
    <x v="4"/>
    <n v="618"/>
    <n v="883"/>
  </r>
  <r>
    <x v="302"/>
    <x v="5"/>
    <n v="605"/>
    <n v="917"/>
  </r>
  <r>
    <x v="302"/>
    <x v="6"/>
    <n v="617"/>
    <n v="917"/>
  </r>
  <r>
    <x v="302"/>
    <x v="7"/>
    <n v="587"/>
    <n v="948"/>
  </r>
  <r>
    <x v="302"/>
    <x v="8"/>
    <n v="578"/>
    <n v="938"/>
  </r>
  <r>
    <x v="302"/>
    <x v="9"/>
    <n v="553"/>
    <n v="957"/>
  </r>
  <r>
    <x v="302"/>
    <x v="10"/>
    <n v="533"/>
    <n v="918"/>
  </r>
  <r>
    <x v="303"/>
    <x v="0"/>
    <n v="409"/>
    <n v="616"/>
  </r>
  <r>
    <x v="303"/>
    <x v="1"/>
    <n v="419"/>
    <n v="632"/>
  </r>
  <r>
    <x v="303"/>
    <x v="2"/>
    <n v="413"/>
    <n v="642"/>
  </r>
  <r>
    <x v="303"/>
    <x v="3"/>
    <n v="427"/>
    <n v="641"/>
  </r>
  <r>
    <x v="303"/>
    <x v="4"/>
    <n v="456"/>
    <n v="642"/>
  </r>
  <r>
    <x v="303"/>
    <x v="5"/>
    <n v="457"/>
    <n v="674"/>
  </r>
  <r>
    <x v="303"/>
    <x v="6"/>
    <n v="470"/>
    <n v="729"/>
  </r>
  <r>
    <x v="303"/>
    <x v="7"/>
    <n v="454"/>
    <n v="685"/>
  </r>
  <r>
    <x v="303"/>
    <x v="8"/>
    <n v="442"/>
    <n v="697"/>
  </r>
  <r>
    <x v="303"/>
    <x v="9"/>
    <n v="449"/>
    <n v="712"/>
  </r>
  <r>
    <x v="303"/>
    <x v="10"/>
    <n v="452"/>
    <n v="737"/>
  </r>
  <r>
    <x v="304"/>
    <x v="0"/>
    <n v="1238"/>
    <n v="1909"/>
  </r>
  <r>
    <x v="304"/>
    <x v="1"/>
    <n v="1287"/>
    <n v="1925"/>
  </r>
  <r>
    <x v="304"/>
    <x v="2"/>
    <n v="1321"/>
    <n v="1917"/>
  </r>
  <r>
    <x v="304"/>
    <x v="3"/>
    <n v="1346"/>
    <n v="1965"/>
  </r>
  <r>
    <x v="304"/>
    <x v="4"/>
    <n v="1345"/>
    <n v="1993"/>
  </r>
  <r>
    <x v="304"/>
    <x v="5"/>
    <n v="1311"/>
    <n v="2033"/>
  </r>
  <r>
    <x v="304"/>
    <x v="6"/>
    <n v="1294"/>
    <n v="2148"/>
  </r>
  <r>
    <x v="304"/>
    <x v="7"/>
    <n v="1270"/>
    <n v="2189"/>
  </r>
  <r>
    <x v="304"/>
    <x v="8"/>
    <n v="1233"/>
    <n v="2194"/>
  </r>
  <r>
    <x v="304"/>
    <x v="9"/>
    <n v="1225"/>
    <n v="2240"/>
  </r>
  <r>
    <x v="304"/>
    <x v="10"/>
    <n v="1249"/>
    <n v="2287"/>
  </r>
  <r>
    <x v="305"/>
    <x v="0"/>
    <n v="722"/>
    <n v="1186"/>
  </r>
  <r>
    <x v="305"/>
    <x v="1"/>
    <n v="714"/>
    <n v="1214"/>
  </r>
  <r>
    <x v="305"/>
    <x v="2"/>
    <n v="750"/>
    <n v="1187"/>
  </r>
  <r>
    <x v="305"/>
    <x v="3"/>
    <n v="757"/>
    <n v="1198"/>
  </r>
  <r>
    <x v="305"/>
    <x v="4"/>
    <n v="772"/>
    <n v="1187"/>
  </r>
  <r>
    <x v="305"/>
    <x v="5"/>
    <n v="826"/>
    <n v="1231"/>
  </r>
  <r>
    <x v="305"/>
    <x v="6"/>
    <n v="776"/>
    <n v="1280"/>
  </r>
  <r>
    <x v="305"/>
    <x v="7"/>
    <n v="783"/>
    <n v="1278"/>
  </r>
  <r>
    <x v="305"/>
    <x v="8"/>
    <n v="739"/>
    <n v="1320"/>
  </r>
  <r>
    <x v="305"/>
    <x v="9"/>
    <n v="703"/>
    <n v="1351"/>
  </r>
  <r>
    <x v="305"/>
    <x v="10"/>
    <n v="673"/>
    <n v="1340"/>
  </r>
  <r>
    <x v="306"/>
    <x v="0"/>
    <n v="909"/>
    <n v="1426"/>
  </r>
  <r>
    <x v="306"/>
    <x v="1"/>
    <n v="926"/>
    <n v="1453"/>
  </r>
  <r>
    <x v="306"/>
    <x v="2"/>
    <n v="940"/>
    <n v="1430"/>
  </r>
  <r>
    <x v="306"/>
    <x v="3"/>
    <n v="951"/>
    <n v="1444"/>
  </r>
  <r>
    <x v="306"/>
    <x v="4"/>
    <n v="948"/>
    <n v="1460"/>
  </r>
  <r>
    <x v="306"/>
    <x v="5"/>
    <n v="918"/>
    <n v="1480"/>
  </r>
  <r>
    <x v="306"/>
    <x v="6"/>
    <n v="950"/>
    <n v="1509"/>
  </r>
  <r>
    <x v="306"/>
    <x v="7"/>
    <n v="910"/>
    <n v="1532"/>
  </r>
  <r>
    <x v="306"/>
    <x v="8"/>
    <n v="856"/>
    <n v="1570"/>
  </r>
  <r>
    <x v="306"/>
    <x v="9"/>
    <n v="846"/>
    <n v="1561"/>
  </r>
  <r>
    <x v="306"/>
    <x v="10"/>
    <n v="797"/>
    <n v="1540"/>
  </r>
  <r>
    <x v="307"/>
    <x v="0"/>
    <n v="1049"/>
    <n v="1676"/>
  </r>
  <r>
    <x v="307"/>
    <x v="1"/>
    <n v="1026"/>
    <n v="1687"/>
  </r>
  <r>
    <x v="307"/>
    <x v="2"/>
    <n v="1093"/>
    <n v="1627"/>
  </r>
  <r>
    <x v="307"/>
    <x v="3"/>
    <n v="1135"/>
    <n v="1656"/>
  </r>
  <r>
    <x v="307"/>
    <x v="4"/>
    <n v="1154"/>
    <n v="1670"/>
  </r>
  <r>
    <x v="307"/>
    <x v="5"/>
    <n v="1226"/>
    <n v="1658"/>
  </r>
  <r>
    <x v="307"/>
    <x v="6"/>
    <n v="1241"/>
    <n v="1704"/>
  </r>
  <r>
    <x v="307"/>
    <x v="7"/>
    <n v="1218"/>
    <n v="1797"/>
  </r>
  <r>
    <x v="307"/>
    <x v="8"/>
    <n v="1191"/>
    <n v="1888"/>
  </r>
  <r>
    <x v="307"/>
    <x v="9"/>
    <n v="1228"/>
    <n v="1915"/>
  </r>
  <r>
    <x v="307"/>
    <x v="10"/>
    <n v="1231"/>
    <n v="1931"/>
  </r>
  <r>
    <x v="308"/>
    <x v="0"/>
    <n v="448"/>
    <n v="771"/>
  </r>
  <r>
    <x v="308"/>
    <x v="1"/>
    <n v="446"/>
    <n v="768"/>
  </r>
  <r>
    <x v="308"/>
    <x v="2"/>
    <n v="480"/>
    <n v="744"/>
  </r>
  <r>
    <x v="308"/>
    <x v="3"/>
    <n v="447"/>
    <n v="778"/>
  </r>
  <r>
    <x v="308"/>
    <x v="4"/>
    <n v="435"/>
    <n v="758"/>
  </r>
  <r>
    <x v="308"/>
    <x v="5"/>
    <n v="452"/>
    <n v="763"/>
  </r>
  <r>
    <x v="308"/>
    <x v="6"/>
    <n v="447"/>
    <n v="792"/>
  </r>
  <r>
    <x v="308"/>
    <x v="7"/>
    <n v="446"/>
    <n v="801"/>
  </r>
  <r>
    <x v="308"/>
    <x v="8"/>
    <n v="442"/>
    <n v="810"/>
  </r>
  <r>
    <x v="308"/>
    <x v="9"/>
    <n v="445"/>
    <n v="801"/>
  </r>
  <r>
    <x v="308"/>
    <x v="10"/>
    <n v="434"/>
    <n v="784"/>
  </r>
  <r>
    <x v="309"/>
    <x v="0"/>
    <n v="1191"/>
    <n v="1728"/>
  </r>
  <r>
    <x v="309"/>
    <x v="1"/>
    <n v="1240"/>
    <n v="1773"/>
  </r>
  <r>
    <x v="309"/>
    <x v="2"/>
    <n v="1270"/>
    <n v="1804"/>
  </r>
  <r>
    <x v="309"/>
    <x v="3"/>
    <n v="1308"/>
    <n v="1817"/>
  </r>
  <r>
    <x v="309"/>
    <x v="4"/>
    <n v="1305"/>
    <n v="1846"/>
  </r>
  <r>
    <x v="309"/>
    <x v="5"/>
    <n v="1326"/>
    <n v="1940"/>
  </r>
  <r>
    <x v="309"/>
    <x v="6"/>
    <n v="1309"/>
    <n v="2036"/>
  </r>
  <r>
    <x v="309"/>
    <x v="7"/>
    <n v="1298"/>
    <n v="2117"/>
  </r>
  <r>
    <x v="309"/>
    <x v="8"/>
    <n v="1274"/>
    <n v="2150"/>
  </r>
  <r>
    <x v="309"/>
    <x v="9"/>
    <n v="1222"/>
    <n v="2170"/>
  </r>
  <r>
    <x v="309"/>
    <x v="10"/>
    <n v="1190"/>
    <n v="2180"/>
  </r>
  <r>
    <x v="310"/>
    <x v="0"/>
    <n v="344"/>
    <n v="652"/>
  </r>
  <r>
    <x v="310"/>
    <x v="1"/>
    <n v="342"/>
    <n v="636"/>
  </r>
  <r>
    <x v="310"/>
    <x v="2"/>
    <n v="354"/>
    <n v="619"/>
  </r>
  <r>
    <x v="310"/>
    <x v="3"/>
    <n v="355"/>
    <n v="617"/>
  </r>
  <r>
    <x v="310"/>
    <x v="4"/>
    <n v="359"/>
    <n v="619"/>
  </r>
  <r>
    <x v="310"/>
    <x v="5"/>
    <n v="352"/>
    <n v="627"/>
  </r>
  <r>
    <x v="310"/>
    <x v="6"/>
    <n v="368"/>
    <n v="628"/>
  </r>
  <r>
    <x v="310"/>
    <x v="7"/>
    <n v="395"/>
    <n v="641"/>
  </r>
  <r>
    <x v="310"/>
    <x v="8"/>
    <n v="384"/>
    <n v="685"/>
  </r>
  <r>
    <x v="310"/>
    <x v="9"/>
    <n v="386"/>
    <n v="692"/>
  </r>
  <r>
    <x v="310"/>
    <x v="10"/>
    <n v="379"/>
    <n v="706"/>
  </r>
  <r>
    <x v="311"/>
    <x v="0"/>
    <n v="205"/>
    <n v="266"/>
  </r>
  <r>
    <x v="311"/>
    <x v="1"/>
    <n v="237"/>
    <n v="292"/>
  </r>
  <r>
    <x v="311"/>
    <x v="2"/>
    <n v="234"/>
    <n v="294"/>
  </r>
  <r>
    <x v="311"/>
    <x v="3"/>
    <n v="216"/>
    <n v="301"/>
  </r>
  <r>
    <x v="311"/>
    <x v="4"/>
    <n v="203"/>
    <n v="299"/>
  </r>
  <r>
    <x v="311"/>
    <x v="5"/>
    <n v="173"/>
    <n v="305"/>
  </r>
  <r>
    <x v="311"/>
    <x v="6"/>
    <n v="172"/>
    <n v="279"/>
  </r>
  <r>
    <x v="311"/>
    <x v="7"/>
    <n v="163"/>
    <n v="278"/>
  </r>
  <r>
    <x v="311"/>
    <x v="8"/>
    <n v="150"/>
    <n v="283"/>
  </r>
  <r>
    <x v="311"/>
    <x v="9"/>
    <n v="149"/>
    <n v="285"/>
  </r>
  <r>
    <x v="311"/>
    <x v="10"/>
    <n v="156"/>
    <n v="271"/>
  </r>
  <r>
    <x v="312"/>
    <x v="0"/>
    <n v="334"/>
    <n v="463"/>
  </r>
  <r>
    <x v="312"/>
    <x v="1"/>
    <n v="333"/>
    <n v="469"/>
  </r>
  <r>
    <x v="312"/>
    <x v="2"/>
    <n v="313"/>
    <n v="469"/>
  </r>
  <r>
    <x v="312"/>
    <x v="3"/>
    <n v="336"/>
    <n v="477"/>
  </r>
  <r>
    <x v="312"/>
    <x v="4"/>
    <n v="338"/>
    <n v="487"/>
  </r>
  <r>
    <x v="312"/>
    <x v="5"/>
    <n v="330"/>
    <n v="503"/>
  </r>
  <r>
    <x v="312"/>
    <x v="6"/>
    <n v="331"/>
    <n v="507"/>
  </r>
  <r>
    <x v="312"/>
    <x v="7"/>
    <n v="318"/>
    <n v="520"/>
  </r>
  <r>
    <x v="312"/>
    <x v="8"/>
    <n v="303"/>
    <n v="528"/>
  </r>
  <r>
    <x v="312"/>
    <x v="9"/>
    <n v="277"/>
    <n v="544"/>
  </r>
  <r>
    <x v="312"/>
    <x v="10"/>
    <n v="271"/>
    <n v="529"/>
  </r>
  <r>
    <x v="313"/>
    <x v="0"/>
    <n v="226"/>
    <n v="343"/>
  </r>
  <r>
    <x v="313"/>
    <x v="1"/>
    <n v="244"/>
    <n v="338"/>
  </r>
  <r>
    <x v="313"/>
    <x v="2"/>
    <n v="262"/>
    <n v="330"/>
  </r>
  <r>
    <x v="313"/>
    <x v="3"/>
    <n v="274"/>
    <n v="333"/>
  </r>
  <r>
    <x v="313"/>
    <x v="4"/>
    <n v="279"/>
    <n v="346"/>
  </r>
  <r>
    <x v="313"/>
    <x v="5"/>
    <n v="284"/>
    <n v="367"/>
  </r>
  <r>
    <x v="313"/>
    <x v="6"/>
    <n v="276"/>
    <n v="399"/>
  </r>
  <r>
    <x v="313"/>
    <x v="7"/>
    <n v="294"/>
    <n v="409"/>
  </r>
  <r>
    <x v="313"/>
    <x v="8"/>
    <n v="274"/>
    <n v="431"/>
  </r>
  <r>
    <x v="313"/>
    <x v="9"/>
    <n v="255"/>
    <n v="442"/>
  </r>
  <r>
    <x v="313"/>
    <x v="10"/>
    <n v="277"/>
    <n v="432"/>
  </r>
  <r>
    <x v="314"/>
    <x v="0"/>
    <n v="921"/>
    <n v="1637"/>
  </r>
  <r>
    <x v="314"/>
    <x v="1"/>
    <n v="930"/>
    <n v="1622"/>
  </r>
  <r>
    <x v="314"/>
    <x v="2"/>
    <n v="937"/>
    <n v="1608"/>
  </r>
  <r>
    <x v="314"/>
    <x v="3"/>
    <n v="997"/>
    <n v="1609"/>
  </r>
  <r>
    <x v="314"/>
    <x v="4"/>
    <n v="1024"/>
    <n v="1568"/>
  </r>
  <r>
    <x v="314"/>
    <x v="5"/>
    <n v="1072"/>
    <n v="1586"/>
  </r>
  <r>
    <x v="314"/>
    <x v="6"/>
    <n v="1121"/>
    <n v="1613"/>
  </r>
  <r>
    <x v="314"/>
    <x v="7"/>
    <n v="1123"/>
    <n v="1630"/>
  </r>
  <r>
    <x v="314"/>
    <x v="8"/>
    <n v="1056"/>
    <n v="1688"/>
  </r>
  <r>
    <x v="314"/>
    <x v="9"/>
    <n v="1055"/>
    <n v="1727"/>
  </r>
  <r>
    <x v="314"/>
    <x v="10"/>
    <n v="1031"/>
    <n v="1679"/>
  </r>
  <r>
    <x v="315"/>
    <x v="0"/>
    <n v="562"/>
    <n v="822"/>
  </r>
  <r>
    <x v="315"/>
    <x v="1"/>
    <n v="588"/>
    <n v="838"/>
  </r>
  <r>
    <x v="315"/>
    <x v="2"/>
    <n v="590"/>
    <n v="858"/>
  </r>
  <r>
    <x v="315"/>
    <x v="3"/>
    <n v="596"/>
    <n v="876"/>
  </r>
  <r>
    <x v="315"/>
    <x v="4"/>
    <n v="586"/>
    <n v="885"/>
  </r>
  <r>
    <x v="315"/>
    <x v="5"/>
    <n v="620"/>
    <n v="876"/>
  </r>
  <r>
    <x v="315"/>
    <x v="6"/>
    <n v="619"/>
    <n v="891"/>
  </r>
  <r>
    <x v="315"/>
    <x v="7"/>
    <n v="591"/>
    <n v="907"/>
  </r>
  <r>
    <x v="315"/>
    <x v="8"/>
    <n v="604"/>
    <n v="891"/>
  </r>
  <r>
    <x v="315"/>
    <x v="9"/>
    <n v="606"/>
    <n v="884"/>
  </r>
  <r>
    <x v="315"/>
    <x v="10"/>
    <n v="619"/>
    <n v="903"/>
  </r>
  <r>
    <x v="316"/>
    <x v="0"/>
    <n v="1054"/>
    <n v="1743"/>
  </r>
  <r>
    <x v="316"/>
    <x v="1"/>
    <n v="1103"/>
    <n v="1715"/>
  </r>
  <r>
    <x v="316"/>
    <x v="2"/>
    <n v="1122"/>
    <n v="1726"/>
  </r>
  <r>
    <x v="316"/>
    <x v="3"/>
    <n v="1123"/>
    <n v="1743"/>
  </r>
  <r>
    <x v="316"/>
    <x v="4"/>
    <n v="1094"/>
    <n v="1763"/>
  </r>
  <r>
    <x v="316"/>
    <x v="5"/>
    <n v="1074"/>
    <n v="1762"/>
  </r>
  <r>
    <x v="316"/>
    <x v="6"/>
    <n v="1093"/>
    <n v="1784"/>
  </r>
  <r>
    <x v="316"/>
    <x v="7"/>
    <n v="1055"/>
    <n v="1821"/>
  </r>
  <r>
    <x v="316"/>
    <x v="8"/>
    <n v="1092"/>
    <n v="1852"/>
  </r>
  <r>
    <x v="316"/>
    <x v="9"/>
    <n v="1087"/>
    <n v="1826"/>
  </r>
  <r>
    <x v="316"/>
    <x v="10"/>
    <n v="1070"/>
    <n v="1838"/>
  </r>
  <r>
    <x v="317"/>
    <x v="0"/>
    <n v="301"/>
    <n v="434"/>
  </r>
  <r>
    <x v="317"/>
    <x v="1"/>
    <n v="317"/>
    <n v="436"/>
  </r>
  <r>
    <x v="317"/>
    <x v="2"/>
    <n v="305"/>
    <n v="433"/>
  </r>
  <r>
    <x v="317"/>
    <x v="3"/>
    <n v="325"/>
    <n v="431"/>
  </r>
  <r>
    <x v="317"/>
    <x v="4"/>
    <n v="330"/>
    <n v="442"/>
  </r>
  <r>
    <x v="317"/>
    <x v="5"/>
    <n v="304"/>
    <n v="473"/>
  </r>
  <r>
    <x v="317"/>
    <x v="6"/>
    <n v="303"/>
    <n v="452"/>
  </r>
  <r>
    <x v="317"/>
    <x v="7"/>
    <n v="270"/>
    <n v="469"/>
  </r>
  <r>
    <x v="317"/>
    <x v="8"/>
    <n v="254"/>
    <n v="463"/>
  </r>
  <r>
    <x v="317"/>
    <x v="9"/>
    <n v="247"/>
    <n v="459"/>
  </r>
  <r>
    <x v="317"/>
    <x v="10"/>
    <n v="224"/>
    <n v="469"/>
  </r>
  <r>
    <x v="318"/>
    <x v="0"/>
    <n v="1434"/>
    <n v="2152"/>
  </r>
  <r>
    <x v="318"/>
    <x v="1"/>
    <n v="1444"/>
    <n v="2202"/>
  </r>
  <r>
    <x v="318"/>
    <x v="2"/>
    <n v="1506"/>
    <n v="2242"/>
  </r>
  <r>
    <x v="318"/>
    <x v="3"/>
    <n v="1517"/>
    <n v="2266"/>
  </r>
  <r>
    <x v="318"/>
    <x v="4"/>
    <n v="1547"/>
    <n v="2227"/>
  </r>
  <r>
    <x v="318"/>
    <x v="5"/>
    <n v="1495"/>
    <n v="2268"/>
  </r>
  <r>
    <x v="318"/>
    <x v="6"/>
    <n v="1472"/>
    <n v="2346"/>
  </r>
  <r>
    <x v="318"/>
    <x v="7"/>
    <n v="1499"/>
    <n v="2373"/>
  </r>
  <r>
    <x v="318"/>
    <x v="8"/>
    <n v="1494"/>
    <n v="2416"/>
  </r>
  <r>
    <x v="318"/>
    <x v="9"/>
    <n v="1476"/>
    <n v="2458"/>
  </r>
  <r>
    <x v="318"/>
    <x v="10"/>
    <n v="1480"/>
    <n v="2505"/>
  </r>
  <r>
    <x v="319"/>
    <x v="0"/>
    <n v="182"/>
    <n v="300"/>
  </r>
  <r>
    <x v="319"/>
    <x v="1"/>
    <n v="199"/>
    <n v="293"/>
  </r>
  <r>
    <x v="319"/>
    <x v="2"/>
    <n v="190"/>
    <n v="290"/>
  </r>
  <r>
    <x v="319"/>
    <x v="3"/>
    <n v="175"/>
    <n v="288"/>
  </r>
  <r>
    <x v="319"/>
    <x v="4"/>
    <n v="181"/>
    <n v="277"/>
  </r>
  <r>
    <x v="319"/>
    <x v="5"/>
    <n v="158"/>
    <n v="307"/>
  </r>
  <r>
    <x v="319"/>
    <x v="6"/>
    <n v="156"/>
    <n v="282"/>
  </r>
  <r>
    <x v="319"/>
    <x v="7"/>
    <n v="152"/>
    <n v="285"/>
  </r>
  <r>
    <x v="319"/>
    <x v="8"/>
    <n v="148"/>
    <n v="275"/>
  </r>
  <r>
    <x v="319"/>
    <x v="9"/>
    <n v="156"/>
    <n v="271"/>
  </r>
  <r>
    <x v="319"/>
    <x v="10"/>
    <n v="177"/>
    <n v="27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9">
  <r>
    <x v="0"/>
    <x v="0"/>
    <n v="2"/>
    <n v="72"/>
    <n v="52.56"/>
  </r>
  <r>
    <x v="0"/>
    <x v="1"/>
    <n v="2"/>
    <n v="74"/>
    <n v="54.019999999999996"/>
  </r>
  <r>
    <x v="0"/>
    <x v="2"/>
    <n v="2"/>
    <n v="74"/>
    <n v="54.019999999999996"/>
  </r>
  <r>
    <x v="0"/>
    <x v="3"/>
    <n v="2"/>
    <n v="86"/>
    <n v="62.78"/>
  </r>
  <r>
    <x v="0"/>
    <x v="4"/>
    <n v="2"/>
    <n v="68"/>
    <n v="49.64"/>
  </r>
  <r>
    <x v="0"/>
    <x v="5"/>
    <n v="2"/>
    <n v="81"/>
    <n v="59.129999999999995"/>
  </r>
  <r>
    <x v="0"/>
    <x v="6"/>
    <n v="2"/>
    <n v="91"/>
    <n v="66.429999999999993"/>
  </r>
  <r>
    <x v="0"/>
    <x v="7"/>
    <n v="2"/>
    <n v="79"/>
    <n v="57.67"/>
  </r>
  <r>
    <x v="0"/>
    <x v="8"/>
    <n v="2"/>
    <n v="69"/>
    <n v="50.37"/>
  </r>
  <r>
    <x v="0"/>
    <x v="9"/>
    <n v="2"/>
    <n v="65"/>
    <n v="47.449999999999996"/>
  </r>
  <r>
    <x v="0"/>
    <x v="10"/>
    <n v="2"/>
    <n v="46"/>
    <n v="33.58"/>
  </r>
  <r>
    <x v="1"/>
    <x v="0"/>
    <n v="2"/>
    <n v="3560"/>
    <n v="2598.7999999999997"/>
  </r>
  <r>
    <x v="1"/>
    <x v="1"/>
    <n v="2"/>
    <n v="3725"/>
    <n v="2719.25"/>
  </r>
  <r>
    <x v="1"/>
    <x v="2"/>
    <n v="2"/>
    <n v="3659"/>
    <n v="2671.0699999999997"/>
  </r>
  <r>
    <x v="1"/>
    <x v="3"/>
    <n v="2"/>
    <n v="3830"/>
    <n v="2795.9"/>
  </r>
  <r>
    <x v="1"/>
    <x v="4"/>
    <n v="2"/>
    <n v="3883"/>
    <n v="2834.59"/>
  </r>
  <r>
    <x v="1"/>
    <x v="5"/>
    <n v="2"/>
    <n v="4068"/>
    <n v="2969.64"/>
  </r>
  <r>
    <x v="1"/>
    <x v="6"/>
    <n v="2"/>
    <n v="3803"/>
    <n v="2776.19"/>
  </r>
  <r>
    <x v="1"/>
    <x v="7"/>
    <n v="2"/>
    <n v="3955"/>
    <n v="2887.15"/>
  </r>
  <r>
    <x v="1"/>
    <x v="8"/>
    <n v="2"/>
    <n v="3947"/>
    <n v="2881.31"/>
  </r>
  <r>
    <x v="1"/>
    <x v="9"/>
    <n v="2"/>
    <n v="3771"/>
    <n v="2752.83"/>
  </r>
  <r>
    <x v="1"/>
    <x v="10"/>
    <n v="2"/>
    <n v="3928"/>
    <n v="2867.44"/>
  </r>
  <r>
    <x v="2"/>
    <x v="0"/>
    <n v="2"/>
    <n v="80"/>
    <n v="58.4"/>
  </r>
  <r>
    <x v="2"/>
    <x v="1"/>
    <n v="2"/>
    <n v="74"/>
    <n v="54.019999999999996"/>
  </r>
  <r>
    <x v="2"/>
    <x v="2"/>
    <n v="2"/>
    <n v="83"/>
    <n v="60.589999999999996"/>
  </r>
  <r>
    <x v="2"/>
    <x v="3"/>
    <n v="2"/>
    <n v="86"/>
    <n v="62.78"/>
  </r>
  <r>
    <x v="2"/>
    <x v="4"/>
    <n v="2"/>
    <n v="64"/>
    <n v="46.72"/>
  </r>
  <r>
    <x v="2"/>
    <x v="5"/>
    <n v="2"/>
    <n v="72"/>
    <n v="52.56"/>
  </r>
  <r>
    <x v="2"/>
    <x v="6"/>
    <n v="2"/>
    <n v="86"/>
    <n v="62.78"/>
  </r>
  <r>
    <x v="2"/>
    <x v="7"/>
    <n v="2"/>
    <n v="50"/>
    <n v="36.5"/>
  </r>
  <r>
    <x v="2"/>
    <x v="8"/>
    <n v="2"/>
    <n v="53"/>
    <n v="38.69"/>
  </r>
  <r>
    <x v="2"/>
    <x v="9"/>
    <n v="2"/>
    <n v="66"/>
    <n v="48.18"/>
  </r>
  <r>
    <x v="2"/>
    <x v="10"/>
    <n v="2"/>
    <n v="64"/>
    <n v="46.72"/>
  </r>
  <r>
    <x v="3"/>
    <x v="0"/>
    <n v="2"/>
    <n v="99"/>
    <n v="72.27"/>
  </r>
  <r>
    <x v="3"/>
    <x v="1"/>
    <n v="2"/>
    <n v="111"/>
    <n v="81.03"/>
  </r>
  <r>
    <x v="3"/>
    <x v="2"/>
    <n v="2"/>
    <n v="81"/>
    <n v="59.129999999999995"/>
  </r>
  <r>
    <x v="3"/>
    <x v="3"/>
    <n v="2"/>
    <n v="95"/>
    <n v="69.349999999999994"/>
  </r>
  <r>
    <x v="3"/>
    <x v="4"/>
    <n v="2"/>
    <n v="110"/>
    <n v="80.3"/>
  </r>
  <r>
    <x v="3"/>
    <x v="5"/>
    <n v="2"/>
    <n v="109"/>
    <n v="79.569999999999993"/>
  </r>
  <r>
    <x v="3"/>
    <x v="6"/>
    <n v="2"/>
    <n v="103"/>
    <n v="75.19"/>
  </r>
  <r>
    <x v="3"/>
    <x v="7"/>
    <n v="2"/>
    <n v="114"/>
    <n v="83.22"/>
  </r>
  <r>
    <x v="3"/>
    <x v="8"/>
    <n v="2"/>
    <n v="104"/>
    <n v="75.92"/>
  </r>
  <r>
    <x v="3"/>
    <x v="9"/>
    <n v="2"/>
    <n v="99"/>
    <n v="72.27"/>
  </r>
  <r>
    <x v="3"/>
    <x v="10"/>
    <n v="2"/>
    <n v="105"/>
    <n v="76.649999999999991"/>
  </r>
  <r>
    <x v="4"/>
    <x v="0"/>
    <n v="2"/>
    <n v="42"/>
    <n v="30.66"/>
  </r>
  <r>
    <x v="4"/>
    <x v="1"/>
    <n v="2"/>
    <n v="41"/>
    <n v="29.93"/>
  </r>
  <r>
    <x v="4"/>
    <x v="2"/>
    <n v="2"/>
    <n v="78"/>
    <n v="56.94"/>
  </r>
  <r>
    <x v="4"/>
    <x v="3"/>
    <n v="2"/>
    <n v="70"/>
    <n v="51.1"/>
  </r>
  <r>
    <x v="4"/>
    <x v="4"/>
    <n v="2"/>
    <n v="76"/>
    <n v="55.48"/>
  </r>
  <r>
    <x v="4"/>
    <x v="5"/>
    <n v="2"/>
    <n v="60"/>
    <n v="43.8"/>
  </r>
  <r>
    <x v="4"/>
    <x v="6"/>
    <n v="2"/>
    <n v="82"/>
    <n v="59.86"/>
  </r>
  <r>
    <x v="4"/>
    <x v="7"/>
    <n v="2"/>
    <n v="63"/>
    <n v="45.99"/>
  </r>
  <r>
    <x v="4"/>
    <x v="8"/>
    <n v="2"/>
    <n v="61"/>
    <n v="44.53"/>
  </r>
  <r>
    <x v="4"/>
    <x v="9"/>
    <n v="2"/>
    <n v="68"/>
    <n v="49.64"/>
  </r>
  <r>
    <x v="4"/>
    <x v="10"/>
    <n v="2"/>
    <n v="65"/>
    <n v="47.449999999999996"/>
  </r>
  <r>
    <x v="5"/>
    <x v="0"/>
    <n v="2"/>
    <n v="240"/>
    <n v="175.2"/>
  </r>
  <r>
    <x v="5"/>
    <x v="1"/>
    <n v="2"/>
    <n v="259"/>
    <n v="189.07"/>
  </r>
  <r>
    <x v="5"/>
    <x v="2"/>
    <n v="2"/>
    <n v="271"/>
    <n v="197.82999999999998"/>
  </r>
  <r>
    <x v="5"/>
    <x v="3"/>
    <n v="2"/>
    <n v="242"/>
    <n v="176.66"/>
  </r>
  <r>
    <x v="5"/>
    <x v="4"/>
    <n v="2"/>
    <n v="275"/>
    <n v="200.75"/>
  </r>
  <r>
    <x v="5"/>
    <x v="5"/>
    <n v="2"/>
    <n v="279"/>
    <n v="203.67"/>
  </r>
  <r>
    <x v="5"/>
    <x v="6"/>
    <n v="2"/>
    <n v="249"/>
    <n v="181.76999999999998"/>
  </r>
  <r>
    <x v="5"/>
    <x v="7"/>
    <n v="2"/>
    <n v="251"/>
    <n v="183.23"/>
  </r>
  <r>
    <x v="5"/>
    <x v="8"/>
    <n v="2"/>
    <n v="252"/>
    <n v="183.96"/>
  </r>
  <r>
    <x v="5"/>
    <x v="9"/>
    <n v="2"/>
    <n v="246"/>
    <n v="179.57999999999998"/>
  </r>
  <r>
    <x v="5"/>
    <x v="10"/>
    <n v="2"/>
    <n v="266"/>
    <n v="194.18"/>
  </r>
  <r>
    <x v="6"/>
    <x v="0"/>
    <n v="2"/>
    <n v="167"/>
    <n v="121.91"/>
  </r>
  <r>
    <x v="6"/>
    <x v="1"/>
    <n v="2"/>
    <n v="142"/>
    <n v="103.66"/>
  </r>
  <r>
    <x v="6"/>
    <x v="2"/>
    <n v="2"/>
    <n v="148"/>
    <n v="108.03999999999999"/>
  </r>
  <r>
    <x v="6"/>
    <x v="3"/>
    <n v="2"/>
    <n v="139"/>
    <n v="101.47"/>
  </r>
  <r>
    <x v="6"/>
    <x v="4"/>
    <n v="2"/>
    <n v="138"/>
    <n v="100.74"/>
  </r>
  <r>
    <x v="6"/>
    <x v="5"/>
    <n v="2"/>
    <n v="144"/>
    <n v="105.12"/>
  </r>
  <r>
    <x v="6"/>
    <x v="6"/>
    <n v="2"/>
    <n v="144"/>
    <n v="105.12"/>
  </r>
  <r>
    <x v="6"/>
    <x v="7"/>
    <n v="2"/>
    <n v="140"/>
    <n v="102.2"/>
  </r>
  <r>
    <x v="6"/>
    <x v="8"/>
    <n v="2"/>
    <n v="148"/>
    <n v="108.03999999999999"/>
  </r>
  <r>
    <x v="6"/>
    <x v="9"/>
    <n v="2"/>
    <n v="170"/>
    <n v="124.1"/>
  </r>
  <r>
    <x v="6"/>
    <x v="10"/>
    <n v="2"/>
    <n v="168"/>
    <n v="122.64"/>
  </r>
  <r>
    <x v="7"/>
    <x v="0"/>
    <n v="2"/>
    <n v="122"/>
    <n v="89.06"/>
  </r>
  <r>
    <x v="7"/>
    <x v="1"/>
    <n v="2"/>
    <n v="121"/>
    <n v="88.33"/>
  </r>
  <r>
    <x v="7"/>
    <x v="2"/>
    <n v="2"/>
    <n v="136"/>
    <n v="99.28"/>
  </r>
  <r>
    <x v="7"/>
    <x v="3"/>
    <n v="2"/>
    <n v="154"/>
    <n v="112.42"/>
  </r>
  <r>
    <x v="7"/>
    <x v="4"/>
    <n v="2"/>
    <n v="133"/>
    <n v="97.09"/>
  </r>
  <r>
    <x v="7"/>
    <x v="5"/>
    <n v="2"/>
    <n v="139"/>
    <n v="101.47"/>
  </r>
  <r>
    <x v="7"/>
    <x v="6"/>
    <n v="2"/>
    <n v="140"/>
    <n v="102.2"/>
  </r>
  <r>
    <x v="7"/>
    <x v="7"/>
    <n v="2"/>
    <n v="153"/>
    <n v="111.69"/>
  </r>
  <r>
    <x v="7"/>
    <x v="8"/>
    <n v="2"/>
    <n v="135"/>
    <n v="98.55"/>
  </r>
  <r>
    <x v="7"/>
    <x v="9"/>
    <n v="2"/>
    <n v="136"/>
    <n v="99.28"/>
  </r>
  <r>
    <x v="7"/>
    <x v="10"/>
    <n v="2"/>
    <n v="138"/>
    <n v="100.74"/>
  </r>
  <r>
    <x v="8"/>
    <x v="0"/>
    <n v="2"/>
    <n v="114"/>
    <n v="83.22"/>
  </r>
  <r>
    <x v="8"/>
    <x v="1"/>
    <n v="2"/>
    <n v="121"/>
    <n v="88.33"/>
  </r>
  <r>
    <x v="8"/>
    <x v="2"/>
    <n v="2"/>
    <n v="110"/>
    <n v="80.3"/>
  </r>
  <r>
    <x v="8"/>
    <x v="3"/>
    <n v="2"/>
    <n v="121"/>
    <n v="88.33"/>
  </r>
  <r>
    <x v="8"/>
    <x v="4"/>
    <n v="2"/>
    <n v="133"/>
    <n v="97.09"/>
  </r>
  <r>
    <x v="8"/>
    <x v="5"/>
    <n v="2"/>
    <n v="136"/>
    <n v="99.28"/>
  </r>
  <r>
    <x v="8"/>
    <x v="6"/>
    <n v="2"/>
    <n v="128"/>
    <n v="93.44"/>
  </r>
  <r>
    <x v="8"/>
    <x v="7"/>
    <n v="2"/>
    <n v="131"/>
    <n v="95.63"/>
  </r>
  <r>
    <x v="8"/>
    <x v="8"/>
    <n v="2"/>
    <n v="127"/>
    <n v="92.71"/>
  </r>
  <r>
    <x v="8"/>
    <x v="9"/>
    <n v="2"/>
    <n v="145"/>
    <n v="105.85"/>
  </r>
  <r>
    <x v="8"/>
    <x v="10"/>
    <n v="2"/>
    <n v="126"/>
    <n v="91.98"/>
  </r>
  <r>
    <x v="9"/>
    <x v="0"/>
    <n v="2"/>
    <n v="70"/>
    <n v="51.1"/>
  </r>
  <r>
    <x v="9"/>
    <x v="1"/>
    <n v="2"/>
    <n v="85"/>
    <n v="62.05"/>
  </r>
  <r>
    <x v="9"/>
    <x v="2"/>
    <n v="2"/>
    <n v="77"/>
    <n v="56.21"/>
  </r>
  <r>
    <x v="9"/>
    <x v="3"/>
    <n v="2"/>
    <n v="77"/>
    <n v="56.21"/>
  </r>
  <r>
    <x v="9"/>
    <x v="4"/>
    <n v="2"/>
    <n v="84"/>
    <n v="61.32"/>
  </r>
  <r>
    <x v="9"/>
    <x v="5"/>
    <n v="2"/>
    <n v="68"/>
    <n v="49.64"/>
  </r>
  <r>
    <x v="9"/>
    <x v="6"/>
    <n v="2"/>
    <n v="68"/>
    <n v="49.64"/>
  </r>
  <r>
    <x v="9"/>
    <x v="7"/>
    <n v="2"/>
    <n v="69"/>
    <n v="50.37"/>
  </r>
  <r>
    <x v="9"/>
    <x v="8"/>
    <n v="2"/>
    <n v="73"/>
    <n v="53.29"/>
  </r>
  <r>
    <x v="9"/>
    <x v="9"/>
    <n v="2"/>
    <n v="72"/>
    <n v="52.56"/>
  </r>
  <r>
    <x v="9"/>
    <x v="10"/>
    <n v="2"/>
    <n v="63"/>
    <n v="45.99"/>
  </r>
  <r>
    <x v="10"/>
    <x v="0"/>
    <n v="2"/>
    <n v="84"/>
    <n v="61.32"/>
  </r>
  <r>
    <x v="10"/>
    <x v="1"/>
    <n v="2"/>
    <n v="77"/>
    <n v="56.21"/>
  </r>
  <r>
    <x v="10"/>
    <x v="2"/>
    <n v="2"/>
    <n v="67"/>
    <n v="48.91"/>
  </r>
  <r>
    <x v="10"/>
    <x v="3"/>
    <n v="2"/>
    <n v="92"/>
    <n v="67.16"/>
  </r>
  <r>
    <x v="10"/>
    <x v="4"/>
    <n v="2"/>
    <n v="83"/>
    <n v="60.589999999999996"/>
  </r>
  <r>
    <x v="10"/>
    <x v="5"/>
    <n v="2"/>
    <n v="76"/>
    <n v="55.48"/>
  </r>
  <r>
    <x v="10"/>
    <x v="6"/>
    <n v="2"/>
    <n v="68"/>
    <n v="49.64"/>
  </r>
  <r>
    <x v="10"/>
    <x v="7"/>
    <n v="2"/>
    <n v="80"/>
    <n v="58.4"/>
  </r>
  <r>
    <x v="10"/>
    <x v="8"/>
    <n v="2"/>
    <n v="73"/>
    <n v="53.29"/>
  </r>
  <r>
    <x v="10"/>
    <x v="9"/>
    <n v="2"/>
    <n v="66"/>
    <n v="48.18"/>
  </r>
  <r>
    <x v="10"/>
    <x v="10"/>
    <n v="2"/>
    <n v="81"/>
    <n v="59.129999999999995"/>
  </r>
  <r>
    <x v="11"/>
    <x v="0"/>
    <n v="2"/>
    <n v="120"/>
    <n v="87.6"/>
  </r>
  <r>
    <x v="11"/>
    <x v="1"/>
    <n v="2"/>
    <n v="119"/>
    <n v="86.87"/>
  </r>
  <r>
    <x v="11"/>
    <x v="2"/>
    <n v="2"/>
    <n v="139"/>
    <n v="101.47"/>
  </r>
  <r>
    <x v="11"/>
    <x v="3"/>
    <n v="2"/>
    <n v="115"/>
    <n v="83.95"/>
  </r>
  <r>
    <x v="11"/>
    <x v="4"/>
    <n v="2"/>
    <n v="126"/>
    <n v="91.98"/>
  </r>
  <r>
    <x v="11"/>
    <x v="5"/>
    <n v="2"/>
    <n v="126"/>
    <n v="91.98"/>
  </r>
  <r>
    <x v="11"/>
    <x v="6"/>
    <n v="2"/>
    <n v="97"/>
    <n v="70.81"/>
  </r>
  <r>
    <x v="11"/>
    <x v="7"/>
    <n v="2"/>
    <n v="138"/>
    <n v="100.74"/>
  </r>
  <r>
    <x v="11"/>
    <x v="8"/>
    <n v="2"/>
    <n v="125"/>
    <n v="91.25"/>
  </r>
  <r>
    <x v="11"/>
    <x v="9"/>
    <n v="2"/>
    <n v="117"/>
    <n v="85.41"/>
  </r>
  <r>
    <x v="11"/>
    <x v="10"/>
    <n v="2"/>
    <n v="124"/>
    <n v="90.52"/>
  </r>
  <r>
    <x v="12"/>
    <x v="0"/>
    <n v="2"/>
    <n v="141"/>
    <n v="102.92999999999999"/>
  </r>
  <r>
    <x v="12"/>
    <x v="1"/>
    <n v="2"/>
    <n v="147"/>
    <n v="107.31"/>
  </r>
  <r>
    <x v="12"/>
    <x v="2"/>
    <n v="2"/>
    <n v="130"/>
    <n v="94.899999999999991"/>
  </r>
  <r>
    <x v="12"/>
    <x v="3"/>
    <n v="2"/>
    <n v="137"/>
    <n v="100.00999999999999"/>
  </r>
  <r>
    <x v="12"/>
    <x v="4"/>
    <n v="2"/>
    <n v="150"/>
    <n v="109.5"/>
  </r>
  <r>
    <x v="12"/>
    <x v="5"/>
    <n v="2"/>
    <n v="146"/>
    <n v="106.58"/>
  </r>
  <r>
    <x v="12"/>
    <x v="6"/>
    <n v="2"/>
    <n v="148"/>
    <n v="108.03999999999999"/>
  </r>
  <r>
    <x v="12"/>
    <x v="7"/>
    <n v="2"/>
    <n v="132"/>
    <n v="96.36"/>
  </r>
  <r>
    <x v="12"/>
    <x v="8"/>
    <n v="2"/>
    <n v="146"/>
    <n v="106.58"/>
  </r>
  <r>
    <x v="12"/>
    <x v="9"/>
    <n v="2"/>
    <n v="148"/>
    <n v="108.03999999999999"/>
  </r>
  <r>
    <x v="12"/>
    <x v="10"/>
    <n v="2"/>
    <n v="135"/>
    <n v="98.55"/>
  </r>
  <r>
    <x v="13"/>
    <x v="0"/>
    <n v="2"/>
    <n v="136"/>
    <n v="99.28"/>
  </r>
  <r>
    <x v="13"/>
    <x v="1"/>
    <n v="2"/>
    <n v="127"/>
    <n v="92.71"/>
  </r>
  <r>
    <x v="13"/>
    <x v="2"/>
    <n v="2"/>
    <n v="142"/>
    <n v="103.66"/>
  </r>
  <r>
    <x v="13"/>
    <x v="3"/>
    <n v="2"/>
    <n v="136"/>
    <n v="99.28"/>
  </r>
  <r>
    <x v="13"/>
    <x v="4"/>
    <n v="2"/>
    <n v="139"/>
    <n v="101.47"/>
  </r>
  <r>
    <x v="13"/>
    <x v="5"/>
    <n v="2"/>
    <n v="144"/>
    <n v="105.12"/>
  </r>
  <r>
    <x v="13"/>
    <x v="6"/>
    <n v="2"/>
    <n v="129"/>
    <n v="94.17"/>
  </r>
  <r>
    <x v="13"/>
    <x v="7"/>
    <n v="2"/>
    <n v="126"/>
    <n v="91.98"/>
  </r>
  <r>
    <x v="13"/>
    <x v="8"/>
    <n v="2"/>
    <n v="128"/>
    <n v="93.44"/>
  </r>
  <r>
    <x v="13"/>
    <x v="9"/>
    <n v="2"/>
    <n v="143"/>
    <n v="104.39"/>
  </r>
  <r>
    <x v="13"/>
    <x v="10"/>
    <n v="2"/>
    <n v="119"/>
    <n v="86.87"/>
  </r>
  <r>
    <x v="14"/>
    <x v="0"/>
    <n v="2"/>
    <n v="49"/>
    <n v="35.769999999999996"/>
  </r>
  <r>
    <x v="14"/>
    <x v="1"/>
    <n v="2"/>
    <n v="55"/>
    <n v="40.15"/>
  </r>
  <r>
    <x v="14"/>
    <x v="2"/>
    <n v="2"/>
    <n v="60"/>
    <n v="43.8"/>
  </r>
  <r>
    <x v="14"/>
    <x v="3"/>
    <n v="2"/>
    <n v="67"/>
    <n v="48.91"/>
  </r>
  <r>
    <x v="14"/>
    <x v="4"/>
    <n v="2"/>
    <n v="59"/>
    <n v="43.07"/>
  </r>
  <r>
    <x v="14"/>
    <x v="5"/>
    <n v="2"/>
    <n v="51"/>
    <n v="37.229999999999997"/>
  </r>
  <r>
    <x v="14"/>
    <x v="6"/>
    <n v="2"/>
    <n v="55"/>
    <n v="40.15"/>
  </r>
  <r>
    <x v="14"/>
    <x v="7"/>
    <n v="2"/>
    <n v="72"/>
    <n v="52.56"/>
  </r>
  <r>
    <x v="14"/>
    <x v="8"/>
    <n v="2"/>
    <n v="43"/>
    <n v="31.39"/>
  </r>
  <r>
    <x v="14"/>
    <x v="9"/>
    <n v="2"/>
    <n v="57"/>
    <n v="41.61"/>
  </r>
  <r>
    <x v="14"/>
    <x v="10"/>
    <n v="2"/>
    <n v="42"/>
    <n v="30.66"/>
  </r>
  <r>
    <x v="15"/>
    <x v="0"/>
    <n v="2"/>
    <n v="154"/>
    <n v="112.42"/>
  </r>
  <r>
    <x v="15"/>
    <x v="1"/>
    <n v="2"/>
    <n v="176"/>
    <n v="128.47999999999999"/>
  </r>
  <r>
    <x v="15"/>
    <x v="2"/>
    <n v="2"/>
    <n v="182"/>
    <n v="132.85999999999999"/>
  </r>
  <r>
    <x v="15"/>
    <x v="3"/>
    <n v="2"/>
    <n v="167"/>
    <n v="121.91"/>
  </r>
  <r>
    <x v="15"/>
    <x v="4"/>
    <n v="2"/>
    <n v="177"/>
    <n v="129.21"/>
  </r>
  <r>
    <x v="15"/>
    <x v="5"/>
    <n v="2"/>
    <n v="161"/>
    <n v="117.53"/>
  </r>
  <r>
    <x v="15"/>
    <x v="6"/>
    <n v="2"/>
    <n v="171"/>
    <n v="124.83"/>
  </r>
  <r>
    <x v="15"/>
    <x v="7"/>
    <n v="2"/>
    <n v="185"/>
    <n v="135.04999999999998"/>
  </r>
  <r>
    <x v="15"/>
    <x v="8"/>
    <n v="2"/>
    <n v="147"/>
    <n v="107.31"/>
  </r>
  <r>
    <x v="15"/>
    <x v="9"/>
    <n v="2"/>
    <n v="180"/>
    <n v="131.4"/>
  </r>
  <r>
    <x v="15"/>
    <x v="10"/>
    <n v="2"/>
    <n v="163"/>
    <n v="118.99"/>
  </r>
  <r>
    <x v="16"/>
    <x v="0"/>
    <n v="2"/>
    <n v="61"/>
    <n v="44.53"/>
  </r>
  <r>
    <x v="16"/>
    <x v="1"/>
    <n v="2"/>
    <n v="61"/>
    <n v="44.53"/>
  </r>
  <r>
    <x v="16"/>
    <x v="2"/>
    <n v="2"/>
    <n v="61"/>
    <n v="44.53"/>
  </r>
  <r>
    <x v="16"/>
    <x v="3"/>
    <n v="2"/>
    <n v="65"/>
    <n v="47.449999999999996"/>
  </r>
  <r>
    <x v="16"/>
    <x v="4"/>
    <n v="2"/>
    <n v="62"/>
    <n v="45.26"/>
  </r>
  <r>
    <x v="16"/>
    <x v="5"/>
    <n v="2"/>
    <n v="67"/>
    <n v="48.91"/>
  </r>
  <r>
    <x v="16"/>
    <x v="6"/>
    <n v="2"/>
    <n v="57"/>
    <n v="41.61"/>
  </r>
  <r>
    <x v="16"/>
    <x v="7"/>
    <n v="2"/>
    <n v="60"/>
    <n v="43.8"/>
  </r>
  <r>
    <x v="16"/>
    <x v="8"/>
    <n v="2"/>
    <n v="68"/>
    <n v="49.64"/>
  </r>
  <r>
    <x v="16"/>
    <x v="9"/>
    <n v="2"/>
    <n v="61"/>
    <n v="44.53"/>
  </r>
  <r>
    <x v="16"/>
    <x v="10"/>
    <n v="2"/>
    <n v="51"/>
    <n v="37.229999999999997"/>
  </r>
  <r>
    <x v="17"/>
    <x v="0"/>
    <n v="2"/>
    <n v="93"/>
    <n v="67.89"/>
  </r>
  <r>
    <x v="17"/>
    <x v="1"/>
    <n v="2"/>
    <n v="109"/>
    <n v="79.569999999999993"/>
  </r>
  <r>
    <x v="17"/>
    <x v="2"/>
    <n v="2"/>
    <n v="77"/>
    <n v="56.21"/>
  </r>
  <r>
    <x v="17"/>
    <x v="3"/>
    <n v="2"/>
    <n v="84"/>
    <n v="61.32"/>
  </r>
  <r>
    <x v="17"/>
    <x v="4"/>
    <n v="2"/>
    <n v="100"/>
    <n v="73"/>
  </r>
  <r>
    <x v="17"/>
    <x v="5"/>
    <n v="2"/>
    <n v="100"/>
    <n v="73"/>
  </r>
  <r>
    <x v="17"/>
    <x v="6"/>
    <n v="2"/>
    <n v="100"/>
    <n v="73"/>
  </r>
  <r>
    <x v="17"/>
    <x v="7"/>
    <n v="2"/>
    <n v="112"/>
    <n v="81.759999999999991"/>
  </r>
  <r>
    <x v="17"/>
    <x v="8"/>
    <n v="2"/>
    <n v="85"/>
    <n v="62.05"/>
  </r>
  <r>
    <x v="17"/>
    <x v="9"/>
    <n v="2"/>
    <n v="121"/>
    <n v="88.33"/>
  </r>
  <r>
    <x v="17"/>
    <x v="10"/>
    <n v="2"/>
    <n v="85"/>
    <n v="62.05"/>
  </r>
  <r>
    <x v="18"/>
    <x v="0"/>
    <n v="2"/>
    <n v="87"/>
    <n v="63.51"/>
  </r>
  <r>
    <x v="18"/>
    <x v="1"/>
    <n v="2"/>
    <n v="117"/>
    <n v="85.41"/>
  </r>
  <r>
    <x v="18"/>
    <x v="2"/>
    <n v="2"/>
    <n v="112"/>
    <n v="81.759999999999991"/>
  </r>
  <r>
    <x v="18"/>
    <x v="3"/>
    <n v="2"/>
    <n v="113"/>
    <n v="82.49"/>
  </r>
  <r>
    <x v="18"/>
    <x v="4"/>
    <n v="2"/>
    <n v="111"/>
    <n v="81.03"/>
  </r>
  <r>
    <x v="18"/>
    <x v="5"/>
    <n v="2"/>
    <n v="115"/>
    <n v="83.95"/>
  </r>
  <r>
    <x v="18"/>
    <x v="6"/>
    <n v="2"/>
    <n v="104"/>
    <n v="75.92"/>
  </r>
  <r>
    <x v="18"/>
    <x v="7"/>
    <n v="2"/>
    <n v="98"/>
    <n v="71.539999999999992"/>
  </r>
  <r>
    <x v="18"/>
    <x v="8"/>
    <n v="2"/>
    <n v="87"/>
    <n v="63.51"/>
  </r>
  <r>
    <x v="18"/>
    <x v="9"/>
    <n v="2"/>
    <n v="113"/>
    <n v="82.49"/>
  </r>
  <r>
    <x v="18"/>
    <x v="10"/>
    <n v="2"/>
    <n v="78"/>
    <n v="56.94"/>
  </r>
  <r>
    <x v="19"/>
    <x v="0"/>
    <n v="2"/>
    <n v="71"/>
    <n v="51.83"/>
  </r>
  <r>
    <x v="19"/>
    <x v="1"/>
    <n v="2"/>
    <n v="67"/>
    <n v="48.91"/>
  </r>
  <r>
    <x v="19"/>
    <x v="2"/>
    <n v="2"/>
    <n v="65"/>
    <n v="47.449999999999996"/>
  </r>
  <r>
    <x v="19"/>
    <x v="3"/>
    <n v="2"/>
    <n v="56"/>
    <n v="40.879999999999995"/>
  </r>
  <r>
    <x v="19"/>
    <x v="4"/>
    <n v="2"/>
    <n v="66"/>
    <n v="48.18"/>
  </r>
  <r>
    <x v="19"/>
    <x v="5"/>
    <n v="2"/>
    <n v="65"/>
    <n v="47.449999999999996"/>
  </r>
  <r>
    <x v="19"/>
    <x v="6"/>
    <n v="2"/>
    <n v="74"/>
    <n v="54.019999999999996"/>
  </r>
  <r>
    <x v="19"/>
    <x v="7"/>
    <n v="2"/>
    <n v="73"/>
    <n v="53.29"/>
  </r>
  <r>
    <x v="19"/>
    <x v="8"/>
    <n v="2"/>
    <n v="79"/>
    <n v="57.67"/>
  </r>
  <r>
    <x v="19"/>
    <x v="9"/>
    <n v="2"/>
    <n v="50"/>
    <n v="36.5"/>
  </r>
  <r>
    <x v="19"/>
    <x v="10"/>
    <n v="2"/>
    <n v="75"/>
    <n v="54.75"/>
  </r>
  <r>
    <x v="20"/>
    <x v="0"/>
    <n v="2"/>
    <n v="85"/>
    <n v="62.05"/>
  </r>
  <r>
    <x v="20"/>
    <x v="1"/>
    <n v="2"/>
    <n v="103"/>
    <n v="75.19"/>
  </r>
  <r>
    <x v="20"/>
    <x v="2"/>
    <n v="2"/>
    <n v="98"/>
    <n v="71.539999999999992"/>
  </r>
  <r>
    <x v="20"/>
    <x v="3"/>
    <n v="2"/>
    <n v="79"/>
    <n v="57.67"/>
  </r>
  <r>
    <x v="20"/>
    <x v="4"/>
    <n v="2"/>
    <n v="114"/>
    <n v="83.22"/>
  </r>
  <r>
    <x v="20"/>
    <x v="5"/>
    <n v="2"/>
    <n v="83"/>
    <n v="60.589999999999996"/>
  </r>
  <r>
    <x v="20"/>
    <x v="6"/>
    <n v="2"/>
    <n v="85"/>
    <n v="62.05"/>
  </r>
  <r>
    <x v="20"/>
    <x v="7"/>
    <n v="2"/>
    <n v="95"/>
    <n v="69.349999999999994"/>
  </r>
  <r>
    <x v="20"/>
    <x v="8"/>
    <n v="2"/>
    <n v="99"/>
    <n v="72.27"/>
  </r>
  <r>
    <x v="20"/>
    <x v="9"/>
    <n v="2"/>
    <n v="104"/>
    <n v="75.92"/>
  </r>
  <r>
    <x v="20"/>
    <x v="10"/>
    <n v="2"/>
    <n v="90"/>
    <n v="65.7"/>
  </r>
  <r>
    <x v="21"/>
    <x v="0"/>
    <n v="2"/>
    <n v="188"/>
    <n v="137.24"/>
  </r>
  <r>
    <x v="21"/>
    <x v="1"/>
    <n v="2"/>
    <n v="239"/>
    <n v="174.47"/>
  </r>
  <r>
    <x v="21"/>
    <x v="2"/>
    <n v="2"/>
    <n v="200"/>
    <n v="146"/>
  </r>
  <r>
    <x v="21"/>
    <x v="3"/>
    <n v="2"/>
    <n v="259"/>
    <n v="189.07"/>
  </r>
  <r>
    <x v="21"/>
    <x v="4"/>
    <n v="2"/>
    <n v="228"/>
    <n v="166.44"/>
  </r>
  <r>
    <x v="21"/>
    <x v="5"/>
    <n v="2"/>
    <n v="212"/>
    <n v="154.76"/>
  </r>
  <r>
    <x v="21"/>
    <x v="6"/>
    <n v="2"/>
    <n v="240"/>
    <n v="175.2"/>
  </r>
  <r>
    <x v="21"/>
    <x v="7"/>
    <n v="2"/>
    <n v="220"/>
    <n v="160.6"/>
  </r>
  <r>
    <x v="21"/>
    <x v="8"/>
    <n v="2"/>
    <n v="234"/>
    <n v="170.82"/>
  </r>
  <r>
    <x v="21"/>
    <x v="9"/>
    <n v="2"/>
    <n v="243"/>
    <n v="177.39"/>
  </r>
  <r>
    <x v="21"/>
    <x v="10"/>
    <n v="2"/>
    <n v="254"/>
    <n v="185.42"/>
  </r>
  <r>
    <x v="22"/>
    <x v="0"/>
    <n v="2"/>
    <n v="107"/>
    <n v="78.11"/>
  </r>
  <r>
    <x v="22"/>
    <x v="1"/>
    <n v="2"/>
    <n v="101"/>
    <n v="73.73"/>
  </r>
  <r>
    <x v="22"/>
    <x v="2"/>
    <n v="2"/>
    <n v="94"/>
    <n v="68.62"/>
  </r>
  <r>
    <x v="22"/>
    <x v="3"/>
    <n v="2"/>
    <n v="130"/>
    <n v="94.899999999999991"/>
  </r>
  <r>
    <x v="22"/>
    <x v="4"/>
    <n v="2"/>
    <n v="112"/>
    <n v="81.759999999999991"/>
  </r>
  <r>
    <x v="22"/>
    <x v="5"/>
    <n v="2"/>
    <n v="110"/>
    <n v="80.3"/>
  </r>
  <r>
    <x v="22"/>
    <x v="6"/>
    <n v="2"/>
    <n v="100"/>
    <n v="73"/>
  </r>
  <r>
    <x v="22"/>
    <x v="7"/>
    <n v="2"/>
    <n v="84"/>
    <n v="61.32"/>
  </r>
  <r>
    <x v="22"/>
    <x v="8"/>
    <n v="2"/>
    <n v="110"/>
    <n v="80.3"/>
  </r>
  <r>
    <x v="22"/>
    <x v="9"/>
    <n v="2"/>
    <n v="92"/>
    <n v="67.16"/>
  </r>
  <r>
    <x v="22"/>
    <x v="10"/>
    <n v="2"/>
    <n v="93"/>
    <n v="67.89"/>
  </r>
  <r>
    <x v="23"/>
    <x v="0"/>
    <n v="2"/>
    <n v="42"/>
    <n v="30.66"/>
  </r>
  <r>
    <x v="23"/>
    <x v="1"/>
    <n v="2"/>
    <n v="68"/>
    <n v="49.64"/>
  </r>
  <r>
    <x v="23"/>
    <x v="2"/>
    <n v="2"/>
    <n v="63"/>
    <n v="45.99"/>
  </r>
  <r>
    <x v="23"/>
    <x v="3"/>
    <n v="2"/>
    <n v="62"/>
    <n v="45.26"/>
  </r>
  <r>
    <x v="23"/>
    <x v="4"/>
    <n v="2"/>
    <n v="63"/>
    <n v="45.99"/>
  </r>
  <r>
    <x v="23"/>
    <x v="5"/>
    <n v="2"/>
    <n v="56"/>
    <n v="40.879999999999995"/>
  </r>
  <r>
    <x v="23"/>
    <x v="6"/>
    <n v="2"/>
    <n v="58"/>
    <n v="42.339999999999996"/>
  </r>
  <r>
    <x v="23"/>
    <x v="7"/>
    <n v="2"/>
    <n v="67"/>
    <n v="48.91"/>
  </r>
  <r>
    <x v="23"/>
    <x v="8"/>
    <n v="2"/>
    <n v="62"/>
    <n v="45.26"/>
  </r>
  <r>
    <x v="23"/>
    <x v="9"/>
    <n v="2"/>
    <n v="64"/>
    <n v="46.72"/>
  </r>
  <r>
    <x v="23"/>
    <x v="10"/>
    <n v="2"/>
    <n v="62"/>
    <n v="45.26"/>
  </r>
  <r>
    <x v="24"/>
    <x v="0"/>
    <n v="2"/>
    <n v="77"/>
    <n v="56.21"/>
  </r>
  <r>
    <x v="24"/>
    <x v="1"/>
    <n v="2"/>
    <n v="62"/>
    <n v="45.26"/>
  </r>
  <r>
    <x v="24"/>
    <x v="2"/>
    <n v="2"/>
    <n v="72"/>
    <n v="52.56"/>
  </r>
  <r>
    <x v="24"/>
    <x v="3"/>
    <n v="2"/>
    <n v="87"/>
    <n v="63.51"/>
  </r>
  <r>
    <x v="24"/>
    <x v="4"/>
    <n v="2"/>
    <n v="59"/>
    <n v="43.07"/>
  </r>
  <r>
    <x v="24"/>
    <x v="5"/>
    <n v="2"/>
    <n v="88"/>
    <n v="64.239999999999995"/>
  </r>
  <r>
    <x v="24"/>
    <x v="6"/>
    <n v="2"/>
    <n v="92"/>
    <n v="67.16"/>
  </r>
  <r>
    <x v="24"/>
    <x v="7"/>
    <n v="2"/>
    <n v="91"/>
    <n v="66.429999999999993"/>
  </r>
  <r>
    <x v="24"/>
    <x v="8"/>
    <n v="2"/>
    <n v="93"/>
    <n v="67.89"/>
  </r>
  <r>
    <x v="24"/>
    <x v="9"/>
    <n v="2"/>
    <n v="74"/>
    <n v="54.019999999999996"/>
  </r>
  <r>
    <x v="24"/>
    <x v="10"/>
    <n v="2"/>
    <n v="84"/>
    <n v="61.32"/>
  </r>
  <r>
    <x v="25"/>
    <x v="0"/>
    <n v="2"/>
    <n v="115"/>
    <n v="83.95"/>
  </r>
  <r>
    <x v="25"/>
    <x v="1"/>
    <n v="2"/>
    <n v="113"/>
    <n v="82.49"/>
  </r>
  <r>
    <x v="25"/>
    <x v="2"/>
    <n v="2"/>
    <n v="118"/>
    <n v="86.14"/>
  </r>
  <r>
    <x v="25"/>
    <x v="3"/>
    <n v="2"/>
    <n v="111"/>
    <n v="81.03"/>
  </r>
  <r>
    <x v="25"/>
    <x v="4"/>
    <n v="2"/>
    <n v="145"/>
    <n v="105.85"/>
  </r>
  <r>
    <x v="25"/>
    <x v="5"/>
    <n v="2"/>
    <n v="134"/>
    <n v="97.82"/>
  </r>
  <r>
    <x v="25"/>
    <x v="6"/>
    <n v="2"/>
    <n v="117"/>
    <n v="85.41"/>
  </r>
  <r>
    <x v="25"/>
    <x v="7"/>
    <n v="2"/>
    <n v="128"/>
    <n v="93.44"/>
  </r>
  <r>
    <x v="25"/>
    <x v="8"/>
    <n v="2"/>
    <n v="96"/>
    <n v="70.08"/>
  </r>
  <r>
    <x v="25"/>
    <x v="9"/>
    <n v="2"/>
    <n v="142"/>
    <n v="103.66"/>
  </r>
  <r>
    <x v="25"/>
    <x v="10"/>
    <n v="2"/>
    <n v="133"/>
    <n v="97.09"/>
  </r>
  <r>
    <x v="26"/>
    <x v="0"/>
    <n v="2"/>
    <n v="77"/>
    <n v="56.21"/>
  </r>
  <r>
    <x v="26"/>
    <x v="1"/>
    <n v="2"/>
    <n v="82"/>
    <n v="59.86"/>
  </r>
  <r>
    <x v="26"/>
    <x v="2"/>
    <n v="2"/>
    <n v="89"/>
    <n v="64.97"/>
  </r>
  <r>
    <x v="26"/>
    <x v="3"/>
    <n v="2"/>
    <n v="85"/>
    <n v="62.05"/>
  </r>
  <r>
    <x v="26"/>
    <x v="4"/>
    <n v="2"/>
    <n v="81"/>
    <n v="59.129999999999995"/>
  </r>
  <r>
    <x v="26"/>
    <x v="5"/>
    <n v="2"/>
    <n v="56"/>
    <n v="40.879999999999995"/>
  </r>
  <r>
    <x v="26"/>
    <x v="6"/>
    <n v="2"/>
    <n v="90"/>
    <n v="65.7"/>
  </r>
  <r>
    <x v="26"/>
    <x v="7"/>
    <n v="2"/>
    <n v="64"/>
    <n v="46.72"/>
  </r>
  <r>
    <x v="26"/>
    <x v="8"/>
    <n v="2"/>
    <n v="76"/>
    <n v="55.48"/>
  </r>
  <r>
    <x v="26"/>
    <x v="9"/>
    <n v="2"/>
    <n v="83"/>
    <n v="60.589999999999996"/>
  </r>
  <r>
    <x v="26"/>
    <x v="10"/>
    <n v="2"/>
    <n v="84"/>
    <n v="61.32"/>
  </r>
  <r>
    <x v="27"/>
    <x v="0"/>
    <n v="2"/>
    <n v="102"/>
    <n v="74.459999999999994"/>
  </r>
  <r>
    <x v="27"/>
    <x v="1"/>
    <n v="2"/>
    <n v="127"/>
    <n v="92.71"/>
  </r>
  <r>
    <x v="27"/>
    <x v="2"/>
    <n v="2"/>
    <n v="126"/>
    <n v="91.98"/>
  </r>
  <r>
    <x v="27"/>
    <x v="3"/>
    <n v="2"/>
    <n v="111"/>
    <n v="81.03"/>
  </r>
  <r>
    <x v="27"/>
    <x v="4"/>
    <n v="2"/>
    <n v="133"/>
    <n v="97.09"/>
  </r>
  <r>
    <x v="27"/>
    <x v="5"/>
    <n v="2"/>
    <n v="136"/>
    <n v="99.28"/>
  </r>
  <r>
    <x v="27"/>
    <x v="6"/>
    <n v="2"/>
    <n v="101"/>
    <n v="73.73"/>
  </r>
  <r>
    <x v="27"/>
    <x v="7"/>
    <n v="2"/>
    <n v="122"/>
    <n v="89.06"/>
  </r>
  <r>
    <x v="27"/>
    <x v="8"/>
    <n v="2"/>
    <n v="105"/>
    <n v="76.649999999999991"/>
  </r>
  <r>
    <x v="27"/>
    <x v="9"/>
    <n v="2"/>
    <n v="108"/>
    <n v="78.84"/>
  </r>
  <r>
    <x v="27"/>
    <x v="10"/>
    <n v="2"/>
    <n v="114"/>
    <n v="83.22"/>
  </r>
  <r>
    <x v="28"/>
    <x v="0"/>
    <n v="2"/>
    <n v="127"/>
    <n v="92.71"/>
  </r>
  <r>
    <x v="28"/>
    <x v="1"/>
    <n v="2"/>
    <n v="115"/>
    <n v="83.95"/>
  </r>
  <r>
    <x v="28"/>
    <x v="2"/>
    <n v="2"/>
    <n v="128"/>
    <n v="93.44"/>
  </r>
  <r>
    <x v="28"/>
    <x v="3"/>
    <n v="2"/>
    <n v="117"/>
    <n v="85.41"/>
  </r>
  <r>
    <x v="28"/>
    <x v="4"/>
    <n v="2"/>
    <n v="128"/>
    <n v="93.44"/>
  </r>
  <r>
    <x v="28"/>
    <x v="5"/>
    <n v="2"/>
    <n v="131"/>
    <n v="95.63"/>
  </r>
  <r>
    <x v="28"/>
    <x v="6"/>
    <n v="2"/>
    <n v="139"/>
    <n v="101.47"/>
  </r>
  <r>
    <x v="28"/>
    <x v="7"/>
    <n v="2"/>
    <n v="97"/>
    <n v="70.81"/>
  </r>
  <r>
    <x v="28"/>
    <x v="8"/>
    <n v="2"/>
    <n v="87"/>
    <n v="63.51"/>
  </r>
  <r>
    <x v="28"/>
    <x v="9"/>
    <n v="2"/>
    <n v="126"/>
    <n v="91.98"/>
  </r>
  <r>
    <x v="28"/>
    <x v="10"/>
    <n v="2"/>
    <n v="115"/>
    <n v="83.95"/>
  </r>
  <r>
    <x v="29"/>
    <x v="0"/>
    <n v="2"/>
    <n v="101"/>
    <n v="73.73"/>
  </r>
  <r>
    <x v="29"/>
    <x v="1"/>
    <n v="2"/>
    <n v="95"/>
    <n v="69.349999999999994"/>
  </r>
  <r>
    <x v="29"/>
    <x v="2"/>
    <n v="2"/>
    <n v="95"/>
    <n v="69.349999999999994"/>
  </r>
  <r>
    <x v="29"/>
    <x v="3"/>
    <n v="2"/>
    <n v="88"/>
    <n v="64.239999999999995"/>
  </r>
  <r>
    <x v="29"/>
    <x v="4"/>
    <n v="2"/>
    <n v="94"/>
    <n v="68.62"/>
  </r>
  <r>
    <x v="29"/>
    <x v="5"/>
    <n v="2"/>
    <n v="67"/>
    <n v="48.91"/>
  </r>
  <r>
    <x v="29"/>
    <x v="6"/>
    <n v="2"/>
    <n v="105"/>
    <n v="76.649999999999991"/>
  </r>
  <r>
    <x v="29"/>
    <x v="7"/>
    <n v="2"/>
    <n v="96"/>
    <n v="70.08"/>
  </r>
  <r>
    <x v="29"/>
    <x v="8"/>
    <n v="2"/>
    <n v="88"/>
    <n v="64.239999999999995"/>
  </r>
  <r>
    <x v="29"/>
    <x v="9"/>
    <n v="2"/>
    <n v="88"/>
    <n v="64.239999999999995"/>
  </r>
  <r>
    <x v="29"/>
    <x v="10"/>
    <n v="2"/>
    <n v="85"/>
    <n v="62.05"/>
  </r>
  <r>
    <x v="30"/>
    <x v="0"/>
    <n v="2"/>
    <n v="68"/>
    <n v="49.64"/>
  </r>
  <r>
    <x v="30"/>
    <x v="1"/>
    <n v="2"/>
    <n v="71"/>
    <n v="51.83"/>
  </r>
  <r>
    <x v="30"/>
    <x v="2"/>
    <n v="2"/>
    <n v="77"/>
    <n v="56.21"/>
  </r>
  <r>
    <x v="30"/>
    <x v="3"/>
    <n v="2"/>
    <n v="82"/>
    <n v="59.86"/>
  </r>
  <r>
    <x v="30"/>
    <x v="4"/>
    <n v="2"/>
    <n v="85"/>
    <n v="62.05"/>
  </r>
  <r>
    <x v="30"/>
    <x v="5"/>
    <n v="2"/>
    <n v="69"/>
    <n v="50.37"/>
  </r>
  <r>
    <x v="30"/>
    <x v="6"/>
    <n v="2"/>
    <n v="72"/>
    <n v="52.56"/>
  </r>
  <r>
    <x v="30"/>
    <x v="7"/>
    <n v="2"/>
    <n v="74"/>
    <n v="54.019999999999996"/>
  </r>
  <r>
    <x v="30"/>
    <x v="8"/>
    <n v="2"/>
    <n v="60"/>
    <n v="43.8"/>
  </r>
  <r>
    <x v="30"/>
    <x v="9"/>
    <n v="2"/>
    <n v="68"/>
    <n v="49.64"/>
  </r>
  <r>
    <x v="30"/>
    <x v="10"/>
    <n v="2"/>
    <n v="68"/>
    <n v="49.64"/>
  </r>
  <r>
    <x v="31"/>
    <x v="0"/>
    <n v="2"/>
    <n v="79"/>
    <n v="57.67"/>
  </r>
  <r>
    <x v="31"/>
    <x v="1"/>
    <n v="2"/>
    <n v="95"/>
    <n v="69.349999999999994"/>
  </r>
  <r>
    <x v="31"/>
    <x v="2"/>
    <n v="2"/>
    <n v="84"/>
    <n v="61.32"/>
  </r>
  <r>
    <x v="31"/>
    <x v="3"/>
    <n v="2"/>
    <n v="101"/>
    <n v="73.73"/>
  </r>
  <r>
    <x v="31"/>
    <x v="4"/>
    <n v="2"/>
    <n v="83"/>
    <n v="60.589999999999996"/>
  </r>
  <r>
    <x v="31"/>
    <x v="5"/>
    <n v="2"/>
    <n v="91"/>
    <n v="66.429999999999993"/>
  </r>
  <r>
    <x v="31"/>
    <x v="6"/>
    <n v="2"/>
    <n v="86"/>
    <n v="62.78"/>
  </r>
  <r>
    <x v="31"/>
    <x v="7"/>
    <n v="2"/>
    <n v="80"/>
    <n v="58.4"/>
  </r>
  <r>
    <x v="31"/>
    <x v="8"/>
    <n v="2"/>
    <n v="81"/>
    <n v="59.129999999999995"/>
  </r>
  <r>
    <x v="31"/>
    <x v="9"/>
    <n v="2"/>
    <n v="94"/>
    <n v="68.62"/>
  </r>
  <r>
    <x v="31"/>
    <x v="10"/>
    <n v="2"/>
    <n v="74"/>
    <n v="54.019999999999996"/>
  </r>
  <r>
    <x v="32"/>
    <x v="0"/>
    <n v="2"/>
    <n v="126"/>
    <n v="91.98"/>
  </r>
  <r>
    <x v="32"/>
    <x v="1"/>
    <n v="2"/>
    <n v="125"/>
    <n v="91.25"/>
  </r>
  <r>
    <x v="32"/>
    <x v="2"/>
    <n v="2"/>
    <n v="145"/>
    <n v="105.85"/>
  </r>
  <r>
    <x v="32"/>
    <x v="3"/>
    <n v="2"/>
    <n v="113"/>
    <n v="82.49"/>
  </r>
  <r>
    <x v="32"/>
    <x v="4"/>
    <n v="2"/>
    <n v="130"/>
    <n v="94.899999999999991"/>
  </r>
  <r>
    <x v="32"/>
    <x v="5"/>
    <n v="2"/>
    <n v="103"/>
    <n v="75.19"/>
  </r>
  <r>
    <x v="32"/>
    <x v="6"/>
    <n v="2"/>
    <n v="112"/>
    <n v="81.759999999999991"/>
  </r>
  <r>
    <x v="32"/>
    <x v="7"/>
    <n v="2"/>
    <n v="115"/>
    <n v="83.95"/>
  </r>
  <r>
    <x v="32"/>
    <x v="8"/>
    <n v="2"/>
    <n v="100"/>
    <n v="73"/>
  </r>
  <r>
    <x v="32"/>
    <x v="9"/>
    <n v="2"/>
    <n v="103"/>
    <n v="75.19"/>
  </r>
  <r>
    <x v="32"/>
    <x v="10"/>
    <n v="2"/>
    <n v="109"/>
    <n v="79.569999999999993"/>
  </r>
  <r>
    <x v="33"/>
    <x v="0"/>
    <n v="2"/>
    <n v="124"/>
    <n v="90.52"/>
  </r>
  <r>
    <x v="33"/>
    <x v="1"/>
    <n v="2"/>
    <n v="118"/>
    <n v="86.14"/>
  </r>
  <r>
    <x v="33"/>
    <x v="2"/>
    <n v="2"/>
    <n v="121"/>
    <n v="88.33"/>
  </r>
  <r>
    <x v="33"/>
    <x v="3"/>
    <n v="2"/>
    <n v="114"/>
    <n v="83.22"/>
  </r>
  <r>
    <x v="33"/>
    <x v="4"/>
    <n v="2"/>
    <n v="119"/>
    <n v="86.87"/>
  </r>
  <r>
    <x v="33"/>
    <x v="5"/>
    <n v="2"/>
    <n v="103"/>
    <n v="75.19"/>
  </r>
  <r>
    <x v="33"/>
    <x v="6"/>
    <n v="2"/>
    <n v="109"/>
    <n v="79.569999999999993"/>
  </r>
  <r>
    <x v="33"/>
    <x v="7"/>
    <n v="2"/>
    <n v="96"/>
    <n v="70.08"/>
  </r>
  <r>
    <x v="33"/>
    <x v="8"/>
    <n v="2"/>
    <n v="91"/>
    <n v="66.429999999999993"/>
  </r>
  <r>
    <x v="33"/>
    <x v="9"/>
    <n v="2"/>
    <n v="97"/>
    <n v="70.81"/>
  </r>
  <r>
    <x v="33"/>
    <x v="10"/>
    <n v="2"/>
    <n v="70"/>
    <n v="51.1"/>
  </r>
  <r>
    <x v="34"/>
    <x v="0"/>
    <n v="2"/>
    <n v="202"/>
    <n v="147.46"/>
  </r>
  <r>
    <x v="34"/>
    <x v="1"/>
    <n v="2"/>
    <n v="215"/>
    <n v="156.94999999999999"/>
  </r>
  <r>
    <x v="34"/>
    <x v="2"/>
    <n v="2"/>
    <n v="231"/>
    <n v="168.63"/>
  </r>
  <r>
    <x v="34"/>
    <x v="3"/>
    <n v="2"/>
    <n v="209"/>
    <n v="152.57"/>
  </r>
  <r>
    <x v="34"/>
    <x v="4"/>
    <n v="2"/>
    <n v="243"/>
    <n v="177.39"/>
  </r>
  <r>
    <x v="34"/>
    <x v="5"/>
    <n v="2"/>
    <n v="224"/>
    <n v="163.51999999999998"/>
  </r>
  <r>
    <x v="34"/>
    <x v="6"/>
    <n v="2"/>
    <n v="246"/>
    <n v="179.57999999999998"/>
  </r>
  <r>
    <x v="34"/>
    <x v="7"/>
    <n v="2"/>
    <n v="236"/>
    <n v="172.28"/>
  </r>
  <r>
    <x v="34"/>
    <x v="8"/>
    <n v="2"/>
    <n v="219"/>
    <n v="159.87"/>
  </r>
  <r>
    <x v="34"/>
    <x v="9"/>
    <n v="2"/>
    <n v="203"/>
    <n v="148.19"/>
  </r>
  <r>
    <x v="34"/>
    <x v="10"/>
    <n v="2"/>
    <n v="203"/>
    <n v="148.19"/>
  </r>
  <r>
    <x v="35"/>
    <x v="0"/>
    <n v="2"/>
    <n v="194"/>
    <n v="141.62"/>
  </r>
  <r>
    <x v="35"/>
    <x v="1"/>
    <n v="2"/>
    <n v="215"/>
    <n v="156.94999999999999"/>
  </r>
  <r>
    <x v="35"/>
    <x v="2"/>
    <n v="2"/>
    <n v="183"/>
    <n v="133.59"/>
  </r>
  <r>
    <x v="35"/>
    <x v="3"/>
    <n v="2"/>
    <n v="167"/>
    <n v="121.91"/>
  </r>
  <r>
    <x v="35"/>
    <x v="4"/>
    <n v="2"/>
    <n v="212"/>
    <n v="154.76"/>
  </r>
  <r>
    <x v="35"/>
    <x v="5"/>
    <n v="2"/>
    <n v="183"/>
    <n v="133.59"/>
  </r>
  <r>
    <x v="35"/>
    <x v="6"/>
    <n v="2"/>
    <n v="198"/>
    <n v="144.54"/>
  </r>
  <r>
    <x v="35"/>
    <x v="7"/>
    <n v="2"/>
    <n v="222"/>
    <n v="162.06"/>
  </r>
  <r>
    <x v="35"/>
    <x v="8"/>
    <n v="2"/>
    <n v="195"/>
    <n v="142.35"/>
  </r>
  <r>
    <x v="35"/>
    <x v="9"/>
    <n v="2"/>
    <n v="175"/>
    <n v="127.75"/>
  </r>
  <r>
    <x v="35"/>
    <x v="10"/>
    <n v="2"/>
    <n v="193"/>
    <n v="140.88999999999999"/>
  </r>
  <r>
    <x v="36"/>
    <x v="0"/>
    <n v="2"/>
    <n v="577"/>
    <n v="421.21"/>
  </r>
  <r>
    <x v="36"/>
    <x v="1"/>
    <n v="2"/>
    <n v="626"/>
    <n v="456.97999999999996"/>
  </r>
  <r>
    <x v="36"/>
    <x v="2"/>
    <n v="2"/>
    <n v="602"/>
    <n v="439.46"/>
  </r>
  <r>
    <x v="36"/>
    <x v="3"/>
    <n v="2"/>
    <n v="631"/>
    <n v="460.63"/>
  </r>
  <r>
    <x v="36"/>
    <x v="4"/>
    <n v="2"/>
    <n v="618"/>
    <n v="451.14"/>
  </r>
  <r>
    <x v="36"/>
    <x v="5"/>
    <n v="2"/>
    <n v="641"/>
    <n v="467.93"/>
  </r>
  <r>
    <x v="36"/>
    <x v="6"/>
    <n v="2"/>
    <n v="595"/>
    <n v="434.34999999999997"/>
  </r>
  <r>
    <x v="36"/>
    <x v="7"/>
    <n v="2"/>
    <n v="603"/>
    <n v="440.19"/>
  </r>
  <r>
    <x v="36"/>
    <x v="8"/>
    <n v="2"/>
    <n v="598"/>
    <n v="436.53999999999996"/>
  </r>
  <r>
    <x v="36"/>
    <x v="9"/>
    <n v="2"/>
    <n v="615"/>
    <n v="448.95"/>
  </r>
  <r>
    <x v="36"/>
    <x v="10"/>
    <n v="2"/>
    <n v="538"/>
    <n v="392.74"/>
  </r>
  <r>
    <x v="37"/>
    <x v="0"/>
    <n v="2"/>
    <n v="134"/>
    <n v="97.82"/>
  </r>
  <r>
    <x v="37"/>
    <x v="1"/>
    <n v="2"/>
    <n v="145"/>
    <n v="105.85"/>
  </r>
  <r>
    <x v="37"/>
    <x v="2"/>
    <n v="2"/>
    <n v="115"/>
    <n v="83.95"/>
  </r>
  <r>
    <x v="37"/>
    <x v="3"/>
    <n v="2"/>
    <n v="148"/>
    <n v="108.03999999999999"/>
  </r>
  <r>
    <x v="37"/>
    <x v="4"/>
    <n v="2"/>
    <n v="145"/>
    <n v="105.85"/>
  </r>
  <r>
    <x v="37"/>
    <x v="5"/>
    <n v="2"/>
    <n v="133"/>
    <n v="97.09"/>
  </r>
  <r>
    <x v="37"/>
    <x v="6"/>
    <n v="2"/>
    <n v="133"/>
    <n v="97.09"/>
  </r>
  <r>
    <x v="37"/>
    <x v="7"/>
    <n v="2"/>
    <n v="139"/>
    <n v="101.47"/>
  </r>
  <r>
    <x v="37"/>
    <x v="8"/>
    <n v="2"/>
    <n v="126"/>
    <n v="91.98"/>
  </r>
  <r>
    <x v="37"/>
    <x v="9"/>
    <n v="2"/>
    <n v="124"/>
    <n v="90.52"/>
  </r>
  <r>
    <x v="37"/>
    <x v="10"/>
    <n v="2"/>
    <n v="117"/>
    <n v="85.41"/>
  </r>
  <r>
    <x v="38"/>
    <x v="0"/>
    <n v="2"/>
    <n v="104"/>
    <n v="75.92"/>
  </r>
  <r>
    <x v="38"/>
    <x v="1"/>
    <n v="2"/>
    <n v="97"/>
    <n v="70.81"/>
  </r>
  <r>
    <x v="38"/>
    <x v="2"/>
    <n v="2"/>
    <n v="96"/>
    <n v="70.08"/>
  </r>
  <r>
    <x v="38"/>
    <x v="3"/>
    <n v="2"/>
    <n v="100"/>
    <n v="73"/>
  </r>
  <r>
    <x v="38"/>
    <x v="4"/>
    <n v="2"/>
    <n v="104"/>
    <n v="75.92"/>
  </r>
  <r>
    <x v="38"/>
    <x v="5"/>
    <n v="2"/>
    <n v="103"/>
    <n v="75.19"/>
  </r>
  <r>
    <x v="38"/>
    <x v="6"/>
    <n v="2"/>
    <n v="119"/>
    <n v="86.87"/>
  </r>
  <r>
    <x v="38"/>
    <x v="7"/>
    <n v="2"/>
    <n v="95"/>
    <n v="69.349999999999994"/>
  </r>
  <r>
    <x v="38"/>
    <x v="8"/>
    <n v="2"/>
    <n v="89"/>
    <n v="64.97"/>
  </r>
  <r>
    <x v="38"/>
    <x v="9"/>
    <n v="2"/>
    <n v="74"/>
    <n v="54.019999999999996"/>
  </r>
  <r>
    <x v="38"/>
    <x v="10"/>
    <n v="2"/>
    <n v="85"/>
    <n v="62.05"/>
  </r>
  <r>
    <x v="39"/>
    <x v="0"/>
    <n v="2"/>
    <n v="161"/>
    <n v="117.53"/>
  </r>
  <r>
    <x v="39"/>
    <x v="1"/>
    <n v="2"/>
    <n v="181"/>
    <n v="132.13"/>
  </r>
  <r>
    <x v="39"/>
    <x v="2"/>
    <n v="2"/>
    <n v="161"/>
    <n v="117.53"/>
  </r>
  <r>
    <x v="39"/>
    <x v="3"/>
    <n v="2"/>
    <n v="149"/>
    <n v="108.77"/>
  </r>
  <r>
    <x v="39"/>
    <x v="4"/>
    <n v="2"/>
    <n v="169"/>
    <n v="123.36999999999999"/>
  </r>
  <r>
    <x v="39"/>
    <x v="5"/>
    <n v="2"/>
    <n v="186"/>
    <n v="135.78"/>
  </r>
  <r>
    <x v="39"/>
    <x v="6"/>
    <n v="2"/>
    <n v="132"/>
    <n v="96.36"/>
  </r>
  <r>
    <x v="39"/>
    <x v="7"/>
    <n v="2"/>
    <n v="158"/>
    <n v="115.34"/>
  </r>
  <r>
    <x v="39"/>
    <x v="8"/>
    <n v="2"/>
    <n v="131"/>
    <n v="95.63"/>
  </r>
  <r>
    <x v="39"/>
    <x v="9"/>
    <n v="2"/>
    <n v="158"/>
    <n v="115.34"/>
  </r>
  <r>
    <x v="39"/>
    <x v="10"/>
    <n v="2"/>
    <n v="157"/>
    <n v="114.61"/>
  </r>
  <r>
    <x v="40"/>
    <x v="0"/>
    <n v="2"/>
    <n v="155"/>
    <n v="113.14999999999999"/>
  </r>
  <r>
    <x v="40"/>
    <x v="1"/>
    <n v="2"/>
    <n v="156"/>
    <n v="113.88"/>
  </r>
  <r>
    <x v="40"/>
    <x v="2"/>
    <n v="2"/>
    <n v="146"/>
    <n v="106.58"/>
  </r>
  <r>
    <x v="40"/>
    <x v="3"/>
    <n v="2"/>
    <n v="150"/>
    <n v="109.5"/>
  </r>
  <r>
    <x v="40"/>
    <x v="4"/>
    <n v="2"/>
    <n v="175"/>
    <n v="127.75"/>
  </r>
  <r>
    <x v="40"/>
    <x v="5"/>
    <n v="2"/>
    <n v="157"/>
    <n v="114.61"/>
  </r>
  <r>
    <x v="40"/>
    <x v="6"/>
    <n v="2"/>
    <n v="170"/>
    <n v="124.1"/>
  </r>
  <r>
    <x v="40"/>
    <x v="7"/>
    <n v="2"/>
    <n v="199"/>
    <n v="145.27000000000001"/>
  </r>
  <r>
    <x v="40"/>
    <x v="8"/>
    <n v="2"/>
    <n v="159"/>
    <n v="116.07"/>
  </r>
  <r>
    <x v="40"/>
    <x v="9"/>
    <n v="2"/>
    <n v="154"/>
    <n v="112.42"/>
  </r>
  <r>
    <x v="40"/>
    <x v="10"/>
    <n v="2"/>
    <n v="142"/>
    <n v="103.66"/>
  </r>
  <r>
    <x v="41"/>
    <x v="0"/>
    <n v="2"/>
    <n v="140"/>
    <n v="102.2"/>
  </r>
  <r>
    <x v="41"/>
    <x v="1"/>
    <n v="2"/>
    <n v="152"/>
    <n v="110.96"/>
  </r>
  <r>
    <x v="41"/>
    <x v="2"/>
    <n v="2"/>
    <n v="166"/>
    <n v="121.17999999999999"/>
  </r>
  <r>
    <x v="41"/>
    <x v="3"/>
    <n v="2"/>
    <n v="155"/>
    <n v="113.14999999999999"/>
  </r>
  <r>
    <x v="41"/>
    <x v="4"/>
    <n v="2"/>
    <n v="165"/>
    <n v="120.45"/>
  </r>
  <r>
    <x v="41"/>
    <x v="5"/>
    <n v="2"/>
    <n v="163"/>
    <n v="118.99"/>
  </r>
  <r>
    <x v="41"/>
    <x v="6"/>
    <n v="2"/>
    <n v="157"/>
    <n v="114.61"/>
  </r>
  <r>
    <x v="41"/>
    <x v="7"/>
    <n v="2"/>
    <n v="152"/>
    <n v="110.96"/>
  </r>
  <r>
    <x v="41"/>
    <x v="8"/>
    <n v="2"/>
    <n v="155"/>
    <n v="113.14999999999999"/>
  </r>
  <r>
    <x v="41"/>
    <x v="9"/>
    <n v="2"/>
    <n v="172"/>
    <n v="125.56"/>
  </r>
  <r>
    <x v="41"/>
    <x v="10"/>
    <n v="2"/>
    <n v="147"/>
    <n v="107.31"/>
  </r>
  <r>
    <x v="42"/>
    <x v="0"/>
    <n v="2"/>
    <n v="87"/>
    <n v="63.51"/>
  </r>
  <r>
    <x v="42"/>
    <x v="1"/>
    <n v="2"/>
    <n v="80"/>
    <n v="58.4"/>
  </r>
  <r>
    <x v="42"/>
    <x v="2"/>
    <n v="2"/>
    <n v="105"/>
    <n v="76.649999999999991"/>
  </r>
  <r>
    <x v="42"/>
    <x v="3"/>
    <n v="2"/>
    <n v="89"/>
    <n v="64.97"/>
  </r>
  <r>
    <x v="42"/>
    <x v="4"/>
    <n v="2"/>
    <n v="79"/>
    <n v="57.67"/>
  </r>
  <r>
    <x v="42"/>
    <x v="5"/>
    <n v="2"/>
    <n v="92"/>
    <n v="67.16"/>
  </r>
  <r>
    <x v="42"/>
    <x v="6"/>
    <n v="2"/>
    <n v="85"/>
    <n v="62.05"/>
  </r>
  <r>
    <x v="42"/>
    <x v="7"/>
    <n v="2"/>
    <n v="82"/>
    <n v="59.86"/>
  </r>
  <r>
    <x v="42"/>
    <x v="8"/>
    <n v="2"/>
    <n v="80"/>
    <n v="58.4"/>
  </r>
  <r>
    <x v="42"/>
    <x v="9"/>
    <n v="2"/>
    <n v="83"/>
    <n v="60.589999999999996"/>
  </r>
  <r>
    <x v="42"/>
    <x v="10"/>
    <n v="2"/>
    <n v="58"/>
    <n v="42.339999999999996"/>
  </r>
  <r>
    <x v="43"/>
    <x v="0"/>
    <n v="2"/>
    <n v="24"/>
    <n v="17.52"/>
  </r>
  <r>
    <x v="43"/>
    <x v="1"/>
    <n v="2"/>
    <n v="26"/>
    <n v="18.98"/>
  </r>
  <r>
    <x v="43"/>
    <x v="2"/>
    <n v="2"/>
    <n v="22"/>
    <n v="16.059999999999999"/>
  </r>
  <r>
    <x v="43"/>
    <x v="3"/>
    <n v="2"/>
    <n v="24"/>
    <n v="17.52"/>
  </r>
  <r>
    <x v="43"/>
    <x v="4"/>
    <n v="2"/>
    <n v="28"/>
    <n v="20.439999999999998"/>
  </r>
  <r>
    <x v="43"/>
    <x v="5"/>
    <n v="2"/>
    <n v="20"/>
    <n v="14.6"/>
  </r>
  <r>
    <x v="43"/>
    <x v="6"/>
    <n v="2"/>
    <n v="29"/>
    <n v="21.169999999999998"/>
  </r>
  <r>
    <x v="43"/>
    <x v="7"/>
    <n v="2"/>
    <n v="23"/>
    <n v="16.79"/>
  </r>
  <r>
    <x v="43"/>
    <x v="8"/>
    <n v="2"/>
    <n v="25"/>
    <n v="18.25"/>
  </r>
  <r>
    <x v="43"/>
    <x v="9"/>
    <n v="2"/>
    <n v="29"/>
    <n v="21.169999999999998"/>
  </r>
  <r>
    <x v="43"/>
    <x v="10"/>
    <n v="2"/>
    <n v="18"/>
    <n v="13.14"/>
  </r>
  <r>
    <x v="44"/>
    <x v="0"/>
    <n v="2"/>
    <n v="146"/>
    <n v="106.58"/>
  </r>
  <r>
    <x v="44"/>
    <x v="1"/>
    <n v="2"/>
    <n v="172"/>
    <n v="125.56"/>
  </r>
  <r>
    <x v="44"/>
    <x v="2"/>
    <n v="2"/>
    <n v="141"/>
    <n v="102.92999999999999"/>
  </r>
  <r>
    <x v="44"/>
    <x v="3"/>
    <n v="2"/>
    <n v="151"/>
    <n v="110.23"/>
  </r>
  <r>
    <x v="44"/>
    <x v="4"/>
    <n v="2"/>
    <n v="157"/>
    <n v="114.61"/>
  </r>
  <r>
    <x v="44"/>
    <x v="5"/>
    <n v="2"/>
    <n v="146"/>
    <n v="106.58"/>
  </r>
  <r>
    <x v="44"/>
    <x v="6"/>
    <n v="2"/>
    <n v="158"/>
    <n v="115.34"/>
  </r>
  <r>
    <x v="44"/>
    <x v="7"/>
    <n v="2"/>
    <n v="149"/>
    <n v="108.77"/>
  </r>
  <r>
    <x v="44"/>
    <x v="8"/>
    <n v="2"/>
    <n v="143"/>
    <n v="104.39"/>
  </r>
  <r>
    <x v="44"/>
    <x v="9"/>
    <n v="2"/>
    <n v="133"/>
    <n v="97.09"/>
  </r>
  <r>
    <x v="44"/>
    <x v="10"/>
    <n v="2"/>
    <n v="115"/>
    <n v="83.95"/>
  </r>
  <r>
    <x v="45"/>
    <x v="0"/>
    <n v="2"/>
    <n v="99"/>
    <n v="72.27"/>
  </r>
  <r>
    <x v="45"/>
    <x v="1"/>
    <n v="2"/>
    <n v="115"/>
    <n v="83.95"/>
  </r>
  <r>
    <x v="45"/>
    <x v="2"/>
    <n v="2"/>
    <n v="106"/>
    <n v="77.38"/>
  </r>
  <r>
    <x v="45"/>
    <x v="3"/>
    <n v="2"/>
    <n v="95"/>
    <n v="69.349999999999994"/>
  </r>
  <r>
    <x v="45"/>
    <x v="4"/>
    <n v="2"/>
    <n v="102"/>
    <n v="74.459999999999994"/>
  </r>
  <r>
    <x v="45"/>
    <x v="5"/>
    <n v="2"/>
    <n v="104"/>
    <n v="75.92"/>
  </r>
  <r>
    <x v="45"/>
    <x v="6"/>
    <n v="2"/>
    <n v="108"/>
    <n v="78.84"/>
  </r>
  <r>
    <x v="45"/>
    <x v="7"/>
    <n v="2"/>
    <n v="125"/>
    <n v="91.25"/>
  </r>
  <r>
    <x v="45"/>
    <x v="8"/>
    <n v="2"/>
    <n v="86"/>
    <n v="62.78"/>
  </r>
  <r>
    <x v="45"/>
    <x v="9"/>
    <n v="2"/>
    <n v="115"/>
    <n v="83.95"/>
  </r>
  <r>
    <x v="45"/>
    <x v="10"/>
    <n v="2"/>
    <n v="106"/>
    <n v="77.38"/>
  </r>
  <r>
    <x v="46"/>
    <x v="0"/>
    <n v="2"/>
    <n v="54"/>
    <n v="39.42"/>
  </r>
  <r>
    <x v="46"/>
    <x v="1"/>
    <n v="2"/>
    <n v="68"/>
    <n v="49.64"/>
  </r>
  <r>
    <x v="46"/>
    <x v="2"/>
    <n v="2"/>
    <n v="71"/>
    <n v="51.83"/>
  </r>
  <r>
    <x v="46"/>
    <x v="3"/>
    <n v="2"/>
    <n v="63"/>
    <n v="45.99"/>
  </r>
  <r>
    <x v="46"/>
    <x v="4"/>
    <n v="2"/>
    <n v="60"/>
    <n v="43.8"/>
  </r>
  <r>
    <x v="46"/>
    <x v="5"/>
    <n v="2"/>
    <n v="54"/>
    <n v="39.42"/>
  </r>
  <r>
    <x v="46"/>
    <x v="6"/>
    <n v="2"/>
    <n v="61"/>
    <n v="44.53"/>
  </r>
  <r>
    <x v="46"/>
    <x v="7"/>
    <n v="2"/>
    <n v="47"/>
    <n v="34.31"/>
  </r>
  <r>
    <x v="46"/>
    <x v="8"/>
    <n v="2"/>
    <n v="49"/>
    <n v="35.769999999999996"/>
  </r>
  <r>
    <x v="46"/>
    <x v="9"/>
    <n v="2"/>
    <n v="56"/>
    <n v="40.879999999999995"/>
  </r>
  <r>
    <x v="46"/>
    <x v="10"/>
    <n v="2"/>
    <n v="52"/>
    <n v="37.96"/>
  </r>
  <r>
    <x v="47"/>
    <x v="0"/>
    <n v="2"/>
    <n v="215"/>
    <n v="156.94999999999999"/>
  </r>
  <r>
    <x v="47"/>
    <x v="1"/>
    <n v="2"/>
    <n v="222"/>
    <n v="162.06"/>
  </r>
  <r>
    <x v="47"/>
    <x v="2"/>
    <n v="2"/>
    <n v="228"/>
    <n v="166.44"/>
  </r>
  <r>
    <x v="47"/>
    <x v="3"/>
    <n v="2"/>
    <n v="248"/>
    <n v="181.04"/>
  </r>
  <r>
    <x v="47"/>
    <x v="4"/>
    <n v="2"/>
    <n v="260"/>
    <n v="189.79999999999998"/>
  </r>
  <r>
    <x v="47"/>
    <x v="5"/>
    <n v="2"/>
    <n v="250"/>
    <n v="182.5"/>
  </r>
  <r>
    <x v="47"/>
    <x v="6"/>
    <n v="2"/>
    <n v="234"/>
    <n v="170.82"/>
  </r>
  <r>
    <x v="47"/>
    <x v="7"/>
    <n v="2"/>
    <n v="258"/>
    <n v="188.34"/>
  </r>
  <r>
    <x v="47"/>
    <x v="8"/>
    <n v="2"/>
    <n v="207"/>
    <n v="151.10999999999999"/>
  </r>
  <r>
    <x v="47"/>
    <x v="9"/>
    <n v="2"/>
    <n v="240"/>
    <n v="175.2"/>
  </r>
  <r>
    <x v="47"/>
    <x v="10"/>
    <n v="2"/>
    <n v="209"/>
    <n v="152.57"/>
  </r>
  <r>
    <x v="48"/>
    <x v="0"/>
    <n v="2"/>
    <n v="36"/>
    <n v="26.28"/>
  </r>
  <r>
    <x v="48"/>
    <x v="1"/>
    <n v="2"/>
    <n v="51"/>
    <n v="37.229999999999997"/>
  </r>
  <r>
    <x v="48"/>
    <x v="2"/>
    <n v="2"/>
    <n v="49"/>
    <n v="35.769999999999996"/>
  </r>
  <r>
    <x v="48"/>
    <x v="3"/>
    <n v="2"/>
    <n v="33"/>
    <n v="24.09"/>
  </r>
  <r>
    <x v="48"/>
    <x v="4"/>
    <n v="2"/>
    <n v="43"/>
    <n v="31.39"/>
  </r>
  <r>
    <x v="48"/>
    <x v="5"/>
    <n v="2"/>
    <n v="50"/>
    <n v="36.5"/>
  </r>
  <r>
    <x v="48"/>
    <x v="6"/>
    <n v="2"/>
    <n v="41"/>
    <n v="29.93"/>
  </r>
  <r>
    <x v="48"/>
    <x v="7"/>
    <n v="2"/>
    <n v="52"/>
    <n v="37.96"/>
  </r>
  <r>
    <x v="48"/>
    <x v="8"/>
    <n v="2"/>
    <n v="54"/>
    <n v="39.42"/>
  </r>
  <r>
    <x v="48"/>
    <x v="9"/>
    <n v="2"/>
    <n v="47"/>
    <n v="34.31"/>
  </r>
  <r>
    <x v="48"/>
    <x v="10"/>
    <n v="2"/>
    <n v="32"/>
    <n v="23.36"/>
  </r>
  <r>
    <x v="49"/>
    <x v="0"/>
    <n v="2"/>
    <n v="140"/>
    <n v="102.2"/>
  </r>
  <r>
    <x v="49"/>
    <x v="1"/>
    <n v="2"/>
    <n v="174"/>
    <n v="127.02"/>
  </r>
  <r>
    <x v="49"/>
    <x v="2"/>
    <n v="2"/>
    <n v="167"/>
    <n v="121.91"/>
  </r>
  <r>
    <x v="49"/>
    <x v="3"/>
    <n v="2"/>
    <n v="145"/>
    <n v="105.85"/>
  </r>
  <r>
    <x v="49"/>
    <x v="4"/>
    <n v="2"/>
    <n v="162"/>
    <n v="118.25999999999999"/>
  </r>
  <r>
    <x v="49"/>
    <x v="5"/>
    <n v="2"/>
    <n v="158"/>
    <n v="115.34"/>
  </r>
  <r>
    <x v="49"/>
    <x v="6"/>
    <n v="2"/>
    <n v="153"/>
    <n v="111.69"/>
  </r>
  <r>
    <x v="49"/>
    <x v="7"/>
    <n v="2"/>
    <n v="167"/>
    <n v="121.91"/>
  </r>
  <r>
    <x v="49"/>
    <x v="8"/>
    <n v="2"/>
    <n v="155"/>
    <n v="113.14999999999999"/>
  </r>
  <r>
    <x v="49"/>
    <x v="9"/>
    <n v="2"/>
    <n v="130"/>
    <n v="94.899999999999991"/>
  </r>
  <r>
    <x v="49"/>
    <x v="10"/>
    <n v="2"/>
    <n v="176"/>
    <n v="128.47999999999999"/>
  </r>
  <r>
    <x v="50"/>
    <x v="0"/>
    <n v="2"/>
    <n v="49"/>
    <n v="35.769999999999996"/>
  </r>
  <r>
    <x v="50"/>
    <x v="1"/>
    <n v="2"/>
    <n v="65"/>
    <n v="47.449999999999996"/>
  </r>
  <r>
    <x v="50"/>
    <x v="2"/>
    <n v="2"/>
    <n v="49"/>
    <n v="35.769999999999996"/>
  </r>
  <r>
    <x v="50"/>
    <x v="3"/>
    <n v="2"/>
    <n v="58"/>
    <n v="42.339999999999996"/>
  </r>
  <r>
    <x v="50"/>
    <x v="4"/>
    <n v="2"/>
    <n v="52"/>
    <n v="37.96"/>
  </r>
  <r>
    <x v="50"/>
    <x v="5"/>
    <n v="2"/>
    <n v="42"/>
    <n v="30.66"/>
  </r>
  <r>
    <x v="50"/>
    <x v="6"/>
    <n v="2"/>
    <n v="39"/>
    <n v="28.47"/>
  </r>
  <r>
    <x v="50"/>
    <x v="7"/>
    <n v="2"/>
    <n v="52"/>
    <n v="37.96"/>
  </r>
  <r>
    <x v="50"/>
    <x v="8"/>
    <n v="2"/>
    <n v="44"/>
    <n v="32.119999999999997"/>
  </r>
  <r>
    <x v="50"/>
    <x v="9"/>
    <n v="2"/>
    <n v="45"/>
    <n v="32.85"/>
  </r>
  <r>
    <x v="50"/>
    <x v="10"/>
    <n v="2"/>
    <n v="54"/>
    <n v="39.42"/>
  </r>
  <r>
    <x v="51"/>
    <x v="0"/>
    <n v="2"/>
    <n v="76"/>
    <n v="55.48"/>
  </r>
  <r>
    <x v="51"/>
    <x v="1"/>
    <n v="2"/>
    <n v="84"/>
    <n v="61.32"/>
  </r>
  <r>
    <x v="51"/>
    <x v="2"/>
    <n v="2"/>
    <n v="78"/>
    <n v="56.94"/>
  </r>
  <r>
    <x v="51"/>
    <x v="3"/>
    <n v="2"/>
    <n v="71"/>
    <n v="51.83"/>
  </r>
  <r>
    <x v="51"/>
    <x v="4"/>
    <n v="2"/>
    <n v="72"/>
    <n v="52.56"/>
  </r>
  <r>
    <x v="51"/>
    <x v="5"/>
    <n v="2"/>
    <n v="67"/>
    <n v="48.91"/>
  </r>
  <r>
    <x v="51"/>
    <x v="6"/>
    <n v="2"/>
    <n v="71"/>
    <n v="51.83"/>
  </r>
  <r>
    <x v="51"/>
    <x v="7"/>
    <n v="2"/>
    <n v="60"/>
    <n v="43.8"/>
  </r>
  <r>
    <x v="51"/>
    <x v="8"/>
    <n v="2"/>
    <n v="49"/>
    <n v="35.769999999999996"/>
  </r>
  <r>
    <x v="51"/>
    <x v="9"/>
    <n v="2"/>
    <n v="56"/>
    <n v="40.879999999999995"/>
  </r>
  <r>
    <x v="51"/>
    <x v="10"/>
    <n v="2"/>
    <n v="51"/>
    <n v="37.229999999999997"/>
  </r>
  <r>
    <x v="52"/>
    <x v="0"/>
    <n v="2"/>
    <n v="126"/>
    <n v="91.98"/>
  </r>
  <r>
    <x v="52"/>
    <x v="1"/>
    <n v="2"/>
    <n v="157"/>
    <n v="114.61"/>
  </r>
  <r>
    <x v="52"/>
    <x v="2"/>
    <n v="2"/>
    <n v="117"/>
    <n v="85.41"/>
  </r>
  <r>
    <x v="52"/>
    <x v="3"/>
    <n v="2"/>
    <n v="146"/>
    <n v="106.58"/>
  </r>
  <r>
    <x v="52"/>
    <x v="4"/>
    <n v="2"/>
    <n v="125"/>
    <n v="91.25"/>
  </r>
  <r>
    <x v="52"/>
    <x v="5"/>
    <n v="2"/>
    <n v="129"/>
    <n v="94.17"/>
  </r>
  <r>
    <x v="52"/>
    <x v="6"/>
    <n v="2"/>
    <n v="129"/>
    <n v="94.17"/>
  </r>
  <r>
    <x v="52"/>
    <x v="7"/>
    <n v="2"/>
    <n v="143"/>
    <n v="104.39"/>
  </r>
  <r>
    <x v="52"/>
    <x v="8"/>
    <n v="2"/>
    <n v="133"/>
    <n v="97.09"/>
  </r>
  <r>
    <x v="52"/>
    <x v="9"/>
    <n v="2"/>
    <n v="144"/>
    <n v="105.12"/>
  </r>
  <r>
    <x v="52"/>
    <x v="10"/>
    <n v="2"/>
    <n v="143"/>
    <n v="104.39"/>
  </r>
  <r>
    <x v="53"/>
    <x v="0"/>
    <n v="2"/>
    <n v="57"/>
    <n v="41.61"/>
  </r>
  <r>
    <x v="53"/>
    <x v="1"/>
    <n v="2"/>
    <n v="55"/>
    <n v="40.15"/>
  </r>
  <r>
    <x v="53"/>
    <x v="2"/>
    <n v="2"/>
    <n v="56"/>
    <n v="40.879999999999995"/>
  </r>
  <r>
    <x v="53"/>
    <x v="3"/>
    <n v="2"/>
    <n v="50"/>
    <n v="36.5"/>
  </r>
  <r>
    <x v="53"/>
    <x v="4"/>
    <n v="2"/>
    <n v="54"/>
    <n v="39.42"/>
  </r>
  <r>
    <x v="53"/>
    <x v="5"/>
    <n v="2"/>
    <n v="51"/>
    <n v="37.229999999999997"/>
  </r>
  <r>
    <x v="53"/>
    <x v="6"/>
    <n v="2"/>
    <n v="66"/>
    <n v="48.18"/>
  </r>
  <r>
    <x v="53"/>
    <x v="7"/>
    <n v="2"/>
    <n v="56"/>
    <n v="40.879999999999995"/>
  </r>
  <r>
    <x v="53"/>
    <x v="8"/>
    <n v="2"/>
    <n v="58"/>
    <n v="42.339999999999996"/>
  </r>
  <r>
    <x v="53"/>
    <x v="9"/>
    <n v="2"/>
    <n v="40"/>
    <n v="29.2"/>
  </r>
  <r>
    <x v="53"/>
    <x v="10"/>
    <n v="2"/>
    <n v="52"/>
    <n v="37.96"/>
  </r>
  <r>
    <x v="54"/>
    <x v="0"/>
    <n v="2"/>
    <n v="90"/>
    <n v="65.7"/>
  </r>
  <r>
    <x v="54"/>
    <x v="1"/>
    <n v="2"/>
    <n v="105"/>
    <n v="76.649999999999991"/>
  </r>
  <r>
    <x v="54"/>
    <x v="2"/>
    <n v="2"/>
    <n v="93"/>
    <n v="67.89"/>
  </r>
  <r>
    <x v="54"/>
    <x v="3"/>
    <n v="2"/>
    <n v="108"/>
    <n v="78.84"/>
  </r>
  <r>
    <x v="54"/>
    <x v="4"/>
    <n v="2"/>
    <n v="87"/>
    <n v="63.51"/>
  </r>
  <r>
    <x v="54"/>
    <x v="5"/>
    <n v="2"/>
    <n v="124"/>
    <n v="90.52"/>
  </r>
  <r>
    <x v="54"/>
    <x v="6"/>
    <n v="2"/>
    <n v="87"/>
    <n v="63.51"/>
  </r>
  <r>
    <x v="54"/>
    <x v="7"/>
    <n v="2"/>
    <n v="122"/>
    <n v="89.06"/>
  </r>
  <r>
    <x v="54"/>
    <x v="8"/>
    <n v="2"/>
    <n v="109"/>
    <n v="79.569999999999993"/>
  </r>
  <r>
    <x v="54"/>
    <x v="9"/>
    <n v="2"/>
    <n v="107"/>
    <n v="78.11"/>
  </r>
  <r>
    <x v="54"/>
    <x v="10"/>
    <n v="2"/>
    <n v="99"/>
    <n v="72.27"/>
  </r>
  <r>
    <x v="55"/>
    <x v="0"/>
    <n v="2"/>
    <n v="105"/>
    <n v="76.649999999999991"/>
  </r>
  <r>
    <x v="55"/>
    <x v="1"/>
    <n v="2"/>
    <n v="96"/>
    <n v="70.08"/>
  </r>
  <r>
    <x v="55"/>
    <x v="2"/>
    <n v="2"/>
    <n v="119"/>
    <n v="86.87"/>
  </r>
  <r>
    <x v="55"/>
    <x v="3"/>
    <n v="2"/>
    <n v="87"/>
    <n v="63.51"/>
  </r>
  <r>
    <x v="55"/>
    <x v="4"/>
    <n v="2"/>
    <n v="105"/>
    <n v="76.649999999999991"/>
  </r>
  <r>
    <x v="55"/>
    <x v="5"/>
    <n v="2"/>
    <n v="82"/>
    <n v="59.86"/>
  </r>
  <r>
    <x v="55"/>
    <x v="6"/>
    <n v="2"/>
    <n v="103"/>
    <n v="75.19"/>
  </r>
  <r>
    <x v="55"/>
    <x v="7"/>
    <n v="2"/>
    <n v="119"/>
    <n v="86.87"/>
  </r>
  <r>
    <x v="55"/>
    <x v="8"/>
    <n v="2"/>
    <n v="75"/>
    <n v="54.75"/>
  </r>
  <r>
    <x v="55"/>
    <x v="9"/>
    <n v="2"/>
    <n v="91"/>
    <n v="66.429999999999993"/>
  </r>
  <r>
    <x v="55"/>
    <x v="10"/>
    <n v="2"/>
    <n v="71"/>
    <n v="51.83"/>
  </r>
  <r>
    <x v="56"/>
    <x v="0"/>
    <n v="2"/>
    <n v="59"/>
    <n v="43.07"/>
  </r>
  <r>
    <x v="56"/>
    <x v="1"/>
    <n v="2"/>
    <n v="72"/>
    <n v="52.56"/>
  </r>
  <r>
    <x v="56"/>
    <x v="2"/>
    <n v="2"/>
    <n v="51"/>
    <n v="37.229999999999997"/>
  </r>
  <r>
    <x v="56"/>
    <x v="3"/>
    <n v="2"/>
    <n v="75"/>
    <n v="54.75"/>
  </r>
  <r>
    <x v="56"/>
    <x v="4"/>
    <n v="2"/>
    <n v="71"/>
    <n v="51.83"/>
  </r>
  <r>
    <x v="56"/>
    <x v="5"/>
    <n v="2"/>
    <n v="64"/>
    <n v="46.72"/>
  </r>
  <r>
    <x v="56"/>
    <x v="6"/>
    <n v="2"/>
    <n v="63"/>
    <n v="45.99"/>
  </r>
  <r>
    <x v="56"/>
    <x v="7"/>
    <n v="2"/>
    <n v="79"/>
    <n v="57.67"/>
  </r>
  <r>
    <x v="56"/>
    <x v="8"/>
    <n v="2"/>
    <n v="45"/>
    <n v="32.85"/>
  </r>
  <r>
    <x v="56"/>
    <x v="9"/>
    <n v="2"/>
    <n v="64"/>
    <n v="46.72"/>
  </r>
  <r>
    <x v="56"/>
    <x v="10"/>
    <n v="2"/>
    <n v="56"/>
    <n v="40.879999999999995"/>
  </r>
  <r>
    <x v="57"/>
    <x v="0"/>
    <n v="2"/>
    <n v="48"/>
    <n v="35.04"/>
  </r>
  <r>
    <x v="57"/>
    <x v="1"/>
    <n v="2"/>
    <n v="49"/>
    <n v="35.769999999999996"/>
  </r>
  <r>
    <x v="57"/>
    <x v="2"/>
    <n v="2"/>
    <n v="54"/>
    <n v="39.42"/>
  </r>
  <r>
    <x v="57"/>
    <x v="3"/>
    <n v="2"/>
    <n v="51"/>
    <n v="37.229999999999997"/>
  </r>
  <r>
    <x v="57"/>
    <x v="4"/>
    <n v="2"/>
    <n v="59"/>
    <n v="43.07"/>
  </r>
  <r>
    <x v="57"/>
    <x v="5"/>
    <n v="2"/>
    <n v="53"/>
    <n v="38.69"/>
  </r>
  <r>
    <x v="57"/>
    <x v="6"/>
    <n v="2"/>
    <n v="58"/>
    <n v="42.339999999999996"/>
  </r>
  <r>
    <x v="57"/>
    <x v="7"/>
    <n v="2"/>
    <n v="41"/>
    <n v="29.93"/>
  </r>
  <r>
    <x v="57"/>
    <x v="8"/>
    <n v="2"/>
    <n v="53"/>
    <n v="38.69"/>
  </r>
  <r>
    <x v="57"/>
    <x v="9"/>
    <n v="2"/>
    <n v="53"/>
    <n v="38.69"/>
  </r>
  <r>
    <x v="57"/>
    <x v="10"/>
    <n v="2"/>
    <n v="40"/>
    <n v="29.2"/>
  </r>
  <r>
    <x v="58"/>
    <x v="0"/>
    <n v="2"/>
    <n v="186"/>
    <n v="135.78"/>
  </r>
  <r>
    <x v="58"/>
    <x v="1"/>
    <n v="2"/>
    <n v="198"/>
    <n v="144.54"/>
  </r>
  <r>
    <x v="58"/>
    <x v="2"/>
    <n v="2"/>
    <n v="190"/>
    <n v="138.69999999999999"/>
  </r>
  <r>
    <x v="58"/>
    <x v="3"/>
    <n v="2"/>
    <n v="224"/>
    <n v="163.51999999999998"/>
  </r>
  <r>
    <x v="58"/>
    <x v="4"/>
    <n v="2"/>
    <n v="233"/>
    <n v="170.09"/>
  </r>
  <r>
    <x v="58"/>
    <x v="5"/>
    <n v="2"/>
    <n v="203"/>
    <n v="148.19"/>
  </r>
  <r>
    <x v="58"/>
    <x v="6"/>
    <n v="2"/>
    <n v="204"/>
    <n v="148.91999999999999"/>
  </r>
  <r>
    <x v="58"/>
    <x v="7"/>
    <n v="2"/>
    <n v="210"/>
    <n v="153.29999999999998"/>
  </r>
  <r>
    <x v="58"/>
    <x v="8"/>
    <n v="2"/>
    <n v="201"/>
    <n v="146.72999999999999"/>
  </r>
  <r>
    <x v="58"/>
    <x v="9"/>
    <n v="2"/>
    <n v="209"/>
    <n v="152.57"/>
  </r>
  <r>
    <x v="58"/>
    <x v="10"/>
    <n v="2"/>
    <n v="210"/>
    <n v="153.29999999999998"/>
  </r>
  <r>
    <x v="59"/>
    <x v="0"/>
    <n v="2"/>
    <n v="95"/>
    <n v="69.349999999999994"/>
  </r>
  <r>
    <x v="59"/>
    <x v="1"/>
    <n v="2"/>
    <n v="102"/>
    <n v="74.459999999999994"/>
  </r>
  <r>
    <x v="59"/>
    <x v="2"/>
    <n v="2"/>
    <n v="84"/>
    <n v="61.32"/>
  </r>
  <r>
    <x v="59"/>
    <x v="3"/>
    <n v="2"/>
    <n v="98"/>
    <n v="71.539999999999992"/>
  </r>
  <r>
    <x v="59"/>
    <x v="4"/>
    <n v="2"/>
    <n v="91"/>
    <n v="66.429999999999993"/>
  </r>
  <r>
    <x v="59"/>
    <x v="5"/>
    <n v="2"/>
    <n v="77"/>
    <n v="56.21"/>
  </r>
  <r>
    <x v="59"/>
    <x v="6"/>
    <n v="2"/>
    <n v="86"/>
    <n v="62.78"/>
  </r>
  <r>
    <x v="59"/>
    <x v="7"/>
    <n v="2"/>
    <n v="83"/>
    <n v="60.589999999999996"/>
  </r>
  <r>
    <x v="59"/>
    <x v="8"/>
    <n v="2"/>
    <n v="77"/>
    <n v="56.21"/>
  </r>
  <r>
    <x v="59"/>
    <x v="9"/>
    <n v="2"/>
    <n v="98"/>
    <n v="71.539999999999992"/>
  </r>
  <r>
    <x v="59"/>
    <x v="10"/>
    <n v="2"/>
    <n v="72"/>
    <n v="52.56"/>
  </r>
  <r>
    <x v="60"/>
    <x v="0"/>
    <n v="2"/>
    <n v="75"/>
    <n v="54.75"/>
  </r>
  <r>
    <x v="60"/>
    <x v="1"/>
    <n v="2"/>
    <n v="95"/>
    <n v="69.349999999999994"/>
  </r>
  <r>
    <x v="60"/>
    <x v="2"/>
    <n v="2"/>
    <n v="65"/>
    <n v="47.449999999999996"/>
  </r>
  <r>
    <x v="60"/>
    <x v="3"/>
    <n v="2"/>
    <n v="85"/>
    <n v="62.05"/>
  </r>
  <r>
    <x v="60"/>
    <x v="4"/>
    <n v="2"/>
    <n v="78"/>
    <n v="56.94"/>
  </r>
  <r>
    <x v="60"/>
    <x v="5"/>
    <n v="2"/>
    <n v="90"/>
    <n v="65.7"/>
  </r>
  <r>
    <x v="60"/>
    <x v="6"/>
    <n v="2"/>
    <n v="74"/>
    <n v="54.019999999999996"/>
  </r>
  <r>
    <x v="60"/>
    <x v="7"/>
    <n v="2"/>
    <n v="90"/>
    <n v="65.7"/>
  </r>
  <r>
    <x v="60"/>
    <x v="8"/>
    <n v="2"/>
    <n v="82"/>
    <n v="59.86"/>
  </r>
  <r>
    <x v="60"/>
    <x v="9"/>
    <n v="2"/>
    <n v="89"/>
    <n v="64.97"/>
  </r>
  <r>
    <x v="60"/>
    <x v="10"/>
    <n v="2"/>
    <n v="76"/>
    <n v="55.48"/>
  </r>
  <r>
    <x v="61"/>
    <x v="0"/>
    <n v="2"/>
    <n v="70"/>
    <n v="51.1"/>
  </r>
  <r>
    <x v="61"/>
    <x v="1"/>
    <n v="2"/>
    <n v="86"/>
    <n v="62.78"/>
  </r>
  <r>
    <x v="61"/>
    <x v="2"/>
    <n v="2"/>
    <n v="88"/>
    <n v="64.239999999999995"/>
  </r>
  <r>
    <x v="61"/>
    <x v="3"/>
    <n v="2"/>
    <n v="78"/>
    <n v="56.94"/>
  </r>
  <r>
    <x v="61"/>
    <x v="4"/>
    <n v="2"/>
    <n v="101"/>
    <n v="73.73"/>
  </r>
  <r>
    <x v="61"/>
    <x v="5"/>
    <n v="2"/>
    <n v="99"/>
    <n v="72.27"/>
  </r>
  <r>
    <x v="61"/>
    <x v="6"/>
    <n v="2"/>
    <n v="84"/>
    <n v="61.32"/>
  </r>
  <r>
    <x v="61"/>
    <x v="7"/>
    <n v="2"/>
    <n v="84"/>
    <n v="61.32"/>
  </r>
  <r>
    <x v="61"/>
    <x v="8"/>
    <n v="2"/>
    <n v="87"/>
    <n v="63.51"/>
  </r>
  <r>
    <x v="61"/>
    <x v="9"/>
    <n v="2"/>
    <n v="97"/>
    <n v="70.81"/>
  </r>
  <r>
    <x v="61"/>
    <x v="10"/>
    <n v="2"/>
    <n v="79"/>
    <n v="57.67"/>
  </r>
  <r>
    <x v="62"/>
    <x v="0"/>
    <n v="2"/>
    <n v="54"/>
    <n v="39.42"/>
  </r>
  <r>
    <x v="62"/>
    <x v="1"/>
    <n v="2"/>
    <n v="71"/>
    <n v="51.83"/>
  </r>
  <r>
    <x v="62"/>
    <x v="2"/>
    <n v="2"/>
    <n v="60"/>
    <n v="43.8"/>
  </r>
  <r>
    <x v="62"/>
    <x v="3"/>
    <n v="2"/>
    <n v="63"/>
    <n v="45.99"/>
  </r>
  <r>
    <x v="62"/>
    <x v="4"/>
    <n v="2"/>
    <n v="58"/>
    <n v="42.339999999999996"/>
  </r>
  <r>
    <x v="62"/>
    <x v="5"/>
    <n v="2"/>
    <n v="79"/>
    <n v="57.67"/>
  </r>
  <r>
    <x v="62"/>
    <x v="6"/>
    <n v="2"/>
    <n v="70"/>
    <n v="51.1"/>
  </r>
  <r>
    <x v="62"/>
    <x v="7"/>
    <n v="2"/>
    <n v="49"/>
    <n v="35.769999999999996"/>
  </r>
  <r>
    <x v="62"/>
    <x v="8"/>
    <n v="2"/>
    <n v="69"/>
    <n v="50.37"/>
  </r>
  <r>
    <x v="62"/>
    <x v="9"/>
    <n v="2"/>
    <n v="67"/>
    <n v="48.91"/>
  </r>
  <r>
    <x v="62"/>
    <x v="10"/>
    <n v="2"/>
    <n v="65"/>
    <n v="47.449999999999996"/>
  </r>
  <r>
    <x v="63"/>
    <x v="0"/>
    <n v="2"/>
    <n v="51"/>
    <n v="37.229999999999997"/>
  </r>
  <r>
    <x v="63"/>
    <x v="1"/>
    <n v="2"/>
    <n v="81"/>
    <n v="59.129999999999995"/>
  </r>
  <r>
    <x v="63"/>
    <x v="2"/>
    <n v="2"/>
    <n v="78"/>
    <n v="56.94"/>
  </r>
  <r>
    <x v="63"/>
    <x v="3"/>
    <n v="2"/>
    <n v="82"/>
    <n v="59.86"/>
  </r>
  <r>
    <x v="63"/>
    <x v="4"/>
    <n v="2"/>
    <n v="73"/>
    <n v="53.29"/>
  </r>
  <r>
    <x v="63"/>
    <x v="5"/>
    <n v="2"/>
    <n v="72"/>
    <n v="52.56"/>
  </r>
  <r>
    <x v="63"/>
    <x v="6"/>
    <n v="2"/>
    <n v="57"/>
    <n v="41.61"/>
  </r>
  <r>
    <x v="63"/>
    <x v="7"/>
    <n v="2"/>
    <n v="73"/>
    <n v="53.29"/>
  </r>
  <r>
    <x v="63"/>
    <x v="8"/>
    <n v="2"/>
    <n v="74"/>
    <n v="54.019999999999996"/>
  </r>
  <r>
    <x v="63"/>
    <x v="9"/>
    <n v="2"/>
    <n v="60"/>
    <n v="43.8"/>
  </r>
  <r>
    <x v="63"/>
    <x v="10"/>
    <n v="2"/>
    <n v="66"/>
    <n v="48.18"/>
  </r>
  <r>
    <x v="64"/>
    <x v="0"/>
    <n v="2"/>
    <n v="241"/>
    <n v="175.93"/>
  </r>
  <r>
    <x v="64"/>
    <x v="1"/>
    <n v="2"/>
    <n v="256"/>
    <n v="186.88"/>
  </r>
  <r>
    <x v="64"/>
    <x v="2"/>
    <n v="2"/>
    <n v="278"/>
    <n v="202.94"/>
  </r>
  <r>
    <x v="64"/>
    <x v="3"/>
    <n v="2"/>
    <n v="261"/>
    <n v="190.53"/>
  </r>
  <r>
    <x v="64"/>
    <x v="4"/>
    <n v="2"/>
    <n v="275"/>
    <n v="200.75"/>
  </r>
  <r>
    <x v="64"/>
    <x v="5"/>
    <n v="2"/>
    <n v="291"/>
    <n v="212.43"/>
  </r>
  <r>
    <x v="64"/>
    <x v="6"/>
    <n v="2"/>
    <n v="263"/>
    <n v="191.99"/>
  </r>
  <r>
    <x v="64"/>
    <x v="7"/>
    <n v="2"/>
    <n v="301"/>
    <n v="219.73"/>
  </r>
  <r>
    <x v="64"/>
    <x v="8"/>
    <n v="2"/>
    <n v="275"/>
    <n v="200.75"/>
  </r>
  <r>
    <x v="64"/>
    <x v="9"/>
    <n v="2"/>
    <n v="301"/>
    <n v="219.73"/>
  </r>
  <r>
    <x v="64"/>
    <x v="10"/>
    <n v="2"/>
    <n v="300"/>
    <n v="219"/>
  </r>
  <r>
    <x v="65"/>
    <x v="0"/>
    <n v="2"/>
    <n v="42"/>
    <n v="30.66"/>
  </r>
  <r>
    <x v="65"/>
    <x v="1"/>
    <n v="2"/>
    <n v="46"/>
    <n v="33.58"/>
  </r>
  <r>
    <x v="65"/>
    <x v="2"/>
    <n v="2"/>
    <n v="54"/>
    <n v="39.42"/>
  </r>
  <r>
    <x v="65"/>
    <x v="3"/>
    <n v="2"/>
    <n v="46"/>
    <n v="33.58"/>
  </r>
  <r>
    <x v="65"/>
    <x v="4"/>
    <n v="2"/>
    <n v="52"/>
    <n v="37.96"/>
  </r>
  <r>
    <x v="65"/>
    <x v="5"/>
    <n v="2"/>
    <n v="40"/>
    <n v="29.2"/>
  </r>
  <r>
    <x v="65"/>
    <x v="6"/>
    <n v="2"/>
    <n v="53"/>
    <n v="38.69"/>
  </r>
  <r>
    <x v="65"/>
    <x v="7"/>
    <n v="2"/>
    <n v="43"/>
    <n v="31.39"/>
  </r>
  <r>
    <x v="65"/>
    <x v="8"/>
    <n v="2"/>
    <n v="42"/>
    <n v="30.66"/>
  </r>
  <r>
    <x v="65"/>
    <x v="9"/>
    <n v="2"/>
    <n v="47"/>
    <n v="34.31"/>
  </r>
  <r>
    <x v="65"/>
    <x v="10"/>
    <n v="2"/>
    <n v="42"/>
    <n v="30.66"/>
  </r>
  <r>
    <x v="66"/>
    <x v="0"/>
    <n v="2"/>
    <n v="66"/>
    <n v="48.18"/>
  </r>
  <r>
    <x v="66"/>
    <x v="1"/>
    <n v="2"/>
    <n v="67"/>
    <n v="48.91"/>
  </r>
  <r>
    <x v="66"/>
    <x v="2"/>
    <n v="2"/>
    <n v="89"/>
    <n v="64.97"/>
  </r>
  <r>
    <x v="66"/>
    <x v="3"/>
    <n v="2"/>
    <n v="66"/>
    <n v="48.18"/>
  </r>
  <r>
    <x v="66"/>
    <x v="4"/>
    <n v="2"/>
    <n v="59"/>
    <n v="43.07"/>
  </r>
  <r>
    <x v="66"/>
    <x v="5"/>
    <n v="2"/>
    <n v="74"/>
    <n v="54.019999999999996"/>
  </r>
  <r>
    <x v="66"/>
    <x v="6"/>
    <n v="2"/>
    <n v="65"/>
    <n v="47.449999999999996"/>
  </r>
  <r>
    <x v="66"/>
    <x v="7"/>
    <n v="2"/>
    <n v="83"/>
    <n v="60.589999999999996"/>
  </r>
  <r>
    <x v="66"/>
    <x v="8"/>
    <n v="2"/>
    <n v="65"/>
    <n v="47.449999999999996"/>
  </r>
  <r>
    <x v="66"/>
    <x v="9"/>
    <n v="2"/>
    <n v="92"/>
    <n v="67.16"/>
  </r>
  <r>
    <x v="66"/>
    <x v="10"/>
    <n v="2"/>
    <n v="69"/>
    <n v="50.37"/>
  </r>
  <r>
    <x v="67"/>
    <x v="0"/>
    <n v="2"/>
    <n v="131"/>
    <n v="95.63"/>
  </r>
  <r>
    <x v="67"/>
    <x v="1"/>
    <n v="2"/>
    <n v="156"/>
    <n v="113.88"/>
  </r>
  <r>
    <x v="67"/>
    <x v="2"/>
    <n v="2"/>
    <n v="132"/>
    <n v="96.36"/>
  </r>
  <r>
    <x v="67"/>
    <x v="3"/>
    <n v="2"/>
    <n v="153"/>
    <n v="111.69"/>
  </r>
  <r>
    <x v="67"/>
    <x v="4"/>
    <n v="2"/>
    <n v="156"/>
    <n v="113.88"/>
  </r>
  <r>
    <x v="67"/>
    <x v="5"/>
    <n v="2"/>
    <n v="144"/>
    <n v="105.12"/>
  </r>
  <r>
    <x v="67"/>
    <x v="6"/>
    <n v="2"/>
    <n v="153"/>
    <n v="111.69"/>
  </r>
  <r>
    <x v="67"/>
    <x v="7"/>
    <n v="2"/>
    <n v="132"/>
    <n v="96.36"/>
  </r>
  <r>
    <x v="67"/>
    <x v="8"/>
    <n v="2"/>
    <n v="105"/>
    <n v="76.649999999999991"/>
  </r>
  <r>
    <x v="67"/>
    <x v="9"/>
    <n v="2"/>
    <n v="139"/>
    <n v="101.47"/>
  </r>
  <r>
    <x v="67"/>
    <x v="10"/>
    <n v="2"/>
    <n v="136"/>
    <n v="99.28"/>
  </r>
  <r>
    <x v="68"/>
    <x v="0"/>
    <n v="2"/>
    <n v="92"/>
    <n v="67.16"/>
  </r>
  <r>
    <x v="68"/>
    <x v="1"/>
    <n v="2"/>
    <n v="108"/>
    <n v="78.84"/>
  </r>
  <r>
    <x v="68"/>
    <x v="2"/>
    <n v="2"/>
    <n v="119"/>
    <n v="86.87"/>
  </r>
  <r>
    <x v="68"/>
    <x v="3"/>
    <n v="2"/>
    <n v="120"/>
    <n v="87.6"/>
  </r>
  <r>
    <x v="68"/>
    <x v="4"/>
    <n v="2"/>
    <n v="92"/>
    <n v="67.16"/>
  </r>
  <r>
    <x v="68"/>
    <x v="5"/>
    <n v="2"/>
    <n v="87"/>
    <n v="63.51"/>
  </r>
  <r>
    <x v="68"/>
    <x v="6"/>
    <n v="2"/>
    <n v="108"/>
    <n v="78.84"/>
  </r>
  <r>
    <x v="68"/>
    <x v="7"/>
    <n v="2"/>
    <n v="94"/>
    <n v="68.62"/>
  </r>
  <r>
    <x v="68"/>
    <x v="8"/>
    <n v="2"/>
    <n v="95"/>
    <n v="69.349999999999994"/>
  </r>
  <r>
    <x v="68"/>
    <x v="9"/>
    <n v="2"/>
    <n v="71"/>
    <n v="51.83"/>
  </r>
  <r>
    <x v="68"/>
    <x v="10"/>
    <n v="2"/>
    <n v="87"/>
    <n v="63.51"/>
  </r>
  <r>
    <x v="69"/>
    <x v="0"/>
    <n v="2"/>
    <n v="270"/>
    <n v="197.1"/>
  </r>
  <r>
    <x v="69"/>
    <x v="1"/>
    <n v="2"/>
    <n v="272"/>
    <n v="198.56"/>
  </r>
  <r>
    <x v="69"/>
    <x v="2"/>
    <n v="2"/>
    <n v="235"/>
    <n v="171.54999999999998"/>
  </r>
  <r>
    <x v="69"/>
    <x v="3"/>
    <n v="2"/>
    <n v="281"/>
    <n v="205.13"/>
  </r>
  <r>
    <x v="69"/>
    <x v="4"/>
    <n v="2"/>
    <n v="279"/>
    <n v="203.67"/>
  </r>
  <r>
    <x v="69"/>
    <x v="5"/>
    <n v="2"/>
    <n v="278"/>
    <n v="202.94"/>
  </r>
  <r>
    <x v="69"/>
    <x v="6"/>
    <n v="2"/>
    <n v="259"/>
    <n v="189.07"/>
  </r>
  <r>
    <x v="69"/>
    <x v="7"/>
    <n v="2"/>
    <n v="297"/>
    <n v="216.81"/>
  </r>
  <r>
    <x v="69"/>
    <x v="8"/>
    <n v="2"/>
    <n v="280"/>
    <n v="204.4"/>
  </r>
  <r>
    <x v="69"/>
    <x v="9"/>
    <n v="2"/>
    <n v="335"/>
    <n v="244.54999999999998"/>
  </r>
  <r>
    <x v="69"/>
    <x v="10"/>
    <n v="2"/>
    <n v="315"/>
    <n v="229.95"/>
  </r>
  <r>
    <x v="70"/>
    <x v="0"/>
    <n v="2"/>
    <n v="30"/>
    <n v="21.9"/>
  </r>
  <r>
    <x v="70"/>
    <x v="1"/>
    <n v="2"/>
    <n v="47"/>
    <n v="34.31"/>
  </r>
  <r>
    <x v="70"/>
    <x v="2"/>
    <n v="2"/>
    <n v="58"/>
    <n v="42.339999999999996"/>
  </r>
  <r>
    <x v="70"/>
    <x v="3"/>
    <n v="2"/>
    <n v="64"/>
    <n v="46.72"/>
  </r>
  <r>
    <x v="70"/>
    <x v="4"/>
    <n v="2"/>
    <n v="58"/>
    <n v="42.339999999999996"/>
  </r>
  <r>
    <x v="70"/>
    <x v="5"/>
    <n v="2"/>
    <n v="60"/>
    <n v="43.8"/>
  </r>
  <r>
    <x v="70"/>
    <x v="6"/>
    <n v="2"/>
    <n v="59"/>
    <n v="43.07"/>
  </r>
  <r>
    <x v="70"/>
    <x v="7"/>
    <n v="2"/>
    <n v="55"/>
    <n v="40.15"/>
  </r>
  <r>
    <x v="70"/>
    <x v="8"/>
    <n v="2"/>
    <n v="60"/>
    <n v="43.8"/>
  </r>
  <r>
    <x v="70"/>
    <x v="9"/>
    <n v="2"/>
    <n v="56"/>
    <n v="40.879999999999995"/>
  </r>
  <r>
    <x v="70"/>
    <x v="10"/>
    <n v="2"/>
    <n v="64"/>
    <n v="46.72"/>
  </r>
  <r>
    <x v="71"/>
    <x v="0"/>
    <n v="2"/>
    <n v="85"/>
    <n v="62.05"/>
  </r>
  <r>
    <x v="71"/>
    <x v="1"/>
    <n v="2"/>
    <n v="88"/>
    <n v="64.239999999999995"/>
  </r>
  <r>
    <x v="71"/>
    <x v="2"/>
    <n v="2"/>
    <n v="72"/>
    <n v="52.56"/>
  </r>
  <r>
    <x v="71"/>
    <x v="3"/>
    <n v="2"/>
    <n v="79"/>
    <n v="57.67"/>
  </r>
  <r>
    <x v="71"/>
    <x v="4"/>
    <n v="2"/>
    <n v="87"/>
    <n v="63.51"/>
  </r>
  <r>
    <x v="71"/>
    <x v="5"/>
    <n v="2"/>
    <n v="67"/>
    <n v="48.91"/>
  </r>
  <r>
    <x v="71"/>
    <x v="6"/>
    <n v="2"/>
    <n v="133"/>
    <n v="97.09"/>
  </r>
  <r>
    <x v="71"/>
    <x v="7"/>
    <n v="2"/>
    <n v="128"/>
    <n v="93.44"/>
  </r>
  <r>
    <x v="71"/>
    <x v="8"/>
    <n v="2"/>
    <n v="79"/>
    <n v="57.67"/>
  </r>
  <r>
    <x v="71"/>
    <x v="9"/>
    <n v="2"/>
    <n v="98"/>
    <n v="71.539999999999992"/>
  </r>
  <r>
    <x v="71"/>
    <x v="10"/>
    <n v="2"/>
    <n v="90"/>
    <n v="65.7"/>
  </r>
  <r>
    <x v="72"/>
    <x v="0"/>
    <n v="2"/>
    <n v="285"/>
    <n v="208.04999999999998"/>
  </r>
  <r>
    <x v="72"/>
    <x v="1"/>
    <n v="2"/>
    <n v="294"/>
    <n v="214.62"/>
  </r>
  <r>
    <x v="72"/>
    <x v="2"/>
    <n v="2"/>
    <n v="337"/>
    <n v="246.01"/>
  </r>
  <r>
    <x v="72"/>
    <x v="3"/>
    <n v="2"/>
    <n v="352"/>
    <n v="256.95999999999998"/>
  </r>
  <r>
    <x v="72"/>
    <x v="4"/>
    <n v="2"/>
    <n v="376"/>
    <n v="274.48"/>
  </r>
  <r>
    <x v="72"/>
    <x v="5"/>
    <n v="2"/>
    <n v="372"/>
    <n v="271.56"/>
  </r>
  <r>
    <x v="72"/>
    <x v="6"/>
    <n v="2"/>
    <n v="352"/>
    <n v="256.95999999999998"/>
  </r>
  <r>
    <x v="72"/>
    <x v="7"/>
    <n v="2"/>
    <n v="364"/>
    <n v="265.71999999999997"/>
  </r>
  <r>
    <x v="72"/>
    <x v="8"/>
    <n v="2"/>
    <n v="357"/>
    <n v="260.61"/>
  </r>
  <r>
    <x v="72"/>
    <x v="9"/>
    <n v="2"/>
    <n v="345"/>
    <n v="251.85"/>
  </r>
  <r>
    <x v="72"/>
    <x v="10"/>
    <n v="2"/>
    <n v="393"/>
    <n v="286.89"/>
  </r>
  <r>
    <x v="73"/>
    <x v="0"/>
    <n v="2"/>
    <n v="69"/>
    <n v="50.37"/>
  </r>
  <r>
    <x v="73"/>
    <x v="1"/>
    <n v="2"/>
    <n v="80"/>
    <n v="58.4"/>
  </r>
  <r>
    <x v="73"/>
    <x v="2"/>
    <n v="2"/>
    <n v="73"/>
    <n v="53.29"/>
  </r>
  <r>
    <x v="73"/>
    <x v="3"/>
    <n v="2"/>
    <n v="90"/>
    <n v="65.7"/>
  </r>
  <r>
    <x v="73"/>
    <x v="4"/>
    <n v="2"/>
    <n v="74"/>
    <n v="54.019999999999996"/>
  </r>
  <r>
    <x v="73"/>
    <x v="5"/>
    <n v="2"/>
    <n v="90"/>
    <n v="65.7"/>
  </r>
  <r>
    <x v="73"/>
    <x v="6"/>
    <n v="2"/>
    <n v="78"/>
    <n v="56.94"/>
  </r>
  <r>
    <x v="73"/>
    <x v="7"/>
    <n v="2"/>
    <n v="94"/>
    <n v="68.62"/>
  </r>
  <r>
    <x v="73"/>
    <x v="8"/>
    <n v="2"/>
    <n v="79"/>
    <n v="57.67"/>
  </r>
  <r>
    <x v="73"/>
    <x v="9"/>
    <n v="2"/>
    <n v="89"/>
    <n v="64.97"/>
  </r>
  <r>
    <x v="73"/>
    <x v="10"/>
    <n v="2"/>
    <n v="73"/>
    <n v="53.29"/>
  </r>
  <r>
    <x v="74"/>
    <x v="0"/>
    <n v="2"/>
    <n v="76"/>
    <n v="55.48"/>
  </r>
  <r>
    <x v="74"/>
    <x v="1"/>
    <n v="2"/>
    <n v="74"/>
    <n v="54.019999999999996"/>
  </r>
  <r>
    <x v="74"/>
    <x v="2"/>
    <n v="2"/>
    <n v="83"/>
    <n v="60.589999999999996"/>
  </r>
  <r>
    <x v="74"/>
    <x v="3"/>
    <n v="2"/>
    <n v="70"/>
    <n v="51.1"/>
  </r>
  <r>
    <x v="74"/>
    <x v="4"/>
    <n v="2"/>
    <n v="78"/>
    <n v="56.94"/>
  </r>
  <r>
    <x v="74"/>
    <x v="5"/>
    <n v="2"/>
    <n v="67"/>
    <n v="48.91"/>
  </r>
  <r>
    <x v="74"/>
    <x v="6"/>
    <n v="2"/>
    <n v="77"/>
    <n v="56.21"/>
  </r>
  <r>
    <x v="74"/>
    <x v="7"/>
    <n v="2"/>
    <n v="86"/>
    <n v="62.78"/>
  </r>
  <r>
    <x v="74"/>
    <x v="8"/>
    <n v="2"/>
    <n v="83"/>
    <n v="60.589999999999996"/>
  </r>
  <r>
    <x v="74"/>
    <x v="9"/>
    <n v="2"/>
    <n v="86"/>
    <n v="62.78"/>
  </r>
  <r>
    <x v="74"/>
    <x v="10"/>
    <n v="2"/>
    <n v="88"/>
    <n v="64.239999999999995"/>
  </r>
  <r>
    <x v="75"/>
    <x v="0"/>
    <n v="2"/>
    <n v="77"/>
    <n v="56.21"/>
  </r>
  <r>
    <x v="75"/>
    <x v="1"/>
    <n v="2"/>
    <n v="59"/>
    <n v="43.07"/>
  </r>
  <r>
    <x v="75"/>
    <x v="2"/>
    <n v="2"/>
    <n v="61"/>
    <n v="44.53"/>
  </r>
  <r>
    <x v="75"/>
    <x v="3"/>
    <n v="2"/>
    <n v="65"/>
    <n v="47.449999999999996"/>
  </r>
  <r>
    <x v="75"/>
    <x v="4"/>
    <n v="2"/>
    <n v="62"/>
    <n v="45.26"/>
  </r>
  <r>
    <x v="75"/>
    <x v="5"/>
    <n v="2"/>
    <n v="69"/>
    <n v="50.37"/>
  </r>
  <r>
    <x v="75"/>
    <x v="6"/>
    <n v="2"/>
    <n v="57"/>
    <n v="41.61"/>
  </r>
  <r>
    <x v="75"/>
    <x v="7"/>
    <n v="2"/>
    <n v="65"/>
    <n v="47.449999999999996"/>
  </r>
  <r>
    <x v="75"/>
    <x v="8"/>
    <n v="2"/>
    <n v="55"/>
    <n v="40.15"/>
  </r>
  <r>
    <x v="75"/>
    <x v="9"/>
    <n v="2"/>
    <n v="55"/>
    <n v="40.15"/>
  </r>
  <r>
    <x v="75"/>
    <x v="10"/>
    <n v="2"/>
    <n v="65"/>
    <n v="47.449999999999996"/>
  </r>
  <r>
    <x v="76"/>
    <x v="0"/>
    <n v="2"/>
    <n v="71"/>
    <n v="51.83"/>
  </r>
  <r>
    <x v="76"/>
    <x v="1"/>
    <n v="2"/>
    <n v="59"/>
    <n v="43.07"/>
  </r>
  <r>
    <x v="76"/>
    <x v="2"/>
    <n v="2"/>
    <n v="66"/>
    <n v="48.18"/>
  </r>
  <r>
    <x v="76"/>
    <x v="3"/>
    <n v="2"/>
    <n v="66"/>
    <n v="48.18"/>
  </r>
  <r>
    <x v="76"/>
    <x v="4"/>
    <n v="2"/>
    <n v="58"/>
    <n v="42.339999999999996"/>
  </r>
  <r>
    <x v="76"/>
    <x v="5"/>
    <n v="2"/>
    <n v="55"/>
    <n v="40.15"/>
  </r>
  <r>
    <x v="76"/>
    <x v="6"/>
    <n v="2"/>
    <n v="62"/>
    <n v="45.26"/>
  </r>
  <r>
    <x v="76"/>
    <x v="7"/>
    <n v="2"/>
    <n v="64"/>
    <n v="46.72"/>
  </r>
  <r>
    <x v="76"/>
    <x v="8"/>
    <n v="2"/>
    <n v="76"/>
    <n v="55.48"/>
  </r>
  <r>
    <x v="76"/>
    <x v="9"/>
    <n v="2"/>
    <n v="57"/>
    <n v="41.61"/>
  </r>
  <r>
    <x v="76"/>
    <x v="10"/>
    <n v="2"/>
    <n v="79"/>
    <n v="57.67"/>
  </r>
  <r>
    <x v="77"/>
    <x v="0"/>
    <n v="2"/>
    <n v="40"/>
    <n v="29.2"/>
  </r>
  <r>
    <x v="77"/>
    <x v="1"/>
    <n v="2"/>
    <n v="36"/>
    <n v="26.28"/>
  </r>
  <r>
    <x v="77"/>
    <x v="2"/>
    <n v="2"/>
    <n v="46"/>
    <n v="33.58"/>
  </r>
  <r>
    <x v="77"/>
    <x v="3"/>
    <n v="2"/>
    <n v="43"/>
    <n v="31.39"/>
  </r>
  <r>
    <x v="77"/>
    <x v="4"/>
    <n v="2"/>
    <n v="41"/>
    <n v="29.93"/>
  </r>
  <r>
    <x v="77"/>
    <x v="5"/>
    <n v="2"/>
    <n v="39"/>
    <n v="28.47"/>
  </r>
  <r>
    <x v="77"/>
    <x v="6"/>
    <n v="2"/>
    <n v="40"/>
    <n v="29.2"/>
  </r>
  <r>
    <x v="77"/>
    <x v="7"/>
    <n v="2"/>
    <n v="33"/>
    <n v="24.09"/>
  </r>
  <r>
    <x v="77"/>
    <x v="8"/>
    <n v="2"/>
    <n v="39"/>
    <n v="28.47"/>
  </r>
  <r>
    <x v="77"/>
    <x v="9"/>
    <n v="2"/>
    <n v="41"/>
    <n v="29.93"/>
  </r>
  <r>
    <x v="77"/>
    <x v="10"/>
    <n v="2"/>
    <n v="43"/>
    <n v="31.39"/>
  </r>
  <r>
    <x v="78"/>
    <x v="0"/>
    <n v="2"/>
    <n v="114"/>
    <n v="83.22"/>
  </r>
  <r>
    <x v="78"/>
    <x v="1"/>
    <n v="2"/>
    <n v="119"/>
    <n v="86.87"/>
  </r>
  <r>
    <x v="78"/>
    <x v="2"/>
    <n v="2"/>
    <n v="133"/>
    <n v="97.09"/>
  </r>
  <r>
    <x v="78"/>
    <x v="3"/>
    <n v="2"/>
    <n v="131"/>
    <n v="95.63"/>
  </r>
  <r>
    <x v="78"/>
    <x v="4"/>
    <n v="2"/>
    <n v="143"/>
    <n v="104.39"/>
  </r>
  <r>
    <x v="78"/>
    <x v="5"/>
    <n v="2"/>
    <n v="157"/>
    <n v="114.61"/>
  </r>
  <r>
    <x v="78"/>
    <x v="6"/>
    <n v="2"/>
    <n v="134"/>
    <n v="97.82"/>
  </r>
  <r>
    <x v="78"/>
    <x v="7"/>
    <n v="2"/>
    <n v="154"/>
    <n v="112.42"/>
  </r>
  <r>
    <x v="78"/>
    <x v="8"/>
    <n v="2"/>
    <n v="182"/>
    <n v="132.85999999999999"/>
  </r>
  <r>
    <x v="78"/>
    <x v="9"/>
    <n v="2"/>
    <n v="184"/>
    <n v="134.32"/>
  </r>
  <r>
    <x v="78"/>
    <x v="10"/>
    <n v="2"/>
    <n v="191"/>
    <n v="139.43"/>
  </r>
  <r>
    <x v="79"/>
    <x v="0"/>
    <n v="2"/>
    <n v="53"/>
    <n v="38.69"/>
  </r>
  <r>
    <x v="79"/>
    <x v="1"/>
    <n v="2"/>
    <n v="59"/>
    <n v="43.07"/>
  </r>
  <r>
    <x v="79"/>
    <x v="2"/>
    <n v="2"/>
    <n v="62"/>
    <n v="45.26"/>
  </r>
  <r>
    <x v="79"/>
    <x v="3"/>
    <n v="2"/>
    <n v="65"/>
    <n v="47.449999999999996"/>
  </r>
  <r>
    <x v="79"/>
    <x v="4"/>
    <n v="2"/>
    <n v="55"/>
    <n v="40.15"/>
  </r>
  <r>
    <x v="79"/>
    <x v="5"/>
    <n v="2"/>
    <n v="73"/>
    <n v="53.29"/>
  </r>
  <r>
    <x v="79"/>
    <x v="6"/>
    <n v="2"/>
    <n v="23"/>
    <n v="16.79"/>
  </r>
  <r>
    <x v="79"/>
    <x v="7"/>
    <n v="2"/>
    <n v="24"/>
    <n v="17.52"/>
  </r>
  <r>
    <x v="79"/>
    <x v="8"/>
    <n v="2"/>
    <n v="63"/>
    <n v="45.99"/>
  </r>
  <r>
    <x v="79"/>
    <x v="9"/>
    <n v="2"/>
    <n v="82"/>
    <n v="59.86"/>
  </r>
  <r>
    <x v="79"/>
    <x v="10"/>
    <n v="2"/>
    <n v="90"/>
    <n v="65.7"/>
  </r>
  <r>
    <x v="80"/>
    <x v="0"/>
    <n v="2"/>
    <n v="189"/>
    <n v="137.97"/>
  </r>
  <r>
    <x v="80"/>
    <x v="1"/>
    <n v="2"/>
    <n v="186"/>
    <n v="135.78"/>
  </r>
  <r>
    <x v="80"/>
    <x v="2"/>
    <n v="2"/>
    <n v="162"/>
    <n v="118.25999999999999"/>
  </r>
  <r>
    <x v="80"/>
    <x v="3"/>
    <n v="2"/>
    <n v="167"/>
    <n v="121.91"/>
  </r>
  <r>
    <x v="80"/>
    <x v="4"/>
    <n v="2"/>
    <n v="164"/>
    <n v="119.72"/>
  </r>
  <r>
    <x v="80"/>
    <x v="5"/>
    <n v="2"/>
    <n v="172"/>
    <n v="125.56"/>
  </r>
  <r>
    <x v="80"/>
    <x v="6"/>
    <n v="2"/>
    <n v="154"/>
    <n v="112.42"/>
  </r>
  <r>
    <x v="80"/>
    <x v="7"/>
    <n v="2"/>
    <n v="208"/>
    <n v="151.84"/>
  </r>
  <r>
    <x v="80"/>
    <x v="8"/>
    <n v="2"/>
    <n v="197"/>
    <n v="143.81"/>
  </r>
  <r>
    <x v="80"/>
    <x v="9"/>
    <n v="2"/>
    <n v="208"/>
    <n v="151.84"/>
  </r>
  <r>
    <x v="80"/>
    <x v="10"/>
    <n v="2"/>
    <n v="211"/>
    <n v="154.03"/>
  </r>
  <r>
    <x v="81"/>
    <x v="0"/>
    <n v="2"/>
    <n v="55"/>
    <n v="40.15"/>
  </r>
  <r>
    <x v="81"/>
    <x v="1"/>
    <n v="2"/>
    <n v="49"/>
    <n v="35.769999999999996"/>
  </r>
  <r>
    <x v="81"/>
    <x v="2"/>
    <n v="2"/>
    <n v="49"/>
    <n v="35.769999999999996"/>
  </r>
  <r>
    <x v="81"/>
    <x v="3"/>
    <n v="2"/>
    <n v="48"/>
    <n v="35.04"/>
  </r>
  <r>
    <x v="81"/>
    <x v="4"/>
    <n v="2"/>
    <n v="48"/>
    <n v="35.04"/>
  </r>
  <r>
    <x v="81"/>
    <x v="5"/>
    <n v="2"/>
    <n v="42"/>
    <n v="30.66"/>
  </r>
  <r>
    <x v="81"/>
    <x v="6"/>
    <n v="2"/>
    <n v="46"/>
    <n v="33.58"/>
  </r>
  <r>
    <x v="81"/>
    <x v="7"/>
    <n v="2"/>
    <n v="49"/>
    <n v="35.769999999999996"/>
  </r>
  <r>
    <x v="81"/>
    <x v="8"/>
    <n v="2"/>
    <n v="45"/>
    <n v="32.85"/>
  </r>
  <r>
    <x v="81"/>
    <x v="9"/>
    <n v="2"/>
    <n v="39"/>
    <n v="28.47"/>
  </r>
  <r>
    <x v="81"/>
    <x v="10"/>
    <n v="2"/>
    <n v="58"/>
    <n v="42.339999999999996"/>
  </r>
  <r>
    <x v="82"/>
    <x v="0"/>
    <n v="2"/>
    <n v="19"/>
    <n v="13.87"/>
  </r>
  <r>
    <x v="82"/>
    <x v="1"/>
    <n v="2"/>
    <n v="24"/>
    <n v="17.52"/>
  </r>
  <r>
    <x v="82"/>
    <x v="2"/>
    <n v="2"/>
    <n v="23"/>
    <n v="16.79"/>
  </r>
  <r>
    <x v="82"/>
    <x v="3"/>
    <n v="2"/>
    <n v="21"/>
    <n v="15.33"/>
  </r>
  <r>
    <x v="82"/>
    <x v="4"/>
    <n v="2"/>
    <n v="21"/>
    <n v="15.33"/>
  </r>
  <r>
    <x v="82"/>
    <x v="5"/>
    <n v="2"/>
    <n v="28"/>
    <n v="20.439999999999998"/>
  </r>
  <r>
    <x v="82"/>
    <x v="6"/>
    <n v="2"/>
    <n v="18"/>
    <n v="13.14"/>
  </r>
  <r>
    <x v="82"/>
    <x v="7"/>
    <n v="2"/>
    <n v="22"/>
    <n v="16.059999999999999"/>
  </r>
  <r>
    <x v="82"/>
    <x v="8"/>
    <n v="2"/>
    <n v="23"/>
    <n v="16.79"/>
  </r>
  <r>
    <x v="82"/>
    <x v="9"/>
    <n v="2"/>
    <n v="19"/>
    <n v="13.87"/>
  </r>
  <r>
    <x v="82"/>
    <x v="10"/>
    <n v="2"/>
    <n v="18"/>
    <n v="13.14"/>
  </r>
  <r>
    <x v="83"/>
    <x v="0"/>
    <n v="2"/>
    <n v="135"/>
    <n v="98.55"/>
  </r>
  <r>
    <x v="83"/>
    <x v="1"/>
    <n v="2"/>
    <n v="123"/>
    <n v="89.789999999999992"/>
  </r>
  <r>
    <x v="83"/>
    <x v="2"/>
    <n v="2"/>
    <n v="156"/>
    <n v="113.88"/>
  </r>
  <r>
    <x v="83"/>
    <x v="3"/>
    <n v="2"/>
    <n v="179"/>
    <n v="130.66999999999999"/>
  </r>
  <r>
    <x v="83"/>
    <x v="4"/>
    <n v="2"/>
    <n v="147"/>
    <n v="107.31"/>
  </r>
  <r>
    <x v="83"/>
    <x v="5"/>
    <n v="2"/>
    <n v="181"/>
    <n v="132.13"/>
  </r>
  <r>
    <x v="83"/>
    <x v="6"/>
    <n v="2"/>
    <n v="189"/>
    <n v="137.97"/>
  </r>
  <r>
    <x v="83"/>
    <x v="7"/>
    <n v="2"/>
    <n v="178"/>
    <n v="129.94"/>
  </r>
  <r>
    <x v="83"/>
    <x v="8"/>
    <n v="2"/>
    <n v="179"/>
    <n v="130.66999999999999"/>
  </r>
  <r>
    <x v="83"/>
    <x v="9"/>
    <n v="2"/>
    <n v="239"/>
    <n v="174.47"/>
  </r>
  <r>
    <x v="83"/>
    <x v="10"/>
    <n v="2"/>
    <n v="215"/>
    <n v="156.94999999999999"/>
  </r>
  <r>
    <x v="84"/>
    <x v="0"/>
    <n v="2"/>
    <n v="83"/>
    <n v="60.589999999999996"/>
  </r>
  <r>
    <x v="84"/>
    <x v="1"/>
    <n v="2"/>
    <n v="86"/>
    <n v="62.78"/>
  </r>
  <r>
    <x v="84"/>
    <x v="2"/>
    <n v="2"/>
    <n v="86"/>
    <n v="62.78"/>
  </r>
  <r>
    <x v="84"/>
    <x v="3"/>
    <n v="2"/>
    <n v="84"/>
    <n v="61.32"/>
  </r>
  <r>
    <x v="84"/>
    <x v="4"/>
    <n v="2"/>
    <n v="88"/>
    <n v="64.239999999999995"/>
  </r>
  <r>
    <x v="84"/>
    <x v="5"/>
    <n v="2"/>
    <n v="80"/>
    <n v="58.4"/>
  </r>
  <r>
    <x v="84"/>
    <x v="6"/>
    <n v="2"/>
    <n v="88"/>
    <n v="64.239999999999995"/>
  </r>
  <r>
    <x v="84"/>
    <x v="7"/>
    <n v="2"/>
    <n v="107"/>
    <n v="78.11"/>
  </r>
  <r>
    <x v="84"/>
    <x v="8"/>
    <n v="2"/>
    <n v="104"/>
    <n v="75.92"/>
  </r>
  <r>
    <x v="84"/>
    <x v="9"/>
    <n v="2"/>
    <n v="97"/>
    <n v="70.81"/>
  </r>
  <r>
    <x v="84"/>
    <x v="10"/>
    <n v="2"/>
    <n v="112"/>
    <n v="81.759999999999991"/>
  </r>
  <r>
    <x v="85"/>
    <x v="0"/>
    <n v="2"/>
    <n v="41"/>
    <n v="29.93"/>
  </r>
  <r>
    <x v="85"/>
    <x v="1"/>
    <n v="2"/>
    <n v="31"/>
    <n v="22.63"/>
  </r>
  <r>
    <x v="85"/>
    <x v="2"/>
    <n v="2"/>
    <n v="41"/>
    <n v="29.93"/>
  </r>
  <r>
    <x v="85"/>
    <x v="3"/>
    <n v="2"/>
    <n v="37"/>
    <n v="27.009999999999998"/>
  </r>
  <r>
    <x v="85"/>
    <x v="4"/>
    <n v="2"/>
    <n v="41"/>
    <n v="29.93"/>
  </r>
  <r>
    <x v="85"/>
    <x v="5"/>
    <n v="2"/>
    <n v="48"/>
    <n v="35.04"/>
  </r>
  <r>
    <x v="85"/>
    <x v="6"/>
    <n v="2"/>
    <n v="40"/>
    <n v="29.2"/>
  </r>
  <r>
    <x v="85"/>
    <x v="7"/>
    <n v="2"/>
    <n v="42"/>
    <n v="30.66"/>
  </r>
  <r>
    <x v="85"/>
    <x v="8"/>
    <n v="2"/>
    <n v="42"/>
    <n v="30.66"/>
  </r>
  <r>
    <x v="85"/>
    <x v="9"/>
    <n v="2"/>
    <n v="36"/>
    <n v="26.28"/>
  </r>
  <r>
    <x v="85"/>
    <x v="10"/>
    <n v="2"/>
    <n v="45"/>
    <n v="32.85"/>
  </r>
  <r>
    <x v="86"/>
    <x v="0"/>
    <n v="2"/>
    <n v="85"/>
    <n v="62.05"/>
  </r>
  <r>
    <x v="86"/>
    <x v="1"/>
    <n v="2"/>
    <n v="99"/>
    <n v="72.27"/>
  </r>
  <r>
    <x v="86"/>
    <x v="2"/>
    <n v="2"/>
    <n v="101"/>
    <n v="73.73"/>
  </r>
  <r>
    <x v="86"/>
    <x v="3"/>
    <n v="2"/>
    <n v="85"/>
    <n v="62.05"/>
  </r>
  <r>
    <x v="86"/>
    <x v="4"/>
    <n v="2"/>
    <n v="91"/>
    <n v="66.429999999999993"/>
  </r>
  <r>
    <x v="86"/>
    <x v="5"/>
    <n v="2"/>
    <n v="92"/>
    <n v="67.16"/>
  </r>
  <r>
    <x v="86"/>
    <x v="6"/>
    <n v="2"/>
    <n v="73"/>
    <n v="53.29"/>
  </r>
  <r>
    <x v="86"/>
    <x v="7"/>
    <n v="2"/>
    <n v="87"/>
    <n v="63.51"/>
  </r>
  <r>
    <x v="86"/>
    <x v="8"/>
    <n v="2"/>
    <n v="92"/>
    <n v="67.16"/>
  </r>
  <r>
    <x v="86"/>
    <x v="9"/>
    <n v="2"/>
    <n v="101"/>
    <n v="73.73"/>
  </r>
  <r>
    <x v="86"/>
    <x v="10"/>
    <n v="2"/>
    <n v="87"/>
    <n v="63.51"/>
  </r>
  <r>
    <x v="87"/>
    <x v="0"/>
    <n v="2"/>
    <n v="73"/>
    <n v="53.29"/>
  </r>
  <r>
    <x v="87"/>
    <x v="1"/>
    <n v="2"/>
    <n v="77"/>
    <n v="56.21"/>
  </r>
  <r>
    <x v="87"/>
    <x v="2"/>
    <n v="2"/>
    <n v="69"/>
    <n v="50.37"/>
  </r>
  <r>
    <x v="87"/>
    <x v="3"/>
    <n v="2"/>
    <n v="82"/>
    <n v="59.86"/>
  </r>
  <r>
    <x v="87"/>
    <x v="4"/>
    <n v="2"/>
    <n v="68"/>
    <n v="49.64"/>
  </r>
  <r>
    <x v="87"/>
    <x v="5"/>
    <n v="2"/>
    <n v="73"/>
    <n v="53.29"/>
  </r>
  <r>
    <x v="87"/>
    <x v="6"/>
    <n v="2"/>
    <n v="67"/>
    <n v="48.91"/>
  </r>
  <r>
    <x v="87"/>
    <x v="7"/>
    <n v="2"/>
    <n v="66"/>
    <n v="48.18"/>
  </r>
  <r>
    <x v="87"/>
    <x v="8"/>
    <n v="2"/>
    <n v="70"/>
    <n v="51.1"/>
  </r>
  <r>
    <x v="87"/>
    <x v="9"/>
    <n v="2"/>
    <n v="85"/>
    <n v="62.05"/>
  </r>
  <r>
    <x v="87"/>
    <x v="10"/>
    <n v="2"/>
    <n v="85"/>
    <n v="62.05"/>
  </r>
  <r>
    <x v="88"/>
    <x v="0"/>
    <n v="2"/>
    <n v="168"/>
    <n v="122.64"/>
  </r>
  <r>
    <x v="88"/>
    <x v="1"/>
    <n v="2"/>
    <n v="179"/>
    <n v="130.66999999999999"/>
  </r>
  <r>
    <x v="88"/>
    <x v="2"/>
    <n v="2"/>
    <n v="169"/>
    <n v="123.36999999999999"/>
  </r>
  <r>
    <x v="88"/>
    <x v="3"/>
    <n v="2"/>
    <n v="187"/>
    <n v="136.51"/>
  </r>
  <r>
    <x v="88"/>
    <x v="4"/>
    <n v="2"/>
    <n v="182"/>
    <n v="132.85999999999999"/>
  </r>
  <r>
    <x v="88"/>
    <x v="5"/>
    <n v="2"/>
    <n v="175"/>
    <n v="127.75"/>
  </r>
  <r>
    <x v="88"/>
    <x v="6"/>
    <n v="2"/>
    <n v="198"/>
    <n v="144.54"/>
  </r>
  <r>
    <x v="88"/>
    <x v="7"/>
    <n v="2"/>
    <n v="211"/>
    <n v="154.03"/>
  </r>
  <r>
    <x v="88"/>
    <x v="8"/>
    <n v="2"/>
    <n v="196"/>
    <n v="143.07999999999998"/>
  </r>
  <r>
    <x v="88"/>
    <x v="9"/>
    <n v="2"/>
    <n v="216"/>
    <n v="157.68"/>
  </r>
  <r>
    <x v="88"/>
    <x v="10"/>
    <n v="2"/>
    <n v="228"/>
    <n v="166.44"/>
  </r>
  <r>
    <x v="89"/>
    <x v="0"/>
    <n v="2"/>
    <n v="125"/>
    <n v="91.25"/>
  </r>
  <r>
    <x v="89"/>
    <x v="1"/>
    <n v="2"/>
    <n v="136"/>
    <n v="99.28"/>
  </r>
  <r>
    <x v="89"/>
    <x v="2"/>
    <n v="2"/>
    <n v="146"/>
    <n v="106.58"/>
  </r>
  <r>
    <x v="89"/>
    <x v="3"/>
    <n v="2"/>
    <n v="147"/>
    <n v="107.31"/>
  </r>
  <r>
    <x v="89"/>
    <x v="4"/>
    <n v="2"/>
    <n v="125"/>
    <n v="91.25"/>
  </r>
  <r>
    <x v="89"/>
    <x v="5"/>
    <n v="2"/>
    <n v="133"/>
    <n v="97.09"/>
  </r>
  <r>
    <x v="89"/>
    <x v="6"/>
    <n v="2"/>
    <n v="181"/>
    <n v="132.13"/>
  </r>
  <r>
    <x v="89"/>
    <x v="7"/>
    <n v="2"/>
    <n v="133"/>
    <n v="97.09"/>
  </r>
  <r>
    <x v="89"/>
    <x v="8"/>
    <n v="2"/>
    <n v="166"/>
    <n v="121.17999999999999"/>
  </r>
  <r>
    <x v="89"/>
    <x v="9"/>
    <n v="2"/>
    <n v="146"/>
    <n v="106.58"/>
  </r>
  <r>
    <x v="89"/>
    <x v="10"/>
    <n v="2"/>
    <n v="165"/>
    <n v="120.45"/>
  </r>
  <r>
    <x v="90"/>
    <x v="0"/>
    <n v="2"/>
    <n v="20"/>
    <n v="14.6"/>
  </r>
  <r>
    <x v="90"/>
    <x v="1"/>
    <n v="2"/>
    <n v="32"/>
    <n v="23.36"/>
  </r>
  <r>
    <x v="90"/>
    <x v="2"/>
    <n v="2"/>
    <n v="25"/>
    <n v="18.25"/>
  </r>
  <r>
    <x v="90"/>
    <x v="3"/>
    <n v="2"/>
    <n v="29"/>
    <n v="21.169999999999998"/>
  </r>
  <r>
    <x v="90"/>
    <x v="4"/>
    <n v="2"/>
    <n v="24"/>
    <n v="17.52"/>
  </r>
  <r>
    <x v="90"/>
    <x v="5"/>
    <n v="2"/>
    <n v="24"/>
    <n v="17.52"/>
  </r>
  <r>
    <x v="90"/>
    <x v="6"/>
    <n v="2"/>
    <n v="22"/>
    <n v="16.059999999999999"/>
  </r>
  <r>
    <x v="90"/>
    <x v="7"/>
    <n v="2"/>
    <n v="29"/>
    <n v="21.169999999999998"/>
  </r>
  <r>
    <x v="90"/>
    <x v="8"/>
    <n v="2"/>
    <n v="25"/>
    <n v="18.25"/>
  </r>
  <r>
    <x v="90"/>
    <x v="9"/>
    <n v="2"/>
    <n v="21"/>
    <n v="15.33"/>
  </r>
  <r>
    <x v="90"/>
    <x v="10"/>
    <n v="2"/>
    <n v="25"/>
    <n v="18.25"/>
  </r>
  <r>
    <x v="91"/>
    <x v="0"/>
    <n v="2"/>
    <n v="215"/>
    <n v="156.94999999999999"/>
  </r>
  <r>
    <x v="91"/>
    <x v="1"/>
    <n v="2"/>
    <n v="230"/>
    <n v="167.9"/>
  </r>
  <r>
    <x v="91"/>
    <x v="2"/>
    <n v="2"/>
    <n v="227"/>
    <n v="165.71"/>
  </r>
  <r>
    <x v="91"/>
    <x v="3"/>
    <n v="2"/>
    <n v="220"/>
    <n v="160.6"/>
  </r>
  <r>
    <x v="91"/>
    <x v="4"/>
    <n v="2"/>
    <n v="221"/>
    <n v="161.32999999999998"/>
  </r>
  <r>
    <x v="91"/>
    <x v="5"/>
    <n v="2"/>
    <n v="235"/>
    <n v="171.54999999999998"/>
  </r>
  <r>
    <x v="91"/>
    <x v="6"/>
    <n v="2"/>
    <n v="226"/>
    <n v="164.98"/>
  </r>
  <r>
    <x v="91"/>
    <x v="7"/>
    <n v="2"/>
    <n v="227"/>
    <n v="165.71"/>
  </r>
  <r>
    <x v="91"/>
    <x v="8"/>
    <n v="2"/>
    <n v="227"/>
    <n v="165.71"/>
  </r>
  <r>
    <x v="91"/>
    <x v="9"/>
    <n v="2"/>
    <n v="239"/>
    <n v="174.47"/>
  </r>
  <r>
    <x v="91"/>
    <x v="10"/>
    <n v="2"/>
    <n v="239"/>
    <n v="174.47"/>
  </r>
  <r>
    <x v="92"/>
    <x v="0"/>
    <n v="2"/>
    <n v="63"/>
    <n v="45.99"/>
  </r>
  <r>
    <x v="92"/>
    <x v="1"/>
    <n v="2"/>
    <n v="64"/>
    <n v="46.72"/>
  </r>
  <r>
    <x v="92"/>
    <x v="2"/>
    <n v="2"/>
    <n v="55"/>
    <n v="40.15"/>
  </r>
  <r>
    <x v="92"/>
    <x v="3"/>
    <n v="2"/>
    <n v="63"/>
    <n v="45.99"/>
  </r>
  <r>
    <x v="92"/>
    <x v="4"/>
    <n v="2"/>
    <n v="43"/>
    <n v="31.39"/>
  </r>
  <r>
    <x v="92"/>
    <x v="5"/>
    <n v="2"/>
    <n v="73"/>
    <n v="53.29"/>
  </r>
  <r>
    <x v="92"/>
    <x v="6"/>
    <n v="2"/>
    <n v="65"/>
    <n v="47.449999999999996"/>
  </r>
  <r>
    <x v="92"/>
    <x v="7"/>
    <n v="2"/>
    <n v="56"/>
    <n v="40.879999999999995"/>
  </r>
  <r>
    <x v="92"/>
    <x v="8"/>
    <n v="2"/>
    <n v="59"/>
    <n v="43.07"/>
  </r>
  <r>
    <x v="92"/>
    <x v="9"/>
    <n v="2"/>
    <n v="53"/>
    <n v="38.69"/>
  </r>
  <r>
    <x v="92"/>
    <x v="10"/>
    <n v="2"/>
    <n v="42"/>
    <n v="30.66"/>
  </r>
  <r>
    <x v="93"/>
    <x v="0"/>
    <n v="2"/>
    <n v="44"/>
    <n v="32.119999999999997"/>
  </r>
  <r>
    <x v="93"/>
    <x v="1"/>
    <n v="2"/>
    <n v="52"/>
    <n v="37.96"/>
  </r>
  <r>
    <x v="93"/>
    <x v="2"/>
    <n v="2"/>
    <n v="55"/>
    <n v="40.15"/>
  </r>
  <r>
    <x v="93"/>
    <x v="3"/>
    <n v="2"/>
    <n v="60"/>
    <n v="43.8"/>
  </r>
  <r>
    <x v="93"/>
    <x v="4"/>
    <n v="2"/>
    <n v="36"/>
    <n v="26.28"/>
  </r>
  <r>
    <x v="93"/>
    <x v="5"/>
    <n v="2"/>
    <n v="49"/>
    <n v="35.769999999999996"/>
  </r>
  <r>
    <x v="93"/>
    <x v="6"/>
    <n v="2"/>
    <n v="53"/>
    <n v="38.69"/>
  </r>
  <r>
    <x v="93"/>
    <x v="7"/>
    <n v="2"/>
    <n v="38"/>
    <n v="27.74"/>
  </r>
  <r>
    <x v="93"/>
    <x v="8"/>
    <n v="2"/>
    <n v="47"/>
    <n v="34.31"/>
  </r>
  <r>
    <x v="93"/>
    <x v="9"/>
    <n v="2"/>
    <n v="54"/>
    <n v="39.42"/>
  </r>
  <r>
    <x v="93"/>
    <x v="10"/>
    <n v="2"/>
    <n v="36"/>
    <n v="26.28"/>
  </r>
  <r>
    <x v="94"/>
    <x v="0"/>
    <n v="2"/>
    <n v="187"/>
    <n v="136.51"/>
  </r>
  <r>
    <x v="94"/>
    <x v="1"/>
    <n v="2"/>
    <n v="202"/>
    <n v="147.46"/>
  </r>
  <r>
    <x v="94"/>
    <x v="2"/>
    <n v="2"/>
    <n v="200"/>
    <n v="146"/>
  </r>
  <r>
    <x v="94"/>
    <x v="3"/>
    <n v="2"/>
    <n v="203"/>
    <n v="148.19"/>
  </r>
  <r>
    <x v="94"/>
    <x v="4"/>
    <n v="2"/>
    <n v="212"/>
    <n v="154.76"/>
  </r>
  <r>
    <x v="94"/>
    <x v="5"/>
    <n v="2"/>
    <n v="218"/>
    <n v="159.13999999999999"/>
  </r>
  <r>
    <x v="94"/>
    <x v="6"/>
    <n v="2"/>
    <n v="195"/>
    <n v="142.35"/>
  </r>
  <r>
    <x v="94"/>
    <x v="7"/>
    <n v="2"/>
    <n v="228"/>
    <n v="166.44"/>
  </r>
  <r>
    <x v="94"/>
    <x v="8"/>
    <n v="2"/>
    <n v="222"/>
    <n v="162.06"/>
  </r>
  <r>
    <x v="94"/>
    <x v="9"/>
    <n v="2"/>
    <n v="214"/>
    <n v="156.22"/>
  </r>
  <r>
    <x v="94"/>
    <x v="10"/>
    <n v="2"/>
    <n v="221"/>
    <n v="161.32999999999998"/>
  </r>
  <r>
    <x v="95"/>
    <x v="0"/>
    <n v="2"/>
    <n v="237"/>
    <n v="173.01"/>
  </r>
  <r>
    <x v="95"/>
    <x v="1"/>
    <n v="2"/>
    <n v="244"/>
    <n v="178.12"/>
  </r>
  <r>
    <x v="95"/>
    <x v="2"/>
    <n v="2"/>
    <n v="247"/>
    <n v="180.31"/>
  </r>
  <r>
    <x v="95"/>
    <x v="3"/>
    <n v="2"/>
    <n v="267"/>
    <n v="194.91"/>
  </r>
  <r>
    <x v="95"/>
    <x v="4"/>
    <n v="2"/>
    <n v="282"/>
    <n v="205.85999999999999"/>
  </r>
  <r>
    <x v="95"/>
    <x v="5"/>
    <n v="2"/>
    <n v="254"/>
    <n v="185.42"/>
  </r>
  <r>
    <x v="95"/>
    <x v="6"/>
    <n v="2"/>
    <n v="261"/>
    <n v="190.53"/>
  </r>
  <r>
    <x v="95"/>
    <x v="7"/>
    <n v="2"/>
    <n v="243"/>
    <n v="177.39"/>
  </r>
  <r>
    <x v="95"/>
    <x v="8"/>
    <n v="2"/>
    <n v="284"/>
    <n v="207.32"/>
  </r>
  <r>
    <x v="95"/>
    <x v="9"/>
    <n v="2"/>
    <n v="280"/>
    <n v="204.4"/>
  </r>
  <r>
    <x v="95"/>
    <x v="10"/>
    <n v="2"/>
    <n v="272"/>
    <n v="198.56"/>
  </r>
  <r>
    <x v="96"/>
    <x v="0"/>
    <n v="2"/>
    <n v="41"/>
    <n v="29.93"/>
  </r>
  <r>
    <x v="96"/>
    <x v="1"/>
    <n v="2"/>
    <n v="37"/>
    <n v="27.009999999999998"/>
  </r>
  <r>
    <x v="96"/>
    <x v="2"/>
    <n v="2"/>
    <n v="30"/>
    <n v="21.9"/>
  </r>
  <r>
    <x v="96"/>
    <x v="3"/>
    <n v="2"/>
    <n v="36"/>
    <n v="26.28"/>
  </r>
  <r>
    <x v="96"/>
    <x v="4"/>
    <n v="2"/>
    <n v="37"/>
    <n v="27.009999999999998"/>
  </r>
  <r>
    <x v="96"/>
    <x v="5"/>
    <n v="2"/>
    <n v="31"/>
    <n v="22.63"/>
  </r>
  <r>
    <x v="96"/>
    <x v="6"/>
    <n v="2"/>
    <n v="30"/>
    <n v="21.9"/>
  </r>
  <r>
    <x v="96"/>
    <x v="7"/>
    <n v="2"/>
    <n v="42"/>
    <n v="30.66"/>
  </r>
  <r>
    <x v="96"/>
    <x v="8"/>
    <n v="2"/>
    <n v="44"/>
    <n v="32.119999999999997"/>
  </r>
  <r>
    <x v="96"/>
    <x v="9"/>
    <n v="2"/>
    <n v="36"/>
    <n v="26.28"/>
  </r>
  <r>
    <x v="96"/>
    <x v="10"/>
    <n v="2"/>
    <n v="51"/>
    <n v="37.229999999999997"/>
  </r>
  <r>
    <x v="97"/>
    <x v="0"/>
    <n v="2"/>
    <n v="55"/>
    <n v="40.15"/>
  </r>
  <r>
    <x v="97"/>
    <x v="1"/>
    <n v="2"/>
    <n v="76"/>
    <n v="55.48"/>
  </r>
  <r>
    <x v="97"/>
    <x v="2"/>
    <n v="2"/>
    <n v="73"/>
    <n v="53.29"/>
  </r>
  <r>
    <x v="97"/>
    <x v="3"/>
    <n v="2"/>
    <n v="74"/>
    <n v="54.019999999999996"/>
  </r>
  <r>
    <x v="97"/>
    <x v="4"/>
    <n v="2"/>
    <n v="84"/>
    <n v="61.32"/>
  </r>
  <r>
    <x v="97"/>
    <x v="5"/>
    <n v="2"/>
    <n v="60"/>
    <n v="43.8"/>
  </r>
  <r>
    <x v="97"/>
    <x v="6"/>
    <n v="2"/>
    <n v="64"/>
    <n v="46.72"/>
  </r>
  <r>
    <x v="97"/>
    <x v="7"/>
    <n v="2"/>
    <n v="68"/>
    <n v="49.64"/>
  </r>
  <r>
    <x v="97"/>
    <x v="8"/>
    <n v="2"/>
    <n v="84"/>
    <n v="61.32"/>
  </r>
  <r>
    <x v="97"/>
    <x v="9"/>
    <n v="2"/>
    <n v="69"/>
    <n v="50.37"/>
  </r>
  <r>
    <x v="97"/>
    <x v="10"/>
    <n v="2"/>
    <n v="84"/>
    <n v="61.32"/>
  </r>
  <r>
    <x v="98"/>
    <x v="0"/>
    <n v="2"/>
    <n v="71"/>
    <n v="51.83"/>
  </r>
  <r>
    <x v="98"/>
    <x v="1"/>
    <n v="2"/>
    <n v="61"/>
    <n v="44.53"/>
  </r>
  <r>
    <x v="98"/>
    <x v="2"/>
    <n v="2"/>
    <n v="85"/>
    <n v="62.05"/>
  </r>
  <r>
    <x v="98"/>
    <x v="3"/>
    <n v="2"/>
    <n v="65"/>
    <n v="47.449999999999996"/>
  </r>
  <r>
    <x v="98"/>
    <x v="4"/>
    <n v="2"/>
    <n v="62"/>
    <n v="45.26"/>
  </r>
  <r>
    <x v="98"/>
    <x v="5"/>
    <n v="2"/>
    <n v="75"/>
    <n v="54.75"/>
  </r>
  <r>
    <x v="98"/>
    <x v="6"/>
    <n v="2"/>
    <n v="67"/>
    <n v="48.91"/>
  </r>
  <r>
    <x v="98"/>
    <x v="7"/>
    <n v="2"/>
    <n v="67"/>
    <n v="48.91"/>
  </r>
  <r>
    <x v="98"/>
    <x v="8"/>
    <n v="2"/>
    <n v="77"/>
    <n v="56.21"/>
  </r>
  <r>
    <x v="98"/>
    <x v="9"/>
    <n v="2"/>
    <n v="63"/>
    <n v="45.99"/>
  </r>
  <r>
    <x v="98"/>
    <x v="10"/>
    <n v="2"/>
    <n v="63"/>
    <n v="45.99"/>
  </r>
  <r>
    <x v="99"/>
    <x v="0"/>
    <n v="2"/>
    <n v="78"/>
    <n v="56.94"/>
  </r>
  <r>
    <x v="99"/>
    <x v="1"/>
    <n v="2"/>
    <n v="57"/>
    <n v="41.61"/>
  </r>
  <r>
    <x v="99"/>
    <x v="2"/>
    <n v="2"/>
    <n v="58"/>
    <n v="42.339999999999996"/>
  </r>
  <r>
    <x v="99"/>
    <x v="3"/>
    <n v="2"/>
    <n v="51"/>
    <n v="37.229999999999997"/>
  </r>
  <r>
    <x v="99"/>
    <x v="4"/>
    <n v="2"/>
    <n v="55"/>
    <n v="40.15"/>
  </r>
  <r>
    <x v="99"/>
    <x v="5"/>
    <n v="2"/>
    <n v="57"/>
    <n v="41.61"/>
  </r>
  <r>
    <x v="99"/>
    <x v="6"/>
    <n v="2"/>
    <n v="59"/>
    <n v="43.07"/>
  </r>
  <r>
    <x v="99"/>
    <x v="7"/>
    <n v="2"/>
    <n v="73"/>
    <n v="53.29"/>
  </r>
  <r>
    <x v="99"/>
    <x v="8"/>
    <n v="2"/>
    <n v="42"/>
    <n v="30.66"/>
  </r>
  <r>
    <x v="99"/>
    <x v="9"/>
    <n v="2"/>
    <n v="47"/>
    <n v="34.31"/>
  </r>
  <r>
    <x v="99"/>
    <x v="10"/>
    <n v="2"/>
    <n v="61"/>
    <n v="44.53"/>
  </r>
  <r>
    <x v="100"/>
    <x v="0"/>
    <n v="2"/>
    <n v="74"/>
    <n v="54.019999999999996"/>
  </r>
  <r>
    <x v="100"/>
    <x v="1"/>
    <n v="2"/>
    <n v="85"/>
    <n v="62.05"/>
  </r>
  <r>
    <x v="100"/>
    <x v="2"/>
    <n v="2"/>
    <n v="82"/>
    <n v="59.86"/>
  </r>
  <r>
    <x v="100"/>
    <x v="3"/>
    <n v="2"/>
    <n v="65"/>
    <n v="47.449999999999996"/>
  </r>
  <r>
    <x v="100"/>
    <x v="4"/>
    <n v="2"/>
    <n v="75"/>
    <n v="54.75"/>
  </r>
  <r>
    <x v="100"/>
    <x v="5"/>
    <n v="2"/>
    <n v="69"/>
    <n v="50.37"/>
  </r>
  <r>
    <x v="100"/>
    <x v="6"/>
    <n v="2"/>
    <n v="70"/>
    <n v="51.1"/>
  </r>
  <r>
    <x v="100"/>
    <x v="7"/>
    <n v="2"/>
    <n v="56"/>
    <n v="40.879999999999995"/>
  </r>
  <r>
    <x v="100"/>
    <x v="8"/>
    <n v="2"/>
    <n v="63"/>
    <n v="45.99"/>
  </r>
  <r>
    <x v="100"/>
    <x v="9"/>
    <n v="2"/>
    <n v="71"/>
    <n v="51.83"/>
  </r>
  <r>
    <x v="100"/>
    <x v="10"/>
    <n v="2"/>
    <n v="81"/>
    <n v="59.129999999999995"/>
  </r>
  <r>
    <x v="101"/>
    <x v="0"/>
    <n v="2"/>
    <n v="109"/>
    <n v="79.569999999999993"/>
  </r>
  <r>
    <x v="101"/>
    <x v="1"/>
    <n v="2"/>
    <n v="135"/>
    <n v="98.55"/>
  </r>
  <r>
    <x v="101"/>
    <x v="2"/>
    <n v="2"/>
    <n v="111"/>
    <n v="81.03"/>
  </r>
  <r>
    <x v="101"/>
    <x v="3"/>
    <n v="2"/>
    <n v="104"/>
    <n v="75.92"/>
  </r>
  <r>
    <x v="101"/>
    <x v="4"/>
    <n v="2"/>
    <n v="112"/>
    <n v="81.759999999999991"/>
  </r>
  <r>
    <x v="101"/>
    <x v="5"/>
    <n v="2"/>
    <n v="114"/>
    <n v="83.22"/>
  </r>
  <r>
    <x v="101"/>
    <x v="6"/>
    <n v="2"/>
    <n v="104"/>
    <n v="75.92"/>
  </r>
  <r>
    <x v="101"/>
    <x v="7"/>
    <n v="2"/>
    <n v="124"/>
    <n v="90.52"/>
  </r>
  <r>
    <x v="101"/>
    <x v="8"/>
    <n v="2"/>
    <n v="123"/>
    <n v="89.789999999999992"/>
  </r>
  <r>
    <x v="101"/>
    <x v="9"/>
    <n v="2"/>
    <n v="124"/>
    <n v="90.52"/>
  </r>
  <r>
    <x v="101"/>
    <x v="10"/>
    <n v="2"/>
    <n v="128"/>
    <n v="93.44"/>
  </r>
  <r>
    <x v="102"/>
    <x v="0"/>
    <n v="2"/>
    <n v="95"/>
    <n v="69.349999999999994"/>
  </r>
  <r>
    <x v="102"/>
    <x v="1"/>
    <n v="2"/>
    <n v="107"/>
    <n v="78.11"/>
  </r>
  <r>
    <x v="102"/>
    <x v="2"/>
    <n v="2"/>
    <n v="92"/>
    <n v="67.16"/>
  </r>
  <r>
    <x v="102"/>
    <x v="3"/>
    <n v="2"/>
    <n v="88"/>
    <n v="64.239999999999995"/>
  </r>
  <r>
    <x v="102"/>
    <x v="4"/>
    <n v="2"/>
    <n v="96"/>
    <n v="70.08"/>
  </r>
  <r>
    <x v="102"/>
    <x v="5"/>
    <n v="2"/>
    <n v="95"/>
    <n v="69.349999999999994"/>
  </r>
  <r>
    <x v="102"/>
    <x v="6"/>
    <n v="2"/>
    <n v="101"/>
    <n v="73.73"/>
  </r>
  <r>
    <x v="102"/>
    <x v="7"/>
    <n v="2"/>
    <n v="89"/>
    <n v="64.97"/>
  </r>
  <r>
    <x v="102"/>
    <x v="8"/>
    <n v="2"/>
    <n v="108"/>
    <n v="78.84"/>
  </r>
  <r>
    <x v="102"/>
    <x v="9"/>
    <n v="2"/>
    <n v="99"/>
    <n v="72.27"/>
  </r>
  <r>
    <x v="102"/>
    <x v="10"/>
    <n v="2"/>
    <n v="96"/>
    <n v="70.08"/>
  </r>
  <r>
    <x v="103"/>
    <x v="0"/>
    <n v="2"/>
    <n v="107"/>
    <n v="78.11"/>
  </r>
  <r>
    <x v="103"/>
    <x v="1"/>
    <n v="2"/>
    <n v="104"/>
    <n v="75.92"/>
  </r>
  <r>
    <x v="103"/>
    <x v="2"/>
    <n v="2"/>
    <n v="135"/>
    <n v="98.55"/>
  </r>
  <r>
    <x v="103"/>
    <x v="3"/>
    <n v="2"/>
    <n v="141"/>
    <n v="102.92999999999999"/>
  </r>
  <r>
    <x v="103"/>
    <x v="4"/>
    <n v="2"/>
    <n v="122"/>
    <n v="89.06"/>
  </r>
  <r>
    <x v="103"/>
    <x v="5"/>
    <n v="2"/>
    <n v="134"/>
    <n v="97.82"/>
  </r>
  <r>
    <x v="103"/>
    <x v="6"/>
    <n v="2"/>
    <n v="135"/>
    <n v="98.55"/>
  </r>
  <r>
    <x v="103"/>
    <x v="7"/>
    <n v="2"/>
    <n v="134"/>
    <n v="97.82"/>
  </r>
  <r>
    <x v="103"/>
    <x v="8"/>
    <n v="2"/>
    <n v="146"/>
    <n v="106.58"/>
  </r>
  <r>
    <x v="103"/>
    <x v="9"/>
    <n v="2"/>
    <n v="154"/>
    <n v="112.42"/>
  </r>
  <r>
    <x v="103"/>
    <x v="10"/>
    <n v="2"/>
    <n v="137"/>
    <n v="100.00999999999999"/>
  </r>
  <r>
    <x v="104"/>
    <x v="0"/>
    <n v="2"/>
    <n v="91"/>
    <n v="66.429999999999993"/>
  </r>
  <r>
    <x v="104"/>
    <x v="1"/>
    <n v="2"/>
    <n v="110"/>
    <n v="80.3"/>
  </r>
  <r>
    <x v="104"/>
    <x v="2"/>
    <n v="2"/>
    <n v="115"/>
    <n v="83.95"/>
  </r>
  <r>
    <x v="104"/>
    <x v="3"/>
    <n v="2"/>
    <n v="109"/>
    <n v="79.569999999999993"/>
  </r>
  <r>
    <x v="104"/>
    <x v="4"/>
    <n v="2"/>
    <n v="101"/>
    <n v="73.73"/>
  </r>
  <r>
    <x v="104"/>
    <x v="5"/>
    <n v="2"/>
    <n v="104"/>
    <n v="75.92"/>
  </r>
  <r>
    <x v="104"/>
    <x v="6"/>
    <n v="2"/>
    <n v="97"/>
    <n v="70.81"/>
  </r>
  <r>
    <x v="104"/>
    <x v="7"/>
    <n v="2"/>
    <n v="113"/>
    <n v="82.49"/>
  </r>
  <r>
    <x v="104"/>
    <x v="8"/>
    <n v="2"/>
    <n v="105"/>
    <n v="76.649999999999991"/>
  </r>
  <r>
    <x v="104"/>
    <x v="9"/>
    <n v="2"/>
    <n v="89"/>
    <n v="64.97"/>
  </r>
  <r>
    <x v="104"/>
    <x v="10"/>
    <n v="2"/>
    <n v="105"/>
    <n v="76.649999999999991"/>
  </r>
  <r>
    <x v="105"/>
    <x v="0"/>
    <n v="2"/>
    <n v="85"/>
    <n v="62.05"/>
  </r>
  <r>
    <x v="105"/>
    <x v="1"/>
    <n v="2"/>
    <n v="101"/>
    <n v="73.73"/>
  </r>
  <r>
    <x v="105"/>
    <x v="2"/>
    <n v="2"/>
    <n v="92"/>
    <n v="67.16"/>
  </r>
  <r>
    <x v="105"/>
    <x v="3"/>
    <n v="2"/>
    <n v="101"/>
    <n v="73.73"/>
  </r>
  <r>
    <x v="105"/>
    <x v="4"/>
    <n v="2"/>
    <n v="103"/>
    <n v="75.19"/>
  </r>
  <r>
    <x v="105"/>
    <x v="5"/>
    <n v="2"/>
    <n v="111"/>
    <n v="81.03"/>
  </r>
  <r>
    <x v="105"/>
    <x v="6"/>
    <n v="2"/>
    <n v="109"/>
    <n v="79.569999999999993"/>
  </r>
  <r>
    <x v="105"/>
    <x v="7"/>
    <n v="2"/>
    <n v="97"/>
    <n v="70.81"/>
  </r>
  <r>
    <x v="105"/>
    <x v="8"/>
    <n v="2"/>
    <n v="82"/>
    <n v="59.86"/>
  </r>
  <r>
    <x v="105"/>
    <x v="9"/>
    <n v="2"/>
    <n v="90"/>
    <n v="65.7"/>
  </r>
  <r>
    <x v="105"/>
    <x v="10"/>
    <n v="2"/>
    <n v="78"/>
    <n v="56.94"/>
  </r>
  <r>
    <x v="106"/>
    <x v="0"/>
    <n v="2"/>
    <n v="139"/>
    <n v="101.47"/>
  </r>
  <r>
    <x v="106"/>
    <x v="1"/>
    <n v="2"/>
    <n v="138"/>
    <n v="100.74"/>
  </r>
  <r>
    <x v="106"/>
    <x v="2"/>
    <n v="2"/>
    <n v="127"/>
    <n v="92.71"/>
  </r>
  <r>
    <x v="106"/>
    <x v="3"/>
    <n v="2"/>
    <n v="127"/>
    <n v="92.71"/>
  </r>
  <r>
    <x v="106"/>
    <x v="4"/>
    <n v="2"/>
    <n v="116"/>
    <n v="84.679999999999993"/>
  </r>
  <r>
    <x v="106"/>
    <x v="5"/>
    <n v="2"/>
    <n v="142"/>
    <n v="103.66"/>
  </r>
  <r>
    <x v="106"/>
    <x v="6"/>
    <n v="2"/>
    <n v="130"/>
    <n v="94.899999999999991"/>
  </r>
  <r>
    <x v="106"/>
    <x v="7"/>
    <n v="2"/>
    <n v="124"/>
    <n v="90.52"/>
  </r>
  <r>
    <x v="106"/>
    <x v="8"/>
    <n v="2"/>
    <n v="111"/>
    <n v="81.03"/>
  </r>
  <r>
    <x v="106"/>
    <x v="9"/>
    <n v="2"/>
    <n v="144"/>
    <n v="105.12"/>
  </r>
  <r>
    <x v="106"/>
    <x v="10"/>
    <n v="2"/>
    <n v="105"/>
    <n v="76.649999999999991"/>
  </r>
  <r>
    <x v="107"/>
    <x v="0"/>
    <n v="2"/>
    <n v="26"/>
    <n v="18.98"/>
  </r>
  <r>
    <x v="107"/>
    <x v="1"/>
    <n v="2"/>
    <n v="27"/>
    <n v="19.71"/>
  </r>
  <r>
    <x v="107"/>
    <x v="2"/>
    <n v="2"/>
    <n v="35"/>
    <n v="25.55"/>
  </r>
  <r>
    <x v="107"/>
    <x v="3"/>
    <n v="2"/>
    <n v="25"/>
    <n v="18.25"/>
  </r>
  <r>
    <x v="107"/>
    <x v="4"/>
    <n v="2"/>
    <n v="25"/>
    <n v="18.25"/>
  </r>
  <r>
    <x v="107"/>
    <x v="5"/>
    <n v="2"/>
    <n v="26"/>
    <n v="18.98"/>
  </r>
  <r>
    <x v="107"/>
    <x v="6"/>
    <n v="2"/>
    <n v="35"/>
    <n v="25.55"/>
  </r>
  <r>
    <x v="107"/>
    <x v="7"/>
    <n v="2"/>
    <n v="28"/>
    <n v="20.439999999999998"/>
  </r>
  <r>
    <x v="107"/>
    <x v="8"/>
    <n v="2"/>
    <n v="19"/>
    <n v="13.87"/>
  </r>
  <r>
    <x v="107"/>
    <x v="9"/>
    <n v="2"/>
    <n v="22"/>
    <n v="16.059999999999999"/>
  </r>
  <r>
    <x v="107"/>
    <x v="10"/>
    <n v="2"/>
    <n v="33"/>
    <n v="24.09"/>
  </r>
  <r>
    <x v="108"/>
    <x v="0"/>
    <n v="2"/>
    <n v="168"/>
    <n v="122.64"/>
  </r>
  <r>
    <x v="108"/>
    <x v="1"/>
    <n v="2"/>
    <n v="171"/>
    <n v="124.83"/>
  </r>
  <r>
    <x v="108"/>
    <x v="2"/>
    <n v="2"/>
    <n v="162"/>
    <n v="118.25999999999999"/>
  </r>
  <r>
    <x v="108"/>
    <x v="3"/>
    <n v="2"/>
    <n v="190"/>
    <n v="138.69999999999999"/>
  </r>
  <r>
    <x v="108"/>
    <x v="4"/>
    <n v="2"/>
    <n v="181"/>
    <n v="132.13"/>
  </r>
  <r>
    <x v="108"/>
    <x v="5"/>
    <n v="2"/>
    <n v="162"/>
    <n v="118.25999999999999"/>
  </r>
  <r>
    <x v="108"/>
    <x v="6"/>
    <n v="2"/>
    <n v="194"/>
    <n v="141.62"/>
  </r>
  <r>
    <x v="108"/>
    <x v="7"/>
    <n v="2"/>
    <n v="168"/>
    <n v="122.64"/>
  </r>
  <r>
    <x v="108"/>
    <x v="8"/>
    <n v="2"/>
    <n v="186"/>
    <n v="135.78"/>
  </r>
  <r>
    <x v="108"/>
    <x v="9"/>
    <n v="2"/>
    <n v="181"/>
    <n v="132.13"/>
  </r>
  <r>
    <x v="108"/>
    <x v="10"/>
    <n v="2"/>
    <n v="167"/>
    <n v="121.91"/>
  </r>
  <r>
    <x v="109"/>
    <x v="0"/>
    <n v="2"/>
    <n v="62"/>
    <n v="45.26"/>
  </r>
  <r>
    <x v="109"/>
    <x v="1"/>
    <n v="2"/>
    <n v="82"/>
    <n v="59.86"/>
  </r>
  <r>
    <x v="109"/>
    <x v="2"/>
    <n v="2"/>
    <n v="68"/>
    <n v="49.64"/>
  </r>
  <r>
    <x v="109"/>
    <x v="3"/>
    <n v="2"/>
    <n v="72"/>
    <n v="52.56"/>
  </r>
  <r>
    <x v="109"/>
    <x v="4"/>
    <n v="2"/>
    <n v="60"/>
    <n v="43.8"/>
  </r>
  <r>
    <x v="109"/>
    <x v="5"/>
    <n v="2"/>
    <n v="72"/>
    <n v="52.56"/>
  </r>
  <r>
    <x v="109"/>
    <x v="6"/>
    <n v="2"/>
    <n v="76"/>
    <n v="55.48"/>
  </r>
  <r>
    <x v="109"/>
    <x v="7"/>
    <n v="2"/>
    <n v="81"/>
    <n v="59.129999999999995"/>
  </r>
  <r>
    <x v="109"/>
    <x v="8"/>
    <n v="2"/>
    <n v="63"/>
    <n v="45.99"/>
  </r>
  <r>
    <x v="109"/>
    <x v="9"/>
    <n v="2"/>
    <n v="76"/>
    <n v="55.48"/>
  </r>
  <r>
    <x v="109"/>
    <x v="10"/>
    <n v="2"/>
    <n v="67"/>
    <n v="48.91"/>
  </r>
  <r>
    <x v="110"/>
    <x v="0"/>
    <n v="2"/>
    <n v="86"/>
    <n v="62.78"/>
  </r>
  <r>
    <x v="110"/>
    <x v="1"/>
    <n v="2"/>
    <n v="105"/>
    <n v="76.649999999999991"/>
  </r>
  <r>
    <x v="110"/>
    <x v="2"/>
    <n v="2"/>
    <n v="105"/>
    <n v="76.649999999999991"/>
  </r>
  <r>
    <x v="110"/>
    <x v="3"/>
    <n v="2"/>
    <n v="94"/>
    <n v="68.62"/>
  </r>
  <r>
    <x v="110"/>
    <x v="4"/>
    <n v="2"/>
    <n v="121"/>
    <n v="88.33"/>
  </r>
  <r>
    <x v="110"/>
    <x v="5"/>
    <n v="2"/>
    <n v="108"/>
    <n v="78.84"/>
  </r>
  <r>
    <x v="110"/>
    <x v="6"/>
    <n v="2"/>
    <n v="90"/>
    <n v="65.7"/>
  </r>
  <r>
    <x v="110"/>
    <x v="7"/>
    <n v="2"/>
    <n v="119"/>
    <n v="86.87"/>
  </r>
  <r>
    <x v="110"/>
    <x v="8"/>
    <n v="2"/>
    <n v="103"/>
    <n v="75.19"/>
  </r>
  <r>
    <x v="110"/>
    <x v="9"/>
    <n v="2"/>
    <n v="112"/>
    <n v="81.759999999999991"/>
  </r>
  <r>
    <x v="110"/>
    <x v="10"/>
    <n v="2"/>
    <n v="117"/>
    <n v="85.41"/>
  </r>
  <r>
    <x v="111"/>
    <x v="0"/>
    <n v="2"/>
    <n v="249"/>
    <n v="181.76999999999998"/>
  </r>
  <r>
    <x v="111"/>
    <x v="1"/>
    <n v="2"/>
    <n v="264"/>
    <n v="192.72"/>
  </r>
  <r>
    <x v="111"/>
    <x v="2"/>
    <n v="2"/>
    <n v="257"/>
    <n v="187.60999999999999"/>
  </r>
  <r>
    <x v="111"/>
    <x v="3"/>
    <n v="2"/>
    <n v="301"/>
    <n v="219.73"/>
  </r>
  <r>
    <x v="111"/>
    <x v="4"/>
    <n v="2"/>
    <n v="277"/>
    <n v="202.21"/>
  </r>
  <r>
    <x v="111"/>
    <x v="5"/>
    <n v="2"/>
    <n v="320"/>
    <n v="233.6"/>
  </r>
  <r>
    <x v="111"/>
    <x v="6"/>
    <n v="2"/>
    <n v="305"/>
    <n v="222.65"/>
  </r>
  <r>
    <x v="111"/>
    <x v="7"/>
    <n v="2"/>
    <n v="319"/>
    <n v="232.87"/>
  </r>
  <r>
    <x v="111"/>
    <x v="8"/>
    <n v="2"/>
    <n v="283"/>
    <n v="206.59"/>
  </r>
  <r>
    <x v="111"/>
    <x v="9"/>
    <n v="2"/>
    <n v="315"/>
    <n v="229.95"/>
  </r>
  <r>
    <x v="111"/>
    <x v="10"/>
    <n v="2"/>
    <n v="310"/>
    <n v="226.29999999999998"/>
  </r>
  <r>
    <x v="112"/>
    <x v="0"/>
    <n v="2"/>
    <n v="161"/>
    <n v="117.53"/>
  </r>
  <r>
    <x v="112"/>
    <x v="1"/>
    <n v="2"/>
    <n v="142"/>
    <n v="103.66"/>
  </r>
  <r>
    <x v="112"/>
    <x v="2"/>
    <n v="2"/>
    <n v="153"/>
    <n v="111.69"/>
  </r>
  <r>
    <x v="112"/>
    <x v="3"/>
    <n v="2"/>
    <n v="180"/>
    <n v="131.4"/>
  </r>
  <r>
    <x v="112"/>
    <x v="4"/>
    <n v="2"/>
    <n v="146"/>
    <n v="106.58"/>
  </r>
  <r>
    <x v="112"/>
    <x v="5"/>
    <n v="2"/>
    <n v="162"/>
    <n v="118.25999999999999"/>
  </r>
  <r>
    <x v="112"/>
    <x v="6"/>
    <n v="2"/>
    <n v="166"/>
    <n v="121.17999999999999"/>
  </r>
  <r>
    <x v="112"/>
    <x v="7"/>
    <n v="2"/>
    <n v="179"/>
    <n v="130.66999999999999"/>
  </r>
  <r>
    <x v="112"/>
    <x v="8"/>
    <n v="2"/>
    <n v="179"/>
    <n v="130.66999999999999"/>
  </r>
  <r>
    <x v="112"/>
    <x v="9"/>
    <n v="2"/>
    <n v="171"/>
    <n v="124.83"/>
  </r>
  <r>
    <x v="112"/>
    <x v="10"/>
    <n v="2"/>
    <n v="152"/>
    <n v="110.96"/>
  </r>
  <r>
    <x v="113"/>
    <x v="0"/>
    <n v="2"/>
    <n v="138"/>
    <n v="100.74"/>
  </r>
  <r>
    <x v="113"/>
    <x v="1"/>
    <n v="2"/>
    <n v="148"/>
    <n v="108.03999999999999"/>
  </r>
  <r>
    <x v="113"/>
    <x v="2"/>
    <n v="2"/>
    <n v="180"/>
    <n v="131.4"/>
  </r>
  <r>
    <x v="113"/>
    <x v="3"/>
    <n v="2"/>
    <n v="160"/>
    <n v="116.8"/>
  </r>
  <r>
    <x v="113"/>
    <x v="4"/>
    <n v="2"/>
    <n v="164"/>
    <n v="119.72"/>
  </r>
  <r>
    <x v="113"/>
    <x v="5"/>
    <n v="2"/>
    <n v="175"/>
    <n v="127.75"/>
  </r>
  <r>
    <x v="113"/>
    <x v="6"/>
    <n v="2"/>
    <n v="146"/>
    <n v="106.58"/>
  </r>
  <r>
    <x v="113"/>
    <x v="7"/>
    <n v="2"/>
    <n v="151"/>
    <n v="110.23"/>
  </r>
  <r>
    <x v="113"/>
    <x v="8"/>
    <n v="2"/>
    <n v="165"/>
    <n v="120.45"/>
  </r>
  <r>
    <x v="113"/>
    <x v="9"/>
    <n v="2"/>
    <n v="140"/>
    <n v="102.2"/>
  </r>
  <r>
    <x v="113"/>
    <x v="10"/>
    <n v="2"/>
    <n v="148"/>
    <n v="108.03999999999999"/>
  </r>
  <r>
    <x v="114"/>
    <x v="0"/>
    <n v="2"/>
    <n v="65"/>
    <n v="47.449999999999996"/>
  </r>
  <r>
    <x v="114"/>
    <x v="1"/>
    <n v="2"/>
    <n v="67"/>
    <n v="48.91"/>
  </r>
  <r>
    <x v="114"/>
    <x v="2"/>
    <n v="2"/>
    <n v="55"/>
    <n v="40.15"/>
  </r>
  <r>
    <x v="114"/>
    <x v="3"/>
    <n v="2"/>
    <n v="58"/>
    <n v="42.339999999999996"/>
  </r>
  <r>
    <x v="114"/>
    <x v="4"/>
    <n v="2"/>
    <n v="65"/>
    <n v="47.449999999999996"/>
  </r>
  <r>
    <x v="114"/>
    <x v="5"/>
    <n v="2"/>
    <n v="60"/>
    <n v="43.8"/>
  </r>
  <r>
    <x v="114"/>
    <x v="6"/>
    <n v="2"/>
    <n v="66"/>
    <n v="48.18"/>
  </r>
  <r>
    <x v="114"/>
    <x v="7"/>
    <n v="2"/>
    <n v="58"/>
    <n v="42.339999999999996"/>
  </r>
  <r>
    <x v="114"/>
    <x v="8"/>
    <n v="2"/>
    <n v="51"/>
    <n v="37.229999999999997"/>
  </r>
  <r>
    <x v="114"/>
    <x v="9"/>
    <n v="2"/>
    <n v="61"/>
    <n v="44.53"/>
  </r>
  <r>
    <x v="114"/>
    <x v="10"/>
    <n v="2"/>
    <n v="66"/>
    <n v="48.18"/>
  </r>
  <r>
    <x v="115"/>
    <x v="0"/>
    <n v="2"/>
    <n v="21"/>
    <n v="15.33"/>
  </r>
  <r>
    <x v="115"/>
    <x v="1"/>
    <n v="2"/>
    <n v="27"/>
    <n v="19.71"/>
  </r>
  <r>
    <x v="115"/>
    <x v="2"/>
    <n v="2"/>
    <n v="24"/>
    <n v="17.52"/>
  </r>
  <r>
    <x v="115"/>
    <x v="3"/>
    <n v="2"/>
    <n v="30"/>
    <n v="21.9"/>
  </r>
  <r>
    <x v="115"/>
    <x v="4"/>
    <n v="2"/>
    <n v="28"/>
    <n v="20.439999999999998"/>
  </r>
  <r>
    <x v="115"/>
    <x v="5"/>
    <n v="2"/>
    <n v="29"/>
    <n v="21.169999999999998"/>
  </r>
  <r>
    <x v="115"/>
    <x v="6"/>
    <n v="2"/>
    <n v="36"/>
    <n v="26.28"/>
  </r>
  <r>
    <x v="115"/>
    <x v="7"/>
    <n v="2"/>
    <n v="25"/>
    <n v="18.25"/>
  </r>
  <r>
    <x v="115"/>
    <x v="8"/>
    <n v="2"/>
    <n v="32"/>
    <n v="23.36"/>
  </r>
  <r>
    <x v="115"/>
    <x v="9"/>
    <n v="2"/>
    <n v="35"/>
    <n v="25.55"/>
  </r>
  <r>
    <x v="115"/>
    <x v="10"/>
    <n v="2"/>
    <n v="34"/>
    <n v="24.82"/>
  </r>
  <r>
    <x v="116"/>
    <x v="0"/>
    <n v="2"/>
    <n v="51"/>
    <n v="37.229999999999997"/>
  </r>
  <r>
    <x v="116"/>
    <x v="1"/>
    <n v="2"/>
    <n v="57"/>
    <n v="41.61"/>
  </r>
  <r>
    <x v="116"/>
    <x v="2"/>
    <n v="2"/>
    <n v="55"/>
    <n v="40.15"/>
  </r>
  <r>
    <x v="116"/>
    <x v="3"/>
    <n v="2"/>
    <n v="47"/>
    <n v="34.31"/>
  </r>
  <r>
    <x v="116"/>
    <x v="4"/>
    <n v="2"/>
    <n v="45"/>
    <n v="32.85"/>
  </r>
  <r>
    <x v="116"/>
    <x v="5"/>
    <n v="2"/>
    <n v="55"/>
    <n v="40.15"/>
  </r>
  <r>
    <x v="116"/>
    <x v="6"/>
    <n v="2"/>
    <n v="49"/>
    <n v="35.769999999999996"/>
  </r>
  <r>
    <x v="116"/>
    <x v="7"/>
    <n v="2"/>
    <n v="50"/>
    <n v="36.5"/>
  </r>
  <r>
    <x v="116"/>
    <x v="8"/>
    <n v="2"/>
    <n v="53"/>
    <n v="38.69"/>
  </r>
  <r>
    <x v="116"/>
    <x v="9"/>
    <n v="2"/>
    <n v="61"/>
    <n v="44.53"/>
  </r>
  <r>
    <x v="116"/>
    <x v="10"/>
    <n v="2"/>
    <n v="46"/>
    <n v="33.58"/>
  </r>
  <r>
    <x v="117"/>
    <x v="0"/>
    <n v="2"/>
    <n v="24"/>
    <n v="17.52"/>
  </r>
  <r>
    <x v="117"/>
    <x v="1"/>
    <n v="2"/>
    <n v="31"/>
    <n v="22.63"/>
  </r>
  <r>
    <x v="117"/>
    <x v="2"/>
    <n v="2"/>
    <n v="21"/>
    <n v="15.33"/>
  </r>
  <r>
    <x v="117"/>
    <x v="3"/>
    <n v="2"/>
    <n v="19"/>
    <n v="13.87"/>
  </r>
  <r>
    <x v="117"/>
    <x v="4"/>
    <n v="2"/>
    <n v="20"/>
    <n v="14.6"/>
  </r>
  <r>
    <x v="117"/>
    <x v="5"/>
    <n v="2"/>
    <n v="26"/>
    <n v="18.98"/>
  </r>
  <r>
    <x v="117"/>
    <x v="6"/>
    <n v="2"/>
    <n v="36"/>
    <n v="26.28"/>
  </r>
  <r>
    <x v="117"/>
    <x v="7"/>
    <n v="2"/>
    <n v="30"/>
    <n v="21.9"/>
  </r>
  <r>
    <x v="117"/>
    <x v="8"/>
    <n v="2"/>
    <n v="31"/>
    <n v="22.63"/>
  </r>
  <r>
    <x v="117"/>
    <x v="9"/>
    <n v="2"/>
    <n v="24"/>
    <n v="17.52"/>
  </r>
  <r>
    <x v="117"/>
    <x v="10"/>
    <n v="2"/>
    <n v="23"/>
    <n v="16.79"/>
  </r>
  <r>
    <x v="118"/>
    <x v="0"/>
    <n v="2"/>
    <n v="97"/>
    <n v="70.81"/>
  </r>
  <r>
    <x v="118"/>
    <x v="1"/>
    <n v="2"/>
    <n v="94"/>
    <n v="68.62"/>
  </r>
  <r>
    <x v="118"/>
    <x v="2"/>
    <n v="2"/>
    <n v="102"/>
    <n v="74.459999999999994"/>
  </r>
  <r>
    <x v="118"/>
    <x v="3"/>
    <n v="2"/>
    <n v="102"/>
    <n v="74.459999999999994"/>
  </r>
  <r>
    <x v="118"/>
    <x v="4"/>
    <n v="2"/>
    <n v="103"/>
    <n v="75.19"/>
  </r>
  <r>
    <x v="118"/>
    <x v="5"/>
    <n v="2"/>
    <n v="89"/>
    <n v="64.97"/>
  </r>
  <r>
    <x v="118"/>
    <x v="6"/>
    <n v="2"/>
    <n v="128"/>
    <n v="93.44"/>
  </r>
  <r>
    <x v="118"/>
    <x v="7"/>
    <n v="2"/>
    <n v="102"/>
    <n v="74.459999999999994"/>
  </r>
  <r>
    <x v="118"/>
    <x v="8"/>
    <n v="2"/>
    <n v="105"/>
    <n v="76.649999999999991"/>
  </r>
  <r>
    <x v="118"/>
    <x v="9"/>
    <n v="2"/>
    <n v="115"/>
    <n v="83.95"/>
  </r>
  <r>
    <x v="118"/>
    <x v="10"/>
    <n v="2"/>
    <n v="114"/>
    <n v="83.22"/>
  </r>
  <r>
    <x v="119"/>
    <x v="0"/>
    <n v="2"/>
    <n v="100"/>
    <n v="73"/>
  </r>
  <r>
    <x v="119"/>
    <x v="1"/>
    <n v="2"/>
    <n v="111"/>
    <n v="81.03"/>
  </r>
  <r>
    <x v="119"/>
    <x v="2"/>
    <n v="2"/>
    <n v="113"/>
    <n v="82.49"/>
  </r>
  <r>
    <x v="119"/>
    <x v="3"/>
    <n v="2"/>
    <n v="108"/>
    <n v="78.84"/>
  </r>
  <r>
    <x v="119"/>
    <x v="4"/>
    <n v="2"/>
    <n v="112"/>
    <n v="81.759999999999991"/>
  </r>
  <r>
    <x v="119"/>
    <x v="5"/>
    <n v="2"/>
    <n v="129"/>
    <n v="94.17"/>
  </r>
  <r>
    <x v="119"/>
    <x v="6"/>
    <n v="2"/>
    <n v="108"/>
    <n v="78.84"/>
  </r>
  <r>
    <x v="119"/>
    <x v="7"/>
    <n v="2"/>
    <n v="97"/>
    <n v="70.81"/>
  </r>
  <r>
    <x v="119"/>
    <x v="8"/>
    <n v="2"/>
    <n v="107"/>
    <n v="78.11"/>
  </r>
  <r>
    <x v="119"/>
    <x v="9"/>
    <n v="2"/>
    <n v="120"/>
    <n v="87.6"/>
  </r>
  <r>
    <x v="119"/>
    <x v="10"/>
    <n v="2"/>
    <n v="117"/>
    <n v="85.41"/>
  </r>
  <r>
    <x v="120"/>
    <x v="0"/>
    <n v="2"/>
    <n v="81"/>
    <n v="59.129999999999995"/>
  </r>
  <r>
    <x v="120"/>
    <x v="1"/>
    <n v="2"/>
    <n v="68"/>
    <n v="49.64"/>
  </r>
  <r>
    <x v="120"/>
    <x v="2"/>
    <n v="2"/>
    <n v="69"/>
    <n v="50.37"/>
  </r>
  <r>
    <x v="120"/>
    <x v="3"/>
    <n v="2"/>
    <n v="77"/>
    <n v="56.21"/>
  </r>
  <r>
    <x v="120"/>
    <x v="4"/>
    <n v="2"/>
    <n v="82"/>
    <n v="59.86"/>
  </r>
  <r>
    <x v="120"/>
    <x v="5"/>
    <n v="2"/>
    <n v="76"/>
    <n v="55.48"/>
  </r>
  <r>
    <x v="120"/>
    <x v="6"/>
    <n v="2"/>
    <n v="84"/>
    <n v="61.32"/>
  </r>
  <r>
    <x v="120"/>
    <x v="7"/>
    <n v="2"/>
    <n v="86"/>
    <n v="62.78"/>
  </r>
  <r>
    <x v="120"/>
    <x v="8"/>
    <n v="2"/>
    <n v="88"/>
    <n v="64.239999999999995"/>
  </r>
  <r>
    <x v="120"/>
    <x v="9"/>
    <n v="2"/>
    <n v="81"/>
    <n v="59.129999999999995"/>
  </r>
  <r>
    <x v="120"/>
    <x v="10"/>
    <n v="2"/>
    <n v="80"/>
    <n v="58.4"/>
  </r>
  <r>
    <x v="121"/>
    <x v="0"/>
    <n v="2"/>
    <n v="58"/>
    <n v="42.339999999999996"/>
  </r>
  <r>
    <x v="121"/>
    <x v="1"/>
    <n v="2"/>
    <n v="73"/>
    <n v="53.29"/>
  </r>
  <r>
    <x v="121"/>
    <x v="2"/>
    <n v="2"/>
    <n v="50"/>
    <n v="36.5"/>
  </r>
  <r>
    <x v="121"/>
    <x v="3"/>
    <n v="2"/>
    <n v="56"/>
    <n v="40.879999999999995"/>
  </r>
  <r>
    <x v="121"/>
    <x v="4"/>
    <n v="2"/>
    <n v="62"/>
    <n v="45.26"/>
  </r>
  <r>
    <x v="121"/>
    <x v="5"/>
    <n v="2"/>
    <n v="75"/>
    <n v="54.75"/>
  </r>
  <r>
    <x v="121"/>
    <x v="6"/>
    <n v="2"/>
    <n v="58"/>
    <n v="42.339999999999996"/>
  </r>
  <r>
    <x v="121"/>
    <x v="7"/>
    <n v="2"/>
    <n v="85"/>
    <n v="62.05"/>
  </r>
  <r>
    <x v="121"/>
    <x v="8"/>
    <n v="2"/>
    <n v="56"/>
    <n v="40.879999999999995"/>
  </r>
  <r>
    <x v="121"/>
    <x v="9"/>
    <n v="2"/>
    <n v="62"/>
    <n v="45.26"/>
  </r>
  <r>
    <x v="121"/>
    <x v="10"/>
    <n v="2"/>
    <n v="72"/>
    <n v="52.56"/>
  </r>
  <r>
    <x v="122"/>
    <x v="0"/>
    <n v="2"/>
    <n v="83"/>
    <n v="60.589999999999996"/>
  </r>
  <r>
    <x v="122"/>
    <x v="1"/>
    <n v="2"/>
    <n v="78"/>
    <n v="56.94"/>
  </r>
  <r>
    <x v="122"/>
    <x v="2"/>
    <n v="2"/>
    <n v="82"/>
    <n v="59.86"/>
  </r>
  <r>
    <x v="122"/>
    <x v="3"/>
    <n v="2"/>
    <n v="82"/>
    <n v="59.86"/>
  </r>
  <r>
    <x v="122"/>
    <x v="4"/>
    <n v="2"/>
    <n v="85"/>
    <n v="62.05"/>
  </r>
  <r>
    <x v="122"/>
    <x v="5"/>
    <n v="2"/>
    <n v="82"/>
    <n v="59.86"/>
  </r>
  <r>
    <x v="122"/>
    <x v="6"/>
    <n v="2"/>
    <n v="71"/>
    <n v="51.83"/>
  </r>
  <r>
    <x v="122"/>
    <x v="7"/>
    <n v="2"/>
    <n v="91"/>
    <n v="66.429999999999993"/>
  </r>
  <r>
    <x v="122"/>
    <x v="8"/>
    <n v="2"/>
    <n v="82"/>
    <n v="59.86"/>
  </r>
  <r>
    <x v="122"/>
    <x v="9"/>
    <n v="2"/>
    <n v="72"/>
    <n v="52.56"/>
  </r>
  <r>
    <x v="122"/>
    <x v="10"/>
    <n v="2"/>
    <n v="69"/>
    <n v="50.37"/>
  </r>
  <r>
    <x v="123"/>
    <x v="0"/>
    <n v="2"/>
    <n v="164"/>
    <n v="119.72"/>
  </r>
  <r>
    <x v="123"/>
    <x v="1"/>
    <n v="2"/>
    <n v="152"/>
    <n v="110.96"/>
  </r>
  <r>
    <x v="123"/>
    <x v="2"/>
    <n v="2"/>
    <n v="158"/>
    <n v="115.34"/>
  </r>
  <r>
    <x v="123"/>
    <x v="3"/>
    <n v="2"/>
    <n v="166"/>
    <n v="121.17999999999999"/>
  </r>
  <r>
    <x v="123"/>
    <x v="4"/>
    <n v="2"/>
    <n v="193"/>
    <n v="140.88999999999999"/>
  </r>
  <r>
    <x v="123"/>
    <x v="5"/>
    <n v="2"/>
    <n v="191"/>
    <n v="139.43"/>
  </r>
  <r>
    <x v="123"/>
    <x v="6"/>
    <n v="2"/>
    <n v="147"/>
    <n v="107.31"/>
  </r>
  <r>
    <x v="123"/>
    <x v="7"/>
    <n v="2"/>
    <n v="172"/>
    <n v="125.56"/>
  </r>
  <r>
    <x v="123"/>
    <x v="8"/>
    <n v="2"/>
    <n v="163"/>
    <n v="118.99"/>
  </r>
  <r>
    <x v="123"/>
    <x v="9"/>
    <n v="2"/>
    <n v="158"/>
    <n v="115.34"/>
  </r>
  <r>
    <x v="123"/>
    <x v="10"/>
    <n v="2"/>
    <n v="172"/>
    <n v="125.56"/>
  </r>
  <r>
    <x v="124"/>
    <x v="0"/>
    <n v="2"/>
    <n v="52"/>
    <n v="37.96"/>
  </r>
  <r>
    <x v="124"/>
    <x v="1"/>
    <n v="2"/>
    <n v="62"/>
    <n v="45.26"/>
  </r>
  <r>
    <x v="124"/>
    <x v="2"/>
    <n v="2"/>
    <n v="57"/>
    <n v="41.61"/>
  </r>
  <r>
    <x v="124"/>
    <x v="3"/>
    <n v="2"/>
    <n v="56"/>
    <n v="40.879999999999995"/>
  </r>
  <r>
    <x v="124"/>
    <x v="4"/>
    <n v="2"/>
    <n v="70"/>
    <n v="51.1"/>
  </r>
  <r>
    <x v="124"/>
    <x v="5"/>
    <n v="2"/>
    <n v="61"/>
    <n v="44.53"/>
  </r>
  <r>
    <x v="124"/>
    <x v="6"/>
    <n v="2"/>
    <n v="62"/>
    <n v="45.26"/>
  </r>
  <r>
    <x v="124"/>
    <x v="7"/>
    <n v="2"/>
    <n v="47"/>
    <n v="34.31"/>
  </r>
  <r>
    <x v="124"/>
    <x v="8"/>
    <n v="2"/>
    <n v="52"/>
    <n v="37.96"/>
  </r>
  <r>
    <x v="124"/>
    <x v="9"/>
    <n v="2"/>
    <n v="59"/>
    <n v="43.07"/>
  </r>
  <r>
    <x v="124"/>
    <x v="10"/>
    <n v="2"/>
    <n v="56"/>
    <n v="40.879999999999995"/>
  </r>
  <r>
    <x v="125"/>
    <x v="0"/>
    <n v="2"/>
    <n v="40"/>
    <n v="29.2"/>
  </r>
  <r>
    <x v="125"/>
    <x v="1"/>
    <n v="2"/>
    <n v="36"/>
    <n v="26.28"/>
  </r>
  <r>
    <x v="125"/>
    <x v="2"/>
    <n v="2"/>
    <n v="32"/>
    <n v="23.36"/>
  </r>
  <r>
    <x v="125"/>
    <x v="3"/>
    <n v="2"/>
    <n v="26"/>
    <n v="18.98"/>
  </r>
  <r>
    <x v="125"/>
    <x v="4"/>
    <n v="2"/>
    <n v="41"/>
    <n v="29.93"/>
  </r>
  <r>
    <x v="125"/>
    <x v="5"/>
    <n v="2"/>
    <n v="27"/>
    <n v="19.71"/>
  </r>
  <r>
    <x v="125"/>
    <x v="6"/>
    <n v="2"/>
    <n v="30"/>
    <n v="21.9"/>
  </r>
  <r>
    <x v="125"/>
    <x v="7"/>
    <n v="2"/>
    <n v="36"/>
    <n v="26.28"/>
  </r>
  <r>
    <x v="125"/>
    <x v="8"/>
    <n v="2"/>
    <n v="29"/>
    <n v="21.169999999999998"/>
  </r>
  <r>
    <x v="125"/>
    <x v="9"/>
    <n v="2"/>
    <n v="27"/>
    <n v="19.71"/>
  </r>
  <r>
    <x v="125"/>
    <x v="10"/>
    <n v="2"/>
    <n v="36"/>
    <n v="26.28"/>
  </r>
  <r>
    <x v="126"/>
    <x v="0"/>
    <n v="2"/>
    <n v="68"/>
    <n v="49.64"/>
  </r>
  <r>
    <x v="126"/>
    <x v="1"/>
    <n v="2"/>
    <n v="66"/>
    <n v="48.18"/>
  </r>
  <r>
    <x v="126"/>
    <x v="2"/>
    <n v="2"/>
    <n v="64"/>
    <n v="46.72"/>
  </r>
  <r>
    <x v="126"/>
    <x v="3"/>
    <n v="2"/>
    <n v="68"/>
    <n v="49.64"/>
  </r>
  <r>
    <x v="126"/>
    <x v="4"/>
    <n v="2"/>
    <n v="60"/>
    <n v="43.8"/>
  </r>
  <r>
    <x v="126"/>
    <x v="5"/>
    <n v="2"/>
    <n v="72"/>
    <n v="52.56"/>
  </r>
  <r>
    <x v="126"/>
    <x v="6"/>
    <n v="2"/>
    <n v="57"/>
    <n v="41.61"/>
  </r>
  <r>
    <x v="126"/>
    <x v="7"/>
    <n v="2"/>
    <n v="72"/>
    <n v="52.56"/>
  </r>
  <r>
    <x v="126"/>
    <x v="8"/>
    <n v="2"/>
    <n v="65"/>
    <n v="47.449999999999996"/>
  </r>
  <r>
    <x v="126"/>
    <x v="9"/>
    <n v="2"/>
    <n v="66"/>
    <n v="48.18"/>
  </r>
  <r>
    <x v="126"/>
    <x v="10"/>
    <n v="2"/>
    <n v="67"/>
    <n v="48.91"/>
  </r>
  <r>
    <x v="127"/>
    <x v="0"/>
    <n v="2"/>
    <n v="67"/>
    <n v="48.91"/>
  </r>
  <r>
    <x v="127"/>
    <x v="1"/>
    <n v="2"/>
    <n v="79"/>
    <n v="57.67"/>
  </r>
  <r>
    <x v="127"/>
    <x v="2"/>
    <n v="2"/>
    <n v="58"/>
    <n v="42.339999999999996"/>
  </r>
  <r>
    <x v="127"/>
    <x v="3"/>
    <n v="2"/>
    <n v="84"/>
    <n v="61.32"/>
  </r>
  <r>
    <x v="127"/>
    <x v="4"/>
    <n v="2"/>
    <n v="61"/>
    <n v="44.53"/>
  </r>
  <r>
    <x v="127"/>
    <x v="5"/>
    <n v="2"/>
    <n v="72"/>
    <n v="52.56"/>
  </r>
  <r>
    <x v="127"/>
    <x v="6"/>
    <n v="2"/>
    <n v="56"/>
    <n v="40.879999999999995"/>
  </r>
  <r>
    <x v="127"/>
    <x v="7"/>
    <n v="2"/>
    <n v="70"/>
    <n v="51.1"/>
  </r>
  <r>
    <x v="127"/>
    <x v="8"/>
    <n v="2"/>
    <n v="41"/>
    <n v="29.93"/>
  </r>
  <r>
    <x v="127"/>
    <x v="9"/>
    <n v="2"/>
    <n v="53"/>
    <n v="38.69"/>
  </r>
  <r>
    <x v="127"/>
    <x v="10"/>
    <n v="2"/>
    <n v="49"/>
    <n v="35.769999999999996"/>
  </r>
  <r>
    <x v="128"/>
    <x v="0"/>
    <n v="2"/>
    <n v="77"/>
    <n v="56.21"/>
  </r>
  <r>
    <x v="128"/>
    <x v="1"/>
    <n v="2"/>
    <n v="92"/>
    <n v="67.16"/>
  </r>
  <r>
    <x v="128"/>
    <x v="2"/>
    <n v="2"/>
    <n v="71"/>
    <n v="51.83"/>
  </r>
  <r>
    <x v="128"/>
    <x v="3"/>
    <n v="2"/>
    <n v="72"/>
    <n v="52.56"/>
  </r>
  <r>
    <x v="128"/>
    <x v="4"/>
    <n v="2"/>
    <n v="75"/>
    <n v="54.75"/>
  </r>
  <r>
    <x v="128"/>
    <x v="5"/>
    <n v="2"/>
    <n v="64"/>
    <n v="46.72"/>
  </r>
  <r>
    <x v="128"/>
    <x v="6"/>
    <n v="2"/>
    <n v="72"/>
    <n v="52.56"/>
  </r>
  <r>
    <x v="128"/>
    <x v="7"/>
    <n v="2"/>
    <n v="78"/>
    <n v="56.94"/>
  </r>
  <r>
    <x v="128"/>
    <x v="8"/>
    <n v="2"/>
    <n v="78"/>
    <n v="56.94"/>
  </r>
  <r>
    <x v="128"/>
    <x v="9"/>
    <n v="2"/>
    <n v="62"/>
    <n v="45.26"/>
  </r>
  <r>
    <x v="128"/>
    <x v="10"/>
    <n v="2"/>
    <n v="84"/>
    <n v="61.32"/>
  </r>
  <r>
    <x v="129"/>
    <x v="0"/>
    <n v="2"/>
    <n v="53"/>
    <n v="38.69"/>
  </r>
  <r>
    <x v="129"/>
    <x v="1"/>
    <n v="2"/>
    <n v="48"/>
    <n v="35.04"/>
  </r>
  <r>
    <x v="129"/>
    <x v="2"/>
    <n v="2"/>
    <n v="54"/>
    <n v="39.42"/>
  </r>
  <r>
    <x v="129"/>
    <x v="3"/>
    <n v="2"/>
    <n v="60"/>
    <n v="43.8"/>
  </r>
  <r>
    <x v="129"/>
    <x v="4"/>
    <n v="2"/>
    <n v="55"/>
    <n v="40.15"/>
  </r>
  <r>
    <x v="129"/>
    <x v="5"/>
    <n v="2"/>
    <n v="69"/>
    <n v="50.37"/>
  </r>
  <r>
    <x v="129"/>
    <x v="6"/>
    <n v="2"/>
    <n v="54"/>
    <n v="39.42"/>
  </r>
  <r>
    <x v="129"/>
    <x v="7"/>
    <n v="2"/>
    <n v="74"/>
    <n v="54.019999999999996"/>
  </r>
  <r>
    <x v="129"/>
    <x v="8"/>
    <n v="2"/>
    <n v="56"/>
    <n v="40.879999999999995"/>
  </r>
  <r>
    <x v="129"/>
    <x v="9"/>
    <n v="2"/>
    <n v="67"/>
    <n v="48.91"/>
  </r>
  <r>
    <x v="129"/>
    <x v="10"/>
    <n v="2"/>
    <n v="61"/>
    <n v="44.53"/>
  </r>
  <r>
    <x v="130"/>
    <x v="0"/>
    <n v="2"/>
    <n v="158"/>
    <n v="115.34"/>
  </r>
  <r>
    <x v="130"/>
    <x v="1"/>
    <n v="2"/>
    <n v="166"/>
    <n v="121.17999999999999"/>
  </r>
  <r>
    <x v="130"/>
    <x v="2"/>
    <n v="2"/>
    <n v="160"/>
    <n v="116.8"/>
  </r>
  <r>
    <x v="130"/>
    <x v="3"/>
    <n v="2"/>
    <n v="141"/>
    <n v="102.92999999999999"/>
  </r>
  <r>
    <x v="130"/>
    <x v="4"/>
    <n v="2"/>
    <n v="162"/>
    <n v="118.25999999999999"/>
  </r>
  <r>
    <x v="130"/>
    <x v="5"/>
    <n v="2"/>
    <n v="166"/>
    <n v="121.17999999999999"/>
  </r>
  <r>
    <x v="130"/>
    <x v="6"/>
    <n v="2"/>
    <n v="154"/>
    <n v="112.42"/>
  </r>
  <r>
    <x v="130"/>
    <x v="7"/>
    <n v="2"/>
    <n v="142"/>
    <n v="103.66"/>
  </r>
  <r>
    <x v="130"/>
    <x v="8"/>
    <n v="2"/>
    <n v="162"/>
    <n v="118.25999999999999"/>
  </r>
  <r>
    <x v="130"/>
    <x v="9"/>
    <n v="2"/>
    <n v="141"/>
    <n v="102.92999999999999"/>
  </r>
  <r>
    <x v="130"/>
    <x v="10"/>
    <n v="2"/>
    <n v="139"/>
    <n v="101.47"/>
  </r>
  <r>
    <x v="131"/>
    <x v="0"/>
    <n v="2"/>
    <n v="35"/>
    <n v="25.55"/>
  </r>
  <r>
    <x v="131"/>
    <x v="1"/>
    <n v="2"/>
    <n v="41"/>
    <n v="29.93"/>
  </r>
  <r>
    <x v="131"/>
    <x v="2"/>
    <n v="2"/>
    <n v="34"/>
    <n v="24.82"/>
  </r>
  <r>
    <x v="131"/>
    <x v="3"/>
    <n v="2"/>
    <n v="35"/>
    <n v="25.55"/>
  </r>
  <r>
    <x v="131"/>
    <x v="4"/>
    <n v="2"/>
    <n v="26"/>
    <n v="18.98"/>
  </r>
  <r>
    <x v="131"/>
    <x v="5"/>
    <n v="2"/>
    <n v="32"/>
    <n v="23.36"/>
  </r>
  <r>
    <x v="131"/>
    <x v="6"/>
    <n v="2"/>
    <n v="19"/>
    <n v="13.87"/>
  </r>
  <r>
    <x v="131"/>
    <x v="7"/>
    <n v="2"/>
    <n v="28"/>
    <n v="20.439999999999998"/>
  </r>
  <r>
    <x v="131"/>
    <x v="8"/>
    <n v="2"/>
    <n v="30"/>
    <n v="21.9"/>
  </r>
  <r>
    <x v="131"/>
    <x v="9"/>
    <n v="2"/>
    <n v="29"/>
    <n v="21.169999999999998"/>
  </r>
  <r>
    <x v="131"/>
    <x v="10"/>
    <n v="2"/>
    <n v="27"/>
    <n v="19.71"/>
  </r>
  <r>
    <x v="132"/>
    <x v="0"/>
    <n v="2"/>
    <n v="111"/>
    <n v="81.03"/>
  </r>
  <r>
    <x v="132"/>
    <x v="1"/>
    <n v="2"/>
    <n v="94"/>
    <n v="68.62"/>
  </r>
  <r>
    <x v="132"/>
    <x v="2"/>
    <n v="2"/>
    <n v="112"/>
    <n v="81.759999999999991"/>
  </r>
  <r>
    <x v="132"/>
    <x v="3"/>
    <n v="2"/>
    <n v="99"/>
    <n v="72.27"/>
  </r>
  <r>
    <x v="132"/>
    <x v="4"/>
    <n v="2"/>
    <n v="92"/>
    <n v="67.16"/>
  </r>
  <r>
    <x v="132"/>
    <x v="5"/>
    <n v="2"/>
    <n v="98"/>
    <n v="71.539999999999992"/>
  </r>
  <r>
    <x v="132"/>
    <x v="6"/>
    <n v="2"/>
    <n v="101"/>
    <n v="73.73"/>
  </r>
  <r>
    <x v="132"/>
    <x v="7"/>
    <n v="2"/>
    <n v="103"/>
    <n v="75.19"/>
  </r>
  <r>
    <x v="132"/>
    <x v="8"/>
    <n v="2"/>
    <n v="81"/>
    <n v="59.129999999999995"/>
  </r>
  <r>
    <x v="132"/>
    <x v="9"/>
    <n v="2"/>
    <n v="104"/>
    <n v="75.92"/>
  </r>
  <r>
    <x v="132"/>
    <x v="10"/>
    <n v="2"/>
    <n v="84"/>
    <n v="61.32"/>
  </r>
  <r>
    <x v="133"/>
    <x v="0"/>
    <n v="2"/>
    <n v="125"/>
    <n v="91.25"/>
  </r>
  <r>
    <x v="133"/>
    <x v="1"/>
    <n v="2"/>
    <n v="117"/>
    <n v="85.41"/>
  </r>
  <r>
    <x v="133"/>
    <x v="2"/>
    <n v="2"/>
    <n v="124"/>
    <n v="90.52"/>
  </r>
  <r>
    <x v="133"/>
    <x v="3"/>
    <n v="2"/>
    <n v="126"/>
    <n v="91.98"/>
  </r>
  <r>
    <x v="133"/>
    <x v="4"/>
    <n v="2"/>
    <n v="134"/>
    <n v="97.82"/>
  </r>
  <r>
    <x v="133"/>
    <x v="5"/>
    <n v="2"/>
    <n v="123"/>
    <n v="89.789999999999992"/>
  </r>
  <r>
    <x v="133"/>
    <x v="6"/>
    <n v="2"/>
    <n v="130"/>
    <n v="94.899999999999991"/>
  </r>
  <r>
    <x v="133"/>
    <x v="7"/>
    <n v="2"/>
    <n v="122"/>
    <n v="89.06"/>
  </r>
  <r>
    <x v="133"/>
    <x v="8"/>
    <n v="2"/>
    <n v="133"/>
    <n v="97.09"/>
  </r>
  <r>
    <x v="133"/>
    <x v="9"/>
    <n v="2"/>
    <n v="117"/>
    <n v="85.41"/>
  </r>
  <r>
    <x v="133"/>
    <x v="10"/>
    <n v="2"/>
    <n v="129"/>
    <n v="94.17"/>
  </r>
  <r>
    <x v="134"/>
    <x v="0"/>
    <n v="2"/>
    <n v="63"/>
    <n v="45.99"/>
  </r>
  <r>
    <x v="134"/>
    <x v="1"/>
    <n v="2"/>
    <n v="46"/>
    <n v="33.58"/>
  </r>
  <r>
    <x v="134"/>
    <x v="2"/>
    <n v="2"/>
    <n v="47"/>
    <n v="34.31"/>
  </r>
  <r>
    <x v="134"/>
    <x v="3"/>
    <n v="2"/>
    <n v="62"/>
    <n v="45.26"/>
  </r>
  <r>
    <x v="134"/>
    <x v="4"/>
    <n v="2"/>
    <n v="48"/>
    <n v="35.04"/>
  </r>
  <r>
    <x v="134"/>
    <x v="5"/>
    <n v="2"/>
    <n v="44"/>
    <n v="32.119999999999997"/>
  </r>
  <r>
    <x v="134"/>
    <x v="6"/>
    <n v="2"/>
    <n v="52"/>
    <n v="37.96"/>
  </r>
  <r>
    <x v="134"/>
    <x v="7"/>
    <n v="2"/>
    <n v="57"/>
    <n v="41.61"/>
  </r>
  <r>
    <x v="134"/>
    <x v="8"/>
    <n v="2"/>
    <n v="54"/>
    <n v="39.42"/>
  </r>
  <r>
    <x v="134"/>
    <x v="9"/>
    <n v="2"/>
    <n v="48"/>
    <n v="35.04"/>
  </r>
  <r>
    <x v="134"/>
    <x v="10"/>
    <n v="2"/>
    <n v="56"/>
    <n v="40.879999999999995"/>
  </r>
  <r>
    <x v="135"/>
    <x v="0"/>
    <n v="2"/>
    <n v="65"/>
    <n v="47.449999999999996"/>
  </r>
  <r>
    <x v="135"/>
    <x v="1"/>
    <n v="2"/>
    <n v="61"/>
    <n v="44.53"/>
  </r>
  <r>
    <x v="135"/>
    <x v="2"/>
    <n v="2"/>
    <n v="66"/>
    <n v="48.18"/>
  </r>
  <r>
    <x v="135"/>
    <x v="3"/>
    <n v="2"/>
    <n v="72"/>
    <n v="52.56"/>
  </r>
  <r>
    <x v="135"/>
    <x v="4"/>
    <n v="2"/>
    <n v="57"/>
    <n v="41.61"/>
  </r>
  <r>
    <x v="135"/>
    <x v="5"/>
    <n v="2"/>
    <n v="63"/>
    <n v="45.99"/>
  </r>
  <r>
    <x v="135"/>
    <x v="6"/>
    <n v="2"/>
    <n v="49"/>
    <n v="35.769999999999996"/>
  </r>
  <r>
    <x v="135"/>
    <x v="7"/>
    <n v="2"/>
    <n v="69"/>
    <n v="50.37"/>
  </r>
  <r>
    <x v="135"/>
    <x v="8"/>
    <n v="2"/>
    <n v="54"/>
    <n v="39.42"/>
  </r>
  <r>
    <x v="135"/>
    <x v="9"/>
    <n v="2"/>
    <n v="56"/>
    <n v="40.879999999999995"/>
  </r>
  <r>
    <x v="135"/>
    <x v="10"/>
    <n v="2"/>
    <n v="45"/>
    <n v="32.85"/>
  </r>
  <r>
    <x v="136"/>
    <x v="0"/>
    <n v="2"/>
    <n v="58"/>
    <n v="42.339999999999996"/>
  </r>
  <r>
    <x v="136"/>
    <x v="1"/>
    <n v="2"/>
    <n v="68"/>
    <n v="49.64"/>
  </r>
  <r>
    <x v="136"/>
    <x v="2"/>
    <n v="2"/>
    <n v="58"/>
    <n v="42.339999999999996"/>
  </r>
  <r>
    <x v="136"/>
    <x v="3"/>
    <n v="2"/>
    <n v="72"/>
    <n v="52.56"/>
  </r>
  <r>
    <x v="136"/>
    <x v="4"/>
    <n v="2"/>
    <n v="54"/>
    <n v="39.42"/>
  </r>
  <r>
    <x v="136"/>
    <x v="5"/>
    <n v="2"/>
    <n v="55"/>
    <n v="40.15"/>
  </r>
  <r>
    <x v="136"/>
    <x v="6"/>
    <n v="2"/>
    <n v="67"/>
    <n v="48.91"/>
  </r>
  <r>
    <x v="136"/>
    <x v="7"/>
    <n v="2"/>
    <n v="66"/>
    <n v="48.18"/>
  </r>
  <r>
    <x v="136"/>
    <x v="8"/>
    <n v="2"/>
    <n v="72"/>
    <n v="52.56"/>
  </r>
  <r>
    <x v="136"/>
    <x v="9"/>
    <n v="2"/>
    <n v="68"/>
    <n v="49.64"/>
  </r>
  <r>
    <x v="136"/>
    <x v="10"/>
    <n v="2"/>
    <n v="63"/>
    <n v="45.99"/>
  </r>
  <r>
    <x v="137"/>
    <x v="0"/>
    <n v="2"/>
    <n v="73"/>
    <n v="53.29"/>
  </r>
  <r>
    <x v="137"/>
    <x v="1"/>
    <n v="2"/>
    <n v="71"/>
    <n v="51.83"/>
  </r>
  <r>
    <x v="137"/>
    <x v="2"/>
    <n v="2"/>
    <n v="62"/>
    <n v="45.26"/>
  </r>
  <r>
    <x v="137"/>
    <x v="3"/>
    <n v="2"/>
    <n v="76"/>
    <n v="55.48"/>
  </r>
  <r>
    <x v="137"/>
    <x v="4"/>
    <n v="2"/>
    <n v="67"/>
    <n v="48.91"/>
  </r>
  <r>
    <x v="137"/>
    <x v="5"/>
    <n v="2"/>
    <n v="64"/>
    <n v="46.72"/>
  </r>
  <r>
    <x v="137"/>
    <x v="6"/>
    <n v="2"/>
    <n v="66"/>
    <n v="48.18"/>
  </r>
  <r>
    <x v="137"/>
    <x v="7"/>
    <n v="2"/>
    <n v="66"/>
    <n v="48.18"/>
  </r>
  <r>
    <x v="137"/>
    <x v="8"/>
    <n v="2"/>
    <n v="57"/>
    <n v="41.61"/>
  </r>
  <r>
    <x v="137"/>
    <x v="9"/>
    <n v="2"/>
    <n v="60"/>
    <n v="43.8"/>
  </r>
  <r>
    <x v="137"/>
    <x v="10"/>
    <n v="2"/>
    <n v="59"/>
    <n v="43.07"/>
  </r>
  <r>
    <x v="138"/>
    <x v="0"/>
    <n v="2"/>
    <n v="35"/>
    <n v="25.55"/>
  </r>
  <r>
    <x v="138"/>
    <x v="1"/>
    <n v="2"/>
    <n v="50"/>
    <n v="36.5"/>
  </r>
  <r>
    <x v="138"/>
    <x v="2"/>
    <n v="2"/>
    <n v="39"/>
    <n v="28.47"/>
  </r>
  <r>
    <x v="138"/>
    <x v="3"/>
    <n v="2"/>
    <n v="42"/>
    <n v="30.66"/>
  </r>
  <r>
    <x v="138"/>
    <x v="4"/>
    <n v="2"/>
    <n v="54"/>
    <n v="39.42"/>
  </r>
  <r>
    <x v="138"/>
    <x v="5"/>
    <n v="2"/>
    <n v="38"/>
    <n v="27.74"/>
  </r>
  <r>
    <x v="138"/>
    <x v="6"/>
    <n v="2"/>
    <n v="51"/>
    <n v="37.229999999999997"/>
  </r>
  <r>
    <x v="138"/>
    <x v="7"/>
    <n v="2"/>
    <n v="31"/>
    <n v="22.63"/>
  </r>
  <r>
    <x v="138"/>
    <x v="8"/>
    <n v="2"/>
    <n v="32"/>
    <n v="23.36"/>
  </r>
  <r>
    <x v="138"/>
    <x v="9"/>
    <n v="2"/>
    <n v="44"/>
    <n v="32.119999999999997"/>
  </r>
  <r>
    <x v="138"/>
    <x v="10"/>
    <n v="2"/>
    <n v="25"/>
    <n v="18.25"/>
  </r>
  <r>
    <x v="139"/>
    <x v="0"/>
    <n v="2"/>
    <n v="136"/>
    <n v="99.28"/>
  </r>
  <r>
    <x v="139"/>
    <x v="1"/>
    <n v="2"/>
    <n v="113"/>
    <n v="82.49"/>
  </r>
  <r>
    <x v="139"/>
    <x v="2"/>
    <n v="2"/>
    <n v="122"/>
    <n v="89.06"/>
  </r>
  <r>
    <x v="139"/>
    <x v="3"/>
    <n v="2"/>
    <n v="104"/>
    <n v="75.92"/>
  </r>
  <r>
    <x v="139"/>
    <x v="4"/>
    <n v="2"/>
    <n v="114"/>
    <n v="83.22"/>
  </r>
  <r>
    <x v="139"/>
    <x v="5"/>
    <n v="2"/>
    <n v="109"/>
    <n v="79.569999999999993"/>
  </r>
  <r>
    <x v="139"/>
    <x v="6"/>
    <n v="2"/>
    <n v="115"/>
    <n v="83.95"/>
  </r>
  <r>
    <x v="139"/>
    <x v="7"/>
    <n v="2"/>
    <n v="119"/>
    <n v="86.87"/>
  </r>
  <r>
    <x v="139"/>
    <x v="8"/>
    <n v="2"/>
    <n v="118"/>
    <n v="86.14"/>
  </r>
  <r>
    <x v="139"/>
    <x v="9"/>
    <n v="2"/>
    <n v="109"/>
    <n v="79.569999999999993"/>
  </r>
  <r>
    <x v="139"/>
    <x v="10"/>
    <n v="2"/>
    <n v="118"/>
    <n v="86.14"/>
  </r>
  <r>
    <x v="140"/>
    <x v="0"/>
    <n v="2"/>
    <n v="99"/>
    <n v="72.27"/>
  </r>
  <r>
    <x v="140"/>
    <x v="1"/>
    <n v="2"/>
    <n v="96"/>
    <n v="70.08"/>
  </r>
  <r>
    <x v="140"/>
    <x v="2"/>
    <n v="2"/>
    <n v="93"/>
    <n v="67.89"/>
  </r>
  <r>
    <x v="140"/>
    <x v="3"/>
    <n v="2"/>
    <n v="115"/>
    <n v="83.95"/>
  </r>
  <r>
    <x v="140"/>
    <x v="4"/>
    <n v="2"/>
    <n v="118"/>
    <n v="86.14"/>
  </r>
  <r>
    <x v="140"/>
    <x v="5"/>
    <n v="2"/>
    <n v="115"/>
    <n v="83.95"/>
  </r>
  <r>
    <x v="140"/>
    <x v="6"/>
    <n v="2"/>
    <n v="90"/>
    <n v="65.7"/>
  </r>
  <r>
    <x v="140"/>
    <x v="7"/>
    <n v="2"/>
    <n v="96"/>
    <n v="70.08"/>
  </r>
  <r>
    <x v="140"/>
    <x v="8"/>
    <n v="2"/>
    <n v="96"/>
    <n v="70.08"/>
  </r>
  <r>
    <x v="140"/>
    <x v="9"/>
    <n v="2"/>
    <n v="88"/>
    <n v="64.239999999999995"/>
  </r>
  <r>
    <x v="140"/>
    <x v="10"/>
    <n v="2"/>
    <n v="95"/>
    <n v="69.349999999999994"/>
  </r>
  <r>
    <x v="141"/>
    <x v="0"/>
    <n v="2"/>
    <n v="656"/>
    <n v="478.88"/>
  </r>
  <r>
    <x v="141"/>
    <x v="1"/>
    <n v="2"/>
    <n v="650"/>
    <n v="474.5"/>
  </r>
  <r>
    <x v="141"/>
    <x v="2"/>
    <n v="2"/>
    <n v="664"/>
    <n v="484.71999999999997"/>
  </r>
  <r>
    <x v="141"/>
    <x v="3"/>
    <n v="2"/>
    <n v="672"/>
    <n v="490.56"/>
  </r>
  <r>
    <x v="141"/>
    <x v="4"/>
    <n v="2"/>
    <n v="647"/>
    <n v="472.31"/>
  </r>
  <r>
    <x v="141"/>
    <x v="5"/>
    <n v="2"/>
    <n v="687"/>
    <n v="501.51"/>
  </r>
  <r>
    <x v="141"/>
    <x v="6"/>
    <n v="2"/>
    <n v="672"/>
    <n v="490.56"/>
  </r>
  <r>
    <x v="141"/>
    <x v="7"/>
    <n v="2"/>
    <n v="709"/>
    <n v="517.56999999999994"/>
  </r>
  <r>
    <x v="141"/>
    <x v="8"/>
    <n v="2"/>
    <n v="650"/>
    <n v="474.5"/>
  </r>
  <r>
    <x v="141"/>
    <x v="9"/>
    <n v="2"/>
    <n v="614"/>
    <n v="448.21999999999997"/>
  </r>
  <r>
    <x v="141"/>
    <x v="10"/>
    <n v="2"/>
    <n v="665"/>
    <n v="485.45"/>
  </r>
  <r>
    <x v="142"/>
    <x v="0"/>
    <n v="2"/>
    <n v="74"/>
    <n v="54.019999999999996"/>
  </r>
  <r>
    <x v="142"/>
    <x v="1"/>
    <n v="2"/>
    <n v="71"/>
    <n v="51.83"/>
  </r>
  <r>
    <x v="142"/>
    <x v="2"/>
    <n v="2"/>
    <n v="80"/>
    <n v="58.4"/>
  </r>
  <r>
    <x v="142"/>
    <x v="3"/>
    <n v="2"/>
    <n v="76"/>
    <n v="55.48"/>
  </r>
  <r>
    <x v="142"/>
    <x v="4"/>
    <n v="2"/>
    <n v="74"/>
    <n v="54.019999999999996"/>
  </r>
  <r>
    <x v="142"/>
    <x v="5"/>
    <n v="2"/>
    <n v="85"/>
    <n v="62.05"/>
  </r>
  <r>
    <x v="142"/>
    <x v="6"/>
    <n v="2"/>
    <n v="78"/>
    <n v="56.94"/>
  </r>
  <r>
    <x v="142"/>
    <x v="7"/>
    <n v="2"/>
    <n v="98"/>
    <n v="71.539999999999992"/>
  </r>
  <r>
    <x v="142"/>
    <x v="8"/>
    <n v="2"/>
    <n v="80"/>
    <n v="58.4"/>
  </r>
  <r>
    <x v="142"/>
    <x v="9"/>
    <n v="2"/>
    <n v="71"/>
    <n v="51.83"/>
  </r>
  <r>
    <x v="142"/>
    <x v="10"/>
    <n v="2"/>
    <n v="99"/>
    <n v="72.27"/>
  </r>
  <r>
    <x v="143"/>
    <x v="0"/>
    <n v="2"/>
    <n v="89"/>
    <n v="64.97"/>
  </r>
  <r>
    <x v="143"/>
    <x v="1"/>
    <n v="2"/>
    <n v="59"/>
    <n v="43.07"/>
  </r>
  <r>
    <x v="143"/>
    <x v="2"/>
    <n v="2"/>
    <n v="66"/>
    <n v="48.18"/>
  </r>
  <r>
    <x v="143"/>
    <x v="3"/>
    <n v="2"/>
    <n v="68"/>
    <n v="49.64"/>
  </r>
  <r>
    <x v="143"/>
    <x v="4"/>
    <n v="2"/>
    <n v="83"/>
    <n v="60.589999999999996"/>
  </r>
  <r>
    <x v="143"/>
    <x v="5"/>
    <n v="2"/>
    <n v="72"/>
    <n v="52.56"/>
  </r>
  <r>
    <x v="143"/>
    <x v="6"/>
    <n v="2"/>
    <n v="61"/>
    <n v="44.53"/>
  </r>
  <r>
    <x v="143"/>
    <x v="7"/>
    <n v="2"/>
    <n v="82"/>
    <n v="59.86"/>
  </r>
  <r>
    <x v="143"/>
    <x v="8"/>
    <n v="2"/>
    <n v="68"/>
    <n v="49.64"/>
  </r>
  <r>
    <x v="143"/>
    <x v="9"/>
    <n v="2"/>
    <n v="65"/>
    <n v="47.449999999999996"/>
  </r>
  <r>
    <x v="143"/>
    <x v="10"/>
    <n v="2"/>
    <n v="69"/>
    <n v="50.37"/>
  </r>
  <r>
    <x v="144"/>
    <x v="0"/>
    <n v="2"/>
    <n v="93"/>
    <n v="67.89"/>
  </r>
  <r>
    <x v="144"/>
    <x v="1"/>
    <n v="2"/>
    <n v="106"/>
    <n v="77.38"/>
  </r>
  <r>
    <x v="144"/>
    <x v="2"/>
    <n v="2"/>
    <n v="98"/>
    <n v="71.539999999999992"/>
  </r>
  <r>
    <x v="144"/>
    <x v="3"/>
    <n v="2"/>
    <n v="121"/>
    <n v="88.33"/>
  </r>
  <r>
    <x v="144"/>
    <x v="4"/>
    <n v="2"/>
    <n v="104"/>
    <n v="75.92"/>
  </r>
  <r>
    <x v="144"/>
    <x v="5"/>
    <n v="2"/>
    <n v="107"/>
    <n v="78.11"/>
  </r>
  <r>
    <x v="144"/>
    <x v="6"/>
    <n v="2"/>
    <n v="127"/>
    <n v="92.71"/>
  </r>
  <r>
    <x v="144"/>
    <x v="7"/>
    <n v="2"/>
    <n v="93"/>
    <n v="67.89"/>
  </r>
  <r>
    <x v="144"/>
    <x v="8"/>
    <n v="2"/>
    <n v="82"/>
    <n v="59.86"/>
  </r>
  <r>
    <x v="144"/>
    <x v="9"/>
    <n v="2"/>
    <n v="97"/>
    <n v="70.81"/>
  </r>
  <r>
    <x v="144"/>
    <x v="10"/>
    <n v="2"/>
    <n v="104"/>
    <n v="75.92"/>
  </r>
  <r>
    <x v="145"/>
    <x v="0"/>
    <n v="2"/>
    <n v="99"/>
    <n v="72.27"/>
  </r>
  <r>
    <x v="145"/>
    <x v="1"/>
    <n v="2"/>
    <n v="98"/>
    <n v="71.539999999999992"/>
  </r>
  <r>
    <x v="145"/>
    <x v="2"/>
    <n v="2"/>
    <n v="101"/>
    <n v="73.73"/>
  </r>
  <r>
    <x v="145"/>
    <x v="3"/>
    <n v="2"/>
    <n v="124"/>
    <n v="90.52"/>
  </r>
  <r>
    <x v="145"/>
    <x v="4"/>
    <n v="2"/>
    <n v="112"/>
    <n v="81.759999999999991"/>
  </r>
  <r>
    <x v="145"/>
    <x v="5"/>
    <n v="2"/>
    <n v="117"/>
    <n v="85.41"/>
  </r>
  <r>
    <x v="145"/>
    <x v="6"/>
    <n v="2"/>
    <n v="116"/>
    <n v="84.679999999999993"/>
  </r>
  <r>
    <x v="145"/>
    <x v="7"/>
    <n v="2"/>
    <n v="129"/>
    <n v="94.17"/>
  </r>
  <r>
    <x v="145"/>
    <x v="8"/>
    <n v="2"/>
    <n v="113"/>
    <n v="82.49"/>
  </r>
  <r>
    <x v="145"/>
    <x v="9"/>
    <n v="2"/>
    <n v="117"/>
    <n v="85.41"/>
  </r>
  <r>
    <x v="145"/>
    <x v="10"/>
    <n v="2"/>
    <n v="118"/>
    <n v="86.14"/>
  </r>
  <r>
    <x v="146"/>
    <x v="0"/>
    <n v="2"/>
    <n v="217"/>
    <n v="158.41"/>
  </r>
  <r>
    <x v="146"/>
    <x v="1"/>
    <n v="2"/>
    <n v="188"/>
    <n v="137.24"/>
  </r>
  <r>
    <x v="146"/>
    <x v="2"/>
    <n v="2"/>
    <n v="189"/>
    <n v="137.97"/>
  </r>
  <r>
    <x v="146"/>
    <x v="3"/>
    <n v="2"/>
    <n v="206"/>
    <n v="150.38"/>
  </r>
  <r>
    <x v="146"/>
    <x v="4"/>
    <n v="2"/>
    <n v="190"/>
    <n v="138.69999999999999"/>
  </r>
  <r>
    <x v="146"/>
    <x v="5"/>
    <n v="2"/>
    <n v="200"/>
    <n v="146"/>
  </r>
  <r>
    <x v="146"/>
    <x v="6"/>
    <n v="2"/>
    <n v="218"/>
    <n v="159.13999999999999"/>
  </r>
  <r>
    <x v="146"/>
    <x v="7"/>
    <n v="2"/>
    <n v="202"/>
    <n v="147.46"/>
  </r>
  <r>
    <x v="146"/>
    <x v="8"/>
    <n v="2"/>
    <n v="173"/>
    <n v="126.28999999999999"/>
  </r>
  <r>
    <x v="146"/>
    <x v="9"/>
    <n v="2"/>
    <n v="197"/>
    <n v="143.81"/>
  </r>
  <r>
    <x v="146"/>
    <x v="10"/>
    <n v="2"/>
    <n v="237"/>
    <n v="173.01"/>
  </r>
  <r>
    <x v="147"/>
    <x v="0"/>
    <n v="2"/>
    <n v="67"/>
    <n v="48.91"/>
  </r>
  <r>
    <x v="147"/>
    <x v="1"/>
    <n v="2"/>
    <n v="78"/>
    <n v="56.94"/>
  </r>
  <r>
    <x v="147"/>
    <x v="2"/>
    <n v="2"/>
    <n v="90"/>
    <n v="65.7"/>
  </r>
  <r>
    <x v="147"/>
    <x v="3"/>
    <n v="2"/>
    <n v="66"/>
    <n v="48.18"/>
  </r>
  <r>
    <x v="147"/>
    <x v="4"/>
    <n v="2"/>
    <n v="54"/>
    <n v="39.42"/>
  </r>
  <r>
    <x v="147"/>
    <x v="5"/>
    <n v="2"/>
    <n v="69"/>
    <n v="50.37"/>
  </r>
  <r>
    <x v="147"/>
    <x v="6"/>
    <n v="2"/>
    <n v="69"/>
    <n v="50.37"/>
  </r>
  <r>
    <x v="147"/>
    <x v="7"/>
    <n v="2"/>
    <n v="64"/>
    <n v="46.72"/>
  </r>
  <r>
    <x v="147"/>
    <x v="8"/>
    <n v="2"/>
    <n v="50"/>
    <n v="36.5"/>
  </r>
  <r>
    <x v="147"/>
    <x v="9"/>
    <n v="2"/>
    <n v="67"/>
    <n v="48.91"/>
  </r>
  <r>
    <x v="147"/>
    <x v="10"/>
    <n v="2"/>
    <n v="47"/>
    <n v="34.31"/>
  </r>
  <r>
    <x v="148"/>
    <x v="0"/>
    <n v="2"/>
    <n v="52"/>
    <n v="37.96"/>
  </r>
  <r>
    <x v="148"/>
    <x v="1"/>
    <n v="2"/>
    <n v="46"/>
    <n v="33.58"/>
  </r>
  <r>
    <x v="148"/>
    <x v="2"/>
    <n v="2"/>
    <n v="54"/>
    <n v="39.42"/>
  </r>
  <r>
    <x v="148"/>
    <x v="3"/>
    <n v="2"/>
    <n v="45"/>
    <n v="32.85"/>
  </r>
  <r>
    <x v="148"/>
    <x v="4"/>
    <n v="2"/>
    <n v="44"/>
    <n v="32.119999999999997"/>
  </r>
  <r>
    <x v="148"/>
    <x v="5"/>
    <n v="2"/>
    <n v="49"/>
    <n v="35.769999999999996"/>
  </r>
  <r>
    <x v="148"/>
    <x v="6"/>
    <n v="2"/>
    <n v="49"/>
    <n v="35.769999999999996"/>
  </r>
  <r>
    <x v="148"/>
    <x v="7"/>
    <n v="2"/>
    <n v="51"/>
    <n v="37.229999999999997"/>
  </r>
  <r>
    <x v="148"/>
    <x v="8"/>
    <n v="2"/>
    <n v="47"/>
    <n v="34.31"/>
  </r>
  <r>
    <x v="148"/>
    <x v="9"/>
    <n v="2"/>
    <n v="44"/>
    <n v="32.119999999999997"/>
  </r>
  <r>
    <x v="148"/>
    <x v="10"/>
    <n v="2"/>
    <n v="43"/>
    <n v="31.39"/>
  </r>
  <r>
    <x v="149"/>
    <x v="0"/>
    <n v="2"/>
    <n v="32"/>
    <n v="23.36"/>
  </r>
  <r>
    <x v="149"/>
    <x v="1"/>
    <n v="2"/>
    <n v="35"/>
    <n v="25.55"/>
  </r>
  <r>
    <x v="149"/>
    <x v="2"/>
    <n v="2"/>
    <n v="32"/>
    <n v="23.36"/>
  </r>
  <r>
    <x v="149"/>
    <x v="3"/>
    <n v="2"/>
    <n v="39"/>
    <n v="28.47"/>
  </r>
  <r>
    <x v="149"/>
    <x v="4"/>
    <n v="2"/>
    <n v="27"/>
    <n v="19.71"/>
  </r>
  <r>
    <x v="149"/>
    <x v="5"/>
    <n v="2"/>
    <n v="24"/>
    <n v="17.52"/>
  </r>
  <r>
    <x v="149"/>
    <x v="6"/>
    <n v="2"/>
    <n v="31"/>
    <n v="22.63"/>
  </r>
  <r>
    <x v="149"/>
    <x v="7"/>
    <n v="2"/>
    <n v="47"/>
    <n v="34.31"/>
  </r>
  <r>
    <x v="149"/>
    <x v="8"/>
    <n v="2"/>
    <n v="26"/>
    <n v="18.98"/>
  </r>
  <r>
    <x v="149"/>
    <x v="9"/>
    <n v="2"/>
    <n v="44"/>
    <n v="32.119999999999997"/>
  </r>
  <r>
    <x v="149"/>
    <x v="10"/>
    <n v="2"/>
    <n v="24"/>
    <n v="17.52"/>
  </r>
  <r>
    <x v="150"/>
    <x v="0"/>
    <n v="2"/>
    <n v="130"/>
    <n v="94.899999999999991"/>
  </r>
  <r>
    <x v="150"/>
    <x v="1"/>
    <n v="2"/>
    <n v="111"/>
    <n v="81.03"/>
  </r>
  <r>
    <x v="150"/>
    <x v="2"/>
    <n v="2"/>
    <n v="142"/>
    <n v="103.66"/>
  </r>
  <r>
    <x v="150"/>
    <x v="3"/>
    <n v="2"/>
    <n v="99"/>
    <n v="72.27"/>
  </r>
  <r>
    <x v="150"/>
    <x v="4"/>
    <n v="2"/>
    <n v="126"/>
    <n v="91.98"/>
  </r>
  <r>
    <x v="150"/>
    <x v="5"/>
    <n v="2"/>
    <n v="96"/>
    <n v="70.08"/>
  </r>
  <r>
    <x v="150"/>
    <x v="6"/>
    <n v="2"/>
    <n v="100"/>
    <n v="73"/>
  </r>
  <r>
    <x v="150"/>
    <x v="7"/>
    <n v="2"/>
    <n v="106"/>
    <n v="77.38"/>
  </r>
  <r>
    <x v="150"/>
    <x v="8"/>
    <n v="2"/>
    <n v="111"/>
    <n v="81.03"/>
  </r>
  <r>
    <x v="150"/>
    <x v="9"/>
    <n v="2"/>
    <n v="97"/>
    <n v="70.81"/>
  </r>
  <r>
    <x v="150"/>
    <x v="10"/>
    <n v="2"/>
    <n v="91"/>
    <n v="66.429999999999993"/>
  </r>
  <r>
    <x v="151"/>
    <x v="0"/>
    <n v="2"/>
    <n v="70"/>
    <n v="51.1"/>
  </r>
  <r>
    <x v="151"/>
    <x v="1"/>
    <n v="2"/>
    <n v="71"/>
    <n v="51.83"/>
  </r>
  <r>
    <x v="151"/>
    <x v="2"/>
    <n v="2"/>
    <n v="69"/>
    <n v="50.37"/>
  </r>
  <r>
    <x v="151"/>
    <x v="3"/>
    <n v="2"/>
    <n v="68"/>
    <n v="49.64"/>
  </r>
  <r>
    <x v="151"/>
    <x v="4"/>
    <n v="2"/>
    <n v="62"/>
    <n v="45.26"/>
  </r>
  <r>
    <x v="151"/>
    <x v="5"/>
    <n v="2"/>
    <n v="67"/>
    <n v="48.91"/>
  </r>
  <r>
    <x v="151"/>
    <x v="6"/>
    <n v="2"/>
    <n v="80"/>
    <n v="58.4"/>
  </r>
  <r>
    <x v="151"/>
    <x v="7"/>
    <n v="2"/>
    <n v="69"/>
    <n v="50.37"/>
  </r>
  <r>
    <x v="151"/>
    <x v="8"/>
    <n v="2"/>
    <n v="61"/>
    <n v="44.53"/>
  </r>
  <r>
    <x v="151"/>
    <x v="9"/>
    <n v="2"/>
    <n v="49"/>
    <n v="35.769999999999996"/>
  </r>
  <r>
    <x v="151"/>
    <x v="10"/>
    <n v="2"/>
    <n v="57"/>
    <n v="41.61"/>
  </r>
  <r>
    <x v="152"/>
    <x v="0"/>
    <n v="2"/>
    <n v="51"/>
    <n v="37.229999999999997"/>
  </r>
  <r>
    <x v="152"/>
    <x v="1"/>
    <n v="2"/>
    <n v="38"/>
    <n v="27.74"/>
  </r>
  <r>
    <x v="152"/>
    <x v="2"/>
    <n v="2"/>
    <n v="26"/>
    <n v="18.98"/>
  </r>
  <r>
    <x v="152"/>
    <x v="3"/>
    <n v="2"/>
    <n v="34"/>
    <n v="24.82"/>
  </r>
  <r>
    <x v="152"/>
    <x v="4"/>
    <n v="2"/>
    <n v="28"/>
    <n v="20.439999999999998"/>
  </r>
  <r>
    <x v="152"/>
    <x v="5"/>
    <n v="2"/>
    <n v="23"/>
    <n v="16.79"/>
  </r>
  <r>
    <x v="152"/>
    <x v="6"/>
    <n v="2"/>
    <n v="36"/>
    <n v="26.28"/>
  </r>
  <r>
    <x v="152"/>
    <x v="7"/>
    <n v="2"/>
    <n v="25"/>
    <n v="18.25"/>
  </r>
  <r>
    <x v="152"/>
    <x v="8"/>
    <n v="2"/>
    <n v="20"/>
    <n v="14.6"/>
  </r>
  <r>
    <x v="152"/>
    <x v="9"/>
    <n v="2"/>
    <n v="28"/>
    <n v="20.439999999999998"/>
  </r>
  <r>
    <x v="152"/>
    <x v="10"/>
    <n v="2"/>
    <n v="34"/>
    <n v="24.82"/>
  </r>
  <r>
    <x v="153"/>
    <x v="0"/>
    <n v="2"/>
    <n v="99"/>
    <n v="72.27"/>
  </r>
  <r>
    <x v="153"/>
    <x v="1"/>
    <n v="2"/>
    <n v="98"/>
    <n v="71.539999999999992"/>
  </r>
  <r>
    <x v="153"/>
    <x v="2"/>
    <n v="2"/>
    <n v="91"/>
    <n v="66.429999999999993"/>
  </r>
  <r>
    <x v="153"/>
    <x v="3"/>
    <n v="2"/>
    <n v="84"/>
    <n v="61.32"/>
  </r>
  <r>
    <x v="153"/>
    <x v="4"/>
    <n v="2"/>
    <n v="81"/>
    <n v="59.129999999999995"/>
  </r>
  <r>
    <x v="153"/>
    <x v="5"/>
    <n v="2"/>
    <n v="94"/>
    <n v="68.62"/>
  </r>
  <r>
    <x v="153"/>
    <x v="6"/>
    <n v="2"/>
    <n v="86"/>
    <n v="62.78"/>
  </r>
  <r>
    <x v="153"/>
    <x v="7"/>
    <n v="2"/>
    <n v="83"/>
    <n v="60.589999999999996"/>
  </r>
  <r>
    <x v="153"/>
    <x v="8"/>
    <n v="2"/>
    <n v="80"/>
    <n v="58.4"/>
  </r>
  <r>
    <x v="153"/>
    <x v="9"/>
    <n v="2"/>
    <n v="86"/>
    <n v="62.78"/>
  </r>
  <r>
    <x v="153"/>
    <x v="10"/>
    <n v="2"/>
    <n v="62"/>
    <n v="45.26"/>
  </r>
  <r>
    <x v="154"/>
    <x v="0"/>
    <n v="2"/>
    <n v="66"/>
    <n v="48.18"/>
  </r>
  <r>
    <x v="154"/>
    <x v="1"/>
    <n v="2"/>
    <n v="81"/>
    <n v="59.129999999999995"/>
  </r>
  <r>
    <x v="154"/>
    <x v="2"/>
    <n v="2"/>
    <n v="70"/>
    <n v="51.1"/>
  </r>
  <r>
    <x v="154"/>
    <x v="3"/>
    <n v="2"/>
    <n v="106"/>
    <n v="77.38"/>
  </r>
  <r>
    <x v="154"/>
    <x v="4"/>
    <n v="2"/>
    <n v="103"/>
    <n v="75.19"/>
  </r>
  <r>
    <x v="154"/>
    <x v="5"/>
    <n v="2"/>
    <n v="73"/>
    <n v="53.29"/>
  </r>
  <r>
    <x v="154"/>
    <x v="6"/>
    <n v="2"/>
    <n v="71"/>
    <n v="51.83"/>
  </r>
  <r>
    <x v="154"/>
    <x v="7"/>
    <n v="2"/>
    <n v="90"/>
    <n v="65.7"/>
  </r>
  <r>
    <x v="154"/>
    <x v="8"/>
    <n v="2"/>
    <n v="77"/>
    <n v="56.21"/>
  </r>
  <r>
    <x v="154"/>
    <x v="9"/>
    <n v="2"/>
    <n v="83"/>
    <n v="60.589999999999996"/>
  </r>
  <r>
    <x v="154"/>
    <x v="10"/>
    <n v="2"/>
    <n v="56"/>
    <n v="40.879999999999995"/>
  </r>
  <r>
    <x v="155"/>
    <x v="0"/>
    <n v="2"/>
    <n v="623"/>
    <n v="454.78999999999996"/>
  </r>
  <r>
    <x v="155"/>
    <x v="1"/>
    <n v="2"/>
    <n v="679"/>
    <n v="495.67"/>
  </r>
  <r>
    <x v="155"/>
    <x v="2"/>
    <n v="2"/>
    <n v="634"/>
    <n v="462.82"/>
  </r>
  <r>
    <x v="155"/>
    <x v="3"/>
    <n v="2"/>
    <n v="650"/>
    <n v="474.5"/>
  </r>
  <r>
    <x v="155"/>
    <x v="4"/>
    <n v="2"/>
    <n v="641"/>
    <n v="467.93"/>
  </r>
  <r>
    <x v="155"/>
    <x v="5"/>
    <n v="2"/>
    <n v="665"/>
    <n v="485.45"/>
  </r>
  <r>
    <x v="155"/>
    <x v="6"/>
    <n v="2"/>
    <n v="669"/>
    <n v="488.37"/>
  </r>
  <r>
    <x v="155"/>
    <x v="7"/>
    <n v="2"/>
    <n v="625"/>
    <n v="456.25"/>
  </r>
  <r>
    <x v="155"/>
    <x v="8"/>
    <n v="2"/>
    <n v="583"/>
    <n v="425.59"/>
  </r>
  <r>
    <x v="155"/>
    <x v="9"/>
    <n v="2"/>
    <n v="649"/>
    <n v="473.77"/>
  </r>
  <r>
    <x v="155"/>
    <x v="10"/>
    <n v="2"/>
    <n v="628"/>
    <n v="458.44"/>
  </r>
  <r>
    <x v="156"/>
    <x v="0"/>
    <n v="2"/>
    <n v="51"/>
    <n v="37.229999999999997"/>
  </r>
  <r>
    <x v="156"/>
    <x v="1"/>
    <n v="2"/>
    <n v="48"/>
    <n v="35.04"/>
  </r>
  <r>
    <x v="156"/>
    <x v="2"/>
    <n v="2"/>
    <n v="43"/>
    <n v="31.39"/>
  </r>
  <r>
    <x v="156"/>
    <x v="3"/>
    <n v="2"/>
    <n v="48"/>
    <n v="35.04"/>
  </r>
  <r>
    <x v="156"/>
    <x v="4"/>
    <n v="2"/>
    <n v="55"/>
    <n v="40.15"/>
  </r>
  <r>
    <x v="156"/>
    <x v="5"/>
    <n v="2"/>
    <n v="53"/>
    <n v="38.69"/>
  </r>
  <r>
    <x v="156"/>
    <x v="6"/>
    <n v="2"/>
    <n v="48"/>
    <n v="35.04"/>
  </r>
  <r>
    <x v="156"/>
    <x v="7"/>
    <n v="2"/>
    <n v="55"/>
    <n v="40.15"/>
  </r>
  <r>
    <x v="156"/>
    <x v="8"/>
    <n v="2"/>
    <n v="49"/>
    <n v="35.769999999999996"/>
  </r>
  <r>
    <x v="156"/>
    <x v="9"/>
    <n v="2"/>
    <n v="54"/>
    <n v="39.42"/>
  </r>
  <r>
    <x v="156"/>
    <x v="10"/>
    <n v="2"/>
    <n v="51"/>
    <n v="37.229999999999997"/>
  </r>
  <r>
    <x v="157"/>
    <x v="0"/>
    <n v="2"/>
    <n v="84"/>
    <n v="61.32"/>
  </r>
  <r>
    <x v="157"/>
    <x v="1"/>
    <n v="2"/>
    <n v="96"/>
    <n v="70.08"/>
  </r>
  <r>
    <x v="157"/>
    <x v="2"/>
    <n v="2"/>
    <n v="100"/>
    <n v="73"/>
  </r>
  <r>
    <x v="157"/>
    <x v="3"/>
    <n v="2"/>
    <n v="87"/>
    <n v="63.51"/>
  </r>
  <r>
    <x v="157"/>
    <x v="4"/>
    <n v="2"/>
    <n v="83"/>
    <n v="60.589999999999996"/>
  </r>
  <r>
    <x v="157"/>
    <x v="5"/>
    <n v="2"/>
    <n v="80"/>
    <n v="58.4"/>
  </r>
  <r>
    <x v="157"/>
    <x v="6"/>
    <n v="2"/>
    <n v="71"/>
    <n v="51.83"/>
  </r>
  <r>
    <x v="157"/>
    <x v="7"/>
    <n v="2"/>
    <n v="71"/>
    <n v="51.83"/>
  </r>
  <r>
    <x v="157"/>
    <x v="8"/>
    <n v="2"/>
    <n v="60"/>
    <n v="43.8"/>
  </r>
  <r>
    <x v="157"/>
    <x v="9"/>
    <n v="2"/>
    <n v="71"/>
    <n v="51.83"/>
  </r>
  <r>
    <x v="157"/>
    <x v="10"/>
    <n v="2"/>
    <n v="72"/>
    <n v="52.56"/>
  </r>
  <r>
    <x v="158"/>
    <x v="0"/>
    <n v="2"/>
    <n v="136"/>
    <n v="99.28"/>
  </r>
  <r>
    <x v="158"/>
    <x v="1"/>
    <n v="2"/>
    <n v="115"/>
    <n v="83.95"/>
  </r>
  <r>
    <x v="158"/>
    <x v="2"/>
    <n v="2"/>
    <n v="148"/>
    <n v="108.03999999999999"/>
  </r>
  <r>
    <x v="158"/>
    <x v="3"/>
    <n v="2"/>
    <n v="153"/>
    <n v="111.69"/>
  </r>
  <r>
    <x v="158"/>
    <x v="4"/>
    <n v="2"/>
    <n v="155"/>
    <n v="113.14999999999999"/>
  </r>
  <r>
    <x v="158"/>
    <x v="5"/>
    <n v="2"/>
    <n v="137"/>
    <n v="100.00999999999999"/>
  </r>
  <r>
    <x v="158"/>
    <x v="6"/>
    <n v="2"/>
    <n v="131"/>
    <n v="95.63"/>
  </r>
  <r>
    <x v="158"/>
    <x v="7"/>
    <n v="2"/>
    <n v="124"/>
    <n v="90.52"/>
  </r>
  <r>
    <x v="158"/>
    <x v="8"/>
    <n v="2"/>
    <n v="106"/>
    <n v="77.38"/>
  </r>
  <r>
    <x v="158"/>
    <x v="9"/>
    <n v="2"/>
    <n v="149"/>
    <n v="108.77"/>
  </r>
  <r>
    <x v="158"/>
    <x v="10"/>
    <n v="2"/>
    <n v="124"/>
    <n v="90.52"/>
  </r>
  <r>
    <x v="159"/>
    <x v="0"/>
    <n v="2"/>
    <n v="128"/>
    <n v="93.44"/>
  </r>
  <r>
    <x v="159"/>
    <x v="1"/>
    <n v="2"/>
    <n v="121"/>
    <n v="88.33"/>
  </r>
  <r>
    <x v="159"/>
    <x v="2"/>
    <n v="2"/>
    <n v="145"/>
    <n v="105.85"/>
  </r>
  <r>
    <x v="159"/>
    <x v="3"/>
    <n v="2"/>
    <n v="162"/>
    <n v="118.25999999999999"/>
  </r>
  <r>
    <x v="159"/>
    <x v="4"/>
    <n v="2"/>
    <n v="147"/>
    <n v="107.31"/>
  </r>
  <r>
    <x v="159"/>
    <x v="5"/>
    <n v="2"/>
    <n v="124"/>
    <n v="90.52"/>
  </r>
  <r>
    <x v="159"/>
    <x v="6"/>
    <n v="2"/>
    <n v="131"/>
    <n v="95.63"/>
  </r>
  <r>
    <x v="159"/>
    <x v="7"/>
    <n v="2"/>
    <n v="135"/>
    <n v="98.55"/>
  </r>
  <r>
    <x v="159"/>
    <x v="8"/>
    <n v="2"/>
    <n v="147"/>
    <n v="107.31"/>
  </r>
  <r>
    <x v="159"/>
    <x v="9"/>
    <n v="2"/>
    <n v="130"/>
    <n v="94.899999999999991"/>
  </r>
  <r>
    <x v="159"/>
    <x v="10"/>
    <n v="2"/>
    <n v="124"/>
    <n v="90.52"/>
  </r>
  <r>
    <x v="160"/>
    <x v="0"/>
    <n v="2"/>
    <n v="129"/>
    <n v="94.17"/>
  </r>
  <r>
    <x v="160"/>
    <x v="1"/>
    <n v="2"/>
    <n v="143"/>
    <n v="104.39"/>
  </r>
  <r>
    <x v="160"/>
    <x v="2"/>
    <n v="2"/>
    <n v="136"/>
    <n v="99.28"/>
  </r>
  <r>
    <x v="160"/>
    <x v="3"/>
    <n v="2"/>
    <n v="129"/>
    <n v="94.17"/>
  </r>
  <r>
    <x v="160"/>
    <x v="4"/>
    <n v="2"/>
    <n v="137"/>
    <n v="100.00999999999999"/>
  </r>
  <r>
    <x v="160"/>
    <x v="5"/>
    <n v="2"/>
    <n v="120"/>
    <n v="87.6"/>
  </r>
  <r>
    <x v="160"/>
    <x v="6"/>
    <n v="2"/>
    <n v="125"/>
    <n v="91.25"/>
  </r>
  <r>
    <x v="160"/>
    <x v="7"/>
    <n v="2"/>
    <n v="114"/>
    <n v="83.22"/>
  </r>
  <r>
    <x v="160"/>
    <x v="8"/>
    <n v="2"/>
    <n v="118"/>
    <n v="86.14"/>
  </r>
  <r>
    <x v="160"/>
    <x v="9"/>
    <n v="2"/>
    <n v="133"/>
    <n v="97.09"/>
  </r>
  <r>
    <x v="160"/>
    <x v="10"/>
    <n v="2"/>
    <n v="104"/>
    <n v="75.92"/>
  </r>
  <r>
    <x v="161"/>
    <x v="0"/>
    <n v="2"/>
    <n v="11"/>
    <n v="8.0299999999999994"/>
  </r>
  <r>
    <x v="161"/>
    <x v="1"/>
    <n v="2"/>
    <n v="20"/>
    <n v="14.6"/>
  </r>
  <r>
    <x v="161"/>
    <x v="2"/>
    <n v="2"/>
    <n v="17"/>
    <n v="12.41"/>
  </r>
  <r>
    <x v="161"/>
    <x v="3"/>
    <n v="2"/>
    <n v="8"/>
    <n v="5.84"/>
  </r>
  <r>
    <x v="161"/>
    <x v="4"/>
    <n v="2"/>
    <n v="16"/>
    <n v="11.68"/>
  </r>
  <r>
    <x v="161"/>
    <x v="5"/>
    <n v="2"/>
    <n v="12"/>
    <n v="8.76"/>
  </r>
  <r>
    <x v="161"/>
    <x v="6"/>
    <n v="2"/>
    <n v="11"/>
    <n v="8.0299999999999994"/>
  </r>
  <r>
    <x v="161"/>
    <x v="7"/>
    <n v="2"/>
    <n v="10"/>
    <n v="7.3"/>
  </r>
  <r>
    <x v="161"/>
    <x v="8"/>
    <n v="2"/>
    <n v="12"/>
    <n v="8.76"/>
  </r>
  <r>
    <x v="161"/>
    <x v="9"/>
    <n v="2"/>
    <n v="11"/>
    <n v="8.0299999999999994"/>
  </r>
  <r>
    <x v="161"/>
    <x v="10"/>
    <n v="2"/>
    <n v="17"/>
    <n v="12.41"/>
  </r>
  <r>
    <x v="162"/>
    <x v="0"/>
    <n v="2"/>
    <n v="107"/>
    <n v="78.11"/>
  </r>
  <r>
    <x v="162"/>
    <x v="1"/>
    <n v="2"/>
    <n v="130"/>
    <n v="94.899999999999991"/>
  </r>
  <r>
    <x v="162"/>
    <x v="2"/>
    <n v="2"/>
    <n v="120"/>
    <n v="87.6"/>
  </r>
  <r>
    <x v="162"/>
    <x v="3"/>
    <n v="2"/>
    <n v="100"/>
    <n v="73"/>
  </r>
  <r>
    <x v="162"/>
    <x v="4"/>
    <n v="2"/>
    <n v="125"/>
    <n v="91.25"/>
  </r>
  <r>
    <x v="162"/>
    <x v="5"/>
    <n v="2"/>
    <n v="117"/>
    <n v="85.41"/>
  </r>
  <r>
    <x v="162"/>
    <x v="6"/>
    <n v="2"/>
    <n v="113"/>
    <n v="82.49"/>
  </r>
  <r>
    <x v="162"/>
    <x v="7"/>
    <n v="2"/>
    <n v="112"/>
    <n v="81.759999999999991"/>
  </r>
  <r>
    <x v="162"/>
    <x v="8"/>
    <n v="2"/>
    <n v="117"/>
    <n v="85.41"/>
  </r>
  <r>
    <x v="162"/>
    <x v="9"/>
    <n v="2"/>
    <n v="127"/>
    <n v="92.71"/>
  </r>
  <r>
    <x v="162"/>
    <x v="10"/>
    <n v="2"/>
    <n v="107"/>
    <n v="78.11"/>
  </r>
  <r>
    <x v="163"/>
    <x v="0"/>
    <n v="2"/>
    <n v="112"/>
    <n v="81.759999999999991"/>
  </r>
  <r>
    <x v="163"/>
    <x v="1"/>
    <n v="2"/>
    <n v="115"/>
    <n v="83.95"/>
  </r>
  <r>
    <x v="163"/>
    <x v="2"/>
    <n v="2"/>
    <n v="123"/>
    <n v="89.789999999999992"/>
  </r>
  <r>
    <x v="163"/>
    <x v="3"/>
    <n v="2"/>
    <n v="99"/>
    <n v="72.27"/>
  </r>
  <r>
    <x v="163"/>
    <x v="4"/>
    <n v="2"/>
    <n v="103"/>
    <n v="75.19"/>
  </r>
  <r>
    <x v="163"/>
    <x v="5"/>
    <n v="2"/>
    <n v="104"/>
    <n v="75.92"/>
  </r>
  <r>
    <x v="163"/>
    <x v="6"/>
    <n v="2"/>
    <n v="111"/>
    <n v="81.03"/>
  </r>
  <r>
    <x v="163"/>
    <x v="7"/>
    <n v="2"/>
    <n v="98"/>
    <n v="71.539999999999992"/>
  </r>
  <r>
    <x v="163"/>
    <x v="8"/>
    <n v="2"/>
    <n v="99"/>
    <n v="72.27"/>
  </r>
  <r>
    <x v="163"/>
    <x v="9"/>
    <n v="2"/>
    <n v="95"/>
    <n v="69.349999999999994"/>
  </r>
  <r>
    <x v="163"/>
    <x v="10"/>
    <n v="2"/>
    <n v="93"/>
    <n v="67.89"/>
  </r>
  <r>
    <x v="164"/>
    <x v="0"/>
    <n v="2"/>
    <n v="60"/>
    <n v="43.8"/>
  </r>
  <r>
    <x v="164"/>
    <x v="1"/>
    <n v="2"/>
    <n v="60"/>
    <n v="43.8"/>
  </r>
  <r>
    <x v="164"/>
    <x v="2"/>
    <n v="2"/>
    <n v="62"/>
    <n v="45.26"/>
  </r>
  <r>
    <x v="164"/>
    <x v="3"/>
    <n v="2"/>
    <n v="61"/>
    <n v="44.53"/>
  </r>
  <r>
    <x v="164"/>
    <x v="4"/>
    <n v="2"/>
    <n v="59"/>
    <n v="43.07"/>
  </r>
  <r>
    <x v="164"/>
    <x v="5"/>
    <n v="2"/>
    <n v="82"/>
    <n v="59.86"/>
  </r>
  <r>
    <x v="164"/>
    <x v="6"/>
    <n v="2"/>
    <n v="63"/>
    <n v="45.99"/>
  </r>
  <r>
    <x v="164"/>
    <x v="7"/>
    <n v="2"/>
    <n v="64"/>
    <n v="46.72"/>
  </r>
  <r>
    <x v="164"/>
    <x v="8"/>
    <n v="2"/>
    <n v="68"/>
    <n v="49.64"/>
  </r>
  <r>
    <x v="164"/>
    <x v="9"/>
    <n v="2"/>
    <n v="59"/>
    <n v="43.07"/>
  </r>
  <r>
    <x v="164"/>
    <x v="10"/>
    <n v="2"/>
    <n v="59"/>
    <n v="43.07"/>
  </r>
  <r>
    <x v="165"/>
    <x v="0"/>
    <n v="2"/>
    <n v="72"/>
    <n v="52.56"/>
  </r>
  <r>
    <x v="165"/>
    <x v="1"/>
    <n v="2"/>
    <n v="62"/>
    <n v="45.26"/>
  </r>
  <r>
    <x v="165"/>
    <x v="2"/>
    <n v="2"/>
    <n v="65"/>
    <n v="47.449999999999996"/>
  </r>
  <r>
    <x v="165"/>
    <x v="3"/>
    <n v="2"/>
    <n v="48"/>
    <n v="35.04"/>
  </r>
  <r>
    <x v="165"/>
    <x v="4"/>
    <n v="2"/>
    <n v="54"/>
    <n v="39.42"/>
  </r>
  <r>
    <x v="165"/>
    <x v="5"/>
    <n v="2"/>
    <n v="52"/>
    <n v="37.96"/>
  </r>
  <r>
    <x v="165"/>
    <x v="6"/>
    <n v="2"/>
    <n v="68"/>
    <n v="49.64"/>
  </r>
  <r>
    <x v="165"/>
    <x v="7"/>
    <n v="2"/>
    <n v="68"/>
    <n v="49.64"/>
  </r>
  <r>
    <x v="165"/>
    <x v="8"/>
    <n v="2"/>
    <n v="61"/>
    <n v="44.53"/>
  </r>
  <r>
    <x v="165"/>
    <x v="9"/>
    <n v="2"/>
    <n v="59"/>
    <n v="43.07"/>
  </r>
  <r>
    <x v="165"/>
    <x v="10"/>
    <n v="2"/>
    <n v="51"/>
    <n v="37.229999999999997"/>
  </r>
  <r>
    <x v="166"/>
    <x v="0"/>
    <n v="2"/>
    <n v="63"/>
    <n v="45.99"/>
  </r>
  <r>
    <x v="166"/>
    <x v="1"/>
    <n v="2"/>
    <n v="90"/>
    <n v="65.7"/>
  </r>
  <r>
    <x v="166"/>
    <x v="2"/>
    <n v="2"/>
    <n v="71"/>
    <n v="51.83"/>
  </r>
  <r>
    <x v="166"/>
    <x v="3"/>
    <n v="2"/>
    <n v="69"/>
    <n v="50.37"/>
  </r>
  <r>
    <x v="166"/>
    <x v="4"/>
    <n v="2"/>
    <n v="82"/>
    <n v="59.86"/>
  </r>
  <r>
    <x v="166"/>
    <x v="5"/>
    <n v="2"/>
    <n v="76"/>
    <n v="55.48"/>
  </r>
  <r>
    <x v="166"/>
    <x v="6"/>
    <n v="2"/>
    <n v="79"/>
    <n v="57.67"/>
  </r>
  <r>
    <x v="166"/>
    <x v="7"/>
    <n v="2"/>
    <n v="65"/>
    <n v="47.449999999999996"/>
  </r>
  <r>
    <x v="166"/>
    <x v="8"/>
    <n v="2"/>
    <n v="72"/>
    <n v="52.56"/>
  </r>
  <r>
    <x v="166"/>
    <x v="9"/>
    <n v="2"/>
    <n v="75"/>
    <n v="54.75"/>
  </r>
  <r>
    <x v="166"/>
    <x v="10"/>
    <n v="2"/>
    <n v="85"/>
    <n v="62.05"/>
  </r>
  <r>
    <x v="167"/>
    <x v="0"/>
    <n v="2"/>
    <n v="28"/>
    <n v="20.439999999999998"/>
  </r>
  <r>
    <x v="167"/>
    <x v="1"/>
    <n v="2"/>
    <n v="23"/>
    <n v="16.79"/>
  </r>
  <r>
    <x v="167"/>
    <x v="2"/>
    <n v="2"/>
    <n v="23"/>
    <n v="16.79"/>
  </r>
  <r>
    <x v="167"/>
    <x v="3"/>
    <n v="2"/>
    <n v="33"/>
    <n v="24.09"/>
  </r>
  <r>
    <x v="167"/>
    <x v="4"/>
    <n v="2"/>
    <n v="29"/>
    <n v="21.169999999999998"/>
  </r>
  <r>
    <x v="167"/>
    <x v="5"/>
    <n v="2"/>
    <n v="31"/>
    <n v="22.63"/>
  </r>
  <r>
    <x v="167"/>
    <x v="6"/>
    <n v="2"/>
    <n v="19"/>
    <n v="13.87"/>
  </r>
  <r>
    <x v="167"/>
    <x v="7"/>
    <n v="2"/>
    <n v="16"/>
    <n v="11.68"/>
  </r>
  <r>
    <x v="167"/>
    <x v="8"/>
    <n v="2"/>
    <n v="18"/>
    <n v="13.14"/>
  </r>
  <r>
    <x v="167"/>
    <x v="9"/>
    <n v="2"/>
    <n v="20"/>
    <n v="14.6"/>
  </r>
  <r>
    <x v="167"/>
    <x v="10"/>
    <n v="2"/>
    <n v="18"/>
    <n v="13.14"/>
  </r>
  <r>
    <x v="168"/>
    <x v="0"/>
    <n v="2"/>
    <n v="208"/>
    <n v="151.84"/>
  </r>
  <r>
    <x v="168"/>
    <x v="1"/>
    <n v="2"/>
    <n v="208"/>
    <n v="151.84"/>
  </r>
  <r>
    <x v="168"/>
    <x v="2"/>
    <n v="2"/>
    <n v="210"/>
    <n v="153.29999999999998"/>
  </r>
  <r>
    <x v="168"/>
    <x v="3"/>
    <n v="2"/>
    <n v="215"/>
    <n v="156.94999999999999"/>
  </r>
  <r>
    <x v="168"/>
    <x v="4"/>
    <n v="2"/>
    <n v="223"/>
    <n v="162.79"/>
  </r>
  <r>
    <x v="168"/>
    <x v="5"/>
    <n v="2"/>
    <n v="200"/>
    <n v="146"/>
  </r>
  <r>
    <x v="168"/>
    <x v="6"/>
    <n v="2"/>
    <n v="210"/>
    <n v="153.29999999999998"/>
  </r>
  <r>
    <x v="168"/>
    <x v="7"/>
    <n v="2"/>
    <n v="207"/>
    <n v="151.10999999999999"/>
  </r>
  <r>
    <x v="168"/>
    <x v="8"/>
    <n v="2"/>
    <n v="205"/>
    <n v="149.65"/>
  </r>
  <r>
    <x v="168"/>
    <x v="9"/>
    <n v="2"/>
    <n v="194"/>
    <n v="141.62"/>
  </r>
  <r>
    <x v="168"/>
    <x v="10"/>
    <n v="2"/>
    <n v="189"/>
    <n v="137.97"/>
  </r>
  <r>
    <x v="169"/>
    <x v="0"/>
    <n v="2"/>
    <n v="15"/>
    <n v="10.95"/>
  </r>
  <r>
    <x v="169"/>
    <x v="1"/>
    <n v="2"/>
    <n v="8"/>
    <n v="5.84"/>
  </r>
  <r>
    <x v="169"/>
    <x v="2"/>
    <n v="2"/>
    <n v="11"/>
    <n v="8.0299999999999994"/>
  </r>
  <r>
    <x v="169"/>
    <x v="3"/>
    <n v="2"/>
    <n v="18"/>
    <n v="13.14"/>
  </r>
  <r>
    <x v="169"/>
    <x v="4"/>
    <n v="2"/>
    <n v="8"/>
    <n v="5.84"/>
  </r>
  <r>
    <x v="169"/>
    <x v="5"/>
    <n v="2"/>
    <n v="7"/>
    <n v="5.1099999999999994"/>
  </r>
  <r>
    <x v="169"/>
    <x v="6"/>
    <n v="2"/>
    <n v="12"/>
    <n v="8.76"/>
  </r>
  <r>
    <x v="169"/>
    <x v="7"/>
    <n v="2"/>
    <n v="10"/>
    <n v="7.3"/>
  </r>
  <r>
    <x v="169"/>
    <x v="8"/>
    <n v="2"/>
    <n v="9"/>
    <n v="6.57"/>
  </r>
  <r>
    <x v="169"/>
    <x v="9"/>
    <n v="2"/>
    <n v="6"/>
    <n v="4.38"/>
  </r>
  <r>
    <x v="169"/>
    <x v="10"/>
    <n v="2"/>
    <n v="6"/>
    <n v="4.38"/>
  </r>
  <r>
    <x v="170"/>
    <x v="0"/>
    <n v="2"/>
    <n v="142"/>
    <n v="103.66"/>
  </r>
  <r>
    <x v="170"/>
    <x v="1"/>
    <n v="2"/>
    <n v="130"/>
    <n v="94.899999999999991"/>
  </r>
  <r>
    <x v="170"/>
    <x v="2"/>
    <n v="2"/>
    <n v="153"/>
    <n v="111.69"/>
  </r>
  <r>
    <x v="170"/>
    <x v="3"/>
    <n v="2"/>
    <n v="139"/>
    <n v="101.47"/>
  </r>
  <r>
    <x v="170"/>
    <x v="4"/>
    <n v="2"/>
    <n v="143"/>
    <n v="104.39"/>
  </r>
  <r>
    <x v="170"/>
    <x v="5"/>
    <n v="2"/>
    <n v="131"/>
    <n v="95.63"/>
  </r>
  <r>
    <x v="170"/>
    <x v="6"/>
    <n v="2"/>
    <n v="112"/>
    <n v="81.759999999999991"/>
  </r>
  <r>
    <x v="170"/>
    <x v="7"/>
    <n v="2"/>
    <n v="123"/>
    <n v="89.789999999999992"/>
  </r>
  <r>
    <x v="170"/>
    <x v="8"/>
    <n v="2"/>
    <n v="109"/>
    <n v="79.569999999999993"/>
  </r>
  <r>
    <x v="170"/>
    <x v="9"/>
    <n v="2"/>
    <n v="122"/>
    <n v="89.06"/>
  </r>
  <r>
    <x v="170"/>
    <x v="10"/>
    <n v="2"/>
    <n v="105"/>
    <n v="76.649999999999991"/>
  </r>
  <r>
    <x v="171"/>
    <x v="0"/>
    <n v="2"/>
    <n v="106"/>
    <n v="77.38"/>
  </r>
  <r>
    <x v="171"/>
    <x v="1"/>
    <n v="2"/>
    <n v="126"/>
    <n v="91.98"/>
  </r>
  <r>
    <x v="171"/>
    <x v="2"/>
    <n v="2"/>
    <n v="133"/>
    <n v="97.09"/>
  </r>
  <r>
    <x v="171"/>
    <x v="3"/>
    <n v="2"/>
    <n v="123"/>
    <n v="89.789999999999992"/>
  </r>
  <r>
    <x v="171"/>
    <x v="4"/>
    <n v="2"/>
    <n v="119"/>
    <n v="86.87"/>
  </r>
  <r>
    <x v="171"/>
    <x v="5"/>
    <n v="2"/>
    <n v="100"/>
    <n v="73"/>
  </r>
  <r>
    <x v="171"/>
    <x v="6"/>
    <n v="2"/>
    <n v="104"/>
    <n v="75.92"/>
  </r>
  <r>
    <x v="171"/>
    <x v="7"/>
    <n v="2"/>
    <n v="102"/>
    <n v="74.459999999999994"/>
  </r>
  <r>
    <x v="171"/>
    <x v="8"/>
    <n v="2"/>
    <n v="97"/>
    <n v="70.81"/>
  </r>
  <r>
    <x v="171"/>
    <x v="9"/>
    <n v="2"/>
    <n v="97"/>
    <n v="70.81"/>
  </r>
  <r>
    <x v="171"/>
    <x v="10"/>
    <n v="2"/>
    <n v="107"/>
    <n v="78.11"/>
  </r>
  <r>
    <x v="172"/>
    <x v="0"/>
    <n v="2"/>
    <n v="75"/>
    <n v="54.75"/>
  </r>
  <r>
    <x v="172"/>
    <x v="1"/>
    <n v="2"/>
    <n v="80"/>
    <n v="58.4"/>
  </r>
  <r>
    <x v="172"/>
    <x v="2"/>
    <n v="2"/>
    <n v="80"/>
    <n v="58.4"/>
  </r>
  <r>
    <x v="172"/>
    <x v="3"/>
    <n v="2"/>
    <n v="81"/>
    <n v="59.129999999999995"/>
  </r>
  <r>
    <x v="172"/>
    <x v="4"/>
    <n v="2"/>
    <n v="79"/>
    <n v="57.67"/>
  </r>
  <r>
    <x v="172"/>
    <x v="5"/>
    <n v="2"/>
    <n v="70"/>
    <n v="51.1"/>
  </r>
  <r>
    <x v="172"/>
    <x v="6"/>
    <n v="2"/>
    <n v="89"/>
    <n v="64.97"/>
  </r>
  <r>
    <x v="172"/>
    <x v="7"/>
    <n v="2"/>
    <n v="81"/>
    <n v="59.129999999999995"/>
  </r>
  <r>
    <x v="172"/>
    <x v="8"/>
    <n v="2"/>
    <n v="68"/>
    <n v="49.64"/>
  </r>
  <r>
    <x v="172"/>
    <x v="9"/>
    <n v="2"/>
    <n v="61"/>
    <n v="44.53"/>
  </r>
  <r>
    <x v="172"/>
    <x v="10"/>
    <n v="2"/>
    <n v="71"/>
    <n v="51.83"/>
  </r>
  <r>
    <x v="173"/>
    <x v="0"/>
    <n v="2"/>
    <n v="38"/>
    <n v="27.74"/>
  </r>
  <r>
    <x v="173"/>
    <x v="1"/>
    <n v="2"/>
    <n v="42"/>
    <n v="30.66"/>
  </r>
  <r>
    <x v="173"/>
    <x v="2"/>
    <n v="2"/>
    <n v="49"/>
    <n v="35.769999999999996"/>
  </r>
  <r>
    <x v="173"/>
    <x v="3"/>
    <n v="2"/>
    <n v="40"/>
    <n v="29.2"/>
  </r>
  <r>
    <x v="173"/>
    <x v="4"/>
    <n v="2"/>
    <n v="57"/>
    <n v="41.61"/>
  </r>
  <r>
    <x v="173"/>
    <x v="5"/>
    <n v="2"/>
    <n v="50"/>
    <n v="36.5"/>
  </r>
  <r>
    <x v="173"/>
    <x v="6"/>
    <n v="2"/>
    <n v="51"/>
    <n v="37.229999999999997"/>
  </r>
  <r>
    <x v="173"/>
    <x v="7"/>
    <n v="2"/>
    <n v="48"/>
    <n v="35.04"/>
  </r>
  <r>
    <x v="173"/>
    <x v="8"/>
    <n v="2"/>
    <n v="40"/>
    <n v="29.2"/>
  </r>
  <r>
    <x v="173"/>
    <x v="9"/>
    <n v="2"/>
    <n v="46"/>
    <n v="33.58"/>
  </r>
  <r>
    <x v="173"/>
    <x v="10"/>
    <n v="2"/>
    <n v="41"/>
    <n v="29.93"/>
  </r>
  <r>
    <x v="174"/>
    <x v="0"/>
    <n v="2"/>
    <n v="59"/>
    <n v="43.07"/>
  </r>
  <r>
    <x v="174"/>
    <x v="1"/>
    <n v="2"/>
    <n v="58"/>
    <n v="42.339999999999996"/>
  </r>
  <r>
    <x v="174"/>
    <x v="2"/>
    <n v="2"/>
    <n v="51"/>
    <n v="37.229999999999997"/>
  </r>
  <r>
    <x v="174"/>
    <x v="3"/>
    <n v="2"/>
    <n v="61"/>
    <n v="44.53"/>
  </r>
  <r>
    <x v="174"/>
    <x v="4"/>
    <n v="2"/>
    <n v="65"/>
    <n v="47.449999999999996"/>
  </r>
  <r>
    <x v="174"/>
    <x v="5"/>
    <n v="2"/>
    <n v="57"/>
    <n v="41.61"/>
  </r>
  <r>
    <x v="174"/>
    <x v="6"/>
    <n v="2"/>
    <n v="43"/>
    <n v="31.39"/>
  </r>
  <r>
    <x v="174"/>
    <x v="7"/>
    <n v="2"/>
    <n v="46"/>
    <n v="33.58"/>
  </r>
  <r>
    <x v="174"/>
    <x v="8"/>
    <n v="2"/>
    <n v="44"/>
    <n v="32.119999999999997"/>
  </r>
  <r>
    <x v="174"/>
    <x v="9"/>
    <n v="2"/>
    <n v="46"/>
    <n v="33.58"/>
  </r>
  <r>
    <x v="174"/>
    <x v="10"/>
    <n v="2"/>
    <n v="45"/>
    <n v="32.85"/>
  </r>
  <r>
    <x v="175"/>
    <x v="0"/>
    <n v="2"/>
    <n v="31"/>
    <n v="22.63"/>
  </r>
  <r>
    <x v="175"/>
    <x v="1"/>
    <n v="2"/>
    <n v="27"/>
    <n v="19.71"/>
  </r>
  <r>
    <x v="175"/>
    <x v="2"/>
    <n v="2"/>
    <n v="29"/>
    <n v="21.169999999999998"/>
  </r>
  <r>
    <x v="175"/>
    <x v="3"/>
    <n v="2"/>
    <n v="31"/>
    <n v="22.63"/>
  </r>
  <r>
    <x v="175"/>
    <x v="4"/>
    <n v="2"/>
    <n v="20"/>
    <n v="14.6"/>
  </r>
  <r>
    <x v="175"/>
    <x v="5"/>
    <n v="2"/>
    <n v="19"/>
    <n v="13.87"/>
  </r>
  <r>
    <x v="175"/>
    <x v="6"/>
    <n v="2"/>
    <n v="23"/>
    <n v="16.79"/>
  </r>
  <r>
    <x v="175"/>
    <x v="7"/>
    <n v="2"/>
    <n v="25"/>
    <n v="18.25"/>
  </r>
  <r>
    <x v="175"/>
    <x v="8"/>
    <n v="2"/>
    <n v="25"/>
    <n v="18.25"/>
  </r>
  <r>
    <x v="175"/>
    <x v="9"/>
    <n v="2"/>
    <n v="35"/>
    <n v="25.55"/>
  </r>
  <r>
    <x v="175"/>
    <x v="10"/>
    <n v="2"/>
    <n v="21"/>
    <n v="15.33"/>
  </r>
  <r>
    <x v="176"/>
    <x v="0"/>
    <n v="2"/>
    <n v="102"/>
    <n v="74.459999999999994"/>
  </r>
  <r>
    <x v="176"/>
    <x v="1"/>
    <n v="2"/>
    <n v="101"/>
    <n v="73.73"/>
  </r>
  <r>
    <x v="176"/>
    <x v="2"/>
    <n v="2"/>
    <n v="101"/>
    <n v="73.73"/>
  </r>
  <r>
    <x v="176"/>
    <x v="3"/>
    <n v="2"/>
    <n v="101"/>
    <n v="73.73"/>
  </r>
  <r>
    <x v="176"/>
    <x v="4"/>
    <n v="2"/>
    <n v="94"/>
    <n v="68.62"/>
  </r>
  <r>
    <x v="176"/>
    <x v="5"/>
    <n v="2"/>
    <n v="89"/>
    <n v="64.97"/>
  </r>
  <r>
    <x v="176"/>
    <x v="6"/>
    <n v="2"/>
    <n v="100"/>
    <n v="73"/>
  </r>
  <r>
    <x v="176"/>
    <x v="7"/>
    <n v="2"/>
    <n v="85"/>
    <n v="62.05"/>
  </r>
  <r>
    <x v="176"/>
    <x v="8"/>
    <n v="2"/>
    <n v="95"/>
    <n v="69.349999999999994"/>
  </r>
  <r>
    <x v="176"/>
    <x v="9"/>
    <n v="2"/>
    <n v="100"/>
    <n v="73"/>
  </r>
  <r>
    <x v="176"/>
    <x v="10"/>
    <n v="2"/>
    <n v="90"/>
    <n v="65.7"/>
  </r>
  <r>
    <x v="177"/>
    <x v="0"/>
    <n v="2"/>
    <n v="77"/>
    <n v="56.21"/>
  </r>
  <r>
    <x v="177"/>
    <x v="1"/>
    <n v="2"/>
    <n v="57"/>
    <n v="41.61"/>
  </r>
  <r>
    <x v="177"/>
    <x v="2"/>
    <n v="2"/>
    <n v="72"/>
    <n v="52.56"/>
  </r>
  <r>
    <x v="177"/>
    <x v="3"/>
    <n v="2"/>
    <n v="52"/>
    <n v="37.96"/>
  </r>
  <r>
    <x v="177"/>
    <x v="4"/>
    <n v="2"/>
    <n v="79"/>
    <n v="57.67"/>
  </r>
  <r>
    <x v="177"/>
    <x v="5"/>
    <n v="2"/>
    <n v="78"/>
    <n v="56.94"/>
  </r>
  <r>
    <x v="177"/>
    <x v="6"/>
    <n v="2"/>
    <n v="62"/>
    <n v="45.26"/>
  </r>
  <r>
    <x v="177"/>
    <x v="7"/>
    <n v="2"/>
    <n v="60"/>
    <n v="43.8"/>
  </r>
  <r>
    <x v="177"/>
    <x v="8"/>
    <n v="2"/>
    <n v="72"/>
    <n v="52.56"/>
  </r>
  <r>
    <x v="177"/>
    <x v="9"/>
    <n v="2"/>
    <n v="64"/>
    <n v="46.72"/>
  </r>
  <r>
    <x v="177"/>
    <x v="10"/>
    <n v="2"/>
    <n v="54"/>
    <n v="39.42"/>
  </r>
  <r>
    <x v="178"/>
    <x v="0"/>
    <n v="2"/>
    <n v="77"/>
    <n v="56.21"/>
  </r>
  <r>
    <x v="178"/>
    <x v="1"/>
    <n v="2"/>
    <n v="80"/>
    <n v="58.4"/>
  </r>
  <r>
    <x v="178"/>
    <x v="2"/>
    <n v="2"/>
    <n v="63"/>
    <n v="45.99"/>
  </r>
  <r>
    <x v="178"/>
    <x v="3"/>
    <n v="2"/>
    <n v="72"/>
    <n v="52.56"/>
  </r>
  <r>
    <x v="178"/>
    <x v="4"/>
    <n v="2"/>
    <n v="53"/>
    <n v="38.69"/>
  </r>
  <r>
    <x v="178"/>
    <x v="5"/>
    <n v="2"/>
    <n v="73"/>
    <n v="53.29"/>
  </r>
  <r>
    <x v="178"/>
    <x v="6"/>
    <n v="2"/>
    <n v="88"/>
    <n v="64.239999999999995"/>
  </r>
  <r>
    <x v="178"/>
    <x v="7"/>
    <n v="2"/>
    <n v="71"/>
    <n v="51.83"/>
  </r>
  <r>
    <x v="178"/>
    <x v="8"/>
    <n v="2"/>
    <n v="75"/>
    <n v="54.75"/>
  </r>
  <r>
    <x v="178"/>
    <x v="9"/>
    <n v="2"/>
    <n v="81"/>
    <n v="59.129999999999995"/>
  </r>
  <r>
    <x v="178"/>
    <x v="10"/>
    <n v="2"/>
    <n v="61"/>
    <n v="44.53"/>
  </r>
  <r>
    <x v="179"/>
    <x v="0"/>
    <n v="2"/>
    <n v="150"/>
    <n v="109.5"/>
  </r>
  <r>
    <x v="179"/>
    <x v="1"/>
    <n v="2"/>
    <n v="163"/>
    <n v="118.99"/>
  </r>
  <r>
    <x v="179"/>
    <x v="2"/>
    <n v="2"/>
    <n v="134"/>
    <n v="97.82"/>
  </r>
  <r>
    <x v="179"/>
    <x v="3"/>
    <n v="2"/>
    <n v="208"/>
    <n v="151.84"/>
  </r>
  <r>
    <x v="179"/>
    <x v="4"/>
    <n v="2"/>
    <n v="192"/>
    <n v="140.16"/>
  </r>
  <r>
    <x v="179"/>
    <x v="5"/>
    <n v="2"/>
    <n v="198"/>
    <n v="144.54"/>
  </r>
  <r>
    <x v="179"/>
    <x v="6"/>
    <n v="2"/>
    <n v="162"/>
    <n v="118.25999999999999"/>
  </r>
  <r>
    <x v="179"/>
    <x v="7"/>
    <n v="2"/>
    <n v="159"/>
    <n v="116.07"/>
  </r>
  <r>
    <x v="179"/>
    <x v="8"/>
    <n v="2"/>
    <n v="164"/>
    <n v="119.72"/>
  </r>
  <r>
    <x v="179"/>
    <x v="9"/>
    <n v="2"/>
    <n v="183"/>
    <n v="133.59"/>
  </r>
  <r>
    <x v="179"/>
    <x v="10"/>
    <n v="2"/>
    <n v="173"/>
    <n v="126.28999999999999"/>
  </r>
  <r>
    <x v="180"/>
    <x v="0"/>
    <n v="2"/>
    <n v="518"/>
    <n v="378.14"/>
  </r>
  <r>
    <x v="180"/>
    <x v="1"/>
    <n v="2"/>
    <n v="511"/>
    <n v="373.03"/>
  </r>
  <r>
    <x v="180"/>
    <x v="2"/>
    <n v="2"/>
    <n v="528"/>
    <n v="385.44"/>
  </r>
  <r>
    <x v="180"/>
    <x v="3"/>
    <n v="2"/>
    <n v="509"/>
    <n v="371.57"/>
  </r>
  <r>
    <x v="180"/>
    <x v="4"/>
    <n v="2"/>
    <n v="525"/>
    <n v="383.25"/>
  </r>
  <r>
    <x v="180"/>
    <x v="5"/>
    <n v="2"/>
    <n v="532"/>
    <n v="388.36"/>
  </r>
  <r>
    <x v="180"/>
    <x v="6"/>
    <n v="2"/>
    <n v="522"/>
    <n v="381.06"/>
  </r>
  <r>
    <x v="180"/>
    <x v="7"/>
    <n v="2"/>
    <n v="517"/>
    <n v="377.40999999999997"/>
  </r>
  <r>
    <x v="180"/>
    <x v="8"/>
    <n v="2"/>
    <n v="523"/>
    <n v="381.78999999999996"/>
  </r>
  <r>
    <x v="180"/>
    <x v="9"/>
    <n v="2"/>
    <n v="474"/>
    <n v="346.02"/>
  </r>
  <r>
    <x v="180"/>
    <x v="10"/>
    <n v="2"/>
    <n v="508"/>
    <n v="370.84"/>
  </r>
  <r>
    <x v="181"/>
    <x v="0"/>
    <n v="2"/>
    <n v="75"/>
    <n v="54.75"/>
  </r>
  <r>
    <x v="181"/>
    <x v="1"/>
    <n v="2"/>
    <n v="80"/>
    <n v="58.4"/>
  </r>
  <r>
    <x v="181"/>
    <x v="2"/>
    <n v="2"/>
    <n v="88"/>
    <n v="64.239999999999995"/>
  </r>
  <r>
    <x v="181"/>
    <x v="3"/>
    <n v="2"/>
    <n v="85"/>
    <n v="62.05"/>
  </r>
  <r>
    <x v="181"/>
    <x v="4"/>
    <n v="2"/>
    <n v="86"/>
    <n v="62.78"/>
  </r>
  <r>
    <x v="181"/>
    <x v="5"/>
    <n v="2"/>
    <n v="89"/>
    <n v="64.97"/>
  </r>
  <r>
    <x v="181"/>
    <x v="6"/>
    <n v="2"/>
    <n v="81"/>
    <n v="59.129999999999995"/>
  </r>
  <r>
    <x v="181"/>
    <x v="7"/>
    <n v="2"/>
    <n v="106"/>
    <n v="77.38"/>
  </r>
  <r>
    <x v="181"/>
    <x v="8"/>
    <n v="2"/>
    <n v="91"/>
    <n v="66.429999999999993"/>
  </r>
  <r>
    <x v="181"/>
    <x v="9"/>
    <n v="2"/>
    <n v="83"/>
    <n v="60.589999999999996"/>
  </r>
  <r>
    <x v="181"/>
    <x v="10"/>
    <n v="2"/>
    <n v="97"/>
    <n v="70.81"/>
  </r>
  <r>
    <x v="182"/>
    <x v="0"/>
    <n v="2"/>
    <n v="42"/>
    <n v="30.66"/>
  </r>
  <r>
    <x v="182"/>
    <x v="1"/>
    <n v="2"/>
    <n v="41"/>
    <n v="29.93"/>
  </r>
  <r>
    <x v="182"/>
    <x v="2"/>
    <n v="2"/>
    <n v="44"/>
    <n v="32.119999999999997"/>
  </r>
  <r>
    <x v="182"/>
    <x v="3"/>
    <n v="2"/>
    <n v="37"/>
    <n v="27.009999999999998"/>
  </r>
  <r>
    <x v="182"/>
    <x v="4"/>
    <n v="2"/>
    <n v="47"/>
    <n v="34.31"/>
  </r>
  <r>
    <x v="182"/>
    <x v="5"/>
    <n v="2"/>
    <n v="39"/>
    <n v="28.47"/>
  </r>
  <r>
    <x v="182"/>
    <x v="6"/>
    <n v="2"/>
    <n v="53"/>
    <n v="38.69"/>
  </r>
  <r>
    <x v="182"/>
    <x v="7"/>
    <n v="2"/>
    <n v="54"/>
    <n v="39.42"/>
  </r>
  <r>
    <x v="182"/>
    <x v="8"/>
    <n v="2"/>
    <n v="40"/>
    <n v="29.2"/>
  </r>
  <r>
    <x v="182"/>
    <x v="9"/>
    <n v="2"/>
    <n v="36"/>
    <n v="26.28"/>
  </r>
  <r>
    <x v="182"/>
    <x v="10"/>
    <n v="2"/>
    <n v="48"/>
    <n v="35.04"/>
  </r>
  <r>
    <x v="183"/>
    <x v="0"/>
    <n v="2"/>
    <n v="209"/>
    <n v="152.57"/>
  </r>
  <r>
    <x v="183"/>
    <x v="1"/>
    <n v="2"/>
    <n v="211"/>
    <n v="154.03"/>
  </r>
  <r>
    <x v="183"/>
    <x v="2"/>
    <n v="2"/>
    <n v="209"/>
    <n v="152.57"/>
  </r>
  <r>
    <x v="183"/>
    <x v="3"/>
    <n v="2"/>
    <n v="218"/>
    <n v="159.13999999999999"/>
  </r>
  <r>
    <x v="183"/>
    <x v="4"/>
    <n v="2"/>
    <n v="245"/>
    <n v="178.85"/>
  </r>
  <r>
    <x v="183"/>
    <x v="5"/>
    <n v="2"/>
    <n v="202"/>
    <n v="147.46"/>
  </r>
  <r>
    <x v="183"/>
    <x v="6"/>
    <n v="2"/>
    <n v="209"/>
    <n v="152.57"/>
  </r>
  <r>
    <x v="183"/>
    <x v="7"/>
    <n v="2"/>
    <n v="235"/>
    <n v="171.54999999999998"/>
  </r>
  <r>
    <x v="183"/>
    <x v="8"/>
    <n v="2"/>
    <n v="221"/>
    <n v="161.32999999999998"/>
  </r>
  <r>
    <x v="183"/>
    <x v="9"/>
    <n v="2"/>
    <n v="189"/>
    <n v="137.97"/>
  </r>
  <r>
    <x v="183"/>
    <x v="10"/>
    <n v="2"/>
    <n v="202"/>
    <n v="147.46"/>
  </r>
  <r>
    <x v="184"/>
    <x v="0"/>
    <n v="2"/>
    <n v="226"/>
    <n v="164.98"/>
  </r>
  <r>
    <x v="184"/>
    <x v="1"/>
    <n v="2"/>
    <n v="244"/>
    <n v="178.12"/>
  </r>
  <r>
    <x v="184"/>
    <x v="2"/>
    <n v="2"/>
    <n v="201"/>
    <n v="146.72999999999999"/>
  </r>
  <r>
    <x v="184"/>
    <x v="3"/>
    <n v="2"/>
    <n v="248"/>
    <n v="181.04"/>
  </r>
  <r>
    <x v="184"/>
    <x v="4"/>
    <n v="2"/>
    <n v="224"/>
    <n v="163.51999999999998"/>
  </r>
  <r>
    <x v="184"/>
    <x v="5"/>
    <n v="2"/>
    <n v="248"/>
    <n v="181.04"/>
  </r>
  <r>
    <x v="184"/>
    <x v="6"/>
    <n v="2"/>
    <n v="245"/>
    <n v="178.85"/>
  </r>
  <r>
    <x v="184"/>
    <x v="7"/>
    <n v="2"/>
    <n v="242"/>
    <n v="176.66"/>
  </r>
  <r>
    <x v="184"/>
    <x v="8"/>
    <n v="2"/>
    <n v="205"/>
    <n v="149.65"/>
  </r>
  <r>
    <x v="184"/>
    <x v="9"/>
    <n v="2"/>
    <n v="240"/>
    <n v="175.2"/>
  </r>
  <r>
    <x v="184"/>
    <x v="10"/>
    <n v="2"/>
    <n v="222"/>
    <n v="162.06"/>
  </r>
  <r>
    <x v="185"/>
    <x v="0"/>
    <n v="2"/>
    <n v="193"/>
    <n v="140.88999999999999"/>
  </r>
  <r>
    <x v="185"/>
    <x v="1"/>
    <n v="2"/>
    <n v="188"/>
    <n v="137.24"/>
  </r>
  <r>
    <x v="185"/>
    <x v="2"/>
    <n v="2"/>
    <n v="170"/>
    <n v="124.1"/>
  </r>
  <r>
    <x v="185"/>
    <x v="3"/>
    <n v="2"/>
    <n v="201"/>
    <n v="146.72999999999999"/>
  </r>
  <r>
    <x v="185"/>
    <x v="4"/>
    <n v="2"/>
    <n v="194"/>
    <n v="141.62"/>
  </r>
  <r>
    <x v="185"/>
    <x v="5"/>
    <n v="2"/>
    <n v="185"/>
    <n v="135.04999999999998"/>
  </r>
  <r>
    <x v="185"/>
    <x v="6"/>
    <n v="2"/>
    <n v="189"/>
    <n v="137.97"/>
  </r>
  <r>
    <x v="185"/>
    <x v="7"/>
    <n v="2"/>
    <n v="216"/>
    <n v="157.68"/>
  </r>
  <r>
    <x v="185"/>
    <x v="8"/>
    <n v="2"/>
    <n v="207"/>
    <n v="151.10999999999999"/>
  </r>
  <r>
    <x v="185"/>
    <x v="9"/>
    <n v="2"/>
    <n v="189"/>
    <n v="137.97"/>
  </r>
  <r>
    <x v="185"/>
    <x v="10"/>
    <n v="2"/>
    <n v="175"/>
    <n v="127.75"/>
  </r>
  <r>
    <x v="186"/>
    <x v="0"/>
    <n v="2"/>
    <n v="145"/>
    <n v="105.85"/>
  </r>
  <r>
    <x v="186"/>
    <x v="1"/>
    <n v="2"/>
    <n v="171"/>
    <n v="124.83"/>
  </r>
  <r>
    <x v="186"/>
    <x v="2"/>
    <n v="2"/>
    <n v="137"/>
    <n v="100.00999999999999"/>
  </r>
  <r>
    <x v="186"/>
    <x v="3"/>
    <n v="2"/>
    <n v="140"/>
    <n v="102.2"/>
  </r>
  <r>
    <x v="186"/>
    <x v="4"/>
    <n v="2"/>
    <n v="149"/>
    <n v="108.77"/>
  </r>
  <r>
    <x v="186"/>
    <x v="5"/>
    <n v="2"/>
    <n v="127"/>
    <n v="92.71"/>
  </r>
  <r>
    <x v="186"/>
    <x v="6"/>
    <n v="2"/>
    <n v="118"/>
    <n v="86.14"/>
  </r>
  <r>
    <x v="186"/>
    <x v="7"/>
    <n v="2"/>
    <n v="125"/>
    <n v="91.25"/>
  </r>
  <r>
    <x v="186"/>
    <x v="8"/>
    <n v="2"/>
    <n v="141"/>
    <n v="102.92999999999999"/>
  </r>
  <r>
    <x v="186"/>
    <x v="9"/>
    <n v="2"/>
    <n v="140"/>
    <n v="102.2"/>
  </r>
  <r>
    <x v="186"/>
    <x v="10"/>
    <n v="2"/>
    <n v="126"/>
    <n v="91.98"/>
  </r>
  <r>
    <x v="187"/>
    <x v="0"/>
    <n v="2"/>
    <n v="30"/>
    <n v="21.9"/>
  </r>
  <r>
    <x v="187"/>
    <x v="1"/>
    <n v="2"/>
    <n v="19"/>
    <n v="13.87"/>
  </r>
  <r>
    <x v="187"/>
    <x v="2"/>
    <n v="2"/>
    <n v="27"/>
    <n v="19.71"/>
  </r>
  <r>
    <x v="187"/>
    <x v="3"/>
    <n v="2"/>
    <n v="19"/>
    <n v="13.87"/>
  </r>
  <r>
    <x v="187"/>
    <x v="4"/>
    <n v="2"/>
    <n v="31"/>
    <n v="22.63"/>
  </r>
  <r>
    <x v="187"/>
    <x v="5"/>
    <n v="2"/>
    <n v="29"/>
    <n v="21.169999999999998"/>
  </r>
  <r>
    <x v="187"/>
    <x v="6"/>
    <n v="2"/>
    <n v="25"/>
    <n v="18.25"/>
  </r>
  <r>
    <x v="187"/>
    <x v="7"/>
    <n v="2"/>
    <n v="33"/>
    <n v="24.09"/>
  </r>
  <r>
    <x v="187"/>
    <x v="8"/>
    <n v="2"/>
    <n v="45"/>
    <n v="32.85"/>
  </r>
  <r>
    <x v="187"/>
    <x v="9"/>
    <n v="2"/>
    <n v="33"/>
    <n v="24.09"/>
  </r>
  <r>
    <x v="187"/>
    <x v="10"/>
    <n v="2"/>
    <n v="39"/>
    <n v="28.47"/>
  </r>
  <r>
    <x v="188"/>
    <x v="0"/>
    <n v="2"/>
    <n v="89"/>
    <n v="64.97"/>
  </r>
  <r>
    <x v="188"/>
    <x v="1"/>
    <n v="2"/>
    <n v="81"/>
    <n v="59.129999999999995"/>
  </r>
  <r>
    <x v="188"/>
    <x v="2"/>
    <n v="2"/>
    <n v="94"/>
    <n v="68.62"/>
  </r>
  <r>
    <x v="188"/>
    <x v="3"/>
    <n v="2"/>
    <n v="102"/>
    <n v="74.459999999999994"/>
  </r>
  <r>
    <x v="188"/>
    <x v="4"/>
    <n v="2"/>
    <n v="93"/>
    <n v="67.89"/>
  </r>
  <r>
    <x v="188"/>
    <x v="5"/>
    <n v="2"/>
    <n v="91"/>
    <n v="66.429999999999993"/>
  </r>
  <r>
    <x v="188"/>
    <x v="6"/>
    <n v="2"/>
    <n v="87"/>
    <n v="63.51"/>
  </r>
  <r>
    <x v="188"/>
    <x v="7"/>
    <n v="2"/>
    <n v="76"/>
    <n v="55.48"/>
  </r>
  <r>
    <x v="188"/>
    <x v="8"/>
    <n v="2"/>
    <n v="89"/>
    <n v="64.97"/>
  </r>
  <r>
    <x v="188"/>
    <x v="9"/>
    <n v="2"/>
    <n v="80"/>
    <n v="58.4"/>
  </r>
  <r>
    <x v="188"/>
    <x v="10"/>
    <n v="2"/>
    <n v="82"/>
    <n v="59.86"/>
  </r>
  <r>
    <x v="189"/>
    <x v="0"/>
    <n v="2"/>
    <n v="80"/>
    <n v="58.4"/>
  </r>
  <r>
    <x v="189"/>
    <x v="1"/>
    <n v="2"/>
    <n v="79"/>
    <n v="57.67"/>
  </r>
  <r>
    <x v="189"/>
    <x v="2"/>
    <n v="2"/>
    <n v="64"/>
    <n v="46.72"/>
  </r>
  <r>
    <x v="189"/>
    <x v="3"/>
    <n v="2"/>
    <n v="77"/>
    <n v="56.21"/>
  </r>
  <r>
    <x v="189"/>
    <x v="4"/>
    <n v="2"/>
    <n v="72"/>
    <n v="52.56"/>
  </r>
  <r>
    <x v="189"/>
    <x v="5"/>
    <n v="2"/>
    <n v="66"/>
    <n v="48.18"/>
  </r>
  <r>
    <x v="189"/>
    <x v="6"/>
    <n v="2"/>
    <n v="72"/>
    <n v="52.56"/>
  </r>
  <r>
    <x v="189"/>
    <x v="7"/>
    <n v="2"/>
    <n v="58"/>
    <n v="42.339999999999996"/>
  </r>
  <r>
    <x v="189"/>
    <x v="8"/>
    <n v="2"/>
    <n v="82"/>
    <n v="59.86"/>
  </r>
  <r>
    <x v="189"/>
    <x v="9"/>
    <n v="2"/>
    <n v="70"/>
    <n v="51.1"/>
  </r>
  <r>
    <x v="189"/>
    <x v="10"/>
    <n v="2"/>
    <n v="71"/>
    <n v="51.83"/>
  </r>
  <r>
    <x v="190"/>
    <x v="0"/>
    <n v="2"/>
    <n v="80"/>
    <n v="58.4"/>
  </r>
  <r>
    <x v="190"/>
    <x v="1"/>
    <n v="2"/>
    <n v="101"/>
    <n v="73.73"/>
  </r>
  <r>
    <x v="190"/>
    <x v="2"/>
    <n v="2"/>
    <n v="96"/>
    <n v="70.08"/>
  </r>
  <r>
    <x v="190"/>
    <x v="3"/>
    <n v="2"/>
    <n v="80"/>
    <n v="58.4"/>
  </r>
  <r>
    <x v="190"/>
    <x v="4"/>
    <n v="2"/>
    <n v="91"/>
    <n v="66.429999999999993"/>
  </r>
  <r>
    <x v="190"/>
    <x v="5"/>
    <n v="2"/>
    <n v="60"/>
    <n v="43.8"/>
  </r>
  <r>
    <x v="190"/>
    <x v="6"/>
    <n v="2"/>
    <n v="76"/>
    <n v="55.48"/>
  </r>
  <r>
    <x v="190"/>
    <x v="7"/>
    <n v="2"/>
    <n v="87"/>
    <n v="63.51"/>
  </r>
  <r>
    <x v="190"/>
    <x v="8"/>
    <n v="2"/>
    <n v="73"/>
    <n v="53.29"/>
  </r>
  <r>
    <x v="190"/>
    <x v="9"/>
    <n v="2"/>
    <n v="80"/>
    <n v="58.4"/>
  </r>
  <r>
    <x v="190"/>
    <x v="10"/>
    <n v="2"/>
    <n v="68"/>
    <n v="49.64"/>
  </r>
  <r>
    <x v="191"/>
    <x v="0"/>
    <n v="2"/>
    <n v="83"/>
    <n v="60.589999999999996"/>
  </r>
  <r>
    <x v="191"/>
    <x v="1"/>
    <n v="2"/>
    <n v="76"/>
    <n v="55.48"/>
  </r>
  <r>
    <x v="191"/>
    <x v="2"/>
    <n v="2"/>
    <n v="72"/>
    <n v="52.56"/>
  </r>
  <r>
    <x v="191"/>
    <x v="3"/>
    <n v="2"/>
    <n v="60"/>
    <n v="43.8"/>
  </r>
  <r>
    <x v="191"/>
    <x v="4"/>
    <n v="2"/>
    <n v="84"/>
    <n v="61.32"/>
  </r>
  <r>
    <x v="191"/>
    <x v="5"/>
    <n v="2"/>
    <n v="66"/>
    <n v="48.18"/>
  </r>
  <r>
    <x v="191"/>
    <x v="6"/>
    <n v="2"/>
    <n v="65"/>
    <n v="47.449999999999996"/>
  </r>
  <r>
    <x v="191"/>
    <x v="7"/>
    <n v="2"/>
    <n v="56"/>
    <n v="40.879999999999995"/>
  </r>
  <r>
    <x v="191"/>
    <x v="8"/>
    <n v="2"/>
    <n v="66"/>
    <n v="48.18"/>
  </r>
  <r>
    <x v="191"/>
    <x v="9"/>
    <n v="2"/>
    <n v="61"/>
    <n v="44.53"/>
  </r>
  <r>
    <x v="191"/>
    <x v="10"/>
    <n v="2"/>
    <n v="63"/>
    <n v="45.99"/>
  </r>
  <r>
    <x v="192"/>
    <x v="0"/>
    <n v="2"/>
    <n v="349"/>
    <n v="254.76999999999998"/>
  </r>
  <r>
    <x v="192"/>
    <x v="1"/>
    <n v="2"/>
    <n v="356"/>
    <n v="259.88"/>
  </r>
  <r>
    <x v="192"/>
    <x v="2"/>
    <n v="2"/>
    <n v="352"/>
    <n v="256.95999999999998"/>
  </r>
  <r>
    <x v="192"/>
    <x v="3"/>
    <n v="2"/>
    <n v="350"/>
    <n v="255.5"/>
  </r>
  <r>
    <x v="192"/>
    <x v="4"/>
    <n v="2"/>
    <n v="355"/>
    <n v="259.14999999999998"/>
  </r>
  <r>
    <x v="192"/>
    <x v="5"/>
    <n v="2"/>
    <n v="340"/>
    <n v="248.2"/>
  </r>
  <r>
    <x v="192"/>
    <x v="6"/>
    <n v="2"/>
    <n v="350"/>
    <n v="255.5"/>
  </r>
  <r>
    <x v="192"/>
    <x v="7"/>
    <n v="2"/>
    <n v="383"/>
    <n v="279.58999999999997"/>
  </r>
  <r>
    <x v="192"/>
    <x v="8"/>
    <n v="2"/>
    <n v="334"/>
    <n v="243.82"/>
  </r>
  <r>
    <x v="192"/>
    <x v="9"/>
    <n v="2"/>
    <n v="355"/>
    <n v="259.14999999999998"/>
  </r>
  <r>
    <x v="192"/>
    <x v="10"/>
    <n v="2"/>
    <n v="312"/>
    <n v="227.76"/>
  </r>
  <r>
    <x v="193"/>
    <x v="0"/>
    <n v="2"/>
    <n v="45"/>
    <n v="32.85"/>
  </r>
  <r>
    <x v="193"/>
    <x v="1"/>
    <n v="2"/>
    <n v="56"/>
    <n v="40.879999999999995"/>
  </r>
  <r>
    <x v="193"/>
    <x v="2"/>
    <n v="2"/>
    <n v="40"/>
    <n v="29.2"/>
  </r>
  <r>
    <x v="193"/>
    <x v="3"/>
    <n v="2"/>
    <n v="51"/>
    <n v="37.229999999999997"/>
  </r>
  <r>
    <x v="193"/>
    <x v="4"/>
    <n v="2"/>
    <n v="49"/>
    <n v="35.769999999999996"/>
  </r>
  <r>
    <x v="193"/>
    <x v="5"/>
    <n v="2"/>
    <n v="54"/>
    <n v="39.42"/>
  </r>
  <r>
    <x v="193"/>
    <x v="6"/>
    <n v="2"/>
    <n v="41"/>
    <n v="29.93"/>
  </r>
  <r>
    <x v="193"/>
    <x v="7"/>
    <n v="2"/>
    <n v="44"/>
    <n v="32.119999999999997"/>
  </r>
  <r>
    <x v="193"/>
    <x v="8"/>
    <n v="2"/>
    <n v="43"/>
    <n v="31.39"/>
  </r>
  <r>
    <x v="193"/>
    <x v="9"/>
    <n v="2"/>
    <n v="47"/>
    <n v="34.31"/>
  </r>
  <r>
    <x v="193"/>
    <x v="10"/>
    <n v="2"/>
    <n v="49"/>
    <n v="35.769999999999996"/>
  </r>
  <r>
    <x v="194"/>
    <x v="0"/>
    <n v="2"/>
    <n v="44"/>
    <n v="32.119999999999997"/>
  </r>
  <r>
    <x v="194"/>
    <x v="1"/>
    <n v="2"/>
    <n v="57"/>
    <n v="41.61"/>
  </r>
  <r>
    <x v="194"/>
    <x v="2"/>
    <n v="2"/>
    <n v="34"/>
    <n v="24.82"/>
  </r>
  <r>
    <x v="194"/>
    <x v="3"/>
    <n v="2"/>
    <n v="47"/>
    <n v="34.31"/>
  </r>
  <r>
    <x v="194"/>
    <x v="4"/>
    <n v="2"/>
    <n v="41"/>
    <n v="29.93"/>
  </r>
  <r>
    <x v="194"/>
    <x v="5"/>
    <n v="2"/>
    <n v="39"/>
    <n v="28.47"/>
  </r>
  <r>
    <x v="194"/>
    <x v="6"/>
    <n v="2"/>
    <n v="44"/>
    <n v="32.119999999999997"/>
  </r>
  <r>
    <x v="194"/>
    <x v="7"/>
    <n v="2"/>
    <n v="48"/>
    <n v="35.04"/>
  </r>
  <r>
    <x v="194"/>
    <x v="8"/>
    <n v="2"/>
    <n v="39"/>
    <n v="28.47"/>
  </r>
  <r>
    <x v="194"/>
    <x v="9"/>
    <n v="2"/>
    <n v="52"/>
    <n v="37.96"/>
  </r>
  <r>
    <x v="194"/>
    <x v="10"/>
    <n v="2"/>
    <n v="39"/>
    <n v="28.47"/>
  </r>
  <r>
    <x v="195"/>
    <x v="0"/>
    <n v="2"/>
    <n v="76"/>
    <n v="55.48"/>
  </r>
  <r>
    <x v="195"/>
    <x v="1"/>
    <n v="2"/>
    <n v="81"/>
    <n v="59.129999999999995"/>
  </r>
  <r>
    <x v="195"/>
    <x v="2"/>
    <n v="2"/>
    <n v="62"/>
    <n v="45.26"/>
  </r>
  <r>
    <x v="195"/>
    <x v="3"/>
    <n v="2"/>
    <n v="76"/>
    <n v="55.48"/>
  </r>
  <r>
    <x v="195"/>
    <x v="4"/>
    <n v="2"/>
    <n v="57"/>
    <n v="41.61"/>
  </r>
  <r>
    <x v="195"/>
    <x v="5"/>
    <n v="2"/>
    <n v="67"/>
    <n v="48.91"/>
  </r>
  <r>
    <x v="195"/>
    <x v="6"/>
    <n v="2"/>
    <n v="59"/>
    <n v="43.07"/>
  </r>
  <r>
    <x v="195"/>
    <x v="7"/>
    <n v="2"/>
    <n v="84"/>
    <n v="61.32"/>
  </r>
  <r>
    <x v="195"/>
    <x v="8"/>
    <n v="2"/>
    <n v="49"/>
    <n v="35.769999999999996"/>
  </r>
  <r>
    <x v="195"/>
    <x v="9"/>
    <n v="2"/>
    <n v="64"/>
    <n v="46.72"/>
  </r>
  <r>
    <x v="195"/>
    <x v="10"/>
    <n v="2"/>
    <n v="66"/>
    <n v="48.18"/>
  </r>
  <r>
    <x v="196"/>
    <x v="0"/>
    <n v="2"/>
    <n v="56"/>
    <n v="40.879999999999995"/>
  </r>
  <r>
    <x v="196"/>
    <x v="1"/>
    <n v="2"/>
    <n v="70"/>
    <n v="51.1"/>
  </r>
  <r>
    <x v="196"/>
    <x v="2"/>
    <n v="2"/>
    <n v="53"/>
    <n v="38.69"/>
  </r>
  <r>
    <x v="196"/>
    <x v="3"/>
    <n v="2"/>
    <n v="56"/>
    <n v="40.879999999999995"/>
  </r>
  <r>
    <x v="196"/>
    <x v="4"/>
    <n v="2"/>
    <n v="64"/>
    <n v="46.72"/>
  </r>
  <r>
    <x v="196"/>
    <x v="5"/>
    <n v="2"/>
    <n v="76"/>
    <n v="55.48"/>
  </r>
  <r>
    <x v="196"/>
    <x v="6"/>
    <n v="2"/>
    <n v="60"/>
    <n v="43.8"/>
  </r>
  <r>
    <x v="196"/>
    <x v="7"/>
    <n v="2"/>
    <n v="57"/>
    <n v="41.61"/>
  </r>
  <r>
    <x v="196"/>
    <x v="8"/>
    <n v="2"/>
    <n v="47"/>
    <n v="34.31"/>
  </r>
  <r>
    <x v="196"/>
    <x v="9"/>
    <n v="2"/>
    <n v="67"/>
    <n v="48.91"/>
  </r>
  <r>
    <x v="196"/>
    <x v="10"/>
    <n v="2"/>
    <n v="57"/>
    <n v="41.61"/>
  </r>
  <r>
    <x v="197"/>
    <x v="0"/>
    <n v="2"/>
    <n v="183"/>
    <n v="133.59"/>
  </r>
  <r>
    <x v="197"/>
    <x v="1"/>
    <n v="2"/>
    <n v="189"/>
    <n v="137.97"/>
  </r>
  <r>
    <x v="197"/>
    <x v="2"/>
    <n v="2"/>
    <n v="168"/>
    <n v="122.64"/>
  </r>
  <r>
    <x v="197"/>
    <x v="3"/>
    <n v="2"/>
    <n v="177"/>
    <n v="129.21"/>
  </r>
  <r>
    <x v="197"/>
    <x v="4"/>
    <n v="2"/>
    <n v="157"/>
    <n v="114.61"/>
  </r>
  <r>
    <x v="197"/>
    <x v="5"/>
    <n v="2"/>
    <n v="193"/>
    <n v="140.88999999999999"/>
  </r>
  <r>
    <x v="197"/>
    <x v="6"/>
    <n v="2"/>
    <n v="155"/>
    <n v="113.14999999999999"/>
  </r>
  <r>
    <x v="197"/>
    <x v="7"/>
    <n v="2"/>
    <n v="153"/>
    <n v="111.69"/>
  </r>
  <r>
    <x v="197"/>
    <x v="8"/>
    <n v="2"/>
    <n v="161"/>
    <n v="117.53"/>
  </r>
  <r>
    <x v="197"/>
    <x v="9"/>
    <n v="2"/>
    <n v="179"/>
    <n v="130.66999999999999"/>
  </r>
  <r>
    <x v="197"/>
    <x v="10"/>
    <n v="2"/>
    <n v="172"/>
    <n v="125.56"/>
  </r>
  <r>
    <x v="198"/>
    <x v="0"/>
    <n v="2"/>
    <n v="63"/>
    <n v="45.99"/>
  </r>
  <r>
    <x v="198"/>
    <x v="1"/>
    <n v="2"/>
    <n v="81"/>
    <n v="59.129999999999995"/>
  </r>
  <r>
    <x v="198"/>
    <x v="2"/>
    <n v="2"/>
    <n v="64"/>
    <n v="46.72"/>
  </r>
  <r>
    <x v="198"/>
    <x v="3"/>
    <n v="2"/>
    <n v="72"/>
    <n v="52.56"/>
  </r>
  <r>
    <x v="198"/>
    <x v="4"/>
    <n v="2"/>
    <n v="61"/>
    <n v="44.53"/>
  </r>
  <r>
    <x v="198"/>
    <x v="5"/>
    <n v="2"/>
    <n v="57"/>
    <n v="41.61"/>
  </r>
  <r>
    <x v="198"/>
    <x v="6"/>
    <n v="2"/>
    <n v="55"/>
    <n v="40.15"/>
  </r>
  <r>
    <x v="198"/>
    <x v="7"/>
    <n v="2"/>
    <n v="53"/>
    <n v="38.69"/>
  </r>
  <r>
    <x v="198"/>
    <x v="8"/>
    <n v="2"/>
    <n v="60"/>
    <n v="43.8"/>
  </r>
  <r>
    <x v="198"/>
    <x v="9"/>
    <n v="2"/>
    <n v="43"/>
    <n v="31.39"/>
  </r>
  <r>
    <x v="198"/>
    <x v="10"/>
    <n v="2"/>
    <n v="61"/>
    <n v="44.53"/>
  </r>
  <r>
    <x v="199"/>
    <x v="0"/>
    <n v="2"/>
    <n v="44"/>
    <n v="32.119999999999997"/>
  </r>
  <r>
    <x v="199"/>
    <x v="1"/>
    <n v="2"/>
    <n v="46"/>
    <n v="33.58"/>
  </r>
  <r>
    <x v="199"/>
    <x v="2"/>
    <n v="2"/>
    <n v="54"/>
    <n v="39.42"/>
  </r>
  <r>
    <x v="199"/>
    <x v="3"/>
    <n v="2"/>
    <n v="54"/>
    <n v="39.42"/>
  </r>
  <r>
    <x v="199"/>
    <x v="4"/>
    <n v="2"/>
    <n v="56"/>
    <n v="40.879999999999995"/>
  </r>
  <r>
    <x v="199"/>
    <x v="5"/>
    <n v="2"/>
    <n v="61"/>
    <n v="44.53"/>
  </r>
  <r>
    <x v="199"/>
    <x v="6"/>
    <n v="2"/>
    <n v="59"/>
    <n v="43.07"/>
  </r>
  <r>
    <x v="199"/>
    <x v="7"/>
    <n v="2"/>
    <n v="59"/>
    <n v="43.07"/>
  </r>
  <r>
    <x v="199"/>
    <x v="8"/>
    <n v="2"/>
    <n v="58"/>
    <n v="42.339999999999996"/>
  </r>
  <r>
    <x v="199"/>
    <x v="9"/>
    <n v="2"/>
    <n v="55"/>
    <n v="40.15"/>
  </r>
  <r>
    <x v="199"/>
    <x v="10"/>
    <n v="2"/>
    <n v="47"/>
    <n v="34.31"/>
  </r>
  <r>
    <x v="200"/>
    <x v="0"/>
    <n v="2"/>
    <n v="63"/>
    <n v="45.99"/>
  </r>
  <r>
    <x v="200"/>
    <x v="1"/>
    <n v="2"/>
    <n v="74"/>
    <n v="54.019999999999996"/>
  </r>
  <r>
    <x v="200"/>
    <x v="2"/>
    <n v="2"/>
    <n v="70"/>
    <n v="51.1"/>
  </r>
  <r>
    <x v="200"/>
    <x v="3"/>
    <n v="2"/>
    <n v="64"/>
    <n v="46.72"/>
  </r>
  <r>
    <x v="200"/>
    <x v="4"/>
    <n v="2"/>
    <n v="60"/>
    <n v="43.8"/>
  </r>
  <r>
    <x v="200"/>
    <x v="5"/>
    <n v="2"/>
    <n v="66"/>
    <n v="48.18"/>
  </r>
  <r>
    <x v="200"/>
    <x v="6"/>
    <n v="2"/>
    <n v="63"/>
    <n v="45.99"/>
  </r>
  <r>
    <x v="200"/>
    <x v="7"/>
    <n v="2"/>
    <n v="64"/>
    <n v="46.72"/>
  </r>
  <r>
    <x v="200"/>
    <x v="8"/>
    <n v="2"/>
    <n v="66"/>
    <n v="48.18"/>
  </r>
  <r>
    <x v="200"/>
    <x v="9"/>
    <n v="2"/>
    <n v="72"/>
    <n v="52.56"/>
  </r>
  <r>
    <x v="200"/>
    <x v="10"/>
    <n v="2"/>
    <n v="58"/>
    <n v="42.339999999999996"/>
  </r>
  <r>
    <x v="201"/>
    <x v="0"/>
    <n v="2"/>
    <n v="404"/>
    <n v="294.92"/>
  </r>
  <r>
    <x v="201"/>
    <x v="1"/>
    <n v="2"/>
    <n v="384"/>
    <n v="280.32"/>
  </r>
  <r>
    <x v="201"/>
    <x v="2"/>
    <n v="2"/>
    <n v="379"/>
    <n v="276.67"/>
  </r>
  <r>
    <x v="201"/>
    <x v="3"/>
    <n v="2"/>
    <n v="390"/>
    <n v="284.7"/>
  </r>
  <r>
    <x v="201"/>
    <x v="4"/>
    <n v="2"/>
    <n v="425"/>
    <n v="310.25"/>
  </r>
  <r>
    <x v="201"/>
    <x v="5"/>
    <n v="2"/>
    <n v="414"/>
    <n v="302.21999999999997"/>
  </r>
  <r>
    <x v="201"/>
    <x v="6"/>
    <n v="2"/>
    <n v="386"/>
    <n v="281.77999999999997"/>
  </r>
  <r>
    <x v="201"/>
    <x v="7"/>
    <n v="2"/>
    <n v="411"/>
    <n v="300.02999999999997"/>
  </r>
  <r>
    <x v="201"/>
    <x v="8"/>
    <n v="2"/>
    <n v="411"/>
    <n v="300.02999999999997"/>
  </r>
  <r>
    <x v="201"/>
    <x v="9"/>
    <n v="2"/>
    <n v="433"/>
    <n v="316.08999999999997"/>
  </r>
  <r>
    <x v="201"/>
    <x v="10"/>
    <n v="2"/>
    <n v="376"/>
    <n v="274.48"/>
  </r>
  <r>
    <x v="202"/>
    <x v="0"/>
    <n v="2"/>
    <n v="79"/>
    <n v="57.67"/>
  </r>
  <r>
    <x v="202"/>
    <x v="1"/>
    <n v="2"/>
    <n v="83"/>
    <n v="60.589999999999996"/>
  </r>
  <r>
    <x v="202"/>
    <x v="2"/>
    <n v="2"/>
    <n v="84"/>
    <n v="61.32"/>
  </r>
  <r>
    <x v="202"/>
    <x v="3"/>
    <n v="2"/>
    <n v="59"/>
    <n v="43.07"/>
  </r>
  <r>
    <x v="202"/>
    <x v="4"/>
    <n v="2"/>
    <n v="62"/>
    <n v="45.26"/>
  </r>
  <r>
    <x v="202"/>
    <x v="5"/>
    <n v="2"/>
    <n v="54"/>
    <n v="39.42"/>
  </r>
  <r>
    <x v="202"/>
    <x v="6"/>
    <n v="2"/>
    <n v="75"/>
    <n v="54.75"/>
  </r>
  <r>
    <x v="202"/>
    <x v="7"/>
    <n v="2"/>
    <n v="65"/>
    <n v="47.449999999999996"/>
  </r>
  <r>
    <x v="202"/>
    <x v="8"/>
    <n v="2"/>
    <n v="77"/>
    <n v="56.21"/>
  </r>
  <r>
    <x v="202"/>
    <x v="9"/>
    <n v="2"/>
    <n v="69"/>
    <n v="50.37"/>
  </r>
  <r>
    <x v="202"/>
    <x v="10"/>
    <n v="2"/>
    <n v="77"/>
    <n v="56.21"/>
  </r>
  <r>
    <x v="203"/>
    <x v="0"/>
    <n v="2"/>
    <n v="63"/>
    <n v="45.99"/>
  </r>
  <r>
    <x v="203"/>
    <x v="1"/>
    <n v="2"/>
    <n v="47"/>
    <n v="34.31"/>
  </r>
  <r>
    <x v="203"/>
    <x v="2"/>
    <n v="2"/>
    <n v="64"/>
    <n v="46.72"/>
  </r>
  <r>
    <x v="203"/>
    <x v="3"/>
    <n v="2"/>
    <n v="47"/>
    <n v="34.31"/>
  </r>
  <r>
    <x v="203"/>
    <x v="4"/>
    <n v="2"/>
    <n v="48"/>
    <n v="35.04"/>
  </r>
  <r>
    <x v="203"/>
    <x v="5"/>
    <n v="2"/>
    <n v="44"/>
    <n v="32.119999999999997"/>
  </r>
  <r>
    <x v="203"/>
    <x v="6"/>
    <n v="2"/>
    <n v="54"/>
    <n v="39.42"/>
  </r>
  <r>
    <x v="203"/>
    <x v="7"/>
    <n v="2"/>
    <n v="44"/>
    <n v="32.119999999999997"/>
  </r>
  <r>
    <x v="203"/>
    <x v="8"/>
    <n v="2"/>
    <n v="56"/>
    <n v="40.879999999999995"/>
  </r>
  <r>
    <x v="203"/>
    <x v="9"/>
    <n v="2"/>
    <n v="52"/>
    <n v="37.96"/>
  </r>
  <r>
    <x v="203"/>
    <x v="10"/>
    <n v="2"/>
    <n v="63"/>
    <n v="45.99"/>
  </r>
  <r>
    <x v="204"/>
    <x v="0"/>
    <n v="2"/>
    <n v="70"/>
    <n v="51.1"/>
  </r>
  <r>
    <x v="204"/>
    <x v="1"/>
    <n v="2"/>
    <n v="86"/>
    <n v="62.78"/>
  </r>
  <r>
    <x v="204"/>
    <x v="2"/>
    <n v="2"/>
    <n v="73"/>
    <n v="53.29"/>
  </r>
  <r>
    <x v="204"/>
    <x v="3"/>
    <n v="2"/>
    <n v="77"/>
    <n v="56.21"/>
  </r>
  <r>
    <x v="204"/>
    <x v="4"/>
    <n v="2"/>
    <n v="67"/>
    <n v="48.91"/>
  </r>
  <r>
    <x v="204"/>
    <x v="5"/>
    <n v="2"/>
    <n v="72"/>
    <n v="52.56"/>
  </r>
  <r>
    <x v="204"/>
    <x v="6"/>
    <n v="2"/>
    <n v="61"/>
    <n v="44.53"/>
  </r>
  <r>
    <x v="204"/>
    <x v="7"/>
    <n v="2"/>
    <n v="81"/>
    <n v="59.129999999999995"/>
  </r>
  <r>
    <x v="204"/>
    <x v="8"/>
    <n v="2"/>
    <n v="50"/>
    <n v="36.5"/>
  </r>
  <r>
    <x v="204"/>
    <x v="9"/>
    <n v="2"/>
    <n v="68"/>
    <n v="49.64"/>
  </r>
  <r>
    <x v="204"/>
    <x v="10"/>
    <n v="2"/>
    <n v="60"/>
    <n v="43.8"/>
  </r>
  <r>
    <x v="205"/>
    <x v="0"/>
    <n v="2"/>
    <n v="50"/>
    <n v="36.5"/>
  </r>
  <r>
    <x v="205"/>
    <x v="1"/>
    <n v="2"/>
    <n v="51"/>
    <n v="37.229999999999997"/>
  </r>
  <r>
    <x v="205"/>
    <x v="2"/>
    <n v="2"/>
    <n v="49"/>
    <n v="35.769999999999996"/>
  </r>
  <r>
    <x v="205"/>
    <x v="3"/>
    <n v="2"/>
    <n v="50"/>
    <n v="36.5"/>
  </r>
  <r>
    <x v="205"/>
    <x v="4"/>
    <n v="2"/>
    <n v="57"/>
    <n v="41.61"/>
  </r>
  <r>
    <x v="205"/>
    <x v="5"/>
    <n v="2"/>
    <n v="47"/>
    <n v="34.31"/>
  </r>
  <r>
    <x v="205"/>
    <x v="6"/>
    <n v="2"/>
    <n v="57"/>
    <n v="41.61"/>
  </r>
  <r>
    <x v="205"/>
    <x v="7"/>
    <n v="2"/>
    <n v="38"/>
    <n v="27.74"/>
  </r>
  <r>
    <x v="205"/>
    <x v="8"/>
    <n v="2"/>
    <n v="45"/>
    <n v="32.85"/>
  </r>
  <r>
    <x v="205"/>
    <x v="9"/>
    <n v="2"/>
    <n v="53"/>
    <n v="38.69"/>
  </r>
  <r>
    <x v="205"/>
    <x v="10"/>
    <n v="2"/>
    <n v="48"/>
    <n v="35.04"/>
  </r>
  <r>
    <x v="206"/>
    <x v="0"/>
    <n v="2"/>
    <n v="34"/>
    <n v="24.82"/>
  </r>
  <r>
    <x v="206"/>
    <x v="1"/>
    <n v="2"/>
    <n v="48"/>
    <n v="35.04"/>
  </r>
  <r>
    <x v="206"/>
    <x v="2"/>
    <n v="2"/>
    <n v="39"/>
    <n v="28.47"/>
  </r>
  <r>
    <x v="206"/>
    <x v="3"/>
    <n v="2"/>
    <n v="19"/>
    <n v="13.87"/>
  </r>
  <r>
    <x v="206"/>
    <x v="4"/>
    <n v="2"/>
    <n v="38"/>
    <n v="27.74"/>
  </r>
  <r>
    <x v="206"/>
    <x v="5"/>
    <n v="2"/>
    <n v="38"/>
    <n v="27.74"/>
  </r>
  <r>
    <x v="206"/>
    <x v="6"/>
    <n v="2"/>
    <n v="29"/>
    <n v="21.169999999999998"/>
  </r>
  <r>
    <x v="206"/>
    <x v="7"/>
    <n v="2"/>
    <n v="25"/>
    <n v="18.25"/>
  </r>
  <r>
    <x v="206"/>
    <x v="8"/>
    <n v="2"/>
    <n v="30"/>
    <n v="21.9"/>
  </r>
  <r>
    <x v="206"/>
    <x v="9"/>
    <n v="2"/>
    <n v="35"/>
    <n v="25.55"/>
  </r>
  <r>
    <x v="206"/>
    <x v="10"/>
    <n v="2"/>
    <n v="32"/>
    <n v="23.36"/>
  </r>
  <r>
    <x v="207"/>
    <x v="0"/>
    <n v="2"/>
    <n v="32"/>
    <n v="23.36"/>
  </r>
  <r>
    <x v="207"/>
    <x v="1"/>
    <n v="2"/>
    <n v="37"/>
    <n v="27.009999999999998"/>
  </r>
  <r>
    <x v="207"/>
    <x v="2"/>
    <n v="2"/>
    <n v="34"/>
    <n v="24.82"/>
  </r>
  <r>
    <x v="207"/>
    <x v="3"/>
    <n v="2"/>
    <n v="38"/>
    <n v="27.74"/>
  </r>
  <r>
    <x v="207"/>
    <x v="4"/>
    <n v="2"/>
    <n v="33"/>
    <n v="24.09"/>
  </r>
  <r>
    <x v="207"/>
    <x v="5"/>
    <n v="2"/>
    <n v="22"/>
    <n v="16.059999999999999"/>
  </r>
  <r>
    <x v="207"/>
    <x v="6"/>
    <n v="2"/>
    <n v="26"/>
    <n v="18.98"/>
  </r>
  <r>
    <x v="207"/>
    <x v="7"/>
    <n v="2"/>
    <n v="31"/>
    <n v="22.63"/>
  </r>
  <r>
    <x v="207"/>
    <x v="8"/>
    <n v="2"/>
    <n v="37"/>
    <n v="27.009999999999998"/>
  </r>
  <r>
    <x v="207"/>
    <x v="9"/>
    <n v="2"/>
    <n v="41"/>
    <n v="29.93"/>
  </r>
  <r>
    <x v="207"/>
    <x v="10"/>
    <n v="2"/>
    <n v="29"/>
    <n v="21.169999999999998"/>
  </r>
  <r>
    <x v="208"/>
    <x v="0"/>
    <n v="2"/>
    <n v="114"/>
    <n v="83.22"/>
  </r>
  <r>
    <x v="208"/>
    <x v="1"/>
    <n v="2"/>
    <n v="123"/>
    <n v="89.789999999999992"/>
  </r>
  <r>
    <x v="208"/>
    <x v="2"/>
    <n v="2"/>
    <n v="119"/>
    <n v="86.87"/>
  </r>
  <r>
    <x v="208"/>
    <x v="3"/>
    <n v="2"/>
    <n v="111"/>
    <n v="81.03"/>
  </r>
  <r>
    <x v="208"/>
    <x v="4"/>
    <n v="2"/>
    <n v="119"/>
    <n v="86.87"/>
  </r>
  <r>
    <x v="208"/>
    <x v="5"/>
    <n v="2"/>
    <n v="120"/>
    <n v="87.6"/>
  </r>
  <r>
    <x v="208"/>
    <x v="6"/>
    <n v="2"/>
    <n v="120"/>
    <n v="87.6"/>
  </r>
  <r>
    <x v="208"/>
    <x v="7"/>
    <n v="2"/>
    <n v="125"/>
    <n v="91.25"/>
  </r>
  <r>
    <x v="208"/>
    <x v="8"/>
    <n v="2"/>
    <n v="101"/>
    <n v="73.73"/>
  </r>
  <r>
    <x v="208"/>
    <x v="9"/>
    <n v="2"/>
    <n v="141"/>
    <n v="102.92999999999999"/>
  </r>
  <r>
    <x v="208"/>
    <x v="10"/>
    <n v="2"/>
    <n v="108"/>
    <n v="78.84"/>
  </r>
  <r>
    <x v="209"/>
    <x v="0"/>
    <n v="2"/>
    <n v="60"/>
    <n v="43.8"/>
  </r>
  <r>
    <x v="209"/>
    <x v="1"/>
    <n v="2"/>
    <n v="55"/>
    <n v="40.15"/>
  </r>
  <r>
    <x v="209"/>
    <x v="2"/>
    <n v="2"/>
    <n v="60"/>
    <n v="43.8"/>
  </r>
  <r>
    <x v="209"/>
    <x v="3"/>
    <n v="2"/>
    <n v="44"/>
    <n v="32.119999999999997"/>
  </r>
  <r>
    <x v="209"/>
    <x v="4"/>
    <n v="2"/>
    <n v="53"/>
    <n v="38.69"/>
  </r>
  <r>
    <x v="209"/>
    <x v="5"/>
    <n v="2"/>
    <n v="59"/>
    <n v="43.07"/>
  </r>
  <r>
    <x v="209"/>
    <x v="6"/>
    <n v="2"/>
    <n v="71"/>
    <n v="51.83"/>
  </r>
  <r>
    <x v="209"/>
    <x v="7"/>
    <n v="2"/>
    <n v="38"/>
    <n v="27.74"/>
  </r>
  <r>
    <x v="209"/>
    <x v="8"/>
    <n v="2"/>
    <n v="52"/>
    <n v="37.96"/>
  </r>
  <r>
    <x v="209"/>
    <x v="9"/>
    <n v="2"/>
    <n v="35"/>
    <n v="25.55"/>
  </r>
  <r>
    <x v="209"/>
    <x v="10"/>
    <n v="2"/>
    <n v="50"/>
    <n v="36.5"/>
  </r>
  <r>
    <x v="210"/>
    <x v="0"/>
    <n v="2"/>
    <n v="85"/>
    <n v="62.05"/>
  </r>
  <r>
    <x v="210"/>
    <x v="1"/>
    <n v="2"/>
    <n v="106"/>
    <n v="77.38"/>
  </r>
  <r>
    <x v="210"/>
    <x v="2"/>
    <n v="2"/>
    <n v="87"/>
    <n v="63.51"/>
  </r>
  <r>
    <x v="210"/>
    <x v="3"/>
    <n v="2"/>
    <n v="77"/>
    <n v="56.21"/>
  </r>
  <r>
    <x v="210"/>
    <x v="4"/>
    <n v="2"/>
    <n v="91"/>
    <n v="66.429999999999993"/>
  </r>
  <r>
    <x v="210"/>
    <x v="5"/>
    <n v="2"/>
    <n v="93"/>
    <n v="67.89"/>
  </r>
  <r>
    <x v="210"/>
    <x v="6"/>
    <n v="2"/>
    <n v="91"/>
    <n v="66.429999999999993"/>
  </r>
  <r>
    <x v="210"/>
    <x v="7"/>
    <n v="2"/>
    <n v="84"/>
    <n v="61.32"/>
  </r>
  <r>
    <x v="210"/>
    <x v="8"/>
    <n v="2"/>
    <n v="82"/>
    <n v="59.86"/>
  </r>
  <r>
    <x v="210"/>
    <x v="9"/>
    <n v="2"/>
    <n v="85"/>
    <n v="62.05"/>
  </r>
  <r>
    <x v="210"/>
    <x v="10"/>
    <n v="2"/>
    <n v="87"/>
    <n v="63.51"/>
  </r>
  <r>
    <x v="211"/>
    <x v="0"/>
    <n v="2"/>
    <n v="51"/>
    <n v="37.229999999999997"/>
  </r>
  <r>
    <x v="211"/>
    <x v="1"/>
    <n v="2"/>
    <n v="59"/>
    <n v="43.07"/>
  </r>
  <r>
    <x v="211"/>
    <x v="2"/>
    <n v="2"/>
    <n v="48"/>
    <n v="35.04"/>
  </r>
  <r>
    <x v="211"/>
    <x v="3"/>
    <n v="2"/>
    <n v="68"/>
    <n v="49.64"/>
  </r>
  <r>
    <x v="211"/>
    <x v="4"/>
    <n v="2"/>
    <n v="58"/>
    <n v="42.339999999999996"/>
  </r>
  <r>
    <x v="211"/>
    <x v="5"/>
    <n v="2"/>
    <n v="53"/>
    <n v="38.69"/>
  </r>
  <r>
    <x v="211"/>
    <x v="6"/>
    <n v="2"/>
    <n v="49"/>
    <n v="35.769999999999996"/>
  </r>
  <r>
    <x v="211"/>
    <x v="7"/>
    <n v="2"/>
    <n v="54"/>
    <n v="39.42"/>
  </r>
  <r>
    <x v="211"/>
    <x v="8"/>
    <n v="2"/>
    <n v="45"/>
    <n v="32.85"/>
  </r>
  <r>
    <x v="211"/>
    <x v="9"/>
    <n v="2"/>
    <n v="70"/>
    <n v="51.1"/>
  </r>
  <r>
    <x v="211"/>
    <x v="10"/>
    <n v="2"/>
    <n v="43"/>
    <n v="31.39"/>
  </r>
  <r>
    <x v="212"/>
    <x v="0"/>
    <n v="2"/>
    <n v="29"/>
    <n v="21.169999999999998"/>
  </r>
  <r>
    <x v="212"/>
    <x v="1"/>
    <n v="2"/>
    <n v="22"/>
    <n v="16.059999999999999"/>
  </r>
  <r>
    <x v="212"/>
    <x v="2"/>
    <n v="2"/>
    <n v="32"/>
    <n v="23.36"/>
  </r>
  <r>
    <x v="212"/>
    <x v="3"/>
    <n v="2"/>
    <n v="33"/>
    <n v="24.09"/>
  </r>
  <r>
    <x v="212"/>
    <x v="4"/>
    <n v="2"/>
    <n v="30"/>
    <n v="21.9"/>
  </r>
  <r>
    <x v="212"/>
    <x v="5"/>
    <n v="2"/>
    <n v="24"/>
    <n v="17.52"/>
  </r>
  <r>
    <x v="212"/>
    <x v="6"/>
    <n v="2"/>
    <n v="31"/>
    <n v="22.63"/>
  </r>
  <r>
    <x v="212"/>
    <x v="7"/>
    <n v="2"/>
    <n v="28"/>
    <n v="20.439999999999998"/>
  </r>
  <r>
    <x v="212"/>
    <x v="8"/>
    <n v="2"/>
    <n v="31"/>
    <n v="22.63"/>
  </r>
  <r>
    <x v="212"/>
    <x v="9"/>
    <n v="2"/>
    <n v="30"/>
    <n v="21.9"/>
  </r>
  <r>
    <x v="212"/>
    <x v="10"/>
    <n v="2"/>
    <n v="23"/>
    <n v="16.79"/>
  </r>
  <r>
    <x v="213"/>
    <x v="0"/>
    <n v="2"/>
    <n v="49"/>
    <n v="35.769999999999996"/>
  </r>
  <r>
    <x v="213"/>
    <x v="1"/>
    <n v="2"/>
    <n v="43"/>
    <n v="31.39"/>
  </r>
  <r>
    <x v="213"/>
    <x v="2"/>
    <n v="2"/>
    <n v="43"/>
    <n v="31.39"/>
  </r>
  <r>
    <x v="213"/>
    <x v="3"/>
    <n v="2"/>
    <n v="47"/>
    <n v="34.31"/>
  </r>
  <r>
    <x v="213"/>
    <x v="4"/>
    <n v="2"/>
    <n v="48"/>
    <n v="35.04"/>
  </r>
  <r>
    <x v="213"/>
    <x v="5"/>
    <n v="2"/>
    <n v="55"/>
    <n v="40.15"/>
  </r>
  <r>
    <x v="213"/>
    <x v="6"/>
    <n v="2"/>
    <n v="47"/>
    <n v="34.31"/>
  </r>
  <r>
    <x v="213"/>
    <x v="7"/>
    <n v="2"/>
    <n v="45"/>
    <n v="32.85"/>
  </r>
  <r>
    <x v="213"/>
    <x v="8"/>
    <n v="2"/>
    <n v="42"/>
    <n v="30.66"/>
  </r>
  <r>
    <x v="213"/>
    <x v="9"/>
    <n v="2"/>
    <n v="49"/>
    <n v="35.769999999999996"/>
  </r>
  <r>
    <x v="213"/>
    <x v="10"/>
    <n v="2"/>
    <n v="42"/>
    <n v="30.66"/>
  </r>
  <r>
    <x v="214"/>
    <x v="0"/>
    <n v="2"/>
    <n v="67"/>
    <n v="48.91"/>
  </r>
  <r>
    <x v="214"/>
    <x v="1"/>
    <n v="2"/>
    <n v="65"/>
    <n v="47.449999999999996"/>
  </r>
  <r>
    <x v="214"/>
    <x v="2"/>
    <n v="2"/>
    <n v="74"/>
    <n v="54.019999999999996"/>
  </r>
  <r>
    <x v="214"/>
    <x v="3"/>
    <n v="2"/>
    <n v="79"/>
    <n v="57.67"/>
  </r>
  <r>
    <x v="214"/>
    <x v="4"/>
    <n v="2"/>
    <n v="72"/>
    <n v="52.56"/>
  </r>
  <r>
    <x v="214"/>
    <x v="5"/>
    <n v="2"/>
    <n v="85"/>
    <n v="62.05"/>
  </r>
  <r>
    <x v="214"/>
    <x v="6"/>
    <n v="2"/>
    <n v="66"/>
    <n v="48.18"/>
  </r>
  <r>
    <x v="214"/>
    <x v="7"/>
    <n v="2"/>
    <n v="59"/>
    <n v="43.07"/>
  </r>
  <r>
    <x v="214"/>
    <x v="8"/>
    <n v="2"/>
    <n v="56"/>
    <n v="40.879999999999995"/>
  </r>
  <r>
    <x v="214"/>
    <x v="9"/>
    <n v="2"/>
    <n v="76"/>
    <n v="55.48"/>
  </r>
  <r>
    <x v="214"/>
    <x v="10"/>
    <n v="2"/>
    <n v="61"/>
    <n v="44.53"/>
  </r>
  <r>
    <x v="215"/>
    <x v="0"/>
    <n v="2"/>
    <n v="48"/>
    <n v="35.04"/>
  </r>
  <r>
    <x v="215"/>
    <x v="1"/>
    <n v="2"/>
    <n v="46"/>
    <n v="33.58"/>
  </r>
  <r>
    <x v="215"/>
    <x v="2"/>
    <n v="2"/>
    <n v="44"/>
    <n v="32.119999999999997"/>
  </r>
  <r>
    <x v="215"/>
    <x v="3"/>
    <n v="2"/>
    <n v="42"/>
    <n v="30.66"/>
  </r>
  <r>
    <x v="215"/>
    <x v="4"/>
    <n v="2"/>
    <n v="42"/>
    <n v="30.66"/>
  </r>
  <r>
    <x v="215"/>
    <x v="5"/>
    <n v="2"/>
    <n v="47"/>
    <n v="34.31"/>
  </r>
  <r>
    <x v="215"/>
    <x v="6"/>
    <n v="2"/>
    <n v="48"/>
    <n v="35.04"/>
  </r>
  <r>
    <x v="215"/>
    <x v="7"/>
    <n v="2"/>
    <n v="52"/>
    <n v="37.96"/>
  </r>
  <r>
    <x v="215"/>
    <x v="8"/>
    <n v="2"/>
    <n v="42"/>
    <n v="30.66"/>
  </r>
  <r>
    <x v="215"/>
    <x v="9"/>
    <n v="2"/>
    <n v="37"/>
    <n v="27.009999999999998"/>
  </r>
  <r>
    <x v="215"/>
    <x v="10"/>
    <n v="2"/>
    <n v="37"/>
    <n v="27.009999999999998"/>
  </r>
  <r>
    <x v="216"/>
    <x v="0"/>
    <n v="2"/>
    <n v="59"/>
    <n v="43.07"/>
  </r>
  <r>
    <x v="216"/>
    <x v="1"/>
    <n v="2"/>
    <n v="65"/>
    <n v="47.449999999999996"/>
  </r>
  <r>
    <x v="216"/>
    <x v="2"/>
    <n v="2"/>
    <n v="61"/>
    <n v="44.53"/>
  </r>
  <r>
    <x v="216"/>
    <x v="3"/>
    <n v="2"/>
    <n v="60"/>
    <n v="43.8"/>
  </r>
  <r>
    <x v="216"/>
    <x v="4"/>
    <n v="2"/>
    <n v="59"/>
    <n v="43.07"/>
  </r>
  <r>
    <x v="216"/>
    <x v="5"/>
    <n v="2"/>
    <n v="51"/>
    <n v="37.229999999999997"/>
  </r>
  <r>
    <x v="216"/>
    <x v="6"/>
    <n v="2"/>
    <n v="67"/>
    <n v="48.91"/>
  </r>
  <r>
    <x v="216"/>
    <x v="7"/>
    <n v="2"/>
    <n v="55"/>
    <n v="40.15"/>
  </r>
  <r>
    <x v="216"/>
    <x v="8"/>
    <n v="2"/>
    <n v="75"/>
    <n v="54.75"/>
  </r>
  <r>
    <x v="216"/>
    <x v="9"/>
    <n v="2"/>
    <n v="77"/>
    <n v="56.21"/>
  </r>
  <r>
    <x v="216"/>
    <x v="10"/>
    <n v="2"/>
    <n v="70"/>
    <n v="51.1"/>
  </r>
  <r>
    <x v="217"/>
    <x v="0"/>
    <n v="2"/>
    <n v="496"/>
    <n v="362.08"/>
  </r>
  <r>
    <x v="217"/>
    <x v="1"/>
    <n v="2"/>
    <n v="489"/>
    <n v="356.96999999999997"/>
  </r>
  <r>
    <x v="217"/>
    <x v="2"/>
    <n v="2"/>
    <n v="537"/>
    <n v="392.01"/>
  </r>
  <r>
    <x v="217"/>
    <x v="3"/>
    <n v="2"/>
    <n v="551"/>
    <n v="402.23"/>
  </r>
  <r>
    <x v="217"/>
    <x v="4"/>
    <n v="2"/>
    <n v="505"/>
    <n v="368.65"/>
  </r>
  <r>
    <x v="217"/>
    <x v="5"/>
    <n v="2"/>
    <n v="554"/>
    <n v="404.42"/>
  </r>
  <r>
    <x v="217"/>
    <x v="6"/>
    <n v="2"/>
    <n v="565"/>
    <n v="412.45"/>
  </r>
  <r>
    <x v="217"/>
    <x v="7"/>
    <n v="2"/>
    <n v="557"/>
    <n v="406.61"/>
  </r>
  <r>
    <x v="217"/>
    <x v="8"/>
    <n v="2"/>
    <n v="564"/>
    <n v="411.71999999999997"/>
  </r>
  <r>
    <x v="217"/>
    <x v="9"/>
    <n v="2"/>
    <n v="544"/>
    <n v="397.12"/>
  </r>
  <r>
    <x v="217"/>
    <x v="10"/>
    <n v="2"/>
    <n v="506"/>
    <n v="369.38"/>
  </r>
  <r>
    <x v="218"/>
    <x v="0"/>
    <n v="2"/>
    <n v="116"/>
    <n v="84.679999999999993"/>
  </r>
  <r>
    <x v="218"/>
    <x v="1"/>
    <n v="2"/>
    <n v="136"/>
    <n v="99.28"/>
  </r>
  <r>
    <x v="218"/>
    <x v="2"/>
    <n v="2"/>
    <n v="112"/>
    <n v="81.759999999999991"/>
  </r>
  <r>
    <x v="218"/>
    <x v="3"/>
    <n v="2"/>
    <n v="106"/>
    <n v="77.38"/>
  </r>
  <r>
    <x v="218"/>
    <x v="4"/>
    <n v="2"/>
    <n v="113"/>
    <n v="82.49"/>
  </r>
  <r>
    <x v="218"/>
    <x v="5"/>
    <n v="2"/>
    <n v="146"/>
    <n v="106.58"/>
  </r>
  <r>
    <x v="218"/>
    <x v="6"/>
    <n v="2"/>
    <n v="127"/>
    <n v="92.71"/>
  </r>
  <r>
    <x v="218"/>
    <x v="7"/>
    <n v="2"/>
    <n v="132"/>
    <n v="96.36"/>
  </r>
  <r>
    <x v="218"/>
    <x v="8"/>
    <n v="2"/>
    <n v="127"/>
    <n v="92.71"/>
  </r>
  <r>
    <x v="218"/>
    <x v="9"/>
    <n v="2"/>
    <n v="121"/>
    <n v="88.33"/>
  </r>
  <r>
    <x v="218"/>
    <x v="10"/>
    <n v="2"/>
    <n v="136"/>
    <n v="99.28"/>
  </r>
  <r>
    <x v="219"/>
    <x v="0"/>
    <n v="2"/>
    <n v="185"/>
    <n v="135.04999999999998"/>
  </r>
  <r>
    <x v="219"/>
    <x v="1"/>
    <n v="2"/>
    <n v="213"/>
    <n v="155.49"/>
  </r>
  <r>
    <x v="219"/>
    <x v="2"/>
    <n v="2"/>
    <n v="200"/>
    <n v="146"/>
  </r>
  <r>
    <x v="219"/>
    <x v="3"/>
    <n v="2"/>
    <n v="221"/>
    <n v="161.32999999999998"/>
  </r>
  <r>
    <x v="219"/>
    <x v="4"/>
    <n v="2"/>
    <n v="190"/>
    <n v="138.69999999999999"/>
  </r>
  <r>
    <x v="219"/>
    <x v="5"/>
    <n v="2"/>
    <n v="181"/>
    <n v="132.13"/>
  </r>
  <r>
    <x v="219"/>
    <x v="6"/>
    <n v="2"/>
    <n v="193"/>
    <n v="140.88999999999999"/>
  </r>
  <r>
    <x v="219"/>
    <x v="7"/>
    <n v="2"/>
    <n v="164"/>
    <n v="119.72"/>
  </r>
  <r>
    <x v="219"/>
    <x v="8"/>
    <n v="2"/>
    <n v="162"/>
    <n v="118.25999999999999"/>
  </r>
  <r>
    <x v="219"/>
    <x v="9"/>
    <n v="2"/>
    <n v="166"/>
    <n v="121.17999999999999"/>
  </r>
  <r>
    <x v="219"/>
    <x v="10"/>
    <n v="2"/>
    <n v="173"/>
    <n v="126.28999999999999"/>
  </r>
  <r>
    <x v="220"/>
    <x v="0"/>
    <n v="2"/>
    <n v="94"/>
    <n v="68.62"/>
  </r>
  <r>
    <x v="220"/>
    <x v="1"/>
    <n v="2"/>
    <n v="110"/>
    <n v="80.3"/>
  </r>
  <r>
    <x v="220"/>
    <x v="2"/>
    <n v="2"/>
    <n v="106"/>
    <n v="77.38"/>
  </r>
  <r>
    <x v="220"/>
    <x v="3"/>
    <n v="2"/>
    <n v="87"/>
    <n v="63.51"/>
  </r>
  <r>
    <x v="220"/>
    <x v="4"/>
    <n v="2"/>
    <n v="104"/>
    <n v="75.92"/>
  </r>
  <r>
    <x v="220"/>
    <x v="5"/>
    <n v="2"/>
    <n v="83"/>
    <n v="60.589999999999996"/>
  </r>
  <r>
    <x v="220"/>
    <x v="6"/>
    <n v="2"/>
    <n v="111"/>
    <n v="81.03"/>
  </r>
  <r>
    <x v="220"/>
    <x v="7"/>
    <n v="2"/>
    <n v="95"/>
    <n v="69.349999999999994"/>
  </r>
  <r>
    <x v="220"/>
    <x v="8"/>
    <n v="2"/>
    <n v="121"/>
    <n v="88.33"/>
  </r>
  <r>
    <x v="220"/>
    <x v="9"/>
    <n v="2"/>
    <n v="103"/>
    <n v="75.19"/>
  </r>
  <r>
    <x v="220"/>
    <x v="10"/>
    <n v="2"/>
    <n v="102"/>
    <n v="74.459999999999994"/>
  </r>
  <r>
    <x v="221"/>
    <x v="0"/>
    <n v="2"/>
    <n v="91"/>
    <n v="66.429999999999993"/>
  </r>
  <r>
    <x v="221"/>
    <x v="1"/>
    <n v="2"/>
    <n v="104"/>
    <n v="75.92"/>
  </r>
  <r>
    <x v="221"/>
    <x v="2"/>
    <n v="2"/>
    <n v="86"/>
    <n v="62.78"/>
  </r>
  <r>
    <x v="221"/>
    <x v="3"/>
    <n v="2"/>
    <n v="108"/>
    <n v="78.84"/>
  </r>
  <r>
    <x v="221"/>
    <x v="4"/>
    <n v="2"/>
    <n v="106"/>
    <n v="77.38"/>
  </r>
  <r>
    <x v="221"/>
    <x v="5"/>
    <n v="2"/>
    <n v="107"/>
    <n v="78.11"/>
  </r>
  <r>
    <x v="221"/>
    <x v="6"/>
    <n v="2"/>
    <n v="111"/>
    <n v="81.03"/>
  </r>
  <r>
    <x v="221"/>
    <x v="7"/>
    <n v="2"/>
    <n v="88"/>
    <n v="64.239999999999995"/>
  </r>
  <r>
    <x v="221"/>
    <x v="8"/>
    <n v="2"/>
    <n v="94"/>
    <n v="68.62"/>
  </r>
  <r>
    <x v="221"/>
    <x v="9"/>
    <n v="2"/>
    <n v="102"/>
    <n v="74.459999999999994"/>
  </r>
  <r>
    <x v="221"/>
    <x v="10"/>
    <n v="2"/>
    <n v="101"/>
    <n v="73.73"/>
  </r>
  <r>
    <x v="222"/>
    <x v="0"/>
    <n v="2"/>
    <n v="108"/>
    <n v="78.84"/>
  </r>
  <r>
    <x v="222"/>
    <x v="1"/>
    <n v="2"/>
    <n v="123"/>
    <n v="89.789999999999992"/>
  </r>
  <r>
    <x v="222"/>
    <x v="2"/>
    <n v="2"/>
    <n v="109"/>
    <n v="79.569999999999993"/>
  </r>
  <r>
    <x v="222"/>
    <x v="3"/>
    <n v="2"/>
    <n v="101"/>
    <n v="73.73"/>
  </r>
  <r>
    <x v="222"/>
    <x v="4"/>
    <n v="2"/>
    <n v="101"/>
    <n v="73.73"/>
  </r>
  <r>
    <x v="222"/>
    <x v="5"/>
    <n v="2"/>
    <n v="109"/>
    <n v="79.569999999999993"/>
  </r>
  <r>
    <x v="222"/>
    <x v="6"/>
    <n v="2"/>
    <n v="102"/>
    <n v="74.459999999999994"/>
  </r>
  <r>
    <x v="222"/>
    <x v="7"/>
    <n v="2"/>
    <n v="93"/>
    <n v="67.89"/>
  </r>
  <r>
    <x v="222"/>
    <x v="8"/>
    <n v="2"/>
    <n v="102"/>
    <n v="74.459999999999994"/>
  </r>
  <r>
    <x v="222"/>
    <x v="9"/>
    <n v="2"/>
    <n v="96"/>
    <n v="70.08"/>
  </r>
  <r>
    <x v="222"/>
    <x v="10"/>
    <n v="2"/>
    <n v="95"/>
    <n v="69.349999999999994"/>
  </r>
  <r>
    <x v="223"/>
    <x v="0"/>
    <n v="2"/>
    <n v="210"/>
    <n v="153.29999999999998"/>
  </r>
  <r>
    <x v="223"/>
    <x v="1"/>
    <n v="2"/>
    <n v="236"/>
    <n v="172.28"/>
  </r>
  <r>
    <x v="223"/>
    <x v="2"/>
    <n v="2"/>
    <n v="209"/>
    <n v="152.57"/>
  </r>
  <r>
    <x v="223"/>
    <x v="3"/>
    <n v="2"/>
    <n v="186"/>
    <n v="135.78"/>
  </r>
  <r>
    <x v="223"/>
    <x v="4"/>
    <n v="2"/>
    <n v="236"/>
    <n v="172.28"/>
  </r>
  <r>
    <x v="223"/>
    <x v="5"/>
    <n v="2"/>
    <n v="220"/>
    <n v="160.6"/>
  </r>
  <r>
    <x v="223"/>
    <x v="6"/>
    <n v="2"/>
    <n v="198"/>
    <n v="144.54"/>
  </r>
  <r>
    <x v="223"/>
    <x v="7"/>
    <n v="2"/>
    <n v="222"/>
    <n v="162.06"/>
  </r>
  <r>
    <x v="223"/>
    <x v="8"/>
    <n v="2"/>
    <n v="213"/>
    <n v="155.49"/>
  </r>
  <r>
    <x v="223"/>
    <x v="9"/>
    <n v="2"/>
    <n v="211"/>
    <n v="154.03"/>
  </r>
  <r>
    <x v="223"/>
    <x v="10"/>
    <n v="2"/>
    <n v="218"/>
    <n v="159.13999999999999"/>
  </r>
  <r>
    <x v="224"/>
    <x v="0"/>
    <n v="2"/>
    <n v="50"/>
    <n v="36.5"/>
  </r>
  <r>
    <x v="224"/>
    <x v="1"/>
    <n v="2"/>
    <n v="67"/>
    <n v="48.91"/>
  </r>
  <r>
    <x v="224"/>
    <x v="2"/>
    <n v="2"/>
    <n v="68"/>
    <n v="49.64"/>
  </r>
  <r>
    <x v="224"/>
    <x v="3"/>
    <n v="2"/>
    <n v="61"/>
    <n v="44.53"/>
  </r>
  <r>
    <x v="224"/>
    <x v="4"/>
    <n v="2"/>
    <n v="63"/>
    <n v="45.99"/>
  </r>
  <r>
    <x v="224"/>
    <x v="5"/>
    <n v="2"/>
    <n v="59"/>
    <n v="43.07"/>
  </r>
  <r>
    <x v="224"/>
    <x v="6"/>
    <n v="2"/>
    <n v="45"/>
    <n v="32.85"/>
  </r>
  <r>
    <x v="224"/>
    <x v="7"/>
    <n v="2"/>
    <n v="64"/>
    <n v="46.72"/>
  </r>
  <r>
    <x v="224"/>
    <x v="8"/>
    <n v="2"/>
    <n v="52"/>
    <n v="37.96"/>
  </r>
  <r>
    <x v="224"/>
    <x v="9"/>
    <n v="2"/>
    <n v="36"/>
    <n v="26.28"/>
  </r>
  <r>
    <x v="224"/>
    <x v="10"/>
    <n v="2"/>
    <n v="51"/>
    <n v="37.229999999999997"/>
  </r>
  <r>
    <x v="225"/>
    <x v="0"/>
    <n v="2"/>
    <n v="123"/>
    <n v="89.789999999999992"/>
  </r>
  <r>
    <x v="225"/>
    <x v="1"/>
    <n v="2"/>
    <n v="138"/>
    <n v="100.74"/>
  </r>
  <r>
    <x v="225"/>
    <x v="2"/>
    <n v="2"/>
    <n v="142"/>
    <n v="103.66"/>
  </r>
  <r>
    <x v="225"/>
    <x v="3"/>
    <n v="2"/>
    <n v="122"/>
    <n v="89.06"/>
  </r>
  <r>
    <x v="225"/>
    <x v="4"/>
    <n v="2"/>
    <n v="150"/>
    <n v="109.5"/>
  </r>
  <r>
    <x v="225"/>
    <x v="5"/>
    <n v="2"/>
    <n v="127"/>
    <n v="92.71"/>
  </r>
  <r>
    <x v="225"/>
    <x v="6"/>
    <n v="2"/>
    <n v="161"/>
    <n v="117.53"/>
  </r>
  <r>
    <x v="225"/>
    <x v="7"/>
    <n v="2"/>
    <n v="126"/>
    <n v="91.98"/>
  </r>
  <r>
    <x v="225"/>
    <x v="8"/>
    <n v="2"/>
    <n v="142"/>
    <n v="103.66"/>
  </r>
  <r>
    <x v="225"/>
    <x v="9"/>
    <n v="2"/>
    <n v="167"/>
    <n v="121.91"/>
  </r>
  <r>
    <x v="225"/>
    <x v="10"/>
    <n v="2"/>
    <n v="133"/>
    <n v="97.09"/>
  </r>
  <r>
    <x v="226"/>
    <x v="0"/>
    <n v="2"/>
    <n v="121"/>
    <n v="88.33"/>
  </r>
  <r>
    <x v="226"/>
    <x v="1"/>
    <n v="2"/>
    <n v="113"/>
    <n v="82.49"/>
  </r>
  <r>
    <x v="226"/>
    <x v="2"/>
    <n v="2"/>
    <n v="122"/>
    <n v="89.06"/>
  </r>
  <r>
    <x v="226"/>
    <x v="3"/>
    <n v="2"/>
    <n v="122"/>
    <n v="89.06"/>
  </r>
  <r>
    <x v="226"/>
    <x v="4"/>
    <n v="2"/>
    <n v="129"/>
    <n v="94.17"/>
  </r>
  <r>
    <x v="226"/>
    <x v="5"/>
    <n v="2"/>
    <n v="125"/>
    <n v="91.25"/>
  </r>
  <r>
    <x v="226"/>
    <x v="6"/>
    <n v="2"/>
    <n v="122"/>
    <n v="89.06"/>
  </r>
  <r>
    <x v="226"/>
    <x v="7"/>
    <n v="2"/>
    <n v="127"/>
    <n v="92.71"/>
  </r>
  <r>
    <x v="226"/>
    <x v="8"/>
    <n v="2"/>
    <n v="128"/>
    <n v="93.44"/>
  </r>
  <r>
    <x v="226"/>
    <x v="9"/>
    <n v="2"/>
    <n v="127"/>
    <n v="92.71"/>
  </r>
  <r>
    <x v="226"/>
    <x v="10"/>
    <n v="2"/>
    <n v="122"/>
    <n v="89.06"/>
  </r>
  <r>
    <x v="227"/>
    <x v="0"/>
    <n v="2"/>
    <n v="91"/>
    <n v="66.429999999999993"/>
  </r>
  <r>
    <x v="227"/>
    <x v="1"/>
    <n v="2"/>
    <n v="82"/>
    <n v="59.86"/>
  </r>
  <r>
    <x v="227"/>
    <x v="2"/>
    <n v="2"/>
    <n v="78"/>
    <n v="56.94"/>
  </r>
  <r>
    <x v="227"/>
    <x v="3"/>
    <n v="2"/>
    <n v="78"/>
    <n v="56.94"/>
  </r>
  <r>
    <x v="227"/>
    <x v="4"/>
    <n v="2"/>
    <n v="82"/>
    <n v="59.86"/>
  </r>
  <r>
    <x v="227"/>
    <x v="5"/>
    <n v="2"/>
    <n v="85"/>
    <n v="62.05"/>
  </r>
  <r>
    <x v="227"/>
    <x v="6"/>
    <n v="2"/>
    <n v="76"/>
    <n v="55.48"/>
  </r>
  <r>
    <x v="227"/>
    <x v="7"/>
    <n v="2"/>
    <n v="86"/>
    <n v="62.78"/>
  </r>
  <r>
    <x v="227"/>
    <x v="8"/>
    <n v="2"/>
    <n v="71"/>
    <n v="51.83"/>
  </r>
  <r>
    <x v="227"/>
    <x v="9"/>
    <n v="2"/>
    <n v="84"/>
    <n v="61.32"/>
  </r>
  <r>
    <x v="227"/>
    <x v="10"/>
    <n v="2"/>
    <n v="75"/>
    <n v="54.75"/>
  </r>
  <r>
    <x v="228"/>
    <x v="0"/>
    <n v="2"/>
    <n v="88"/>
    <n v="64.239999999999995"/>
  </r>
  <r>
    <x v="228"/>
    <x v="1"/>
    <n v="2"/>
    <n v="99"/>
    <n v="72.27"/>
  </r>
  <r>
    <x v="228"/>
    <x v="2"/>
    <n v="2"/>
    <n v="94"/>
    <n v="68.62"/>
  </r>
  <r>
    <x v="228"/>
    <x v="3"/>
    <n v="2"/>
    <n v="82"/>
    <n v="59.86"/>
  </r>
  <r>
    <x v="228"/>
    <x v="4"/>
    <n v="2"/>
    <n v="85"/>
    <n v="62.05"/>
  </r>
  <r>
    <x v="228"/>
    <x v="5"/>
    <n v="2"/>
    <n v="96"/>
    <n v="70.08"/>
  </r>
  <r>
    <x v="228"/>
    <x v="6"/>
    <n v="2"/>
    <n v="76"/>
    <n v="55.48"/>
  </r>
  <r>
    <x v="228"/>
    <x v="7"/>
    <n v="2"/>
    <n v="77"/>
    <n v="56.21"/>
  </r>
  <r>
    <x v="228"/>
    <x v="8"/>
    <n v="2"/>
    <n v="81"/>
    <n v="59.129999999999995"/>
  </r>
  <r>
    <x v="228"/>
    <x v="9"/>
    <n v="2"/>
    <n v="82"/>
    <n v="59.86"/>
  </r>
  <r>
    <x v="228"/>
    <x v="10"/>
    <n v="2"/>
    <n v="71"/>
    <n v="51.83"/>
  </r>
  <r>
    <x v="229"/>
    <x v="0"/>
    <n v="2"/>
    <n v="262"/>
    <n v="191.26"/>
  </r>
  <r>
    <x v="229"/>
    <x v="1"/>
    <n v="2"/>
    <n v="278"/>
    <n v="202.94"/>
  </r>
  <r>
    <x v="229"/>
    <x v="2"/>
    <n v="2"/>
    <n v="261"/>
    <n v="190.53"/>
  </r>
  <r>
    <x v="229"/>
    <x v="3"/>
    <n v="2"/>
    <n v="271"/>
    <n v="197.82999999999998"/>
  </r>
  <r>
    <x v="229"/>
    <x v="4"/>
    <n v="2"/>
    <n v="278"/>
    <n v="202.94"/>
  </r>
  <r>
    <x v="229"/>
    <x v="5"/>
    <n v="2"/>
    <n v="240"/>
    <n v="175.2"/>
  </r>
  <r>
    <x v="229"/>
    <x v="6"/>
    <n v="2"/>
    <n v="281"/>
    <n v="205.13"/>
  </r>
  <r>
    <x v="229"/>
    <x v="7"/>
    <n v="2"/>
    <n v="232"/>
    <n v="169.35999999999999"/>
  </r>
  <r>
    <x v="229"/>
    <x v="8"/>
    <n v="2"/>
    <n v="257"/>
    <n v="187.60999999999999"/>
  </r>
  <r>
    <x v="229"/>
    <x v="9"/>
    <n v="2"/>
    <n v="253"/>
    <n v="184.69"/>
  </r>
  <r>
    <x v="229"/>
    <x v="10"/>
    <n v="2"/>
    <n v="274"/>
    <n v="200.01999999999998"/>
  </r>
  <r>
    <x v="230"/>
    <x v="0"/>
    <n v="2"/>
    <n v="160"/>
    <n v="116.8"/>
  </r>
  <r>
    <x v="230"/>
    <x v="1"/>
    <n v="2"/>
    <n v="160"/>
    <n v="116.8"/>
  </r>
  <r>
    <x v="230"/>
    <x v="2"/>
    <n v="2"/>
    <n v="156"/>
    <n v="113.88"/>
  </r>
  <r>
    <x v="230"/>
    <x v="3"/>
    <n v="2"/>
    <n v="158"/>
    <n v="115.34"/>
  </r>
  <r>
    <x v="230"/>
    <x v="4"/>
    <n v="2"/>
    <n v="154"/>
    <n v="112.42"/>
  </r>
  <r>
    <x v="230"/>
    <x v="5"/>
    <n v="2"/>
    <n v="145"/>
    <n v="105.85"/>
  </r>
  <r>
    <x v="230"/>
    <x v="6"/>
    <n v="2"/>
    <n v="142"/>
    <n v="103.66"/>
  </r>
  <r>
    <x v="230"/>
    <x v="7"/>
    <n v="2"/>
    <n v="152"/>
    <n v="110.96"/>
  </r>
  <r>
    <x v="230"/>
    <x v="8"/>
    <n v="2"/>
    <n v="143"/>
    <n v="104.39"/>
  </r>
  <r>
    <x v="230"/>
    <x v="9"/>
    <n v="2"/>
    <n v="148"/>
    <n v="108.03999999999999"/>
  </r>
  <r>
    <x v="230"/>
    <x v="10"/>
    <n v="2"/>
    <n v="131"/>
    <n v="95.63"/>
  </r>
  <r>
    <x v="231"/>
    <x v="0"/>
    <n v="2"/>
    <n v="64"/>
    <n v="46.72"/>
  </r>
  <r>
    <x v="231"/>
    <x v="1"/>
    <n v="2"/>
    <n v="92"/>
    <n v="67.16"/>
  </r>
  <r>
    <x v="231"/>
    <x v="2"/>
    <n v="2"/>
    <n v="89"/>
    <n v="64.97"/>
  </r>
  <r>
    <x v="231"/>
    <x v="3"/>
    <n v="2"/>
    <n v="78"/>
    <n v="56.94"/>
  </r>
  <r>
    <x v="231"/>
    <x v="4"/>
    <n v="2"/>
    <n v="69"/>
    <n v="50.37"/>
  </r>
  <r>
    <x v="231"/>
    <x v="5"/>
    <n v="2"/>
    <n v="82"/>
    <n v="59.86"/>
  </r>
  <r>
    <x v="231"/>
    <x v="6"/>
    <n v="2"/>
    <n v="70"/>
    <n v="51.1"/>
  </r>
  <r>
    <x v="231"/>
    <x v="7"/>
    <n v="2"/>
    <n v="76"/>
    <n v="55.48"/>
  </r>
  <r>
    <x v="231"/>
    <x v="8"/>
    <n v="2"/>
    <n v="69"/>
    <n v="50.37"/>
  </r>
  <r>
    <x v="231"/>
    <x v="9"/>
    <n v="2"/>
    <n v="78"/>
    <n v="56.94"/>
  </r>
  <r>
    <x v="231"/>
    <x v="10"/>
    <n v="2"/>
    <n v="65"/>
    <n v="47.449999999999996"/>
  </r>
  <r>
    <x v="232"/>
    <x v="0"/>
    <n v="2"/>
    <n v="102"/>
    <n v="74.459999999999994"/>
  </r>
  <r>
    <x v="232"/>
    <x v="1"/>
    <n v="2"/>
    <n v="116"/>
    <n v="84.679999999999993"/>
  </r>
  <r>
    <x v="232"/>
    <x v="2"/>
    <n v="2"/>
    <n v="124"/>
    <n v="90.52"/>
  </r>
  <r>
    <x v="232"/>
    <x v="3"/>
    <n v="2"/>
    <n v="102"/>
    <n v="74.459999999999994"/>
  </r>
  <r>
    <x v="232"/>
    <x v="4"/>
    <n v="2"/>
    <n v="113"/>
    <n v="82.49"/>
  </r>
  <r>
    <x v="232"/>
    <x v="5"/>
    <n v="2"/>
    <n v="105"/>
    <n v="76.649999999999991"/>
  </r>
  <r>
    <x v="232"/>
    <x v="6"/>
    <n v="2"/>
    <n v="110"/>
    <n v="80.3"/>
  </r>
  <r>
    <x v="232"/>
    <x v="7"/>
    <n v="2"/>
    <n v="104"/>
    <n v="75.92"/>
  </r>
  <r>
    <x v="232"/>
    <x v="8"/>
    <n v="2"/>
    <n v="111"/>
    <n v="81.03"/>
  </r>
  <r>
    <x v="232"/>
    <x v="9"/>
    <n v="2"/>
    <n v="108"/>
    <n v="78.84"/>
  </r>
  <r>
    <x v="232"/>
    <x v="10"/>
    <n v="2"/>
    <n v="91"/>
    <n v="66.429999999999993"/>
  </r>
  <r>
    <x v="233"/>
    <x v="0"/>
    <n v="2"/>
    <n v="53"/>
    <n v="38.69"/>
  </r>
  <r>
    <x v="233"/>
    <x v="1"/>
    <n v="2"/>
    <n v="59"/>
    <n v="43.07"/>
  </r>
  <r>
    <x v="233"/>
    <x v="2"/>
    <n v="2"/>
    <n v="73"/>
    <n v="53.29"/>
  </r>
  <r>
    <x v="233"/>
    <x v="3"/>
    <n v="2"/>
    <n v="50"/>
    <n v="36.5"/>
  </r>
  <r>
    <x v="233"/>
    <x v="4"/>
    <n v="2"/>
    <n v="67"/>
    <n v="48.91"/>
  </r>
  <r>
    <x v="233"/>
    <x v="5"/>
    <n v="2"/>
    <n v="58"/>
    <n v="42.339999999999996"/>
  </r>
  <r>
    <x v="233"/>
    <x v="6"/>
    <n v="2"/>
    <n v="58"/>
    <n v="42.339999999999996"/>
  </r>
  <r>
    <x v="233"/>
    <x v="7"/>
    <n v="2"/>
    <n v="66"/>
    <n v="48.18"/>
  </r>
  <r>
    <x v="233"/>
    <x v="8"/>
    <n v="2"/>
    <n v="62"/>
    <n v="45.26"/>
  </r>
  <r>
    <x v="233"/>
    <x v="9"/>
    <n v="2"/>
    <n v="64"/>
    <n v="46.72"/>
  </r>
  <r>
    <x v="233"/>
    <x v="10"/>
    <n v="2"/>
    <n v="53"/>
    <n v="38.69"/>
  </r>
  <r>
    <x v="234"/>
    <x v="0"/>
    <n v="2"/>
    <n v="115"/>
    <n v="83.95"/>
  </r>
  <r>
    <x v="234"/>
    <x v="1"/>
    <n v="2"/>
    <n v="129"/>
    <n v="94.17"/>
  </r>
  <r>
    <x v="234"/>
    <x v="2"/>
    <n v="2"/>
    <n v="139"/>
    <n v="101.47"/>
  </r>
  <r>
    <x v="234"/>
    <x v="3"/>
    <n v="2"/>
    <n v="135"/>
    <n v="98.55"/>
  </r>
  <r>
    <x v="234"/>
    <x v="4"/>
    <n v="2"/>
    <n v="132"/>
    <n v="96.36"/>
  </r>
  <r>
    <x v="234"/>
    <x v="5"/>
    <n v="2"/>
    <n v="141"/>
    <n v="102.92999999999999"/>
  </r>
  <r>
    <x v="234"/>
    <x v="6"/>
    <n v="2"/>
    <n v="148"/>
    <n v="108.03999999999999"/>
  </r>
  <r>
    <x v="234"/>
    <x v="7"/>
    <n v="2"/>
    <n v="142"/>
    <n v="103.66"/>
  </r>
  <r>
    <x v="234"/>
    <x v="8"/>
    <n v="2"/>
    <n v="134"/>
    <n v="97.82"/>
  </r>
  <r>
    <x v="234"/>
    <x v="9"/>
    <n v="2"/>
    <n v="151"/>
    <n v="110.23"/>
  </r>
  <r>
    <x v="234"/>
    <x v="10"/>
    <n v="2"/>
    <n v="139"/>
    <n v="101.47"/>
  </r>
  <r>
    <x v="235"/>
    <x v="0"/>
    <n v="2"/>
    <n v="59"/>
    <n v="43.07"/>
  </r>
  <r>
    <x v="235"/>
    <x v="1"/>
    <n v="2"/>
    <n v="60"/>
    <n v="43.8"/>
  </r>
  <r>
    <x v="235"/>
    <x v="2"/>
    <n v="2"/>
    <n v="61"/>
    <n v="44.53"/>
  </r>
  <r>
    <x v="235"/>
    <x v="3"/>
    <n v="2"/>
    <n v="64"/>
    <n v="46.72"/>
  </r>
  <r>
    <x v="235"/>
    <x v="4"/>
    <n v="2"/>
    <n v="66"/>
    <n v="48.18"/>
  </r>
  <r>
    <x v="235"/>
    <x v="5"/>
    <n v="2"/>
    <n v="68"/>
    <n v="49.64"/>
  </r>
  <r>
    <x v="235"/>
    <x v="6"/>
    <n v="2"/>
    <n v="67"/>
    <n v="48.91"/>
  </r>
  <r>
    <x v="235"/>
    <x v="7"/>
    <n v="2"/>
    <n v="67"/>
    <n v="48.91"/>
  </r>
  <r>
    <x v="235"/>
    <x v="8"/>
    <n v="2"/>
    <n v="58"/>
    <n v="42.339999999999996"/>
  </r>
  <r>
    <x v="235"/>
    <x v="9"/>
    <n v="2"/>
    <n v="46"/>
    <n v="33.58"/>
  </r>
  <r>
    <x v="235"/>
    <x v="10"/>
    <n v="2"/>
    <n v="68"/>
    <n v="49.64"/>
  </r>
  <r>
    <x v="236"/>
    <x v="0"/>
    <n v="2"/>
    <n v="136"/>
    <n v="99.28"/>
  </r>
  <r>
    <x v="236"/>
    <x v="1"/>
    <n v="2"/>
    <n v="171"/>
    <n v="124.83"/>
  </r>
  <r>
    <x v="236"/>
    <x v="2"/>
    <n v="2"/>
    <n v="156"/>
    <n v="113.88"/>
  </r>
  <r>
    <x v="236"/>
    <x v="3"/>
    <n v="2"/>
    <n v="149"/>
    <n v="108.77"/>
  </r>
  <r>
    <x v="236"/>
    <x v="4"/>
    <n v="2"/>
    <n v="145"/>
    <n v="105.85"/>
  </r>
  <r>
    <x v="236"/>
    <x v="5"/>
    <n v="2"/>
    <n v="134"/>
    <n v="97.82"/>
  </r>
  <r>
    <x v="236"/>
    <x v="6"/>
    <n v="2"/>
    <n v="143"/>
    <n v="104.39"/>
  </r>
  <r>
    <x v="236"/>
    <x v="7"/>
    <n v="2"/>
    <n v="132"/>
    <n v="96.36"/>
  </r>
  <r>
    <x v="236"/>
    <x v="8"/>
    <n v="2"/>
    <n v="136"/>
    <n v="99.28"/>
  </r>
  <r>
    <x v="236"/>
    <x v="9"/>
    <n v="2"/>
    <n v="126"/>
    <n v="91.98"/>
  </r>
  <r>
    <x v="236"/>
    <x v="10"/>
    <n v="2"/>
    <n v="124"/>
    <n v="90.52"/>
  </r>
  <r>
    <x v="237"/>
    <x v="0"/>
    <n v="2"/>
    <n v="69"/>
    <n v="50.37"/>
  </r>
  <r>
    <x v="237"/>
    <x v="1"/>
    <n v="2"/>
    <n v="72"/>
    <n v="52.56"/>
  </r>
  <r>
    <x v="237"/>
    <x v="2"/>
    <n v="2"/>
    <n v="84"/>
    <n v="61.32"/>
  </r>
  <r>
    <x v="237"/>
    <x v="3"/>
    <n v="2"/>
    <n v="81"/>
    <n v="59.129999999999995"/>
  </r>
  <r>
    <x v="237"/>
    <x v="4"/>
    <n v="2"/>
    <n v="102"/>
    <n v="74.459999999999994"/>
  </r>
  <r>
    <x v="237"/>
    <x v="5"/>
    <n v="2"/>
    <n v="78"/>
    <n v="56.94"/>
  </r>
  <r>
    <x v="237"/>
    <x v="6"/>
    <n v="2"/>
    <n v="77"/>
    <n v="56.21"/>
  </r>
  <r>
    <x v="237"/>
    <x v="7"/>
    <n v="2"/>
    <n v="92"/>
    <n v="67.16"/>
  </r>
  <r>
    <x v="237"/>
    <x v="8"/>
    <n v="2"/>
    <n v="79"/>
    <n v="57.67"/>
  </r>
  <r>
    <x v="237"/>
    <x v="9"/>
    <n v="2"/>
    <n v="68"/>
    <n v="49.64"/>
  </r>
  <r>
    <x v="237"/>
    <x v="10"/>
    <n v="2"/>
    <n v="86"/>
    <n v="62.78"/>
  </r>
  <r>
    <x v="238"/>
    <x v="0"/>
    <n v="2"/>
    <n v="131"/>
    <n v="95.63"/>
  </r>
  <r>
    <x v="238"/>
    <x v="1"/>
    <n v="2"/>
    <n v="125"/>
    <n v="91.25"/>
  </r>
  <r>
    <x v="238"/>
    <x v="2"/>
    <n v="2"/>
    <n v="135"/>
    <n v="98.55"/>
  </r>
  <r>
    <x v="238"/>
    <x v="3"/>
    <n v="2"/>
    <n v="122"/>
    <n v="89.06"/>
  </r>
  <r>
    <x v="238"/>
    <x v="4"/>
    <n v="2"/>
    <n v="123"/>
    <n v="89.789999999999992"/>
  </r>
  <r>
    <x v="238"/>
    <x v="5"/>
    <n v="2"/>
    <n v="121"/>
    <n v="88.33"/>
  </r>
  <r>
    <x v="238"/>
    <x v="6"/>
    <n v="2"/>
    <n v="115"/>
    <n v="83.95"/>
  </r>
  <r>
    <x v="238"/>
    <x v="7"/>
    <n v="2"/>
    <n v="117"/>
    <n v="85.41"/>
  </r>
  <r>
    <x v="238"/>
    <x v="8"/>
    <n v="2"/>
    <n v="107"/>
    <n v="78.11"/>
  </r>
  <r>
    <x v="238"/>
    <x v="9"/>
    <n v="2"/>
    <n v="110"/>
    <n v="80.3"/>
  </r>
  <r>
    <x v="238"/>
    <x v="10"/>
    <n v="2"/>
    <n v="110"/>
    <n v="80.3"/>
  </r>
  <r>
    <x v="239"/>
    <x v="0"/>
    <n v="2"/>
    <n v="34"/>
    <n v="24.82"/>
  </r>
  <r>
    <x v="239"/>
    <x v="1"/>
    <n v="2"/>
    <n v="25"/>
    <n v="18.25"/>
  </r>
  <r>
    <x v="239"/>
    <x v="2"/>
    <n v="2"/>
    <n v="43"/>
    <n v="31.39"/>
  </r>
  <r>
    <x v="239"/>
    <x v="3"/>
    <n v="2"/>
    <n v="26"/>
    <n v="18.98"/>
  </r>
  <r>
    <x v="239"/>
    <x v="4"/>
    <n v="2"/>
    <n v="33"/>
    <n v="24.09"/>
  </r>
  <r>
    <x v="239"/>
    <x v="5"/>
    <n v="2"/>
    <n v="30"/>
    <n v="21.9"/>
  </r>
  <r>
    <x v="239"/>
    <x v="6"/>
    <n v="2"/>
    <n v="33"/>
    <n v="24.09"/>
  </r>
  <r>
    <x v="239"/>
    <x v="7"/>
    <n v="2"/>
    <n v="28"/>
    <n v="20.439999999999998"/>
  </r>
  <r>
    <x v="239"/>
    <x v="8"/>
    <n v="2"/>
    <n v="38"/>
    <n v="27.74"/>
  </r>
  <r>
    <x v="239"/>
    <x v="9"/>
    <n v="2"/>
    <n v="32"/>
    <n v="23.36"/>
  </r>
  <r>
    <x v="239"/>
    <x v="10"/>
    <n v="2"/>
    <n v="31"/>
    <n v="22.63"/>
  </r>
  <r>
    <x v="240"/>
    <x v="0"/>
    <n v="2"/>
    <n v="129"/>
    <n v="94.17"/>
  </r>
  <r>
    <x v="240"/>
    <x v="1"/>
    <n v="2"/>
    <n v="142"/>
    <n v="103.66"/>
  </r>
  <r>
    <x v="240"/>
    <x v="2"/>
    <n v="2"/>
    <n v="152"/>
    <n v="110.96"/>
  </r>
  <r>
    <x v="240"/>
    <x v="3"/>
    <n v="2"/>
    <n v="116"/>
    <n v="84.679999999999993"/>
  </r>
  <r>
    <x v="240"/>
    <x v="4"/>
    <n v="2"/>
    <n v="136"/>
    <n v="99.28"/>
  </r>
  <r>
    <x v="240"/>
    <x v="5"/>
    <n v="2"/>
    <n v="110"/>
    <n v="80.3"/>
  </r>
  <r>
    <x v="240"/>
    <x v="6"/>
    <n v="2"/>
    <n v="122"/>
    <n v="89.06"/>
  </r>
  <r>
    <x v="240"/>
    <x v="7"/>
    <n v="2"/>
    <n v="132"/>
    <n v="96.36"/>
  </r>
  <r>
    <x v="240"/>
    <x v="8"/>
    <n v="2"/>
    <n v="130"/>
    <n v="94.899999999999991"/>
  </r>
  <r>
    <x v="240"/>
    <x v="9"/>
    <n v="2"/>
    <n v="114"/>
    <n v="83.22"/>
  </r>
  <r>
    <x v="240"/>
    <x v="10"/>
    <n v="2"/>
    <n v="110"/>
    <n v="80.3"/>
  </r>
  <r>
    <x v="241"/>
    <x v="0"/>
    <n v="2"/>
    <n v="45"/>
    <n v="32.85"/>
  </r>
  <r>
    <x v="241"/>
    <x v="1"/>
    <n v="2"/>
    <n v="40"/>
    <n v="29.2"/>
  </r>
  <r>
    <x v="241"/>
    <x v="2"/>
    <n v="2"/>
    <n v="48"/>
    <n v="35.04"/>
  </r>
  <r>
    <x v="241"/>
    <x v="3"/>
    <n v="2"/>
    <n v="41"/>
    <n v="29.93"/>
  </r>
  <r>
    <x v="241"/>
    <x v="4"/>
    <n v="2"/>
    <n v="51"/>
    <n v="37.229999999999997"/>
  </r>
  <r>
    <x v="241"/>
    <x v="5"/>
    <n v="2"/>
    <n v="36"/>
    <n v="26.28"/>
  </r>
  <r>
    <x v="241"/>
    <x v="6"/>
    <n v="2"/>
    <n v="55"/>
    <n v="40.15"/>
  </r>
  <r>
    <x v="241"/>
    <x v="7"/>
    <n v="2"/>
    <n v="47"/>
    <n v="34.31"/>
  </r>
  <r>
    <x v="241"/>
    <x v="8"/>
    <n v="2"/>
    <n v="46"/>
    <n v="33.58"/>
  </r>
  <r>
    <x v="241"/>
    <x v="9"/>
    <n v="2"/>
    <n v="36"/>
    <n v="26.28"/>
  </r>
  <r>
    <x v="241"/>
    <x v="10"/>
    <n v="2"/>
    <n v="29"/>
    <n v="21.169999999999998"/>
  </r>
  <r>
    <x v="242"/>
    <x v="0"/>
    <n v="2"/>
    <n v="95"/>
    <n v="69.349999999999994"/>
  </r>
  <r>
    <x v="242"/>
    <x v="1"/>
    <n v="2"/>
    <n v="79"/>
    <n v="57.67"/>
  </r>
  <r>
    <x v="242"/>
    <x v="2"/>
    <n v="2"/>
    <n v="76"/>
    <n v="55.48"/>
  </r>
  <r>
    <x v="242"/>
    <x v="3"/>
    <n v="2"/>
    <n v="83"/>
    <n v="60.589999999999996"/>
  </r>
  <r>
    <x v="242"/>
    <x v="4"/>
    <n v="2"/>
    <n v="76"/>
    <n v="55.48"/>
  </r>
  <r>
    <x v="242"/>
    <x v="5"/>
    <n v="2"/>
    <n v="75"/>
    <n v="54.75"/>
  </r>
  <r>
    <x v="242"/>
    <x v="6"/>
    <n v="2"/>
    <n v="73"/>
    <n v="53.29"/>
  </r>
  <r>
    <x v="242"/>
    <x v="7"/>
    <n v="2"/>
    <n v="74"/>
    <n v="54.019999999999996"/>
  </r>
  <r>
    <x v="242"/>
    <x v="8"/>
    <n v="2"/>
    <n v="81"/>
    <n v="59.129999999999995"/>
  </r>
  <r>
    <x v="242"/>
    <x v="9"/>
    <n v="2"/>
    <n v="87"/>
    <n v="63.51"/>
  </r>
  <r>
    <x v="242"/>
    <x v="10"/>
    <n v="2"/>
    <n v="73"/>
    <n v="53.29"/>
  </r>
  <r>
    <x v="243"/>
    <x v="0"/>
    <n v="2"/>
    <n v="70"/>
    <n v="51.1"/>
  </r>
  <r>
    <x v="243"/>
    <x v="1"/>
    <n v="2"/>
    <n v="80"/>
    <n v="58.4"/>
  </r>
  <r>
    <x v="243"/>
    <x v="2"/>
    <n v="2"/>
    <n v="84"/>
    <n v="61.32"/>
  </r>
  <r>
    <x v="243"/>
    <x v="3"/>
    <n v="2"/>
    <n v="78"/>
    <n v="56.94"/>
  </r>
  <r>
    <x v="243"/>
    <x v="4"/>
    <n v="2"/>
    <n v="75"/>
    <n v="54.75"/>
  </r>
  <r>
    <x v="243"/>
    <x v="5"/>
    <n v="2"/>
    <n v="86"/>
    <n v="62.78"/>
  </r>
  <r>
    <x v="243"/>
    <x v="6"/>
    <n v="2"/>
    <n v="76"/>
    <n v="55.48"/>
  </r>
  <r>
    <x v="243"/>
    <x v="7"/>
    <n v="2"/>
    <n v="91"/>
    <n v="66.429999999999993"/>
  </r>
  <r>
    <x v="243"/>
    <x v="8"/>
    <n v="2"/>
    <n v="91"/>
    <n v="66.429999999999993"/>
  </r>
  <r>
    <x v="243"/>
    <x v="9"/>
    <n v="2"/>
    <n v="67"/>
    <n v="48.91"/>
  </r>
  <r>
    <x v="243"/>
    <x v="10"/>
    <n v="2"/>
    <n v="76"/>
    <n v="55.48"/>
  </r>
  <r>
    <x v="244"/>
    <x v="0"/>
    <n v="2"/>
    <n v="133"/>
    <n v="97.09"/>
  </r>
  <r>
    <x v="244"/>
    <x v="1"/>
    <n v="2"/>
    <n v="135"/>
    <n v="98.55"/>
  </r>
  <r>
    <x v="244"/>
    <x v="2"/>
    <n v="2"/>
    <n v="160"/>
    <n v="116.8"/>
  </r>
  <r>
    <x v="244"/>
    <x v="3"/>
    <n v="2"/>
    <n v="131"/>
    <n v="95.63"/>
  </r>
  <r>
    <x v="244"/>
    <x v="4"/>
    <n v="2"/>
    <n v="141"/>
    <n v="102.92999999999999"/>
  </r>
  <r>
    <x v="244"/>
    <x v="5"/>
    <n v="2"/>
    <n v="123"/>
    <n v="89.789999999999992"/>
  </r>
  <r>
    <x v="244"/>
    <x v="6"/>
    <n v="2"/>
    <n v="124"/>
    <n v="90.52"/>
  </r>
  <r>
    <x v="244"/>
    <x v="7"/>
    <n v="2"/>
    <n v="120"/>
    <n v="87.6"/>
  </r>
  <r>
    <x v="244"/>
    <x v="8"/>
    <n v="2"/>
    <n v="115"/>
    <n v="83.95"/>
  </r>
  <r>
    <x v="244"/>
    <x v="9"/>
    <n v="2"/>
    <n v="131"/>
    <n v="95.63"/>
  </r>
  <r>
    <x v="244"/>
    <x v="10"/>
    <n v="2"/>
    <n v="137"/>
    <n v="100.00999999999999"/>
  </r>
  <r>
    <x v="245"/>
    <x v="0"/>
    <n v="2"/>
    <n v="200"/>
    <n v="146"/>
  </r>
  <r>
    <x v="245"/>
    <x v="1"/>
    <n v="2"/>
    <n v="247"/>
    <n v="180.31"/>
  </r>
  <r>
    <x v="245"/>
    <x v="2"/>
    <n v="2"/>
    <n v="224"/>
    <n v="163.51999999999998"/>
  </r>
  <r>
    <x v="245"/>
    <x v="3"/>
    <n v="2"/>
    <n v="238"/>
    <n v="173.74"/>
  </r>
  <r>
    <x v="245"/>
    <x v="4"/>
    <n v="2"/>
    <n v="239"/>
    <n v="174.47"/>
  </r>
  <r>
    <x v="245"/>
    <x v="5"/>
    <n v="2"/>
    <n v="241"/>
    <n v="175.93"/>
  </r>
  <r>
    <x v="245"/>
    <x v="6"/>
    <n v="2"/>
    <n v="231"/>
    <n v="168.63"/>
  </r>
  <r>
    <x v="245"/>
    <x v="7"/>
    <n v="2"/>
    <n v="266"/>
    <n v="194.18"/>
  </r>
  <r>
    <x v="245"/>
    <x v="8"/>
    <n v="2"/>
    <n v="235"/>
    <n v="171.54999999999998"/>
  </r>
  <r>
    <x v="245"/>
    <x v="9"/>
    <n v="2"/>
    <n v="220"/>
    <n v="160.6"/>
  </r>
  <r>
    <x v="245"/>
    <x v="10"/>
    <n v="2"/>
    <n v="225"/>
    <n v="164.25"/>
  </r>
  <r>
    <x v="246"/>
    <x v="0"/>
    <n v="2"/>
    <n v="76"/>
    <n v="55.48"/>
  </r>
  <r>
    <x v="246"/>
    <x v="1"/>
    <n v="2"/>
    <n v="68"/>
    <n v="49.64"/>
  </r>
  <r>
    <x v="246"/>
    <x v="2"/>
    <n v="2"/>
    <n v="75"/>
    <n v="54.75"/>
  </r>
  <r>
    <x v="246"/>
    <x v="3"/>
    <n v="2"/>
    <n v="63"/>
    <n v="45.99"/>
  </r>
  <r>
    <x v="246"/>
    <x v="4"/>
    <n v="2"/>
    <n v="82"/>
    <n v="59.86"/>
  </r>
  <r>
    <x v="246"/>
    <x v="5"/>
    <n v="2"/>
    <n v="70"/>
    <n v="51.1"/>
  </r>
  <r>
    <x v="246"/>
    <x v="6"/>
    <n v="2"/>
    <n v="64"/>
    <n v="46.72"/>
  </r>
  <r>
    <x v="246"/>
    <x v="7"/>
    <n v="2"/>
    <n v="70"/>
    <n v="51.1"/>
  </r>
  <r>
    <x v="246"/>
    <x v="8"/>
    <n v="2"/>
    <n v="61"/>
    <n v="44.53"/>
  </r>
  <r>
    <x v="246"/>
    <x v="9"/>
    <n v="2"/>
    <n v="73"/>
    <n v="53.29"/>
  </r>
  <r>
    <x v="246"/>
    <x v="10"/>
    <n v="2"/>
    <n v="62"/>
    <n v="45.26"/>
  </r>
  <r>
    <x v="247"/>
    <x v="0"/>
    <n v="2"/>
    <n v="1531"/>
    <n v="1117.6299999999999"/>
  </r>
  <r>
    <x v="247"/>
    <x v="1"/>
    <n v="2"/>
    <n v="1738"/>
    <n v="1268.74"/>
  </r>
  <r>
    <x v="247"/>
    <x v="2"/>
    <n v="2"/>
    <n v="1694"/>
    <n v="1236.6199999999999"/>
  </r>
  <r>
    <x v="247"/>
    <x v="3"/>
    <n v="2"/>
    <n v="1720"/>
    <n v="1255.5999999999999"/>
  </r>
  <r>
    <x v="247"/>
    <x v="4"/>
    <n v="2"/>
    <n v="1743"/>
    <n v="1272.3899999999999"/>
  </r>
  <r>
    <x v="247"/>
    <x v="5"/>
    <n v="2"/>
    <n v="1680"/>
    <n v="1226.3999999999999"/>
  </r>
  <r>
    <x v="247"/>
    <x v="6"/>
    <n v="2"/>
    <n v="1605"/>
    <n v="1171.6499999999999"/>
  </r>
  <r>
    <x v="247"/>
    <x v="7"/>
    <n v="2"/>
    <n v="1714"/>
    <n v="1251.22"/>
  </r>
  <r>
    <x v="247"/>
    <x v="8"/>
    <n v="2"/>
    <n v="1632"/>
    <n v="1191.3599999999999"/>
  </r>
  <r>
    <x v="247"/>
    <x v="9"/>
    <n v="2"/>
    <n v="1635"/>
    <n v="1193.55"/>
  </r>
  <r>
    <x v="247"/>
    <x v="10"/>
    <n v="2"/>
    <n v="1622"/>
    <n v="1184.06"/>
  </r>
  <r>
    <x v="248"/>
    <x v="0"/>
    <n v="2"/>
    <n v="152"/>
    <n v="110.96"/>
  </r>
  <r>
    <x v="248"/>
    <x v="1"/>
    <n v="2"/>
    <n v="157"/>
    <n v="114.61"/>
  </r>
  <r>
    <x v="248"/>
    <x v="2"/>
    <n v="2"/>
    <n v="130"/>
    <n v="94.899999999999991"/>
  </r>
  <r>
    <x v="248"/>
    <x v="3"/>
    <n v="2"/>
    <n v="152"/>
    <n v="110.96"/>
  </r>
  <r>
    <x v="248"/>
    <x v="4"/>
    <n v="2"/>
    <n v="150"/>
    <n v="109.5"/>
  </r>
  <r>
    <x v="248"/>
    <x v="5"/>
    <n v="2"/>
    <n v="149"/>
    <n v="108.77"/>
  </r>
  <r>
    <x v="248"/>
    <x v="6"/>
    <n v="2"/>
    <n v="156"/>
    <n v="113.88"/>
  </r>
  <r>
    <x v="248"/>
    <x v="7"/>
    <n v="2"/>
    <n v="126"/>
    <n v="91.98"/>
  </r>
  <r>
    <x v="248"/>
    <x v="8"/>
    <n v="2"/>
    <n v="136"/>
    <n v="99.28"/>
  </r>
  <r>
    <x v="248"/>
    <x v="9"/>
    <n v="2"/>
    <n v="121"/>
    <n v="88.33"/>
  </r>
  <r>
    <x v="248"/>
    <x v="10"/>
    <n v="2"/>
    <n v="163"/>
    <n v="118.99"/>
  </r>
  <r>
    <x v="249"/>
    <x v="0"/>
    <n v="2"/>
    <n v="70"/>
    <n v="51.1"/>
  </r>
  <r>
    <x v="249"/>
    <x v="1"/>
    <n v="2"/>
    <n v="69"/>
    <n v="50.37"/>
  </r>
  <r>
    <x v="249"/>
    <x v="2"/>
    <n v="2"/>
    <n v="82"/>
    <n v="59.86"/>
  </r>
  <r>
    <x v="249"/>
    <x v="3"/>
    <n v="2"/>
    <n v="72"/>
    <n v="52.56"/>
  </r>
  <r>
    <x v="249"/>
    <x v="4"/>
    <n v="2"/>
    <n v="88"/>
    <n v="64.239999999999995"/>
  </r>
  <r>
    <x v="249"/>
    <x v="5"/>
    <n v="2"/>
    <n v="77"/>
    <n v="56.21"/>
  </r>
  <r>
    <x v="249"/>
    <x v="6"/>
    <n v="2"/>
    <n v="87"/>
    <n v="63.51"/>
  </r>
  <r>
    <x v="249"/>
    <x v="7"/>
    <n v="2"/>
    <n v="79"/>
    <n v="57.67"/>
  </r>
  <r>
    <x v="249"/>
    <x v="8"/>
    <n v="2"/>
    <n v="66"/>
    <n v="48.18"/>
  </r>
  <r>
    <x v="249"/>
    <x v="9"/>
    <n v="2"/>
    <n v="77"/>
    <n v="56.21"/>
  </r>
  <r>
    <x v="249"/>
    <x v="10"/>
    <n v="2"/>
    <n v="89"/>
    <n v="64.97"/>
  </r>
  <r>
    <x v="250"/>
    <x v="0"/>
    <n v="2"/>
    <n v="150"/>
    <n v="109.5"/>
  </r>
  <r>
    <x v="250"/>
    <x v="1"/>
    <n v="2"/>
    <n v="177"/>
    <n v="129.21"/>
  </r>
  <r>
    <x v="250"/>
    <x v="2"/>
    <n v="2"/>
    <n v="180"/>
    <n v="131.4"/>
  </r>
  <r>
    <x v="250"/>
    <x v="3"/>
    <n v="2"/>
    <n v="183"/>
    <n v="133.59"/>
  </r>
  <r>
    <x v="250"/>
    <x v="4"/>
    <n v="2"/>
    <n v="217"/>
    <n v="158.41"/>
  </r>
  <r>
    <x v="250"/>
    <x v="5"/>
    <n v="2"/>
    <n v="179"/>
    <n v="130.66999999999999"/>
  </r>
  <r>
    <x v="250"/>
    <x v="6"/>
    <n v="2"/>
    <n v="171"/>
    <n v="124.83"/>
  </r>
  <r>
    <x v="250"/>
    <x v="7"/>
    <n v="2"/>
    <n v="184"/>
    <n v="134.32"/>
  </r>
  <r>
    <x v="250"/>
    <x v="8"/>
    <n v="2"/>
    <n v="174"/>
    <n v="127.02"/>
  </r>
  <r>
    <x v="250"/>
    <x v="9"/>
    <n v="2"/>
    <n v="162"/>
    <n v="118.25999999999999"/>
  </r>
  <r>
    <x v="250"/>
    <x v="10"/>
    <n v="2"/>
    <n v="190"/>
    <n v="138.69999999999999"/>
  </r>
  <r>
    <x v="251"/>
    <x v="0"/>
    <n v="2"/>
    <n v="43"/>
    <n v="31.39"/>
  </r>
  <r>
    <x v="251"/>
    <x v="1"/>
    <n v="2"/>
    <n v="38"/>
    <n v="27.74"/>
  </r>
  <r>
    <x v="251"/>
    <x v="2"/>
    <n v="2"/>
    <n v="43"/>
    <n v="31.39"/>
  </r>
  <r>
    <x v="251"/>
    <x v="3"/>
    <n v="2"/>
    <n v="45"/>
    <n v="32.85"/>
  </r>
  <r>
    <x v="251"/>
    <x v="4"/>
    <n v="2"/>
    <n v="54"/>
    <n v="39.42"/>
  </r>
  <r>
    <x v="251"/>
    <x v="5"/>
    <n v="2"/>
    <n v="52"/>
    <n v="37.96"/>
  </r>
  <r>
    <x v="251"/>
    <x v="6"/>
    <n v="2"/>
    <n v="48"/>
    <n v="35.04"/>
  </r>
  <r>
    <x v="251"/>
    <x v="7"/>
    <n v="2"/>
    <n v="36"/>
    <n v="26.28"/>
  </r>
  <r>
    <x v="251"/>
    <x v="8"/>
    <n v="2"/>
    <n v="42"/>
    <n v="30.66"/>
  </r>
  <r>
    <x v="251"/>
    <x v="9"/>
    <n v="2"/>
    <n v="40"/>
    <n v="29.2"/>
  </r>
  <r>
    <x v="251"/>
    <x v="10"/>
    <n v="2"/>
    <n v="40"/>
    <n v="29.2"/>
  </r>
  <r>
    <x v="252"/>
    <x v="0"/>
    <n v="2"/>
    <n v="77"/>
    <n v="56.21"/>
  </r>
  <r>
    <x v="252"/>
    <x v="1"/>
    <n v="2"/>
    <n v="72"/>
    <n v="52.56"/>
  </r>
  <r>
    <x v="252"/>
    <x v="2"/>
    <n v="2"/>
    <n v="71"/>
    <n v="51.83"/>
  </r>
  <r>
    <x v="252"/>
    <x v="3"/>
    <n v="2"/>
    <n v="73"/>
    <n v="53.29"/>
  </r>
  <r>
    <x v="252"/>
    <x v="4"/>
    <n v="2"/>
    <n v="85"/>
    <n v="62.05"/>
  </r>
  <r>
    <x v="252"/>
    <x v="5"/>
    <n v="2"/>
    <n v="75"/>
    <n v="54.75"/>
  </r>
  <r>
    <x v="252"/>
    <x v="6"/>
    <n v="2"/>
    <n v="66"/>
    <n v="48.18"/>
  </r>
  <r>
    <x v="252"/>
    <x v="7"/>
    <n v="2"/>
    <n v="72"/>
    <n v="52.56"/>
  </r>
  <r>
    <x v="252"/>
    <x v="8"/>
    <n v="2"/>
    <n v="68"/>
    <n v="49.64"/>
  </r>
  <r>
    <x v="252"/>
    <x v="9"/>
    <n v="2"/>
    <n v="55"/>
    <n v="40.15"/>
  </r>
  <r>
    <x v="252"/>
    <x v="10"/>
    <n v="2"/>
    <n v="71"/>
    <n v="51.83"/>
  </r>
  <r>
    <x v="253"/>
    <x v="0"/>
    <n v="2"/>
    <n v="82"/>
    <n v="59.86"/>
  </r>
  <r>
    <x v="253"/>
    <x v="1"/>
    <n v="2"/>
    <n v="82"/>
    <n v="59.86"/>
  </r>
  <r>
    <x v="253"/>
    <x v="2"/>
    <n v="2"/>
    <n v="95"/>
    <n v="69.349999999999994"/>
  </r>
  <r>
    <x v="253"/>
    <x v="3"/>
    <n v="2"/>
    <n v="88"/>
    <n v="64.239999999999995"/>
  </r>
  <r>
    <x v="253"/>
    <x v="4"/>
    <n v="2"/>
    <n v="75"/>
    <n v="54.75"/>
  </r>
  <r>
    <x v="253"/>
    <x v="5"/>
    <n v="2"/>
    <n v="95"/>
    <n v="69.349999999999994"/>
  </r>
  <r>
    <x v="253"/>
    <x v="6"/>
    <n v="2"/>
    <n v="87"/>
    <n v="63.51"/>
  </r>
  <r>
    <x v="253"/>
    <x v="7"/>
    <n v="2"/>
    <n v="76"/>
    <n v="55.48"/>
  </r>
  <r>
    <x v="253"/>
    <x v="8"/>
    <n v="2"/>
    <n v="87"/>
    <n v="63.51"/>
  </r>
  <r>
    <x v="253"/>
    <x v="9"/>
    <n v="2"/>
    <n v="73"/>
    <n v="53.29"/>
  </r>
  <r>
    <x v="253"/>
    <x v="10"/>
    <n v="2"/>
    <n v="76"/>
    <n v="55.48"/>
  </r>
  <r>
    <x v="254"/>
    <x v="0"/>
    <n v="2"/>
    <n v="52"/>
    <n v="37.96"/>
  </r>
  <r>
    <x v="254"/>
    <x v="1"/>
    <n v="2"/>
    <n v="61"/>
    <n v="44.53"/>
  </r>
  <r>
    <x v="254"/>
    <x v="2"/>
    <n v="2"/>
    <n v="60"/>
    <n v="43.8"/>
  </r>
  <r>
    <x v="254"/>
    <x v="3"/>
    <n v="2"/>
    <n v="66"/>
    <n v="48.18"/>
  </r>
  <r>
    <x v="254"/>
    <x v="4"/>
    <n v="2"/>
    <n v="73"/>
    <n v="53.29"/>
  </r>
  <r>
    <x v="254"/>
    <x v="5"/>
    <n v="2"/>
    <n v="56"/>
    <n v="40.879999999999995"/>
  </r>
  <r>
    <x v="254"/>
    <x v="6"/>
    <n v="2"/>
    <n v="66"/>
    <n v="48.18"/>
  </r>
  <r>
    <x v="254"/>
    <x v="7"/>
    <n v="2"/>
    <n v="59"/>
    <n v="43.07"/>
  </r>
  <r>
    <x v="254"/>
    <x v="8"/>
    <n v="2"/>
    <n v="72"/>
    <n v="52.56"/>
  </r>
  <r>
    <x v="254"/>
    <x v="9"/>
    <n v="2"/>
    <n v="65"/>
    <n v="47.449999999999996"/>
  </r>
  <r>
    <x v="254"/>
    <x v="10"/>
    <n v="2"/>
    <n v="63"/>
    <n v="45.99"/>
  </r>
  <r>
    <x v="255"/>
    <x v="0"/>
    <n v="2"/>
    <n v="50"/>
    <n v="36.5"/>
  </r>
  <r>
    <x v="255"/>
    <x v="1"/>
    <n v="2"/>
    <n v="46"/>
    <n v="33.58"/>
  </r>
  <r>
    <x v="255"/>
    <x v="2"/>
    <n v="2"/>
    <n v="43"/>
    <n v="31.39"/>
  </r>
  <r>
    <x v="255"/>
    <x v="3"/>
    <n v="2"/>
    <n v="54"/>
    <n v="39.42"/>
  </r>
  <r>
    <x v="255"/>
    <x v="4"/>
    <n v="2"/>
    <n v="54"/>
    <n v="39.42"/>
  </r>
  <r>
    <x v="255"/>
    <x v="5"/>
    <n v="2"/>
    <n v="58"/>
    <n v="42.339999999999996"/>
  </r>
  <r>
    <x v="255"/>
    <x v="6"/>
    <n v="2"/>
    <n v="46"/>
    <n v="33.58"/>
  </r>
  <r>
    <x v="255"/>
    <x v="7"/>
    <n v="2"/>
    <n v="56"/>
    <n v="40.879999999999995"/>
  </r>
  <r>
    <x v="255"/>
    <x v="8"/>
    <n v="2"/>
    <n v="49"/>
    <n v="35.769999999999996"/>
  </r>
  <r>
    <x v="255"/>
    <x v="9"/>
    <n v="2"/>
    <n v="49"/>
    <n v="35.769999999999996"/>
  </r>
  <r>
    <x v="255"/>
    <x v="10"/>
    <n v="2"/>
    <n v="52"/>
    <n v="37.96"/>
  </r>
  <r>
    <x v="256"/>
    <x v="0"/>
    <n v="2"/>
    <n v="91"/>
    <n v="66.429999999999993"/>
  </r>
  <r>
    <x v="256"/>
    <x v="1"/>
    <n v="2"/>
    <n v="98"/>
    <n v="71.539999999999992"/>
  </r>
  <r>
    <x v="256"/>
    <x v="2"/>
    <n v="2"/>
    <n v="96"/>
    <n v="70.08"/>
  </r>
  <r>
    <x v="256"/>
    <x v="3"/>
    <n v="2"/>
    <n v="114"/>
    <n v="83.22"/>
  </r>
  <r>
    <x v="256"/>
    <x v="4"/>
    <n v="2"/>
    <n v="123"/>
    <n v="89.789999999999992"/>
  </r>
  <r>
    <x v="256"/>
    <x v="5"/>
    <n v="2"/>
    <n v="89"/>
    <n v="64.97"/>
  </r>
  <r>
    <x v="256"/>
    <x v="6"/>
    <n v="2"/>
    <n v="113"/>
    <n v="82.49"/>
  </r>
  <r>
    <x v="256"/>
    <x v="7"/>
    <n v="2"/>
    <n v="86"/>
    <n v="62.78"/>
  </r>
  <r>
    <x v="256"/>
    <x v="8"/>
    <n v="2"/>
    <n v="93"/>
    <n v="67.89"/>
  </r>
  <r>
    <x v="256"/>
    <x v="9"/>
    <n v="2"/>
    <n v="95"/>
    <n v="69.349999999999994"/>
  </r>
  <r>
    <x v="256"/>
    <x v="10"/>
    <n v="2"/>
    <n v="92"/>
    <n v="67.16"/>
  </r>
  <r>
    <x v="257"/>
    <x v="0"/>
    <n v="2"/>
    <n v="248"/>
    <n v="181.04"/>
  </r>
  <r>
    <x v="257"/>
    <x v="1"/>
    <n v="2"/>
    <n v="268"/>
    <n v="195.64"/>
  </r>
  <r>
    <x v="257"/>
    <x v="2"/>
    <n v="2"/>
    <n v="276"/>
    <n v="201.48"/>
  </r>
  <r>
    <x v="257"/>
    <x v="3"/>
    <n v="2"/>
    <n v="244"/>
    <n v="178.12"/>
  </r>
  <r>
    <x v="257"/>
    <x v="4"/>
    <n v="2"/>
    <n v="261"/>
    <n v="190.53"/>
  </r>
  <r>
    <x v="257"/>
    <x v="5"/>
    <n v="2"/>
    <n v="262"/>
    <n v="191.26"/>
  </r>
  <r>
    <x v="257"/>
    <x v="6"/>
    <n v="2"/>
    <n v="254"/>
    <n v="185.42"/>
  </r>
  <r>
    <x v="257"/>
    <x v="7"/>
    <n v="2"/>
    <n v="225"/>
    <n v="164.25"/>
  </r>
  <r>
    <x v="257"/>
    <x v="8"/>
    <n v="2"/>
    <n v="239"/>
    <n v="174.47"/>
  </r>
  <r>
    <x v="257"/>
    <x v="9"/>
    <n v="2"/>
    <n v="238"/>
    <n v="173.74"/>
  </r>
  <r>
    <x v="257"/>
    <x v="10"/>
    <n v="2"/>
    <n v="233"/>
    <n v="170.09"/>
  </r>
  <r>
    <x v="258"/>
    <x v="0"/>
    <n v="2"/>
    <n v="173"/>
    <n v="126.28999999999999"/>
  </r>
  <r>
    <x v="258"/>
    <x v="1"/>
    <n v="2"/>
    <n v="180"/>
    <n v="131.4"/>
  </r>
  <r>
    <x v="258"/>
    <x v="2"/>
    <n v="2"/>
    <n v="181"/>
    <n v="132.13"/>
  </r>
  <r>
    <x v="258"/>
    <x v="3"/>
    <n v="2"/>
    <n v="175"/>
    <n v="127.75"/>
  </r>
  <r>
    <x v="258"/>
    <x v="4"/>
    <n v="2"/>
    <n v="176"/>
    <n v="128.47999999999999"/>
  </r>
  <r>
    <x v="258"/>
    <x v="5"/>
    <n v="2"/>
    <n v="197"/>
    <n v="143.81"/>
  </r>
  <r>
    <x v="258"/>
    <x v="6"/>
    <n v="2"/>
    <n v="149"/>
    <n v="108.77"/>
  </r>
  <r>
    <x v="258"/>
    <x v="7"/>
    <n v="2"/>
    <n v="161"/>
    <n v="117.53"/>
  </r>
  <r>
    <x v="258"/>
    <x v="8"/>
    <n v="2"/>
    <n v="148"/>
    <n v="108.03999999999999"/>
  </r>
  <r>
    <x v="258"/>
    <x v="9"/>
    <n v="2"/>
    <n v="167"/>
    <n v="121.91"/>
  </r>
  <r>
    <x v="258"/>
    <x v="10"/>
    <n v="2"/>
    <n v="147"/>
    <n v="107.31"/>
  </r>
  <r>
    <x v="259"/>
    <x v="0"/>
    <n v="2"/>
    <n v="139"/>
    <n v="101.47"/>
  </r>
  <r>
    <x v="259"/>
    <x v="1"/>
    <n v="2"/>
    <n v="158"/>
    <n v="115.34"/>
  </r>
  <r>
    <x v="259"/>
    <x v="2"/>
    <n v="2"/>
    <n v="168"/>
    <n v="122.64"/>
  </r>
  <r>
    <x v="259"/>
    <x v="3"/>
    <n v="2"/>
    <n v="144"/>
    <n v="105.12"/>
  </r>
  <r>
    <x v="259"/>
    <x v="4"/>
    <n v="2"/>
    <n v="151"/>
    <n v="110.23"/>
  </r>
  <r>
    <x v="259"/>
    <x v="5"/>
    <n v="2"/>
    <n v="165"/>
    <n v="120.45"/>
  </r>
  <r>
    <x v="259"/>
    <x v="6"/>
    <n v="2"/>
    <n v="149"/>
    <n v="108.77"/>
  </r>
  <r>
    <x v="259"/>
    <x v="7"/>
    <n v="2"/>
    <n v="150"/>
    <n v="109.5"/>
  </r>
  <r>
    <x v="259"/>
    <x v="8"/>
    <n v="2"/>
    <n v="153"/>
    <n v="111.69"/>
  </r>
  <r>
    <x v="259"/>
    <x v="9"/>
    <n v="2"/>
    <n v="145"/>
    <n v="105.85"/>
  </r>
  <r>
    <x v="259"/>
    <x v="10"/>
    <n v="2"/>
    <n v="135"/>
    <n v="98.55"/>
  </r>
  <r>
    <x v="260"/>
    <x v="0"/>
    <n v="2"/>
    <n v="171"/>
    <n v="124.83"/>
  </r>
  <r>
    <x v="260"/>
    <x v="1"/>
    <n v="2"/>
    <n v="198"/>
    <n v="144.54"/>
  </r>
  <r>
    <x v="260"/>
    <x v="2"/>
    <n v="2"/>
    <n v="214"/>
    <n v="156.22"/>
  </r>
  <r>
    <x v="260"/>
    <x v="3"/>
    <n v="2"/>
    <n v="187"/>
    <n v="136.51"/>
  </r>
  <r>
    <x v="260"/>
    <x v="4"/>
    <n v="2"/>
    <n v="182"/>
    <n v="132.85999999999999"/>
  </r>
  <r>
    <x v="260"/>
    <x v="5"/>
    <n v="2"/>
    <n v="207"/>
    <n v="151.10999999999999"/>
  </r>
  <r>
    <x v="260"/>
    <x v="6"/>
    <n v="2"/>
    <n v="173"/>
    <n v="126.28999999999999"/>
  </r>
  <r>
    <x v="260"/>
    <x v="7"/>
    <n v="2"/>
    <n v="160"/>
    <n v="116.8"/>
  </r>
  <r>
    <x v="260"/>
    <x v="8"/>
    <n v="2"/>
    <n v="170"/>
    <n v="124.1"/>
  </r>
  <r>
    <x v="260"/>
    <x v="9"/>
    <n v="2"/>
    <n v="151"/>
    <n v="110.23"/>
  </r>
  <r>
    <x v="260"/>
    <x v="10"/>
    <n v="2"/>
    <n v="150"/>
    <n v="109.5"/>
  </r>
  <r>
    <x v="261"/>
    <x v="0"/>
    <n v="2"/>
    <n v="190"/>
    <n v="138.69999999999999"/>
  </r>
  <r>
    <x v="261"/>
    <x v="1"/>
    <n v="2"/>
    <n v="213"/>
    <n v="155.49"/>
  </r>
  <r>
    <x v="261"/>
    <x v="2"/>
    <n v="2"/>
    <n v="195"/>
    <n v="142.35"/>
  </r>
  <r>
    <x v="261"/>
    <x v="3"/>
    <n v="2"/>
    <n v="191"/>
    <n v="139.43"/>
  </r>
  <r>
    <x v="261"/>
    <x v="4"/>
    <n v="2"/>
    <n v="198"/>
    <n v="144.54"/>
  </r>
  <r>
    <x v="261"/>
    <x v="5"/>
    <n v="2"/>
    <n v="189"/>
    <n v="137.97"/>
  </r>
  <r>
    <x v="261"/>
    <x v="6"/>
    <n v="2"/>
    <n v="166"/>
    <n v="121.17999999999999"/>
  </r>
  <r>
    <x v="261"/>
    <x v="7"/>
    <n v="2"/>
    <n v="183"/>
    <n v="133.59"/>
  </r>
  <r>
    <x v="261"/>
    <x v="8"/>
    <n v="2"/>
    <n v="178"/>
    <n v="129.94"/>
  </r>
  <r>
    <x v="261"/>
    <x v="9"/>
    <n v="2"/>
    <n v="152"/>
    <n v="110.96"/>
  </r>
  <r>
    <x v="261"/>
    <x v="10"/>
    <n v="2"/>
    <n v="160"/>
    <n v="116.8"/>
  </r>
  <r>
    <x v="262"/>
    <x v="0"/>
    <n v="2"/>
    <n v="85"/>
    <n v="62.05"/>
  </r>
  <r>
    <x v="262"/>
    <x v="1"/>
    <n v="2"/>
    <n v="90"/>
    <n v="65.7"/>
  </r>
  <r>
    <x v="262"/>
    <x v="2"/>
    <n v="2"/>
    <n v="84"/>
    <n v="61.32"/>
  </r>
  <r>
    <x v="262"/>
    <x v="3"/>
    <n v="2"/>
    <n v="76"/>
    <n v="55.48"/>
  </r>
  <r>
    <x v="262"/>
    <x v="4"/>
    <n v="2"/>
    <n v="82"/>
    <n v="59.86"/>
  </r>
  <r>
    <x v="262"/>
    <x v="5"/>
    <n v="2"/>
    <n v="82"/>
    <n v="59.86"/>
  </r>
  <r>
    <x v="262"/>
    <x v="6"/>
    <n v="2"/>
    <n v="88"/>
    <n v="64.239999999999995"/>
  </r>
  <r>
    <x v="262"/>
    <x v="7"/>
    <n v="2"/>
    <n v="82"/>
    <n v="59.86"/>
  </r>
  <r>
    <x v="262"/>
    <x v="8"/>
    <n v="2"/>
    <n v="84"/>
    <n v="61.32"/>
  </r>
  <r>
    <x v="262"/>
    <x v="9"/>
    <n v="2"/>
    <n v="81"/>
    <n v="59.129999999999995"/>
  </r>
  <r>
    <x v="262"/>
    <x v="10"/>
    <n v="2"/>
    <n v="73"/>
    <n v="53.29"/>
  </r>
  <r>
    <x v="263"/>
    <x v="0"/>
    <n v="2"/>
    <n v="54"/>
    <n v="39.42"/>
  </r>
  <r>
    <x v="263"/>
    <x v="1"/>
    <n v="2"/>
    <n v="58"/>
    <n v="42.339999999999996"/>
  </r>
  <r>
    <x v="263"/>
    <x v="2"/>
    <n v="2"/>
    <n v="47"/>
    <n v="34.31"/>
  </r>
  <r>
    <x v="263"/>
    <x v="3"/>
    <n v="2"/>
    <n v="45"/>
    <n v="32.85"/>
  </r>
  <r>
    <x v="263"/>
    <x v="4"/>
    <n v="2"/>
    <n v="36"/>
    <n v="26.28"/>
  </r>
  <r>
    <x v="263"/>
    <x v="5"/>
    <n v="2"/>
    <n v="41"/>
    <n v="29.93"/>
  </r>
  <r>
    <x v="263"/>
    <x v="6"/>
    <n v="2"/>
    <n v="37"/>
    <n v="27.009999999999998"/>
  </r>
  <r>
    <x v="263"/>
    <x v="7"/>
    <n v="2"/>
    <n v="47"/>
    <n v="34.31"/>
  </r>
  <r>
    <x v="263"/>
    <x v="8"/>
    <n v="2"/>
    <n v="44"/>
    <n v="32.119999999999997"/>
  </r>
  <r>
    <x v="263"/>
    <x v="9"/>
    <n v="2"/>
    <n v="42"/>
    <n v="30.66"/>
  </r>
  <r>
    <x v="263"/>
    <x v="10"/>
    <n v="2"/>
    <n v="39"/>
    <n v="28.47"/>
  </r>
  <r>
    <x v="264"/>
    <x v="0"/>
    <n v="2"/>
    <n v="31"/>
    <n v="22.63"/>
  </r>
  <r>
    <x v="264"/>
    <x v="1"/>
    <n v="2"/>
    <n v="29"/>
    <n v="21.169999999999998"/>
  </r>
  <r>
    <x v="264"/>
    <x v="2"/>
    <n v="2"/>
    <n v="27"/>
    <n v="19.71"/>
  </r>
  <r>
    <x v="264"/>
    <x v="3"/>
    <n v="2"/>
    <n v="33"/>
    <n v="24.09"/>
  </r>
  <r>
    <x v="264"/>
    <x v="4"/>
    <n v="2"/>
    <n v="38"/>
    <n v="27.74"/>
  </r>
  <r>
    <x v="264"/>
    <x v="5"/>
    <n v="2"/>
    <n v="29"/>
    <n v="21.169999999999998"/>
  </r>
  <r>
    <x v="264"/>
    <x v="6"/>
    <n v="2"/>
    <n v="32"/>
    <n v="23.36"/>
  </r>
  <r>
    <x v="264"/>
    <x v="7"/>
    <n v="2"/>
    <n v="30"/>
    <n v="21.9"/>
  </r>
  <r>
    <x v="264"/>
    <x v="8"/>
    <n v="2"/>
    <n v="31"/>
    <n v="22.63"/>
  </r>
  <r>
    <x v="264"/>
    <x v="9"/>
    <n v="2"/>
    <n v="35"/>
    <n v="25.55"/>
  </r>
  <r>
    <x v="264"/>
    <x v="10"/>
    <n v="2"/>
    <n v="27"/>
    <n v="19.71"/>
  </r>
  <r>
    <x v="265"/>
    <x v="0"/>
    <n v="2"/>
    <n v="10"/>
    <n v="7.3"/>
  </r>
  <r>
    <x v="265"/>
    <x v="1"/>
    <n v="2"/>
    <n v="8"/>
    <n v="5.84"/>
  </r>
  <r>
    <x v="265"/>
    <x v="2"/>
    <n v="2"/>
    <n v="5"/>
    <n v="3.65"/>
  </r>
  <r>
    <x v="265"/>
    <x v="3"/>
    <n v="2"/>
    <n v="10"/>
    <n v="7.3"/>
  </r>
  <r>
    <x v="265"/>
    <x v="4"/>
    <n v="2"/>
    <n v="8"/>
    <n v="5.84"/>
  </r>
  <r>
    <x v="265"/>
    <x v="5"/>
    <n v="2"/>
    <n v="6"/>
    <n v="4.38"/>
  </r>
  <r>
    <x v="265"/>
    <x v="6"/>
    <n v="2"/>
    <n v="6"/>
    <n v="4.38"/>
  </r>
  <r>
    <x v="265"/>
    <x v="7"/>
    <n v="2"/>
    <n v="5"/>
    <n v="3.65"/>
  </r>
  <r>
    <x v="265"/>
    <x v="8"/>
    <n v="2"/>
    <n v="11"/>
    <n v="8.0299999999999994"/>
  </r>
  <r>
    <x v="265"/>
    <x v="9"/>
    <n v="2"/>
    <n v="7"/>
    <n v="5.1099999999999994"/>
  </r>
  <r>
    <x v="265"/>
    <x v="10"/>
    <n v="2"/>
    <n v="5"/>
    <n v="3.65"/>
  </r>
  <r>
    <x v="266"/>
    <x v="0"/>
    <n v="2"/>
    <n v="52"/>
    <n v="37.96"/>
  </r>
  <r>
    <x v="266"/>
    <x v="1"/>
    <n v="2"/>
    <n v="49"/>
    <n v="35.769999999999996"/>
  </r>
  <r>
    <x v="266"/>
    <x v="2"/>
    <n v="2"/>
    <n v="41"/>
    <n v="29.93"/>
  </r>
  <r>
    <x v="266"/>
    <x v="3"/>
    <n v="2"/>
    <n v="34"/>
    <n v="24.82"/>
  </r>
  <r>
    <x v="266"/>
    <x v="4"/>
    <n v="2"/>
    <n v="43"/>
    <n v="31.39"/>
  </r>
  <r>
    <x v="266"/>
    <x v="5"/>
    <n v="2"/>
    <n v="39"/>
    <n v="28.47"/>
  </r>
  <r>
    <x v="266"/>
    <x v="6"/>
    <n v="2"/>
    <n v="28"/>
    <n v="20.439999999999998"/>
  </r>
  <r>
    <x v="266"/>
    <x v="7"/>
    <n v="2"/>
    <n v="37"/>
    <n v="27.009999999999998"/>
  </r>
  <r>
    <x v="266"/>
    <x v="8"/>
    <n v="2"/>
    <n v="38"/>
    <n v="27.74"/>
  </r>
  <r>
    <x v="266"/>
    <x v="9"/>
    <n v="2"/>
    <n v="46"/>
    <n v="33.58"/>
  </r>
  <r>
    <x v="266"/>
    <x v="10"/>
    <n v="2"/>
    <n v="28"/>
    <n v="20.439999999999998"/>
  </r>
  <r>
    <x v="267"/>
    <x v="0"/>
    <n v="2"/>
    <n v="43"/>
    <n v="31.39"/>
  </r>
  <r>
    <x v="267"/>
    <x v="1"/>
    <n v="2"/>
    <n v="49"/>
    <n v="35.769999999999996"/>
  </r>
  <r>
    <x v="267"/>
    <x v="2"/>
    <n v="2"/>
    <n v="40"/>
    <n v="29.2"/>
  </r>
  <r>
    <x v="267"/>
    <x v="3"/>
    <n v="2"/>
    <n v="42"/>
    <n v="30.66"/>
  </r>
  <r>
    <x v="267"/>
    <x v="4"/>
    <n v="2"/>
    <n v="44"/>
    <n v="32.119999999999997"/>
  </r>
  <r>
    <x v="267"/>
    <x v="5"/>
    <n v="2"/>
    <n v="46"/>
    <n v="33.58"/>
  </r>
  <r>
    <x v="267"/>
    <x v="6"/>
    <n v="2"/>
    <n v="53"/>
    <n v="38.69"/>
  </r>
  <r>
    <x v="267"/>
    <x v="7"/>
    <n v="2"/>
    <n v="58"/>
    <n v="42.339999999999996"/>
  </r>
  <r>
    <x v="267"/>
    <x v="8"/>
    <n v="2"/>
    <n v="50"/>
    <n v="36.5"/>
  </r>
  <r>
    <x v="267"/>
    <x v="9"/>
    <n v="2"/>
    <n v="59"/>
    <n v="43.07"/>
  </r>
  <r>
    <x v="267"/>
    <x v="10"/>
    <n v="2"/>
    <n v="74"/>
    <n v="54.019999999999996"/>
  </r>
  <r>
    <x v="268"/>
    <x v="0"/>
    <n v="2"/>
    <n v="49"/>
    <n v="35.769999999999996"/>
  </r>
  <r>
    <x v="268"/>
    <x v="1"/>
    <n v="2"/>
    <n v="47"/>
    <n v="34.31"/>
  </r>
  <r>
    <x v="268"/>
    <x v="2"/>
    <n v="2"/>
    <n v="42"/>
    <n v="30.66"/>
  </r>
  <r>
    <x v="268"/>
    <x v="3"/>
    <n v="2"/>
    <n v="51"/>
    <n v="37.229999999999997"/>
  </r>
  <r>
    <x v="268"/>
    <x v="4"/>
    <n v="2"/>
    <n v="48"/>
    <n v="35.04"/>
  </r>
  <r>
    <x v="268"/>
    <x v="5"/>
    <n v="2"/>
    <n v="39"/>
    <n v="28.47"/>
  </r>
  <r>
    <x v="268"/>
    <x v="6"/>
    <n v="2"/>
    <n v="29"/>
    <n v="21.169999999999998"/>
  </r>
  <r>
    <x v="268"/>
    <x v="7"/>
    <n v="2"/>
    <n v="39"/>
    <n v="28.47"/>
  </r>
  <r>
    <x v="268"/>
    <x v="8"/>
    <n v="2"/>
    <n v="25"/>
    <n v="18.25"/>
  </r>
  <r>
    <x v="268"/>
    <x v="9"/>
    <n v="2"/>
    <n v="46"/>
    <n v="33.58"/>
  </r>
  <r>
    <x v="268"/>
    <x v="10"/>
    <n v="2"/>
    <n v="28"/>
    <n v="20.439999999999998"/>
  </r>
  <r>
    <x v="269"/>
    <x v="0"/>
    <n v="2"/>
    <n v="119"/>
    <n v="86.87"/>
  </r>
  <r>
    <x v="269"/>
    <x v="1"/>
    <n v="2"/>
    <n v="125"/>
    <n v="91.25"/>
  </r>
  <r>
    <x v="269"/>
    <x v="2"/>
    <n v="2"/>
    <n v="130"/>
    <n v="94.899999999999991"/>
  </r>
  <r>
    <x v="269"/>
    <x v="3"/>
    <n v="2"/>
    <n v="113"/>
    <n v="82.49"/>
  </r>
  <r>
    <x v="269"/>
    <x v="4"/>
    <n v="2"/>
    <n v="129"/>
    <n v="94.17"/>
  </r>
  <r>
    <x v="269"/>
    <x v="5"/>
    <n v="2"/>
    <n v="99"/>
    <n v="72.27"/>
  </r>
  <r>
    <x v="269"/>
    <x v="6"/>
    <n v="2"/>
    <n v="120"/>
    <n v="87.6"/>
  </r>
  <r>
    <x v="269"/>
    <x v="7"/>
    <n v="2"/>
    <n v="115"/>
    <n v="83.95"/>
  </r>
  <r>
    <x v="269"/>
    <x v="8"/>
    <n v="2"/>
    <n v="119"/>
    <n v="86.87"/>
  </r>
  <r>
    <x v="269"/>
    <x v="9"/>
    <n v="2"/>
    <n v="106"/>
    <n v="77.38"/>
  </r>
  <r>
    <x v="269"/>
    <x v="10"/>
    <n v="2"/>
    <n v="98"/>
    <n v="71.539999999999992"/>
  </r>
  <r>
    <x v="270"/>
    <x v="0"/>
    <n v="2"/>
    <n v="315"/>
    <n v="229.95"/>
  </r>
  <r>
    <x v="270"/>
    <x v="1"/>
    <n v="2"/>
    <n v="262"/>
    <n v="191.26"/>
  </r>
  <r>
    <x v="270"/>
    <x v="2"/>
    <n v="2"/>
    <n v="311"/>
    <n v="227.03"/>
  </r>
  <r>
    <x v="270"/>
    <x v="3"/>
    <n v="2"/>
    <n v="332"/>
    <n v="242.35999999999999"/>
  </r>
  <r>
    <x v="270"/>
    <x v="4"/>
    <n v="2"/>
    <n v="295"/>
    <n v="215.35"/>
  </r>
  <r>
    <x v="270"/>
    <x v="5"/>
    <n v="2"/>
    <n v="310"/>
    <n v="226.29999999999998"/>
  </r>
  <r>
    <x v="270"/>
    <x v="6"/>
    <n v="2"/>
    <n v="294"/>
    <n v="214.62"/>
  </r>
  <r>
    <x v="270"/>
    <x v="7"/>
    <n v="2"/>
    <n v="291"/>
    <n v="212.43"/>
  </r>
  <r>
    <x v="270"/>
    <x v="8"/>
    <n v="2"/>
    <n v="292"/>
    <n v="213.16"/>
  </r>
  <r>
    <x v="270"/>
    <x v="9"/>
    <n v="2"/>
    <n v="313"/>
    <n v="228.48999999999998"/>
  </r>
  <r>
    <x v="270"/>
    <x v="10"/>
    <n v="2"/>
    <n v="272"/>
    <n v="198.56"/>
  </r>
  <r>
    <x v="271"/>
    <x v="0"/>
    <n v="2"/>
    <n v="121"/>
    <n v="88.33"/>
  </r>
  <r>
    <x v="271"/>
    <x v="1"/>
    <n v="2"/>
    <n v="129"/>
    <n v="94.17"/>
  </r>
  <r>
    <x v="271"/>
    <x v="2"/>
    <n v="2"/>
    <n v="121"/>
    <n v="88.33"/>
  </r>
  <r>
    <x v="271"/>
    <x v="3"/>
    <n v="2"/>
    <n v="124"/>
    <n v="90.52"/>
  </r>
  <r>
    <x v="271"/>
    <x v="4"/>
    <n v="2"/>
    <n v="127"/>
    <n v="92.71"/>
  </r>
  <r>
    <x v="271"/>
    <x v="5"/>
    <n v="2"/>
    <n v="103"/>
    <n v="75.19"/>
  </r>
  <r>
    <x v="271"/>
    <x v="6"/>
    <n v="2"/>
    <n v="127"/>
    <n v="92.71"/>
  </r>
  <r>
    <x v="271"/>
    <x v="7"/>
    <n v="2"/>
    <n v="108"/>
    <n v="78.84"/>
  </r>
  <r>
    <x v="271"/>
    <x v="8"/>
    <n v="2"/>
    <n v="80"/>
    <n v="58.4"/>
  </r>
  <r>
    <x v="271"/>
    <x v="9"/>
    <n v="2"/>
    <n v="106"/>
    <n v="77.38"/>
  </r>
  <r>
    <x v="271"/>
    <x v="10"/>
    <n v="2"/>
    <n v="95"/>
    <n v="69.349999999999994"/>
  </r>
  <r>
    <x v="272"/>
    <x v="0"/>
    <n v="2"/>
    <n v="282"/>
    <n v="205.85999999999999"/>
  </r>
  <r>
    <x v="272"/>
    <x v="1"/>
    <n v="2"/>
    <n v="314"/>
    <n v="229.22"/>
  </r>
  <r>
    <x v="272"/>
    <x v="2"/>
    <n v="2"/>
    <n v="268"/>
    <n v="195.64"/>
  </r>
  <r>
    <x v="272"/>
    <x v="3"/>
    <n v="2"/>
    <n v="249"/>
    <n v="181.76999999999998"/>
  </r>
  <r>
    <x v="272"/>
    <x v="4"/>
    <n v="2"/>
    <n v="297"/>
    <n v="216.81"/>
  </r>
  <r>
    <x v="272"/>
    <x v="5"/>
    <n v="2"/>
    <n v="293"/>
    <n v="213.89"/>
  </r>
  <r>
    <x v="272"/>
    <x v="6"/>
    <n v="2"/>
    <n v="243"/>
    <n v="177.39"/>
  </r>
  <r>
    <x v="272"/>
    <x v="7"/>
    <n v="2"/>
    <n v="250"/>
    <n v="182.5"/>
  </r>
  <r>
    <x v="272"/>
    <x v="8"/>
    <n v="2"/>
    <n v="274"/>
    <n v="200.01999999999998"/>
  </r>
  <r>
    <x v="272"/>
    <x v="9"/>
    <n v="2"/>
    <n v="286"/>
    <n v="208.78"/>
  </r>
  <r>
    <x v="272"/>
    <x v="10"/>
    <n v="2"/>
    <n v="247"/>
    <n v="180.31"/>
  </r>
  <r>
    <x v="273"/>
    <x v="0"/>
    <n v="2"/>
    <n v="110"/>
    <n v="80.3"/>
  </r>
  <r>
    <x v="273"/>
    <x v="1"/>
    <n v="2"/>
    <n v="129"/>
    <n v="94.17"/>
  </r>
  <r>
    <x v="273"/>
    <x v="2"/>
    <n v="2"/>
    <n v="112"/>
    <n v="81.759999999999991"/>
  </r>
  <r>
    <x v="273"/>
    <x v="3"/>
    <n v="2"/>
    <n v="100"/>
    <n v="73"/>
  </r>
  <r>
    <x v="273"/>
    <x v="4"/>
    <n v="2"/>
    <n v="126"/>
    <n v="91.98"/>
  </r>
  <r>
    <x v="273"/>
    <x v="5"/>
    <n v="2"/>
    <n v="86"/>
    <n v="62.78"/>
  </r>
  <r>
    <x v="273"/>
    <x v="6"/>
    <n v="2"/>
    <n v="115"/>
    <n v="83.95"/>
  </r>
  <r>
    <x v="273"/>
    <x v="7"/>
    <n v="2"/>
    <n v="110"/>
    <n v="80.3"/>
  </r>
  <r>
    <x v="273"/>
    <x v="8"/>
    <n v="2"/>
    <n v="124"/>
    <n v="90.52"/>
  </r>
  <r>
    <x v="273"/>
    <x v="9"/>
    <n v="2"/>
    <n v="116"/>
    <n v="84.679999999999993"/>
  </r>
  <r>
    <x v="273"/>
    <x v="10"/>
    <n v="2"/>
    <n v="80"/>
    <n v="58.4"/>
  </r>
  <r>
    <x v="274"/>
    <x v="0"/>
    <n v="2"/>
    <n v="500"/>
    <n v="365"/>
  </r>
  <r>
    <x v="274"/>
    <x v="1"/>
    <n v="2"/>
    <n v="508"/>
    <n v="370.84"/>
  </r>
  <r>
    <x v="274"/>
    <x v="2"/>
    <n v="2"/>
    <n v="527"/>
    <n v="384.71"/>
  </r>
  <r>
    <x v="274"/>
    <x v="3"/>
    <n v="2"/>
    <n v="507"/>
    <n v="370.11"/>
  </r>
  <r>
    <x v="274"/>
    <x v="4"/>
    <n v="2"/>
    <n v="541"/>
    <n v="394.93"/>
  </r>
  <r>
    <x v="274"/>
    <x v="5"/>
    <n v="2"/>
    <n v="561"/>
    <n v="409.53"/>
  </r>
  <r>
    <x v="274"/>
    <x v="6"/>
    <n v="2"/>
    <n v="513"/>
    <n v="374.49"/>
  </r>
  <r>
    <x v="274"/>
    <x v="7"/>
    <n v="2"/>
    <n v="524"/>
    <n v="382.52"/>
  </r>
  <r>
    <x v="274"/>
    <x v="8"/>
    <n v="2"/>
    <n v="541"/>
    <n v="394.93"/>
  </r>
  <r>
    <x v="274"/>
    <x v="9"/>
    <n v="2"/>
    <n v="540"/>
    <n v="394.2"/>
  </r>
  <r>
    <x v="274"/>
    <x v="10"/>
    <n v="2"/>
    <n v="541"/>
    <n v="394.93"/>
  </r>
  <r>
    <x v="275"/>
    <x v="0"/>
    <n v="2"/>
    <n v="164"/>
    <n v="119.72"/>
  </r>
  <r>
    <x v="275"/>
    <x v="1"/>
    <n v="2"/>
    <n v="151"/>
    <n v="110.23"/>
  </r>
  <r>
    <x v="275"/>
    <x v="2"/>
    <n v="2"/>
    <n v="160"/>
    <n v="116.8"/>
  </r>
  <r>
    <x v="275"/>
    <x v="3"/>
    <n v="2"/>
    <n v="157"/>
    <n v="114.61"/>
  </r>
  <r>
    <x v="275"/>
    <x v="4"/>
    <n v="2"/>
    <n v="130"/>
    <n v="94.899999999999991"/>
  </r>
  <r>
    <x v="275"/>
    <x v="5"/>
    <n v="2"/>
    <n v="140"/>
    <n v="102.2"/>
  </r>
  <r>
    <x v="275"/>
    <x v="6"/>
    <n v="2"/>
    <n v="138"/>
    <n v="100.74"/>
  </r>
  <r>
    <x v="275"/>
    <x v="7"/>
    <n v="2"/>
    <n v="148"/>
    <n v="108.03999999999999"/>
  </r>
  <r>
    <x v="275"/>
    <x v="8"/>
    <n v="2"/>
    <n v="113"/>
    <n v="82.49"/>
  </r>
  <r>
    <x v="275"/>
    <x v="9"/>
    <n v="2"/>
    <n v="113"/>
    <n v="82.49"/>
  </r>
  <r>
    <x v="275"/>
    <x v="10"/>
    <n v="2"/>
    <n v="142"/>
    <n v="103.66"/>
  </r>
  <r>
    <x v="276"/>
    <x v="0"/>
    <n v="2"/>
    <n v="218"/>
    <n v="159.13999999999999"/>
  </r>
  <r>
    <x v="276"/>
    <x v="1"/>
    <n v="2"/>
    <n v="232"/>
    <n v="169.35999999999999"/>
  </r>
  <r>
    <x v="276"/>
    <x v="2"/>
    <n v="2"/>
    <n v="220"/>
    <n v="160.6"/>
  </r>
  <r>
    <x v="276"/>
    <x v="3"/>
    <n v="2"/>
    <n v="174"/>
    <n v="127.02"/>
  </r>
  <r>
    <x v="276"/>
    <x v="4"/>
    <n v="2"/>
    <n v="200"/>
    <n v="146"/>
  </r>
  <r>
    <x v="276"/>
    <x v="5"/>
    <n v="2"/>
    <n v="194"/>
    <n v="141.62"/>
  </r>
  <r>
    <x v="276"/>
    <x v="6"/>
    <n v="2"/>
    <n v="206"/>
    <n v="150.38"/>
  </r>
  <r>
    <x v="276"/>
    <x v="7"/>
    <n v="2"/>
    <n v="173"/>
    <n v="126.28999999999999"/>
  </r>
  <r>
    <x v="276"/>
    <x v="8"/>
    <n v="2"/>
    <n v="200"/>
    <n v="146"/>
  </r>
  <r>
    <x v="276"/>
    <x v="9"/>
    <n v="2"/>
    <n v="215"/>
    <n v="156.94999999999999"/>
  </r>
  <r>
    <x v="276"/>
    <x v="10"/>
    <n v="2"/>
    <n v="167"/>
    <n v="121.91"/>
  </r>
  <r>
    <x v="277"/>
    <x v="0"/>
    <n v="2"/>
    <n v="2"/>
    <n v="1.46"/>
  </r>
  <r>
    <x v="277"/>
    <x v="1"/>
    <n v="2"/>
    <n v="6"/>
    <n v="4.38"/>
  </r>
  <r>
    <x v="277"/>
    <x v="2"/>
    <n v="2"/>
    <n v="8"/>
    <n v="5.84"/>
  </r>
  <r>
    <x v="277"/>
    <x v="3"/>
    <n v="2"/>
    <n v="8"/>
    <n v="5.84"/>
  </r>
  <r>
    <x v="277"/>
    <x v="4"/>
    <n v="2"/>
    <n v="6"/>
    <n v="4.38"/>
  </r>
  <r>
    <x v="277"/>
    <x v="5"/>
    <n v="2"/>
    <n v="7"/>
    <n v="5.1099999999999994"/>
  </r>
  <r>
    <x v="277"/>
    <x v="6"/>
    <n v="2"/>
    <n v="8"/>
    <n v="5.84"/>
  </r>
  <r>
    <x v="277"/>
    <x v="7"/>
    <n v="2"/>
    <n v="6"/>
    <n v="4.38"/>
  </r>
  <r>
    <x v="277"/>
    <x v="8"/>
    <n v="2"/>
    <n v="13"/>
    <n v="9.49"/>
  </r>
  <r>
    <x v="278"/>
    <x v="9"/>
    <n v="2"/>
    <n v="13"/>
    <n v="9.49"/>
  </r>
  <r>
    <x v="278"/>
    <x v="10"/>
    <n v="2"/>
    <n v="8"/>
    <n v="5.84"/>
  </r>
  <r>
    <x v="279"/>
    <x v="0"/>
    <n v="2"/>
    <n v="63"/>
    <n v="45.99"/>
  </r>
  <r>
    <x v="279"/>
    <x v="1"/>
    <n v="2"/>
    <n v="56"/>
    <n v="40.879999999999995"/>
  </r>
  <r>
    <x v="279"/>
    <x v="2"/>
    <n v="2"/>
    <n v="63"/>
    <n v="45.99"/>
  </r>
  <r>
    <x v="279"/>
    <x v="3"/>
    <n v="2"/>
    <n v="69"/>
    <n v="50.37"/>
  </r>
  <r>
    <x v="279"/>
    <x v="4"/>
    <n v="2"/>
    <n v="73"/>
    <n v="53.29"/>
  </r>
  <r>
    <x v="279"/>
    <x v="5"/>
    <n v="2"/>
    <n v="55"/>
    <n v="40.15"/>
  </r>
  <r>
    <x v="279"/>
    <x v="6"/>
    <n v="2"/>
    <n v="60"/>
    <n v="43.8"/>
  </r>
  <r>
    <x v="279"/>
    <x v="7"/>
    <n v="2"/>
    <n v="55"/>
    <n v="40.15"/>
  </r>
  <r>
    <x v="279"/>
    <x v="8"/>
    <n v="2"/>
    <n v="54"/>
    <n v="39.42"/>
  </r>
  <r>
    <x v="279"/>
    <x v="9"/>
    <n v="2"/>
    <n v="52"/>
    <n v="37.96"/>
  </r>
  <r>
    <x v="279"/>
    <x v="10"/>
    <n v="2"/>
    <n v="58"/>
    <n v="42.339999999999996"/>
  </r>
  <r>
    <x v="280"/>
    <x v="0"/>
    <n v="2"/>
    <n v="259"/>
    <n v="189.07"/>
  </r>
  <r>
    <x v="280"/>
    <x v="1"/>
    <n v="2"/>
    <n v="323"/>
    <n v="235.79"/>
  </r>
  <r>
    <x v="280"/>
    <x v="2"/>
    <n v="2"/>
    <n v="301"/>
    <n v="219.73"/>
  </r>
  <r>
    <x v="280"/>
    <x v="3"/>
    <n v="2"/>
    <n v="293"/>
    <n v="213.89"/>
  </r>
  <r>
    <x v="280"/>
    <x v="4"/>
    <n v="2"/>
    <n v="306"/>
    <n v="223.38"/>
  </r>
  <r>
    <x v="280"/>
    <x v="5"/>
    <n v="2"/>
    <n v="318"/>
    <n v="232.14"/>
  </r>
  <r>
    <x v="280"/>
    <x v="6"/>
    <n v="2"/>
    <n v="272"/>
    <n v="198.56"/>
  </r>
  <r>
    <x v="280"/>
    <x v="7"/>
    <n v="2"/>
    <n v="268"/>
    <n v="195.64"/>
  </r>
  <r>
    <x v="280"/>
    <x v="8"/>
    <n v="2"/>
    <n v="307"/>
    <n v="224.10999999999999"/>
  </r>
  <r>
    <x v="280"/>
    <x v="9"/>
    <n v="2"/>
    <n v="289"/>
    <n v="210.97"/>
  </r>
  <r>
    <x v="280"/>
    <x v="10"/>
    <n v="2"/>
    <n v="287"/>
    <n v="209.51"/>
  </r>
  <r>
    <x v="281"/>
    <x v="0"/>
    <n v="2"/>
    <n v="110"/>
    <n v="80.3"/>
  </r>
  <r>
    <x v="281"/>
    <x v="1"/>
    <n v="2"/>
    <n v="94"/>
    <n v="68.62"/>
  </r>
  <r>
    <x v="281"/>
    <x v="2"/>
    <n v="2"/>
    <n v="112"/>
    <n v="81.759999999999991"/>
  </r>
  <r>
    <x v="281"/>
    <x v="3"/>
    <n v="2"/>
    <n v="126"/>
    <n v="91.98"/>
  </r>
  <r>
    <x v="281"/>
    <x v="4"/>
    <n v="2"/>
    <n v="107"/>
    <n v="78.11"/>
  </r>
  <r>
    <x v="281"/>
    <x v="5"/>
    <n v="2"/>
    <n v="104"/>
    <n v="75.92"/>
  </r>
  <r>
    <x v="281"/>
    <x v="6"/>
    <n v="2"/>
    <n v="116"/>
    <n v="84.679999999999993"/>
  </r>
  <r>
    <x v="281"/>
    <x v="7"/>
    <n v="2"/>
    <n v="117"/>
    <n v="85.41"/>
  </r>
  <r>
    <x v="281"/>
    <x v="8"/>
    <n v="2"/>
    <n v="91"/>
    <n v="66.429999999999993"/>
  </r>
  <r>
    <x v="281"/>
    <x v="9"/>
    <n v="2"/>
    <n v="116"/>
    <n v="84.679999999999993"/>
  </r>
  <r>
    <x v="281"/>
    <x v="10"/>
    <n v="2"/>
    <n v="95"/>
    <n v="69.349999999999994"/>
  </r>
  <r>
    <x v="282"/>
    <x v="0"/>
    <n v="2"/>
    <n v="420"/>
    <n v="306.59999999999997"/>
  </r>
  <r>
    <x v="282"/>
    <x v="1"/>
    <n v="2"/>
    <n v="413"/>
    <n v="301.49"/>
  </r>
  <r>
    <x v="282"/>
    <x v="2"/>
    <n v="2"/>
    <n v="393"/>
    <n v="286.89"/>
  </r>
  <r>
    <x v="282"/>
    <x v="3"/>
    <n v="2"/>
    <n v="407"/>
    <n v="297.11"/>
  </r>
  <r>
    <x v="282"/>
    <x v="4"/>
    <n v="2"/>
    <n v="385"/>
    <n v="281.05"/>
  </r>
  <r>
    <x v="282"/>
    <x v="5"/>
    <n v="2"/>
    <n v="422"/>
    <n v="308.06"/>
  </r>
  <r>
    <x v="282"/>
    <x v="6"/>
    <n v="2"/>
    <n v="323"/>
    <n v="235.79"/>
  </r>
  <r>
    <x v="282"/>
    <x v="7"/>
    <n v="2"/>
    <n v="395"/>
    <n v="288.34999999999997"/>
  </r>
  <r>
    <x v="282"/>
    <x v="8"/>
    <n v="2"/>
    <n v="371"/>
    <n v="270.83"/>
  </r>
  <r>
    <x v="282"/>
    <x v="9"/>
    <n v="2"/>
    <n v="345"/>
    <n v="251.85"/>
  </r>
  <r>
    <x v="282"/>
    <x v="10"/>
    <n v="2"/>
    <n v="328"/>
    <n v="239.44"/>
  </r>
  <r>
    <x v="283"/>
    <x v="0"/>
    <n v="2"/>
    <n v="56"/>
    <n v="40.879999999999995"/>
  </r>
  <r>
    <x v="283"/>
    <x v="1"/>
    <n v="2"/>
    <n v="63"/>
    <n v="45.99"/>
  </r>
  <r>
    <x v="283"/>
    <x v="2"/>
    <n v="2"/>
    <n v="52"/>
    <n v="37.96"/>
  </r>
  <r>
    <x v="283"/>
    <x v="3"/>
    <n v="2"/>
    <n v="58"/>
    <n v="42.339999999999996"/>
  </r>
  <r>
    <x v="283"/>
    <x v="4"/>
    <n v="2"/>
    <n v="50"/>
    <n v="36.5"/>
  </r>
  <r>
    <x v="283"/>
    <x v="5"/>
    <n v="2"/>
    <n v="45"/>
    <n v="32.85"/>
  </r>
  <r>
    <x v="283"/>
    <x v="6"/>
    <n v="2"/>
    <n v="55"/>
    <n v="40.15"/>
  </r>
  <r>
    <x v="283"/>
    <x v="7"/>
    <n v="2"/>
    <n v="60"/>
    <n v="43.8"/>
  </r>
  <r>
    <x v="283"/>
    <x v="8"/>
    <n v="2"/>
    <n v="57"/>
    <n v="41.61"/>
  </r>
  <r>
    <x v="283"/>
    <x v="9"/>
    <n v="2"/>
    <n v="49"/>
    <n v="35.769999999999996"/>
  </r>
  <r>
    <x v="283"/>
    <x v="10"/>
    <n v="2"/>
    <n v="52"/>
    <n v="37.96"/>
  </r>
  <r>
    <x v="284"/>
    <x v="0"/>
    <n v="2"/>
    <n v="59"/>
    <n v="43.07"/>
  </r>
  <r>
    <x v="284"/>
    <x v="1"/>
    <n v="2"/>
    <n v="70"/>
    <n v="51.1"/>
  </r>
  <r>
    <x v="284"/>
    <x v="2"/>
    <n v="2"/>
    <n v="57"/>
    <n v="41.61"/>
  </r>
  <r>
    <x v="284"/>
    <x v="3"/>
    <n v="2"/>
    <n v="64"/>
    <n v="46.72"/>
  </r>
  <r>
    <x v="284"/>
    <x v="4"/>
    <n v="2"/>
    <n v="57"/>
    <n v="41.61"/>
  </r>
  <r>
    <x v="284"/>
    <x v="5"/>
    <n v="2"/>
    <n v="63"/>
    <n v="45.99"/>
  </r>
  <r>
    <x v="284"/>
    <x v="6"/>
    <n v="2"/>
    <n v="47"/>
    <n v="34.31"/>
  </r>
  <r>
    <x v="284"/>
    <x v="7"/>
    <n v="2"/>
    <n v="67"/>
    <n v="48.91"/>
  </r>
  <r>
    <x v="284"/>
    <x v="8"/>
    <n v="2"/>
    <n v="38"/>
    <n v="27.74"/>
  </r>
  <r>
    <x v="284"/>
    <x v="9"/>
    <n v="2"/>
    <n v="51"/>
    <n v="37.229999999999997"/>
  </r>
  <r>
    <x v="284"/>
    <x v="10"/>
    <n v="2"/>
    <n v="51"/>
    <n v="37.229999999999997"/>
  </r>
  <r>
    <x v="285"/>
    <x v="0"/>
    <n v="2"/>
    <n v="426"/>
    <n v="310.98"/>
  </r>
  <r>
    <x v="285"/>
    <x v="1"/>
    <n v="2"/>
    <n v="455"/>
    <n v="332.15"/>
  </r>
  <r>
    <x v="285"/>
    <x v="2"/>
    <n v="2"/>
    <n v="453"/>
    <n v="330.69"/>
  </r>
  <r>
    <x v="285"/>
    <x v="3"/>
    <n v="2"/>
    <n v="421"/>
    <n v="307.33"/>
  </r>
  <r>
    <x v="285"/>
    <x v="4"/>
    <n v="2"/>
    <n v="457"/>
    <n v="333.61"/>
  </r>
  <r>
    <x v="285"/>
    <x v="5"/>
    <n v="2"/>
    <n v="460"/>
    <n v="335.8"/>
  </r>
  <r>
    <x v="285"/>
    <x v="6"/>
    <n v="2"/>
    <n v="440"/>
    <n v="321.2"/>
  </r>
  <r>
    <x v="285"/>
    <x v="7"/>
    <n v="2"/>
    <n v="448"/>
    <n v="327.03999999999996"/>
  </r>
  <r>
    <x v="285"/>
    <x v="8"/>
    <n v="2"/>
    <n v="449"/>
    <n v="327.77"/>
  </r>
  <r>
    <x v="285"/>
    <x v="9"/>
    <n v="2"/>
    <n v="412"/>
    <n v="300.76"/>
  </r>
  <r>
    <x v="285"/>
    <x v="10"/>
    <n v="2"/>
    <n v="397"/>
    <n v="289.81"/>
  </r>
  <r>
    <x v="286"/>
    <x v="0"/>
    <n v="2"/>
    <n v="79"/>
    <n v="57.67"/>
  </r>
  <r>
    <x v="286"/>
    <x v="1"/>
    <n v="2"/>
    <n v="76"/>
    <n v="55.48"/>
  </r>
  <r>
    <x v="286"/>
    <x v="2"/>
    <n v="2"/>
    <n v="86"/>
    <n v="62.78"/>
  </r>
  <r>
    <x v="286"/>
    <x v="3"/>
    <n v="2"/>
    <n v="74"/>
    <n v="54.019999999999996"/>
  </r>
  <r>
    <x v="286"/>
    <x v="4"/>
    <n v="2"/>
    <n v="78"/>
    <n v="56.94"/>
  </r>
  <r>
    <x v="286"/>
    <x v="5"/>
    <n v="2"/>
    <n v="72"/>
    <n v="52.56"/>
  </r>
  <r>
    <x v="286"/>
    <x v="6"/>
    <n v="2"/>
    <n v="75"/>
    <n v="54.75"/>
  </r>
  <r>
    <x v="286"/>
    <x v="7"/>
    <n v="2"/>
    <n v="77"/>
    <n v="56.21"/>
  </r>
  <r>
    <x v="286"/>
    <x v="8"/>
    <n v="2"/>
    <n v="73"/>
    <n v="53.29"/>
  </r>
  <r>
    <x v="286"/>
    <x v="9"/>
    <n v="2"/>
    <n v="69"/>
    <n v="50.37"/>
  </r>
  <r>
    <x v="286"/>
    <x v="10"/>
    <n v="2"/>
    <n v="55"/>
    <n v="40.15"/>
  </r>
  <r>
    <x v="287"/>
    <x v="0"/>
    <n v="2"/>
    <n v="77"/>
    <n v="56.21"/>
  </r>
  <r>
    <x v="287"/>
    <x v="1"/>
    <n v="2"/>
    <n v="94"/>
    <n v="68.62"/>
  </r>
  <r>
    <x v="287"/>
    <x v="2"/>
    <n v="2"/>
    <n v="102"/>
    <n v="74.459999999999994"/>
  </r>
  <r>
    <x v="287"/>
    <x v="3"/>
    <n v="2"/>
    <n v="111"/>
    <n v="81.03"/>
  </r>
  <r>
    <x v="287"/>
    <x v="4"/>
    <n v="2"/>
    <n v="107"/>
    <n v="78.11"/>
  </r>
  <r>
    <x v="287"/>
    <x v="5"/>
    <n v="2"/>
    <n v="107"/>
    <n v="78.11"/>
  </r>
  <r>
    <x v="287"/>
    <x v="6"/>
    <n v="2"/>
    <n v="101"/>
    <n v="73.73"/>
  </r>
  <r>
    <x v="287"/>
    <x v="7"/>
    <n v="2"/>
    <n v="110"/>
    <n v="80.3"/>
  </r>
  <r>
    <x v="287"/>
    <x v="8"/>
    <n v="2"/>
    <n v="105"/>
    <n v="76.649999999999991"/>
  </r>
  <r>
    <x v="287"/>
    <x v="9"/>
    <n v="2"/>
    <n v="107"/>
    <n v="78.11"/>
  </r>
  <r>
    <x v="287"/>
    <x v="10"/>
    <n v="2"/>
    <n v="109"/>
    <n v="79.569999999999993"/>
  </r>
  <r>
    <x v="288"/>
    <x v="0"/>
    <n v="2"/>
    <n v="98"/>
    <n v="71.539999999999992"/>
  </r>
  <r>
    <x v="288"/>
    <x v="1"/>
    <n v="2"/>
    <n v="89"/>
    <n v="64.97"/>
  </r>
  <r>
    <x v="288"/>
    <x v="2"/>
    <n v="2"/>
    <n v="83"/>
    <n v="60.589999999999996"/>
  </r>
  <r>
    <x v="288"/>
    <x v="3"/>
    <n v="2"/>
    <n v="92"/>
    <n v="67.16"/>
  </r>
  <r>
    <x v="288"/>
    <x v="4"/>
    <n v="2"/>
    <n v="96"/>
    <n v="70.08"/>
  </r>
  <r>
    <x v="288"/>
    <x v="5"/>
    <n v="2"/>
    <n v="72"/>
    <n v="52.56"/>
  </r>
  <r>
    <x v="288"/>
    <x v="6"/>
    <n v="2"/>
    <n v="90"/>
    <n v="65.7"/>
  </r>
  <r>
    <x v="288"/>
    <x v="7"/>
    <n v="2"/>
    <n v="93"/>
    <n v="67.89"/>
  </r>
  <r>
    <x v="288"/>
    <x v="8"/>
    <n v="2"/>
    <n v="79"/>
    <n v="57.67"/>
  </r>
  <r>
    <x v="288"/>
    <x v="9"/>
    <n v="2"/>
    <n v="97"/>
    <n v="70.81"/>
  </r>
  <r>
    <x v="288"/>
    <x v="10"/>
    <n v="2"/>
    <n v="83"/>
    <n v="60.589999999999996"/>
  </r>
  <r>
    <x v="289"/>
    <x v="0"/>
    <n v="2"/>
    <n v="43"/>
    <n v="31.39"/>
  </r>
  <r>
    <x v="289"/>
    <x v="1"/>
    <n v="2"/>
    <n v="54"/>
    <n v="39.42"/>
  </r>
  <r>
    <x v="289"/>
    <x v="2"/>
    <n v="2"/>
    <n v="41"/>
    <n v="29.93"/>
  </r>
  <r>
    <x v="289"/>
    <x v="3"/>
    <n v="2"/>
    <n v="41"/>
    <n v="29.93"/>
  </r>
  <r>
    <x v="289"/>
    <x v="4"/>
    <n v="2"/>
    <n v="50"/>
    <n v="36.5"/>
  </r>
  <r>
    <x v="289"/>
    <x v="5"/>
    <n v="2"/>
    <n v="55"/>
    <n v="40.15"/>
  </r>
  <r>
    <x v="289"/>
    <x v="6"/>
    <n v="2"/>
    <n v="52"/>
    <n v="37.96"/>
  </r>
  <r>
    <x v="289"/>
    <x v="7"/>
    <n v="2"/>
    <n v="36"/>
    <n v="26.28"/>
  </r>
  <r>
    <x v="289"/>
    <x v="8"/>
    <n v="2"/>
    <n v="42"/>
    <n v="30.66"/>
  </r>
  <r>
    <x v="289"/>
    <x v="9"/>
    <n v="2"/>
    <n v="35"/>
    <n v="25.55"/>
  </r>
  <r>
    <x v="289"/>
    <x v="10"/>
    <n v="2"/>
    <n v="46"/>
    <n v="33.58"/>
  </r>
  <r>
    <x v="290"/>
    <x v="0"/>
    <n v="2"/>
    <n v="257"/>
    <n v="187.60999999999999"/>
  </r>
  <r>
    <x v="290"/>
    <x v="1"/>
    <n v="2"/>
    <n v="239"/>
    <n v="174.47"/>
  </r>
  <r>
    <x v="290"/>
    <x v="2"/>
    <n v="2"/>
    <n v="203"/>
    <n v="148.19"/>
  </r>
  <r>
    <x v="290"/>
    <x v="3"/>
    <n v="2"/>
    <n v="220"/>
    <n v="160.6"/>
  </r>
  <r>
    <x v="290"/>
    <x v="4"/>
    <n v="2"/>
    <n v="211"/>
    <n v="154.03"/>
  </r>
  <r>
    <x v="290"/>
    <x v="5"/>
    <n v="2"/>
    <n v="233"/>
    <n v="170.09"/>
  </r>
  <r>
    <x v="290"/>
    <x v="6"/>
    <n v="2"/>
    <n v="242"/>
    <n v="176.66"/>
  </r>
  <r>
    <x v="290"/>
    <x v="7"/>
    <n v="2"/>
    <n v="230"/>
    <n v="167.9"/>
  </r>
  <r>
    <x v="290"/>
    <x v="8"/>
    <n v="2"/>
    <n v="190"/>
    <n v="138.69999999999999"/>
  </r>
  <r>
    <x v="290"/>
    <x v="9"/>
    <n v="2"/>
    <n v="210"/>
    <n v="153.29999999999998"/>
  </r>
  <r>
    <x v="290"/>
    <x v="10"/>
    <n v="2"/>
    <n v="186"/>
    <n v="135.78"/>
  </r>
  <r>
    <x v="291"/>
    <x v="0"/>
    <n v="2"/>
    <n v="101"/>
    <n v="73.73"/>
  </r>
  <r>
    <x v="291"/>
    <x v="1"/>
    <n v="2"/>
    <n v="100"/>
    <n v="73"/>
  </r>
  <r>
    <x v="291"/>
    <x v="2"/>
    <n v="2"/>
    <n v="115"/>
    <n v="83.95"/>
  </r>
  <r>
    <x v="291"/>
    <x v="3"/>
    <n v="2"/>
    <n v="108"/>
    <n v="78.84"/>
  </r>
  <r>
    <x v="291"/>
    <x v="4"/>
    <n v="2"/>
    <n v="128"/>
    <n v="93.44"/>
  </r>
  <r>
    <x v="291"/>
    <x v="5"/>
    <n v="2"/>
    <n v="123"/>
    <n v="89.789999999999992"/>
  </r>
  <r>
    <x v="291"/>
    <x v="6"/>
    <n v="2"/>
    <n v="111"/>
    <n v="81.03"/>
  </r>
  <r>
    <x v="291"/>
    <x v="7"/>
    <n v="2"/>
    <n v="91"/>
    <n v="66.429999999999993"/>
  </r>
  <r>
    <x v="291"/>
    <x v="8"/>
    <n v="2"/>
    <n v="86"/>
    <n v="62.78"/>
  </r>
  <r>
    <x v="291"/>
    <x v="9"/>
    <n v="2"/>
    <n v="111"/>
    <n v="81.03"/>
  </r>
  <r>
    <x v="291"/>
    <x v="10"/>
    <n v="2"/>
    <n v="87"/>
    <n v="63.51"/>
  </r>
  <r>
    <x v="292"/>
    <x v="0"/>
    <n v="2"/>
    <n v="116"/>
    <n v="84.679999999999993"/>
  </r>
  <r>
    <x v="292"/>
    <x v="1"/>
    <n v="2"/>
    <n v="142"/>
    <n v="103.66"/>
  </r>
  <r>
    <x v="292"/>
    <x v="2"/>
    <n v="2"/>
    <n v="131"/>
    <n v="95.63"/>
  </r>
  <r>
    <x v="292"/>
    <x v="3"/>
    <n v="2"/>
    <n v="129"/>
    <n v="94.17"/>
  </r>
  <r>
    <x v="292"/>
    <x v="4"/>
    <n v="2"/>
    <n v="146"/>
    <n v="106.58"/>
  </r>
  <r>
    <x v="292"/>
    <x v="5"/>
    <n v="2"/>
    <n v="138"/>
    <n v="100.74"/>
  </r>
  <r>
    <x v="292"/>
    <x v="6"/>
    <n v="2"/>
    <n v="116"/>
    <n v="84.679999999999993"/>
  </r>
  <r>
    <x v="292"/>
    <x v="7"/>
    <n v="2"/>
    <n v="135"/>
    <n v="98.55"/>
  </r>
  <r>
    <x v="292"/>
    <x v="8"/>
    <n v="2"/>
    <n v="127"/>
    <n v="92.71"/>
  </r>
  <r>
    <x v="292"/>
    <x v="9"/>
    <n v="2"/>
    <n v="121"/>
    <n v="88.33"/>
  </r>
  <r>
    <x v="292"/>
    <x v="10"/>
    <n v="2"/>
    <n v="115"/>
    <n v="83.95"/>
  </r>
  <r>
    <x v="293"/>
    <x v="0"/>
    <n v="2"/>
    <n v="37"/>
    <n v="27.009999999999998"/>
  </r>
  <r>
    <x v="293"/>
    <x v="1"/>
    <n v="2"/>
    <n v="34"/>
    <n v="24.82"/>
  </r>
  <r>
    <x v="293"/>
    <x v="2"/>
    <n v="2"/>
    <n v="30"/>
    <n v="21.9"/>
  </r>
  <r>
    <x v="293"/>
    <x v="3"/>
    <n v="2"/>
    <n v="46"/>
    <n v="33.58"/>
  </r>
  <r>
    <x v="293"/>
    <x v="4"/>
    <n v="2"/>
    <n v="35"/>
    <n v="25.55"/>
  </r>
  <r>
    <x v="293"/>
    <x v="5"/>
    <n v="2"/>
    <n v="45"/>
    <n v="32.85"/>
  </r>
  <r>
    <x v="293"/>
    <x v="6"/>
    <n v="2"/>
    <n v="44"/>
    <n v="32.119999999999997"/>
  </r>
  <r>
    <x v="293"/>
    <x v="7"/>
    <n v="2"/>
    <n v="48"/>
    <n v="35.04"/>
  </r>
  <r>
    <x v="293"/>
    <x v="8"/>
    <n v="2"/>
    <n v="53"/>
    <n v="38.69"/>
  </r>
  <r>
    <x v="293"/>
    <x v="9"/>
    <n v="2"/>
    <n v="41"/>
    <n v="29.93"/>
  </r>
  <r>
    <x v="293"/>
    <x v="10"/>
    <n v="2"/>
    <n v="44"/>
    <n v="32.119999999999997"/>
  </r>
  <r>
    <x v="294"/>
    <x v="0"/>
    <n v="2"/>
    <n v="63"/>
    <n v="45.99"/>
  </r>
  <r>
    <x v="294"/>
    <x v="1"/>
    <n v="2"/>
    <n v="70"/>
    <n v="51.1"/>
  </r>
  <r>
    <x v="294"/>
    <x v="2"/>
    <n v="2"/>
    <n v="57"/>
    <n v="41.61"/>
  </r>
  <r>
    <x v="294"/>
    <x v="3"/>
    <n v="2"/>
    <n v="65"/>
    <n v="47.449999999999996"/>
  </r>
  <r>
    <x v="294"/>
    <x v="4"/>
    <n v="2"/>
    <n v="65"/>
    <n v="47.449999999999996"/>
  </r>
  <r>
    <x v="294"/>
    <x v="5"/>
    <n v="2"/>
    <n v="57"/>
    <n v="41.61"/>
  </r>
  <r>
    <x v="294"/>
    <x v="6"/>
    <n v="2"/>
    <n v="63"/>
    <n v="45.99"/>
  </r>
  <r>
    <x v="294"/>
    <x v="7"/>
    <n v="2"/>
    <n v="70"/>
    <n v="51.1"/>
  </r>
  <r>
    <x v="294"/>
    <x v="8"/>
    <n v="2"/>
    <n v="68"/>
    <n v="49.64"/>
  </r>
  <r>
    <x v="294"/>
    <x v="9"/>
    <n v="2"/>
    <n v="51"/>
    <n v="37.229999999999997"/>
  </r>
  <r>
    <x v="294"/>
    <x v="10"/>
    <n v="2"/>
    <n v="55"/>
    <n v="40.15"/>
  </r>
  <r>
    <x v="295"/>
    <x v="0"/>
    <n v="2"/>
    <n v="183"/>
    <n v="133.59"/>
  </r>
  <r>
    <x v="295"/>
    <x v="1"/>
    <n v="2"/>
    <n v="216"/>
    <n v="157.68"/>
  </r>
  <r>
    <x v="295"/>
    <x v="2"/>
    <n v="2"/>
    <n v="196"/>
    <n v="143.07999999999998"/>
  </r>
  <r>
    <x v="295"/>
    <x v="3"/>
    <n v="2"/>
    <n v="198"/>
    <n v="144.54"/>
  </r>
  <r>
    <x v="295"/>
    <x v="4"/>
    <n v="2"/>
    <n v="226"/>
    <n v="164.98"/>
  </r>
  <r>
    <x v="295"/>
    <x v="5"/>
    <n v="2"/>
    <n v="212"/>
    <n v="154.76"/>
  </r>
  <r>
    <x v="295"/>
    <x v="6"/>
    <n v="2"/>
    <n v="199"/>
    <n v="145.27000000000001"/>
  </r>
  <r>
    <x v="295"/>
    <x v="7"/>
    <n v="2"/>
    <n v="183"/>
    <n v="133.59"/>
  </r>
  <r>
    <x v="295"/>
    <x v="8"/>
    <n v="2"/>
    <n v="180"/>
    <n v="131.4"/>
  </r>
  <r>
    <x v="295"/>
    <x v="9"/>
    <n v="2"/>
    <n v="184"/>
    <n v="134.32"/>
  </r>
  <r>
    <x v="295"/>
    <x v="10"/>
    <n v="2"/>
    <n v="193"/>
    <n v="140.88999999999999"/>
  </r>
  <r>
    <x v="296"/>
    <x v="0"/>
    <n v="2"/>
    <n v="71"/>
    <n v="51.83"/>
  </r>
  <r>
    <x v="296"/>
    <x v="1"/>
    <n v="2"/>
    <n v="55"/>
    <n v="40.15"/>
  </r>
  <r>
    <x v="296"/>
    <x v="2"/>
    <n v="2"/>
    <n v="63"/>
    <n v="45.99"/>
  </r>
  <r>
    <x v="296"/>
    <x v="3"/>
    <n v="2"/>
    <n v="88"/>
    <n v="64.239999999999995"/>
  </r>
  <r>
    <x v="296"/>
    <x v="4"/>
    <n v="2"/>
    <n v="80"/>
    <n v="58.4"/>
  </r>
  <r>
    <x v="296"/>
    <x v="5"/>
    <n v="2"/>
    <n v="80"/>
    <n v="58.4"/>
  </r>
  <r>
    <x v="296"/>
    <x v="6"/>
    <n v="2"/>
    <n v="77"/>
    <n v="56.21"/>
  </r>
  <r>
    <x v="296"/>
    <x v="7"/>
    <n v="2"/>
    <n v="63"/>
    <n v="45.99"/>
  </r>
  <r>
    <x v="296"/>
    <x v="8"/>
    <n v="2"/>
    <n v="77"/>
    <n v="56.21"/>
  </r>
  <r>
    <x v="296"/>
    <x v="9"/>
    <n v="2"/>
    <n v="85"/>
    <n v="62.05"/>
  </r>
  <r>
    <x v="296"/>
    <x v="10"/>
    <n v="2"/>
    <n v="83"/>
    <n v="60.589999999999996"/>
  </r>
  <r>
    <x v="297"/>
    <x v="0"/>
    <n v="2"/>
    <n v="81"/>
    <n v="59.129999999999995"/>
  </r>
  <r>
    <x v="297"/>
    <x v="1"/>
    <n v="2"/>
    <n v="119"/>
    <n v="86.87"/>
  </r>
  <r>
    <x v="297"/>
    <x v="2"/>
    <n v="2"/>
    <n v="78"/>
    <n v="56.94"/>
  </r>
  <r>
    <x v="297"/>
    <x v="3"/>
    <n v="2"/>
    <n v="95"/>
    <n v="69.349999999999994"/>
  </r>
  <r>
    <x v="297"/>
    <x v="4"/>
    <n v="2"/>
    <n v="104"/>
    <n v="75.92"/>
  </r>
  <r>
    <x v="297"/>
    <x v="5"/>
    <n v="2"/>
    <n v="96"/>
    <n v="70.08"/>
  </r>
  <r>
    <x v="297"/>
    <x v="6"/>
    <n v="2"/>
    <n v="88"/>
    <n v="64.239999999999995"/>
  </r>
  <r>
    <x v="297"/>
    <x v="7"/>
    <n v="2"/>
    <n v="97"/>
    <n v="70.81"/>
  </r>
  <r>
    <x v="297"/>
    <x v="8"/>
    <n v="2"/>
    <n v="81"/>
    <n v="59.129999999999995"/>
  </r>
  <r>
    <x v="297"/>
    <x v="9"/>
    <n v="2"/>
    <n v="83"/>
    <n v="60.589999999999996"/>
  </r>
  <r>
    <x v="297"/>
    <x v="10"/>
    <n v="2"/>
    <n v="89"/>
    <n v="64.97"/>
  </r>
  <r>
    <x v="298"/>
    <x v="0"/>
    <n v="2"/>
    <n v="71"/>
    <n v="51.83"/>
  </r>
  <r>
    <x v="298"/>
    <x v="1"/>
    <n v="2"/>
    <n v="84"/>
    <n v="61.32"/>
  </r>
  <r>
    <x v="298"/>
    <x v="2"/>
    <n v="2"/>
    <n v="76"/>
    <n v="55.48"/>
  </r>
  <r>
    <x v="298"/>
    <x v="3"/>
    <n v="2"/>
    <n v="86"/>
    <n v="62.78"/>
  </r>
  <r>
    <x v="298"/>
    <x v="4"/>
    <n v="2"/>
    <n v="84"/>
    <n v="61.32"/>
  </r>
  <r>
    <x v="298"/>
    <x v="5"/>
    <n v="2"/>
    <n v="87"/>
    <n v="63.51"/>
  </r>
  <r>
    <x v="298"/>
    <x v="6"/>
    <n v="2"/>
    <n v="82"/>
    <n v="59.86"/>
  </r>
  <r>
    <x v="298"/>
    <x v="7"/>
    <n v="2"/>
    <n v="71"/>
    <n v="51.83"/>
  </r>
  <r>
    <x v="298"/>
    <x v="8"/>
    <n v="2"/>
    <n v="87"/>
    <n v="63.51"/>
  </r>
  <r>
    <x v="298"/>
    <x v="9"/>
    <n v="2"/>
    <n v="60"/>
    <n v="43.8"/>
  </r>
  <r>
    <x v="298"/>
    <x v="10"/>
    <n v="2"/>
    <n v="81"/>
    <n v="59.129999999999995"/>
  </r>
  <r>
    <x v="299"/>
    <x v="0"/>
    <n v="2"/>
    <n v="204"/>
    <n v="148.91999999999999"/>
  </r>
  <r>
    <x v="299"/>
    <x v="1"/>
    <n v="2"/>
    <n v="181"/>
    <n v="132.13"/>
  </r>
  <r>
    <x v="299"/>
    <x v="2"/>
    <n v="2"/>
    <n v="196"/>
    <n v="143.07999999999998"/>
  </r>
  <r>
    <x v="299"/>
    <x v="3"/>
    <n v="2"/>
    <n v="219"/>
    <n v="159.87"/>
  </r>
  <r>
    <x v="299"/>
    <x v="4"/>
    <n v="2"/>
    <n v="185"/>
    <n v="135.04999999999998"/>
  </r>
  <r>
    <x v="299"/>
    <x v="5"/>
    <n v="2"/>
    <n v="211"/>
    <n v="154.03"/>
  </r>
  <r>
    <x v="299"/>
    <x v="6"/>
    <n v="2"/>
    <n v="172"/>
    <n v="125.56"/>
  </r>
  <r>
    <x v="299"/>
    <x v="7"/>
    <n v="2"/>
    <n v="225"/>
    <n v="164.25"/>
  </r>
  <r>
    <x v="299"/>
    <x v="8"/>
    <n v="2"/>
    <n v="195"/>
    <n v="142.35"/>
  </r>
  <r>
    <x v="299"/>
    <x v="9"/>
    <n v="2"/>
    <n v="211"/>
    <n v="154.03"/>
  </r>
  <r>
    <x v="299"/>
    <x v="10"/>
    <n v="2"/>
    <n v="200"/>
    <n v="146"/>
  </r>
  <r>
    <x v="300"/>
    <x v="0"/>
    <n v="2"/>
    <n v="141"/>
    <n v="102.92999999999999"/>
  </r>
  <r>
    <x v="300"/>
    <x v="1"/>
    <n v="2"/>
    <n v="152"/>
    <n v="110.96"/>
  </r>
  <r>
    <x v="300"/>
    <x v="2"/>
    <n v="2"/>
    <n v="160"/>
    <n v="116.8"/>
  </r>
  <r>
    <x v="300"/>
    <x v="3"/>
    <n v="2"/>
    <n v="157"/>
    <n v="114.61"/>
  </r>
  <r>
    <x v="300"/>
    <x v="4"/>
    <n v="2"/>
    <n v="163"/>
    <n v="118.99"/>
  </r>
  <r>
    <x v="300"/>
    <x v="5"/>
    <n v="2"/>
    <n v="149"/>
    <n v="108.77"/>
  </r>
  <r>
    <x v="300"/>
    <x v="6"/>
    <n v="2"/>
    <n v="139"/>
    <n v="101.47"/>
  </r>
  <r>
    <x v="300"/>
    <x v="7"/>
    <n v="2"/>
    <n v="131"/>
    <n v="95.63"/>
  </r>
  <r>
    <x v="300"/>
    <x v="8"/>
    <n v="2"/>
    <n v="121"/>
    <n v="88.33"/>
  </r>
  <r>
    <x v="300"/>
    <x v="9"/>
    <n v="2"/>
    <n v="142"/>
    <n v="103.66"/>
  </r>
  <r>
    <x v="300"/>
    <x v="10"/>
    <n v="2"/>
    <n v="104"/>
    <n v="75.92"/>
  </r>
  <r>
    <x v="301"/>
    <x v="0"/>
    <n v="2"/>
    <n v="100"/>
    <n v="73"/>
  </r>
  <r>
    <x v="301"/>
    <x v="1"/>
    <n v="2"/>
    <n v="106"/>
    <n v="77.38"/>
  </r>
  <r>
    <x v="301"/>
    <x v="2"/>
    <n v="2"/>
    <n v="108"/>
    <n v="78.84"/>
  </r>
  <r>
    <x v="301"/>
    <x v="3"/>
    <n v="2"/>
    <n v="98"/>
    <n v="71.539999999999992"/>
  </r>
  <r>
    <x v="301"/>
    <x v="4"/>
    <n v="2"/>
    <n v="129"/>
    <n v="94.17"/>
  </r>
  <r>
    <x v="301"/>
    <x v="5"/>
    <n v="2"/>
    <n v="109"/>
    <n v="79.569999999999993"/>
  </r>
  <r>
    <x v="301"/>
    <x v="6"/>
    <n v="2"/>
    <n v="97"/>
    <n v="70.81"/>
  </r>
  <r>
    <x v="301"/>
    <x v="7"/>
    <n v="2"/>
    <n v="111"/>
    <n v="81.03"/>
  </r>
  <r>
    <x v="301"/>
    <x v="8"/>
    <n v="2"/>
    <n v="97"/>
    <n v="70.81"/>
  </r>
  <r>
    <x v="301"/>
    <x v="9"/>
    <n v="2"/>
    <n v="103"/>
    <n v="75.19"/>
  </r>
  <r>
    <x v="301"/>
    <x v="10"/>
    <n v="2"/>
    <n v="106"/>
    <n v="77.38"/>
  </r>
  <r>
    <x v="302"/>
    <x v="0"/>
    <n v="2"/>
    <n v="86"/>
    <n v="62.78"/>
  </r>
  <r>
    <x v="302"/>
    <x v="1"/>
    <n v="2"/>
    <n v="100"/>
    <n v="73"/>
  </r>
  <r>
    <x v="302"/>
    <x v="2"/>
    <n v="2"/>
    <n v="86"/>
    <n v="62.78"/>
  </r>
  <r>
    <x v="302"/>
    <x v="3"/>
    <n v="2"/>
    <n v="116"/>
    <n v="84.679999999999993"/>
  </r>
  <r>
    <x v="302"/>
    <x v="4"/>
    <n v="2"/>
    <n v="110"/>
    <n v="80.3"/>
  </r>
  <r>
    <x v="302"/>
    <x v="5"/>
    <n v="2"/>
    <n v="94"/>
    <n v="68.62"/>
  </r>
  <r>
    <x v="302"/>
    <x v="6"/>
    <n v="2"/>
    <n v="91"/>
    <n v="66.429999999999993"/>
  </r>
  <r>
    <x v="302"/>
    <x v="7"/>
    <n v="2"/>
    <n v="100"/>
    <n v="73"/>
  </r>
  <r>
    <x v="302"/>
    <x v="8"/>
    <n v="2"/>
    <n v="102"/>
    <n v="74.459999999999994"/>
  </r>
  <r>
    <x v="302"/>
    <x v="9"/>
    <n v="2"/>
    <n v="88"/>
    <n v="64.239999999999995"/>
  </r>
  <r>
    <x v="302"/>
    <x v="10"/>
    <n v="2"/>
    <n v="78"/>
    <n v="56.94"/>
  </r>
  <r>
    <x v="303"/>
    <x v="0"/>
    <n v="2"/>
    <n v="60"/>
    <n v="43.8"/>
  </r>
  <r>
    <x v="303"/>
    <x v="1"/>
    <n v="2"/>
    <n v="70"/>
    <n v="51.1"/>
  </r>
  <r>
    <x v="303"/>
    <x v="2"/>
    <n v="2"/>
    <n v="65"/>
    <n v="47.449999999999996"/>
  </r>
  <r>
    <x v="303"/>
    <x v="3"/>
    <n v="2"/>
    <n v="74"/>
    <n v="54.019999999999996"/>
  </r>
  <r>
    <x v="303"/>
    <x v="4"/>
    <n v="2"/>
    <n v="82"/>
    <n v="59.86"/>
  </r>
  <r>
    <x v="303"/>
    <x v="5"/>
    <n v="2"/>
    <n v="77"/>
    <n v="56.21"/>
  </r>
  <r>
    <x v="303"/>
    <x v="6"/>
    <n v="2"/>
    <n v="74"/>
    <n v="54.019999999999996"/>
  </r>
  <r>
    <x v="303"/>
    <x v="7"/>
    <n v="2"/>
    <n v="72"/>
    <n v="52.56"/>
  </r>
  <r>
    <x v="303"/>
    <x v="8"/>
    <n v="2"/>
    <n v="76"/>
    <n v="55.48"/>
  </r>
  <r>
    <x v="303"/>
    <x v="9"/>
    <n v="2"/>
    <n v="70"/>
    <n v="51.1"/>
  </r>
  <r>
    <x v="303"/>
    <x v="10"/>
    <n v="2"/>
    <n v="66"/>
    <n v="48.18"/>
  </r>
  <r>
    <x v="304"/>
    <x v="0"/>
    <n v="2"/>
    <n v="225"/>
    <n v="164.25"/>
  </r>
  <r>
    <x v="304"/>
    <x v="1"/>
    <n v="2"/>
    <n v="212"/>
    <n v="154.76"/>
  </r>
  <r>
    <x v="304"/>
    <x v="2"/>
    <n v="2"/>
    <n v="220"/>
    <n v="160.6"/>
  </r>
  <r>
    <x v="304"/>
    <x v="3"/>
    <n v="2"/>
    <n v="233"/>
    <n v="170.09"/>
  </r>
  <r>
    <x v="304"/>
    <x v="4"/>
    <n v="2"/>
    <n v="220"/>
    <n v="160.6"/>
  </r>
  <r>
    <x v="304"/>
    <x v="5"/>
    <n v="2"/>
    <n v="214"/>
    <n v="156.22"/>
  </r>
  <r>
    <x v="304"/>
    <x v="6"/>
    <n v="2"/>
    <n v="185"/>
    <n v="135.04999999999998"/>
  </r>
  <r>
    <x v="304"/>
    <x v="7"/>
    <n v="2"/>
    <n v="215"/>
    <n v="156.94999999999999"/>
  </r>
  <r>
    <x v="304"/>
    <x v="8"/>
    <n v="2"/>
    <n v="177"/>
    <n v="129.21"/>
  </r>
  <r>
    <x v="304"/>
    <x v="9"/>
    <n v="2"/>
    <n v="193"/>
    <n v="140.88999999999999"/>
  </r>
  <r>
    <x v="304"/>
    <x v="10"/>
    <n v="2"/>
    <n v="190"/>
    <n v="138.69999999999999"/>
  </r>
  <r>
    <x v="305"/>
    <x v="0"/>
    <n v="2"/>
    <n v="121"/>
    <n v="88.33"/>
  </r>
  <r>
    <x v="305"/>
    <x v="1"/>
    <n v="2"/>
    <n v="117"/>
    <n v="85.41"/>
  </r>
  <r>
    <x v="305"/>
    <x v="2"/>
    <n v="2"/>
    <n v="109"/>
    <n v="79.569999999999993"/>
  </r>
  <r>
    <x v="305"/>
    <x v="3"/>
    <n v="2"/>
    <n v="109"/>
    <n v="79.569999999999993"/>
  </r>
  <r>
    <x v="305"/>
    <x v="4"/>
    <n v="2"/>
    <n v="135"/>
    <n v="98.55"/>
  </r>
  <r>
    <x v="305"/>
    <x v="5"/>
    <n v="2"/>
    <n v="146"/>
    <n v="106.58"/>
  </r>
  <r>
    <x v="305"/>
    <x v="6"/>
    <n v="2"/>
    <n v="106"/>
    <n v="77.38"/>
  </r>
  <r>
    <x v="305"/>
    <x v="7"/>
    <n v="2"/>
    <n v="107"/>
    <n v="78.11"/>
  </r>
  <r>
    <x v="305"/>
    <x v="8"/>
    <n v="2"/>
    <n v="110"/>
    <n v="80.3"/>
  </r>
  <r>
    <x v="305"/>
    <x v="9"/>
    <n v="2"/>
    <n v="102"/>
    <n v="74.459999999999994"/>
  </r>
  <r>
    <x v="305"/>
    <x v="10"/>
    <n v="2"/>
    <n v="106"/>
    <n v="77.38"/>
  </r>
  <r>
    <x v="306"/>
    <x v="0"/>
    <n v="2"/>
    <n v="162"/>
    <n v="118.25999999999999"/>
  </r>
  <r>
    <x v="306"/>
    <x v="1"/>
    <n v="2"/>
    <n v="143"/>
    <n v="104.39"/>
  </r>
  <r>
    <x v="306"/>
    <x v="2"/>
    <n v="2"/>
    <n v="140"/>
    <n v="102.2"/>
  </r>
  <r>
    <x v="306"/>
    <x v="3"/>
    <n v="2"/>
    <n v="162"/>
    <n v="118.25999999999999"/>
  </r>
  <r>
    <x v="306"/>
    <x v="4"/>
    <n v="2"/>
    <n v="175"/>
    <n v="127.75"/>
  </r>
  <r>
    <x v="306"/>
    <x v="5"/>
    <n v="2"/>
    <n v="137"/>
    <n v="100.00999999999999"/>
  </r>
  <r>
    <x v="306"/>
    <x v="6"/>
    <n v="2"/>
    <n v="145"/>
    <n v="105.85"/>
  </r>
  <r>
    <x v="306"/>
    <x v="7"/>
    <n v="2"/>
    <n v="129"/>
    <n v="94.17"/>
  </r>
  <r>
    <x v="306"/>
    <x v="8"/>
    <n v="2"/>
    <n v="128"/>
    <n v="93.44"/>
  </r>
  <r>
    <x v="306"/>
    <x v="9"/>
    <n v="2"/>
    <n v="147"/>
    <n v="107.31"/>
  </r>
  <r>
    <x v="306"/>
    <x v="10"/>
    <n v="2"/>
    <n v="123"/>
    <n v="89.789999999999992"/>
  </r>
  <r>
    <x v="307"/>
    <x v="0"/>
    <n v="2"/>
    <n v="185"/>
    <n v="135.04999999999998"/>
  </r>
  <r>
    <x v="307"/>
    <x v="1"/>
    <n v="2"/>
    <n v="145"/>
    <n v="105.85"/>
  </r>
  <r>
    <x v="307"/>
    <x v="2"/>
    <n v="2"/>
    <n v="173"/>
    <n v="126.28999999999999"/>
  </r>
  <r>
    <x v="307"/>
    <x v="3"/>
    <n v="2"/>
    <n v="202"/>
    <n v="147.46"/>
  </r>
  <r>
    <x v="307"/>
    <x v="4"/>
    <n v="2"/>
    <n v="188"/>
    <n v="137.24"/>
  </r>
  <r>
    <x v="307"/>
    <x v="5"/>
    <n v="2"/>
    <n v="191"/>
    <n v="139.43"/>
  </r>
  <r>
    <x v="307"/>
    <x v="6"/>
    <n v="2"/>
    <n v="191"/>
    <n v="139.43"/>
  </r>
  <r>
    <x v="307"/>
    <x v="7"/>
    <n v="2"/>
    <n v="200"/>
    <n v="146"/>
  </r>
  <r>
    <x v="307"/>
    <x v="8"/>
    <n v="2"/>
    <n v="179"/>
    <n v="130.66999999999999"/>
  </r>
  <r>
    <x v="307"/>
    <x v="9"/>
    <n v="2"/>
    <n v="195"/>
    <n v="142.35"/>
  </r>
  <r>
    <x v="307"/>
    <x v="10"/>
    <n v="2"/>
    <n v="218"/>
    <n v="159.13999999999999"/>
  </r>
  <r>
    <x v="308"/>
    <x v="0"/>
    <n v="2"/>
    <n v="63"/>
    <n v="45.99"/>
  </r>
  <r>
    <x v="308"/>
    <x v="1"/>
    <n v="2"/>
    <n v="49"/>
    <n v="35.769999999999996"/>
  </r>
  <r>
    <x v="308"/>
    <x v="2"/>
    <n v="2"/>
    <n v="86"/>
    <n v="62.78"/>
  </r>
  <r>
    <x v="308"/>
    <x v="3"/>
    <n v="2"/>
    <n v="71"/>
    <n v="51.83"/>
  </r>
  <r>
    <x v="308"/>
    <x v="4"/>
    <n v="2"/>
    <n v="54"/>
    <n v="39.42"/>
  </r>
  <r>
    <x v="308"/>
    <x v="5"/>
    <n v="2"/>
    <n v="69"/>
    <n v="50.37"/>
  </r>
  <r>
    <x v="308"/>
    <x v="6"/>
    <n v="2"/>
    <n v="68"/>
    <n v="49.64"/>
  </r>
  <r>
    <x v="308"/>
    <x v="7"/>
    <n v="2"/>
    <n v="67"/>
    <n v="48.91"/>
  </r>
  <r>
    <x v="308"/>
    <x v="8"/>
    <n v="2"/>
    <n v="71"/>
    <n v="51.83"/>
  </r>
  <r>
    <x v="308"/>
    <x v="9"/>
    <n v="2"/>
    <n v="68"/>
    <n v="49.64"/>
  </r>
  <r>
    <x v="308"/>
    <x v="10"/>
    <n v="2"/>
    <n v="71"/>
    <n v="51.83"/>
  </r>
  <r>
    <x v="309"/>
    <x v="0"/>
    <n v="2"/>
    <n v="215"/>
    <n v="156.94999999999999"/>
  </r>
  <r>
    <x v="309"/>
    <x v="1"/>
    <n v="2"/>
    <n v="220"/>
    <n v="160.6"/>
  </r>
  <r>
    <x v="309"/>
    <x v="2"/>
    <n v="2"/>
    <n v="218"/>
    <n v="159.13999999999999"/>
  </r>
  <r>
    <x v="309"/>
    <x v="3"/>
    <n v="2"/>
    <n v="226"/>
    <n v="164.98"/>
  </r>
  <r>
    <x v="309"/>
    <x v="4"/>
    <n v="2"/>
    <n v="192"/>
    <n v="140.16"/>
  </r>
  <r>
    <x v="309"/>
    <x v="5"/>
    <n v="2"/>
    <n v="208"/>
    <n v="151.84"/>
  </r>
  <r>
    <x v="309"/>
    <x v="6"/>
    <n v="2"/>
    <n v="187"/>
    <n v="136.51"/>
  </r>
  <r>
    <x v="309"/>
    <x v="7"/>
    <n v="2"/>
    <n v="210"/>
    <n v="153.29999999999998"/>
  </r>
  <r>
    <x v="309"/>
    <x v="8"/>
    <n v="2"/>
    <n v="197"/>
    <n v="143.81"/>
  </r>
  <r>
    <x v="309"/>
    <x v="9"/>
    <n v="2"/>
    <n v="195"/>
    <n v="142.35"/>
  </r>
  <r>
    <x v="309"/>
    <x v="10"/>
    <n v="2"/>
    <n v="201"/>
    <n v="146.72999999999999"/>
  </r>
  <r>
    <x v="310"/>
    <x v="0"/>
    <n v="2"/>
    <n v="58"/>
    <n v="42.339999999999996"/>
  </r>
  <r>
    <x v="310"/>
    <x v="1"/>
    <n v="2"/>
    <n v="58"/>
    <n v="42.339999999999996"/>
  </r>
  <r>
    <x v="310"/>
    <x v="2"/>
    <n v="2"/>
    <n v="52"/>
    <n v="37.96"/>
  </r>
  <r>
    <x v="310"/>
    <x v="3"/>
    <n v="2"/>
    <n v="51"/>
    <n v="37.229999999999997"/>
  </r>
  <r>
    <x v="310"/>
    <x v="4"/>
    <n v="2"/>
    <n v="61"/>
    <n v="44.53"/>
  </r>
  <r>
    <x v="310"/>
    <x v="5"/>
    <n v="2"/>
    <n v="52"/>
    <n v="37.96"/>
  </r>
  <r>
    <x v="310"/>
    <x v="6"/>
    <n v="2"/>
    <n v="67"/>
    <n v="48.91"/>
  </r>
  <r>
    <x v="310"/>
    <x v="7"/>
    <n v="2"/>
    <n v="64"/>
    <n v="46.72"/>
  </r>
  <r>
    <x v="310"/>
    <x v="8"/>
    <n v="2"/>
    <n v="60"/>
    <n v="43.8"/>
  </r>
  <r>
    <x v="310"/>
    <x v="9"/>
    <n v="2"/>
    <n v="54"/>
    <n v="39.42"/>
  </r>
  <r>
    <x v="310"/>
    <x v="10"/>
    <n v="2"/>
    <n v="59"/>
    <n v="43.07"/>
  </r>
  <r>
    <x v="311"/>
    <x v="0"/>
    <n v="2"/>
    <n v="22"/>
    <n v="16.059999999999999"/>
  </r>
  <r>
    <x v="311"/>
    <x v="1"/>
    <n v="2"/>
    <n v="52"/>
    <n v="37.96"/>
  </r>
  <r>
    <x v="311"/>
    <x v="2"/>
    <n v="2"/>
    <n v="33"/>
    <n v="24.09"/>
  </r>
  <r>
    <x v="311"/>
    <x v="3"/>
    <n v="2"/>
    <n v="37"/>
    <n v="27.009999999999998"/>
  </r>
  <r>
    <x v="311"/>
    <x v="4"/>
    <n v="2"/>
    <n v="30"/>
    <n v="21.9"/>
  </r>
  <r>
    <x v="311"/>
    <x v="5"/>
    <n v="2"/>
    <n v="30"/>
    <n v="21.9"/>
  </r>
  <r>
    <x v="311"/>
    <x v="6"/>
    <n v="2"/>
    <n v="25"/>
    <n v="18.25"/>
  </r>
  <r>
    <x v="311"/>
    <x v="7"/>
    <n v="2"/>
    <n v="20"/>
    <n v="14.6"/>
  </r>
  <r>
    <x v="311"/>
    <x v="8"/>
    <n v="2"/>
    <n v="22"/>
    <n v="16.059999999999999"/>
  </r>
  <r>
    <x v="311"/>
    <x v="9"/>
    <n v="2"/>
    <n v="19"/>
    <n v="13.87"/>
  </r>
  <r>
    <x v="311"/>
    <x v="10"/>
    <n v="2"/>
    <n v="29"/>
    <n v="21.169999999999998"/>
  </r>
  <r>
    <x v="312"/>
    <x v="0"/>
    <n v="2"/>
    <n v="65"/>
    <n v="47.449999999999996"/>
  </r>
  <r>
    <x v="312"/>
    <x v="1"/>
    <n v="2"/>
    <n v="54"/>
    <n v="39.42"/>
  </r>
  <r>
    <x v="312"/>
    <x v="2"/>
    <n v="2"/>
    <n v="55"/>
    <n v="40.15"/>
  </r>
  <r>
    <x v="312"/>
    <x v="3"/>
    <n v="2"/>
    <n v="45"/>
    <n v="32.85"/>
  </r>
  <r>
    <x v="312"/>
    <x v="4"/>
    <n v="2"/>
    <n v="59"/>
    <n v="43.07"/>
  </r>
  <r>
    <x v="312"/>
    <x v="5"/>
    <n v="2"/>
    <n v="47"/>
    <n v="34.31"/>
  </r>
  <r>
    <x v="312"/>
    <x v="6"/>
    <n v="2"/>
    <n v="46"/>
    <n v="33.58"/>
  </r>
  <r>
    <x v="312"/>
    <x v="7"/>
    <n v="2"/>
    <n v="39"/>
    <n v="28.47"/>
  </r>
  <r>
    <x v="312"/>
    <x v="8"/>
    <n v="2"/>
    <n v="50"/>
    <n v="36.5"/>
  </r>
  <r>
    <x v="312"/>
    <x v="9"/>
    <n v="2"/>
    <n v="51"/>
    <n v="37.229999999999997"/>
  </r>
  <r>
    <x v="312"/>
    <x v="10"/>
    <n v="2"/>
    <n v="41"/>
    <n v="29.93"/>
  </r>
  <r>
    <x v="313"/>
    <x v="0"/>
    <n v="2"/>
    <n v="43"/>
    <n v="31.39"/>
  </r>
  <r>
    <x v="313"/>
    <x v="1"/>
    <n v="2"/>
    <n v="41"/>
    <n v="29.93"/>
  </r>
  <r>
    <x v="313"/>
    <x v="2"/>
    <n v="2"/>
    <n v="45"/>
    <n v="32.85"/>
  </r>
  <r>
    <x v="313"/>
    <x v="3"/>
    <n v="2"/>
    <n v="37"/>
    <n v="27.009999999999998"/>
  </r>
  <r>
    <x v="313"/>
    <x v="4"/>
    <n v="2"/>
    <n v="53"/>
    <n v="38.69"/>
  </r>
  <r>
    <x v="313"/>
    <x v="5"/>
    <n v="2"/>
    <n v="40"/>
    <n v="29.2"/>
  </r>
  <r>
    <x v="313"/>
    <x v="6"/>
    <n v="2"/>
    <n v="47"/>
    <n v="34.31"/>
  </r>
  <r>
    <x v="313"/>
    <x v="7"/>
    <n v="2"/>
    <n v="45"/>
    <n v="32.85"/>
  </r>
  <r>
    <x v="313"/>
    <x v="8"/>
    <n v="2"/>
    <n v="46"/>
    <n v="33.58"/>
  </r>
  <r>
    <x v="313"/>
    <x v="9"/>
    <n v="2"/>
    <n v="38"/>
    <n v="27.74"/>
  </r>
  <r>
    <x v="313"/>
    <x v="10"/>
    <n v="2"/>
    <n v="57"/>
    <n v="41.61"/>
  </r>
  <r>
    <x v="314"/>
    <x v="0"/>
    <n v="2"/>
    <n v="152"/>
    <n v="110.96"/>
  </r>
  <r>
    <x v="314"/>
    <x v="1"/>
    <n v="2"/>
    <n v="145"/>
    <n v="105.85"/>
  </r>
  <r>
    <x v="314"/>
    <x v="2"/>
    <n v="2"/>
    <n v="144"/>
    <n v="105.12"/>
  </r>
  <r>
    <x v="314"/>
    <x v="3"/>
    <n v="2"/>
    <n v="166"/>
    <n v="121.17999999999999"/>
  </r>
  <r>
    <x v="314"/>
    <x v="4"/>
    <n v="2"/>
    <n v="164"/>
    <n v="119.72"/>
  </r>
  <r>
    <x v="314"/>
    <x v="5"/>
    <n v="2"/>
    <n v="177"/>
    <n v="129.21"/>
  </r>
  <r>
    <x v="314"/>
    <x v="6"/>
    <n v="2"/>
    <n v="160"/>
    <n v="116.8"/>
  </r>
  <r>
    <x v="314"/>
    <x v="7"/>
    <n v="2"/>
    <n v="181"/>
    <n v="132.13"/>
  </r>
  <r>
    <x v="314"/>
    <x v="8"/>
    <n v="2"/>
    <n v="139"/>
    <n v="101.47"/>
  </r>
  <r>
    <x v="314"/>
    <x v="9"/>
    <n v="2"/>
    <n v="183"/>
    <n v="133.59"/>
  </r>
  <r>
    <x v="314"/>
    <x v="10"/>
    <n v="2"/>
    <n v="150"/>
    <n v="109.5"/>
  </r>
  <r>
    <x v="315"/>
    <x v="0"/>
    <n v="2"/>
    <n v="100"/>
    <n v="73"/>
  </r>
  <r>
    <x v="315"/>
    <x v="1"/>
    <n v="2"/>
    <n v="85"/>
    <n v="62.05"/>
  </r>
  <r>
    <x v="315"/>
    <x v="2"/>
    <n v="2"/>
    <n v="97"/>
    <n v="70.81"/>
  </r>
  <r>
    <x v="315"/>
    <x v="3"/>
    <n v="2"/>
    <n v="116"/>
    <n v="84.679999999999993"/>
  </r>
  <r>
    <x v="315"/>
    <x v="4"/>
    <n v="2"/>
    <n v="90"/>
    <n v="65.7"/>
  </r>
  <r>
    <x v="315"/>
    <x v="5"/>
    <n v="2"/>
    <n v="101"/>
    <n v="73.73"/>
  </r>
  <r>
    <x v="315"/>
    <x v="6"/>
    <n v="2"/>
    <n v="97"/>
    <n v="70.81"/>
  </r>
  <r>
    <x v="315"/>
    <x v="7"/>
    <n v="2"/>
    <n v="86"/>
    <n v="62.78"/>
  </r>
  <r>
    <x v="315"/>
    <x v="8"/>
    <n v="2"/>
    <n v="101"/>
    <n v="73.73"/>
  </r>
  <r>
    <x v="315"/>
    <x v="9"/>
    <n v="2"/>
    <n v="94"/>
    <n v="68.62"/>
  </r>
  <r>
    <x v="315"/>
    <x v="10"/>
    <n v="2"/>
    <n v="101"/>
    <n v="73.73"/>
  </r>
  <r>
    <x v="316"/>
    <x v="0"/>
    <n v="2"/>
    <n v="170"/>
    <n v="124.1"/>
  </r>
  <r>
    <x v="316"/>
    <x v="1"/>
    <n v="2"/>
    <n v="183"/>
    <n v="133.59"/>
  </r>
  <r>
    <x v="316"/>
    <x v="2"/>
    <n v="2"/>
    <n v="173"/>
    <n v="126.28999999999999"/>
  </r>
  <r>
    <x v="316"/>
    <x v="3"/>
    <n v="2"/>
    <n v="168"/>
    <n v="122.64"/>
  </r>
  <r>
    <x v="316"/>
    <x v="4"/>
    <n v="2"/>
    <n v="158"/>
    <n v="115.34"/>
  </r>
  <r>
    <x v="316"/>
    <x v="5"/>
    <n v="2"/>
    <n v="170"/>
    <n v="124.1"/>
  </r>
  <r>
    <x v="316"/>
    <x v="6"/>
    <n v="2"/>
    <n v="179"/>
    <n v="130.66999999999999"/>
  </r>
  <r>
    <x v="316"/>
    <x v="7"/>
    <n v="2"/>
    <n v="147"/>
    <n v="107.31"/>
  </r>
  <r>
    <x v="316"/>
    <x v="8"/>
    <n v="2"/>
    <n v="179"/>
    <n v="130.66999999999999"/>
  </r>
  <r>
    <x v="316"/>
    <x v="9"/>
    <n v="2"/>
    <n v="162"/>
    <n v="118.25999999999999"/>
  </r>
  <r>
    <x v="316"/>
    <x v="10"/>
    <n v="2"/>
    <n v="150"/>
    <n v="109.5"/>
  </r>
  <r>
    <x v="317"/>
    <x v="0"/>
    <n v="2"/>
    <n v="49"/>
    <n v="35.769999999999996"/>
  </r>
  <r>
    <x v="317"/>
    <x v="1"/>
    <n v="2"/>
    <n v="66"/>
    <n v="48.18"/>
  </r>
  <r>
    <x v="317"/>
    <x v="2"/>
    <n v="2"/>
    <n v="45"/>
    <n v="32.85"/>
  </r>
  <r>
    <x v="317"/>
    <x v="3"/>
    <n v="2"/>
    <n v="67"/>
    <n v="48.91"/>
  </r>
  <r>
    <x v="317"/>
    <x v="4"/>
    <n v="2"/>
    <n v="47"/>
    <n v="34.31"/>
  </r>
  <r>
    <x v="317"/>
    <x v="5"/>
    <n v="2"/>
    <n v="45"/>
    <n v="32.85"/>
  </r>
  <r>
    <x v="317"/>
    <x v="6"/>
    <n v="2"/>
    <n v="55"/>
    <n v="40.15"/>
  </r>
  <r>
    <x v="317"/>
    <x v="7"/>
    <n v="2"/>
    <n v="40"/>
    <n v="29.2"/>
  </r>
  <r>
    <x v="317"/>
    <x v="8"/>
    <n v="2"/>
    <n v="33"/>
    <n v="24.09"/>
  </r>
  <r>
    <x v="317"/>
    <x v="9"/>
    <n v="2"/>
    <n v="40"/>
    <n v="29.2"/>
  </r>
  <r>
    <x v="317"/>
    <x v="10"/>
    <n v="2"/>
    <n v="29"/>
    <n v="21.169999999999998"/>
  </r>
  <r>
    <x v="318"/>
    <x v="0"/>
    <n v="2"/>
    <n v="229"/>
    <n v="167.17"/>
  </r>
  <r>
    <x v="318"/>
    <x v="1"/>
    <n v="2"/>
    <n v="251"/>
    <n v="183.23"/>
  </r>
  <r>
    <x v="318"/>
    <x v="2"/>
    <n v="2"/>
    <n v="267"/>
    <n v="194.91"/>
  </r>
  <r>
    <x v="318"/>
    <x v="3"/>
    <n v="2"/>
    <n v="235"/>
    <n v="171.54999999999998"/>
  </r>
  <r>
    <x v="318"/>
    <x v="4"/>
    <n v="2"/>
    <n v="247"/>
    <n v="180.31"/>
  </r>
  <r>
    <x v="318"/>
    <x v="5"/>
    <n v="2"/>
    <n v="231"/>
    <n v="168.63"/>
  </r>
  <r>
    <x v="318"/>
    <x v="6"/>
    <n v="2"/>
    <n v="213"/>
    <n v="155.49"/>
  </r>
  <r>
    <x v="318"/>
    <x v="7"/>
    <n v="2"/>
    <n v="247"/>
    <n v="180.31"/>
  </r>
  <r>
    <x v="318"/>
    <x v="8"/>
    <n v="2"/>
    <n v="245"/>
    <n v="178.85"/>
  </r>
  <r>
    <x v="318"/>
    <x v="9"/>
    <n v="2"/>
    <n v="242"/>
    <n v="176.66"/>
  </r>
  <r>
    <x v="318"/>
    <x v="10"/>
    <n v="2"/>
    <n v="232"/>
    <n v="169.35999999999999"/>
  </r>
  <r>
    <x v="319"/>
    <x v="0"/>
    <n v="2"/>
    <n v="28"/>
    <n v="20.439999999999998"/>
  </r>
  <r>
    <x v="319"/>
    <x v="1"/>
    <n v="2"/>
    <n v="42"/>
    <n v="30.66"/>
  </r>
  <r>
    <x v="319"/>
    <x v="2"/>
    <n v="2"/>
    <n v="18"/>
    <n v="13.14"/>
  </r>
  <r>
    <x v="319"/>
    <x v="3"/>
    <n v="2"/>
    <n v="28"/>
    <n v="20.439999999999998"/>
  </r>
  <r>
    <x v="319"/>
    <x v="4"/>
    <n v="2"/>
    <n v="29"/>
    <n v="21.169999999999998"/>
  </r>
  <r>
    <x v="319"/>
    <x v="5"/>
    <n v="2"/>
    <n v="19"/>
    <n v="13.87"/>
  </r>
  <r>
    <x v="319"/>
    <x v="6"/>
    <n v="2"/>
    <n v="15"/>
    <n v="10.95"/>
  </r>
  <r>
    <x v="319"/>
    <x v="7"/>
    <n v="2"/>
    <n v="27"/>
    <n v="19.71"/>
  </r>
  <r>
    <x v="319"/>
    <x v="8"/>
    <n v="2"/>
    <n v="22"/>
    <n v="16.059999999999999"/>
  </r>
  <r>
    <x v="319"/>
    <x v="9"/>
    <n v="2"/>
    <n v="23"/>
    <n v="16.79"/>
  </r>
  <r>
    <x v="319"/>
    <x v="10"/>
    <n v="2"/>
    <n v="27"/>
    <n v="19.7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0">
  <r>
    <x v="0"/>
    <n v="41002"/>
    <x v="0"/>
    <n v="3452.08"/>
    <n v="3557.97"/>
    <n v="3717.01"/>
    <n v="3851.23"/>
    <n v="3846.65"/>
    <n v="3895.42"/>
    <n v="3963.45"/>
    <n v="4004.61"/>
    <n v="4067.72"/>
    <n v="4035.12"/>
    <n v="3944.38"/>
    <n v="3905.9024333040165"/>
    <n v="3842.4370858985635"/>
    <n v="3766.7240398710055"/>
    <n v="3783.4254470829669"/>
    <n v="3751.1360598065085"/>
    <n v="3756.7031955438288"/>
    <n v="3780.0851656405748"/>
    <n v="3797.9"/>
    <n v="3810.1476986221051"/>
    <n v="3830.1893872764585"/>
    <n v="3844.6639401934917"/>
    <n v="3853.5713573732041"/>
  </r>
  <r>
    <x v="1"/>
    <n v="41002"/>
    <x v="0"/>
    <n v="4767"/>
    <n v="4834"/>
    <n v="4892"/>
    <n v="5084"/>
    <n v="5216"/>
    <n v="5336"/>
    <n v="5569"/>
    <n v="5794"/>
    <n v="5980"/>
    <n v="6132"/>
    <n v="6240"/>
    <n v="6300"/>
    <n v="6318"/>
    <n v="6315"/>
    <n v="6263"/>
    <n v="6236"/>
    <n v="6124"/>
    <n v="6034"/>
    <n v="5960"/>
    <n v="5917"/>
    <n v="5919"/>
    <n v="5908"/>
    <n v="5930"/>
  </r>
  <r>
    <x v="2"/>
    <n v="41002"/>
    <x v="0"/>
    <n v="8219.08"/>
    <n v="8391.9699999999993"/>
    <n v="8609.01"/>
    <n v="8935.23"/>
    <n v="9062.65"/>
    <n v="9231.42"/>
    <n v="9532.4500000000007"/>
    <n v="9798.61"/>
    <n v="10047.719999999999"/>
    <n v="10167.119999999999"/>
    <n v="10184.380000000001"/>
    <n v="10205.902433304016"/>
    <n v="10160.437085898564"/>
    <n v="10081.724039871006"/>
    <n v="10046.425447082967"/>
    <n v="9987.1360598065075"/>
    <n v="9880.7031955438288"/>
    <n v="9814.0851656405757"/>
    <n v="9757.9"/>
    <n v="9727.147698622106"/>
    <n v="9749.1893872764595"/>
    <n v="9752.6639401934917"/>
    <n v="9783.5713573732046"/>
  </r>
  <r>
    <x v="3"/>
    <n v="41002"/>
    <x v="0"/>
    <n v="11638"/>
    <n v="11638"/>
    <n v="11638"/>
    <n v="11638"/>
    <n v="11638"/>
    <n v="11638"/>
    <n v="11638"/>
    <n v="11638"/>
    <n v="11638"/>
    <n v="11638"/>
    <n v="11638"/>
    <n v="11638"/>
    <n v="11638"/>
    <n v="11638"/>
    <n v="11638"/>
    <n v="11638"/>
    <n v="11638"/>
    <n v="11638"/>
    <n v="11638"/>
    <n v="11638"/>
    <n v="11638"/>
    <n v="11638"/>
    <n v="11638"/>
  </r>
  <r>
    <x v="4"/>
    <n v="41002"/>
    <x v="0"/>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n v="9892.3000000000011"/>
  </r>
  <r>
    <x v="0"/>
    <n v="44084"/>
    <x v="1"/>
    <n v="1191.29"/>
    <n v="1215.4000000000001"/>
    <n v="1222.1300000000001"/>
    <n v="1229.75"/>
    <n v="1245.48"/>
    <n v="1280.81"/>
    <n v="1225.77"/>
    <n v="1185.53"/>
    <n v="1120.04"/>
    <n v="1077.9100000000001"/>
    <n v="1055.31"/>
    <n v="1037.6358590308371"/>
    <n v="1027.5070925110133"/>
    <n v="1001.6224669603524"/>
    <n v="1003.8733039647577"/>
    <n v="1000.4970484581497"/>
    <n v="1000.4970484581497"/>
    <n v="1014.0020704845815"/>
    <n v="1021.88"/>
    <n v="1042.1375330396477"/>
    <n v="1055.6425550660792"/>
    <n v="1057.8933920704847"/>
    <n v="1051.1408810572686"/>
  </r>
  <r>
    <x v="1"/>
    <n v="44084"/>
    <x v="1"/>
    <n v="1642"/>
    <n v="1652"/>
    <n v="1675"/>
    <n v="1706"/>
    <n v="1722"/>
    <n v="1736"/>
    <n v="1798"/>
    <n v="1853"/>
    <n v="1844"/>
    <n v="1908"/>
    <n v="1861"/>
    <n v="1822"/>
    <n v="1770"/>
    <n v="1727"/>
    <n v="1655"/>
    <n v="1576"/>
    <n v="1565"/>
    <n v="1538"/>
    <n v="1520"/>
    <n v="1503"/>
    <n v="1507"/>
    <n v="1510"/>
    <n v="1517"/>
  </r>
  <r>
    <x v="2"/>
    <n v="44084"/>
    <x v="1"/>
    <n v="2833.29"/>
    <n v="2867.4"/>
    <n v="2897.13"/>
    <n v="2935.75"/>
    <n v="2967.48"/>
    <n v="3016.81"/>
    <n v="3023.77"/>
    <n v="3038.5299999999997"/>
    <n v="2964.04"/>
    <n v="2985.91"/>
    <n v="2916.31"/>
    <n v="2859.6358590308373"/>
    <n v="2797.5070925110131"/>
    <n v="2728.6224669603525"/>
    <n v="2658.8733039647577"/>
    <n v="2576.4970484581499"/>
    <n v="2565.4970484581499"/>
    <n v="2552.0020704845815"/>
    <n v="2541.88"/>
    <n v="2545.1375330396477"/>
    <n v="2562.6425550660792"/>
    <n v="2567.8933920704849"/>
    <n v="2568.1408810572684"/>
  </r>
  <r>
    <x v="3"/>
    <n v="44084"/>
    <x v="1"/>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8999999999996"/>
    <n v="3635.9"/>
    <n v="3635.9"/>
  </r>
  <r>
    <x v="4"/>
    <n v="44084"/>
    <x v="1"/>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n v="3090.5149999999994"/>
  </r>
  <r>
    <x v="0"/>
    <n v="24001"/>
    <x v="2"/>
    <n v="1140.72"/>
    <n v="1109.96"/>
    <n v="1162.3399999999999"/>
    <n v="1180.18"/>
    <n v="1250.8899999999999"/>
    <n v="1247.43"/>
    <n v="1191.31"/>
    <n v="1226.56"/>
    <n v="1196.99"/>
    <n v="1168.3399999999999"/>
    <n v="1222.56"/>
    <n v="1263.2752288732395"/>
    <n v="1273.3278169014084"/>
    <n v="1275.5617253521127"/>
    <n v="1286.7312676056338"/>
    <n v="1256.5735035211267"/>
    <n v="1266.6260915492958"/>
    <n v="1274.4447711267605"/>
    <n v="1268.8599999999999"/>
    <n v="1292.3160387323944"/>
    <n v="1307.9533978873239"/>
    <n v="1338.1111619718311"/>
    <n v="1350.3976584507043"/>
  </r>
  <r>
    <x v="1"/>
    <n v="24001"/>
    <x v="2"/>
    <n v="1683"/>
    <n v="1704"/>
    <n v="1693"/>
    <n v="1674"/>
    <n v="1709"/>
    <n v="1792"/>
    <n v="1818"/>
    <n v="1796"/>
    <n v="1844"/>
    <n v="1883"/>
    <n v="1899"/>
    <n v="1924"/>
    <n v="1962"/>
    <n v="2000"/>
    <n v="2002"/>
    <n v="2027"/>
    <n v="2048"/>
    <n v="2054"/>
    <n v="2069"/>
    <n v="2067"/>
    <n v="2072"/>
    <n v="2043"/>
    <n v="2063"/>
  </r>
  <r>
    <x v="2"/>
    <n v="24001"/>
    <x v="2"/>
    <n v="2823.7200000000003"/>
    <n v="2813.96"/>
    <n v="2855.34"/>
    <n v="2854.1800000000003"/>
    <n v="2959.89"/>
    <n v="3039.4300000000003"/>
    <n v="3009.31"/>
    <n v="3022.56"/>
    <n v="3040.99"/>
    <n v="3051.34"/>
    <n v="3121.56"/>
    <n v="3187.2752288732395"/>
    <n v="3235.3278169014084"/>
    <n v="3275.5617253521127"/>
    <n v="3288.7312676056335"/>
    <n v="3283.5735035211264"/>
    <n v="3314.6260915492958"/>
    <n v="3328.4447711267603"/>
    <n v="3337.8599999999997"/>
    <n v="3359.3160387323942"/>
    <n v="3379.9533978873242"/>
    <n v="3381.1111619718313"/>
    <n v="3413.3976584507045"/>
  </r>
  <r>
    <x v="3"/>
    <n v="24001"/>
    <x v="2"/>
    <n v="3975"/>
    <n v="3975"/>
    <n v="3975"/>
    <n v="3975"/>
    <n v="3975"/>
    <n v="3975"/>
    <n v="3975"/>
    <n v="3975"/>
    <n v="3975"/>
    <n v="3975"/>
    <n v="3975"/>
    <n v="3975"/>
    <n v="3975"/>
    <n v="3975"/>
    <n v="3975"/>
    <n v="3975"/>
    <n v="3975"/>
    <n v="3975"/>
    <n v="3975"/>
    <n v="3975"/>
    <n v="3975"/>
    <n v="3975"/>
    <n v="3975"/>
  </r>
  <r>
    <x v="4"/>
    <n v="24001"/>
    <x v="2"/>
    <n v="3378.75"/>
    <n v="3378.75"/>
    <n v="3378.75"/>
    <n v="3378.75"/>
    <n v="3378.75"/>
    <n v="3378.75"/>
    <n v="3378.75"/>
    <n v="3378.75"/>
    <n v="3378.75"/>
    <n v="3378.75"/>
    <n v="3378.75"/>
    <n v="3378.75"/>
    <n v="3378.75"/>
    <n v="3378.75"/>
    <n v="3378.75"/>
    <n v="3378.75"/>
    <n v="3378.75"/>
    <n v="3378.75"/>
    <n v="3378.75"/>
    <n v="3378.75"/>
    <n v="3378.75"/>
    <n v="3378.75"/>
    <n v="3378.75"/>
  </r>
  <r>
    <x v="0"/>
    <n v="11001"/>
    <x v="3"/>
    <n v="567.55999999999995"/>
    <n v="566.02"/>
    <n v="557.02"/>
    <n v="577.78"/>
    <n v="566.64"/>
    <n v="577.13"/>
    <n v="594.42999999999995"/>
    <n v="566.66999999999996"/>
    <n v="563.37"/>
    <n v="533.45000000000005"/>
    <n v="494.58"/>
    <n v="471.60682464454976"/>
    <n v="466.14841232227491"/>
    <n v="460.69"/>
    <n v="470.51514218009481"/>
    <n v="454.13990521327014"/>
    <n v="451.95654028436019"/>
    <n v="451.95654028436019"/>
    <n v="460.69"/>
    <n v="466.14841232227491"/>
    <n v="459.59831753554499"/>
    <n v="456.32327014218009"/>
    <n v="455.23158767772509"/>
  </r>
  <r>
    <x v="1"/>
    <n v="11001"/>
    <x v="3"/>
    <n v="818"/>
    <n v="802"/>
    <n v="808"/>
    <n v="787"/>
    <n v="790"/>
    <n v="788"/>
    <n v="805"/>
    <n v="824"/>
    <n v="810"/>
    <n v="816"/>
    <n v="820"/>
    <n v="830"/>
    <n v="812"/>
    <n v="797"/>
    <n v="775"/>
    <n v="757"/>
    <n v="747"/>
    <n v="729"/>
    <n v="713"/>
    <n v="703"/>
    <n v="714"/>
    <n v="710"/>
    <n v="710"/>
  </r>
  <r>
    <x v="2"/>
    <n v="11001"/>
    <x v="3"/>
    <n v="1385.56"/>
    <n v="1368.02"/>
    <n v="1365.02"/>
    <n v="1364.78"/>
    <n v="1356.6399999999999"/>
    <n v="1365.13"/>
    <n v="1399.4299999999998"/>
    <n v="1390.67"/>
    <n v="1373.37"/>
    <n v="1349.45"/>
    <n v="1314.58"/>
    <n v="1301.6068246445498"/>
    <n v="1278.1484123222749"/>
    <n v="1257.69"/>
    <n v="1245.5151421800947"/>
    <n v="1211.1399052132701"/>
    <n v="1198.9565402843602"/>
    <n v="1180.9565402843602"/>
    <n v="1173.69"/>
    <n v="1169.1484123222749"/>
    <n v="1173.598317535545"/>
    <n v="1166.32327014218"/>
    <n v="1165.2315876777252"/>
  </r>
  <r>
    <x v="3"/>
    <n v="11001"/>
    <x v="3"/>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766"/>
    <n v="1665.88235294118"/>
    <n v="1665.88235294118"/>
  </r>
  <r>
    <x v="4"/>
    <n v="11001"/>
    <x v="3"/>
    <n v="1416"/>
    <n v="1416"/>
    <n v="1416"/>
    <n v="1416"/>
    <n v="1416"/>
    <n v="1416"/>
    <n v="1416"/>
    <n v="1416"/>
    <n v="1416"/>
    <n v="1416"/>
    <n v="1416"/>
    <n v="1416"/>
    <n v="1416"/>
    <n v="1416"/>
    <n v="1416"/>
    <n v="1416"/>
    <n v="1416"/>
    <n v="1416"/>
    <n v="1416"/>
    <n v="1416"/>
    <n v="1416"/>
    <n v="1416"/>
    <n v="1416"/>
  </r>
  <r>
    <x v="0"/>
    <n v="23105"/>
    <x v="4"/>
    <n v="535.59"/>
    <n v="538.94000000000005"/>
    <n v="575.86"/>
    <n v="602.86"/>
    <n v="607.04999999999995"/>
    <n v="594.86"/>
    <n v="568.83000000000004"/>
    <n v="581.42999999999995"/>
    <n v="571.86"/>
    <n v="535.55999999999995"/>
    <n v="532.37"/>
    <n v="530.90328482328482"/>
    <n v="536.48"/>
    <n v="538.71068607068605"/>
    <n v="547.6334303534303"/>
    <n v="546.51808731808728"/>
    <n v="534.24931392931398"/>
    <n v="538.71068607068605"/>
    <n v="536.48"/>
    <n v="540.94137214137209"/>
    <n v="529.7879417879418"/>
    <n v="532.01862785862784"/>
    <n v="530.90328482328482"/>
  </r>
  <r>
    <x v="1"/>
    <n v="23105"/>
    <x v="4"/>
    <n v="693"/>
    <n v="706"/>
    <n v="734"/>
    <n v="769"/>
    <n v="771"/>
    <n v="821"/>
    <n v="808"/>
    <n v="792"/>
    <n v="785"/>
    <n v="796"/>
    <n v="804"/>
    <n v="820"/>
    <n v="810"/>
    <n v="805"/>
    <n v="799"/>
    <n v="792"/>
    <n v="805"/>
    <n v="797"/>
    <n v="798"/>
    <n v="793"/>
    <n v="804"/>
    <n v="801"/>
    <n v="801"/>
  </r>
  <r>
    <x v="2"/>
    <n v="23105"/>
    <x v="4"/>
    <n v="1228.5900000000001"/>
    <n v="1244.94"/>
    <n v="1309.8600000000001"/>
    <n v="1371.8600000000001"/>
    <n v="1378.05"/>
    <n v="1415.8600000000001"/>
    <n v="1376.83"/>
    <n v="1373.4299999999998"/>
    <n v="1356.8600000000001"/>
    <n v="1331.56"/>
    <n v="1336.37"/>
    <n v="1350.9032848232848"/>
    <n v="1346.48"/>
    <n v="1343.7106860706861"/>
    <n v="1346.6334303534304"/>
    <n v="1338.5180873180873"/>
    <n v="1339.249313929314"/>
    <n v="1335.7106860706861"/>
    <n v="1334.48"/>
    <n v="1333.9413721413721"/>
    <n v="1333.7879417879417"/>
    <n v="1333.018627858628"/>
    <n v="1331.9032848232848"/>
  </r>
  <r>
    <x v="3"/>
    <n v="23105"/>
    <x v="4"/>
    <n v="1626"/>
    <n v="1626"/>
    <n v="1626"/>
    <n v="1626"/>
    <n v="1626"/>
    <n v="1626"/>
    <n v="1626"/>
    <n v="1626"/>
    <n v="1626"/>
    <n v="1626"/>
    <n v="1626"/>
    <n v="1626"/>
    <n v="1626"/>
    <n v="1626"/>
    <n v="1626"/>
    <n v="1626"/>
    <n v="1626"/>
    <n v="1626"/>
    <n v="1626"/>
    <n v="1626"/>
    <n v="1626"/>
    <n v="1626"/>
    <n v="1626"/>
  </r>
  <r>
    <x v="4"/>
    <n v="23105"/>
    <x v="4"/>
    <n v="1382.1"/>
    <n v="1382.1"/>
    <n v="1382.1"/>
    <n v="1382.1"/>
    <n v="1382.1"/>
    <n v="1382.1"/>
    <n v="1382.1"/>
    <n v="1382.1"/>
    <n v="1382.1"/>
    <n v="1382.1"/>
    <n v="1382.1"/>
    <n v="1382.1"/>
    <n v="1382.1"/>
    <n v="1382.1"/>
    <n v="1382.1"/>
    <n v="1382.1"/>
    <n v="1382.1"/>
    <n v="1382.1"/>
    <n v="1382.1"/>
    <n v="1382.1"/>
    <n v="1382.1"/>
    <n v="1382.1"/>
    <n v="1382.1"/>
  </r>
  <r>
    <x v="0"/>
    <n v="73001"/>
    <x v="5"/>
    <n v="493.99"/>
    <n v="481.77"/>
    <n v="542.78"/>
    <n v="498.83"/>
    <n v="474.42"/>
    <n v="502.37"/>
    <n v="496.64"/>
    <n v="494.90999999999997"/>
    <n v="493.83"/>
    <n v="494.64"/>
    <n v="485.83"/>
    <n v="487.07283720930229"/>
    <n v="468.08146511627905"/>
    <n v="461.37862790697676"/>
    <n v="461.37862790697676"/>
    <n v="482.60427906976741"/>
    <n v="494.89281395348837"/>
    <n v="485.95569767441862"/>
    <n v="480.37"/>
    <n v="483.72141860465115"/>
    <n v="490.42425581395349"/>
    <n v="496.0099534883721"/>
    <n v="499.36137209302325"/>
  </r>
  <r>
    <x v="1"/>
    <n v="73001"/>
    <x v="5"/>
    <n v="771"/>
    <n v="768"/>
    <n v="744"/>
    <n v="778"/>
    <n v="758"/>
    <n v="763"/>
    <n v="792"/>
    <n v="801"/>
    <n v="810"/>
    <n v="801"/>
    <n v="784"/>
    <n v="759"/>
    <n v="728"/>
    <n v="697"/>
    <n v="687"/>
    <n v="669"/>
    <n v="645"/>
    <n v="653"/>
    <n v="656"/>
    <n v="654"/>
    <n v="650"/>
    <n v="657"/>
    <n v="661"/>
  </r>
  <r>
    <x v="2"/>
    <n v="73001"/>
    <x v="5"/>
    <n v="1264.99"/>
    <n v="1249.77"/>
    <n v="1286.78"/>
    <n v="1276.83"/>
    <n v="1232.42"/>
    <n v="1265.3699999999999"/>
    <n v="1288.6399999999999"/>
    <n v="1295.9099999999999"/>
    <n v="1303.83"/>
    <n v="1295.6399999999999"/>
    <n v="1269.83"/>
    <n v="1246.0728372093022"/>
    <n v="1196.0814651162791"/>
    <n v="1158.3786279069768"/>
    <n v="1148.3786279069768"/>
    <n v="1151.6042790697675"/>
    <n v="1139.8928139534883"/>
    <n v="1138.9556976744186"/>
    <n v="1136.3699999999999"/>
    <n v="1137.7214186046513"/>
    <n v="1140.4242558139536"/>
    <n v="1153.009953488372"/>
    <n v="1160.3613720930232"/>
  </r>
  <r>
    <x v="3"/>
    <n v="73001"/>
    <x v="5"/>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59"/>
    <n v="1583.5294117647099"/>
    <n v="1583.5294117647099"/>
  </r>
  <r>
    <x v="4"/>
    <n v="73001"/>
    <x v="5"/>
    <n v="1346"/>
    <n v="1346"/>
    <n v="1346"/>
    <n v="1346"/>
    <n v="1346"/>
    <n v="1346"/>
    <n v="1346"/>
    <n v="1346"/>
    <n v="1346"/>
    <n v="1346"/>
    <n v="1346"/>
    <n v="1346"/>
    <n v="1346"/>
    <n v="1346"/>
    <n v="1346"/>
    <n v="1346"/>
    <n v="1346"/>
    <n v="1346"/>
    <n v="1346"/>
    <n v="1346"/>
    <n v="1346"/>
    <n v="1346"/>
    <n v="1346"/>
  </r>
  <r>
    <x v="0"/>
    <n v="38002"/>
    <x v="6"/>
    <n v="199.17"/>
    <n v="190.06"/>
    <n v="202.36"/>
    <n v="198.09"/>
    <n v="203.9"/>
    <n v="202.52"/>
    <n v="206.63"/>
    <n v="203.44"/>
    <n v="201.63"/>
    <n v="199.9"/>
    <n v="184.79"/>
    <n v="179.59239669421487"/>
    <n v="169.61504132231406"/>
    <n v="154.09471074380164"/>
    <n v="149.6603305785124"/>
    <n v="140.79157024793389"/>
    <n v="139.68297520661156"/>
    <n v="139.68297520661156"/>
    <n v="134.13999999999999"/>
    <n v="133.03140495867768"/>
    <n v="131.92280991735538"/>
    <n v="137.46578512396695"/>
    <n v="145.22595041322313"/>
  </r>
  <r>
    <x v="1"/>
    <n v="38002"/>
    <x v="6"/>
    <n v="325"/>
    <n v="319"/>
    <n v="315"/>
    <n v="294"/>
    <n v="276"/>
    <n v="267"/>
    <n v="277"/>
    <n v="285"/>
    <n v="293"/>
    <n v="269"/>
    <n v="268"/>
    <n v="267"/>
    <n v="265"/>
    <n v="260"/>
    <n v="248"/>
    <n v="241"/>
    <n v="232"/>
    <n v="222"/>
    <n v="213"/>
    <n v="201"/>
    <n v="200"/>
    <n v="191"/>
    <n v="188"/>
  </r>
  <r>
    <x v="2"/>
    <n v="38002"/>
    <x v="6"/>
    <n v="524.16999999999996"/>
    <n v="509.06"/>
    <n v="517.36"/>
    <n v="492.09000000000003"/>
    <n v="479.9"/>
    <n v="469.52"/>
    <n v="483.63"/>
    <n v="488.44"/>
    <n v="494.63"/>
    <n v="468.9"/>
    <n v="452.78999999999996"/>
    <n v="446.59239669421487"/>
    <n v="434.61504132231403"/>
    <n v="414.09471074380167"/>
    <n v="397.6603305785124"/>
    <n v="381.79157024793392"/>
    <n v="371.68297520661156"/>
    <n v="361.68297520661156"/>
    <n v="347.14"/>
    <n v="334.03140495867768"/>
    <n v="331.92280991735538"/>
    <n v="328.46578512396695"/>
    <n v="333.22595041322313"/>
  </r>
  <r>
    <x v="3"/>
    <n v="38002"/>
    <x v="6"/>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182"/>
    <n v="567.05882352941205"/>
    <n v="567.05882352941205"/>
  </r>
  <r>
    <x v="4"/>
    <n v="38002"/>
    <x v="6"/>
    <n v="482"/>
    <n v="482"/>
    <n v="482"/>
    <n v="482"/>
    <n v="482"/>
    <n v="482"/>
    <n v="482"/>
    <n v="482"/>
    <n v="482"/>
    <n v="482"/>
    <n v="482"/>
    <n v="482"/>
    <n v="482"/>
    <n v="482"/>
    <n v="482"/>
    <n v="482"/>
    <n v="482"/>
    <n v="482"/>
    <n v="482"/>
    <n v="482"/>
    <n v="482"/>
    <n v="482"/>
    <n v="482"/>
  </r>
  <r>
    <x v="0"/>
    <n v="21001"/>
    <x v="7"/>
    <n v="1802.1"/>
    <n v="1821.56"/>
    <n v="1793.55"/>
    <n v="1945.13"/>
    <n v="1938.67"/>
    <n v="1977.94"/>
    <n v="1965.07"/>
    <n v="2048.81"/>
    <n v="2066.4"/>
    <n v="2251.5500000000002"/>
    <n v="2286.9499999999998"/>
    <n v="2292.0175991649271"/>
    <n v="2276.3800521920666"/>
    <n v="2223.8825730688936"/>
    <n v="2192.6074791231731"/>
    <n v="2150.1627087682673"/>
    <n v="2128.9403235908139"/>
    <n v="2131.1742588726515"/>
    <n v="2140.11"/>
    <n v="2157.9814822546973"/>
    <n v="2179.2038674321502"/>
    <n v="2207.128058455115"/>
    <n v="2227.2334759916494"/>
  </r>
  <r>
    <x v="1"/>
    <n v="21001"/>
    <x v="7"/>
    <n v="2009"/>
    <n v="2057"/>
    <n v="2187"/>
    <n v="2300"/>
    <n v="2378"/>
    <n v="2489"/>
    <n v="2548"/>
    <n v="2645"/>
    <n v="2681"/>
    <n v="2810"/>
    <n v="2880"/>
    <n v="2972"/>
    <n v="3076"/>
    <n v="3166"/>
    <n v="3222"/>
    <n v="3249"/>
    <n v="3250"/>
    <n v="3216"/>
    <n v="3179"/>
    <n v="3135"/>
    <n v="3104"/>
    <n v="3078"/>
    <n v="3070"/>
  </r>
  <r>
    <x v="2"/>
    <n v="21001"/>
    <x v="7"/>
    <n v="3811.1"/>
    <n v="3878.56"/>
    <n v="3980.55"/>
    <n v="4245.13"/>
    <n v="4316.67"/>
    <n v="4466.9400000000005"/>
    <n v="4513.07"/>
    <n v="4693.8099999999995"/>
    <n v="4747.3999999999996"/>
    <n v="5061.55"/>
    <n v="5166.95"/>
    <n v="5264.0175991649267"/>
    <n v="5352.3800521920666"/>
    <n v="5389.8825730688932"/>
    <n v="5414.6074791231731"/>
    <n v="5399.1627087682673"/>
    <n v="5378.9403235908139"/>
    <n v="5347.174258872652"/>
    <n v="5319.1100000000006"/>
    <n v="5292.9814822546978"/>
    <n v="5283.2038674321502"/>
    <n v="5285.128058455115"/>
    <n v="5297.2334759916494"/>
  </r>
  <r>
    <x v="3"/>
    <n v="21001"/>
    <x v="7"/>
    <n v="6557"/>
    <n v="6557"/>
    <n v="6557"/>
    <n v="6557"/>
    <n v="6557"/>
    <n v="6557"/>
    <n v="6557"/>
    <n v="6557"/>
    <n v="6557"/>
    <n v="6557"/>
    <n v="6557"/>
    <n v="6557"/>
    <n v="6557"/>
    <n v="6557"/>
    <n v="6557"/>
    <n v="6557"/>
    <n v="6557"/>
    <n v="6557"/>
    <n v="6557"/>
    <n v="6557"/>
    <n v="6557"/>
    <n v="6557"/>
    <n v="6557"/>
  </r>
  <r>
    <x v="4"/>
    <n v="21001"/>
    <x v="7"/>
    <n v="5573.45"/>
    <n v="5573.45"/>
    <n v="5573.45"/>
    <n v="5573.45"/>
    <n v="5573.45"/>
    <n v="5573.45"/>
    <n v="5573.45"/>
    <n v="5573.45"/>
    <n v="5573.45"/>
    <n v="5573.45"/>
    <n v="5573.45"/>
    <n v="5573.45"/>
    <n v="5573.45"/>
    <n v="5573.45"/>
    <n v="5573.45"/>
    <n v="5573.45"/>
    <n v="5573.45"/>
    <n v="5573.45"/>
    <n v="5573.45"/>
    <n v="5573.45"/>
    <n v="5573.45"/>
    <n v="5573.45"/>
    <n v="5573.45"/>
  </r>
  <r>
    <x v="0"/>
    <n v="11002"/>
    <x v="8"/>
    <n v="24585.8"/>
    <n v="25481.25"/>
    <n v="26054.07"/>
    <n v="26882.9"/>
    <n v="27460.59"/>
    <n v="27902.639999999999"/>
    <n v="27661.19"/>
    <n v="27985.15"/>
    <n v="27909.31"/>
    <n v="27276.83"/>
    <n v="27326.44"/>
    <n v="27154.873528505392"/>
    <n v="26890.530103455865"/>
    <n v="26662.993990755007"/>
    <n v="26210.15251155624"/>
    <n v="25901.194162447722"/>
    <n v="25683.696407660136"/>
    <n v="25413.776117103236"/>
    <n v="25335.7"/>
    <n v="25343.507611710324"/>
    <n v="25436.083579132734"/>
    <n v="25606.735663658375"/>
    <n v="25762.887897864846"/>
  </r>
  <r>
    <x v="1"/>
    <n v="11002"/>
    <x v="8"/>
    <n v="29535"/>
    <n v="30164"/>
    <n v="31188"/>
    <n v="32090"/>
    <n v="33220"/>
    <n v="34636"/>
    <n v="36126"/>
    <n v="37328"/>
    <n v="38162"/>
    <n v="38558"/>
    <n v="38761"/>
    <n v="38838"/>
    <n v="38700"/>
    <n v="38324"/>
    <n v="38183"/>
    <n v="37790"/>
    <n v="37385"/>
    <n v="37135"/>
    <n v="36803"/>
    <n v="36481"/>
    <n v="36046"/>
    <n v="35750"/>
    <n v="35606"/>
  </r>
  <r>
    <x v="2"/>
    <n v="11002"/>
    <x v="8"/>
    <n v="54120.800000000003"/>
    <n v="55645.25"/>
    <n v="57242.07"/>
    <n v="58972.9"/>
    <n v="60680.59"/>
    <n v="62538.64"/>
    <n v="63787.19"/>
    <n v="65313.15"/>
    <n v="66071.31"/>
    <n v="65834.83"/>
    <n v="66087.44"/>
    <n v="65992.873528505384"/>
    <n v="65590.530103455865"/>
    <n v="64986.993990755007"/>
    <n v="64393.15251155624"/>
    <n v="63691.194162447719"/>
    <n v="63068.696407660136"/>
    <n v="62548.776117103233"/>
    <n v="62138.7"/>
    <n v="61824.507611710324"/>
    <n v="61482.083579132734"/>
    <n v="61356.735663658372"/>
    <n v="61368.887897864843"/>
  </r>
  <r>
    <x v="3"/>
    <n v="11002"/>
    <x v="8"/>
    <n v="77782.7"/>
    <n v="77782.7"/>
    <n v="77782.7"/>
    <n v="77782.7"/>
    <n v="77782.7"/>
    <n v="77782.7"/>
    <n v="77782.7"/>
    <n v="77782.7"/>
    <n v="77782.7"/>
    <n v="77782.7"/>
    <n v="77782.7"/>
    <n v="77782.7"/>
    <n v="77782.7"/>
    <n v="77782.7"/>
    <n v="77782.7"/>
    <n v="77782.7"/>
    <n v="77782.7"/>
    <n v="77782.7"/>
    <n v="77782.7"/>
    <n v="77782.7"/>
    <n v="77782.7"/>
    <n v="77782.7"/>
    <n v="77782.7"/>
  </r>
  <r>
    <x v="4"/>
    <n v="11002"/>
    <x v="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n v="66115.294999999998"/>
  </r>
  <r>
    <x v="0"/>
    <n v="34002"/>
    <x v="9"/>
    <n v="684.46"/>
    <n v="700.73"/>
    <n v="685.73"/>
    <n v="665.73"/>
    <n v="648.62"/>
    <n v="652.97"/>
    <n v="668"/>
    <n v="638.04999999999995"/>
    <n v="635.35"/>
    <n v="662"/>
    <n v="637.70000000000005"/>
    <n v="641.31888211382113"/>
    <n v="618.8558739837398"/>
    <n v="604.25491869918699"/>
    <n v="594.14656504065044"/>
    <n v="575.05300813008125"/>
    <n v="569.43725609756098"/>
    <n v="554.83630081300817"/>
    <n v="552.59"/>
    <n v="552.59"/>
    <n v="558.20575203252031"/>
    <n v="577.29930894308939"/>
    <n v="584.03821138211379"/>
  </r>
  <r>
    <x v="1"/>
    <n v="34002"/>
    <x v="9"/>
    <n v="941"/>
    <n v="946"/>
    <n v="952"/>
    <n v="964"/>
    <n v="986"/>
    <n v="986"/>
    <n v="977"/>
    <n v="991"/>
    <n v="1011"/>
    <n v="999"/>
    <n v="1010"/>
    <n v="1000"/>
    <n v="1000"/>
    <n v="986"/>
    <n v="959"/>
    <n v="952"/>
    <n v="929"/>
    <n v="922"/>
    <n v="899"/>
    <n v="881"/>
    <n v="870"/>
    <n v="850"/>
    <n v="845"/>
  </r>
  <r>
    <x v="2"/>
    <n v="34002"/>
    <x v="9"/>
    <n v="1625.46"/>
    <n v="1646.73"/>
    <n v="1637.73"/>
    <n v="1629.73"/>
    <n v="1634.62"/>
    <n v="1638.97"/>
    <n v="1645"/>
    <n v="1629.05"/>
    <n v="1646.35"/>
    <n v="1661"/>
    <n v="1647.7"/>
    <n v="1641.318882113821"/>
    <n v="1618.8558739837399"/>
    <n v="1590.2549186991869"/>
    <n v="1553.1465650406503"/>
    <n v="1527.0530081300813"/>
    <n v="1498.437256097561"/>
    <n v="1476.8363008130082"/>
    <n v="1451.5900000000001"/>
    <n v="1433.5900000000001"/>
    <n v="1428.2057520325202"/>
    <n v="1427.2993089430893"/>
    <n v="1429.0382113821138"/>
  </r>
  <r>
    <x v="3"/>
    <n v="34002"/>
    <x v="9"/>
    <n v="2118"/>
    <n v="2118"/>
    <n v="2118"/>
    <n v="2118"/>
    <n v="2118"/>
    <n v="2118"/>
    <n v="2118"/>
    <n v="2118"/>
    <n v="2118"/>
    <n v="2118"/>
    <n v="2118"/>
    <n v="2118"/>
    <n v="2118"/>
    <n v="2118"/>
    <n v="2118"/>
    <n v="2118"/>
    <n v="2118"/>
    <n v="2118"/>
    <n v="2118"/>
    <n v="2118"/>
    <n v="2118"/>
    <n v="2118"/>
    <n v="2118"/>
  </r>
  <r>
    <x v="4"/>
    <n v="34002"/>
    <x v="9"/>
    <n v="1800.3"/>
    <n v="1800.3"/>
    <n v="1800.3"/>
    <n v="1800.3"/>
    <n v="1800.3"/>
    <n v="1800.3"/>
    <n v="1800.3"/>
    <n v="1800.3"/>
    <n v="1800.3"/>
    <n v="1800.3"/>
    <n v="1800.3"/>
    <n v="1800.3"/>
    <n v="1800.3"/>
    <n v="1800.3"/>
    <n v="1800.3"/>
    <n v="1800.3"/>
    <n v="1800.3"/>
    <n v="1800.3"/>
    <n v="1800.3"/>
    <n v="1800.3"/>
    <n v="1800.3"/>
    <n v="1800.3"/>
    <n v="1800.3"/>
  </r>
  <r>
    <x v="0"/>
    <n v="37020"/>
    <x v="10"/>
    <n v="356.23"/>
    <n v="390.07"/>
    <n v="363.04"/>
    <n v="402.64"/>
    <n v="396.34"/>
    <n v="367.69"/>
    <n v="362.77"/>
    <n v="363.42"/>
    <n v="370.85"/>
    <n v="415.1"/>
    <n v="384.39"/>
    <n v="367.36732673267329"/>
    <n v="358.46145214521454"/>
    <n v="336.19676567656768"/>
    <n v="338.42323432343233"/>
    <n v="339.53646864686471"/>
    <n v="339.53646864686471"/>
    <n v="332.85706270627065"/>
    <n v="337.31"/>
    <n v="328.40412541254125"/>
    <n v="328.40412541254125"/>
    <n v="325.06442244224422"/>
    <n v="322.83795379537952"/>
  </r>
  <r>
    <x v="1"/>
    <n v="37020"/>
    <x v="10"/>
    <n v="511"/>
    <n v="486"/>
    <n v="508"/>
    <n v="517"/>
    <n v="505"/>
    <n v="527"/>
    <n v="547"/>
    <n v="579"/>
    <n v="547"/>
    <n v="557"/>
    <n v="564"/>
    <n v="567"/>
    <n v="572"/>
    <n v="582"/>
    <n v="573"/>
    <n v="567"/>
    <n v="563"/>
    <n v="546"/>
    <n v="529"/>
    <n v="523"/>
    <n v="528"/>
    <n v="521"/>
    <n v="515"/>
  </r>
  <r>
    <x v="2"/>
    <n v="37020"/>
    <x v="10"/>
    <n v="867.23"/>
    <n v="876.06999999999994"/>
    <n v="871.04"/>
    <n v="919.64"/>
    <n v="901.33999999999992"/>
    <n v="894.69"/>
    <n v="909.77"/>
    <n v="942.42000000000007"/>
    <n v="917.85"/>
    <n v="972.1"/>
    <n v="948.39"/>
    <n v="934.36732673267329"/>
    <n v="930.46145214521448"/>
    <n v="918.19676567656768"/>
    <n v="911.42323432343233"/>
    <n v="906.53646864686471"/>
    <n v="902.53646864686471"/>
    <n v="878.85706270627065"/>
    <n v="866.31"/>
    <n v="851.40412541254125"/>
    <n v="856.40412541254125"/>
    <n v="846.06442244224422"/>
    <n v="837.83795379537946"/>
  </r>
  <r>
    <x v="3"/>
    <n v="37020"/>
    <x v="10"/>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29"/>
    <n v="1191.76470588235"/>
    <n v="1191.76470588235"/>
  </r>
  <r>
    <x v="4"/>
    <n v="37020"/>
    <x v="10"/>
    <n v="1013"/>
    <n v="1013"/>
    <n v="1013"/>
    <n v="1013"/>
    <n v="1013"/>
    <n v="1013"/>
    <n v="1013"/>
    <n v="1013"/>
    <n v="1013"/>
    <n v="1013"/>
    <n v="1013"/>
    <n v="1013"/>
    <n v="1013"/>
    <n v="1013"/>
    <n v="1013"/>
    <n v="1013"/>
    <n v="1013"/>
    <n v="1013"/>
    <n v="1013"/>
    <n v="1013"/>
    <n v="1013"/>
    <n v="1013"/>
    <n v="1013"/>
  </r>
  <r>
    <x v="0"/>
    <n v="13001"/>
    <x v="11"/>
    <n v="592.51"/>
    <n v="602.4"/>
    <n v="675.65"/>
    <n v="633.97"/>
    <n v="633.66999999999996"/>
    <n v="668.16"/>
    <n v="656.05"/>
    <n v="635.86"/>
    <n v="621.4"/>
    <n v="603.59"/>
    <n v="525.34"/>
    <n v="485.93113043478263"/>
    <n v="446.56171014492753"/>
    <n v="418.44069565217393"/>
    <n v="416.19101449275365"/>
    <n v="403.81776811594204"/>
    <n v="394.81904347826088"/>
    <n v="390.31968115942027"/>
    <n v="388.07"/>
    <n v="398.19356521739132"/>
    <n v="404.94260869565215"/>
    <n v="413.94133333333332"/>
    <n v="412.81649275362321"/>
  </r>
  <r>
    <x v="1"/>
    <n v="13001"/>
    <x v="11"/>
    <n v="874"/>
    <n v="863"/>
    <n v="849"/>
    <n v="854"/>
    <n v="835"/>
    <n v="840"/>
    <n v="877"/>
    <n v="925"/>
    <n v="982"/>
    <n v="979"/>
    <n v="980"/>
    <n v="969"/>
    <n v="934"/>
    <n v="881"/>
    <n v="820"/>
    <n v="764"/>
    <n v="716"/>
    <n v="671"/>
    <n v="634"/>
    <n v="609"/>
    <n v="605"/>
    <n v="594"/>
    <n v="592"/>
  </r>
  <r>
    <x v="2"/>
    <n v="13001"/>
    <x v="11"/>
    <n v="1466.51"/>
    <n v="1465.4"/>
    <n v="1524.65"/>
    <n v="1487.97"/>
    <n v="1468.67"/>
    <n v="1508.1599999999999"/>
    <n v="1533.05"/>
    <n v="1560.8600000000001"/>
    <n v="1603.4"/>
    <n v="1582.5900000000001"/>
    <n v="1505.3400000000001"/>
    <n v="1454.9311304347825"/>
    <n v="1380.5617101449275"/>
    <n v="1299.4406956521739"/>
    <n v="1236.1910144927538"/>
    <n v="1167.817768115942"/>
    <n v="1110.8190434782609"/>
    <n v="1061.3196811594203"/>
    <n v="1022.0699999999999"/>
    <n v="1007.1935652173913"/>
    <n v="1009.9426086956521"/>
    <n v="1007.9413333333333"/>
    <n v="1004.8164927536232"/>
  </r>
  <r>
    <x v="3"/>
    <n v="13001"/>
    <x v="11"/>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07"/>
    <n v="1902.35294117647"/>
    <n v="1902.35294117647"/>
  </r>
  <r>
    <x v="4"/>
    <n v="13001"/>
    <x v="11"/>
    <n v="1617"/>
    <n v="1617"/>
    <n v="1617"/>
    <n v="1617"/>
    <n v="1617"/>
    <n v="1617"/>
    <n v="1617"/>
    <n v="1617"/>
    <n v="1617"/>
    <n v="1617"/>
    <n v="1617"/>
    <n v="1617"/>
    <n v="1617"/>
    <n v="1617"/>
    <n v="1617"/>
    <n v="1617"/>
    <n v="1617"/>
    <n v="1617"/>
    <n v="1617"/>
    <n v="1617"/>
    <n v="1617"/>
    <n v="1617"/>
    <n v="1617"/>
  </r>
  <r>
    <x v="0"/>
    <n v="71002"/>
    <x v="12"/>
    <n v="370.99"/>
    <n v="370.88"/>
    <n v="418.99"/>
    <n v="454.37"/>
    <n v="462.29"/>
    <n v="455.15"/>
    <n v="432.8"/>
    <n v="409.15"/>
    <n v="382.42"/>
    <n v="391.96"/>
    <n v="396.34"/>
    <n v="361.88382671480144"/>
    <n v="325.92021660649823"/>
    <n v="319.17703971119136"/>
    <n v="313.55772563176896"/>
    <n v="319.17703971119136"/>
    <n v="318.05317689530688"/>
    <n v="319.17703971119136"/>
    <n v="311.31"/>
    <n v="316.9293140794224"/>
    <n v="319.17703971119136"/>
    <n v="329.29180505415161"/>
    <n v="336.03498194945848"/>
  </r>
  <r>
    <x v="1"/>
    <n v="71002"/>
    <x v="12"/>
    <n v="545"/>
    <n v="541"/>
    <n v="541"/>
    <n v="533"/>
    <n v="548"/>
    <n v="582"/>
    <n v="589"/>
    <n v="621"/>
    <n v="658"/>
    <n v="653"/>
    <n v="632"/>
    <n v="611"/>
    <n v="605"/>
    <n v="574"/>
    <n v="544"/>
    <n v="525"/>
    <n v="509"/>
    <n v="491"/>
    <n v="470"/>
    <n v="462"/>
    <n v="453"/>
    <n v="455"/>
    <n v="452"/>
  </r>
  <r>
    <x v="2"/>
    <n v="71002"/>
    <x v="12"/>
    <n v="915.99"/>
    <n v="911.88"/>
    <n v="959.99"/>
    <n v="987.37"/>
    <n v="1010.29"/>
    <n v="1037.1500000000001"/>
    <n v="1021.8"/>
    <n v="1030.1500000000001"/>
    <n v="1040.42"/>
    <n v="1044.96"/>
    <n v="1028.3399999999999"/>
    <n v="972.88382671480144"/>
    <n v="930.92021660649823"/>
    <n v="893.17703971119136"/>
    <n v="857.55772563176902"/>
    <n v="844.17703971119136"/>
    <n v="827.05317689530693"/>
    <n v="810.17703971119136"/>
    <n v="781.31"/>
    <n v="778.9293140794224"/>
    <n v="772.17703971119136"/>
    <n v="784.29180505415161"/>
    <n v="788.03498194945848"/>
  </r>
  <r>
    <x v="3"/>
    <n v="71002"/>
    <x v="12"/>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07"/>
    <n v="1282.35294117647"/>
    <n v="1282.35294117647"/>
  </r>
  <r>
    <x v="4"/>
    <n v="71002"/>
    <x v="12"/>
    <n v="1090"/>
    <n v="1090"/>
    <n v="1090"/>
    <n v="1090"/>
    <n v="1090"/>
    <n v="1090"/>
    <n v="1090"/>
    <n v="1090"/>
    <n v="1090"/>
    <n v="1090"/>
    <n v="1090"/>
    <n v="1090"/>
    <n v="1090"/>
    <n v="1090"/>
    <n v="1090"/>
    <n v="1090"/>
    <n v="1090"/>
    <n v="1090"/>
    <n v="1090"/>
    <n v="1090"/>
    <n v="1090"/>
    <n v="1090"/>
    <n v="1090"/>
  </r>
  <r>
    <x v="0"/>
    <n v="23002"/>
    <x v="13"/>
    <n v="1177.6400000000001"/>
    <n v="1214.67"/>
    <n v="1264.3699999999999"/>
    <n v="1293.51"/>
    <n v="1295.8599999999999"/>
    <n v="1267.75"/>
    <n v="1328.54"/>
    <n v="1394.03"/>
    <n v="1401.08"/>
    <n v="1429.68"/>
    <n v="1474.44"/>
    <n v="1489.8735788630904"/>
    <n v="1511.2056044835867"/>
    <n v="1488.7508406725381"/>
    <n v="1447.2095276220975"/>
    <n v="1423.6320256204963"/>
    <n v="1400.054523618895"/>
    <n v="1395.5635708566854"/>
    <n v="1402.3"/>
    <n v="1411.2819055244195"/>
    <n v="1419.1410728582866"/>
    <n v="1433.7366693354684"/>
    <n v="1439.3503602882306"/>
  </r>
  <r>
    <x v="1"/>
    <n v="23002"/>
    <x v="13"/>
    <n v="1418"/>
    <n v="1504"/>
    <n v="1587"/>
    <n v="1633"/>
    <n v="1724"/>
    <n v="1797"/>
    <n v="1839"/>
    <n v="1849"/>
    <n v="1895"/>
    <n v="1960"/>
    <n v="1982"/>
    <n v="2010"/>
    <n v="2027"/>
    <n v="2061"/>
    <n v="2083"/>
    <n v="2104"/>
    <n v="2108"/>
    <n v="2097"/>
    <n v="2099"/>
    <n v="2072"/>
    <n v="2037"/>
    <n v="2019"/>
    <n v="2009"/>
  </r>
  <r>
    <x v="2"/>
    <n v="23002"/>
    <x v="13"/>
    <n v="2595.6400000000003"/>
    <n v="2718.67"/>
    <n v="2851.37"/>
    <n v="2926.51"/>
    <n v="3019.8599999999997"/>
    <n v="3064.75"/>
    <n v="3167.54"/>
    <n v="3243.0299999999997"/>
    <n v="3296.08"/>
    <n v="3389.6800000000003"/>
    <n v="3456.44"/>
    <n v="3499.8735788630902"/>
    <n v="3538.2056044835867"/>
    <n v="3549.7508406725383"/>
    <n v="3530.2095276220975"/>
    <n v="3527.6320256204963"/>
    <n v="3508.054523618895"/>
    <n v="3492.5635708566851"/>
    <n v="3501.3"/>
    <n v="3483.2819055244195"/>
    <n v="3456.1410728582869"/>
    <n v="3452.7366693354684"/>
    <n v="3448.3503602882306"/>
  </r>
  <r>
    <x v="3"/>
    <n v="23002"/>
    <x v="13"/>
    <n v="4269"/>
    <n v="4269"/>
    <n v="4269"/>
    <n v="4269"/>
    <n v="4269"/>
    <n v="4269"/>
    <n v="4269"/>
    <n v="4269"/>
    <n v="4269"/>
    <n v="4269"/>
    <n v="4269"/>
    <n v="4269"/>
    <n v="4269"/>
    <n v="4269"/>
    <n v="4269"/>
    <n v="4269"/>
    <n v="4269"/>
    <n v="4269"/>
    <n v="4269"/>
    <n v="4269"/>
    <n v="4269"/>
    <n v="4269"/>
    <n v="4269"/>
  </r>
  <r>
    <x v="4"/>
    <n v="23002"/>
    <x v="13"/>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n v="3628.6499999999996"/>
  </r>
  <r>
    <x v="0"/>
    <n v="43002"/>
    <x v="14"/>
    <n v="526.37"/>
    <n v="547.55999999999995"/>
    <n v="552.32000000000005"/>
    <n v="567.13"/>
    <n v="612.46"/>
    <n v="588.94000000000005"/>
    <n v="568.21"/>
    <n v="596.16"/>
    <n v="558.66999999999996"/>
    <n v="545.64"/>
    <n v="549.78"/>
    <n v="544.35065999999995"/>
    <n v="551.11278000000004"/>
    <n v="569.14509999999996"/>
    <n v="563.51"/>
    <n v="552.23979999999995"/>
    <n v="555.62085999999999"/>
    <n v="554.49383999999998"/>
    <n v="563.51"/>
    <n v="574.78020000000004"/>
    <n v="575.90722000000005"/>
    <n v="577.03423999999995"/>
    <n v="573.65318000000002"/>
  </r>
  <r>
    <x v="1"/>
    <n v="43002"/>
    <x v="14"/>
    <n v="718"/>
    <n v="720"/>
    <n v="725"/>
    <n v="715"/>
    <n v="732"/>
    <n v="745"/>
    <n v="773"/>
    <n v="794"/>
    <n v="833"/>
    <n v="809"/>
    <n v="801"/>
    <n v="813"/>
    <n v="806"/>
    <n v="788"/>
    <n v="785"/>
    <n v="803"/>
    <n v="793"/>
    <n v="783"/>
    <n v="783"/>
    <n v="795"/>
    <n v="790"/>
    <n v="783"/>
    <n v="791"/>
  </r>
  <r>
    <x v="2"/>
    <n v="43002"/>
    <x v="14"/>
    <n v="1244.3699999999999"/>
    <n v="1267.56"/>
    <n v="1277.3200000000002"/>
    <n v="1282.1300000000001"/>
    <n v="1344.46"/>
    <n v="1333.94"/>
    <n v="1341.21"/>
    <n v="1390.1599999999999"/>
    <n v="1391.67"/>
    <n v="1354.6399999999999"/>
    <n v="1350.78"/>
    <n v="1357.3506600000001"/>
    <n v="1357.1127799999999"/>
    <n v="1357.1451"/>
    <n v="1348.51"/>
    <n v="1355.2397999999998"/>
    <n v="1348.62086"/>
    <n v="1337.4938400000001"/>
    <n v="1346.51"/>
    <n v="1369.7802000000001"/>
    <n v="1365.9072200000001"/>
    <n v="1360.03424"/>
    <n v="1364.65318"/>
  </r>
  <r>
    <x v="3"/>
    <n v="43002"/>
    <x v="14"/>
    <n v="1805.2"/>
    <n v="1805.2"/>
    <n v="1805.2"/>
    <n v="1805.2"/>
    <n v="1805.2"/>
    <n v="1805.2"/>
    <n v="1805.2"/>
    <n v="1805.2"/>
    <n v="1805.2"/>
    <n v="1805.2"/>
    <n v="1805.2"/>
    <n v="1805.2"/>
    <n v="1805.2"/>
    <n v="1805.2"/>
    <n v="1805.2"/>
    <n v="1805.2"/>
    <n v="1805.2"/>
    <n v="1805.2"/>
    <n v="1805.2"/>
    <n v="1805.2"/>
    <n v="1805.2"/>
    <n v="1805.2"/>
    <n v="1805.2"/>
  </r>
  <r>
    <x v="4"/>
    <n v="43002"/>
    <x v="14"/>
    <n v="1534.42"/>
    <n v="1534.42"/>
    <n v="1534.42"/>
    <n v="1534.42"/>
    <n v="1534.42"/>
    <n v="1534.42"/>
    <n v="1534.42"/>
    <n v="1534.42"/>
    <n v="1534.42"/>
    <n v="1534.42"/>
    <n v="1534.42"/>
    <n v="1534.42"/>
    <n v="1534.42"/>
    <n v="1534.42"/>
    <n v="1534.42"/>
    <n v="1534.42"/>
    <n v="1534.42"/>
    <n v="1534.42"/>
    <n v="1534.42"/>
    <n v="1534.42"/>
    <n v="1534.42"/>
    <n v="1534.42"/>
    <n v="1534.42"/>
  </r>
  <r>
    <x v="0"/>
    <n v="34003"/>
    <x v="15"/>
    <n v="472.21"/>
    <n v="462.61"/>
    <n v="489.56"/>
    <n v="468.96"/>
    <n v="502.67"/>
    <n v="520.94000000000005"/>
    <n v="501.26"/>
    <n v="497.8"/>
    <n v="479.56"/>
    <n v="453.72"/>
    <n v="430.42"/>
    <n v="439.5674934036939"/>
    <n v="430.59672823219"/>
    <n v="430.59672823219"/>
    <n v="432.83941952506598"/>
    <n v="429.47538258575196"/>
    <n v="429.47538258575196"/>
    <n v="422.74730870712403"/>
    <n v="424.99"/>
    <n v="424.99"/>
    <n v="427.23269129287598"/>
    <n v="427.23269129287598"/>
    <n v="422.74730870712403"/>
  </r>
  <r>
    <x v="1"/>
    <n v="34003"/>
    <x v="15"/>
    <n v="688"/>
    <n v="706"/>
    <n v="707"/>
    <n v="723"/>
    <n v="736"/>
    <n v="745"/>
    <n v="767"/>
    <n v="782"/>
    <n v="800"/>
    <n v="811"/>
    <n v="776"/>
    <n v="761"/>
    <n v="750"/>
    <n v="733"/>
    <n v="692"/>
    <n v="678"/>
    <n v="676"/>
    <n v="676"/>
    <n v="674"/>
    <n v="671"/>
    <n v="668"/>
    <n v="665"/>
    <n v="666"/>
  </r>
  <r>
    <x v="2"/>
    <n v="34003"/>
    <x v="15"/>
    <n v="1160.21"/>
    <n v="1168.6100000000001"/>
    <n v="1196.56"/>
    <n v="1191.96"/>
    <n v="1238.67"/>
    <n v="1265.94"/>
    <n v="1268.26"/>
    <n v="1279.8"/>
    <n v="1279.56"/>
    <n v="1264.72"/>
    <n v="1206.42"/>
    <n v="1200.5674934036938"/>
    <n v="1180.5967282321899"/>
    <n v="1163.5967282321899"/>
    <n v="1124.839419525066"/>
    <n v="1107.475382585752"/>
    <n v="1105.475382585752"/>
    <n v="1098.7473087071239"/>
    <n v="1098.99"/>
    <n v="1095.99"/>
    <n v="1095.2326912928761"/>
    <n v="1092.2326912928761"/>
    <n v="1088.7473087071239"/>
  </r>
  <r>
    <x v="3"/>
    <n v="34003"/>
    <x v="1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295"/>
    <n v="1517.64705882353"/>
    <n v="1517.64705882353"/>
  </r>
  <r>
    <x v="4"/>
    <n v="34003"/>
    <x v="15"/>
    <n v="1290"/>
    <n v="1290"/>
    <n v="1290"/>
    <n v="1290"/>
    <n v="1290"/>
    <n v="1290"/>
    <n v="1290"/>
    <n v="1290"/>
    <n v="1290"/>
    <n v="1290"/>
    <n v="1290"/>
    <n v="1290"/>
    <n v="1290"/>
    <n v="1290"/>
    <n v="1290"/>
    <n v="1290"/>
    <n v="1290"/>
    <n v="1290"/>
    <n v="1290"/>
    <n v="1290"/>
    <n v="1290"/>
    <n v="1290"/>
    <n v="1290"/>
  </r>
  <r>
    <x v="0"/>
    <n v="13002"/>
    <x v="16"/>
    <n v="176.52"/>
    <n v="175.98"/>
    <n v="176.06"/>
    <n v="182.52"/>
    <n v="181.44"/>
    <n v="174.6"/>
    <n v="193.17"/>
    <n v="178.79"/>
    <n v="169.25"/>
    <n v="180.17"/>
    <n v="160.13999999999999"/>
    <n v="161.94503937007875"/>
    <n v="155.28976377952756"/>
    <n v="145.30685039370078"/>
    <n v="146.41606299212597"/>
    <n v="143.08842519685038"/>
    <n v="145.30685039370078"/>
    <n v="141.97921259842519"/>
    <n v="140.87"/>
    <n v="143.08842519685038"/>
    <n v="145.30685039370078"/>
    <n v="147.52527559055119"/>
    <n v="148.63448818897638"/>
  </r>
  <r>
    <x v="1"/>
    <n v="13002"/>
    <x v="16"/>
    <n v="241"/>
    <n v="260"/>
    <n v="266"/>
    <n v="286"/>
    <n v="277"/>
    <n v="285"/>
    <n v="272"/>
    <n v="283"/>
    <n v="284"/>
    <n v="273"/>
    <n v="276"/>
    <n v="276"/>
    <n v="276"/>
    <n v="274"/>
    <n v="260"/>
    <n v="258"/>
    <n v="245"/>
    <n v="243"/>
    <n v="238"/>
    <n v="230"/>
    <n v="230"/>
    <n v="227"/>
    <n v="228"/>
  </r>
  <r>
    <x v="2"/>
    <n v="13002"/>
    <x v="16"/>
    <n v="417.52"/>
    <n v="435.98"/>
    <n v="442.06"/>
    <n v="468.52"/>
    <n v="458.44"/>
    <n v="459.6"/>
    <n v="465.16999999999996"/>
    <n v="461.78999999999996"/>
    <n v="453.25"/>
    <n v="453.16999999999996"/>
    <n v="436.14"/>
    <n v="437.94503937007875"/>
    <n v="431.28976377952756"/>
    <n v="419.30685039370076"/>
    <n v="406.41606299212594"/>
    <n v="401.08842519685038"/>
    <n v="390.30685039370076"/>
    <n v="384.97921259842519"/>
    <n v="378.87"/>
    <n v="373.08842519685038"/>
    <n v="375.30685039370076"/>
    <n v="374.52527559055119"/>
    <n v="376.63448818897638"/>
  </r>
  <r>
    <x v="3"/>
    <n v="13002"/>
    <x v="16"/>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232"/>
    <n v="549.41176470588198"/>
    <n v="549.41176470588198"/>
  </r>
  <r>
    <x v="4"/>
    <n v="13002"/>
    <x v="16"/>
    <n v="467"/>
    <n v="467"/>
    <n v="467"/>
    <n v="467"/>
    <n v="467"/>
    <n v="467"/>
    <n v="467"/>
    <n v="467"/>
    <n v="467"/>
    <n v="467"/>
    <n v="467"/>
    <n v="467"/>
    <n v="467"/>
    <n v="467"/>
    <n v="467"/>
    <n v="467"/>
    <n v="467"/>
    <n v="467"/>
    <n v="467"/>
    <n v="467"/>
    <n v="467"/>
    <n v="467"/>
    <n v="467"/>
  </r>
  <r>
    <x v="0"/>
    <n v="13003"/>
    <x v="17"/>
    <n v="981.58"/>
    <n v="1039.56"/>
    <n v="1021.93"/>
    <n v="1051.23"/>
    <n v="1037.6099999999999"/>
    <n v="1016.58"/>
    <n v="1074.3399999999999"/>
    <n v="1066.77"/>
    <n v="1047.3900000000001"/>
    <n v="1024.0899999999999"/>
    <n v="942.95"/>
    <n v="888.23237388724033"/>
    <n v="834.0313946587537"/>
    <n v="787.57341246290798"/>
    <n v="772.08741839762615"/>
    <n v="763.23827893175076"/>
    <n v="761.02599406528191"/>
    <n v="756.60142433234421"/>
    <n v="745.54"/>
    <n v="745.54"/>
    <n v="741.11543026706227"/>
    <n v="741.11543026706227"/>
    <n v="752.17685459940651"/>
  </r>
  <r>
    <x v="1"/>
    <n v="13003"/>
    <x v="17"/>
    <n v="1112"/>
    <n v="1119"/>
    <n v="1163"/>
    <n v="1197"/>
    <n v="1235"/>
    <n v="1275"/>
    <n v="1313"/>
    <n v="1309"/>
    <n v="1360"/>
    <n v="1426"/>
    <n v="1369"/>
    <n v="1293"/>
    <n v="1235"/>
    <n v="1192"/>
    <n v="1109"/>
    <n v="1049"/>
    <n v="988"/>
    <n v="946"/>
    <n v="917"/>
    <n v="884"/>
    <n v="872"/>
    <n v="866"/>
    <n v="855"/>
  </r>
  <r>
    <x v="2"/>
    <n v="13003"/>
    <x v="17"/>
    <n v="2093.58"/>
    <n v="2158.56"/>
    <n v="2184.9299999999998"/>
    <n v="2248.23"/>
    <n v="2272.6099999999997"/>
    <n v="2291.58"/>
    <n v="2387.34"/>
    <n v="2375.77"/>
    <n v="2407.3900000000003"/>
    <n v="2450.09"/>
    <n v="2311.9499999999998"/>
    <n v="2181.2323738872401"/>
    <n v="2069.0313946587539"/>
    <n v="1979.573412462908"/>
    <n v="1881.0874183976262"/>
    <n v="1812.2382789317508"/>
    <n v="1749.0259940652818"/>
    <n v="1702.6014243323443"/>
    <n v="1662.54"/>
    <n v="1629.54"/>
    <n v="1613.1154302670623"/>
    <n v="1607.1154302670623"/>
    <n v="1607.1768545994064"/>
  </r>
  <r>
    <x v="3"/>
    <n v="13003"/>
    <x v="17"/>
    <n v="2806"/>
    <n v="2806"/>
    <n v="2806"/>
    <n v="2806"/>
    <n v="2806"/>
    <n v="2806"/>
    <n v="2806"/>
    <n v="2806"/>
    <n v="2806"/>
    <n v="2806"/>
    <n v="2806"/>
    <n v="2806"/>
    <n v="2806"/>
    <n v="2806"/>
    <n v="2806"/>
    <n v="2806"/>
    <n v="2806"/>
    <n v="2806"/>
    <n v="2806"/>
    <n v="2806"/>
    <n v="2806"/>
    <n v="2806"/>
    <n v="2806"/>
  </r>
  <r>
    <x v="4"/>
    <n v="13003"/>
    <x v="17"/>
    <n v="2385.1"/>
    <n v="2385.1"/>
    <n v="2385.1"/>
    <n v="2385.1"/>
    <n v="2385.1"/>
    <n v="2385.1"/>
    <n v="2385.1"/>
    <n v="2385.1"/>
    <n v="2385.1"/>
    <n v="2385.1"/>
    <n v="2385.1"/>
    <n v="2385.1"/>
    <n v="2385.1"/>
    <n v="2385.1"/>
    <n v="2385.1"/>
    <n v="2385.1"/>
    <n v="2385.1"/>
    <n v="2385.1"/>
    <n v="2385.1"/>
    <n v="2385.1"/>
    <n v="2385.1"/>
    <n v="2385.1"/>
    <n v="2385.1"/>
  </r>
  <r>
    <x v="0"/>
    <n v="31003"/>
    <x v="18"/>
    <n v="643.27"/>
    <n v="656.54"/>
    <n v="652.42999999999995"/>
    <n v="636.32000000000005"/>
    <n v="616.13"/>
    <n v="616.62"/>
    <n v="609.78"/>
    <n v="593.59"/>
    <n v="586.4"/>
    <n v="565.78"/>
    <n v="532.26"/>
    <n v="521.30467289719627"/>
    <n v="516.86803738317758"/>
    <n v="490.24822429906544"/>
    <n v="495.7940186915888"/>
    <n v="469.17420560747661"/>
    <n v="479.15663551401872"/>
    <n v="476.93831775700937"/>
    <n v="474.72"/>
    <n v="480.26579439252339"/>
    <n v="474.72"/>
    <n v="478.04747663551404"/>
    <n v="483.59327102803741"/>
  </r>
  <r>
    <x v="1"/>
    <n v="31003"/>
    <x v="18"/>
    <n v="853"/>
    <n v="840"/>
    <n v="873"/>
    <n v="853"/>
    <n v="878"/>
    <n v="923"/>
    <n v="913"/>
    <n v="900"/>
    <n v="911"/>
    <n v="937"/>
    <n v="900"/>
    <n v="886"/>
    <n v="849"/>
    <n v="832"/>
    <n v="805"/>
    <n v="790"/>
    <n v="764"/>
    <n v="746"/>
    <n v="743"/>
    <n v="718"/>
    <n v="724"/>
    <n v="708"/>
    <n v="713"/>
  </r>
  <r>
    <x v="2"/>
    <n v="31003"/>
    <x v="18"/>
    <n v="1496.27"/>
    <n v="1496.54"/>
    <n v="1525.4299999999998"/>
    <n v="1489.3200000000002"/>
    <n v="1494.13"/>
    <n v="1539.62"/>
    <n v="1522.78"/>
    <n v="1493.5900000000001"/>
    <n v="1497.4"/>
    <n v="1502.78"/>
    <n v="1432.26"/>
    <n v="1407.3046728971963"/>
    <n v="1365.8680373831776"/>
    <n v="1322.2482242990654"/>
    <n v="1300.7940186915889"/>
    <n v="1259.1742056074766"/>
    <n v="1243.1566355140187"/>
    <n v="1222.9383177570094"/>
    <n v="1217.72"/>
    <n v="1198.2657943925233"/>
    <n v="1198.72"/>
    <n v="1186.0474766355142"/>
    <n v="1196.5932710280374"/>
  </r>
  <r>
    <x v="3"/>
    <n v="31003"/>
    <x v="18"/>
    <n v="2004"/>
    <n v="2004"/>
    <n v="2004"/>
    <n v="2004"/>
    <n v="2004"/>
    <n v="2004"/>
    <n v="2004"/>
    <n v="2004"/>
    <n v="2004"/>
    <n v="2004"/>
    <n v="2004"/>
    <n v="2004"/>
    <n v="2004"/>
    <n v="2004"/>
    <n v="2004"/>
    <n v="2004"/>
    <n v="2004"/>
    <n v="2004"/>
    <n v="2004"/>
    <n v="2004"/>
    <n v="2004"/>
    <n v="2004"/>
    <n v="2004"/>
  </r>
  <r>
    <x v="4"/>
    <n v="31003"/>
    <x v="18"/>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n v="1703.3999999999999"/>
  </r>
  <r>
    <x v="0"/>
    <n v="13004"/>
    <x v="19"/>
    <n v="746.27"/>
    <n v="766.95"/>
    <n v="741.38"/>
    <n v="700.35"/>
    <n v="738.46"/>
    <n v="716.92"/>
    <n v="731.84"/>
    <n v="745.25"/>
    <n v="682.78"/>
    <n v="745.95"/>
    <n v="744.38"/>
    <n v="727.38558064516133"/>
    <n v="736.39345161290328"/>
    <n v="726.2595967741936"/>
    <n v="728.51156451612906"/>
    <n v="708.24385483870969"/>
    <n v="694.73204838709682"/>
    <n v="694.73204838709682"/>
    <n v="698.11"/>
    <n v="701.4879516129032"/>
    <n v="711.62180645161288"/>
    <n v="718.37770967741938"/>
    <n v="729.63754838709679"/>
  </r>
  <r>
    <x v="1"/>
    <n v="13004"/>
    <x v="19"/>
    <n v="1072"/>
    <n v="1035"/>
    <n v="1081"/>
    <n v="1054"/>
    <n v="1017"/>
    <n v="1041"/>
    <n v="1020"/>
    <n v="1042"/>
    <n v="1034"/>
    <n v="1028"/>
    <n v="1019"/>
    <n v="1020"/>
    <n v="1014"/>
    <n v="1006"/>
    <n v="988"/>
    <n v="1007"/>
    <n v="1012"/>
    <n v="983"/>
    <n v="975"/>
    <n v="960"/>
    <n v="961"/>
    <n v="950"/>
    <n v="941"/>
  </r>
  <r>
    <x v="2"/>
    <n v="13004"/>
    <x v="19"/>
    <n v="1818.27"/>
    <n v="1801.95"/>
    <n v="1822.38"/>
    <n v="1754.35"/>
    <n v="1755.46"/>
    <n v="1757.92"/>
    <n v="1751.8400000000001"/>
    <n v="1787.25"/>
    <n v="1716.78"/>
    <n v="1773.95"/>
    <n v="1763.38"/>
    <n v="1747.3855806451613"/>
    <n v="1750.3934516129034"/>
    <n v="1732.2595967741936"/>
    <n v="1716.5115645161291"/>
    <n v="1715.2438548387097"/>
    <n v="1706.7320483870967"/>
    <n v="1677.7320483870967"/>
    <n v="1673.1100000000001"/>
    <n v="1661.4879516129031"/>
    <n v="1672.6218064516129"/>
    <n v="1668.3777096774193"/>
    <n v="1670.6375483870968"/>
  </r>
  <r>
    <x v="3"/>
    <n v="13004"/>
    <x v="19"/>
    <n v="2450"/>
    <n v="2450"/>
    <n v="2450"/>
    <n v="2450"/>
    <n v="2450"/>
    <n v="2450"/>
    <n v="2450"/>
    <n v="2450"/>
    <n v="2450"/>
    <n v="2450"/>
    <n v="2450"/>
    <n v="2450"/>
    <n v="2450"/>
    <n v="2450"/>
    <n v="2450"/>
    <n v="2450"/>
    <n v="2450"/>
    <n v="2450"/>
    <n v="2450"/>
    <n v="2450"/>
    <n v="2450"/>
    <n v="2450"/>
    <n v="2450"/>
  </r>
  <r>
    <x v="4"/>
    <n v="13004"/>
    <x v="19"/>
    <n v="2082.5"/>
    <n v="2082.5"/>
    <n v="2082.5"/>
    <n v="2082.5"/>
    <n v="2082.5"/>
    <n v="2082.5"/>
    <n v="2082.5"/>
    <n v="2082.5"/>
    <n v="2082.5"/>
    <n v="2082.5"/>
    <n v="2082.5"/>
    <n v="2082.5"/>
    <n v="2082.5"/>
    <n v="2082.5"/>
    <n v="2082.5"/>
    <n v="2082.5"/>
    <n v="2082.5"/>
    <n v="2082.5"/>
    <n v="2082.5"/>
    <n v="2082.5"/>
    <n v="2082.5"/>
    <n v="2082.5"/>
    <n v="2082.5"/>
  </r>
  <r>
    <x v="0"/>
    <n v="23003"/>
    <x v="20"/>
    <n v="922.25"/>
    <n v="965.28"/>
    <n v="992.58"/>
    <n v="1020.31"/>
    <n v="1018.25"/>
    <n v="1033.0899999999999"/>
    <n v="1123.1300000000001"/>
    <n v="1027.0899999999999"/>
    <n v="1099.18"/>
    <n v="1063.58"/>
    <n v="1075.45"/>
    <n v="1092.0067066521265"/>
    <n v="1089.7758451472191"/>
    <n v="1089.7758451472191"/>
    <n v="1049.6203380588877"/>
    <n v="1029.542584514722"/>
    <n v="1008.3494002181025"/>
    <n v="1017.2728462377318"/>
    <n v="1022.85"/>
    <n v="1018.3882769901854"/>
    <n v="1012.8111232279171"/>
    <n v="1012.8111232279171"/>
    <n v="1009.4648309705561"/>
  </r>
  <r>
    <x v="1"/>
    <n v="23003"/>
    <x v="20"/>
    <n v="1392"/>
    <n v="1441"/>
    <n v="1471"/>
    <n v="1461"/>
    <n v="1495"/>
    <n v="1525"/>
    <n v="1560"/>
    <n v="1573"/>
    <n v="1574"/>
    <n v="1572"/>
    <n v="1599"/>
    <n v="1595"/>
    <n v="1611"/>
    <n v="1593"/>
    <n v="1635"/>
    <n v="1643"/>
    <n v="1642"/>
    <n v="1635"/>
    <n v="1613"/>
    <n v="1607"/>
    <n v="1581"/>
    <n v="1565"/>
    <n v="1550"/>
  </r>
  <r>
    <x v="2"/>
    <n v="23003"/>
    <x v="20"/>
    <n v="2314.25"/>
    <n v="2406.2799999999997"/>
    <n v="2463.58"/>
    <n v="2481.31"/>
    <n v="2513.25"/>
    <n v="2558.09"/>
    <n v="2683.13"/>
    <n v="2600.09"/>
    <n v="2673.1800000000003"/>
    <n v="2635.58"/>
    <n v="2674.45"/>
    <n v="2687.0067066521265"/>
    <n v="2700.7758451472191"/>
    <n v="2682.7758451472191"/>
    <n v="2684.6203380588877"/>
    <n v="2672.542584514722"/>
    <n v="2650.3494002181023"/>
    <n v="2652.2728462377318"/>
    <n v="2635.85"/>
    <n v="2625.3882769901857"/>
    <n v="2593.8111232279171"/>
    <n v="2577.8111232279171"/>
    <n v="2559.4648309705562"/>
  </r>
  <r>
    <x v="3"/>
    <n v="23003"/>
    <x v="20"/>
    <n v="2641"/>
    <n v="2641"/>
    <n v="2641"/>
    <n v="2641"/>
    <n v="2641"/>
    <n v="2641"/>
    <n v="2641"/>
    <n v="2641"/>
    <n v="2641"/>
    <n v="2641"/>
    <n v="2641"/>
    <n v="2641"/>
    <n v="2641"/>
    <n v="2641"/>
    <n v="2641"/>
    <n v="2641"/>
    <n v="2641"/>
    <n v="2641"/>
    <n v="2641"/>
    <n v="2641"/>
    <n v="2641"/>
    <n v="2641"/>
    <n v="2641"/>
  </r>
  <r>
    <x v="4"/>
    <n v="23003"/>
    <x v="20"/>
    <n v="2244.85"/>
    <n v="2244.85"/>
    <n v="2244.85"/>
    <n v="2244.85"/>
    <n v="2244.85"/>
    <n v="2244.85"/>
    <n v="2244.85"/>
    <n v="2244.85"/>
    <n v="2244.85"/>
    <n v="2244.85"/>
    <n v="2244.85"/>
    <n v="2244.85"/>
    <n v="2244.85"/>
    <n v="2244.85"/>
    <n v="2244.85"/>
    <n v="2244.85"/>
    <n v="2244.85"/>
    <n v="2244.85"/>
    <n v="2244.85"/>
    <n v="2244.85"/>
    <n v="2244.85"/>
    <n v="2244.85"/>
    <n v="2244.85"/>
  </r>
  <r>
    <x v="0"/>
    <n v="24007"/>
    <x v="21"/>
    <n v="397.96"/>
    <n v="433.26"/>
    <n v="433.61"/>
    <n v="438.88"/>
    <n v="448.1"/>
    <n v="436.53"/>
    <n v="421.26"/>
    <n v="410.31"/>
    <n v="378.96"/>
    <n v="391.07"/>
    <n v="372.88"/>
    <n v="382.61599999999999"/>
    <n v="390.54"/>
    <n v="397.33199999999999"/>
    <n v="404.12400000000002"/>
    <n v="410.916"/>
    <n v="410.916"/>
    <n v="407.52"/>
    <n v="413.18"/>
    <n v="423.36799999999999"/>
    <n v="415.44400000000002"/>
    <n v="419.97199999999998"/>
    <n v="413.18"/>
  </r>
  <r>
    <x v="1"/>
    <n v="24007"/>
    <x v="21"/>
    <n v="530"/>
    <n v="551"/>
    <n v="568"/>
    <n v="576"/>
    <n v="610"/>
    <n v="635"/>
    <n v="645"/>
    <n v="652"/>
    <n v="673"/>
    <n v="669"/>
    <n v="650"/>
    <n v="615"/>
    <n v="597"/>
    <n v="583"/>
    <n v="550"/>
    <n v="543"/>
    <n v="538"/>
    <n v="548"/>
    <n v="553"/>
    <n v="554"/>
    <n v="564"/>
    <n v="566"/>
    <n v="572"/>
  </r>
  <r>
    <x v="2"/>
    <n v="24007"/>
    <x v="21"/>
    <n v="927.96"/>
    <n v="984.26"/>
    <n v="1001.61"/>
    <n v="1014.88"/>
    <n v="1058.0999999999999"/>
    <n v="1071.53"/>
    <n v="1066.26"/>
    <n v="1062.31"/>
    <n v="1051.96"/>
    <n v="1060.07"/>
    <n v="1022.88"/>
    <n v="997.61599999999999"/>
    <n v="987.54"/>
    <n v="980.33199999999999"/>
    <n v="954.12400000000002"/>
    <n v="953.91599999999994"/>
    <n v="948.91599999999994"/>
    <n v="955.52"/>
    <n v="966.18000000000006"/>
    <n v="977.36799999999994"/>
    <n v="979.44399999999996"/>
    <n v="985.97199999999998"/>
    <n v="985.18000000000006"/>
  </r>
  <r>
    <x v="3"/>
    <n v="24007"/>
    <x v="21"/>
    <n v="1154"/>
    <n v="1154"/>
    <n v="1154"/>
    <n v="1154"/>
    <n v="1154"/>
    <n v="1154"/>
    <n v="1154"/>
    <n v="1154"/>
    <n v="1154"/>
    <n v="1154"/>
    <n v="1154"/>
    <n v="1154"/>
    <n v="1154"/>
    <n v="1154"/>
    <n v="1154"/>
    <n v="1154"/>
    <n v="1154"/>
    <n v="1154"/>
    <n v="1154"/>
    <n v="1154"/>
    <n v="1154"/>
    <n v="1154"/>
    <n v="1154"/>
  </r>
  <r>
    <x v="4"/>
    <n v="24007"/>
    <x v="21"/>
    <n v="980.9"/>
    <n v="980.9"/>
    <n v="980.9"/>
    <n v="980.9"/>
    <n v="980.9"/>
    <n v="980.9"/>
    <n v="980.9"/>
    <n v="980.9"/>
    <n v="980.9"/>
    <n v="980.9"/>
    <n v="980.9"/>
    <n v="980.9"/>
    <n v="980.9"/>
    <n v="980.9"/>
    <n v="980.9"/>
    <n v="980.9"/>
    <n v="980.9"/>
    <n v="980.9"/>
    <n v="980.9"/>
    <n v="980.9"/>
    <n v="980.9"/>
    <n v="980.9"/>
    <n v="980.9"/>
  </r>
  <r>
    <x v="0"/>
    <n v="24008"/>
    <x v="22"/>
    <n v="235.2"/>
    <n v="215.28"/>
    <n v="217.36"/>
    <n v="210.98"/>
    <n v="224.93"/>
    <n v="205.71"/>
    <n v="215.9"/>
    <n v="250.28"/>
    <n v="241.17"/>
    <n v="246.71"/>
    <n v="239.28"/>
    <n v="232.53971830985915"/>
    <n v="229.16957746478874"/>
    <n v="239.28"/>
    <n v="239.28"/>
    <n v="244.8969014084507"/>
    <n v="241.52676056338029"/>
    <n v="238.15661971830986"/>
    <n v="239.28"/>
    <n v="244.8969014084507"/>
    <n v="249.39042253521126"/>
    <n v="253.88394366197184"/>
    <n v="257.25408450704225"/>
  </r>
  <r>
    <x v="1"/>
    <n v="24008"/>
    <x v="22"/>
    <n v="300"/>
    <n v="301"/>
    <n v="304"/>
    <n v="305"/>
    <n v="331"/>
    <n v="316"/>
    <n v="326"/>
    <n v="325"/>
    <n v="342"/>
    <n v="348"/>
    <n v="363"/>
    <n v="371"/>
    <n v="364"/>
    <n v="353"/>
    <n v="343"/>
    <n v="337"/>
    <n v="332"/>
    <n v="330"/>
    <n v="329"/>
    <n v="334"/>
    <n v="331"/>
    <n v="335"/>
    <n v="337"/>
  </r>
  <r>
    <x v="2"/>
    <n v="24008"/>
    <x v="22"/>
    <n v="535.20000000000005"/>
    <n v="516.28"/>
    <n v="521.36"/>
    <n v="515.98"/>
    <n v="555.93000000000006"/>
    <n v="521.71"/>
    <n v="541.9"/>
    <n v="575.28"/>
    <n v="583.16999999999996"/>
    <n v="594.71"/>
    <n v="602.28"/>
    <n v="603.53971830985915"/>
    <n v="593.16957746478874"/>
    <n v="592.28"/>
    <n v="582.28"/>
    <n v="581.89690140845073"/>
    <n v="573.52676056338032"/>
    <n v="568.15661971830991"/>
    <n v="568.28"/>
    <n v="578.89690140845073"/>
    <n v="580.3904225352112"/>
    <n v="588.8839436619719"/>
    <n v="594.25408450704231"/>
  </r>
  <r>
    <x v="3"/>
    <n v="24008"/>
    <x v="22"/>
    <n v="798"/>
    <n v="798"/>
    <n v="798"/>
    <n v="798"/>
    <n v="798"/>
    <n v="798"/>
    <n v="798"/>
    <n v="798"/>
    <n v="798"/>
    <n v="798"/>
    <n v="798"/>
    <n v="798"/>
    <n v="798"/>
    <n v="798"/>
    <n v="798"/>
    <n v="798"/>
    <n v="798"/>
    <n v="798"/>
    <n v="798"/>
    <n v="798"/>
    <n v="798"/>
    <n v="798"/>
    <n v="798"/>
  </r>
  <r>
    <x v="4"/>
    <n v="24008"/>
    <x v="22"/>
    <n v="678.3"/>
    <n v="678.3"/>
    <n v="678.3"/>
    <n v="678.3"/>
    <n v="678.3"/>
    <n v="678.3"/>
    <n v="678.3"/>
    <n v="678.3"/>
    <n v="678.3"/>
    <n v="678.3"/>
    <n v="678.3"/>
    <n v="678.3"/>
    <n v="678.3"/>
    <n v="678.3"/>
    <n v="678.3"/>
    <n v="678.3"/>
    <n v="678.3"/>
    <n v="678.3"/>
    <n v="678.3"/>
    <n v="678.3"/>
    <n v="678.3"/>
    <n v="678.3"/>
    <n v="678.3"/>
  </r>
  <r>
    <x v="0"/>
    <n v="71004"/>
    <x v="23"/>
    <n v="1864.07"/>
    <n v="1982.79"/>
    <n v="2036.73"/>
    <n v="2062.89"/>
    <n v="2108.38"/>
    <n v="2121.14"/>
    <n v="2035.56"/>
    <n v="1995.6399999999999"/>
    <n v="2038.11"/>
    <n v="1982.97"/>
    <n v="2016.51"/>
    <n v="2032.1226081657526"/>
    <n v="1991.9267763558805"/>
    <n v="1939.4488848263254"/>
    <n v="1920.467519804997"/>
    <n v="1878.0385862279097"/>
    <n v="1875.8054844606947"/>
    <n v="1847.8917123705057"/>
    <n v="1832.26"/>
    <n v="1805.4627787934187"/>
    <n v="1815.5117367458865"/>
    <n v="1808.8124314442414"/>
    <n v="1813.2786349786716"/>
  </r>
  <r>
    <x v="1"/>
    <n v="71004"/>
    <x v="23"/>
    <n v="2576"/>
    <n v="2600"/>
    <n v="2618"/>
    <n v="2620"/>
    <n v="2640"/>
    <n v="2724"/>
    <n v="2856"/>
    <n v="2858"/>
    <n v="2949"/>
    <n v="2963"/>
    <n v="2996"/>
    <n v="2987"/>
    <n v="2987"/>
    <n v="3005"/>
    <n v="2964"/>
    <n v="2950"/>
    <n v="2927"/>
    <n v="2910"/>
    <n v="2869"/>
    <n v="2831"/>
    <n v="2780"/>
    <n v="2735"/>
    <n v="2726"/>
  </r>
  <r>
    <x v="2"/>
    <n v="71004"/>
    <x v="23"/>
    <n v="4440.07"/>
    <n v="4582.79"/>
    <n v="4654.7299999999996"/>
    <n v="4682.8899999999994"/>
    <n v="4748.38"/>
    <n v="4845.1399999999994"/>
    <n v="4891.5599999999995"/>
    <n v="4853.6399999999994"/>
    <n v="4987.1099999999997"/>
    <n v="4945.97"/>
    <n v="5012.51"/>
    <n v="5019.1226081657524"/>
    <n v="4978.9267763558801"/>
    <n v="4944.4488848263254"/>
    <n v="4884.4675198049972"/>
    <n v="4828.0385862279099"/>
    <n v="4802.805484460695"/>
    <n v="4757.891712370506"/>
    <n v="4701.26"/>
    <n v="4636.4627787934187"/>
    <n v="4595.5117367458861"/>
    <n v="4543.8124314442412"/>
    <n v="4539.2786349786711"/>
  </r>
  <r>
    <x v="3"/>
    <n v="71004"/>
    <x v="23"/>
    <n v="5378.3"/>
    <n v="5378.3"/>
    <n v="5378.3"/>
    <n v="5378.3"/>
    <n v="5378.3"/>
    <n v="5378.3"/>
    <n v="5378.3"/>
    <n v="5378.3"/>
    <n v="5378.3"/>
    <n v="5378.3"/>
    <n v="5378.3"/>
    <n v="5378.3"/>
    <n v="5378.3"/>
    <n v="5378.3"/>
    <n v="5378.3"/>
    <n v="5378.3"/>
    <n v="5378.3"/>
    <n v="5378.3"/>
    <n v="5378.3"/>
    <n v="5378.3"/>
    <n v="5378.3"/>
    <n v="5378.3"/>
    <n v="5378.3"/>
  </r>
  <r>
    <x v="4"/>
    <n v="71004"/>
    <x v="2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n v="4571.5550000000003"/>
  </r>
  <r>
    <x v="0"/>
    <n v="12002"/>
    <x v="24"/>
    <n v="484.64"/>
    <n v="496.83"/>
    <n v="521.21"/>
    <n v="534.86"/>
    <n v="545.04999999999995"/>
    <n v="518.37"/>
    <n v="505.56"/>
    <n v="491.02"/>
    <n v="464.8"/>
    <n v="473.64"/>
    <n v="503.64"/>
    <n v="518.37691991786448"/>
    <n v="551.25494866529777"/>
    <n v="554.54275154004108"/>
    <n v="541.39154004106774"/>
    <n v="554.54275154004108"/>
    <n v="527.1443942505133"/>
    <n v="529.33626283367562"/>
    <n v="533.72"/>
    <n v="553.44681724845998"/>
    <n v="560.02242299794659"/>
    <n v="574.26956878850103"/>
    <n v="588.51671457905547"/>
  </r>
  <r>
    <x v="1"/>
    <n v="12002"/>
    <x v="24"/>
    <n v="698"/>
    <n v="695"/>
    <n v="714"/>
    <n v="717"/>
    <n v="715"/>
    <n v="746"/>
    <n v="754"/>
    <n v="796"/>
    <n v="808"/>
    <n v="795"/>
    <n v="783"/>
    <n v="778"/>
    <n v="765"/>
    <n v="776"/>
    <n v="803"/>
    <n v="820"/>
    <n v="860"/>
    <n v="869"/>
    <n v="890"/>
    <n v="878"/>
    <n v="874"/>
    <n v="888"/>
    <n v="874"/>
  </r>
  <r>
    <x v="2"/>
    <n v="12002"/>
    <x v="24"/>
    <n v="1182.6399999999999"/>
    <n v="1191.83"/>
    <n v="1235.21"/>
    <n v="1251.8600000000001"/>
    <n v="1260.05"/>
    <n v="1264.3699999999999"/>
    <n v="1259.56"/>
    <n v="1287.02"/>
    <n v="1272.8"/>
    <n v="1268.6399999999999"/>
    <n v="1286.6399999999999"/>
    <n v="1296.3769199178646"/>
    <n v="1316.2549486652979"/>
    <n v="1330.5427515400411"/>
    <n v="1344.3915400410679"/>
    <n v="1374.5427515400411"/>
    <n v="1387.1443942505134"/>
    <n v="1398.3362628336756"/>
    <n v="1423.72"/>
    <n v="1431.4468172484599"/>
    <n v="1434.0224229979467"/>
    <n v="1462.2695687885011"/>
    <n v="1462.5167145790556"/>
  </r>
  <r>
    <x v="3"/>
    <n v="12002"/>
    <x v="24"/>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471"/>
    <n v="1608.23529411765"/>
    <n v="1608.23529411765"/>
  </r>
  <r>
    <x v="4"/>
    <n v="12002"/>
    <x v="24"/>
    <n v="1367"/>
    <n v="1367"/>
    <n v="1367"/>
    <n v="1367"/>
    <n v="1367"/>
    <n v="1367"/>
    <n v="1367"/>
    <n v="1367"/>
    <n v="1367"/>
    <n v="1367"/>
    <n v="1367"/>
    <n v="1367"/>
    <n v="1367"/>
    <n v="1367"/>
    <n v="1367"/>
    <n v="1367"/>
    <n v="1367"/>
    <n v="1367"/>
    <n v="1367"/>
    <n v="1367"/>
    <n v="1367"/>
    <n v="1367"/>
    <n v="1367"/>
  </r>
  <r>
    <x v="0"/>
    <n v="42003"/>
    <x v="25"/>
    <n v="606.42999999999995"/>
    <n v="596.86"/>
    <n v="581.94000000000005"/>
    <n v="581.94000000000005"/>
    <n v="546.86"/>
    <n v="561.04999999999995"/>
    <n v="559.48"/>
    <n v="575.78"/>
    <n v="545.83000000000004"/>
    <n v="570.32000000000005"/>
    <n v="557.75"/>
    <n v="534.94719999999995"/>
    <n v="526.01279999999997"/>
    <n v="512.61120000000005"/>
    <n v="505.91039999999998"/>
    <n v="510.37760000000003"/>
    <n v="498.09280000000001"/>
    <n v="482.45760000000001"/>
    <n v="474.64"/>
    <n v="473.52319999999997"/>
    <n v="475.7568"/>
    <n v="491.392"/>
    <n v="499.20960000000002"/>
  </r>
  <r>
    <x v="1"/>
    <n v="42003"/>
    <x v="25"/>
    <n v="845"/>
    <n v="844"/>
    <n v="855"/>
    <n v="850"/>
    <n v="875"/>
    <n v="909"/>
    <n v="884"/>
    <n v="870"/>
    <n v="881"/>
    <n v="885"/>
    <n v="854"/>
    <n v="852"/>
    <n v="863"/>
    <n v="884"/>
    <n v="872"/>
    <n v="852"/>
    <n v="850"/>
    <n v="832"/>
    <n v="819"/>
    <n v="798"/>
    <n v="787"/>
    <n v="778"/>
    <n v="768"/>
  </r>
  <r>
    <x v="2"/>
    <n v="42003"/>
    <x v="25"/>
    <n v="1451.4299999999998"/>
    <n v="1440.8600000000001"/>
    <n v="1436.94"/>
    <n v="1431.94"/>
    <n v="1421.8600000000001"/>
    <n v="1470.05"/>
    <n v="1443.48"/>
    <n v="1445.78"/>
    <n v="1426.83"/>
    <n v="1455.3200000000002"/>
    <n v="1411.75"/>
    <n v="1386.9472000000001"/>
    <n v="1389.0128"/>
    <n v="1396.6112000000001"/>
    <n v="1377.9104"/>
    <n v="1362.3776"/>
    <n v="1348.0927999999999"/>
    <n v="1314.4576"/>
    <n v="1293.6399999999999"/>
    <n v="1271.5232000000001"/>
    <n v="1262.7568000000001"/>
    <n v="1269.3920000000001"/>
    <n v="1267.2096000000001"/>
  </r>
  <r>
    <x v="3"/>
    <n v="42003"/>
    <x v="25"/>
    <n v="1726"/>
    <n v="1726"/>
    <n v="1726"/>
    <n v="1726"/>
    <n v="1726"/>
    <n v="1726"/>
    <n v="1726"/>
    <n v="1726"/>
    <n v="1726"/>
    <n v="1726"/>
    <n v="1726"/>
    <n v="1726"/>
    <n v="1726"/>
    <n v="1726"/>
    <n v="1726"/>
    <n v="1726"/>
    <n v="1726"/>
    <n v="1726"/>
    <n v="1726"/>
    <n v="1726"/>
    <n v="1726"/>
    <n v="1726"/>
    <n v="1726"/>
  </r>
  <r>
    <x v="4"/>
    <n v="42003"/>
    <x v="25"/>
    <n v="1467.1"/>
    <n v="1467.1"/>
    <n v="1467.1"/>
    <n v="1467.1"/>
    <n v="1467.1"/>
    <n v="1467.1"/>
    <n v="1467.1"/>
    <n v="1467.1"/>
    <n v="1467.1"/>
    <n v="1467.1"/>
    <n v="1467.1"/>
    <n v="1467.1"/>
    <n v="1467.1"/>
    <n v="1467.1"/>
    <n v="1467.1"/>
    <n v="1467.1"/>
    <n v="1467.1"/>
    <n v="1467.1"/>
    <n v="1467.1"/>
    <n v="1467.1"/>
    <n v="1467.1"/>
    <n v="1467.1"/>
    <n v="1467.1"/>
  </r>
  <r>
    <x v="0"/>
    <n v="24009"/>
    <x v="26"/>
    <n v="461.64"/>
    <n v="459.18"/>
    <n v="458.72"/>
    <n v="442.64"/>
    <n v="429.8"/>
    <n v="445.56"/>
    <n v="436.61"/>
    <n v="439.56"/>
    <n v="429.45"/>
    <n v="418.18"/>
    <n v="435.90999999999997"/>
    <n v="441.20830508474575"/>
    <n v="441.20830508474575"/>
    <n v="434.54016949152543"/>
    <n v="418.98118644067796"/>
    <n v="400.08813559322033"/>
    <n v="392.30864406779659"/>
    <n v="396.75406779661017"/>
    <n v="393.42"/>
    <n v="386.75186440677965"/>
    <n v="388.97457627118644"/>
    <n v="401.19949152542375"/>
    <n v="414.53576271186444"/>
  </r>
  <r>
    <x v="1"/>
    <n v="24009"/>
    <x v="26"/>
    <n v="578"/>
    <n v="583"/>
    <n v="602"/>
    <n v="611"/>
    <n v="621"/>
    <n v="636"/>
    <n v="648"/>
    <n v="668"/>
    <n v="646"/>
    <n v="632"/>
    <n v="627"/>
    <n v="625"/>
    <n v="644"/>
    <n v="640"/>
    <n v="657"/>
    <n v="669"/>
    <n v="684"/>
    <n v="678"/>
    <n v="668"/>
    <n v="658"/>
    <n v="645"/>
    <n v="627"/>
    <n v="614"/>
  </r>
  <r>
    <x v="2"/>
    <n v="24009"/>
    <x v="26"/>
    <n v="1039.6399999999999"/>
    <n v="1042.18"/>
    <n v="1060.72"/>
    <n v="1053.6399999999999"/>
    <n v="1050.8"/>
    <n v="1081.56"/>
    <n v="1084.6100000000001"/>
    <n v="1107.56"/>
    <n v="1075.45"/>
    <n v="1050.18"/>
    <n v="1062.9099999999999"/>
    <n v="1066.2083050847457"/>
    <n v="1085.2083050847457"/>
    <n v="1074.5401694915254"/>
    <n v="1075.9811864406779"/>
    <n v="1069.0881355932204"/>
    <n v="1076.3086440677966"/>
    <n v="1074.7540677966101"/>
    <n v="1061.42"/>
    <n v="1044.7518644067795"/>
    <n v="1033.9745762711864"/>
    <n v="1028.1994915254238"/>
    <n v="1028.5357627118644"/>
  </r>
  <r>
    <x v="3"/>
    <n v="24009"/>
    <x v="26"/>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295"/>
    <n v="1317.64705882353"/>
    <n v="1317.64705882353"/>
  </r>
  <r>
    <x v="4"/>
    <n v="24009"/>
    <x v="26"/>
    <n v="1120"/>
    <n v="1120"/>
    <n v="1120"/>
    <n v="1120"/>
    <n v="1120"/>
    <n v="1120"/>
    <n v="1120"/>
    <n v="1120"/>
    <n v="1120"/>
    <n v="1120"/>
    <n v="1120"/>
    <n v="1120"/>
    <n v="1120"/>
    <n v="1120"/>
    <n v="1120"/>
    <n v="1120"/>
    <n v="1120"/>
    <n v="1120"/>
    <n v="1120"/>
    <n v="1120"/>
    <n v="1120"/>
    <n v="1120"/>
    <n v="1120"/>
  </r>
  <r>
    <x v="0"/>
    <n v="23009"/>
    <x v="27"/>
    <n v="172.6"/>
    <n v="200.36"/>
    <n v="194.25"/>
    <n v="194.17"/>
    <n v="185.52"/>
    <n v="182.52"/>
    <n v="168.06"/>
    <n v="178.17"/>
    <n v="157.25"/>
    <n v="157.33000000000001"/>
    <n v="159.25"/>
    <n v="155.91166666666666"/>
    <n v="150.30333333333334"/>
    <n v="146.93833333333333"/>
    <n v="144.69499999999999"/>
    <n v="142.45166666666665"/>
    <n v="140.20833333333334"/>
    <n v="139.08666666666667"/>
    <n v="141.33000000000001"/>
    <n v="143.57333333333332"/>
    <n v="142.45166666666665"/>
    <n v="143.57333333333332"/>
    <n v="141.33000000000001"/>
  </r>
  <r>
    <x v="1"/>
    <n v="23009"/>
    <x v="27"/>
    <n v="245"/>
    <n v="258"/>
    <n v="253"/>
    <n v="270"/>
    <n v="263"/>
    <n v="274"/>
    <n v="272"/>
    <n v="269"/>
    <n v="277"/>
    <n v="252"/>
    <n v="244"/>
    <n v="240"/>
    <n v="242"/>
    <n v="241"/>
    <n v="237"/>
    <n v="234"/>
    <n v="230"/>
    <n v="226"/>
    <n v="220"/>
    <n v="214"/>
    <n v="213"/>
    <n v="211"/>
    <n v="211"/>
  </r>
  <r>
    <x v="2"/>
    <n v="23009"/>
    <x v="27"/>
    <n v="417.6"/>
    <n v="458.36"/>
    <n v="447.25"/>
    <n v="464.16999999999996"/>
    <n v="448.52"/>
    <n v="456.52"/>
    <n v="440.06"/>
    <n v="447.16999999999996"/>
    <n v="434.25"/>
    <n v="409.33000000000004"/>
    <n v="403.25"/>
    <n v="395.91166666666663"/>
    <n v="392.30333333333334"/>
    <n v="387.93833333333333"/>
    <n v="381.69499999999999"/>
    <n v="376.45166666666665"/>
    <n v="370.20833333333337"/>
    <n v="365.0866666666667"/>
    <n v="361.33000000000004"/>
    <n v="357.57333333333332"/>
    <n v="355.45166666666665"/>
    <n v="354.57333333333332"/>
    <n v="352.33000000000004"/>
  </r>
  <r>
    <x v="3"/>
    <n v="23009"/>
    <x v="27"/>
    <n v="484"/>
    <n v="484"/>
    <n v="484"/>
    <n v="484"/>
    <n v="484"/>
    <n v="484"/>
    <n v="484"/>
    <n v="484"/>
    <n v="484"/>
    <n v="484"/>
    <n v="484"/>
    <n v="484"/>
    <n v="484"/>
    <n v="484"/>
    <n v="484"/>
    <n v="484"/>
    <n v="484"/>
    <n v="484"/>
    <n v="484"/>
    <n v="484"/>
    <n v="484"/>
    <n v="484"/>
    <n v="484"/>
  </r>
  <r>
    <x v="4"/>
    <n v="23009"/>
    <x v="27"/>
    <n v="411.4"/>
    <n v="411.4"/>
    <n v="411.4"/>
    <n v="411.4"/>
    <n v="411.4"/>
    <n v="411.4"/>
    <n v="411.4"/>
    <n v="411.4"/>
    <n v="411.4"/>
    <n v="411.4"/>
    <n v="411.4"/>
    <n v="411.4"/>
    <n v="411.4"/>
    <n v="411.4"/>
    <n v="411.4"/>
    <n v="411.4"/>
    <n v="411.4"/>
    <n v="411.4"/>
    <n v="411.4"/>
    <n v="411.4"/>
    <n v="411.4"/>
    <n v="411.4"/>
    <n v="411.4"/>
  </r>
  <r>
    <x v="0"/>
    <n v="46003"/>
    <x v="28"/>
    <n v="2079.9499999999998"/>
    <n v="2082.2600000000002"/>
    <n v="2148.0300000000002"/>
    <n v="2219.36"/>
    <n v="2166.35"/>
    <n v="2229.3000000000002"/>
    <n v="2183.62"/>
    <n v="2116.4299999999998"/>
    <n v="2111.16"/>
    <n v="2149.4899999999998"/>
    <n v="2112.56"/>
    <n v="2091.5232179341656"/>
    <n v="2073.7135471055617"/>
    <n v="2011.3796992054483"/>
    <n v="2018.0583257661747"/>
    <n v="2005.8141770715097"/>
    <n v="1981.3258796821792"/>
    <n v="1974.6472531214529"/>
    <n v="1961.29"/>
    <n v="1967.9686265607265"/>
    <n v="1955.7244778660613"/>
    <n v="1970.1948354143019"/>
    <n v="1975.7603575482406"/>
  </r>
  <r>
    <x v="1"/>
    <n v="46003"/>
    <x v="28"/>
    <n v="2936"/>
    <n v="2875"/>
    <n v="2896"/>
    <n v="2924"/>
    <n v="3015"/>
    <n v="3053"/>
    <n v="3202"/>
    <n v="3316"/>
    <n v="3386"/>
    <n v="3427"/>
    <n v="3412"/>
    <n v="3469"/>
    <n v="3469"/>
    <n v="3447"/>
    <n v="3394"/>
    <n v="3356"/>
    <n v="3345"/>
    <n v="3313"/>
    <n v="3282"/>
    <n v="3222"/>
    <n v="3223"/>
    <n v="3201"/>
    <n v="3182"/>
  </r>
  <r>
    <x v="2"/>
    <n v="46003"/>
    <x v="28"/>
    <n v="5015.95"/>
    <n v="4957.26"/>
    <n v="5044.0300000000007"/>
    <n v="5143.3600000000006"/>
    <n v="5181.3500000000004"/>
    <n v="5282.3"/>
    <n v="5385.62"/>
    <n v="5432.43"/>
    <n v="5497.16"/>
    <n v="5576.49"/>
    <n v="5524.5599999999995"/>
    <n v="5560.5232179341656"/>
    <n v="5542.7135471055617"/>
    <n v="5458.3796992054486"/>
    <n v="5412.0583257661747"/>
    <n v="5361.8141770715101"/>
    <n v="5326.3258796821792"/>
    <n v="5287.6472531214531"/>
    <n v="5243.29"/>
    <n v="5189.968626560727"/>
    <n v="5178.7244778660615"/>
    <n v="5171.1948354143024"/>
    <n v="5157.7603575482408"/>
  </r>
  <r>
    <x v="3"/>
    <n v="46003"/>
    <x v="28"/>
    <n v="6298"/>
    <n v="6298"/>
    <n v="6298"/>
    <n v="6298"/>
    <n v="6298"/>
    <n v="6298"/>
    <n v="6298"/>
    <n v="6298"/>
    <n v="6298"/>
    <n v="6298"/>
    <n v="6298"/>
    <n v="6298"/>
    <n v="6298"/>
    <n v="6298"/>
    <n v="6298"/>
    <n v="6298"/>
    <n v="6298"/>
    <n v="6298"/>
    <n v="6298"/>
    <n v="6298"/>
    <n v="6298"/>
    <n v="6298"/>
    <n v="6298"/>
  </r>
  <r>
    <x v="4"/>
    <n v="46003"/>
    <x v="28"/>
    <n v="5353.3"/>
    <n v="5353.3"/>
    <n v="5353.3"/>
    <n v="5353.3"/>
    <n v="5353.3"/>
    <n v="5353.3"/>
    <n v="5353.3"/>
    <n v="5353.3"/>
    <n v="5353.3"/>
    <n v="5353.3"/>
    <n v="5353.3"/>
    <n v="5353.3"/>
    <n v="5353.3"/>
    <n v="5353.3"/>
    <n v="5353.3"/>
    <n v="5353.3"/>
    <n v="5353.3"/>
    <n v="5353.3"/>
    <n v="5353.3"/>
    <n v="5353.3"/>
    <n v="5353.3"/>
    <n v="5353.3"/>
    <n v="5353.3"/>
  </r>
  <r>
    <x v="0"/>
    <n v="24011"/>
    <x v="29"/>
    <n v="460.90999999999997"/>
    <n v="476.67"/>
    <n v="452.34"/>
    <n v="478.32"/>
    <n v="453.53"/>
    <n v="449.56"/>
    <n v="451.88"/>
    <n v="429.1"/>
    <n v="400.93"/>
    <n v="395.69"/>
    <n v="375.77"/>
    <n v="338.43586206896555"/>
    <n v="332.86948275862068"/>
    <n v="319.5101724137931"/>
    <n v="310.60396551724136"/>
    <n v="308.37741379310347"/>
    <n v="316.17034482758618"/>
    <n v="321.73672413793105"/>
    <n v="322.85000000000002"/>
    <n v="325.07655172413791"/>
    <n v="325.07655172413791"/>
    <n v="329.52965517241381"/>
    <n v="336.2093103448276"/>
  </r>
  <r>
    <x v="1"/>
    <n v="24011"/>
    <x v="29"/>
    <n v="628"/>
    <n v="651"/>
    <n v="643"/>
    <n v="635"/>
    <n v="628"/>
    <n v="638"/>
    <n v="646"/>
    <n v="683"/>
    <n v="668"/>
    <n v="660"/>
    <n v="646"/>
    <n v="636"/>
    <n v="620"/>
    <n v="575"/>
    <n v="557"/>
    <n v="528"/>
    <n v="509"/>
    <n v="474"/>
    <n v="469"/>
    <n v="459"/>
    <n v="459"/>
    <n v="458"/>
    <n v="461"/>
  </r>
  <r>
    <x v="2"/>
    <n v="24011"/>
    <x v="29"/>
    <n v="1088.9099999999999"/>
    <n v="1127.67"/>
    <n v="1095.3399999999999"/>
    <n v="1113.32"/>
    <n v="1081.53"/>
    <n v="1087.56"/>
    <n v="1097.8800000000001"/>
    <n v="1112.0999999999999"/>
    <n v="1068.93"/>
    <n v="1055.69"/>
    <n v="1021.77"/>
    <n v="974.43586206896555"/>
    <n v="952.86948275862073"/>
    <n v="894.51017241379304"/>
    <n v="867.60396551724136"/>
    <n v="836.37741379310341"/>
    <n v="825.17034482758618"/>
    <n v="795.73672413793111"/>
    <n v="791.85"/>
    <n v="784.07655172413797"/>
    <n v="784.07655172413797"/>
    <n v="787.52965517241387"/>
    <n v="797.2093103448276"/>
  </r>
  <r>
    <x v="3"/>
    <n v="24011"/>
    <x v="29"/>
    <n v="1276"/>
    <n v="1276"/>
    <n v="1276"/>
    <n v="1276"/>
    <n v="1276"/>
    <n v="1276"/>
    <n v="1276"/>
    <n v="1276"/>
    <n v="1276"/>
    <n v="1276"/>
    <n v="1276"/>
    <n v="1276"/>
    <n v="1276"/>
    <n v="1276"/>
    <n v="1276"/>
    <n v="1276"/>
    <n v="1276"/>
    <n v="1276"/>
    <n v="1276"/>
    <n v="1276"/>
    <n v="1276"/>
    <n v="1276"/>
    <n v="1276"/>
  </r>
  <r>
    <x v="4"/>
    <n v="24011"/>
    <x v="2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n v="1084.5999999999999"/>
  </r>
  <r>
    <x v="0"/>
    <n v="73006"/>
    <x v="30"/>
    <n v="1347.95"/>
    <n v="1400.6"/>
    <n v="1429.1399999999999"/>
    <n v="1472.98"/>
    <n v="1445.16"/>
    <n v="1477.84"/>
    <n v="1445.51"/>
    <n v="1451.3"/>
    <n v="1417.81"/>
    <n v="1364.35"/>
    <n v="1336.73"/>
    <n v="1290.3708484270735"/>
    <n v="1262.3436796949477"/>
    <n v="1236.5586844613917"/>
    <n v="1184.9886939942803"/>
    <n v="1172.6567397521449"/>
    <n v="1171.5356530028598"/>
    <n v="1164.8091325071496"/>
    <n v="1176.02"/>
    <n v="1177.141086749285"/>
    <n v="1177.141086749285"/>
    <n v="1176.02"/>
    <n v="1174.8989132507149"/>
  </r>
  <r>
    <x v="1"/>
    <n v="73006"/>
    <x v="30"/>
    <n v="1728"/>
    <n v="1773"/>
    <n v="1804"/>
    <n v="1817"/>
    <n v="1846"/>
    <n v="1940"/>
    <n v="2036"/>
    <n v="2117"/>
    <n v="2150"/>
    <n v="2170"/>
    <n v="2180"/>
    <n v="2156"/>
    <n v="2104"/>
    <n v="2029"/>
    <n v="2013"/>
    <n v="1951"/>
    <n v="1895"/>
    <n v="1853"/>
    <n v="1823"/>
    <n v="1788"/>
    <n v="1750"/>
    <n v="1747"/>
    <n v="1746"/>
  </r>
  <r>
    <x v="2"/>
    <n v="73006"/>
    <x v="30"/>
    <n v="3075.95"/>
    <n v="3173.6"/>
    <n v="3233.14"/>
    <n v="3289.98"/>
    <n v="3291.16"/>
    <n v="3417.84"/>
    <n v="3481.51"/>
    <n v="3568.3"/>
    <n v="3567.81"/>
    <n v="3534.35"/>
    <n v="3516.73"/>
    <n v="3446.3708484270737"/>
    <n v="3366.3436796949477"/>
    <n v="3265.5586844613917"/>
    <n v="3197.9886939942803"/>
    <n v="3123.6567397521449"/>
    <n v="3066.5356530028598"/>
    <n v="3017.8091325071496"/>
    <n v="2999.02"/>
    <n v="2965.141086749285"/>
    <n v="2927.141086749285"/>
    <n v="2923.02"/>
    <n v="2920.8989132507149"/>
  </r>
  <r>
    <x v="3"/>
    <n v="73006"/>
    <x v="30"/>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n v="4510.8999999999996"/>
  </r>
  <r>
    <x v="4"/>
    <n v="73006"/>
    <x v="30"/>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n v="3834.2649999999994"/>
  </r>
  <r>
    <x v="0"/>
    <n v="31004"/>
    <x v="31"/>
    <n v="536.17999999999995"/>
    <n v="558.13"/>
    <n v="562.1"/>
    <n v="634.38"/>
    <n v="661.19"/>
    <n v="609.29"/>
    <n v="602.83000000000004"/>
    <n v="609.70000000000005"/>
    <n v="572.21"/>
    <n v="585.59"/>
    <n v="551.88"/>
    <n v="538.89142857142861"/>
    <n v="506.86714285714288"/>
    <n v="475.94714285714286"/>
    <n v="484.78142857142859"/>
    <n v="461.59142857142854"/>
    <n v="454.96571428571428"/>
    <n v="451.65285714285716"/>
    <n v="448.34"/>
    <n v="457.1742857142857"/>
    <n v="466.00857142857143"/>
    <n v="462.6957142857143"/>
    <n v="462.6957142857143"/>
  </r>
  <r>
    <x v="1"/>
    <n v="31004"/>
    <x v="31"/>
    <n v="719"/>
    <n v="709"/>
    <n v="743"/>
    <n v="763"/>
    <n v="761"/>
    <n v="810"/>
    <n v="854"/>
    <n v="907"/>
    <n v="910"/>
    <n v="892"/>
    <n v="879"/>
    <n v="860"/>
    <n v="857"/>
    <n v="836"/>
    <n v="779"/>
    <n v="777"/>
    <n v="756"/>
    <n v="739"/>
    <n v="719"/>
    <n v="688"/>
    <n v="685"/>
    <n v="680"/>
    <n v="677"/>
  </r>
  <r>
    <x v="2"/>
    <n v="31004"/>
    <x v="31"/>
    <n v="1255.1799999999998"/>
    <n v="1267.1300000000001"/>
    <n v="1305.0999999999999"/>
    <n v="1397.38"/>
    <n v="1422.19"/>
    <n v="1419.29"/>
    <n v="1456.83"/>
    <n v="1516.7"/>
    <n v="1482.21"/>
    <n v="1477.5900000000001"/>
    <n v="1430.88"/>
    <n v="1398.8914285714286"/>
    <n v="1363.8671428571429"/>
    <n v="1311.9471428571428"/>
    <n v="1263.7814285714285"/>
    <n v="1238.5914285714284"/>
    <n v="1210.9657142857143"/>
    <n v="1190.6528571428571"/>
    <n v="1167.3399999999999"/>
    <n v="1145.1742857142858"/>
    <n v="1151.0085714285715"/>
    <n v="1142.6957142857143"/>
    <n v="1139.6957142857143"/>
  </r>
  <r>
    <x v="3"/>
    <n v="31004"/>
    <x v="31"/>
    <n v="1568"/>
    <n v="1568"/>
    <n v="1568"/>
    <n v="1568"/>
    <n v="1568"/>
    <n v="1568"/>
    <n v="1568"/>
    <n v="1568"/>
    <n v="1568"/>
    <n v="1568"/>
    <n v="1568"/>
    <n v="1568"/>
    <n v="1568"/>
    <n v="1568"/>
    <n v="1568"/>
    <n v="1568"/>
    <n v="1568"/>
    <n v="1568"/>
    <n v="1568"/>
    <n v="1568"/>
    <n v="1568"/>
    <n v="1568"/>
    <n v="1568"/>
  </r>
  <r>
    <x v="4"/>
    <n v="31004"/>
    <x v="31"/>
    <n v="1332.8"/>
    <n v="1332.8"/>
    <n v="1332.8"/>
    <n v="1332.8"/>
    <n v="1332.8"/>
    <n v="1332.8"/>
    <n v="1332.8"/>
    <n v="1332.8"/>
    <n v="1332.8"/>
    <n v="1332.8"/>
    <n v="1332.8"/>
    <n v="1332.8"/>
    <n v="1332.8"/>
    <n v="1332.8"/>
    <n v="1332.8"/>
    <n v="1332.8"/>
    <n v="1332.8"/>
    <n v="1332.8"/>
    <n v="1332.8"/>
    <n v="1332.8"/>
    <n v="1332.8"/>
    <n v="1332.8"/>
    <n v="1332.8"/>
  </r>
  <r>
    <x v="0"/>
    <n v="72003"/>
    <x v="32"/>
    <n v="509.83"/>
    <n v="491.15"/>
    <n v="474.99"/>
    <n v="501.24"/>
    <n v="490.4"/>
    <n v="503.4"/>
    <n v="521.21"/>
    <n v="505.99"/>
    <n v="529.21"/>
    <n v="537.04999999999995"/>
    <n v="518.59"/>
    <n v="516.80216836734689"/>
    <n v="516.80216836734689"/>
    <n v="503.34961734693877"/>
    <n v="479.80765306122447"/>
    <n v="467.47614795918366"/>
    <n v="442.81313775510205"/>
    <n v="441.69209183673468"/>
    <n v="439.45"/>
    <n v="437.2079081632653"/>
    <n v="436.08686224489793"/>
    <n v="443.93418367346936"/>
    <n v="455.14464285714286"/>
  </r>
  <r>
    <x v="1"/>
    <n v="72003"/>
    <x v="32"/>
    <n v="731"/>
    <n v="715"/>
    <n v="715"/>
    <n v="729"/>
    <n v="710"/>
    <n v="695"/>
    <n v="693"/>
    <n v="697"/>
    <n v="726"/>
    <n v="738"/>
    <n v="748"/>
    <n v="745"/>
    <n v="746"/>
    <n v="732"/>
    <n v="722"/>
    <n v="705"/>
    <n v="694"/>
    <n v="687"/>
    <n v="672"/>
    <n v="651"/>
    <n v="634"/>
    <n v="627"/>
    <n v="605"/>
  </r>
  <r>
    <x v="2"/>
    <n v="72003"/>
    <x v="32"/>
    <n v="1240.83"/>
    <n v="1206.1500000000001"/>
    <n v="1189.99"/>
    <n v="1230.24"/>
    <n v="1200.4000000000001"/>
    <n v="1198.4000000000001"/>
    <n v="1214.21"/>
    <n v="1202.99"/>
    <n v="1255.21"/>
    <n v="1275.05"/>
    <n v="1266.5900000000001"/>
    <n v="1261.8021683673469"/>
    <n v="1262.8021683673469"/>
    <n v="1235.3496173469389"/>
    <n v="1201.8076530612245"/>
    <n v="1172.4761479591837"/>
    <n v="1136.8131377551022"/>
    <n v="1128.6920918367346"/>
    <n v="1111.45"/>
    <n v="1088.2079081632653"/>
    <n v="1070.0868622448979"/>
    <n v="1070.9341836734693"/>
    <n v="1060.1446428571428"/>
  </r>
  <r>
    <x v="3"/>
    <n v="72003"/>
    <x v="32"/>
    <n v="1757"/>
    <n v="1757"/>
    <n v="1757"/>
    <n v="1757"/>
    <n v="1757"/>
    <n v="1757"/>
    <n v="1757"/>
    <n v="1757"/>
    <n v="1757"/>
    <n v="1757"/>
    <n v="1757"/>
    <n v="1757"/>
    <n v="1757"/>
    <n v="1757"/>
    <n v="1757"/>
    <n v="1757"/>
    <n v="1757"/>
    <n v="1757"/>
    <n v="1757"/>
    <n v="1757"/>
    <n v="1757"/>
    <n v="1757"/>
    <n v="1757"/>
  </r>
  <r>
    <x v="4"/>
    <n v="72003"/>
    <x v="32"/>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n v="1493.4499999999998"/>
  </r>
  <r>
    <x v="0"/>
    <n v="11004"/>
    <x v="33"/>
    <n v="518.4"/>
    <n v="497.02"/>
    <n v="503.59"/>
    <n v="543.78"/>
    <n v="510.72"/>
    <n v="510.56"/>
    <n v="530.78"/>
    <n v="479.5"/>
    <n v="486.69"/>
    <n v="474.18"/>
    <n v="451.72"/>
    <n v="461.81266666666664"/>
    <n v="475.23095238095237"/>
    <n v="474.1127619047619"/>
    <n v="470.75819047619046"/>
    <n v="464.0490476190476"/>
    <n v="458.45809523809521"/>
    <n v="462.93085714285712"/>
    <n v="469.64"/>
    <n v="479.70371428571428"/>
    <n v="477.46733333333333"/>
    <n v="479.70371428571428"/>
    <n v="475.23095238095237"/>
  </r>
  <r>
    <x v="1"/>
    <n v="11004"/>
    <x v="33"/>
    <n v="828"/>
    <n v="825"/>
    <n v="813"/>
    <n v="767"/>
    <n v="780"/>
    <n v="789"/>
    <n v="830"/>
    <n v="819"/>
    <n v="824"/>
    <n v="828"/>
    <n v="834"/>
    <n v="818"/>
    <n v="791"/>
    <n v="783"/>
    <n v="776"/>
    <n v="770"/>
    <n v="752"/>
    <n v="752"/>
    <n v="762"/>
    <n v="760"/>
    <n v="763"/>
    <n v="757"/>
    <n v="761"/>
  </r>
  <r>
    <x v="2"/>
    <n v="11004"/>
    <x v="33"/>
    <n v="1346.4"/>
    <n v="1322.02"/>
    <n v="1316.59"/>
    <n v="1310.78"/>
    <n v="1290.72"/>
    <n v="1299.56"/>
    <n v="1360.78"/>
    <n v="1298.5"/>
    <n v="1310.69"/>
    <n v="1302.18"/>
    <n v="1285.72"/>
    <n v="1279.8126666666667"/>
    <n v="1266.2309523809524"/>
    <n v="1257.112761904762"/>
    <n v="1246.7581904761905"/>
    <n v="1234.0490476190475"/>
    <n v="1210.4580952380952"/>
    <n v="1214.9308571428571"/>
    <n v="1231.6399999999999"/>
    <n v="1239.7037142857143"/>
    <n v="1240.4673333333333"/>
    <n v="1236.7037142857143"/>
    <n v="1236.2309523809524"/>
  </r>
  <r>
    <x v="3"/>
    <n v="11004"/>
    <x v="33"/>
    <n v="1602"/>
    <n v="1602"/>
    <n v="1602"/>
    <n v="1602"/>
    <n v="1602"/>
    <n v="1602"/>
    <n v="1602"/>
    <n v="1602"/>
    <n v="1602"/>
    <n v="1602"/>
    <n v="1602"/>
    <n v="1602"/>
    <n v="1602"/>
    <n v="1602"/>
    <n v="1602"/>
    <n v="1602"/>
    <n v="1602"/>
    <n v="1602"/>
    <n v="1602"/>
    <n v="1602"/>
    <n v="1602"/>
    <n v="1602"/>
    <n v="1602"/>
  </r>
  <r>
    <x v="4"/>
    <n v="11004"/>
    <x v="33"/>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n v="1361.6999999999998"/>
  </r>
  <r>
    <x v="0"/>
    <n v="12005"/>
    <x v="34"/>
    <n v="569.66999999999996"/>
    <n v="594.35"/>
    <n v="620.32000000000005"/>
    <n v="653.73"/>
    <n v="640.59"/>
    <n v="655.43"/>
    <n v="646.78"/>
    <n v="643.4"/>
    <n v="609.13"/>
    <n v="622.62"/>
    <n v="583.02"/>
    <n v="606.04971751412427"/>
    <n v="617.1495291902072"/>
    <n v="593.83992467043311"/>
    <n v="596.05988700564967"/>
    <n v="583.85009416195862"/>
    <n v="573.86026365348403"/>
    <n v="586.07005649717519"/>
    <n v="589.4"/>
    <n v="598.27984934086624"/>
    <n v="592.72994350282488"/>
    <n v="597.16986817325801"/>
    <n v="599.38983050847457"/>
  </r>
  <r>
    <x v="1"/>
    <n v="12005"/>
    <x v="34"/>
    <n v="845"/>
    <n v="849"/>
    <n v="838"/>
    <n v="849"/>
    <n v="888"/>
    <n v="906"/>
    <n v="938"/>
    <n v="970"/>
    <n v="986"/>
    <n v="1016"/>
    <n v="1020"/>
    <n v="985"/>
    <n v="957"/>
    <n v="950"/>
    <n v="921"/>
    <n v="911"/>
    <n v="900"/>
    <n v="903"/>
    <n v="902"/>
    <n v="878"/>
    <n v="891"/>
    <n v="885"/>
    <n v="880"/>
  </r>
  <r>
    <x v="2"/>
    <n v="12005"/>
    <x v="34"/>
    <n v="1414.67"/>
    <n v="1443.35"/>
    <n v="1458.3200000000002"/>
    <n v="1502.73"/>
    <n v="1528.5900000000001"/>
    <n v="1561.4299999999998"/>
    <n v="1584.78"/>
    <n v="1613.4"/>
    <n v="1595.13"/>
    <n v="1638.62"/>
    <n v="1603.02"/>
    <n v="1591.0497175141243"/>
    <n v="1574.1495291902072"/>
    <n v="1543.839924670433"/>
    <n v="1517.0598870056497"/>
    <n v="1494.8500941619586"/>
    <n v="1473.860263653484"/>
    <n v="1489.0700564971753"/>
    <n v="1491.4"/>
    <n v="1476.2798493408663"/>
    <n v="1483.7299435028249"/>
    <n v="1482.169868173258"/>
    <n v="1479.3898305084745"/>
  </r>
  <r>
    <x v="3"/>
    <n v="12005"/>
    <x v="34"/>
    <n v="1924"/>
    <n v="1924"/>
    <n v="1924"/>
    <n v="1924"/>
    <n v="1924"/>
    <n v="1924"/>
    <n v="1924"/>
    <n v="1924"/>
    <n v="1924"/>
    <n v="1924"/>
    <n v="1924"/>
    <n v="1924"/>
    <n v="1924"/>
    <n v="1924"/>
    <n v="1924"/>
    <n v="1924"/>
    <n v="1924"/>
    <n v="1924"/>
    <n v="1924"/>
    <n v="1924"/>
    <n v="1924"/>
    <n v="1924"/>
    <n v="1924"/>
  </r>
  <r>
    <x v="4"/>
    <n v="12005"/>
    <x v="34"/>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n v="1635.3999999999999"/>
  </r>
  <r>
    <x v="0"/>
    <n v="11005"/>
    <x v="35"/>
    <n v="759.27"/>
    <n v="772.03"/>
    <n v="706.13"/>
    <n v="701.35"/>
    <n v="702.3"/>
    <n v="702.56999999999994"/>
    <n v="728.19"/>
    <n v="796.22"/>
    <n v="781.92"/>
    <n v="768.27"/>
    <n v="770.65"/>
    <n v="776.14822222222222"/>
    <n v="767.23977777777782"/>
    <n v="756.10422222222223"/>
    <n v="737.17377777777779"/>
    <n v="720.47044444444441"/>
    <n v="723.81111111111113"/>
    <n v="738.28733333333332"/>
    <n v="751.65"/>
    <n v="757.21777777777777"/>
    <n v="749.42288888888891"/>
    <n v="750.53644444444444"/>
    <n v="750.53644444444444"/>
  </r>
  <r>
    <x v="1"/>
    <n v="11005"/>
    <x v="35"/>
    <n v="972"/>
    <n v="1022"/>
    <n v="1054"/>
    <n v="1037"/>
    <n v="1050"/>
    <n v="1057"/>
    <n v="1051"/>
    <n v="1036"/>
    <n v="1028"/>
    <n v="1084"/>
    <n v="1139"/>
    <n v="1186"/>
    <n v="1241"/>
    <n v="1262"/>
    <n v="1274"/>
    <n v="1274"/>
    <n v="1258"/>
    <n v="1238"/>
    <n v="1224"/>
    <n v="1215"/>
    <n v="1213"/>
    <n v="1210"/>
    <n v="1214"/>
  </r>
  <r>
    <x v="2"/>
    <n v="11005"/>
    <x v="35"/>
    <n v="1731.27"/>
    <n v="1794.03"/>
    <n v="1760.13"/>
    <n v="1738.35"/>
    <n v="1752.3"/>
    <n v="1759.57"/>
    <n v="1779.19"/>
    <n v="1832.22"/>
    <n v="1809.92"/>
    <n v="1852.27"/>
    <n v="1909.65"/>
    <n v="1962.1482222222221"/>
    <n v="2008.2397777777778"/>
    <n v="2018.1042222222222"/>
    <n v="2011.1737777777778"/>
    <n v="1994.4704444444444"/>
    <n v="1981.8111111111111"/>
    <n v="1976.2873333333332"/>
    <n v="1975.65"/>
    <n v="1972.2177777777779"/>
    <n v="1962.4228888888888"/>
    <n v="1960.5364444444444"/>
    <n v="1964.5364444444444"/>
  </r>
  <r>
    <x v="3"/>
    <n v="11005"/>
    <x v="35"/>
    <n v="2117"/>
    <n v="2117"/>
    <n v="2117"/>
    <n v="2117"/>
    <n v="2117"/>
    <n v="2117"/>
    <n v="2117"/>
    <n v="2117"/>
    <n v="2117"/>
    <n v="2117"/>
    <n v="2117"/>
    <n v="2117"/>
    <n v="2117"/>
    <n v="2117"/>
    <n v="2117"/>
    <n v="2117"/>
    <n v="2117"/>
    <n v="2117"/>
    <n v="2117"/>
    <n v="2117"/>
    <n v="2117"/>
    <n v="2117"/>
    <n v="2117"/>
  </r>
  <r>
    <x v="4"/>
    <n v="11005"/>
    <x v="35"/>
    <n v="1799.45"/>
    <n v="1799.45"/>
    <n v="1799.45"/>
    <n v="1799.45"/>
    <n v="1799.45"/>
    <n v="1799.45"/>
    <n v="1799.45"/>
    <n v="1799.45"/>
    <n v="1799.45"/>
    <n v="1799.45"/>
    <n v="1799.45"/>
    <n v="1799.45"/>
    <n v="1799.45"/>
    <n v="1799.45"/>
    <n v="1799.45"/>
    <n v="1799.45"/>
    <n v="1799.45"/>
    <n v="1799.45"/>
    <n v="1799.45"/>
    <n v="1799.45"/>
    <n v="1799.45"/>
    <n v="1799.45"/>
    <n v="1799.45"/>
  </r>
  <r>
    <x v="0"/>
    <n v="24014"/>
    <x v="36"/>
    <n v="526.21"/>
    <n v="538.16"/>
    <n v="523.83000000000004"/>
    <n v="520.55999999999995"/>
    <n v="552.75"/>
    <n v="536.72"/>
    <n v="527.55999999999995"/>
    <n v="511.94"/>
    <n v="506.94"/>
    <n v="482.26"/>
    <n v="514.32000000000005"/>
    <n v="534.66346153846155"/>
    <n v="558.30121457489872"/>
    <n v="592.06943319838058"/>
    <n v="604.45111336032392"/>
    <n v="599.94868421052627"/>
    <n v="578.56214574898786"/>
    <n v="567.30607287449391"/>
    <n v="556.04999999999995"/>
    <n v="565.05485829959514"/>
    <n v="567.30607287449391"/>
    <n v="567.30607287449391"/>
    <n v="567.30607287449391"/>
  </r>
  <r>
    <x v="1"/>
    <n v="24014"/>
    <x v="36"/>
    <n v="707"/>
    <n v="721"/>
    <n v="715"/>
    <n v="743"/>
    <n v="740"/>
    <n v="770"/>
    <n v="810"/>
    <n v="817"/>
    <n v="829"/>
    <n v="826"/>
    <n v="797"/>
    <n v="791"/>
    <n v="780"/>
    <n v="750"/>
    <n v="751"/>
    <n v="768"/>
    <n v="795"/>
    <n v="817"/>
    <n v="835"/>
    <n v="844"/>
    <n v="846"/>
    <n v="838"/>
    <n v="827"/>
  </r>
  <r>
    <x v="2"/>
    <n v="24014"/>
    <x v="36"/>
    <n v="1233.21"/>
    <n v="1259.1599999999999"/>
    <n v="1238.83"/>
    <n v="1263.56"/>
    <n v="1292.75"/>
    <n v="1306.72"/>
    <n v="1337.56"/>
    <n v="1328.94"/>
    <n v="1335.94"/>
    <n v="1308.26"/>
    <n v="1311.3200000000002"/>
    <n v="1325.6634615384614"/>
    <n v="1338.3012145748987"/>
    <n v="1342.0694331983805"/>
    <n v="1355.4511133603239"/>
    <n v="1367.9486842105262"/>
    <n v="1373.5621457489879"/>
    <n v="1384.306072874494"/>
    <n v="1391.05"/>
    <n v="1409.0548582995953"/>
    <n v="1413.306072874494"/>
    <n v="1405.306072874494"/>
    <n v="1394.306072874494"/>
  </r>
  <r>
    <x v="3"/>
    <n v="24014"/>
    <x v="36"/>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12"/>
    <n v="1624.7058823529401"/>
    <n v="1624.7058823529401"/>
  </r>
  <r>
    <x v="4"/>
    <n v="24014"/>
    <x v="36"/>
    <n v="1381"/>
    <n v="1381"/>
    <n v="1381"/>
    <n v="1381"/>
    <n v="1381"/>
    <n v="1381"/>
    <n v="1381"/>
    <n v="1381"/>
    <n v="1381"/>
    <n v="1381"/>
    <n v="1381"/>
    <n v="1381"/>
    <n v="1381"/>
    <n v="1381"/>
    <n v="1381"/>
    <n v="1381"/>
    <n v="1381"/>
    <n v="1381"/>
    <n v="1381"/>
    <n v="1381"/>
    <n v="1381"/>
    <n v="1381"/>
    <n v="1381"/>
  </r>
  <r>
    <x v="0"/>
    <n v="73009"/>
    <x v="37"/>
    <n v="386.34"/>
    <n v="384.34"/>
    <n v="391.96"/>
    <n v="392.23"/>
    <n v="403.53"/>
    <n v="389.96"/>
    <n v="416.90999999999997"/>
    <n v="441.72"/>
    <n v="427.8"/>
    <n v="425.42"/>
    <n v="422.07"/>
    <n v="413.3640105540897"/>
    <n v="405.50110817941953"/>
    <n v="418.98036939313982"/>
    <n v="426.84327176781005"/>
    <n v="435.82944591029025"/>
    <n v="429.0898153034301"/>
    <n v="425.72"/>
    <n v="425.72"/>
    <n v="430.21308707124012"/>
    <n v="432.45963060686017"/>
    <n v="435.82944591029025"/>
    <n v="435.82944591029025"/>
  </r>
  <r>
    <x v="1"/>
    <n v="73009"/>
    <x v="37"/>
    <n v="652"/>
    <n v="636"/>
    <n v="619"/>
    <n v="617"/>
    <n v="619"/>
    <n v="627"/>
    <n v="628"/>
    <n v="641"/>
    <n v="685"/>
    <n v="692"/>
    <n v="706"/>
    <n v="686"/>
    <n v="694"/>
    <n v="692"/>
    <n v="681"/>
    <n v="677"/>
    <n v="673"/>
    <n v="677"/>
    <n v="673"/>
    <n v="676"/>
    <n v="676"/>
    <n v="684"/>
    <n v="683"/>
  </r>
  <r>
    <x v="2"/>
    <n v="73009"/>
    <x v="37"/>
    <n v="1038.3399999999999"/>
    <n v="1020.3399999999999"/>
    <n v="1010.96"/>
    <n v="1009.23"/>
    <n v="1022.53"/>
    <n v="1016.96"/>
    <n v="1044.9099999999999"/>
    <n v="1082.72"/>
    <n v="1112.8"/>
    <n v="1117.42"/>
    <n v="1128.07"/>
    <n v="1099.3640105540896"/>
    <n v="1099.5011081794196"/>
    <n v="1110.9803693931399"/>
    <n v="1107.8432717678102"/>
    <n v="1112.8294459102904"/>
    <n v="1102.08981530343"/>
    <n v="1102.72"/>
    <n v="1098.72"/>
    <n v="1106.2130870712401"/>
    <n v="1108.4596306068602"/>
    <n v="1119.8294459102904"/>
    <n v="1118.8294459102904"/>
  </r>
  <r>
    <x v="3"/>
    <n v="73009"/>
    <x v="37"/>
    <n v="1539"/>
    <n v="1539"/>
    <n v="1539"/>
    <n v="1539"/>
    <n v="1539"/>
    <n v="1539"/>
    <n v="1539"/>
    <n v="1539"/>
    <n v="1539"/>
    <n v="1539"/>
    <n v="1539"/>
    <n v="1539"/>
    <n v="1539"/>
    <n v="1539"/>
    <n v="1539"/>
    <n v="1539"/>
    <n v="1539"/>
    <n v="1539"/>
    <n v="1539"/>
    <n v="1539"/>
    <n v="1539"/>
    <n v="1539"/>
    <n v="1539"/>
  </r>
  <r>
    <x v="4"/>
    <n v="73009"/>
    <x v="37"/>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r>
  <r>
    <x v="0"/>
    <n v="12007"/>
    <x v="38"/>
    <n v="877.98"/>
    <n v="880.25"/>
    <n v="913.85"/>
    <n v="864.49"/>
    <n v="883.9"/>
    <n v="832.19"/>
    <n v="808.76"/>
    <n v="776.95"/>
    <n v="750"/>
    <n v="745.19"/>
    <n v="752.56999999999994"/>
    <n v="761.44895988112921"/>
    <n v="764.82317979197626"/>
    <n v="765.94791976225861"/>
    <n v="778.3200594353641"/>
    <n v="755.8252600297177"/>
    <n v="755.8252600297177"/>
    <n v="760.32421991084698"/>
    <n v="756.95"/>
    <n v="772.69635958395247"/>
    <n v="774.94583952451705"/>
    <n v="771.57161961367012"/>
    <n v="764.82317979197626"/>
  </r>
  <r>
    <x v="1"/>
    <n v="12007"/>
    <x v="38"/>
    <n v="1208"/>
    <n v="1242"/>
    <n v="1240"/>
    <n v="1250"/>
    <n v="1259"/>
    <n v="1278"/>
    <n v="1304"/>
    <n v="1346"/>
    <n v="1350"/>
    <n v="1333"/>
    <n v="1303"/>
    <n v="1275"/>
    <n v="1227"/>
    <n v="1186"/>
    <n v="1152"/>
    <n v="1164"/>
    <n v="1158"/>
    <n v="1152"/>
    <n v="1156"/>
    <n v="1155"/>
    <n v="1155"/>
    <n v="1142"/>
    <n v="1155"/>
  </r>
  <r>
    <x v="2"/>
    <n v="12007"/>
    <x v="38"/>
    <n v="2085.98"/>
    <n v="2122.25"/>
    <n v="2153.85"/>
    <n v="2114.4899999999998"/>
    <n v="2142.9"/>
    <n v="2110.19"/>
    <n v="2112.7600000000002"/>
    <n v="2122.9499999999998"/>
    <n v="2100"/>
    <n v="2078.19"/>
    <n v="2055.5699999999997"/>
    <n v="2036.4489598811292"/>
    <n v="1991.8231797919761"/>
    <n v="1951.9479197622586"/>
    <n v="1930.3200594353641"/>
    <n v="1919.8252600297178"/>
    <n v="1913.8252600297178"/>
    <n v="1912.324219910847"/>
    <n v="1912.95"/>
    <n v="1927.6963595839525"/>
    <n v="1929.9458395245169"/>
    <n v="1913.57161961367"/>
    <n v="1919.8231797919761"/>
  </r>
  <r>
    <x v="3"/>
    <n v="12007"/>
    <x v="38"/>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473"/>
    <n v="2568.23529411765"/>
    <n v="2568.23529411765"/>
  </r>
  <r>
    <x v="4"/>
    <n v="12007"/>
    <x v="38"/>
    <n v="2183"/>
    <n v="2183"/>
    <n v="2183"/>
    <n v="2183"/>
    <n v="2183"/>
    <n v="2183"/>
    <n v="2183"/>
    <n v="2183"/>
    <n v="2183"/>
    <n v="2183"/>
    <n v="2183"/>
    <n v="2183"/>
    <n v="2183"/>
    <n v="2183"/>
    <n v="2183"/>
    <n v="2183"/>
    <n v="2183"/>
    <n v="2183"/>
    <n v="2183"/>
    <n v="2183"/>
    <n v="2183"/>
    <n v="2183"/>
    <n v="2183"/>
  </r>
  <r>
    <x v="0"/>
    <n v="11007"/>
    <x v="39"/>
    <n v="366.66"/>
    <n v="355.93"/>
    <n v="429.94"/>
    <n v="430.1"/>
    <n v="467.48"/>
    <n v="464.8"/>
    <n v="502.86"/>
    <n v="472.99"/>
    <n v="461.53"/>
    <n v="484.64"/>
    <n v="463.45"/>
    <n v="454.91708737864076"/>
    <n v="430.26640776699026"/>
    <n v="412.33864077669904"/>
    <n v="395.53135922330097"/>
    <n v="374.24213592233008"/>
    <n v="356.31436893203886"/>
    <n v="349.59145631067963"/>
    <n v="346.23"/>
    <n v="340.62757281553399"/>
    <n v="332.78417475728156"/>
    <n v="331.66368932038836"/>
    <n v="330.54320388349515"/>
  </r>
  <r>
    <x v="1"/>
    <n v="11007"/>
    <x v="39"/>
    <n v="659"/>
    <n v="671"/>
    <n v="696"/>
    <n v="689"/>
    <n v="669"/>
    <n v="672"/>
    <n v="657"/>
    <n v="668"/>
    <n v="649"/>
    <n v="639"/>
    <n v="672"/>
    <n v="684"/>
    <n v="701"/>
    <n v="699"/>
    <n v="692"/>
    <n v="676"/>
    <n v="660"/>
    <n v="638"/>
    <n v="610"/>
    <n v="589"/>
    <n v="572"/>
    <n v="552"/>
    <n v="535"/>
  </r>
  <r>
    <x v="2"/>
    <n v="11007"/>
    <x v="39"/>
    <n v="1025.6600000000001"/>
    <n v="1026.93"/>
    <n v="1125.94"/>
    <n v="1119.0999999999999"/>
    <n v="1136.48"/>
    <n v="1136.8"/>
    <n v="1159.8600000000001"/>
    <n v="1140.99"/>
    <n v="1110.53"/>
    <n v="1123.6399999999999"/>
    <n v="1135.45"/>
    <n v="1138.9170873786406"/>
    <n v="1131.2664077669901"/>
    <n v="1111.3386407766991"/>
    <n v="1087.531359223301"/>
    <n v="1050.2421359223301"/>
    <n v="1016.3143689320389"/>
    <n v="987.59145631067963"/>
    <n v="956.23"/>
    <n v="929.62757281553399"/>
    <n v="904.78417475728156"/>
    <n v="883.66368932038836"/>
    <n v="865.54320388349515"/>
  </r>
  <r>
    <x v="3"/>
    <n v="11007"/>
    <x v="39"/>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36"/>
    <n v="1414.11764705882"/>
    <n v="1414.11764705882"/>
  </r>
  <r>
    <x v="4"/>
    <n v="11007"/>
    <x v="39"/>
    <n v="1202"/>
    <n v="1202"/>
    <n v="1202"/>
    <n v="1202"/>
    <n v="1202"/>
    <n v="1202"/>
    <n v="1202"/>
    <n v="1202"/>
    <n v="1202"/>
    <n v="1202"/>
    <n v="1202"/>
    <n v="1202"/>
    <n v="1202"/>
    <n v="1202"/>
    <n v="1202"/>
    <n v="1202"/>
    <n v="1202"/>
    <n v="1202"/>
    <n v="1202"/>
    <n v="1202"/>
    <n v="1202"/>
    <n v="1202"/>
    <n v="1202"/>
  </r>
  <r>
    <x v="0"/>
    <n v="24016"/>
    <x v="40"/>
    <n v="371.69"/>
    <n v="365.04"/>
    <n v="400.42"/>
    <n v="417.8"/>
    <n v="416.15"/>
    <n v="428.37"/>
    <n v="439.42"/>
    <n v="466.02"/>
    <n v="433.88"/>
    <n v="429.90999999999997"/>
    <n v="422.53"/>
    <n v="413.76178041543028"/>
    <n v="409.27655786350147"/>
    <n v="385.72913946587539"/>
    <n v="379.00130563798217"/>
    <n v="372.27347181008901"/>
    <n v="377.88"/>
    <n v="383.48652818991098"/>
    <n v="377.88"/>
    <n v="377.88"/>
    <n v="383.48652818991098"/>
    <n v="392.45697329376856"/>
    <n v="403.67002967359048"/>
  </r>
  <r>
    <x v="1"/>
    <n v="24016"/>
    <x v="40"/>
    <n v="561"/>
    <n v="563"/>
    <n v="554"/>
    <n v="560"/>
    <n v="579"/>
    <n v="596"/>
    <n v="613"/>
    <n v="617"/>
    <n v="619"/>
    <n v="665"/>
    <n v="651"/>
    <n v="631"/>
    <n v="624"/>
    <n v="618"/>
    <n v="610"/>
    <n v="586"/>
    <n v="570"/>
    <n v="547"/>
    <n v="543"/>
    <n v="534"/>
    <n v="530"/>
    <n v="519"/>
    <n v="521"/>
  </r>
  <r>
    <x v="2"/>
    <n v="24016"/>
    <x v="40"/>
    <n v="932.69"/>
    <n v="928.04"/>
    <n v="954.42000000000007"/>
    <n v="977.8"/>
    <n v="995.15"/>
    <n v="1024.3699999999999"/>
    <n v="1052.42"/>
    <n v="1083.02"/>
    <n v="1052.8800000000001"/>
    <n v="1094.9099999999999"/>
    <n v="1073.53"/>
    <n v="1044.7617804154302"/>
    <n v="1033.2765578635015"/>
    <n v="1003.7291394658754"/>
    <n v="989.00130563798211"/>
    <n v="958.27347181008895"/>
    <n v="947.88"/>
    <n v="930.48652818991104"/>
    <n v="920.88"/>
    <n v="911.88"/>
    <n v="913.48652818991104"/>
    <n v="911.45697329376856"/>
    <n v="924.67002967359053"/>
  </r>
  <r>
    <x v="3"/>
    <n v="24016"/>
    <x v="40"/>
    <n v="1192"/>
    <n v="1192"/>
    <n v="1192"/>
    <n v="1192"/>
    <n v="1192"/>
    <n v="1192"/>
    <n v="1192"/>
    <n v="1192"/>
    <n v="1192"/>
    <n v="1192"/>
    <n v="1192"/>
    <n v="1192"/>
    <n v="1192"/>
    <n v="1192"/>
    <n v="1192"/>
    <n v="1192"/>
    <n v="1192"/>
    <n v="1192"/>
    <n v="1192"/>
    <n v="1192"/>
    <n v="1192"/>
    <n v="1192"/>
    <n v="1192"/>
  </r>
  <r>
    <x v="4"/>
    <n v="24016"/>
    <x v="40"/>
    <n v="1013.2"/>
    <n v="1013.2"/>
    <n v="1013.2"/>
    <n v="1013.2"/>
    <n v="1013.2"/>
    <n v="1013.2"/>
    <n v="1013.2"/>
    <n v="1013.2"/>
    <n v="1013.2"/>
    <n v="1013.2"/>
    <n v="1013.2"/>
    <n v="1013.2"/>
    <n v="1013.2"/>
    <n v="1013.2"/>
    <n v="1013.2"/>
    <n v="1013.2"/>
    <n v="1013.2"/>
    <n v="1013.2"/>
    <n v="1013.2"/>
    <n v="1013.2"/>
    <n v="1013.2"/>
    <n v="1013.2"/>
    <n v="1013.2"/>
  </r>
  <r>
    <x v="0"/>
    <n v="45059"/>
    <x v="41"/>
    <n v="578.04999999999995"/>
    <n v="605.70000000000005"/>
    <n v="603.32000000000005"/>
    <n v="583.48"/>
    <n v="591.86"/>
    <n v="573.86"/>
    <n v="573.24"/>
    <n v="581.86"/>
    <n v="578.32000000000005"/>
    <n v="577.13"/>
    <n v="539.29"/>
    <n v="515.62948019801979"/>
    <n v="477.26754950495047"/>
    <n v="455.83"/>
    <n v="458.08658415841586"/>
    <n v="450.18853960396041"/>
    <n v="459.21487623762374"/>
    <n v="451.31683168316829"/>
    <n v="455.83"/>
    <n v="455.83"/>
    <n v="458.08658415841586"/>
    <n v="458.08658415841586"/>
    <n v="454.7017079207921"/>
  </r>
  <r>
    <x v="1"/>
    <n v="45059"/>
    <x v="41"/>
    <n v="883"/>
    <n v="897"/>
    <n v="887"/>
    <n v="904"/>
    <n v="935"/>
    <n v="944"/>
    <n v="963"/>
    <n v="958"/>
    <n v="981"/>
    <n v="953"/>
    <n v="917"/>
    <n v="902"/>
    <n v="882"/>
    <n v="872"/>
    <n v="833"/>
    <n v="810"/>
    <n v="767"/>
    <n v="748"/>
    <n v="721"/>
    <n v="703"/>
    <n v="702"/>
    <n v="698"/>
    <n v="707"/>
  </r>
  <r>
    <x v="2"/>
    <n v="45059"/>
    <x v="41"/>
    <n v="1461.05"/>
    <n v="1502.7"/>
    <n v="1490.3200000000002"/>
    <n v="1487.48"/>
    <n v="1526.8600000000001"/>
    <n v="1517.8600000000001"/>
    <n v="1536.24"/>
    <n v="1539.8600000000001"/>
    <n v="1559.3200000000002"/>
    <n v="1530.13"/>
    <n v="1456.29"/>
    <n v="1417.6294801980198"/>
    <n v="1359.2675495049505"/>
    <n v="1327.83"/>
    <n v="1291.0865841584159"/>
    <n v="1260.1885396039604"/>
    <n v="1226.2148762376237"/>
    <n v="1199.3168316831684"/>
    <n v="1176.83"/>
    <n v="1158.83"/>
    <n v="1160.0865841584159"/>
    <n v="1156.0865841584159"/>
    <n v="1161.7017079207922"/>
  </r>
  <r>
    <x v="3"/>
    <n v="45059"/>
    <x v="41"/>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59"/>
    <n v="1823.5294117647099"/>
    <n v="1823.5294117647099"/>
  </r>
  <r>
    <x v="4"/>
    <n v="45059"/>
    <x v="41"/>
    <n v="1550"/>
    <n v="1550"/>
    <n v="1550"/>
    <n v="1550"/>
    <n v="1550"/>
    <n v="1550"/>
    <n v="1550"/>
    <n v="1550"/>
    <n v="1550"/>
    <n v="1550"/>
    <n v="1550"/>
    <n v="1550"/>
    <n v="1550"/>
    <n v="1550"/>
    <n v="1550"/>
    <n v="1550"/>
    <n v="1550"/>
    <n v="1550"/>
    <n v="1550"/>
    <n v="1550"/>
    <n v="1550"/>
    <n v="1550"/>
    <n v="1550"/>
  </r>
  <r>
    <x v="0"/>
    <n v="11008"/>
    <x v="42"/>
    <n v="1651.2"/>
    <n v="1734.07"/>
    <n v="1770.83"/>
    <n v="1784.66"/>
    <n v="1825.75"/>
    <n v="1884.67"/>
    <n v="1835.77"/>
    <n v="1869.23"/>
    <n v="1839.96"/>
    <n v="1813.58"/>
    <n v="1843.18"/>
    <n v="1884.3084984423676"/>
    <n v="1914.3417507788163"/>
    <n v="1916.5664361370716"/>
    <n v="1887.6455264797507"/>
    <n v="1808.6691962616824"/>
    <n v="1808.6691962616824"/>
    <n v="1794.2087414330217"/>
    <n v="1785.31"/>
    <n v="1774.1865732087226"/>
    <n v="1784.1976573208722"/>
    <n v="1796.4334267912773"/>
    <n v="1814.2309096573208"/>
  </r>
  <r>
    <x v="1"/>
    <n v="11008"/>
    <x v="42"/>
    <n v="2900"/>
    <n v="2892"/>
    <n v="2851"/>
    <n v="2827"/>
    <n v="2918"/>
    <n v="2917"/>
    <n v="2962"/>
    <n v="3029"/>
    <n v="3108"/>
    <n v="3156"/>
    <n v="3179"/>
    <n v="3221"/>
    <n v="3233"/>
    <n v="3246"/>
    <n v="3255"/>
    <n v="3301"/>
    <n v="3293"/>
    <n v="3279"/>
    <n v="3266"/>
    <n v="3251"/>
    <n v="3216"/>
    <n v="3145"/>
    <n v="3123"/>
  </r>
  <r>
    <x v="2"/>
    <n v="11008"/>
    <x v="42"/>
    <n v="4551.2"/>
    <n v="4626.07"/>
    <n v="4621.83"/>
    <n v="4611.66"/>
    <n v="4743.75"/>
    <n v="4801.67"/>
    <n v="4797.7700000000004"/>
    <n v="4898.2299999999996"/>
    <n v="4947.96"/>
    <n v="4969.58"/>
    <n v="5022.18"/>
    <n v="5105.3084984423676"/>
    <n v="5147.3417507788163"/>
    <n v="5162.5664361370718"/>
    <n v="5142.6455264797505"/>
    <n v="5109.6691962616824"/>
    <n v="5101.6691962616824"/>
    <n v="5073.2087414330217"/>
    <n v="5051.3099999999995"/>
    <n v="5025.1865732087226"/>
    <n v="5000.1976573208722"/>
    <n v="4941.4334267912773"/>
    <n v="4937.2309096573208"/>
  </r>
  <r>
    <x v="3"/>
    <n v="11008"/>
    <x v="42"/>
    <n v="6483"/>
    <n v="6483"/>
    <n v="6483"/>
    <n v="6483"/>
    <n v="6483"/>
    <n v="6483"/>
    <n v="6483"/>
    <n v="6483"/>
    <n v="6483"/>
    <n v="6483"/>
    <n v="6483"/>
    <n v="6483"/>
    <n v="6483"/>
    <n v="6483"/>
    <n v="6483"/>
    <n v="6483"/>
    <n v="6483"/>
    <n v="6483"/>
    <n v="6483"/>
    <n v="6483"/>
    <n v="6483"/>
    <n v="6483"/>
    <n v="6483"/>
  </r>
  <r>
    <x v="4"/>
    <n v="11008"/>
    <x v="42"/>
    <n v="5510.55"/>
    <n v="5510.55"/>
    <n v="5510.55"/>
    <n v="5510.55"/>
    <n v="5510.55"/>
    <n v="5510.55"/>
    <n v="5510.55"/>
    <n v="5510.55"/>
    <n v="5510.55"/>
    <n v="5510.55"/>
    <n v="5510.55"/>
    <n v="5510.55"/>
    <n v="5510.55"/>
    <n v="5510.55"/>
    <n v="5510.55"/>
    <n v="5510.55"/>
    <n v="5510.55"/>
    <n v="5510.55"/>
    <n v="5510.55"/>
    <n v="5510.55"/>
    <n v="5510.55"/>
    <n v="5510.55"/>
    <n v="5510.55"/>
  </r>
  <r>
    <x v="0"/>
    <n v="11009"/>
    <x v="43"/>
    <n v="990.91"/>
    <n v="1025.6600000000001"/>
    <n v="1007.04"/>
    <n v="1049.47"/>
    <n v="987.74"/>
    <n v="992.12"/>
    <n v="1010.12"/>
    <n v="1005.2"/>
    <n v="1022.04"/>
    <n v="1064.0999999999999"/>
    <n v="1095.6400000000001"/>
    <n v="1132.5135353535354"/>
    <n v="1151.5191919191918"/>
    <n v="1136.9854545454546"/>
    <n v="1121.3337373737374"/>
    <n v="1094.5022222222221"/>
    <n v="1094.5022222222221"/>
    <n v="1094.5022222222221"/>
    <n v="1106.8"/>
    <n v="1101.210101010101"/>
    <n v="1093.3842424242425"/>
    <n v="1081.0864646464647"/>
    <n v="1076.6145454545454"/>
  </r>
  <r>
    <x v="1"/>
    <n v="11009"/>
    <x v="43"/>
    <n v="1422"/>
    <n v="1386"/>
    <n v="1398"/>
    <n v="1349"/>
    <n v="1415"/>
    <n v="1429"/>
    <n v="1460"/>
    <n v="1477"/>
    <n v="1487"/>
    <n v="1466"/>
    <n v="1470"/>
    <n v="1480"/>
    <n v="1500"/>
    <n v="1541"/>
    <n v="1576"/>
    <n v="1616"/>
    <n v="1628"/>
    <n v="1648"/>
    <n v="1645"/>
    <n v="1632"/>
    <n v="1620"/>
    <n v="1608"/>
    <n v="1611"/>
  </r>
  <r>
    <x v="2"/>
    <n v="11009"/>
    <x v="43"/>
    <n v="2412.91"/>
    <n v="2411.66"/>
    <n v="2405.04"/>
    <n v="2398.4700000000003"/>
    <n v="2402.7399999999998"/>
    <n v="2421.12"/>
    <n v="2470.12"/>
    <n v="2482.1999999999998"/>
    <n v="2509.04"/>
    <n v="2530.1"/>
    <n v="2565.6400000000003"/>
    <n v="2612.5135353535352"/>
    <n v="2651.5191919191921"/>
    <n v="2677.9854545454546"/>
    <n v="2697.3337373737377"/>
    <n v="2710.5022222222224"/>
    <n v="2722.5022222222224"/>
    <n v="2742.5022222222224"/>
    <n v="2751.8"/>
    <n v="2733.210101010101"/>
    <n v="2713.3842424242425"/>
    <n v="2689.0864646464647"/>
    <n v="2687.6145454545454"/>
  </r>
  <r>
    <x v="3"/>
    <n v="11009"/>
    <x v="43"/>
    <n v="3283"/>
    <n v="3283"/>
    <n v="3283"/>
    <n v="3283"/>
    <n v="3283"/>
    <n v="3283"/>
    <n v="3283"/>
    <n v="3283"/>
    <n v="3283"/>
    <n v="3283"/>
    <n v="3283"/>
    <n v="3283"/>
    <n v="3283"/>
    <n v="3283"/>
    <n v="3283"/>
    <n v="3283"/>
    <n v="3283"/>
    <n v="3283"/>
    <n v="3283"/>
    <n v="3283"/>
    <n v="3283"/>
    <n v="3283"/>
    <n v="3283"/>
  </r>
  <r>
    <x v="4"/>
    <n v="11009"/>
    <x v="43"/>
    <n v="2790.55"/>
    <n v="2790.55"/>
    <n v="2790.55"/>
    <n v="2790.55"/>
    <n v="2790.55"/>
    <n v="2790.55"/>
    <n v="2790.55"/>
    <n v="2790.55"/>
    <n v="2790.55"/>
    <n v="2790.55"/>
    <n v="2790.55"/>
    <n v="2790.55"/>
    <n v="2790.55"/>
    <n v="2790.55"/>
    <n v="2790.55"/>
    <n v="2790.55"/>
    <n v="2790.55"/>
    <n v="2790.55"/>
    <n v="2790.55"/>
    <n v="2790.55"/>
    <n v="2790.55"/>
    <n v="2790.55"/>
    <n v="2790.55"/>
  </r>
  <r>
    <x v="0"/>
    <n v="35002"/>
    <x v="44"/>
    <n v="597.97"/>
    <n v="633.13"/>
    <n v="633.62"/>
    <n v="676.46"/>
    <n v="667.89"/>
    <n v="660.43"/>
    <n v="623.51"/>
    <n v="609.48"/>
    <n v="622.97"/>
    <n v="618.4"/>
    <n v="630.86"/>
    <n v="640.05134649910235"/>
    <n v="633.43012567324956"/>
    <n v="622.39475763016162"/>
    <n v="619.08414721723523"/>
    <n v="606.94524236983841"/>
    <n v="614.66999999999996"/>
    <n v="614.66999999999996"/>
    <n v="614.66999999999996"/>
    <n v="606.94524236983841"/>
    <n v="594.80633752244171"/>
    <n v="588.18511669658892"/>
    <n v="587.08157989228005"/>
  </r>
  <r>
    <x v="1"/>
    <n v="35002"/>
    <x v="44"/>
    <n v="865"/>
    <n v="853"/>
    <n v="865"/>
    <n v="893"/>
    <n v="952"/>
    <n v="987"/>
    <n v="990"/>
    <n v="1008"/>
    <n v="1020"/>
    <n v="1025"/>
    <n v="1039"/>
    <n v="1053"/>
    <n v="1080"/>
    <n v="1093"/>
    <n v="1099"/>
    <n v="1104"/>
    <n v="1095"/>
    <n v="1095"/>
    <n v="1085"/>
    <n v="1077"/>
    <n v="1085"/>
    <n v="1073"/>
    <n v="1072"/>
  </r>
  <r>
    <x v="2"/>
    <n v="35002"/>
    <x v="44"/>
    <n v="1462.97"/>
    <n v="1486.13"/>
    <n v="1498.62"/>
    <n v="1569.46"/>
    <n v="1619.8899999999999"/>
    <n v="1647.4299999999998"/>
    <n v="1613.51"/>
    <n v="1617.48"/>
    <n v="1642.97"/>
    <n v="1643.4"/>
    <n v="1669.8600000000001"/>
    <n v="1693.0513464991022"/>
    <n v="1713.4301256732497"/>
    <n v="1715.3947576301616"/>
    <n v="1718.0841472172351"/>
    <n v="1710.9452423698385"/>
    <n v="1709.67"/>
    <n v="1709.67"/>
    <n v="1699.67"/>
    <n v="1683.9452423698385"/>
    <n v="1679.8063375224417"/>
    <n v="1661.1851166965889"/>
    <n v="1659.0815798922799"/>
  </r>
  <r>
    <x v="3"/>
    <n v="35002"/>
    <x v="44"/>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883"/>
    <n v="2092.9411764705901"/>
    <n v="2092.9411764705901"/>
  </r>
  <r>
    <x v="4"/>
    <n v="35002"/>
    <x v="44"/>
    <n v="1779"/>
    <n v="1779"/>
    <n v="1779"/>
    <n v="1779"/>
    <n v="1779"/>
    <n v="1779"/>
    <n v="1779"/>
    <n v="1779"/>
    <n v="1779"/>
    <n v="1779"/>
    <n v="1779"/>
    <n v="1779"/>
    <n v="1779"/>
    <n v="1779"/>
    <n v="1779"/>
    <n v="1779"/>
    <n v="1779"/>
    <n v="1779"/>
    <n v="1779"/>
    <n v="1779"/>
    <n v="1779"/>
    <n v="1779"/>
    <n v="1779"/>
  </r>
  <r>
    <x v="0"/>
    <n v="72004"/>
    <x v="45"/>
    <n v="564.13"/>
    <n v="632.87"/>
    <n v="641.94000000000005"/>
    <n v="662.35"/>
    <n v="692.92"/>
    <n v="644.08000000000004"/>
    <n v="653.24"/>
    <n v="653.80999999999995"/>
    <n v="633.13"/>
    <n v="620.59"/>
    <n v="622.97"/>
    <n v="595.14796747967478"/>
    <n v="597.38536585365853"/>
    <n v="594.0292682926829"/>
    <n v="580.60487804878051"/>
    <n v="594.0292682926829"/>
    <n v="571.6552845528455"/>
    <n v="554.87479674796748"/>
    <n v="550.4"/>
    <n v="543.68780487804884"/>
    <n v="551.51869918699185"/>
    <n v="561.58699186991873"/>
    <n v="560.46829268292686"/>
  </r>
  <r>
    <x v="1"/>
    <n v="72004"/>
    <x v="45"/>
    <n v="839"/>
    <n v="832"/>
    <n v="831"/>
    <n v="823"/>
    <n v="828"/>
    <n v="869"/>
    <n v="894"/>
    <n v="934"/>
    <n v="960"/>
    <n v="969"/>
    <n v="983"/>
    <n v="964"/>
    <n v="943"/>
    <n v="916"/>
    <n v="906"/>
    <n v="870"/>
    <n v="873"/>
    <n v="861"/>
    <n v="851"/>
    <n v="842"/>
    <n v="820"/>
    <n v="823"/>
    <n v="810"/>
  </r>
  <r>
    <x v="2"/>
    <n v="72004"/>
    <x v="45"/>
    <n v="1403.13"/>
    <n v="1464.87"/>
    <n v="1472.94"/>
    <n v="1485.35"/>
    <n v="1520.92"/>
    <n v="1513.08"/>
    <n v="1547.24"/>
    <n v="1587.81"/>
    <n v="1593.13"/>
    <n v="1589.5900000000001"/>
    <n v="1605.97"/>
    <n v="1559.1479674796747"/>
    <n v="1540.3853658536586"/>
    <n v="1510.0292682926829"/>
    <n v="1486.6048780487804"/>
    <n v="1464.0292682926829"/>
    <n v="1444.6552845528454"/>
    <n v="1415.8747967479676"/>
    <n v="1401.4"/>
    <n v="1385.6878048780488"/>
    <n v="1371.5186991869919"/>
    <n v="1384.5869918699186"/>
    <n v="1370.4682926829269"/>
  </r>
  <r>
    <x v="3"/>
    <n v="72004"/>
    <x v="45"/>
    <n v="2020"/>
    <n v="2020"/>
    <n v="2020"/>
    <n v="2020"/>
    <n v="2020"/>
    <n v="2020"/>
    <n v="2020"/>
    <n v="2020"/>
    <n v="2020"/>
    <n v="2020"/>
    <n v="2020"/>
    <n v="2020"/>
    <n v="2020"/>
    <n v="2020"/>
    <n v="2020"/>
    <n v="2020"/>
    <n v="2020"/>
    <n v="2020"/>
    <n v="2020"/>
    <n v="2020"/>
    <n v="2020"/>
    <n v="2020"/>
    <n v="2020"/>
  </r>
  <r>
    <x v="4"/>
    <n v="72004"/>
    <x v="45"/>
    <n v="1717"/>
    <n v="1717"/>
    <n v="1717"/>
    <n v="1717"/>
    <n v="1717"/>
    <n v="1717"/>
    <n v="1717"/>
    <n v="1717"/>
    <n v="1717"/>
    <n v="1717"/>
    <n v="1717"/>
    <n v="1717"/>
    <n v="1717"/>
    <n v="1717"/>
    <n v="1717"/>
    <n v="1717"/>
    <n v="1717"/>
    <n v="1717"/>
    <n v="1717"/>
    <n v="1717"/>
    <n v="1717"/>
    <n v="1717"/>
    <n v="1717"/>
  </r>
  <r>
    <x v="0"/>
    <n v="31005"/>
    <x v="46"/>
    <n v="4562.79"/>
    <n v="4702.67"/>
    <n v="4694.82"/>
    <n v="4701.5"/>
    <n v="4728.93"/>
    <n v="4617.45"/>
    <n v="4661.37"/>
    <n v="4530.25"/>
    <n v="4424.59"/>
    <n v="4443.7700000000004"/>
    <n v="4431.4399999999996"/>
    <n v="4445.3352290679304"/>
    <n v="4484.5061084781464"/>
    <n v="4407.2835176408635"/>
    <n v="4377.0659820958399"/>
    <n v="4262.9108478146391"/>
    <n v="4232.6933122696155"/>
    <n v="4233.8124802527645"/>
    <n v="4250.6000000000004"/>
    <n v="4277.4600315955768"/>
    <n v="4266.2683517640862"/>
    <n v="4279.6983675618749"/>
    <n v="4281.936703528173"/>
  </r>
  <r>
    <x v="1"/>
    <n v="31005"/>
    <x v="46"/>
    <n v="6842"/>
    <n v="6777"/>
    <n v="6778"/>
    <n v="6844"/>
    <n v="6833"/>
    <n v="6953"/>
    <n v="6965"/>
    <n v="7059"/>
    <n v="7131"/>
    <n v="7067"/>
    <n v="7020"/>
    <n v="6948"/>
    <n v="6839"/>
    <n v="6769"/>
    <n v="6726"/>
    <n v="6722"/>
    <n v="6696"/>
    <n v="6629"/>
    <n v="6606"/>
    <n v="6505"/>
    <n v="6500"/>
    <n v="6419"/>
    <n v="6385"/>
  </r>
  <r>
    <x v="2"/>
    <n v="31005"/>
    <x v="46"/>
    <n v="11404.79"/>
    <n v="11479.67"/>
    <n v="11472.82"/>
    <n v="11545.5"/>
    <n v="11561.93"/>
    <n v="11570.45"/>
    <n v="11626.369999999999"/>
    <n v="11589.25"/>
    <n v="11555.59"/>
    <n v="11510.77"/>
    <n v="11451.439999999999"/>
    <n v="11393.33522906793"/>
    <n v="11323.506108478146"/>
    <n v="11176.283517640863"/>
    <n v="11103.065982095839"/>
    <n v="10984.910847814639"/>
    <n v="10928.693312269615"/>
    <n v="10862.812480252764"/>
    <n v="10856.6"/>
    <n v="10782.460031595576"/>
    <n v="10766.268351764087"/>
    <n v="10698.698367561876"/>
    <n v="10666.936703528172"/>
  </r>
  <r>
    <x v="3"/>
    <n v="31005"/>
    <x v="46"/>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00000000001"/>
    <n v="15663.9"/>
    <n v="15663.9"/>
  </r>
  <r>
    <x v="4"/>
    <n v="31005"/>
    <x v="46"/>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n v="13314.315000000002"/>
  </r>
  <r>
    <x v="0"/>
    <n v="21004"/>
    <x v="47"/>
    <n v="2195.0500000000002"/>
    <n v="2203.62"/>
    <n v="2282.0100000000002"/>
    <n v="2389.96"/>
    <n v="2568.48"/>
    <n v="2638.56"/>
    <n v="2661.96"/>
    <n v="2588.7199999999998"/>
    <n v="2625.61"/>
    <n v="2613.85"/>
    <n v="2743.89"/>
    <n v="2755.5671304347825"/>
    <n v="2723.2535652173915"/>
    <n v="2700.9683478260868"/>
    <n v="2628.5413913043476"/>
    <n v="2582.856695652174"/>
    <n v="2553.8859130434785"/>
    <n v="2556.1144347826089"/>
    <n v="2562.8000000000002"/>
    <n v="2577.2853913043477"/>
    <n v="2595.1135652173912"/>
    <n v="2618.5130434782609"/>
    <n v="2636.3412173913043"/>
  </r>
  <r>
    <x v="1"/>
    <n v="21004"/>
    <x v="47"/>
    <n v="2682"/>
    <n v="2712"/>
    <n v="2759"/>
    <n v="2860"/>
    <n v="2936"/>
    <n v="3109"/>
    <n v="3299"/>
    <n v="3359"/>
    <n v="3483"/>
    <n v="3576"/>
    <n v="3769"/>
    <n v="3982"/>
    <n v="4161"/>
    <n v="4258"/>
    <n v="4358"/>
    <n v="4392"/>
    <n v="4402"/>
    <n v="4349"/>
    <n v="4281"/>
    <n v="4236"/>
    <n v="4179"/>
    <n v="4137"/>
    <n v="4118"/>
  </r>
  <r>
    <x v="2"/>
    <n v="21004"/>
    <x v="47"/>
    <n v="4877.05"/>
    <n v="4915.62"/>
    <n v="5041.01"/>
    <n v="5249.96"/>
    <n v="5504.48"/>
    <n v="5747.5599999999995"/>
    <n v="5960.96"/>
    <n v="5947.7199999999993"/>
    <n v="6108.6100000000006"/>
    <n v="6189.85"/>
    <n v="6512.8899999999994"/>
    <n v="6737.5671304347825"/>
    <n v="6884.253565217392"/>
    <n v="6958.9683478260868"/>
    <n v="6986.5413913043476"/>
    <n v="6974.8566956521736"/>
    <n v="6955.8859130434785"/>
    <n v="6905.1144347826084"/>
    <n v="6843.8"/>
    <n v="6813.2853913043473"/>
    <n v="6774.1135652173907"/>
    <n v="6755.5130434782604"/>
    <n v="6754.3412173913039"/>
  </r>
  <r>
    <x v="3"/>
    <n v="21004"/>
    <x v="47"/>
    <n v="7794"/>
    <n v="7794"/>
    <n v="7794"/>
    <n v="7794"/>
    <n v="7794"/>
    <n v="7794"/>
    <n v="7794"/>
    <n v="7794"/>
    <n v="7794"/>
    <n v="7794"/>
    <n v="7794"/>
    <n v="7794"/>
    <n v="7794"/>
    <n v="7794"/>
    <n v="7794"/>
    <n v="7794"/>
    <n v="7794"/>
    <n v="7794"/>
    <n v="7794"/>
    <n v="7794"/>
    <n v="7794"/>
    <n v="7794"/>
    <n v="7794"/>
  </r>
  <r>
    <x v="4"/>
    <n v="21004"/>
    <x v="47"/>
    <n v="6624.9"/>
    <n v="6624.9"/>
    <n v="6624.9"/>
    <n v="6624.9"/>
    <n v="6624.9"/>
    <n v="6624.9"/>
    <n v="6624.9"/>
    <n v="6624.9"/>
    <n v="6624.9"/>
    <n v="6624.9"/>
    <n v="6624.9"/>
    <n v="6624.9"/>
    <n v="6624.9"/>
    <n v="6624.9"/>
    <n v="6624.9"/>
    <n v="6624.9"/>
    <n v="6624.9"/>
    <n v="6624.9"/>
    <n v="6624.9"/>
    <n v="6624.9"/>
    <n v="6624.9"/>
    <n v="6624.9"/>
    <n v="6624.9"/>
  </r>
  <r>
    <x v="0"/>
    <n v="42004"/>
    <x v="48"/>
    <n v="581.24"/>
    <n v="617.27"/>
    <n v="630.62"/>
    <n v="625.86"/>
    <n v="630.04999999999995"/>
    <n v="652.08000000000004"/>
    <n v="582.48"/>
    <n v="587.21"/>
    <n v="577.13"/>
    <n v="590.86"/>
    <n v="552.83000000000004"/>
    <n v="544.35197368421052"/>
    <n v="521.95065789473688"/>
    <n v="510.75"/>
    <n v="517.47039473684208"/>
    <n v="502.90953947368422"/>
    <n v="512.9901315789474"/>
    <n v="504.02960526315792"/>
    <n v="510.75"/>
    <n v="514.11019736842104"/>
    <n v="511.8700657894737"/>
    <n v="509.6299342105263"/>
    <n v="504.02960526315792"/>
  </r>
  <r>
    <x v="1"/>
    <n v="42004"/>
    <x v="48"/>
    <n v="807"/>
    <n v="792"/>
    <n v="801"/>
    <n v="846"/>
    <n v="854"/>
    <n v="845"/>
    <n v="876"/>
    <n v="894"/>
    <n v="902"/>
    <n v="883"/>
    <n v="893"/>
    <n v="877"/>
    <n v="846"/>
    <n v="843"/>
    <n v="813"/>
    <n v="804"/>
    <n v="772"/>
    <n v="764"/>
    <n v="743"/>
    <n v="734"/>
    <n v="737"/>
    <n v="732"/>
    <n v="737"/>
  </r>
  <r>
    <x v="2"/>
    <n v="42004"/>
    <x v="48"/>
    <n v="1388.24"/>
    <n v="1409.27"/>
    <n v="1431.62"/>
    <n v="1471.8600000000001"/>
    <n v="1484.05"/>
    <n v="1497.08"/>
    <n v="1458.48"/>
    <n v="1481.21"/>
    <n v="1479.13"/>
    <n v="1473.8600000000001"/>
    <n v="1445.83"/>
    <n v="1421.3519736842104"/>
    <n v="1367.9506578947369"/>
    <n v="1353.75"/>
    <n v="1330.4703947368421"/>
    <n v="1306.9095394736842"/>
    <n v="1284.9901315789475"/>
    <n v="1268.0296052631579"/>
    <n v="1253.75"/>
    <n v="1248.110197368421"/>
    <n v="1248.8700657894738"/>
    <n v="1241.6299342105262"/>
    <n v="1241.0296052631579"/>
  </r>
  <r>
    <x v="3"/>
    <n v="42004"/>
    <x v="48"/>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0000000000005"/>
    <n v="2011"/>
    <n v="2011"/>
  </r>
  <r>
    <x v="4"/>
    <n v="42004"/>
    <x v="48"/>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n v="1709.3500000000001"/>
  </r>
  <r>
    <x v="0"/>
    <n v="31006"/>
    <x v="49"/>
    <n v="354.23"/>
    <n v="343.04"/>
    <n v="334.39"/>
    <n v="328.04"/>
    <n v="336.15"/>
    <n v="345.69"/>
    <n v="351.04"/>
    <n v="354.15"/>
    <n v="348.77"/>
    <n v="352.42"/>
    <n v="360.23"/>
    <n v="345.14417910447759"/>
    <n v="334.08186567164176"/>
    <n v="311.95723880597012"/>
    <n v="294.25753731343286"/>
    <n v="295.36376865671639"/>
    <n v="303.10738805970146"/>
    <n v="300.89492537313436"/>
    <n v="296.47000000000003"/>
    <n v="293.15130597014922"/>
    <n v="288.7263805970149"/>
    <n v="289.83261194029853"/>
    <n v="293.15130597014922"/>
  </r>
  <r>
    <x v="1"/>
    <n v="31006"/>
    <x v="49"/>
    <n v="529"/>
    <n v="509"/>
    <n v="493"/>
    <n v="510"/>
    <n v="508"/>
    <n v="504"/>
    <n v="500"/>
    <n v="477"/>
    <n v="489"/>
    <n v="483"/>
    <n v="482"/>
    <n v="498"/>
    <n v="506"/>
    <n v="519"/>
    <n v="521"/>
    <n v="514"/>
    <n v="503"/>
    <n v="490"/>
    <n v="483"/>
    <n v="471"/>
    <n v="457"/>
    <n v="450"/>
    <n v="452"/>
  </r>
  <r>
    <x v="2"/>
    <n v="31006"/>
    <x v="49"/>
    <n v="883.23"/>
    <n v="852.04"/>
    <n v="827.39"/>
    <n v="838.04"/>
    <n v="844.15"/>
    <n v="849.69"/>
    <n v="851.04"/>
    <n v="831.15"/>
    <n v="837.77"/>
    <n v="835.42000000000007"/>
    <n v="842.23"/>
    <n v="843.14417910447764"/>
    <n v="840.08186567164171"/>
    <n v="830.95723880597006"/>
    <n v="815.25753731343286"/>
    <n v="809.36376865671639"/>
    <n v="806.10738805970141"/>
    <n v="790.89492537313436"/>
    <n v="779.47"/>
    <n v="764.15130597014922"/>
    <n v="745.7263805970149"/>
    <n v="739.83261194029853"/>
    <n v="745.15130597014922"/>
  </r>
  <r>
    <x v="3"/>
    <n v="31006"/>
    <x v="49"/>
    <n v="1238"/>
    <n v="1238"/>
    <n v="1238"/>
    <n v="1238"/>
    <n v="1238"/>
    <n v="1238"/>
    <n v="1238"/>
    <n v="1238"/>
    <n v="1238"/>
    <n v="1238"/>
    <n v="1238"/>
    <n v="1238"/>
    <n v="1238"/>
    <n v="1238"/>
    <n v="1238"/>
    <n v="1238"/>
    <n v="1238"/>
    <n v="1238"/>
    <n v="1238"/>
    <n v="1238"/>
    <n v="1238"/>
    <n v="1238"/>
    <n v="1238"/>
  </r>
  <r>
    <x v="4"/>
    <n v="31006"/>
    <x v="49"/>
    <n v="1052.3"/>
    <n v="1052.3"/>
    <n v="1052.3"/>
    <n v="1052.3"/>
    <n v="1052.3"/>
    <n v="1052.3"/>
    <n v="1052.3"/>
    <n v="1052.3"/>
    <n v="1052.3"/>
    <n v="1052.3"/>
    <n v="1052.3"/>
    <n v="1052.3"/>
    <n v="1052.3"/>
    <n v="1052.3"/>
    <n v="1052.3"/>
    <n v="1052.3"/>
    <n v="1052.3"/>
    <n v="1052.3"/>
    <n v="1052.3"/>
    <n v="1052.3"/>
    <n v="1052.3"/>
    <n v="1052.3"/>
    <n v="1052.3"/>
  </r>
  <r>
    <x v="0"/>
    <n v="35029"/>
    <x v="50"/>
    <n v="337.12"/>
    <n v="354.61"/>
    <n v="315.82"/>
    <n v="337.31"/>
    <n v="336.93"/>
    <n v="322.47000000000003"/>
    <n v="316.12"/>
    <n v="310.04000000000002"/>
    <n v="301.47000000000003"/>
    <n v="304.95999999999998"/>
    <n v="289.47000000000003"/>
    <n v="294.70386281588446"/>
    <n v="300.34953068592057"/>
    <n v="300.34953068592057"/>
    <n v="308.25346570397113"/>
    <n v="311.64086642599278"/>
    <n v="315.02826714801444"/>
    <n v="307.12433212996388"/>
    <n v="312.77"/>
    <n v="315.02826714801444"/>
    <n v="330.8361371841155"/>
    <n v="337.61093862815886"/>
    <n v="340.99833935018052"/>
  </r>
  <r>
    <x v="1"/>
    <n v="35029"/>
    <x v="50"/>
    <n v="518"/>
    <n v="509"/>
    <n v="494"/>
    <n v="478"/>
    <n v="470"/>
    <n v="503"/>
    <n v="507"/>
    <n v="506"/>
    <n v="487"/>
    <n v="472"/>
    <n v="471"/>
    <n v="454"/>
    <n v="439"/>
    <n v="442"/>
    <n v="434"/>
    <n v="436"/>
    <n v="436"/>
    <n v="442"/>
    <n v="451"/>
    <n v="451"/>
    <n v="450"/>
    <n v="454"/>
    <n v="458"/>
  </r>
  <r>
    <x v="2"/>
    <n v="35029"/>
    <x v="50"/>
    <n v="855.12"/>
    <n v="863.61"/>
    <n v="809.81999999999994"/>
    <n v="815.31"/>
    <n v="806.93000000000006"/>
    <n v="825.47"/>
    <n v="823.12"/>
    <n v="816.04"/>
    <n v="788.47"/>
    <n v="776.96"/>
    <n v="760.47"/>
    <n v="748.70386281588446"/>
    <n v="739.34953068592063"/>
    <n v="742.34953068592063"/>
    <n v="742.25346570397119"/>
    <n v="747.64086642599273"/>
    <n v="751.02826714801449"/>
    <n v="749.12433212996393"/>
    <n v="763.77"/>
    <n v="766.02826714801449"/>
    <n v="780.8361371841155"/>
    <n v="791.61093862815892"/>
    <n v="798.99833935018046"/>
  </r>
  <r>
    <x v="3"/>
    <n v="35029"/>
    <x v="50"/>
    <n v="1176"/>
    <n v="1176"/>
    <n v="1176"/>
    <n v="1176"/>
    <n v="1176"/>
    <n v="1176"/>
    <n v="1176"/>
    <n v="1176"/>
    <n v="1176"/>
    <n v="1176"/>
    <n v="1176"/>
    <n v="1176"/>
    <n v="1176"/>
    <n v="1176"/>
    <n v="1176"/>
    <n v="1176"/>
    <n v="1176"/>
    <n v="1176"/>
    <n v="1176"/>
    <n v="1176"/>
    <n v="1176"/>
    <n v="1176"/>
    <n v="1176"/>
  </r>
  <r>
    <x v="4"/>
    <n v="35029"/>
    <x v="50"/>
    <n v="999.6"/>
    <n v="999.6"/>
    <n v="999.6"/>
    <n v="999.6"/>
    <n v="999.6"/>
    <n v="999.6"/>
    <n v="999.6"/>
    <n v="999.6"/>
    <n v="999.6"/>
    <n v="999.6"/>
    <n v="999.6"/>
    <n v="999.6"/>
    <n v="999.6"/>
    <n v="999.6"/>
    <n v="999.6"/>
    <n v="999.6"/>
    <n v="999.6"/>
    <n v="999.6"/>
    <n v="999.6"/>
    <n v="999.6"/>
    <n v="999.6"/>
    <n v="999.6"/>
    <n v="999.6"/>
  </r>
  <r>
    <x v="0"/>
    <n v="38008"/>
    <x v="51"/>
    <n v="353.77"/>
    <n v="326.39"/>
    <n v="323.39"/>
    <n v="321.31"/>
    <n v="321.04000000000002"/>
    <n v="334.15"/>
    <n v="310.31"/>
    <n v="317.85000000000002"/>
    <n v="324.66000000000003"/>
    <n v="335.77"/>
    <n v="300.66000000000003"/>
    <n v="282.25081081081083"/>
    <n v="261.76486486486488"/>
    <n v="245.83135135135134"/>
    <n v="239.00270270270269"/>
    <n v="236.72648648648649"/>
    <n v="240.14081081081082"/>
    <n v="245.83135135135134"/>
    <n v="252.66"/>
    <n v="257.21243243243242"/>
    <n v="253.79810810810812"/>
    <n v="250.38378378378377"/>
    <n v="248.10756756756757"/>
  </r>
  <r>
    <x v="1"/>
    <n v="38008"/>
    <x v="51"/>
    <n v="476"/>
    <n v="463"/>
    <n v="454"/>
    <n v="450"/>
    <n v="462"/>
    <n v="460"/>
    <n v="462"/>
    <n v="489"/>
    <n v="479"/>
    <n v="469"/>
    <n v="451"/>
    <n v="434"/>
    <n v="407"/>
    <n v="395"/>
    <n v="379"/>
    <n v="361"/>
    <n v="337"/>
    <n v="320"/>
    <n v="310"/>
    <n v="303"/>
    <n v="302"/>
    <n v="302"/>
    <n v="308"/>
  </r>
  <r>
    <x v="2"/>
    <n v="38008"/>
    <x v="51"/>
    <n v="829.77"/>
    <n v="789.39"/>
    <n v="777.39"/>
    <n v="771.31"/>
    <n v="783.04"/>
    <n v="794.15"/>
    <n v="772.31"/>
    <n v="806.85"/>
    <n v="803.66000000000008"/>
    <n v="804.77"/>
    <n v="751.66000000000008"/>
    <n v="716.25081081081089"/>
    <n v="668.76486486486488"/>
    <n v="640.83135135135137"/>
    <n v="618.00270270270266"/>
    <n v="597.72648648648646"/>
    <n v="577.14081081081076"/>
    <n v="565.83135135135137"/>
    <n v="562.66"/>
    <n v="560.21243243243248"/>
    <n v="555.79810810810818"/>
    <n v="552.38378378378377"/>
    <n v="556.10756756756757"/>
  </r>
  <r>
    <x v="3"/>
    <n v="38008"/>
    <x v="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51"/>
    <n v="937.64705882352996"/>
    <n v="937.64705882352996"/>
  </r>
  <r>
    <x v="4"/>
    <n v="38008"/>
    <x v="51"/>
    <n v="797"/>
    <n v="797"/>
    <n v="797"/>
    <n v="797"/>
    <n v="797"/>
    <n v="797"/>
    <n v="797"/>
    <n v="797"/>
    <n v="797"/>
    <n v="797"/>
    <n v="797"/>
    <n v="797"/>
    <n v="797"/>
    <n v="797"/>
    <n v="797"/>
    <n v="797"/>
    <n v="797"/>
    <n v="797"/>
    <n v="797"/>
    <n v="797"/>
    <n v="797"/>
    <n v="797"/>
    <n v="797"/>
  </r>
  <r>
    <x v="0"/>
    <n v="44012"/>
    <x v="52"/>
    <n v="502.1"/>
    <n v="514.4"/>
    <n v="548.32000000000005"/>
    <n v="565.94000000000005"/>
    <n v="566.75"/>
    <n v="566.78"/>
    <n v="557.48"/>
    <n v="583.42999999999995"/>
    <n v="594.42999999999995"/>
    <n v="561.91"/>
    <n v="551.48"/>
    <n v="550.94000000000005"/>
    <n v="526.40421052631575"/>
    <n v="534.21105263157892"/>
    <n v="524.17368421052629"/>
    <n v="508.56"/>
    <n v="518.59736842105258"/>
    <n v="523.05842105263162"/>
    <n v="529.75"/>
    <n v="527.51947368421054"/>
    <n v="513.02105263157898"/>
    <n v="516.36684210526312"/>
    <n v="516.36684210526312"/>
  </r>
  <r>
    <x v="1"/>
    <n v="44012"/>
    <x v="52"/>
    <n v="771"/>
    <n v="792"/>
    <n v="821"/>
    <n v="812"/>
    <n v="825"/>
    <n v="859"/>
    <n v="898"/>
    <n v="916"/>
    <n v="930"/>
    <n v="943"/>
    <n v="939"/>
    <n v="918"/>
    <n v="921"/>
    <n v="893"/>
    <n v="889"/>
    <n v="876"/>
    <n v="866"/>
    <n v="848"/>
    <n v="818"/>
    <n v="829"/>
    <n v="831"/>
    <n v="820"/>
    <n v="822"/>
  </r>
  <r>
    <x v="2"/>
    <n v="44012"/>
    <x v="52"/>
    <n v="1273.0999999999999"/>
    <n v="1306.4000000000001"/>
    <n v="1369.3200000000002"/>
    <n v="1377.94"/>
    <n v="1391.75"/>
    <n v="1425.78"/>
    <n v="1455.48"/>
    <n v="1499.4299999999998"/>
    <n v="1524.4299999999998"/>
    <n v="1504.9099999999999"/>
    <n v="1490.48"/>
    <n v="1468.94"/>
    <n v="1447.4042105263156"/>
    <n v="1427.2110526315789"/>
    <n v="1413.1736842105263"/>
    <n v="1384.56"/>
    <n v="1384.5973684210526"/>
    <n v="1371.0584210526317"/>
    <n v="1347.75"/>
    <n v="1356.5194736842104"/>
    <n v="1344.0210526315791"/>
    <n v="1336.366842105263"/>
    <n v="1338.366842105263"/>
  </r>
  <r>
    <x v="3"/>
    <n v="44012"/>
    <x v="52"/>
    <n v="1677"/>
    <n v="1677"/>
    <n v="1677"/>
    <n v="1677"/>
    <n v="1677"/>
    <n v="1677"/>
    <n v="1677"/>
    <n v="1677"/>
    <n v="1677"/>
    <n v="1677"/>
    <n v="1677"/>
    <n v="1677"/>
    <n v="1677"/>
    <n v="1677"/>
    <n v="1677"/>
    <n v="1677"/>
    <n v="1677"/>
    <n v="1677"/>
    <n v="1677"/>
    <n v="1677"/>
    <n v="1677"/>
    <n v="1677"/>
    <n v="1677"/>
  </r>
  <r>
    <x v="4"/>
    <n v="44012"/>
    <x v="52"/>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n v="1425.4499999999998"/>
  </r>
  <r>
    <x v="0"/>
    <n v="34009"/>
    <x v="53"/>
    <n v="528.21"/>
    <n v="498.4"/>
    <n v="474.99"/>
    <n v="495.56"/>
    <n v="480.69"/>
    <n v="503.29"/>
    <n v="552.24"/>
    <n v="515.83000000000004"/>
    <n v="537.75"/>
    <n v="543.13"/>
    <n v="524.53"/>
    <n v="550.45466933867738"/>
    <n v="560.40264529058118"/>
    <n v="553.77066132264531"/>
    <n v="574.77194388777559"/>
    <n v="555.98132264529056"/>
    <n v="551.55999999999995"/>
    <n v="547.13867735470944"/>
    <n v="551.55999999999995"/>
    <n v="547.13867735470944"/>
    <n v="550.45466933867738"/>
    <n v="547.13867735470944"/>
    <n v="547.13867735470944"/>
  </r>
  <r>
    <x v="1"/>
    <n v="34009"/>
    <x v="53"/>
    <n v="671"/>
    <n v="687"/>
    <n v="679"/>
    <n v="685"/>
    <n v="694"/>
    <n v="714"/>
    <n v="757"/>
    <n v="761"/>
    <n v="741"/>
    <n v="771"/>
    <n v="804"/>
    <n v="813"/>
    <n v="817"/>
    <n v="824"/>
    <n v="832"/>
    <n v="857"/>
    <n v="864"/>
    <n v="878"/>
    <n v="878"/>
    <n v="873"/>
    <n v="884"/>
    <n v="874"/>
    <n v="868"/>
  </r>
  <r>
    <x v="2"/>
    <n v="34009"/>
    <x v="53"/>
    <n v="1199.21"/>
    <n v="1185.4000000000001"/>
    <n v="1153.99"/>
    <n v="1180.56"/>
    <n v="1174.69"/>
    <n v="1217.29"/>
    <n v="1309.24"/>
    <n v="1276.83"/>
    <n v="1278.75"/>
    <n v="1314.13"/>
    <n v="1328.53"/>
    <n v="1363.4546693386774"/>
    <n v="1377.4026452905812"/>
    <n v="1377.7706613226453"/>
    <n v="1406.7719438877757"/>
    <n v="1412.9813226452907"/>
    <n v="1415.56"/>
    <n v="1425.1386773547094"/>
    <n v="1429.56"/>
    <n v="1420.1386773547094"/>
    <n v="1434.4546693386774"/>
    <n v="1421.1386773547094"/>
    <n v="1415.1386773547094"/>
  </r>
  <r>
    <x v="3"/>
    <n v="34009"/>
    <x v="53"/>
    <n v="1492"/>
    <n v="1492"/>
    <n v="1492"/>
    <n v="1492"/>
    <n v="1492"/>
    <n v="1492"/>
    <n v="1492"/>
    <n v="1492"/>
    <n v="1492"/>
    <n v="1492"/>
    <n v="1492"/>
    <n v="1492"/>
    <n v="1492"/>
    <n v="1492"/>
    <n v="1492"/>
    <n v="1492"/>
    <n v="1492"/>
    <n v="1492"/>
    <n v="1492"/>
    <n v="1492"/>
    <n v="1492"/>
    <n v="1492"/>
    <n v="1492"/>
  </r>
  <r>
    <x v="4"/>
    <n v="34009"/>
    <x v="53"/>
    <n v="1268.2"/>
    <n v="1268.2"/>
    <n v="1268.2"/>
    <n v="1268.2"/>
    <n v="1268.2"/>
    <n v="1268.2"/>
    <n v="1268.2"/>
    <n v="1268.2"/>
    <n v="1268.2"/>
    <n v="1268.2"/>
    <n v="1268.2"/>
    <n v="1268.2"/>
    <n v="1268.2"/>
    <n v="1268.2"/>
    <n v="1268.2"/>
    <n v="1268.2"/>
    <n v="1268.2"/>
    <n v="1268.2"/>
    <n v="1268.2"/>
    <n v="1268.2"/>
    <n v="1268.2"/>
    <n v="1268.2"/>
    <n v="1268.2"/>
  </r>
  <r>
    <x v="0"/>
    <n v="44083"/>
    <x v="54"/>
    <n v="1706.04"/>
    <n v="1751.6399999999999"/>
    <n v="1816.48"/>
    <n v="1799.12"/>
    <n v="1846.53"/>
    <n v="1825.26"/>
    <n v="1809.42"/>
    <n v="1728.25"/>
    <n v="1694.47"/>
    <n v="1617.74"/>
    <n v="1637.09"/>
    <n v="1676.8619266055046"/>
    <n v="1724.613623853211"/>
    <n v="1712.3980733944954"/>
    <n v="1711.2875688073395"/>
    <n v="1692.4089908256881"/>
    <n v="1691.2984862385322"/>
    <n v="1702.4035321100916"/>
    <n v="1694.63"/>
    <n v="1672.4199082568807"/>
    <n v="1640.2152752293578"/>
    <n v="1625.7787155963304"/>
    <n v="1629.1102293577981"/>
  </r>
  <r>
    <x v="1"/>
    <n v="44083"/>
    <x v="54"/>
    <n v="2322"/>
    <n v="2316"/>
    <n v="2351"/>
    <n v="2357"/>
    <n v="2375"/>
    <n v="2469"/>
    <n v="2565"/>
    <n v="2597"/>
    <n v="2645"/>
    <n v="2715"/>
    <n v="2715"/>
    <n v="2668"/>
    <n v="2616"/>
    <n v="2604"/>
    <n v="2581"/>
    <n v="2566"/>
    <n v="2584"/>
    <n v="2598"/>
    <n v="2617"/>
    <n v="2603"/>
    <n v="2621"/>
    <n v="2606"/>
    <n v="2581"/>
  </r>
  <r>
    <x v="2"/>
    <n v="44083"/>
    <x v="54"/>
    <n v="4028.04"/>
    <n v="4067.64"/>
    <n v="4167.4799999999996"/>
    <n v="4156.12"/>
    <n v="4221.53"/>
    <n v="4294.26"/>
    <n v="4374.42"/>
    <n v="4325.25"/>
    <n v="4339.47"/>
    <n v="4332.74"/>
    <n v="4352.09"/>
    <n v="4344.8619266055048"/>
    <n v="4340.6136238532108"/>
    <n v="4316.3980733944954"/>
    <n v="4292.28756880734"/>
    <n v="4258.4089908256883"/>
    <n v="4275.298486238532"/>
    <n v="4300.4035321100919"/>
    <n v="4311.63"/>
    <n v="4275.4199082568812"/>
    <n v="4261.2152752293578"/>
    <n v="4231.7787155963306"/>
    <n v="4210.1102293577978"/>
  </r>
  <r>
    <x v="3"/>
    <n v="44083"/>
    <x v="54"/>
    <n v="5328.9"/>
    <n v="5328.9"/>
    <n v="5328.9"/>
    <n v="5328.9"/>
    <n v="5328.9"/>
    <n v="5328.9"/>
    <n v="5328.9"/>
    <n v="5328.9"/>
    <n v="5328.9"/>
    <n v="5328.9"/>
    <n v="5328.9"/>
    <n v="5328.9"/>
    <n v="5328.9"/>
    <n v="5328.9"/>
    <n v="5328.9"/>
    <n v="5328.9"/>
    <n v="5328.9"/>
    <n v="5328.9"/>
    <n v="5328.9"/>
    <n v="5328.9"/>
    <n v="5328.9"/>
    <n v="5328.9"/>
    <n v="5328.9"/>
  </r>
  <r>
    <x v="4"/>
    <n v="44083"/>
    <x v="54"/>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n v="4529.5649999999996"/>
  </r>
  <r>
    <x v="0"/>
    <n v="41011"/>
    <x v="55"/>
    <n v="811.68"/>
    <n v="865.28"/>
    <n v="870.76"/>
    <n v="891.38"/>
    <n v="923.49"/>
    <n v="970.58"/>
    <n v="954.71"/>
    <n v="960.36"/>
    <n v="973.71"/>
    <n v="943.33"/>
    <n v="952.28"/>
    <n v="940.40528834355825"/>
    <n v="924.78764417177911"/>
    <n v="922.55655214723924"/>
    <n v="906.9389079754601"/>
    <n v="893.55235582822093"/>
    <n v="908.05445398773008"/>
    <n v="910.28554601226995"/>
    <n v="909.17"/>
    <n v="906.9389079754601"/>
    <n v="918.09436809815952"/>
    <n v="940.40528834355825"/>
    <n v="954.90738650306753"/>
  </r>
  <r>
    <x v="1"/>
    <n v="41011"/>
    <x v="55"/>
    <n v="1114"/>
    <n v="1140"/>
    <n v="1187"/>
    <n v="1219"/>
    <n v="1247"/>
    <n v="1327"/>
    <n v="1394"/>
    <n v="1474"/>
    <n v="1537"/>
    <n v="1590"/>
    <n v="1631"/>
    <n v="1644"/>
    <n v="1636"/>
    <n v="1609"/>
    <n v="1599"/>
    <n v="1579"/>
    <n v="1553"/>
    <n v="1530"/>
    <n v="1520"/>
    <n v="1533"/>
    <n v="1522"/>
    <n v="1503"/>
    <n v="1511"/>
  </r>
  <r>
    <x v="2"/>
    <n v="41011"/>
    <x v="55"/>
    <n v="1925.6799999999998"/>
    <n v="2005.28"/>
    <n v="2057.7600000000002"/>
    <n v="2110.38"/>
    <n v="2170.4899999999998"/>
    <n v="2297.58"/>
    <n v="2348.71"/>
    <n v="2434.36"/>
    <n v="2510.71"/>
    <n v="2533.33"/>
    <n v="2583.2799999999997"/>
    <n v="2584.4052883435584"/>
    <n v="2560.787644171779"/>
    <n v="2531.556552147239"/>
    <n v="2505.9389079754601"/>
    <n v="2472.5523558282212"/>
    <n v="2461.0544539877301"/>
    <n v="2440.2855460122701"/>
    <n v="2429.17"/>
    <n v="2439.9389079754601"/>
    <n v="2440.0943680981595"/>
    <n v="2443.4052883435584"/>
    <n v="2465.9073865030678"/>
  </r>
  <r>
    <x v="3"/>
    <n v="41011"/>
    <x v="55"/>
    <n v="2937"/>
    <n v="2937"/>
    <n v="2937"/>
    <n v="2937"/>
    <n v="2937"/>
    <n v="2937"/>
    <n v="2937"/>
    <n v="2937"/>
    <n v="2937"/>
    <n v="2937"/>
    <n v="2937"/>
    <n v="2937"/>
    <n v="2937"/>
    <n v="2937"/>
    <n v="2937"/>
    <n v="2937"/>
    <n v="2937"/>
    <n v="2937"/>
    <n v="2937"/>
    <n v="2937"/>
    <n v="2937"/>
    <n v="2937"/>
    <n v="2937"/>
  </r>
  <r>
    <x v="4"/>
    <n v="41011"/>
    <x v="55"/>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n v="2496.4499999999998"/>
  </r>
  <r>
    <x v="0"/>
    <n v="42006"/>
    <x v="56"/>
    <n v="1792.26"/>
    <n v="1849.94"/>
    <n v="1874.53"/>
    <n v="1853.83"/>
    <n v="1895.94"/>
    <n v="1850.2"/>
    <n v="1929.13"/>
    <n v="1826.36"/>
    <n v="1781.61"/>
    <n v="1798.69"/>
    <n v="1806.02"/>
    <n v="1833.9965169980755"/>
    <n v="1825.0337973059654"/>
    <n v="1821.6727774214239"/>
    <n v="1817.1914175753689"/>
    <n v="1800.3863181526619"/>
    <n v="1805.988017960231"/>
    <n v="1776.8591789608722"/>
    <n v="1746.61"/>
    <n v="1742.1286401539448"/>
    <n v="1757.8133996151378"/>
    <n v="1777.9795189223862"/>
    <n v="1798.1456382296344"/>
  </r>
  <r>
    <x v="1"/>
    <n v="42006"/>
    <x v="56"/>
    <n v="2500"/>
    <n v="2499"/>
    <n v="2532"/>
    <n v="2563"/>
    <n v="2635"/>
    <n v="2722"/>
    <n v="2774"/>
    <n v="2845"/>
    <n v="2927"/>
    <n v="2844"/>
    <n v="2804"/>
    <n v="2733"/>
    <n v="2720"/>
    <n v="2658"/>
    <n v="2603"/>
    <n v="2617"/>
    <n v="2563"/>
    <n v="2580"/>
    <n v="2583"/>
    <n v="2566"/>
    <n v="2544"/>
    <n v="2517"/>
    <n v="2511"/>
  </r>
  <r>
    <x v="2"/>
    <n v="42006"/>
    <x v="56"/>
    <n v="4292.26"/>
    <n v="4348.9400000000005"/>
    <n v="4406.53"/>
    <n v="4416.83"/>
    <n v="4530.9400000000005"/>
    <n v="4572.2"/>
    <n v="4703.13"/>
    <n v="4671.3599999999997"/>
    <n v="4708.6099999999997"/>
    <n v="4642.6900000000005"/>
    <n v="4610.0200000000004"/>
    <n v="4566.9965169980751"/>
    <n v="4545.033797305965"/>
    <n v="4479.6727774214241"/>
    <n v="4420.1914175753691"/>
    <n v="4417.3863181526622"/>
    <n v="4368.9880179602314"/>
    <n v="4356.8591789608727"/>
    <n v="4329.6099999999997"/>
    <n v="4308.1286401539446"/>
    <n v="4301.8133996151373"/>
    <n v="4294.979518922386"/>
    <n v="4309.1456382296346"/>
  </r>
  <r>
    <x v="3"/>
    <n v="42006"/>
    <x v="5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n v="5103.3999999999996"/>
  </r>
  <r>
    <x v="4"/>
    <n v="42006"/>
    <x v="56"/>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n v="4337.8899999999994"/>
  </r>
  <r>
    <x v="0"/>
    <n v="37002"/>
    <x v="57"/>
    <n v="400.99"/>
    <n v="385.31"/>
    <n v="400.72"/>
    <n v="371.31"/>
    <n v="355.04"/>
    <n v="329.12"/>
    <n v="342.42"/>
    <n v="325.12"/>
    <n v="337.88"/>
    <n v="349.96"/>
    <n v="360.99"/>
    <n v="389.39814696485621"/>
    <n v="374.63961661341853"/>
    <n v="378.04543130990413"/>
    <n v="370.09853035143772"/>
    <n v="348.52837060702876"/>
    <n v="350.79891373801917"/>
    <n v="356.47527156549518"/>
    <n v="355.34"/>
    <n v="358.74581469648564"/>
    <n v="363.28690095846645"/>
    <n v="365.55744408945685"/>
    <n v="366.69271565495205"/>
  </r>
  <r>
    <x v="1"/>
    <n v="37002"/>
    <x v="57"/>
    <n v="563"/>
    <n v="546"/>
    <n v="565"/>
    <n v="562"/>
    <n v="580"/>
    <n v="567"/>
    <n v="582"/>
    <n v="580"/>
    <n v="560"/>
    <n v="553"/>
    <n v="517"/>
    <n v="500"/>
    <n v="503"/>
    <n v="494"/>
    <n v="507"/>
    <n v="523"/>
    <n v="522"/>
    <n v="527"/>
    <n v="515"/>
    <n v="514"/>
    <n v="510"/>
    <n v="496"/>
    <n v="502"/>
  </r>
  <r>
    <x v="2"/>
    <n v="37002"/>
    <x v="57"/>
    <n v="963.99"/>
    <n v="931.31"/>
    <n v="965.72"/>
    <n v="933.31"/>
    <n v="935.04"/>
    <n v="896.12"/>
    <n v="924.42000000000007"/>
    <n v="905.12"/>
    <n v="897.88"/>
    <n v="902.96"/>
    <n v="877.99"/>
    <n v="889.39814696485621"/>
    <n v="877.63961661341853"/>
    <n v="872.04543130990419"/>
    <n v="877.09853035143772"/>
    <n v="871.52837060702882"/>
    <n v="872.79891373801911"/>
    <n v="883.47527156549518"/>
    <n v="870.33999999999992"/>
    <n v="872.7458146964857"/>
    <n v="873.2869009584665"/>
    <n v="861.55744408945679"/>
    <n v="868.69271565495205"/>
  </r>
  <r>
    <x v="3"/>
    <n v="37002"/>
    <x v="57"/>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54"/>
    <n v="1081.1764705882399"/>
    <n v="1081.1764705882399"/>
  </r>
  <r>
    <x v="4"/>
    <n v="37002"/>
    <x v="57"/>
    <n v="919"/>
    <n v="919"/>
    <n v="919"/>
    <n v="919"/>
    <n v="919"/>
    <n v="919"/>
    <n v="919"/>
    <n v="919"/>
    <n v="919"/>
    <n v="919"/>
    <n v="919"/>
    <n v="919"/>
    <n v="919"/>
    <n v="919"/>
    <n v="919"/>
    <n v="919"/>
    <n v="919"/>
    <n v="919"/>
    <n v="919"/>
    <n v="919"/>
    <n v="919"/>
    <n v="919"/>
    <n v="919"/>
  </r>
  <r>
    <x v="0"/>
    <n v="13006"/>
    <x v="58"/>
    <n v="396.42"/>
    <n v="415.64"/>
    <n v="435.83"/>
    <n v="459.99"/>
    <n v="440.8"/>
    <n v="417.42"/>
    <n v="398.53"/>
    <n v="385.31"/>
    <n v="380.77"/>
    <n v="364.88"/>
    <n v="358.96"/>
    <n v="356.54286738351254"/>
    <n v="369.83017921146956"/>
    <n v="356.54286738351254"/>
    <n v="339.93372759856629"/>
    <n v="320.0027598566308"/>
    <n v="316.68093189964156"/>
    <n v="312.25182795698925"/>
    <n v="308.93"/>
    <n v="310.03727598566309"/>
    <n v="301.17906810035845"/>
    <n v="298.96451612903223"/>
    <n v="298.96451612903223"/>
  </r>
  <r>
    <x v="1"/>
    <n v="13006"/>
    <x v="58"/>
    <n v="515"/>
    <n v="541"/>
    <n v="547"/>
    <n v="550"/>
    <n v="556"/>
    <n v="585"/>
    <n v="616"/>
    <n v="611"/>
    <n v="641"/>
    <n v="646"/>
    <n v="634"/>
    <n v="616"/>
    <n v="567"/>
    <n v="563"/>
    <n v="555"/>
    <n v="556"/>
    <n v="540"/>
    <n v="534"/>
    <n v="538"/>
    <n v="521"/>
    <n v="503"/>
    <n v="491"/>
    <n v="488"/>
  </r>
  <r>
    <x v="2"/>
    <n v="13006"/>
    <x v="58"/>
    <n v="911.42000000000007"/>
    <n v="956.64"/>
    <n v="982.82999999999993"/>
    <n v="1009.99"/>
    <n v="996.8"/>
    <n v="1002.4200000000001"/>
    <n v="1014.53"/>
    <n v="996.31"/>
    <n v="1021.77"/>
    <n v="1010.88"/>
    <n v="992.96"/>
    <n v="972.54286738351254"/>
    <n v="936.83017921146961"/>
    <n v="919.54286738351254"/>
    <n v="894.93372759856629"/>
    <n v="876.00275985663075"/>
    <n v="856.68093189964156"/>
    <n v="846.25182795698925"/>
    <n v="846.93000000000006"/>
    <n v="831.03727598566309"/>
    <n v="804.17906810035845"/>
    <n v="789.96451612903229"/>
    <n v="786.96451612903229"/>
  </r>
  <r>
    <x v="3"/>
    <n v="13006"/>
    <x v="58"/>
    <n v="1345"/>
    <n v="1345"/>
    <n v="1345"/>
    <n v="1345"/>
    <n v="1345"/>
    <n v="1345"/>
    <n v="1345"/>
    <n v="1345"/>
    <n v="1345"/>
    <n v="1345"/>
    <n v="1345"/>
    <n v="1345"/>
    <n v="1345"/>
    <n v="1345"/>
    <n v="1345"/>
    <n v="1345"/>
    <n v="1345"/>
    <n v="1345"/>
    <n v="1345"/>
    <n v="1345"/>
    <n v="1345"/>
    <n v="1345"/>
    <n v="1345"/>
  </r>
  <r>
    <x v="4"/>
    <n v="13006"/>
    <x v="58"/>
    <n v="1143.25"/>
    <n v="1143.25"/>
    <n v="1143.25"/>
    <n v="1143.25"/>
    <n v="1143.25"/>
    <n v="1143.25"/>
    <n v="1143.25"/>
    <n v="1143.25"/>
    <n v="1143.25"/>
    <n v="1143.25"/>
    <n v="1143.25"/>
    <n v="1143.25"/>
    <n v="1143.25"/>
    <n v="1143.25"/>
    <n v="1143.25"/>
    <n v="1143.25"/>
    <n v="1143.25"/>
    <n v="1143.25"/>
    <n v="1143.25"/>
    <n v="1143.25"/>
    <n v="1143.25"/>
    <n v="1143.25"/>
    <n v="1143.25"/>
  </r>
  <r>
    <x v="0"/>
    <n v="44013"/>
    <x v="59"/>
    <n v="922.09"/>
    <n v="987.55"/>
    <n v="1046.8"/>
    <n v="1001.63"/>
    <n v="993.93"/>
    <n v="976.79"/>
    <n v="979.52"/>
    <n v="919.6"/>
    <n v="862.95"/>
    <n v="853.63"/>
    <n v="888.01"/>
    <n v="906.03762326169408"/>
    <n v="938.35630847029074"/>
    <n v="938.35630847029074"/>
    <n v="918.29643489254113"/>
    <n v="902.69431099873577"/>
    <n v="882.63443742098605"/>
    <n v="884.86331226295829"/>
    <n v="881.52"/>
    <n v="880.40556257901392"/>
    <n v="875.94781289506955"/>
    <n v="865.91787610619463"/>
    <n v="864.80343868520856"/>
  </r>
  <r>
    <x v="1"/>
    <n v="44013"/>
    <x v="59"/>
    <n v="1241"/>
    <n v="1240"/>
    <n v="1293"/>
    <n v="1310"/>
    <n v="1367"/>
    <n v="1374"/>
    <n v="1411"/>
    <n v="1462"/>
    <n v="1476"/>
    <n v="1473"/>
    <n v="1425"/>
    <n v="1405"/>
    <n v="1371"/>
    <n v="1360"/>
    <n v="1348"/>
    <n v="1349"/>
    <n v="1383"/>
    <n v="1382"/>
    <n v="1392"/>
    <n v="1385"/>
    <n v="1365"/>
    <n v="1355"/>
    <n v="1337"/>
  </r>
  <r>
    <x v="2"/>
    <n v="44013"/>
    <x v="59"/>
    <n v="2163.09"/>
    <n v="2227.5500000000002"/>
    <n v="2339.8000000000002"/>
    <n v="2311.63"/>
    <n v="2360.9299999999998"/>
    <n v="2350.79"/>
    <n v="2390.52"/>
    <n v="2381.6"/>
    <n v="2338.9499999999998"/>
    <n v="2326.63"/>
    <n v="2313.0100000000002"/>
    <n v="2311.0376232616941"/>
    <n v="2309.356308470291"/>
    <n v="2298.356308470291"/>
    <n v="2266.2964348925411"/>
    <n v="2251.694310998736"/>
    <n v="2265.6344374209862"/>
    <n v="2266.8633122629581"/>
    <n v="2273.52"/>
    <n v="2265.4055625790138"/>
    <n v="2240.9478128950695"/>
    <n v="2220.9178761061949"/>
    <n v="2201.8034386852087"/>
  </r>
  <r>
    <x v="3"/>
    <n v="44013"/>
    <x v="59"/>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41"/>
    <n v="2876.4705882352901"/>
    <n v="2876.4705882352901"/>
  </r>
  <r>
    <x v="4"/>
    <n v="44013"/>
    <x v="59"/>
    <n v="2445"/>
    <n v="2445"/>
    <n v="2445"/>
    <n v="2445"/>
    <n v="2445"/>
    <n v="2445"/>
    <n v="2445"/>
    <n v="2445"/>
    <n v="2445"/>
    <n v="2445"/>
    <n v="2445"/>
    <n v="2445"/>
    <n v="2445"/>
    <n v="2445"/>
    <n v="2445"/>
    <n v="2445"/>
    <n v="2445"/>
    <n v="2445"/>
    <n v="2445"/>
    <n v="2445"/>
    <n v="2445"/>
    <n v="2445"/>
    <n v="2445"/>
  </r>
  <r>
    <x v="0"/>
    <n v="71011"/>
    <x v="60"/>
    <n v="796.3"/>
    <n v="736.62"/>
    <n v="745.76"/>
    <n v="791.98"/>
    <n v="763.11"/>
    <n v="744.92"/>
    <n v="770.68"/>
    <n v="784.41"/>
    <n v="740.43"/>
    <n v="747.68"/>
    <n v="702.35"/>
    <n v="682.93565217391301"/>
    <n v="678.42782608695654"/>
    <n v="652.50782608695658"/>
    <n v="649.12695652173909"/>
    <n v="628.8417391304348"/>
    <n v="611.93739130434778"/>
    <n v="604.04869565217393"/>
    <n v="596.16"/>
    <n v="597.28695652173917"/>
    <n v="602.92173913043484"/>
    <n v="597.28695652173917"/>
    <n v="593.90608695652179"/>
  </r>
  <r>
    <x v="1"/>
    <n v="71011"/>
    <x v="60"/>
    <n v="1127"/>
    <n v="1108"/>
    <n v="1109"/>
    <n v="1103"/>
    <n v="1133"/>
    <n v="1162"/>
    <n v="1189"/>
    <n v="1193"/>
    <n v="1208"/>
    <n v="1223"/>
    <n v="1207"/>
    <n v="1204"/>
    <n v="1188"/>
    <n v="1168"/>
    <n v="1138"/>
    <n v="1115"/>
    <n v="1085"/>
    <n v="1053"/>
    <n v="1036"/>
    <n v="1008"/>
    <n v="992"/>
    <n v="976"/>
    <n v="961"/>
  </r>
  <r>
    <x v="2"/>
    <n v="71011"/>
    <x v="60"/>
    <n v="1923.3"/>
    <n v="1844.62"/>
    <n v="1854.76"/>
    <n v="1894.98"/>
    <n v="1896.1100000000001"/>
    <n v="1906.92"/>
    <n v="1959.6799999999998"/>
    <n v="1977.4099999999999"/>
    <n v="1948.4299999999998"/>
    <n v="1970.6799999999998"/>
    <n v="1909.35"/>
    <n v="1886.935652173913"/>
    <n v="1866.4278260869564"/>
    <n v="1820.5078260869566"/>
    <n v="1787.126956521739"/>
    <n v="1743.8417391304347"/>
    <n v="1696.9373913043478"/>
    <n v="1657.048695652174"/>
    <n v="1632.1599999999999"/>
    <n v="1605.2869565217393"/>
    <n v="1594.9217391304348"/>
    <n v="1573.2869565217393"/>
    <n v="1554.9060869565219"/>
  </r>
  <r>
    <x v="3"/>
    <n v="71011"/>
    <x v="60"/>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32"/>
    <n v="2391.76470588235"/>
    <n v="2391.76470588235"/>
  </r>
  <r>
    <x v="4"/>
    <n v="71011"/>
    <x v="60"/>
    <n v="2033"/>
    <n v="2033"/>
    <n v="2033"/>
    <n v="2033"/>
    <n v="2033"/>
    <n v="2033"/>
    <n v="2033"/>
    <n v="2033"/>
    <n v="2033"/>
    <n v="2033"/>
    <n v="2033"/>
    <n v="2033"/>
    <n v="2033"/>
    <n v="2033"/>
    <n v="2033"/>
    <n v="2033"/>
    <n v="2033"/>
    <n v="2033"/>
    <n v="2033"/>
    <n v="2033"/>
    <n v="2033"/>
    <n v="2033"/>
    <n v="2033"/>
  </r>
  <r>
    <x v="0"/>
    <n v="24020"/>
    <x v="61"/>
    <n v="1014.34"/>
    <n v="1072.18"/>
    <n v="1075.8"/>
    <n v="1042.93"/>
    <n v="1074.26"/>
    <n v="1078.18"/>
    <n v="1067.42"/>
    <n v="1073.6600000000001"/>
    <n v="1087.26"/>
    <n v="1021.93"/>
    <n v="1018.47"/>
    <n v="998.26931818181822"/>
    <n v="962.49706937799044"/>
    <n v="941.25729665071776"/>
    <n v="940.13941387559805"/>
    <n v="945.72882775119615"/>
    <n v="942.37517942583736"/>
    <n v="935.66788277511966"/>
    <n v="934.55"/>
    <n v="943.49306220095696"/>
    <n v="960.26130382775114"/>
    <n v="963.61495215311004"/>
    <n v="963.61495215311004"/>
  </r>
  <r>
    <x v="1"/>
    <n v="24020"/>
    <x v="61"/>
    <n v="1407"/>
    <n v="1462"/>
    <n v="1412"/>
    <n v="1419"/>
    <n v="1458"/>
    <n v="1506"/>
    <n v="1534"/>
    <n v="1545"/>
    <n v="1579"/>
    <n v="1595"/>
    <n v="1573"/>
    <n v="1551"/>
    <n v="1540"/>
    <n v="1536"/>
    <n v="1505"/>
    <n v="1462"/>
    <n v="1434"/>
    <n v="1418"/>
    <n v="1402"/>
    <n v="1378"/>
    <n v="1365"/>
    <n v="1371"/>
    <n v="1379"/>
  </r>
  <r>
    <x v="2"/>
    <n v="24020"/>
    <x v="61"/>
    <n v="2421.34"/>
    <n v="2534.1800000000003"/>
    <n v="2487.8000000000002"/>
    <n v="2461.9300000000003"/>
    <n v="2532.2600000000002"/>
    <n v="2584.1800000000003"/>
    <n v="2601.42"/>
    <n v="2618.66"/>
    <n v="2666.26"/>
    <n v="2616.9299999999998"/>
    <n v="2591.4700000000003"/>
    <n v="2549.2693181818181"/>
    <n v="2502.4970693779906"/>
    <n v="2477.2572966507178"/>
    <n v="2445.1394138755982"/>
    <n v="2407.7288277511961"/>
    <n v="2376.3751794258374"/>
    <n v="2353.6678827751198"/>
    <n v="2336.5500000000002"/>
    <n v="2321.493062200957"/>
    <n v="2325.2613038277514"/>
    <n v="2334.6149521531102"/>
    <n v="2342.6149521531102"/>
  </r>
  <r>
    <x v="3"/>
    <n v="24020"/>
    <x v="61"/>
    <n v="3133"/>
    <n v="3133"/>
    <n v="3133"/>
    <n v="3133"/>
    <n v="3133"/>
    <n v="3133"/>
    <n v="3133"/>
    <n v="3133"/>
    <n v="3133"/>
    <n v="3133"/>
    <n v="3133"/>
    <n v="3133"/>
    <n v="3133"/>
    <n v="3133"/>
    <n v="3133"/>
    <n v="3133"/>
    <n v="3133"/>
    <n v="3133"/>
    <n v="3133"/>
    <n v="3133"/>
    <n v="3133"/>
    <n v="3133"/>
    <n v="3133"/>
  </r>
  <r>
    <x v="4"/>
    <n v="24020"/>
    <x v="61"/>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n v="2663.0499999999997"/>
  </r>
  <r>
    <x v="0"/>
    <n v="32003"/>
    <x v="62"/>
    <n v="676.76"/>
    <n v="699.95"/>
    <n v="750.79"/>
    <n v="759.27"/>
    <n v="744.19"/>
    <n v="706.92"/>
    <n v="700.03"/>
    <n v="697.54"/>
    <n v="704.27"/>
    <n v="684.35"/>
    <n v="660.89"/>
    <n v="662.90499999999997"/>
    <n v="674.12166666666667"/>
    <n v="667.39166666666665"/>
    <n v="660.66166666666663"/>
    <n v="638.22833333333335"/>
    <n v="618.0383333333333"/>
    <n v="613.55166666666662"/>
    <n v="619.16"/>
    <n v="620.28166666666664"/>
    <n v="624.76833333333332"/>
    <n v="644.95833333333337"/>
    <n v="652.80999999999995"/>
  </r>
  <r>
    <x v="1"/>
    <n v="32003"/>
    <x v="62"/>
    <n v="964"/>
    <n v="938"/>
    <n v="946"/>
    <n v="939"/>
    <n v="953"/>
    <n v="969"/>
    <n v="1002"/>
    <n v="1029"/>
    <n v="1013"/>
    <n v="1034"/>
    <n v="1022"/>
    <n v="992"/>
    <n v="963"/>
    <n v="955"/>
    <n v="947"/>
    <n v="938"/>
    <n v="928"/>
    <n v="913"/>
    <n v="901"/>
    <n v="893"/>
    <n v="887"/>
    <n v="862"/>
    <n v="851"/>
  </r>
  <r>
    <x v="2"/>
    <n v="32003"/>
    <x v="62"/>
    <n v="1640.76"/>
    <n v="1637.95"/>
    <n v="1696.79"/>
    <n v="1698.27"/>
    <n v="1697.19"/>
    <n v="1675.92"/>
    <n v="1702.03"/>
    <n v="1726.54"/>
    <n v="1717.27"/>
    <n v="1718.35"/>
    <n v="1682.8899999999999"/>
    <n v="1654.905"/>
    <n v="1637.1216666666667"/>
    <n v="1622.3916666666667"/>
    <n v="1607.6616666666666"/>
    <n v="1576.2283333333335"/>
    <n v="1546.0383333333334"/>
    <n v="1526.5516666666667"/>
    <n v="1520.1599999999999"/>
    <n v="1513.2816666666668"/>
    <n v="1511.7683333333334"/>
    <n v="1506.9583333333335"/>
    <n v="1503.81"/>
  </r>
  <r>
    <x v="3"/>
    <n v="32003"/>
    <x v="62"/>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2999999999997"/>
    <n v="2483.3000000000002"/>
    <n v="2483.3000000000002"/>
  </r>
  <r>
    <x v="4"/>
    <n v="32003"/>
    <x v="62"/>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n v="2110.8049999999998"/>
  </r>
  <r>
    <x v="0"/>
    <n v="23016"/>
    <x v="63"/>
    <n v="1578.95"/>
    <n v="1610.9"/>
    <n v="1629.71"/>
    <n v="1604.6"/>
    <n v="1685.33"/>
    <n v="1676.55"/>
    <n v="1648.98"/>
    <n v="1656.71"/>
    <n v="1701.71"/>
    <n v="1748.47"/>
    <n v="1745.47"/>
    <n v="1723.7050777202073"/>
    <n v="1720.3731735751296"/>
    <n v="1720.3731735751296"/>
    <n v="1688.1647668393782"/>
    <n v="1679.2796891191711"/>
    <n v="1679.2796891191711"/>
    <n v="1691.4966709844559"/>
    <n v="1714.82"/>
    <n v="1723.7050777202073"/>
    <n v="1728.1476165803108"/>
    <n v="1740.3645984455959"/>
    <n v="1757.0241191709845"/>
  </r>
  <r>
    <x v="1"/>
    <n v="23016"/>
    <x v="63"/>
    <n v="2451"/>
    <n v="2483"/>
    <n v="2493"/>
    <n v="2507"/>
    <n v="2553"/>
    <n v="2607"/>
    <n v="2639"/>
    <n v="2675"/>
    <n v="2679"/>
    <n v="2674"/>
    <n v="2698"/>
    <n v="2737"/>
    <n v="2754"/>
    <n v="2737"/>
    <n v="2752"/>
    <n v="2767"/>
    <n v="2775"/>
    <n v="2747"/>
    <n v="2723"/>
    <n v="2724"/>
    <n v="2715"/>
    <n v="2715"/>
    <n v="2714"/>
  </r>
  <r>
    <x v="2"/>
    <n v="23016"/>
    <x v="63"/>
    <n v="4029.95"/>
    <n v="4093.9"/>
    <n v="4122.71"/>
    <n v="4111.6000000000004"/>
    <n v="4238.33"/>
    <n v="4283.55"/>
    <n v="4287.9799999999996"/>
    <n v="4331.71"/>
    <n v="4380.71"/>
    <n v="4422.47"/>
    <n v="4443.47"/>
    <n v="4460.7050777202076"/>
    <n v="4474.3731735751298"/>
    <n v="4457.3731735751298"/>
    <n v="4440.164766839378"/>
    <n v="4446.2796891191711"/>
    <n v="4454.2796891191711"/>
    <n v="4438.4966709844557"/>
    <n v="4437.82"/>
    <n v="4447.7050777202076"/>
    <n v="4443.1476165803106"/>
    <n v="4455.3645984455961"/>
    <n v="4471.0241191709847"/>
  </r>
  <r>
    <x v="3"/>
    <n v="23016"/>
    <x v="63"/>
    <n v="4411"/>
    <n v="4411"/>
    <n v="4411"/>
    <n v="4411"/>
    <n v="4411"/>
    <n v="4411"/>
    <n v="4411"/>
    <n v="4411"/>
    <n v="4411"/>
    <n v="4411"/>
    <n v="4411"/>
    <n v="4411"/>
    <n v="4411"/>
    <n v="4411"/>
    <n v="4411"/>
    <n v="4411"/>
    <n v="4411"/>
    <n v="4411"/>
    <n v="4411"/>
    <n v="4411"/>
    <n v="4411"/>
    <n v="4411"/>
    <n v="4411"/>
  </r>
  <r>
    <x v="4"/>
    <n v="23016"/>
    <x v="63"/>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n v="3749.3499999999995"/>
  </r>
  <r>
    <x v="0"/>
    <n v="72041"/>
    <x v="64"/>
    <n v="810.33"/>
    <n v="799.41"/>
    <n v="829.56999999999994"/>
    <n v="836.56999999999994"/>
    <n v="870.55"/>
    <n v="932.58"/>
    <n v="853.38"/>
    <n v="861.11"/>
    <n v="819.3"/>
    <n v="777.46"/>
    <n v="750.38"/>
    <n v="741.2292150170648"/>
    <n v="719.0367235494881"/>
    <n v="720.14634812286693"/>
    <n v="699.06348122866893"/>
    <n v="683.52873720136517"/>
    <n v="667.99399317406142"/>
    <n v="655.78812286689424"/>
    <n v="650.24"/>
    <n v="639.14375426621154"/>
    <n v="650.24"/>
    <n v="651.34962457337883"/>
    <n v="660.22662116040954"/>
  </r>
  <r>
    <x v="1"/>
    <n v="72041"/>
    <x v="64"/>
    <n v="1186"/>
    <n v="1214"/>
    <n v="1187"/>
    <n v="1198"/>
    <n v="1187"/>
    <n v="1231"/>
    <n v="1280"/>
    <n v="1278"/>
    <n v="1320"/>
    <n v="1351"/>
    <n v="1340"/>
    <n v="1310"/>
    <n v="1276"/>
    <n v="1227"/>
    <n v="1182"/>
    <n v="1143"/>
    <n v="1116"/>
    <n v="1098"/>
    <n v="1072"/>
    <n v="1069"/>
    <n v="1038"/>
    <n v="1021"/>
    <n v="1001"/>
  </r>
  <r>
    <x v="2"/>
    <n v="72041"/>
    <x v="64"/>
    <n v="1996.33"/>
    <n v="2013.4099999999999"/>
    <n v="2016.57"/>
    <n v="2034.57"/>
    <n v="2057.5500000000002"/>
    <n v="2163.58"/>
    <n v="2133.38"/>
    <n v="2139.11"/>
    <n v="2139.3000000000002"/>
    <n v="2128.46"/>
    <n v="2090.38"/>
    <n v="2051.2292150170647"/>
    <n v="1995.0367235494882"/>
    <n v="1947.146348122867"/>
    <n v="1881.0634812286689"/>
    <n v="1826.5287372013652"/>
    <n v="1783.9939931740614"/>
    <n v="1753.7881228668944"/>
    <n v="1722.24"/>
    <n v="1708.1437542662115"/>
    <n v="1688.24"/>
    <n v="1672.3496245733788"/>
    <n v="1661.2266211604096"/>
  </r>
  <r>
    <x v="3"/>
    <n v="72041"/>
    <x v="64"/>
    <n v="2916"/>
    <n v="2916"/>
    <n v="2916"/>
    <n v="2916"/>
    <n v="2916"/>
    <n v="2916"/>
    <n v="2916"/>
    <n v="2916"/>
    <n v="2916"/>
    <n v="2916"/>
    <n v="2916"/>
    <n v="2916"/>
    <n v="2916"/>
    <n v="2916"/>
    <n v="2916"/>
    <n v="2916"/>
    <n v="2916"/>
    <n v="2916"/>
    <n v="2916"/>
    <n v="2916"/>
    <n v="2916"/>
    <n v="2916"/>
    <n v="2916"/>
  </r>
  <r>
    <x v="4"/>
    <n v="72041"/>
    <x v="64"/>
    <n v="2478.6"/>
    <n v="2478.6"/>
    <n v="2478.6"/>
    <n v="2478.6"/>
    <n v="2478.6"/>
    <n v="2478.6"/>
    <n v="2478.6"/>
    <n v="2478.6"/>
    <n v="2478.6"/>
    <n v="2478.6"/>
    <n v="2478.6"/>
    <n v="2478.6"/>
    <n v="2478.6"/>
    <n v="2478.6"/>
    <n v="2478.6"/>
    <n v="2478.6"/>
    <n v="2478.6"/>
    <n v="2478.6"/>
    <n v="2478.6"/>
    <n v="2478.6"/>
    <n v="2478.6"/>
    <n v="2478.6"/>
    <n v="2478.6"/>
  </r>
  <r>
    <x v="0"/>
    <n v="23098"/>
    <x v="65"/>
    <n v="163.33000000000001"/>
    <n v="178.71"/>
    <n v="188.52"/>
    <n v="202.9"/>
    <n v="210.44"/>
    <n v="215.17"/>
    <n v="223.28"/>
    <n v="200.25"/>
    <n v="209.36"/>
    <n v="221.55"/>
    <n v="211.82"/>
    <n v="203.81073825503356"/>
    <n v="200.41389261744968"/>
    <n v="192.48791946308725"/>
    <n v="183.42966442953019"/>
    <n v="176.63597315436243"/>
    <n v="168.71"/>
    <n v="168.71"/>
    <n v="168.71"/>
    <n v="167.57771812080537"/>
    <n v="170.97456375838925"/>
    <n v="172.10684563758389"/>
    <n v="170.97456375838925"/>
  </r>
  <r>
    <x v="1"/>
    <n v="23098"/>
    <x v="65"/>
    <n v="269"/>
    <n v="277"/>
    <n v="272"/>
    <n v="284"/>
    <n v="288"/>
    <n v="287"/>
    <n v="276"/>
    <n v="292"/>
    <n v="292"/>
    <n v="288"/>
    <n v="295"/>
    <n v="308"/>
    <n v="315"/>
    <n v="317"/>
    <n v="324"/>
    <n v="323"/>
    <n v="320"/>
    <n v="308"/>
    <n v="299"/>
    <n v="292"/>
    <n v="282"/>
    <n v="275"/>
    <n v="270"/>
  </r>
  <r>
    <x v="2"/>
    <n v="23098"/>
    <x v="65"/>
    <n v="432.33000000000004"/>
    <n v="455.71000000000004"/>
    <n v="460.52"/>
    <n v="486.9"/>
    <n v="498.44"/>
    <n v="502.16999999999996"/>
    <n v="499.28"/>
    <n v="492.25"/>
    <n v="501.36"/>
    <n v="509.55"/>
    <n v="506.82"/>
    <n v="511.81073825503358"/>
    <n v="515.41389261744962"/>
    <n v="509.48791946308722"/>
    <n v="507.42966442953019"/>
    <n v="499.63597315436243"/>
    <n v="488.71000000000004"/>
    <n v="476.71000000000004"/>
    <n v="467.71000000000004"/>
    <n v="459.57771812080534"/>
    <n v="452.97456375838925"/>
    <n v="447.10684563758389"/>
    <n v="440.97456375838925"/>
  </r>
  <r>
    <x v="3"/>
    <n v="23098"/>
    <x v="65"/>
    <n v="520"/>
    <n v="520"/>
    <n v="520"/>
    <n v="520"/>
    <n v="520"/>
    <n v="520"/>
    <n v="520"/>
    <n v="520"/>
    <n v="520"/>
    <n v="520"/>
    <n v="520"/>
    <n v="520"/>
    <n v="520"/>
    <n v="520"/>
    <n v="520"/>
    <n v="520"/>
    <n v="520"/>
    <n v="520"/>
    <n v="520"/>
    <n v="520"/>
    <n v="520"/>
    <n v="520"/>
    <n v="520"/>
  </r>
  <r>
    <x v="4"/>
    <n v="23098"/>
    <x v="65"/>
    <n v="442"/>
    <n v="442"/>
    <n v="442"/>
    <n v="442"/>
    <n v="442"/>
    <n v="442"/>
    <n v="442"/>
    <n v="442"/>
    <n v="442"/>
    <n v="442"/>
    <n v="442"/>
    <n v="442"/>
    <n v="442"/>
    <n v="442"/>
    <n v="442"/>
    <n v="442"/>
    <n v="442"/>
    <n v="442"/>
    <n v="442"/>
    <n v="442"/>
    <n v="442"/>
    <n v="442"/>
    <n v="442"/>
  </r>
  <r>
    <x v="0"/>
    <n v="12009"/>
    <x v="66"/>
    <n v="751.52"/>
    <n v="771.14"/>
    <n v="795.33"/>
    <n v="807.22"/>
    <n v="826.87"/>
    <n v="797.19"/>
    <n v="770.56999999999994"/>
    <n v="739.08"/>
    <n v="708.43"/>
    <n v="696.81"/>
    <n v="614.1"/>
    <n v="594.12377398720685"/>
    <n v="566.36098081023454"/>
    <n v="533.04562899786777"/>
    <n v="527.4930703624733"/>
    <n v="506.39334754797443"/>
    <n v="513.05641791044775"/>
    <n v="515.27744136460558"/>
    <n v="520.83000000000004"/>
    <n v="525.27204690831559"/>
    <n v="526.3825586353945"/>
    <n v="538.59818763326223"/>
    <n v="548.59279317697224"/>
  </r>
  <r>
    <x v="1"/>
    <n v="12009"/>
    <x v="66"/>
    <n v="986"/>
    <n v="982"/>
    <n v="1007"/>
    <n v="991"/>
    <n v="1043"/>
    <n v="1073"/>
    <n v="1133"/>
    <n v="1170"/>
    <n v="1191"/>
    <n v="1210"/>
    <n v="1195"/>
    <n v="1153"/>
    <n v="1093"/>
    <n v="1046"/>
    <n v="984"/>
    <n v="934"/>
    <n v="868"/>
    <n v="835"/>
    <n v="812"/>
    <n v="789"/>
    <n v="788"/>
    <n v="773"/>
    <n v="782"/>
  </r>
  <r>
    <x v="2"/>
    <n v="12009"/>
    <x v="66"/>
    <n v="1737.52"/>
    <n v="1753.1399999999999"/>
    <n v="1802.33"/>
    <n v="1798.22"/>
    <n v="1869.87"/>
    <n v="1870.19"/>
    <n v="1903.57"/>
    <n v="1909.08"/>
    <n v="1899.4299999999998"/>
    <n v="1906.81"/>
    <n v="1809.1"/>
    <n v="1747.1237739872067"/>
    <n v="1659.3609808102347"/>
    <n v="1579.0456289978679"/>
    <n v="1511.4930703624732"/>
    <n v="1440.3933475479744"/>
    <n v="1381.0564179104476"/>
    <n v="1350.2774413646057"/>
    <n v="1332.83"/>
    <n v="1314.2720469083156"/>
    <n v="1314.3825586353946"/>
    <n v="1311.5981876332621"/>
    <n v="1330.5927931769722"/>
  </r>
  <r>
    <x v="3"/>
    <n v="12009"/>
    <x v="66"/>
    <n v="2635"/>
    <n v="2635"/>
    <n v="2635"/>
    <n v="2635"/>
    <n v="2635"/>
    <n v="2635"/>
    <n v="2635"/>
    <n v="2635"/>
    <n v="2635"/>
    <n v="2635"/>
    <n v="2635"/>
    <n v="2635"/>
    <n v="2635"/>
    <n v="2635"/>
    <n v="2635"/>
    <n v="2635"/>
    <n v="2635"/>
    <n v="2635"/>
    <n v="2635"/>
    <n v="2635"/>
    <n v="2635"/>
    <n v="2635"/>
    <n v="2635"/>
  </r>
  <r>
    <x v="4"/>
    <n v="12009"/>
    <x v="66"/>
    <n v="2239.75"/>
    <n v="2239.75"/>
    <n v="2239.75"/>
    <n v="2239.75"/>
    <n v="2239.75"/>
    <n v="2239.75"/>
    <n v="2239.75"/>
    <n v="2239.75"/>
    <n v="2239.75"/>
    <n v="2239.75"/>
    <n v="2239.75"/>
    <n v="2239.75"/>
    <n v="2239.75"/>
    <n v="2239.75"/>
    <n v="2239.75"/>
    <n v="2239.75"/>
    <n v="2239.75"/>
    <n v="2239.75"/>
    <n v="2239.75"/>
    <n v="2239.75"/>
    <n v="2239.75"/>
    <n v="2239.75"/>
    <n v="2239.75"/>
  </r>
  <r>
    <x v="0"/>
    <n v="11013"/>
    <x v="67"/>
    <n v="822.06"/>
    <n v="839.33"/>
    <n v="920.28"/>
    <n v="988.42"/>
    <n v="989.09"/>
    <n v="988.47"/>
    <n v="1003.2"/>
    <n v="1001.69"/>
    <n v="988.55"/>
    <n v="984.28"/>
    <n v="988.74"/>
    <n v="1017.8388741721855"/>
    <n v="1016.7252649006623"/>
    <n v="1022.2933112582781"/>
    <n v="1024.5205298013245"/>
    <n v="986.65781456953641"/>
    <n v="1010.0436092715232"/>
    <n v="1005.5891721854305"/>
    <n v="1008.93"/>
    <n v="1018.9524834437086"/>
    <n v="1013.3844370860927"/>
    <n v="1025.6341390728476"/>
    <n v="1034.5430132450331"/>
  </r>
  <r>
    <x v="1"/>
    <n v="11013"/>
    <x v="67"/>
    <n v="1456"/>
    <n v="1437"/>
    <n v="1408"/>
    <n v="1474"/>
    <n v="1514"/>
    <n v="1556"/>
    <n v="1577"/>
    <n v="1628"/>
    <n v="1662"/>
    <n v="1752"/>
    <n v="1759"/>
    <n v="1768"/>
    <n v="1754"/>
    <n v="1716"/>
    <n v="1726"/>
    <n v="1738"/>
    <n v="1720"/>
    <n v="1730"/>
    <n v="1723"/>
    <n v="1722"/>
    <n v="1730"/>
    <n v="1708"/>
    <n v="1725"/>
  </r>
  <r>
    <x v="2"/>
    <n v="11013"/>
    <x v="67"/>
    <n v="2278.06"/>
    <n v="2276.33"/>
    <n v="2328.2799999999997"/>
    <n v="2462.42"/>
    <n v="2503.09"/>
    <n v="2544.4700000000003"/>
    <n v="2580.1999999999998"/>
    <n v="2629.69"/>
    <n v="2650.55"/>
    <n v="2736.2799999999997"/>
    <n v="2747.74"/>
    <n v="2785.8388741721856"/>
    <n v="2770.7252649006623"/>
    <n v="2738.2933112582782"/>
    <n v="2750.5205298013243"/>
    <n v="2724.6578145695366"/>
    <n v="2730.0436092715231"/>
    <n v="2735.5891721854305"/>
    <n v="2731.93"/>
    <n v="2740.9524834437088"/>
    <n v="2743.3844370860925"/>
    <n v="2733.6341390728476"/>
    <n v="2759.5430132450329"/>
  </r>
  <r>
    <x v="3"/>
    <n v="11013"/>
    <x v="67"/>
    <n v="3196"/>
    <n v="3196"/>
    <n v="3196"/>
    <n v="3196"/>
    <n v="3196"/>
    <n v="3196"/>
    <n v="3196"/>
    <n v="3196"/>
    <n v="3196"/>
    <n v="3196"/>
    <n v="3196"/>
    <n v="3196"/>
    <n v="3196"/>
    <n v="3196"/>
    <n v="3196"/>
    <n v="3196"/>
    <n v="3196"/>
    <n v="3196"/>
    <n v="3196"/>
    <n v="3196"/>
    <n v="3196"/>
    <n v="3196"/>
    <n v="3196"/>
  </r>
  <r>
    <x v="4"/>
    <n v="11013"/>
    <x v="67"/>
    <n v="2716.6"/>
    <n v="2716.6"/>
    <n v="2716.6"/>
    <n v="2716.6"/>
    <n v="2716.6"/>
    <n v="2716.6"/>
    <n v="2716.6"/>
    <n v="2716.6"/>
    <n v="2716.6"/>
    <n v="2716.6"/>
    <n v="2716.6"/>
    <n v="2716.6"/>
    <n v="2716.6"/>
    <n v="2716.6"/>
    <n v="2716.6"/>
    <n v="2716.6"/>
    <n v="2716.6"/>
    <n v="2716.6"/>
    <n v="2716.6"/>
    <n v="2716.6"/>
    <n v="2716.6"/>
    <n v="2716.6"/>
    <n v="2716.6"/>
  </r>
  <r>
    <x v="0"/>
    <n v="43005"/>
    <x v="68"/>
    <n v="927.63"/>
    <n v="917.25"/>
    <n v="885.55"/>
    <n v="895.06"/>
    <n v="913.79"/>
    <n v="913.33"/>
    <n v="897.95"/>
    <n v="869.41"/>
    <n v="806.11"/>
    <n v="834.3"/>
    <n v="863.3"/>
    <n v="878.8699354838709"/>
    <n v="876.65894193548388"/>
    <n v="858.97099354838713"/>
    <n v="863.39298064516129"/>
    <n v="865.60397419354842"/>
    <n v="875.55344516129026"/>
    <n v="868.92046451612896"/>
    <n v="856.76"/>
    <n v="854.54900645161285"/>
    <n v="868.92046451612896"/>
    <n v="885.5029161290322"/>
    <n v="898.76887741935479"/>
  </r>
  <r>
    <x v="1"/>
    <n v="43005"/>
    <x v="68"/>
    <n v="1142"/>
    <n v="1152"/>
    <n v="1190"/>
    <n v="1230"/>
    <n v="1235"/>
    <n v="1266"/>
    <n v="1298"/>
    <n v="1321"/>
    <n v="1322"/>
    <n v="1305"/>
    <n v="1302"/>
    <n v="1317"/>
    <n v="1299"/>
    <n v="1294"/>
    <n v="1272"/>
    <n v="1271"/>
    <n v="1260"/>
    <n v="1264"/>
    <n v="1274"/>
    <n v="1267"/>
    <n v="1249"/>
    <n v="1241"/>
    <n v="1249"/>
  </r>
  <r>
    <x v="2"/>
    <n v="43005"/>
    <x v="68"/>
    <n v="2069.63"/>
    <n v="2069.25"/>
    <n v="2075.5500000000002"/>
    <n v="2125.06"/>
    <n v="2148.79"/>
    <n v="2179.33"/>
    <n v="2195.9499999999998"/>
    <n v="2190.41"/>
    <n v="2128.11"/>
    <n v="2139.3000000000002"/>
    <n v="2165.3000000000002"/>
    <n v="2195.8699354838709"/>
    <n v="2175.6589419354841"/>
    <n v="2152.970993548387"/>
    <n v="2135.3929806451615"/>
    <n v="2136.6039741935483"/>
    <n v="2135.5534451612903"/>
    <n v="2132.920464516129"/>
    <n v="2130.7600000000002"/>
    <n v="2121.549006451613"/>
    <n v="2117.920464516129"/>
    <n v="2126.5029161290322"/>
    <n v="2147.7688774193548"/>
  </r>
  <r>
    <x v="3"/>
    <n v="43005"/>
    <x v="68"/>
    <n v="2853"/>
    <n v="2853"/>
    <n v="2853"/>
    <n v="2853"/>
    <n v="2853"/>
    <n v="2853"/>
    <n v="2853"/>
    <n v="2853"/>
    <n v="2853"/>
    <n v="2853"/>
    <n v="2853"/>
    <n v="2853"/>
    <n v="2853"/>
    <n v="2853"/>
    <n v="2853"/>
    <n v="2853"/>
    <n v="2853"/>
    <n v="2853"/>
    <n v="2853"/>
    <n v="2853"/>
    <n v="2853"/>
    <n v="2853"/>
    <n v="2853"/>
  </r>
  <r>
    <x v="4"/>
    <n v="43005"/>
    <x v="68"/>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n v="2425.0500000000002"/>
  </r>
  <r>
    <x v="0"/>
    <n v="21009"/>
    <x v="69"/>
    <n v="298.2"/>
    <n v="302.27999999999997"/>
    <n v="300.58"/>
    <n v="300.39"/>
    <n v="289.93"/>
    <n v="280.47000000000003"/>
    <n v="301.2"/>
    <n v="285.08999999999997"/>
    <n v="285.47000000000003"/>
    <n v="284.93"/>
    <n v="314.39"/>
    <n v="313.26870588235295"/>
    <n v="314.37176470588236"/>
    <n v="303.34117647058827"/>
    <n v="294.51670588235294"/>
    <n v="286.79529411764707"/>
    <n v="282.38305882352944"/>
    <n v="282.38305882352944"/>
    <n v="281.27999999999997"/>
    <n v="281.27999999999997"/>
    <n v="280.17694117647056"/>
    <n v="280.17694117647056"/>
    <n v="281.27999999999997"/>
  </r>
  <r>
    <x v="1"/>
    <n v="21009"/>
    <x v="69"/>
    <n v="234"/>
    <n v="236"/>
    <n v="250"/>
    <n v="255"/>
    <n v="254"/>
    <n v="264"/>
    <n v="258"/>
    <n v="249"/>
    <n v="246"/>
    <n v="238"/>
    <n v="245"/>
    <n v="251"/>
    <n v="255"/>
    <n v="258"/>
    <n v="264"/>
    <n v="265"/>
    <n v="266"/>
    <n v="262"/>
    <n v="259"/>
    <n v="253"/>
    <n v="250"/>
    <n v="246"/>
    <n v="243"/>
  </r>
  <r>
    <x v="2"/>
    <n v="21009"/>
    <x v="69"/>
    <n v="532.20000000000005"/>
    <n v="538.28"/>
    <n v="550.57999999999993"/>
    <n v="555.39"/>
    <n v="543.93000000000006"/>
    <n v="544.47"/>
    <n v="559.20000000000005"/>
    <n v="534.08999999999992"/>
    <n v="531.47"/>
    <n v="522.93000000000006"/>
    <n v="559.39"/>
    <n v="564.26870588235295"/>
    <n v="569.37176470588236"/>
    <n v="561.34117647058827"/>
    <n v="558.51670588235288"/>
    <n v="551.79529411764702"/>
    <n v="548.38305882352938"/>
    <n v="544.38305882352938"/>
    <n v="540.28"/>
    <n v="534.28"/>
    <n v="530.17694117647056"/>
    <n v="526.17694117647056"/>
    <n v="524.28"/>
  </r>
  <r>
    <x v="3"/>
    <n v="21009"/>
    <x v="69"/>
    <n v="608"/>
    <n v="608"/>
    <n v="608"/>
    <n v="608"/>
    <n v="608"/>
    <n v="608"/>
    <n v="608"/>
    <n v="608"/>
    <n v="608"/>
    <n v="608"/>
    <n v="608"/>
    <n v="608"/>
    <n v="608"/>
    <n v="608"/>
    <n v="608"/>
    <n v="608"/>
    <n v="608"/>
    <n v="608"/>
    <n v="608"/>
    <n v="608"/>
    <n v="608"/>
    <n v="608"/>
    <n v="608"/>
  </r>
  <r>
    <x v="4"/>
    <n v="21009"/>
    <x v="69"/>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n v="516.79999999999995"/>
  </r>
  <r>
    <x v="0"/>
    <n v="41082"/>
    <x v="70"/>
    <n v="837.33"/>
    <n v="831.49"/>
    <n v="849.06"/>
    <n v="853.06"/>
    <n v="883.17"/>
    <n v="886.25"/>
    <n v="868.06"/>
    <n v="893.71"/>
    <n v="904.44"/>
    <n v="922.71"/>
    <n v="909.06"/>
    <n v="887.02232167832165"/>
    <n v="852.47748251748249"/>
    <n v="841.33398601398596"/>
    <n v="823.50439160839164"/>
    <n v="823.50439160839164"/>
    <n v="797.87434965034959"/>
    <n v="801.2173986013986"/>
    <n v="796.76"/>
    <n v="811.24654545454541"/>
    <n v="815.70394405594402"/>
    <n v="815.70394405594402"/>
    <n v="815.70394405594402"/>
  </r>
  <r>
    <x v="1"/>
    <n v="41082"/>
    <x v="70"/>
    <n v="1226"/>
    <n v="1204"/>
    <n v="1214"/>
    <n v="1210"/>
    <n v="1200"/>
    <n v="1220"/>
    <n v="1266"/>
    <n v="1286"/>
    <n v="1342"/>
    <n v="1371"/>
    <n v="1407"/>
    <n v="1434"/>
    <n v="1475"/>
    <n v="1493"/>
    <n v="1501"/>
    <n v="1491"/>
    <n v="1489"/>
    <n v="1462"/>
    <n v="1426"/>
    <n v="1405"/>
    <n v="1395"/>
    <n v="1398"/>
    <n v="1375"/>
  </r>
  <r>
    <x v="2"/>
    <n v="41082"/>
    <x v="70"/>
    <n v="2063.33"/>
    <n v="2035.49"/>
    <n v="2063.06"/>
    <n v="2063.06"/>
    <n v="2083.17"/>
    <n v="2106.25"/>
    <n v="2134.06"/>
    <n v="2179.71"/>
    <n v="2246.44"/>
    <n v="2293.71"/>
    <n v="2316.06"/>
    <n v="2321.0223216783215"/>
    <n v="2327.4774825174827"/>
    <n v="2334.3339860139859"/>
    <n v="2324.5043916083914"/>
    <n v="2314.5043916083914"/>
    <n v="2286.8743496503494"/>
    <n v="2263.2173986013986"/>
    <n v="2222.7600000000002"/>
    <n v="2216.2465454545454"/>
    <n v="2210.7039440559438"/>
    <n v="2213.7039440559438"/>
    <n v="2190.7039440559438"/>
  </r>
  <r>
    <x v="3"/>
    <n v="41082"/>
    <x v="70"/>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
    <n v="2895.2941176470599"/>
    <n v="2895.2941176470599"/>
  </r>
  <r>
    <x v="4"/>
    <n v="41082"/>
    <x v="70"/>
    <n v="2461"/>
    <n v="2461"/>
    <n v="2461"/>
    <n v="2461"/>
    <n v="2461"/>
    <n v="2461"/>
    <n v="2461"/>
    <n v="2461"/>
    <n v="2461"/>
    <n v="2461"/>
    <n v="2461"/>
    <n v="2461"/>
    <n v="2461"/>
    <n v="2461"/>
    <n v="2461"/>
    <n v="2461"/>
    <n v="2461"/>
    <n v="2461"/>
    <n v="2461"/>
    <n v="2461"/>
    <n v="2461"/>
    <n v="2461"/>
    <n v="2461"/>
  </r>
  <r>
    <x v="0"/>
    <n v="11016"/>
    <x v="71"/>
    <n v="805.22"/>
    <n v="838.33"/>
    <n v="834.3"/>
    <n v="857.33"/>
    <n v="884.09"/>
    <n v="927.28"/>
    <n v="932.44"/>
    <n v="942.63"/>
    <n v="947.71"/>
    <n v="927.85"/>
    <n v="867.98"/>
    <n v="827.03195335276973"/>
    <n v="808.95475218658896"/>
    <n v="801.04597667638484"/>
    <n v="807.82492711370264"/>
    <n v="805.56527696793"/>
    <n v="799.91615160349852"/>
    <n v="780.70912536443143"/>
    <n v="775.06"/>
    <n v="764.8915743440233"/>
    <n v="761.50209912536445"/>
    <n v="742.29507288629736"/>
    <n v="732.12664723032071"/>
  </r>
  <r>
    <x v="1"/>
    <n v="11016"/>
    <x v="71"/>
    <n v="1271"/>
    <n v="1212"/>
    <n v="1198"/>
    <n v="1203"/>
    <n v="1198"/>
    <n v="1233"/>
    <n v="1259"/>
    <n v="1288"/>
    <n v="1324"/>
    <n v="1334"/>
    <n v="1372"/>
    <n v="1415"/>
    <n v="1412"/>
    <n v="1409"/>
    <n v="1389"/>
    <n v="1353"/>
    <n v="1308"/>
    <n v="1277"/>
    <n v="1269"/>
    <n v="1255"/>
    <n v="1239"/>
    <n v="1240"/>
    <n v="1235"/>
  </r>
  <r>
    <x v="2"/>
    <n v="11016"/>
    <x v="71"/>
    <n v="2076.2200000000003"/>
    <n v="2050.33"/>
    <n v="2032.3"/>
    <n v="2060.33"/>
    <n v="2082.09"/>
    <n v="2160.2799999999997"/>
    <n v="2191.44"/>
    <n v="2230.63"/>
    <n v="2271.71"/>
    <n v="2261.85"/>
    <n v="2239.98"/>
    <n v="2242.03195335277"/>
    <n v="2220.9547521865888"/>
    <n v="2210.0459766763847"/>
    <n v="2196.8249271137029"/>
    <n v="2158.56527696793"/>
    <n v="2107.9161516034983"/>
    <n v="2057.7091253644312"/>
    <n v="2044.06"/>
    <n v="2019.8915743440234"/>
    <n v="2000.5020991253646"/>
    <n v="1982.2950728862975"/>
    <n v="1967.1266472303207"/>
  </r>
  <r>
    <x v="3"/>
    <n v="11016"/>
    <x v="71"/>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0000000000005"/>
    <n v="2637"/>
    <n v="2637"/>
  </r>
  <r>
    <x v="4"/>
    <n v="11016"/>
    <x v="71"/>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n v="2241.4500000000003"/>
  </r>
  <r>
    <x v="0"/>
    <n v="21005"/>
    <x v="72"/>
    <n v="502.37"/>
    <n v="505.4"/>
    <n v="488.29"/>
    <n v="542.70000000000005"/>
    <n v="562.02"/>
    <n v="585.70000000000005"/>
    <n v="590.94000000000005"/>
    <n v="598.62"/>
    <n v="585.66999999999996"/>
    <n v="569.97"/>
    <n v="575.29"/>
    <n v="579.75"/>
    <n v="580.85428571428565"/>
    <n v="558.76857142857148"/>
    <n v="544.41285714285709"/>
    <n v="530.05714285714282"/>
    <n v="522.3271428571428"/>
    <n v="520.11857142857139"/>
    <n v="517.91"/>
    <n v="517.91"/>
    <n v="516.80571428571432"/>
    <n v="517.91"/>
    <n v="519.01428571428573"/>
  </r>
  <r>
    <x v="1"/>
    <n v="21005"/>
    <x v="72"/>
    <n v="696"/>
    <n v="729"/>
    <n v="716"/>
    <n v="723"/>
    <n v="727"/>
    <n v="741"/>
    <n v="760"/>
    <n v="786"/>
    <n v="793"/>
    <n v="822"/>
    <n v="820"/>
    <n v="840"/>
    <n v="853"/>
    <n v="863"/>
    <n v="883"/>
    <n v="887"/>
    <n v="890"/>
    <n v="879"/>
    <n v="867"/>
    <n v="848"/>
    <n v="836"/>
    <n v="824"/>
    <n v="815"/>
  </r>
  <r>
    <x v="2"/>
    <n v="21005"/>
    <x v="72"/>
    <n v="1198.3699999999999"/>
    <n v="1234.4000000000001"/>
    <n v="1204.29"/>
    <n v="1265.7"/>
    <n v="1289.02"/>
    <n v="1326.7"/>
    <n v="1350.94"/>
    <n v="1384.62"/>
    <n v="1378.67"/>
    <n v="1391.97"/>
    <n v="1395.29"/>
    <n v="1419.75"/>
    <n v="1433.8542857142857"/>
    <n v="1421.7685714285715"/>
    <n v="1427.4128571428571"/>
    <n v="1417.0571428571429"/>
    <n v="1412.3271428571429"/>
    <n v="1399.1185714285714"/>
    <n v="1384.9099999999999"/>
    <n v="1365.9099999999999"/>
    <n v="1352.8057142857142"/>
    <n v="1341.9099999999999"/>
    <n v="1334.0142857142857"/>
  </r>
  <r>
    <x v="3"/>
    <n v="21005"/>
    <x v="72"/>
    <n v="1669"/>
    <n v="1669"/>
    <n v="1669"/>
    <n v="1669"/>
    <n v="1669"/>
    <n v="1669"/>
    <n v="1669"/>
    <n v="1669"/>
    <n v="1669"/>
    <n v="1669"/>
    <n v="1669"/>
    <n v="1669"/>
    <n v="1669"/>
    <n v="1669"/>
    <n v="1669"/>
    <n v="1669"/>
    <n v="1669"/>
    <n v="1669"/>
    <n v="1669"/>
    <n v="1669"/>
    <n v="1669"/>
    <n v="1669"/>
    <n v="1669"/>
  </r>
  <r>
    <x v="4"/>
    <n v="21005"/>
    <x v="72"/>
    <n v="1418.65"/>
    <n v="1418.65"/>
    <n v="1418.65"/>
    <n v="1418.65"/>
    <n v="1418.65"/>
    <n v="1418.65"/>
    <n v="1418.65"/>
    <n v="1418.65"/>
    <n v="1418.65"/>
    <n v="1418.65"/>
    <n v="1418.65"/>
    <n v="1418.65"/>
    <n v="1418.65"/>
    <n v="1418.65"/>
    <n v="1418.65"/>
    <n v="1418.65"/>
    <n v="1418.65"/>
    <n v="1418.65"/>
    <n v="1418.65"/>
    <n v="1418.65"/>
    <n v="1418.65"/>
    <n v="1418.65"/>
    <n v="1418.65"/>
  </r>
  <r>
    <x v="0"/>
    <n v="21006"/>
    <x v="73"/>
    <n v="539.48"/>
    <n v="526.02"/>
    <n v="566.59"/>
    <n v="547.1"/>
    <n v="582.94000000000005"/>
    <n v="566.91"/>
    <n v="582.21"/>
    <n v="605.78"/>
    <n v="599.59"/>
    <n v="600.78"/>
    <n v="611.24"/>
    <n v="621.97342756183741"/>
    <n v="625.3293992932862"/>
    <n v="617.49879858657243"/>
    <n v="613.02416961130746"/>
    <n v="608.54954063604237"/>
    <n v="616.38014134275613"/>
    <n v="625.3293992932862"/>
    <n v="633.16"/>
    <n v="639.87194346289755"/>
    <n v="647.70254416961131"/>
    <n v="656.65180212014138"/>
    <n v="662.24508833922255"/>
  </r>
  <r>
    <x v="1"/>
    <n v="21006"/>
    <x v="73"/>
    <n v="624"/>
    <n v="638"/>
    <n v="638"/>
    <n v="662"/>
    <n v="663"/>
    <n v="694"/>
    <n v="715"/>
    <n v="743"/>
    <n v="747"/>
    <n v="764"/>
    <n v="782"/>
    <n v="789"/>
    <n v="792"/>
    <n v="804"/>
    <n v="807"/>
    <n v="812"/>
    <n v="812"/>
    <n v="811"/>
    <n v="810"/>
    <n v="807"/>
    <n v="809"/>
    <n v="810"/>
    <n v="815"/>
  </r>
  <r>
    <x v="2"/>
    <n v="21006"/>
    <x v="73"/>
    <n v="1163.48"/>
    <n v="1164.02"/>
    <n v="1204.5900000000001"/>
    <n v="1209.0999999999999"/>
    <n v="1245.94"/>
    <n v="1260.9099999999999"/>
    <n v="1297.21"/>
    <n v="1348.78"/>
    <n v="1346.5900000000001"/>
    <n v="1364.78"/>
    <n v="1393.24"/>
    <n v="1410.9734275618375"/>
    <n v="1417.3293992932863"/>
    <n v="1421.4987985865723"/>
    <n v="1420.0241696113076"/>
    <n v="1420.5495406360424"/>
    <n v="1428.3801413427561"/>
    <n v="1436.3293992932863"/>
    <n v="1443.1599999999999"/>
    <n v="1446.8719434628974"/>
    <n v="1456.7025441696114"/>
    <n v="1466.6518021201414"/>
    <n v="1477.2450883392225"/>
  </r>
  <r>
    <x v="3"/>
    <n v="21006"/>
    <x v="73"/>
    <n v="1643"/>
    <n v="1643"/>
    <n v="1643"/>
    <n v="1643"/>
    <n v="1643"/>
    <n v="1643"/>
    <n v="1643"/>
    <n v="1643"/>
    <n v="1643"/>
    <n v="1643"/>
    <n v="1643"/>
    <n v="1643"/>
    <n v="1643"/>
    <n v="1643"/>
    <n v="1643"/>
    <n v="1643"/>
    <n v="1643"/>
    <n v="1643"/>
    <n v="1643"/>
    <n v="1643"/>
    <n v="1643"/>
    <n v="1643"/>
    <n v="1643"/>
  </r>
  <r>
    <x v="4"/>
    <n v="21006"/>
    <x v="73"/>
    <n v="1396.55"/>
    <n v="1396.55"/>
    <n v="1396.55"/>
    <n v="1396.55"/>
    <n v="1396.55"/>
    <n v="1396.55"/>
    <n v="1396.55"/>
    <n v="1396.55"/>
    <n v="1396.55"/>
    <n v="1396.55"/>
    <n v="1396.55"/>
    <n v="1396.55"/>
    <n v="1396.55"/>
    <n v="1396.55"/>
    <n v="1396.55"/>
    <n v="1396.55"/>
    <n v="1396.55"/>
    <n v="1396.55"/>
    <n v="1396.55"/>
    <n v="1396.55"/>
    <n v="1396.55"/>
    <n v="1396.55"/>
    <n v="1396.55"/>
  </r>
  <r>
    <x v="0"/>
    <n v="44019"/>
    <x v="74"/>
    <n v="1591"/>
    <n v="1668.31"/>
    <n v="1615.52"/>
    <n v="1640.74"/>
    <n v="1647.47"/>
    <n v="1658.93"/>
    <n v="1650.63"/>
    <n v="1668.18"/>
    <n v="1683.55"/>
    <n v="1638.6"/>
    <n v="1646.25"/>
    <n v="1575.2145034642033"/>
    <n v="1502.2879060816012"/>
    <n v="1477.6050577367205"/>
    <n v="1464.1416859122401"/>
    <n v="1455.16610469592"/>
    <n v="1473.1172671285603"/>
    <n v="1464.1416859122401"/>
    <n v="1457.41"/>
    <n v="1483.2147959969207"/>
    <n v="1507.8976443418014"/>
    <n v="1534.824387990762"/>
    <n v="1537.0682832948421"/>
  </r>
  <r>
    <x v="1"/>
    <n v="44019"/>
    <x v="74"/>
    <n v="2217"/>
    <n v="2253"/>
    <n v="2271"/>
    <n v="2307"/>
    <n v="2305"/>
    <n v="2375"/>
    <n v="2440"/>
    <n v="2503"/>
    <n v="2513"/>
    <n v="2538"/>
    <n v="2499"/>
    <n v="2532"/>
    <n v="2514"/>
    <n v="2466"/>
    <n v="2425"/>
    <n v="2385"/>
    <n v="2340"/>
    <n v="2262"/>
    <n v="2225"/>
    <n v="2209"/>
    <n v="2188"/>
    <n v="2170"/>
    <n v="2198"/>
  </r>
  <r>
    <x v="2"/>
    <n v="44019"/>
    <x v="74"/>
    <n v="3808"/>
    <n v="3921.31"/>
    <n v="3886.52"/>
    <n v="3947.74"/>
    <n v="3952.4700000000003"/>
    <n v="4033.9300000000003"/>
    <n v="4090.63"/>
    <n v="4171.18"/>
    <n v="4196.55"/>
    <n v="4176.6000000000004"/>
    <n v="4145.25"/>
    <n v="4107.2145034642035"/>
    <n v="4016.2879060816012"/>
    <n v="3943.6050577367205"/>
    <n v="3889.1416859122401"/>
    <n v="3840.1661046959198"/>
    <n v="3813.1172671285603"/>
    <n v="3726.1416859122401"/>
    <n v="3682.41"/>
    <n v="3692.2147959969207"/>
    <n v="3695.8976443418014"/>
    <n v="3704.8243879907623"/>
    <n v="3735.0682832948423"/>
  </r>
  <r>
    <x v="3"/>
    <n v="44019"/>
    <x v="74"/>
    <n v="4809"/>
    <n v="4809"/>
    <n v="4809"/>
    <n v="4809"/>
    <n v="4809"/>
    <n v="4809"/>
    <n v="4809"/>
    <n v="4809"/>
    <n v="4809"/>
    <n v="4809"/>
    <n v="4809"/>
    <n v="4809"/>
    <n v="4809"/>
    <n v="4809"/>
    <n v="4809"/>
    <n v="4809"/>
    <n v="4809"/>
    <n v="4809"/>
    <n v="4809"/>
    <n v="4809"/>
    <n v="4809"/>
    <n v="4809"/>
    <n v="4809"/>
  </r>
  <r>
    <x v="4"/>
    <n v="44019"/>
    <x v="74"/>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n v="4087.6499999999996"/>
  </r>
  <r>
    <x v="0"/>
    <n v="23023"/>
    <x v="75"/>
    <n v="405.99"/>
    <n v="424.72"/>
    <n v="434.15"/>
    <n v="468.99"/>
    <n v="418.39"/>
    <n v="456.29"/>
    <n v="430.45"/>
    <n v="414.88"/>
    <n v="410.07"/>
    <n v="400.69"/>
    <n v="377.66"/>
    <n v="382.13826366559488"/>
    <n v="368.72990353697747"/>
    <n v="359.79099678456589"/>
    <n v="354.20418006430867"/>
    <n v="349.73472668810291"/>
    <n v="341.91318327974278"/>
    <n v="341.91318327974278"/>
    <n v="347.5"/>
    <n v="351.96945337620582"/>
    <n v="347.5"/>
    <n v="350.85209003215436"/>
    <n v="345.26527331189709"/>
  </r>
  <r>
    <x v="1"/>
    <n v="23023"/>
    <x v="75"/>
    <n v="552"/>
    <n v="577"/>
    <n v="585"/>
    <n v="585"/>
    <n v="603"/>
    <n v="621"/>
    <n v="640"/>
    <n v="648"/>
    <n v="648"/>
    <n v="652"/>
    <n v="655"/>
    <n v="643"/>
    <n v="650"/>
    <n v="647"/>
    <n v="635"/>
    <n v="629"/>
    <n v="618"/>
    <n v="608"/>
    <n v="589"/>
    <n v="575"/>
    <n v="572"/>
    <n v="568"/>
    <n v="568"/>
  </r>
  <r>
    <x v="2"/>
    <n v="23023"/>
    <x v="75"/>
    <n v="957.99"/>
    <n v="1001.72"/>
    <n v="1019.15"/>
    <n v="1053.99"/>
    <n v="1021.39"/>
    <n v="1077.29"/>
    <n v="1070.45"/>
    <n v="1062.8800000000001"/>
    <n v="1058.07"/>
    <n v="1052.69"/>
    <n v="1032.6600000000001"/>
    <n v="1025.1382636655949"/>
    <n v="1018.7299035369774"/>
    <n v="1006.7909967845659"/>
    <n v="989.20418006430873"/>
    <n v="978.73472668810291"/>
    <n v="959.91318327974273"/>
    <n v="949.91318327974273"/>
    <n v="936.5"/>
    <n v="926.96945337620582"/>
    <n v="919.5"/>
    <n v="918.85209003215436"/>
    <n v="913.26527331189709"/>
  </r>
  <r>
    <x v="3"/>
    <n v="23023"/>
    <x v="75"/>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07"/>
    <n v="1302.35294117647"/>
    <n v="1302.35294117647"/>
  </r>
  <r>
    <x v="4"/>
    <n v="23023"/>
    <x v="75"/>
    <n v="1107"/>
    <n v="1107"/>
    <n v="1107"/>
    <n v="1107"/>
    <n v="1107"/>
    <n v="1107"/>
    <n v="1107"/>
    <n v="1107"/>
    <n v="1107"/>
    <n v="1107"/>
    <n v="1107"/>
    <n v="1107"/>
    <n v="1107"/>
    <n v="1107"/>
    <n v="1107"/>
    <n v="1107"/>
    <n v="1107"/>
    <n v="1107"/>
    <n v="1107"/>
    <n v="1107"/>
    <n v="1107"/>
    <n v="1107"/>
    <n v="1107"/>
  </r>
  <r>
    <x v="0"/>
    <n v="21008"/>
    <x v="76"/>
    <n v="470.83"/>
    <n v="461.07"/>
    <n v="468.18"/>
    <n v="456.18"/>
    <n v="440.34"/>
    <n v="423.15"/>
    <n v="446.26"/>
    <n v="445.72"/>
    <n v="459.48"/>
    <n v="432.61"/>
    <n v="454.67"/>
    <n v="465.11176334106727"/>
    <n v="478.75807424593967"/>
    <n v="490.13"/>
    <n v="483.3068445475638"/>
    <n v="481.03245939675173"/>
    <n v="478.75807424593967"/>
    <n v="485.58122969837586"/>
    <n v="490.13"/>
    <n v="496.95315545243619"/>
    <n v="504.91350348027839"/>
    <n v="511.73665893271459"/>
    <n v="517.42262180974478"/>
  </r>
  <r>
    <x v="1"/>
    <n v="21008"/>
    <x v="76"/>
    <n v="555"/>
    <n v="575"/>
    <n v="599"/>
    <n v="589"/>
    <n v="616"/>
    <n v="626"/>
    <n v="634"/>
    <n v="611"/>
    <n v="603"/>
    <n v="612"/>
    <n v="613"/>
    <n v="610"/>
    <n v="608"/>
    <n v="599"/>
    <n v="602"/>
    <n v="601"/>
    <n v="600"/>
    <n v="598"/>
    <n v="603"/>
    <n v="609"/>
    <n v="608"/>
    <n v="605"/>
    <n v="607"/>
  </r>
  <r>
    <x v="2"/>
    <n v="21008"/>
    <x v="76"/>
    <n v="1025.83"/>
    <n v="1036.07"/>
    <n v="1067.18"/>
    <n v="1045.18"/>
    <n v="1056.3399999999999"/>
    <n v="1049.1500000000001"/>
    <n v="1080.26"/>
    <n v="1056.72"/>
    <n v="1062.48"/>
    <n v="1044.6100000000001"/>
    <n v="1067.67"/>
    <n v="1075.1117633410672"/>
    <n v="1086.7580742459397"/>
    <n v="1089.1300000000001"/>
    <n v="1085.3068445475637"/>
    <n v="1082.0324593967516"/>
    <n v="1078.7580742459397"/>
    <n v="1083.5812296983759"/>
    <n v="1093.1300000000001"/>
    <n v="1105.9531554524362"/>
    <n v="1112.9135034802785"/>
    <n v="1116.7366589327146"/>
    <n v="1124.4226218097447"/>
  </r>
  <r>
    <x v="3"/>
    <n v="21008"/>
    <x v="76"/>
    <n v="1322"/>
    <n v="1322"/>
    <n v="1322"/>
    <n v="1322"/>
    <n v="1322"/>
    <n v="1322"/>
    <n v="1322"/>
    <n v="1322"/>
    <n v="1322"/>
    <n v="1322"/>
    <n v="1322"/>
    <n v="1322"/>
    <n v="1322"/>
    <n v="1322"/>
    <n v="1322"/>
    <n v="1322"/>
    <n v="1322"/>
    <n v="1322"/>
    <n v="1322"/>
    <n v="1322"/>
    <n v="1322"/>
    <n v="1322"/>
    <n v="1322"/>
  </r>
  <r>
    <x v="4"/>
    <n v="21008"/>
    <x v="76"/>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n v="1123.6999999999998"/>
  </r>
  <r>
    <x v="0"/>
    <n v="44020"/>
    <x v="77"/>
    <n v="488.48"/>
    <n v="492.64"/>
    <n v="514.75"/>
    <n v="491.99"/>
    <n v="497.86"/>
    <n v="484.1"/>
    <n v="468.72"/>
    <n v="488.1"/>
    <n v="468.53"/>
    <n v="497.29"/>
    <n v="487.26"/>
    <n v="492.88120649651972"/>
    <n v="500.6518561484919"/>
    <n v="487.33074245939673"/>
    <n v="485.11055684454755"/>
    <n v="468.45916473317868"/>
    <n v="458.46832946635732"/>
    <n v="468.45916473317868"/>
    <n v="478.45"/>
    <n v="466.23897911832944"/>
    <n v="459.57842227378188"/>
    <n v="444.03712296983758"/>
    <n v="429.60591647331785"/>
  </r>
  <r>
    <x v="1"/>
    <n v="44020"/>
    <x v="77"/>
    <n v="716"/>
    <n v="699"/>
    <n v="693"/>
    <n v="706"/>
    <n v="726"/>
    <n v="748"/>
    <n v="747"/>
    <n v="762"/>
    <n v="757"/>
    <n v="748"/>
    <n v="738"/>
    <n v="738"/>
    <n v="751"/>
    <n v="767"/>
    <n v="770"/>
    <n v="800"/>
    <n v="808"/>
    <n v="796"/>
    <n v="777"/>
    <n v="774"/>
    <n v="775"/>
    <n v="761"/>
    <n v="754"/>
  </r>
  <r>
    <x v="2"/>
    <n v="44020"/>
    <x v="77"/>
    <n v="1204.48"/>
    <n v="1191.6399999999999"/>
    <n v="1207.75"/>
    <n v="1197.99"/>
    <n v="1223.8600000000001"/>
    <n v="1232.0999999999999"/>
    <n v="1215.72"/>
    <n v="1250.0999999999999"/>
    <n v="1225.53"/>
    <n v="1245.29"/>
    <n v="1225.26"/>
    <n v="1230.8812064965198"/>
    <n v="1251.6518561484918"/>
    <n v="1254.3307424593968"/>
    <n v="1255.1105568445475"/>
    <n v="1268.4591647331786"/>
    <n v="1266.4683294663573"/>
    <n v="1264.4591647331786"/>
    <n v="1255.45"/>
    <n v="1240.2389791183296"/>
    <n v="1234.5784222737818"/>
    <n v="1205.0371229698376"/>
    <n v="1183.6059164733178"/>
  </r>
  <r>
    <x v="3"/>
    <n v="44020"/>
    <x v="77"/>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34"/>
    <n v="1534.11764705882"/>
    <n v="1534.11764705882"/>
  </r>
  <r>
    <x v="4"/>
    <n v="44020"/>
    <x v="77"/>
    <n v="1304"/>
    <n v="1304"/>
    <n v="1304"/>
    <n v="1304"/>
    <n v="1304"/>
    <n v="1304"/>
    <n v="1304"/>
    <n v="1304"/>
    <n v="1304"/>
    <n v="1304"/>
    <n v="1304"/>
    <n v="1304"/>
    <n v="1304"/>
    <n v="1304"/>
    <n v="1304"/>
    <n v="1304"/>
    <n v="1304"/>
    <n v="1304"/>
    <n v="1304"/>
    <n v="1304"/>
    <n v="1304"/>
    <n v="1304"/>
    <n v="1304"/>
  </r>
  <r>
    <x v="0"/>
    <n v="13008"/>
    <x v="78"/>
    <n v="1521.95"/>
    <n v="1588.06"/>
    <n v="1586.44"/>
    <n v="1616.04"/>
    <n v="1674.8"/>
    <n v="1686.5"/>
    <n v="1692.82"/>
    <n v="1701.34"/>
    <n v="1605.11"/>
    <n v="1633.2"/>
    <n v="1590.57"/>
    <n v="1517.6818548387096"/>
    <n v="1473.2076612903224"/>
    <n v="1418.7267741935484"/>
    <n v="1390.9304032258065"/>
    <n v="1397.6015322580645"/>
    <n v="1384.2592741935484"/>
    <n v="1382.0355645161289"/>
    <n v="1378.7"/>
    <n v="1377.5881451612904"/>
    <n v="1382.0355645161289"/>
    <n v="1408.7200806451613"/>
    <n v="1432.0690322580645"/>
  </r>
  <r>
    <x v="1"/>
    <n v="13008"/>
    <x v="78"/>
    <n v="1989"/>
    <n v="2019"/>
    <n v="2062"/>
    <n v="2091"/>
    <n v="2164"/>
    <n v="2235"/>
    <n v="2331"/>
    <n v="2401"/>
    <n v="2441"/>
    <n v="2511"/>
    <n v="2510"/>
    <n v="2555"/>
    <n v="2551"/>
    <n v="2525"/>
    <n v="2468"/>
    <n v="2379"/>
    <n v="2342"/>
    <n v="2266"/>
    <n v="2222"/>
    <n v="2176"/>
    <n v="2156"/>
    <n v="2154"/>
    <n v="2134"/>
  </r>
  <r>
    <x v="2"/>
    <n v="13008"/>
    <x v="78"/>
    <n v="3510.95"/>
    <n v="3607.06"/>
    <n v="3648.44"/>
    <n v="3707.04"/>
    <n v="3838.8"/>
    <n v="3921.5"/>
    <n v="4023.8199999999997"/>
    <n v="4102.34"/>
    <n v="4046.1099999999997"/>
    <n v="4144.2"/>
    <n v="4100.57"/>
    <n v="4072.6818548387096"/>
    <n v="4024.2076612903224"/>
    <n v="3943.7267741935484"/>
    <n v="3858.9304032258065"/>
    <n v="3776.6015322580643"/>
    <n v="3726.2592741935487"/>
    <n v="3648.0355645161289"/>
    <n v="3600.7"/>
    <n v="3553.5881451612904"/>
    <n v="3538.0355645161289"/>
    <n v="3562.720080645161"/>
    <n v="3566.0690322580645"/>
  </r>
  <r>
    <x v="3"/>
    <n v="13008"/>
    <x v="78"/>
    <n v="5061"/>
    <n v="5061"/>
    <n v="5061"/>
    <n v="5061"/>
    <n v="5061"/>
    <n v="5061"/>
    <n v="5061"/>
    <n v="5061"/>
    <n v="5061"/>
    <n v="5061"/>
    <n v="5061"/>
    <n v="5061"/>
    <n v="5061"/>
    <n v="5061"/>
    <n v="5061"/>
    <n v="5061"/>
    <n v="5061"/>
    <n v="5061"/>
    <n v="5061"/>
    <n v="5061"/>
    <n v="5061"/>
    <n v="5061"/>
    <n v="5061"/>
  </r>
  <r>
    <x v="4"/>
    <n v="13008"/>
    <x v="78"/>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n v="4301.8500000000004"/>
  </r>
  <r>
    <x v="0"/>
    <n v="24028"/>
    <x v="79"/>
    <n v="207.55"/>
    <n v="232.93"/>
    <n v="231.82"/>
    <n v="233.55"/>
    <n v="221.98"/>
    <n v="214.36"/>
    <n v="191.87"/>
    <n v="194.44"/>
    <n v="193.9"/>
    <n v="210.17"/>
    <n v="208.71"/>
    <n v="195.27199999999999"/>
    <n v="187.50550000000001"/>
    <n v="183.0675"/>
    <n v="181.958"/>
    <n v="185.28649999999999"/>
    <n v="181.958"/>
    <n v="179.739"/>
    <n v="177.52"/>
    <n v="174.19149999999999"/>
    <n v="173.08199999999999"/>
    <n v="175.30099999999999"/>
    <n v="178.62950000000001"/>
  </r>
  <r>
    <x v="1"/>
    <n v="24028"/>
    <x v="79"/>
    <n v="295"/>
    <n v="286"/>
    <n v="275"/>
    <n v="290"/>
    <n v="298"/>
    <n v="330"/>
    <n v="336"/>
    <n v="342"/>
    <n v="343"/>
    <n v="347"/>
    <n v="354"/>
    <n v="351"/>
    <n v="351"/>
    <n v="345"/>
    <n v="337"/>
    <n v="321"/>
    <n v="314"/>
    <n v="307"/>
    <n v="300"/>
    <n v="294"/>
    <n v="292"/>
    <n v="294"/>
    <n v="290"/>
  </r>
  <r>
    <x v="2"/>
    <n v="24028"/>
    <x v="79"/>
    <n v="502.55"/>
    <n v="518.93000000000006"/>
    <n v="506.82"/>
    <n v="523.54999999999995"/>
    <n v="519.98"/>
    <n v="544.36"/>
    <n v="527.87"/>
    <n v="536.44000000000005"/>
    <n v="536.9"/>
    <n v="557.16999999999996"/>
    <n v="562.71"/>
    <n v="546.27199999999993"/>
    <n v="538.50549999999998"/>
    <n v="528.0675"/>
    <n v="518.95799999999997"/>
    <n v="506.28649999999999"/>
    <n v="495.95799999999997"/>
    <n v="486.73900000000003"/>
    <n v="477.52"/>
    <n v="468.19150000000002"/>
    <n v="465.08199999999999"/>
    <n v="469.30099999999999"/>
    <n v="468.62950000000001"/>
  </r>
  <r>
    <x v="3"/>
    <n v="24028"/>
    <x v="79"/>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46"/>
    <n v="705.88235294117601"/>
    <n v="705.88235294117601"/>
  </r>
  <r>
    <x v="4"/>
    <n v="24028"/>
    <x v="79"/>
    <n v="600"/>
    <n v="600"/>
    <n v="600"/>
    <n v="600"/>
    <n v="600"/>
    <n v="600"/>
    <n v="600"/>
    <n v="600"/>
    <n v="600"/>
    <n v="600"/>
    <n v="600"/>
    <n v="600"/>
    <n v="600"/>
    <n v="600"/>
    <n v="600"/>
    <n v="600"/>
    <n v="600"/>
    <n v="600"/>
    <n v="600"/>
    <n v="600"/>
    <n v="600"/>
    <n v="600"/>
    <n v="600"/>
  </r>
  <r>
    <x v="0"/>
    <n v="71016"/>
    <x v="80"/>
    <n v="2786.6"/>
    <n v="2852.49"/>
    <n v="2839.89"/>
    <n v="2938.11"/>
    <n v="2834.05"/>
    <n v="2849.06"/>
    <n v="2647.79"/>
    <n v="2687.35"/>
    <n v="2688.83"/>
    <n v="2595.85"/>
    <n v="2550.44"/>
    <n v="2469.0749849548647"/>
    <n v="2426.8875526579741"/>
    <n v="2383.5899247743228"/>
    <n v="2348.0636659979941"/>
    <n v="2301.435451354062"/>
    <n v="2263.6888014042124"/>
    <n v="2238.1543029087261"/>
    <n v="2213.73"/>
    <n v="2213.73"/>
    <n v="2203.7382397191573"/>
    <n v="2213.73"/>
    <n v="2219.2809779338013"/>
  </r>
  <r>
    <x v="1"/>
    <n v="71016"/>
    <x v="80"/>
    <n v="4154"/>
    <n v="4049"/>
    <n v="4034"/>
    <n v="4062"/>
    <n v="4155"/>
    <n v="4216"/>
    <n v="4257"/>
    <n v="4314"/>
    <n v="4253"/>
    <n v="4225"/>
    <n v="4044"/>
    <n v="3963"/>
    <n v="3817"/>
    <n v="3718"/>
    <n v="3636"/>
    <n v="3542"/>
    <n v="3504"/>
    <n v="3412"/>
    <n v="3353"/>
    <n v="3296"/>
    <n v="3254"/>
    <n v="3198"/>
    <n v="3164"/>
  </r>
  <r>
    <x v="2"/>
    <n v="71016"/>
    <x v="80"/>
    <n v="6940.6"/>
    <n v="6901.49"/>
    <n v="6873.8899999999994"/>
    <n v="7000.1100000000006"/>
    <n v="6989.05"/>
    <n v="7065.0599999999995"/>
    <n v="6904.79"/>
    <n v="7001.35"/>
    <n v="6941.83"/>
    <n v="6820.85"/>
    <n v="6594.4400000000005"/>
    <n v="6432.0749849548647"/>
    <n v="6243.8875526579741"/>
    <n v="6101.5899247743228"/>
    <n v="5984.0636659979937"/>
    <n v="5843.435451354062"/>
    <n v="5767.6888014042124"/>
    <n v="5650.1543029087261"/>
    <n v="5566.73"/>
    <n v="5509.73"/>
    <n v="5457.7382397191577"/>
    <n v="5411.73"/>
    <n v="5383.2809779338013"/>
  </r>
  <r>
    <x v="3"/>
    <n v="71016"/>
    <x v="80"/>
    <n v="8371"/>
    <n v="8371"/>
    <n v="8371"/>
    <n v="8371"/>
    <n v="8371"/>
    <n v="8371"/>
    <n v="8371"/>
    <n v="8371"/>
    <n v="8371"/>
    <n v="8371"/>
    <n v="8371"/>
    <n v="8371"/>
    <n v="8371"/>
    <n v="8371"/>
    <n v="8371"/>
    <n v="8371"/>
    <n v="8371"/>
    <n v="8371"/>
    <n v="8371"/>
    <n v="8371"/>
    <n v="8371"/>
    <n v="8371"/>
    <n v="8371"/>
  </r>
  <r>
    <x v="4"/>
    <n v="71016"/>
    <x v="80"/>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n v="7115.3499999999985"/>
  </r>
  <r>
    <x v="0"/>
    <n v="44021"/>
    <x v="81"/>
    <n v="10992.63"/>
    <n v="11534.74"/>
    <n v="11766.619999999999"/>
    <n v="11923.6"/>
    <n v="12151.39"/>
    <n v="12094.4"/>
    <n v="11897.65"/>
    <n v="11960.22"/>
    <n v="11708.36"/>
    <n v="11622.55"/>
    <n v="11596.06"/>
    <n v="11411.643069336227"/>
    <n v="11317.083734096064"/>
    <n v="11301.509255350626"/>
    <n v="11325.983436236314"/>
    <n v="11343.782840516817"/>
    <n v="11372.70687247263"/>
    <n v="11340.445452214222"/>
    <n v="11279.26"/>
    <n v="11223.636861623434"/>
    <n v="11151.326781733898"/>
    <n v="11073.454388006707"/>
    <n v="11048.980207121018"/>
  </r>
  <r>
    <x v="1"/>
    <n v="44021"/>
    <x v="81"/>
    <n v="14201"/>
    <n v="14466"/>
    <n v="14683"/>
    <n v="14965"/>
    <n v="15208"/>
    <n v="15817"/>
    <n v="16398"/>
    <n v="16771"/>
    <n v="17014"/>
    <n v="17084"/>
    <n v="17034"/>
    <n v="17044"/>
    <n v="16955"/>
    <n v="16808"/>
    <n v="16632"/>
    <n v="16526"/>
    <n v="16502"/>
    <n v="16461"/>
    <n v="16468"/>
    <n v="16463"/>
    <n v="16491"/>
    <n v="16478"/>
    <n v="16462"/>
  </r>
  <r>
    <x v="2"/>
    <n v="44021"/>
    <x v="81"/>
    <n v="25193.629999999997"/>
    <n v="26000.739999999998"/>
    <n v="26449.62"/>
    <n v="26888.6"/>
    <n v="27359.39"/>
    <n v="27911.4"/>
    <n v="28295.65"/>
    <n v="28731.22"/>
    <n v="28722.36"/>
    <n v="28706.55"/>
    <n v="28630.059999999998"/>
    <n v="28455.643069336227"/>
    <n v="28272.083734096064"/>
    <n v="28109.509255350626"/>
    <n v="27957.983436236314"/>
    <n v="27869.782840516818"/>
    <n v="27874.70687247263"/>
    <n v="27801.445452214222"/>
    <n v="27747.260000000002"/>
    <n v="27686.636861623432"/>
    <n v="27642.3267817339"/>
    <n v="27551.454388006707"/>
    <n v="27510.980207121018"/>
  </r>
  <r>
    <x v="3"/>
    <n v="44021"/>
    <x v="81"/>
    <n v="33172"/>
    <n v="33172"/>
    <n v="33172"/>
    <n v="33172"/>
    <n v="33172"/>
    <n v="33172"/>
    <n v="33172"/>
    <n v="33172"/>
    <n v="33172"/>
    <n v="33172"/>
    <n v="33172"/>
    <n v="33172"/>
    <n v="33172"/>
    <n v="33172"/>
    <n v="33172"/>
    <n v="33172"/>
    <n v="33172"/>
    <n v="33172"/>
    <n v="33172"/>
    <n v="33172"/>
    <n v="33172"/>
    <n v="33172"/>
    <n v="33172"/>
  </r>
  <r>
    <x v="4"/>
    <n v="44021"/>
    <x v="81"/>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n v="28196.199999999997"/>
  </r>
  <r>
    <x v="0"/>
    <n v="41018"/>
    <x v="82"/>
    <n v="1304.05"/>
    <n v="1342.49"/>
    <n v="1373"/>
    <n v="1473.33"/>
    <n v="1447.7"/>
    <n v="1398.13"/>
    <n v="1398.8899999999999"/>
    <n v="1332.72"/>
    <n v="1311.26"/>
    <n v="1263.18"/>
    <n v="1223.29"/>
    <n v="1220.4026600985221"/>
    <n v="1232.6289162561577"/>
    <n v="1233.74039408867"/>
    <n v="1195.9501477832512"/>
    <n v="1170.386157635468"/>
    <n v="1134.8188669950739"/>
    <n v="1125.9270443349753"/>
    <n v="1128.1500000000001"/>
    <n v="1127.0385221674876"/>
    <n v="1130.3729556650246"/>
    <n v="1132.5959113300491"/>
    <n v="1121.4811330049261"/>
  </r>
  <r>
    <x v="1"/>
    <n v="41018"/>
    <x v="82"/>
    <n v="2010"/>
    <n v="2027"/>
    <n v="2062"/>
    <n v="2026"/>
    <n v="2012"/>
    <n v="2049"/>
    <n v="2090"/>
    <n v="2097"/>
    <n v="2152"/>
    <n v="2205"/>
    <n v="2247"/>
    <n v="2206"/>
    <n v="2157"/>
    <n v="2105"/>
    <n v="2086"/>
    <n v="2064"/>
    <n v="2040"/>
    <n v="2015"/>
    <n v="1998"/>
    <n v="1989"/>
    <n v="1954"/>
    <n v="1918"/>
    <n v="1894"/>
  </r>
  <r>
    <x v="2"/>
    <n v="41018"/>
    <x v="82"/>
    <n v="3314.05"/>
    <n v="3369.49"/>
    <n v="3435"/>
    <n v="3499.33"/>
    <n v="3459.7"/>
    <n v="3447.13"/>
    <n v="3488.89"/>
    <n v="3429.7200000000003"/>
    <n v="3463.26"/>
    <n v="3468.1800000000003"/>
    <n v="3470.29"/>
    <n v="3426.4026600985221"/>
    <n v="3389.6289162561579"/>
    <n v="3338.7403940886697"/>
    <n v="3281.9501477832509"/>
    <n v="3234.386157635468"/>
    <n v="3174.8188669950741"/>
    <n v="3140.9270443349751"/>
    <n v="3126.15"/>
    <n v="3116.0385221674878"/>
    <n v="3084.3729556650246"/>
    <n v="3050.5959113300491"/>
    <n v="3015.4811330049261"/>
  </r>
  <r>
    <x v="3"/>
    <n v="41018"/>
    <x v="82"/>
    <n v="4431"/>
    <n v="4431"/>
    <n v="4431"/>
    <n v="4431"/>
    <n v="4431"/>
    <n v="4431"/>
    <n v="4431"/>
    <n v="4431"/>
    <n v="4431"/>
    <n v="4431"/>
    <n v="4431"/>
    <n v="4431"/>
    <n v="4431"/>
    <n v="4431"/>
    <n v="4431"/>
    <n v="4431"/>
    <n v="4431"/>
    <n v="4431"/>
    <n v="4431"/>
    <n v="4431"/>
    <n v="4431"/>
    <n v="4431"/>
    <n v="4431"/>
  </r>
  <r>
    <x v="4"/>
    <n v="41018"/>
    <x v="82"/>
    <n v="3766.35"/>
    <n v="3766.35"/>
    <n v="3766.35"/>
    <n v="3766.35"/>
    <n v="3766.35"/>
    <n v="3766.35"/>
    <n v="3766.35"/>
    <n v="3766.35"/>
    <n v="3766.35"/>
    <n v="3766.35"/>
    <n v="3766.35"/>
    <n v="3766.35"/>
    <n v="3766.35"/>
    <n v="3766.35"/>
    <n v="3766.35"/>
    <n v="3766.35"/>
    <n v="3766.35"/>
    <n v="3766.35"/>
    <n v="3766.35"/>
    <n v="3766.35"/>
    <n v="3766.35"/>
    <n v="3766.35"/>
    <n v="3766.35"/>
  </r>
  <r>
    <x v="0"/>
    <n v="71017"/>
    <x v="83"/>
    <n v="411.88"/>
    <n v="425.99"/>
    <n v="396.96"/>
    <n v="400.34"/>
    <n v="387.5"/>
    <n v="376.85"/>
    <n v="368.15"/>
    <n v="362.8"/>
    <n v="355.61"/>
    <n v="349.77"/>
    <n v="347.96"/>
    <n v="320.92831325301205"/>
    <n v="304.03734939759033"/>
    <n v="302.91128514056226"/>
    <n v="289.39851405622488"/>
    <n v="295.02883534136544"/>
    <n v="296.15489959839357"/>
    <n v="284.89425702811246"/>
    <n v="280.39"/>
    <n v="279.26393574297191"/>
    <n v="274.75967871485943"/>
    <n v="281.51606425702812"/>
    <n v="282.6421285140562"/>
  </r>
  <r>
    <x v="1"/>
    <n v="71017"/>
    <x v="83"/>
    <n v="523"/>
    <n v="527"/>
    <n v="545"/>
    <n v="554"/>
    <n v="557"/>
    <n v="541"/>
    <n v="549"/>
    <n v="556"/>
    <n v="536"/>
    <n v="528"/>
    <n v="516"/>
    <n v="499"/>
    <n v="487"/>
    <n v="463"/>
    <n v="447"/>
    <n v="426"/>
    <n v="414"/>
    <n v="397"/>
    <n v="383"/>
    <n v="380"/>
    <n v="368"/>
    <n v="365"/>
    <n v="363"/>
  </r>
  <r>
    <x v="2"/>
    <n v="71017"/>
    <x v="83"/>
    <n v="934.88"/>
    <n v="952.99"/>
    <n v="941.96"/>
    <n v="954.33999999999992"/>
    <n v="944.5"/>
    <n v="917.85"/>
    <n v="917.15"/>
    <n v="918.8"/>
    <n v="891.61"/>
    <n v="877.77"/>
    <n v="863.96"/>
    <n v="819.92831325301199"/>
    <n v="791.03734939759033"/>
    <n v="765.91128514056231"/>
    <n v="736.39851405622494"/>
    <n v="721.02883534136549"/>
    <n v="710.15489959839351"/>
    <n v="681.89425702811241"/>
    <n v="663.39"/>
    <n v="659.26393574297185"/>
    <n v="642.75967871485943"/>
    <n v="646.51606425702812"/>
    <n v="645.64212851405614"/>
  </r>
  <r>
    <x v="3"/>
    <n v="71017"/>
    <x v="83"/>
    <n v="1185"/>
    <n v="1185"/>
    <n v="1185"/>
    <n v="1185"/>
    <n v="1185"/>
    <n v="1185"/>
    <n v="1185"/>
    <n v="1185"/>
    <n v="1185"/>
    <n v="1185"/>
    <n v="1185"/>
    <n v="1185"/>
    <n v="1185"/>
    <n v="1185"/>
    <n v="1185"/>
    <n v="1185"/>
    <n v="1185"/>
    <n v="1185"/>
    <n v="1185"/>
    <n v="1185"/>
    <n v="1185"/>
    <n v="1185"/>
    <n v="1185"/>
  </r>
  <r>
    <x v="4"/>
    <n v="71017"/>
    <x v="83"/>
    <n v="1007.25"/>
    <n v="1007.25"/>
    <n v="1007.25"/>
    <n v="1007.25"/>
    <n v="1007.25"/>
    <n v="1007.25"/>
    <n v="1007.25"/>
    <n v="1007.25"/>
    <n v="1007.25"/>
    <n v="1007.25"/>
    <n v="1007.25"/>
    <n v="1007.25"/>
    <n v="1007.25"/>
    <n v="1007.25"/>
    <n v="1007.25"/>
    <n v="1007.25"/>
    <n v="1007.25"/>
    <n v="1007.25"/>
    <n v="1007.25"/>
    <n v="1007.25"/>
    <n v="1007.25"/>
    <n v="1007.25"/>
    <n v="1007.25"/>
  </r>
  <r>
    <x v="0"/>
    <n v="35005"/>
    <x v="84"/>
    <n v="500.4"/>
    <n v="509.67"/>
    <n v="505.72"/>
    <n v="504.21"/>
    <n v="497.56"/>
    <n v="462.18"/>
    <n v="506.56"/>
    <n v="469.34"/>
    <n v="507.86"/>
    <n v="487.1"/>
    <n v="492.83"/>
    <n v="497.34549763033175"/>
    <n v="463.81658767772512"/>
    <n v="452.64028436018958"/>
    <n v="447.05213270142178"/>
    <n v="459.34606635071088"/>
    <n v="466.05184834123224"/>
    <n v="470.52236966824643"/>
    <n v="471.64"/>
    <n v="474.99289099526067"/>
    <n v="467.1694786729858"/>
    <n v="451.52265402843602"/>
    <n v="442.5816113744076"/>
  </r>
  <r>
    <x v="1"/>
    <n v="35005"/>
    <x v="84"/>
    <n v="706"/>
    <n v="696"/>
    <n v="682"/>
    <n v="688"/>
    <n v="688"/>
    <n v="711"/>
    <n v="736"/>
    <n v="755"/>
    <n v="755"/>
    <n v="749"/>
    <n v="740"/>
    <n v="707"/>
    <n v="731"/>
    <n v="723"/>
    <n v="730"/>
    <n v="714"/>
    <n v="707"/>
    <n v="712"/>
    <n v="700"/>
    <n v="691"/>
    <n v="687"/>
    <n v="698"/>
    <n v="706"/>
  </r>
  <r>
    <x v="2"/>
    <n v="35005"/>
    <x v="84"/>
    <n v="1206.4000000000001"/>
    <n v="1205.67"/>
    <n v="1187.72"/>
    <n v="1192.21"/>
    <n v="1185.56"/>
    <n v="1173.18"/>
    <n v="1242.56"/>
    <n v="1224.3399999999999"/>
    <n v="1262.8600000000001"/>
    <n v="1236.0999999999999"/>
    <n v="1232.83"/>
    <n v="1204.3454976303317"/>
    <n v="1194.8165876777252"/>
    <n v="1175.6402843601895"/>
    <n v="1177.0521327014217"/>
    <n v="1173.3460663507108"/>
    <n v="1173.0518483412322"/>
    <n v="1182.5223696682465"/>
    <n v="1171.6399999999999"/>
    <n v="1165.9928909952607"/>
    <n v="1154.1694786729859"/>
    <n v="1149.5226540284361"/>
    <n v="1148.5816113744077"/>
  </r>
  <r>
    <x v="3"/>
    <n v="35005"/>
    <x v="84"/>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
    <n v="1535.2941176470599"/>
    <n v="1535.2941176470599"/>
  </r>
  <r>
    <x v="4"/>
    <n v="35005"/>
    <x v="84"/>
    <n v="1305"/>
    <n v="1305"/>
    <n v="1305"/>
    <n v="1305"/>
    <n v="1305"/>
    <n v="1305"/>
    <n v="1305"/>
    <n v="1305"/>
    <n v="1305"/>
    <n v="1305"/>
    <n v="1305"/>
    <n v="1305"/>
    <n v="1305"/>
    <n v="1305"/>
    <n v="1305"/>
    <n v="1305"/>
    <n v="1305"/>
    <n v="1305"/>
    <n v="1305"/>
    <n v="1305"/>
    <n v="1305"/>
    <n v="1305"/>
    <n v="1305"/>
  </r>
  <r>
    <x v="0"/>
    <n v="24137"/>
    <x v="85"/>
    <n v="275.23"/>
    <n v="275.74"/>
    <n v="267.98"/>
    <n v="274.82"/>
    <n v="236.44"/>
    <n v="189.79"/>
    <n v="218.28"/>
    <n v="195.25"/>
    <n v="190.6"/>
    <n v="195.44"/>
    <n v="192.82"/>
    <n v="187.8280239520958"/>
    <n v="193.41814371257485"/>
    <n v="187.8280239520958"/>
    <n v="191.18209580838322"/>
    <n v="195.65419161676647"/>
    <n v="187.8280239520958"/>
    <n v="190.06407185628743"/>
    <n v="186.71"/>
    <n v="185.59197604790418"/>
    <n v="186.71"/>
    <n v="190.06407185628743"/>
    <n v="191.18209580838322"/>
  </r>
  <r>
    <x v="1"/>
    <n v="24137"/>
    <x v="85"/>
    <n v="344"/>
    <n v="360"/>
    <n v="367"/>
    <n v="389"/>
    <n v="427"/>
    <n v="420"/>
    <n v="407"/>
    <n v="410"/>
    <n v="380"/>
    <n v="351"/>
    <n v="338"/>
    <n v="318"/>
    <n v="311"/>
    <n v="313"/>
    <n v="301"/>
    <n v="292"/>
    <n v="286"/>
    <n v="286"/>
    <n v="291"/>
    <n v="285"/>
    <n v="286"/>
    <n v="288"/>
    <n v="282"/>
  </r>
  <r>
    <x v="2"/>
    <n v="24137"/>
    <x v="85"/>
    <n v="619.23"/>
    <n v="635.74"/>
    <n v="634.98"/>
    <n v="663.81999999999994"/>
    <n v="663.44"/>
    <n v="609.79"/>
    <n v="625.28"/>
    <n v="605.25"/>
    <n v="570.6"/>
    <n v="546.44000000000005"/>
    <n v="530.81999999999994"/>
    <n v="505.8280239520958"/>
    <n v="504.41814371257487"/>
    <n v="500.8280239520958"/>
    <n v="492.18209580838322"/>
    <n v="487.65419161676647"/>
    <n v="473.8280239520958"/>
    <n v="476.06407185628746"/>
    <n v="477.71000000000004"/>
    <n v="470.59197604790415"/>
    <n v="472.71000000000004"/>
    <n v="478.06407185628746"/>
    <n v="473.18209580838322"/>
  </r>
  <r>
    <x v="3"/>
    <n v="24137"/>
    <x v="85"/>
    <n v="788"/>
    <n v="788"/>
    <n v="788"/>
    <n v="788"/>
    <n v="788"/>
    <n v="788"/>
    <n v="788"/>
    <n v="788"/>
    <n v="788"/>
    <n v="788"/>
    <n v="788"/>
    <n v="788"/>
    <n v="788"/>
    <n v="788"/>
    <n v="788"/>
    <n v="788"/>
    <n v="788"/>
    <n v="788"/>
    <n v="788"/>
    <n v="788"/>
    <n v="788"/>
    <n v="788"/>
    <n v="788"/>
  </r>
  <r>
    <x v="4"/>
    <n v="24137"/>
    <x v="85"/>
    <n v="669.8"/>
    <n v="669.8"/>
    <n v="669.8"/>
    <n v="669.8"/>
    <n v="669.8"/>
    <n v="669.8"/>
    <n v="669.8"/>
    <n v="669.8"/>
    <n v="669.8"/>
    <n v="669.8"/>
    <n v="669.8"/>
    <n v="669.8"/>
    <n v="669.8"/>
    <n v="669.8"/>
    <n v="669.8"/>
    <n v="669.8"/>
    <n v="669.8"/>
    <n v="669.8"/>
    <n v="669.8"/>
    <n v="669.8"/>
    <n v="669.8"/>
    <n v="669.8"/>
    <n v="669.8"/>
  </r>
  <r>
    <x v="0"/>
    <n v="23024"/>
    <x v="86"/>
    <n v="337.12"/>
    <n v="355.96"/>
    <n v="352.15"/>
    <n v="366.8"/>
    <n v="322.27999999999997"/>
    <n v="343.77"/>
    <n v="360.69"/>
    <n v="330.74"/>
    <n v="339.31"/>
    <n v="345.42"/>
    <n v="320.27999999999997"/>
    <n v="338.49258169934643"/>
    <n v="349.51839869281048"/>
    <n v="341.80032679738565"/>
    <n v="341.80032679738565"/>
    <n v="329.67192810457516"/>
    <n v="331.87709150326799"/>
    <n v="336.2874183006536"/>
    <n v="337.39"/>
    <n v="336.2874183006536"/>
    <n v="335.18483660130721"/>
    <n v="334.08225490196077"/>
    <n v="334.08225490196077"/>
  </r>
  <r>
    <x v="1"/>
    <n v="23024"/>
    <x v="86"/>
    <n v="452"/>
    <n v="462"/>
    <n v="469"/>
    <n v="457"/>
    <n v="482"/>
    <n v="482"/>
    <n v="506"/>
    <n v="509"/>
    <n v="496"/>
    <n v="511"/>
    <n v="499"/>
    <n v="488"/>
    <n v="473"/>
    <n v="469"/>
    <n v="467"/>
    <n v="471"/>
    <n v="464"/>
    <n v="468"/>
    <n v="470"/>
    <n v="464"/>
    <n v="469"/>
    <n v="462"/>
    <n v="459"/>
  </r>
  <r>
    <x v="2"/>
    <n v="23024"/>
    <x v="86"/>
    <n v="789.12"/>
    <n v="817.96"/>
    <n v="821.15"/>
    <n v="823.8"/>
    <n v="804.28"/>
    <n v="825.77"/>
    <n v="866.69"/>
    <n v="839.74"/>
    <n v="835.31"/>
    <n v="856.42000000000007"/>
    <n v="819.28"/>
    <n v="826.49258169934637"/>
    <n v="822.51839869281048"/>
    <n v="810.80032679738565"/>
    <n v="808.80032679738565"/>
    <n v="800.67192810457516"/>
    <n v="795.87709150326805"/>
    <n v="804.2874183006536"/>
    <n v="807.39"/>
    <n v="800.2874183006536"/>
    <n v="804.18483660130721"/>
    <n v="796.08225490196082"/>
    <n v="793.08225490196082"/>
  </r>
  <r>
    <x v="3"/>
    <n v="23024"/>
    <x v="86"/>
    <n v="1084"/>
    <n v="1084"/>
    <n v="1084"/>
    <n v="1084"/>
    <n v="1084"/>
    <n v="1084"/>
    <n v="1084"/>
    <n v="1084"/>
    <n v="1084"/>
    <n v="1084"/>
    <n v="1084"/>
    <n v="1084"/>
    <n v="1084"/>
    <n v="1084"/>
    <n v="1084"/>
    <n v="1084"/>
    <n v="1084"/>
    <n v="1084"/>
    <n v="1084"/>
    <n v="1084"/>
    <n v="1084"/>
    <n v="1084"/>
    <n v="1084"/>
  </r>
  <r>
    <x v="4"/>
    <n v="23024"/>
    <x v="86"/>
    <n v="921.4"/>
    <n v="921.4"/>
    <n v="921.4"/>
    <n v="921.4"/>
    <n v="921.4"/>
    <n v="921.4"/>
    <n v="921.4"/>
    <n v="921.4"/>
    <n v="921.4"/>
    <n v="921.4"/>
    <n v="921.4"/>
    <n v="921.4"/>
    <n v="921.4"/>
    <n v="921.4"/>
    <n v="921.4"/>
    <n v="921.4"/>
    <n v="921.4"/>
    <n v="921.4"/>
    <n v="921.4"/>
    <n v="921.4"/>
    <n v="921.4"/>
    <n v="921.4"/>
    <n v="921.4"/>
  </r>
  <r>
    <x v="0"/>
    <n v="23025"/>
    <x v="87"/>
    <n v="1313.51"/>
    <n v="1367.46"/>
    <n v="1374"/>
    <n v="1433.19"/>
    <n v="1465.76"/>
    <n v="1463.1399999999999"/>
    <n v="1433.35"/>
    <n v="1525.44"/>
    <n v="1537.06"/>
    <n v="1515.22"/>
    <n v="1528.33"/>
    <n v="1523.2110859728507"/>
    <n v="1532.1579939668175"/>
    <n v="1518.7376319758673"/>
    <n v="1505.3172699849169"/>
    <n v="1488.5418174962292"/>
    <n v="1470.6480015082957"/>
    <n v="1480.7132730015082"/>
    <n v="1482.95"/>
    <n v="1487.4234539969834"/>
    <n v="1479.5949095022625"/>
    <n v="1496.3703619909502"/>
    <n v="1501.9621794871796"/>
  </r>
  <r>
    <x v="1"/>
    <n v="23025"/>
    <x v="87"/>
    <n v="1693"/>
    <n v="1747"/>
    <n v="1786"/>
    <n v="1867"/>
    <n v="1957"/>
    <n v="1996"/>
    <n v="2089"/>
    <n v="2149"/>
    <n v="2161"/>
    <n v="2221"/>
    <n v="2236"/>
    <n v="2255"/>
    <n v="2253"/>
    <n v="2274"/>
    <n v="2285"/>
    <n v="2302"/>
    <n v="2312"/>
    <n v="2292"/>
    <n v="2288"/>
    <n v="2271"/>
    <n v="2270"/>
    <n v="2257"/>
    <n v="2244"/>
  </r>
  <r>
    <x v="2"/>
    <n v="23025"/>
    <x v="87"/>
    <n v="3006.51"/>
    <n v="3114.46"/>
    <n v="3160"/>
    <n v="3300.19"/>
    <n v="3422.76"/>
    <n v="3459.14"/>
    <n v="3522.35"/>
    <n v="3674.44"/>
    <n v="3698.06"/>
    <n v="3736.2200000000003"/>
    <n v="3764.33"/>
    <n v="3778.2110859728509"/>
    <n v="3785.1579939668172"/>
    <n v="3792.7376319758673"/>
    <n v="3790.3172699849169"/>
    <n v="3790.5418174962292"/>
    <n v="3782.6480015082957"/>
    <n v="3772.7132730015082"/>
    <n v="3770.95"/>
    <n v="3758.4234539969834"/>
    <n v="3749.5949095022625"/>
    <n v="3753.3703619909502"/>
    <n v="3745.9621794871796"/>
  </r>
  <r>
    <x v="3"/>
    <n v="23025"/>
    <x v="87"/>
    <n v="4093"/>
    <n v="4093"/>
    <n v="4093"/>
    <n v="4093"/>
    <n v="4093"/>
    <n v="4093"/>
    <n v="4093"/>
    <n v="4093"/>
    <n v="4093"/>
    <n v="4093"/>
    <n v="4093"/>
    <n v="4093"/>
    <n v="4093"/>
    <n v="4093"/>
    <n v="4093"/>
    <n v="4093"/>
    <n v="4093"/>
    <n v="4093"/>
    <n v="4093"/>
    <n v="4093"/>
    <n v="4093"/>
    <n v="4093"/>
    <n v="4093"/>
  </r>
  <r>
    <x v="4"/>
    <n v="23025"/>
    <x v="8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n v="3479.0499999999997"/>
  </r>
  <r>
    <x v="0"/>
    <n v="13010"/>
    <x v="88"/>
    <n v="328.28"/>
    <n v="373.23"/>
    <n v="358.77"/>
    <n v="308.08999999999997"/>
    <n v="321.39"/>
    <n v="303.5"/>
    <n v="300.93"/>
    <n v="335.96"/>
    <n v="351.42"/>
    <n v="320.31"/>
    <n v="298.36"/>
    <n v="297.25988929889297"/>
    <n v="288.41944649446492"/>
    <n v="278.4739483394834"/>
    <n v="287.31439114391145"/>
    <n v="280.6840590405904"/>
    <n v="293.94472324723245"/>
    <n v="293.94472324723245"/>
    <n v="299.47000000000003"/>
    <n v="296.1548339483395"/>
    <n v="293.94472324723245"/>
    <n v="296.1548339483395"/>
    <n v="298.3649446494465"/>
  </r>
  <r>
    <x v="1"/>
    <n v="13010"/>
    <x v="88"/>
    <n v="599"/>
    <n v="544"/>
    <n v="548"/>
    <n v="537"/>
    <n v="511"/>
    <n v="506"/>
    <n v="506"/>
    <n v="506"/>
    <n v="477"/>
    <n v="459"/>
    <n v="480"/>
    <n v="486"/>
    <n v="492"/>
    <n v="520"/>
    <n v="517"/>
    <n v="516"/>
    <n v="501"/>
    <n v="499"/>
    <n v="485"/>
    <n v="485"/>
    <n v="497"/>
    <n v="496"/>
    <n v="501"/>
  </r>
  <r>
    <x v="2"/>
    <n v="13010"/>
    <x v="88"/>
    <n v="927.28"/>
    <n v="917.23"/>
    <n v="906.77"/>
    <n v="845.08999999999992"/>
    <n v="832.39"/>
    <n v="809.5"/>
    <n v="806.93000000000006"/>
    <n v="841.96"/>
    <n v="828.42000000000007"/>
    <n v="779.31"/>
    <n v="778.36"/>
    <n v="783.25988929889297"/>
    <n v="780.41944649446486"/>
    <n v="798.4739483394834"/>
    <n v="804.31439114391151"/>
    <n v="796.68405904059045"/>
    <n v="794.94472324723245"/>
    <n v="792.94472324723245"/>
    <n v="784.47"/>
    <n v="781.1548339483395"/>
    <n v="790.94472324723245"/>
    <n v="792.1548339483395"/>
    <n v="799.36494464944644"/>
  </r>
  <r>
    <x v="3"/>
    <n v="13010"/>
    <x v="88"/>
    <n v="1311"/>
    <n v="1311"/>
    <n v="1311"/>
    <n v="1311"/>
    <n v="1311"/>
    <n v="1311"/>
    <n v="1311"/>
    <n v="1311"/>
    <n v="1311"/>
    <n v="1311"/>
    <n v="1311"/>
    <n v="1311"/>
    <n v="1311"/>
    <n v="1311"/>
    <n v="1311"/>
    <n v="1311"/>
    <n v="1311"/>
    <n v="1311"/>
    <n v="1311"/>
    <n v="1311"/>
    <n v="1311"/>
    <n v="1311"/>
    <n v="1311"/>
  </r>
  <r>
    <x v="4"/>
    <n v="13010"/>
    <x v="88"/>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n v="1114.3499999999999"/>
  </r>
  <r>
    <x v="0"/>
    <n v="24033"/>
    <x v="89"/>
    <n v="715.03"/>
    <n v="713.62"/>
    <n v="736.76"/>
    <n v="723.27"/>
    <n v="687.16"/>
    <n v="687.54"/>
    <n v="679.73"/>
    <n v="680.19"/>
    <n v="652.13"/>
    <n v="652.91999999999996"/>
    <n v="629.32000000000005"/>
    <n v="601.56485549132947"/>
    <n v="610.51005780346816"/>
    <n v="591.50150289017336"/>
    <n v="585.9107514450867"/>
    <n v="594.85595375722539"/>
    <n v="582.55630057803467"/>
    <n v="582.55630057803467"/>
    <n v="580.32000000000005"/>
    <n v="573.61109826589598"/>
    <n v="581.43815028901736"/>
    <n v="587.02890173410401"/>
    <n v="590.38335260115605"/>
  </r>
  <r>
    <x v="1"/>
    <n v="24033"/>
    <x v="89"/>
    <n v="980"/>
    <n v="988"/>
    <n v="979"/>
    <n v="993"/>
    <n v="1022"/>
    <n v="1007"/>
    <n v="1028"/>
    <n v="1044"/>
    <n v="1053"/>
    <n v="1070"/>
    <n v="1027"/>
    <n v="1014"/>
    <n v="960"/>
    <n v="942"/>
    <n v="927"/>
    <n v="891"/>
    <n v="889"/>
    <n v="868"/>
    <n v="871"/>
    <n v="861"/>
    <n v="852"/>
    <n v="855"/>
    <n v="848"/>
  </r>
  <r>
    <x v="2"/>
    <n v="24033"/>
    <x v="89"/>
    <n v="1695.03"/>
    <n v="1701.62"/>
    <n v="1715.76"/>
    <n v="1716.27"/>
    <n v="1709.1599999999999"/>
    <n v="1694.54"/>
    <n v="1707.73"/>
    <n v="1724.19"/>
    <n v="1705.13"/>
    <n v="1722.92"/>
    <n v="1656.3200000000002"/>
    <n v="1615.5648554913296"/>
    <n v="1570.510057803468"/>
    <n v="1533.5015028901735"/>
    <n v="1512.9107514450866"/>
    <n v="1485.8559537572255"/>
    <n v="1471.5563005780346"/>
    <n v="1450.5563005780346"/>
    <n v="1451.3200000000002"/>
    <n v="1434.6110982658961"/>
    <n v="1433.4381502890174"/>
    <n v="1442.028901734104"/>
    <n v="1438.383352601156"/>
  </r>
  <r>
    <x v="3"/>
    <n v="24033"/>
    <x v="89"/>
    <n v="2263"/>
    <n v="2263"/>
    <n v="2263"/>
    <n v="2263"/>
    <n v="2263"/>
    <n v="2263"/>
    <n v="2263"/>
    <n v="2263"/>
    <n v="2263"/>
    <n v="2263"/>
    <n v="2263"/>
    <n v="2263"/>
    <n v="2263"/>
    <n v="2263"/>
    <n v="2263"/>
    <n v="2263"/>
    <n v="2263"/>
    <n v="2263"/>
    <n v="2263"/>
    <n v="2263"/>
    <n v="2263"/>
    <n v="2263"/>
    <n v="2263"/>
  </r>
  <r>
    <x v="4"/>
    <n v="24033"/>
    <x v="89"/>
    <n v="1923.55"/>
    <n v="1923.55"/>
    <n v="1923.55"/>
    <n v="1923.55"/>
    <n v="1923.55"/>
    <n v="1923.55"/>
    <n v="1923.55"/>
    <n v="1923.55"/>
    <n v="1923.55"/>
    <n v="1923.55"/>
    <n v="1923.55"/>
    <n v="1923.55"/>
    <n v="1923.55"/>
    <n v="1923.55"/>
    <n v="1923.55"/>
    <n v="1923.55"/>
    <n v="1923.55"/>
    <n v="1923.55"/>
    <n v="1923.55"/>
    <n v="1923.55"/>
    <n v="1923.55"/>
    <n v="1923.55"/>
    <n v="1923.55"/>
  </r>
  <r>
    <x v="0"/>
    <n v="41024"/>
    <x v="90"/>
    <n v="627.62"/>
    <n v="665.3"/>
    <n v="699.38"/>
    <n v="689.51"/>
    <n v="714.92"/>
    <n v="685.59"/>
    <n v="717.03"/>
    <n v="715.35"/>
    <n v="752.33"/>
    <n v="745.19"/>
    <n v="753.46"/>
    <n v="780.92"/>
    <n v="780.92"/>
    <n v="768.73543262411351"/>
    <n v="775.38156028368792"/>
    <n v="766.52005673758867"/>
    <n v="777.59693617021276"/>
    <n v="783.1353758865248"/>
    <n v="780.92"/>
    <n v="786.45843971631211"/>
    <n v="783.1353758865248"/>
    <n v="777.59693617021276"/>
    <n v="772.05849645390072"/>
  </r>
  <r>
    <x v="1"/>
    <n v="41024"/>
    <x v="90"/>
    <n v="671"/>
    <n v="696"/>
    <n v="748"/>
    <n v="782"/>
    <n v="836"/>
    <n v="897"/>
    <n v="973"/>
    <n v="1013"/>
    <n v="1036"/>
    <n v="1064"/>
    <n v="1091"/>
    <n v="1088"/>
    <n v="1087"/>
    <n v="1118"/>
    <n v="1133"/>
    <n v="1160"/>
    <n v="1155"/>
    <n v="1164"/>
    <n v="1167"/>
    <n v="1159"/>
    <n v="1169"/>
    <n v="1157"/>
    <n v="1171"/>
  </r>
  <r>
    <x v="2"/>
    <n v="41024"/>
    <x v="90"/>
    <n v="1298.6199999999999"/>
    <n v="1361.3"/>
    <n v="1447.38"/>
    <n v="1471.51"/>
    <n v="1550.92"/>
    <n v="1582.5900000000001"/>
    <n v="1690.03"/>
    <n v="1728.35"/>
    <n v="1788.33"/>
    <n v="1809.19"/>
    <n v="1844.46"/>
    <n v="1868.92"/>
    <n v="1867.92"/>
    <n v="1886.7354326241134"/>
    <n v="1908.381560283688"/>
    <n v="1926.5200567375887"/>
    <n v="1932.5969361702128"/>
    <n v="1947.1353758865248"/>
    <n v="1947.92"/>
    <n v="1945.4584397163121"/>
    <n v="1952.1353758865248"/>
    <n v="1934.5969361702128"/>
    <n v="1943.0584964539007"/>
  </r>
  <r>
    <x v="3"/>
    <n v="41024"/>
    <x v="90"/>
    <n v="2035"/>
    <n v="2035"/>
    <n v="2035"/>
    <n v="2035"/>
    <n v="2035"/>
    <n v="2035"/>
    <n v="2035"/>
    <n v="2035"/>
    <n v="2035"/>
    <n v="2035"/>
    <n v="2035"/>
    <n v="2035"/>
    <n v="2035"/>
    <n v="2035"/>
    <n v="2035"/>
    <n v="2035"/>
    <n v="2035"/>
    <n v="2035"/>
    <n v="2035"/>
    <n v="2035"/>
    <n v="2035"/>
    <n v="2035"/>
    <n v="2035"/>
  </r>
  <r>
    <x v="4"/>
    <n v="41024"/>
    <x v="90"/>
    <n v="1729.75"/>
    <n v="1729.75"/>
    <n v="1729.75"/>
    <n v="1729.75"/>
    <n v="1729.75"/>
    <n v="1729.75"/>
    <n v="1729.75"/>
    <n v="1729.75"/>
    <n v="1729.75"/>
    <n v="1729.75"/>
    <n v="1729.75"/>
    <n v="1729.75"/>
    <n v="1729.75"/>
    <n v="1729.75"/>
    <n v="1729.75"/>
    <n v="1729.75"/>
    <n v="1729.75"/>
    <n v="1729.75"/>
    <n v="1729.75"/>
    <n v="1729.75"/>
    <n v="1729.75"/>
    <n v="1729.75"/>
    <n v="1729.75"/>
  </r>
  <r>
    <x v="0"/>
    <n v="71020"/>
    <x v="91"/>
    <n v="361.07"/>
    <n v="388.1"/>
    <n v="403.61"/>
    <n v="422.72"/>
    <n v="429.61"/>
    <n v="423.99"/>
    <n v="392.31"/>
    <n v="388.90999999999997"/>
    <n v="349.74"/>
    <n v="356.23"/>
    <n v="363.23"/>
    <n v="342.02125874125875"/>
    <n v="345.39646853146854"/>
    <n v="328.52041958041957"/>
    <n v="324.02013986013986"/>
    <n v="321.77"/>
    <n v="327.39534965034966"/>
    <n v="322.89506993006995"/>
    <n v="321.77"/>
    <n v="322.89506993006995"/>
    <n v="327.39534965034966"/>
    <n v="330.77055944055945"/>
    <n v="334.14576923076925"/>
  </r>
  <r>
    <x v="1"/>
    <n v="71020"/>
    <x v="91"/>
    <n v="470"/>
    <n v="494"/>
    <n v="498"/>
    <n v="495"/>
    <n v="508"/>
    <n v="515"/>
    <n v="534"/>
    <n v="571"/>
    <n v="580"/>
    <n v="578"/>
    <n v="547"/>
    <n v="537"/>
    <n v="512"/>
    <n v="484"/>
    <n v="480"/>
    <n v="469"/>
    <n v="464"/>
    <n v="444"/>
    <n v="445"/>
    <n v="437"/>
    <n v="428"/>
    <n v="423"/>
    <n v="427"/>
  </r>
  <r>
    <x v="2"/>
    <n v="71020"/>
    <x v="91"/>
    <n v="831.06999999999994"/>
    <n v="882.1"/>
    <n v="901.61"/>
    <n v="917.72"/>
    <n v="937.61"/>
    <n v="938.99"/>
    <n v="926.31"/>
    <n v="959.91"/>
    <n v="929.74"/>
    <n v="934.23"/>
    <n v="910.23"/>
    <n v="879.02125874125875"/>
    <n v="857.3964685314686"/>
    <n v="812.52041958041957"/>
    <n v="804.02013986013981"/>
    <n v="790.77"/>
    <n v="791.39534965034966"/>
    <n v="766.89506993006989"/>
    <n v="766.77"/>
    <n v="759.89506993006989"/>
    <n v="755.39534965034966"/>
    <n v="753.77055944055951"/>
    <n v="761.14576923076925"/>
  </r>
  <r>
    <x v="3"/>
    <n v="71020"/>
    <x v="91"/>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88"/>
    <n v="1135.2941176470599"/>
    <n v="1135.2941176470599"/>
  </r>
  <r>
    <x v="4"/>
    <n v="71020"/>
    <x v="91"/>
    <n v="965"/>
    <n v="965"/>
    <n v="965"/>
    <n v="965"/>
    <n v="965"/>
    <n v="965"/>
    <n v="965"/>
    <n v="965"/>
    <n v="965"/>
    <n v="965"/>
    <n v="965"/>
    <n v="965"/>
    <n v="965"/>
    <n v="965"/>
    <n v="965"/>
    <n v="965"/>
    <n v="965"/>
    <n v="965"/>
    <n v="965"/>
    <n v="965"/>
    <n v="965"/>
    <n v="965"/>
    <n v="965"/>
  </r>
  <r>
    <x v="0"/>
    <n v="23027"/>
    <x v="92"/>
    <n v="1766.01"/>
    <n v="1773.12"/>
    <n v="1742.31"/>
    <n v="1766.91"/>
    <n v="1854.86"/>
    <n v="1818.42"/>
    <n v="1829.53"/>
    <n v="1794.3899999999999"/>
    <n v="1871.32"/>
    <n v="1878.4"/>
    <n v="1888.56"/>
    <n v="1925.3040138010351"/>
    <n v="1949.815986198965"/>
    <n v="1946.4734445083382"/>
    <n v="1936.4458194364577"/>
    <n v="1924.1898332374928"/>
    <n v="1916.3905692926969"/>
    <n v="1935.3316388729154"/>
    <n v="1937.56"/>
    <n v="1944.2450833812536"/>
    <n v="1952.0443473260495"/>
    <n v="1967.6428752156412"/>
    <n v="1983.2414031052328"/>
  </r>
  <r>
    <x v="1"/>
    <n v="23027"/>
    <x v="92"/>
    <n v="2327"/>
    <n v="2389"/>
    <n v="2465"/>
    <n v="2506"/>
    <n v="2506"/>
    <n v="2585"/>
    <n v="2596"/>
    <n v="2648"/>
    <n v="2654"/>
    <n v="2664"/>
    <n v="2709"/>
    <n v="2737"/>
    <n v="2792"/>
    <n v="2820"/>
    <n v="2862"/>
    <n v="2897"/>
    <n v="2922"/>
    <n v="2941"/>
    <n v="2944"/>
    <n v="2941"/>
    <n v="2944"/>
    <n v="2934"/>
    <n v="2918"/>
  </r>
  <r>
    <x v="2"/>
    <n v="23027"/>
    <x v="92"/>
    <n v="4093.01"/>
    <n v="4162.12"/>
    <n v="4207.3099999999995"/>
    <n v="4272.91"/>
    <n v="4360.8599999999997"/>
    <n v="4403.42"/>
    <n v="4425.53"/>
    <n v="4442.3899999999994"/>
    <n v="4525.32"/>
    <n v="4542.3999999999996"/>
    <n v="4597.5599999999995"/>
    <n v="4662.3040138010347"/>
    <n v="4741.8159861989652"/>
    <n v="4766.4734445083377"/>
    <n v="4798.4458194364579"/>
    <n v="4821.1898332374931"/>
    <n v="4838.3905692926965"/>
    <n v="4876.3316388729154"/>
    <n v="4881.5599999999995"/>
    <n v="4885.2450833812536"/>
    <n v="4896.0443473260493"/>
    <n v="4901.6428752156407"/>
    <n v="4901.2414031052331"/>
  </r>
  <r>
    <x v="3"/>
    <n v="23027"/>
    <x v="92"/>
    <n v="5044"/>
    <n v="5044"/>
    <n v="5044"/>
    <n v="5044"/>
    <n v="5044"/>
    <n v="5044"/>
    <n v="5044"/>
    <n v="5044"/>
    <n v="5044"/>
    <n v="5044"/>
    <n v="5044"/>
    <n v="5044"/>
    <n v="5044"/>
    <n v="5044"/>
    <n v="5044"/>
    <n v="5044"/>
    <n v="5044"/>
    <n v="5044"/>
    <n v="5044"/>
    <n v="5044"/>
    <n v="5044"/>
    <n v="5044"/>
    <n v="5044"/>
  </r>
  <r>
    <x v="4"/>
    <n v="23027"/>
    <x v="92"/>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n v="4287.3999999999996"/>
  </r>
  <r>
    <x v="0"/>
    <n v="71069"/>
    <x v="93"/>
    <n v="439.99"/>
    <n v="454.1"/>
    <n v="430.61"/>
    <n v="449.45"/>
    <n v="469.45"/>
    <n v="450.61"/>
    <n v="451.99"/>
    <n v="458.1"/>
    <n v="466.64"/>
    <n v="457.23"/>
    <n v="451.15"/>
    <n v="431.9350714285714"/>
    <n v="423.14249999999998"/>
    <n v="437.43042857142859"/>
    <n v="440.72764285714288"/>
    <n v="448.42114285714285"/>
    <n v="451.71835714285714"/>
    <n v="455.01557142857143"/>
    <n v="461.61"/>
    <n v="462.70907142857141"/>
    <n v="456.11464285714288"/>
    <n v="450.6192857142857"/>
    <n v="455.01557142857143"/>
  </r>
  <r>
    <x v="1"/>
    <n v="71069"/>
    <x v="93"/>
    <n v="523"/>
    <n v="546"/>
    <n v="559"/>
    <n v="591"/>
    <n v="604"/>
    <n v="628"/>
    <n v="641"/>
    <n v="669"/>
    <n v="679"/>
    <n v="664"/>
    <n v="665"/>
    <n v="666"/>
    <n v="660"/>
    <n v="631"/>
    <n v="615"/>
    <n v="611"/>
    <n v="612"/>
    <n v="607"/>
    <n v="601"/>
    <n v="605"/>
    <n v="616"/>
    <n v="628"/>
    <n v="627"/>
  </r>
  <r>
    <x v="2"/>
    <n v="71069"/>
    <x v="93"/>
    <n v="962.99"/>
    <n v="1000.1"/>
    <n v="989.61"/>
    <n v="1040.45"/>
    <n v="1073.45"/>
    <n v="1078.6100000000001"/>
    <n v="1092.99"/>
    <n v="1127.0999999999999"/>
    <n v="1145.6399999999999"/>
    <n v="1121.23"/>
    <n v="1116.1500000000001"/>
    <n v="1097.9350714285715"/>
    <n v="1083.1424999999999"/>
    <n v="1068.4304285714286"/>
    <n v="1055.7276428571429"/>
    <n v="1059.421142857143"/>
    <n v="1063.7183571428573"/>
    <n v="1062.0155714285715"/>
    <n v="1062.6100000000001"/>
    <n v="1067.7090714285714"/>
    <n v="1072.1146428571428"/>
    <n v="1078.6192857142858"/>
    <n v="1082.0155714285715"/>
  </r>
  <r>
    <x v="3"/>
    <n v="71069"/>
    <x v="93"/>
    <n v="2015"/>
    <n v="2015"/>
    <n v="2015"/>
    <n v="2015"/>
    <n v="2015"/>
    <n v="2015"/>
    <n v="2015"/>
    <n v="2015"/>
    <n v="2015"/>
    <n v="2015"/>
    <n v="2015"/>
    <n v="2015"/>
    <n v="2015"/>
    <n v="2015"/>
    <n v="2015"/>
    <n v="2015"/>
    <n v="2015"/>
    <n v="2015"/>
    <n v="2015"/>
    <n v="2015"/>
    <n v="2015"/>
    <n v="2015"/>
    <n v="2015"/>
  </r>
  <r>
    <x v="4"/>
    <n v="71069"/>
    <x v="93"/>
    <n v="1712.75"/>
    <n v="1712.75"/>
    <n v="1712.75"/>
    <n v="1712.75"/>
    <n v="1712.75"/>
    <n v="1712.75"/>
    <n v="1712.75"/>
    <n v="1712.75"/>
    <n v="1712.75"/>
    <n v="1712.75"/>
    <n v="1712.75"/>
    <n v="1712.75"/>
    <n v="1712.75"/>
    <n v="1712.75"/>
    <n v="1712.75"/>
    <n v="1712.75"/>
    <n v="1712.75"/>
    <n v="1712.75"/>
    <n v="1712.75"/>
    <n v="1712.75"/>
    <n v="1712.75"/>
    <n v="1712.75"/>
    <n v="1712.75"/>
  </r>
  <r>
    <x v="0"/>
    <n v="42008"/>
    <x v="94"/>
    <n v="1116.8"/>
    <n v="1133.8"/>
    <n v="1154.8800000000001"/>
    <n v="1123.3399999999999"/>
    <n v="1127.42"/>
    <n v="1059.8499999999999"/>
    <n v="1076.6600000000001"/>
    <n v="1058.96"/>
    <n v="1026.3900000000001"/>
    <n v="1034.04"/>
    <n v="1020.63"/>
    <n v="983.4960299625468"/>
    <n v="952.4848938826467"/>
    <n v="905.96818976279656"/>
    <n v="899.32294631710363"/>
    <n v="888.2475405742822"/>
    <n v="893.78524344569291"/>
    <n v="894.89278401997501"/>
    <n v="887.14"/>
    <n v="880.49475655430706"/>
    <n v="877.17213483146065"/>
    <n v="869.41935081148563"/>
    <n v="883.81737827715358"/>
  </r>
  <r>
    <x v="1"/>
    <n v="42008"/>
    <x v="94"/>
    <n v="1457"/>
    <n v="1470"/>
    <n v="1522"/>
    <n v="1574"/>
    <n v="1586"/>
    <n v="1621"/>
    <n v="1633"/>
    <n v="1634"/>
    <n v="1616"/>
    <n v="1618"/>
    <n v="1615"/>
    <n v="1589"/>
    <n v="1586"/>
    <n v="1573"/>
    <n v="1526"/>
    <n v="1501"/>
    <n v="1471"/>
    <n v="1430"/>
    <n v="1405"/>
    <n v="1364"/>
    <n v="1360"/>
    <n v="1352"/>
    <n v="1348"/>
  </r>
  <r>
    <x v="2"/>
    <n v="42008"/>
    <x v="94"/>
    <n v="2573.8000000000002"/>
    <n v="2603.8000000000002"/>
    <n v="2676.88"/>
    <n v="2697.34"/>
    <n v="2713.42"/>
    <n v="2680.85"/>
    <n v="2709.66"/>
    <n v="2692.96"/>
    <n v="2642.3900000000003"/>
    <n v="2652.04"/>
    <n v="2635.63"/>
    <n v="2572.4960299625468"/>
    <n v="2538.4848938826467"/>
    <n v="2478.9681897627966"/>
    <n v="2425.3229463171037"/>
    <n v="2389.2475405742821"/>
    <n v="2364.7852434456927"/>
    <n v="2324.8927840199749"/>
    <n v="2292.14"/>
    <n v="2244.4947565543071"/>
    <n v="2237.1721348314604"/>
    <n v="2221.4193508114859"/>
    <n v="2231.8173782771537"/>
  </r>
  <r>
    <x v="3"/>
    <n v="42008"/>
    <x v="94"/>
    <n v="3260"/>
    <n v="3260"/>
    <n v="3260"/>
    <n v="3260"/>
    <n v="3260"/>
    <n v="3260"/>
    <n v="3260"/>
    <n v="3260"/>
    <n v="3260"/>
    <n v="3260"/>
    <n v="3260"/>
    <n v="3260"/>
    <n v="3260"/>
    <n v="3260"/>
    <n v="3260"/>
    <n v="3260"/>
    <n v="3260"/>
    <n v="3260"/>
    <n v="3260"/>
    <n v="3260"/>
    <n v="3260"/>
    <n v="3260"/>
    <n v="3260"/>
  </r>
  <r>
    <x v="4"/>
    <n v="42008"/>
    <x v="94"/>
    <n v="2771"/>
    <n v="2771"/>
    <n v="2771"/>
    <n v="2771"/>
    <n v="2771"/>
    <n v="2771"/>
    <n v="2771"/>
    <n v="2771"/>
    <n v="2771"/>
    <n v="2771"/>
    <n v="2771"/>
    <n v="2771"/>
    <n v="2771"/>
    <n v="2771"/>
    <n v="2771"/>
    <n v="2771"/>
    <n v="2771"/>
    <n v="2771"/>
    <n v="2771"/>
    <n v="2771"/>
    <n v="2771"/>
    <n v="2771"/>
    <n v="2771"/>
  </r>
  <r>
    <x v="0"/>
    <n v="72037"/>
    <x v="95"/>
    <n v="621.78"/>
    <n v="626"/>
    <n v="633.78"/>
    <n v="679.68"/>
    <n v="698.3"/>
    <n v="673.62"/>
    <n v="683.43"/>
    <n v="660"/>
    <n v="652.46"/>
    <n v="617.24"/>
    <n v="589.94000000000005"/>
    <n v="576.4287157894737"/>
    <n v="554.21566315789471"/>
    <n v="540.88783157894738"/>
    <n v="541.99848421052627"/>
    <n v="532.00261052631583"/>
    <n v="526.44934736842106"/>
    <n v="524.22804210526317"/>
    <n v="527.55999999999995"/>
    <n v="515.34282105263162"/>
    <n v="524.22804210526317"/>
    <n v="512.01086315789473"/>
    <n v="516.45347368421051"/>
  </r>
  <r>
    <x v="1"/>
    <n v="72037"/>
    <x v="95"/>
    <n v="913"/>
    <n v="877"/>
    <n v="886"/>
    <n v="877"/>
    <n v="883"/>
    <n v="917"/>
    <n v="917"/>
    <n v="948"/>
    <n v="938"/>
    <n v="957"/>
    <n v="918"/>
    <n v="871"/>
    <n v="845"/>
    <n v="808"/>
    <n v="758"/>
    <n v="732"/>
    <n v="718"/>
    <n v="706"/>
    <n v="686"/>
    <n v="680"/>
    <n v="668"/>
    <n v="671"/>
    <n v="663"/>
  </r>
  <r>
    <x v="2"/>
    <n v="72037"/>
    <x v="95"/>
    <n v="1534.78"/>
    <n v="1503"/>
    <n v="1519.78"/>
    <n v="1556.6799999999998"/>
    <n v="1581.3"/>
    <n v="1590.62"/>
    <n v="1600.4299999999998"/>
    <n v="1608"/>
    <n v="1590.46"/>
    <n v="1574.24"/>
    <n v="1507.94"/>
    <n v="1447.4287157894737"/>
    <n v="1399.2156631578946"/>
    <n v="1348.8878315789475"/>
    <n v="1299.9984842105264"/>
    <n v="1264.0026105263159"/>
    <n v="1244.4493473684211"/>
    <n v="1230.2280421052633"/>
    <n v="1213.56"/>
    <n v="1195.3428210526317"/>
    <n v="1192.2280421052633"/>
    <n v="1183.0108631578946"/>
    <n v="1179.4534736842106"/>
  </r>
  <r>
    <x v="3"/>
    <n v="72037"/>
    <x v="95"/>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766"/>
    <n v="1885.88235294118"/>
    <n v="1885.88235294118"/>
  </r>
  <r>
    <x v="4"/>
    <n v="72037"/>
    <x v="95"/>
    <n v="1603"/>
    <n v="1603"/>
    <n v="1603"/>
    <n v="1603"/>
    <n v="1603"/>
    <n v="1603"/>
    <n v="1603"/>
    <n v="1603"/>
    <n v="1603"/>
    <n v="1603"/>
    <n v="1603"/>
    <n v="1603"/>
    <n v="1603"/>
    <n v="1603"/>
    <n v="1603"/>
    <n v="1603"/>
    <n v="1603"/>
    <n v="1603"/>
    <n v="1603"/>
    <n v="1603"/>
    <n v="1603"/>
    <n v="1603"/>
    <n v="1603"/>
  </r>
  <r>
    <x v="0"/>
    <n v="34013"/>
    <x v="96"/>
    <n v="1086.5"/>
    <n v="1097.99"/>
    <n v="1086.82"/>
    <n v="1176.8399999999999"/>
    <n v="1201.1600000000001"/>
    <n v="1239.54"/>
    <n v="1242.26"/>
    <n v="1225.07"/>
    <n v="1181.72"/>
    <n v="1209.5899999999999"/>
    <n v="1201.29"/>
    <n v="1242.8353398058252"/>
    <n v="1261.9558834951456"/>
    <n v="1246.2095533980582"/>
    <n v="1239.4611262135923"/>
    <n v="1194.4716116504853"/>
    <n v="1156.2305242718446"/>
    <n v="1140.4841941747572"/>
    <n v="1158.48"/>
    <n v="1171.976854368932"/>
    <n v="1189.9726601941748"/>
    <n v="1200.0953009708737"/>
    <n v="1187.7231844660193"/>
  </r>
  <r>
    <x v="1"/>
    <n v="34013"/>
    <x v="96"/>
    <n v="1395"/>
    <n v="1430"/>
    <n v="1467"/>
    <n v="1474"/>
    <n v="1512"/>
    <n v="1534"/>
    <n v="1522"/>
    <n v="1582"/>
    <n v="1691"/>
    <n v="1703"/>
    <n v="1727"/>
    <n v="1731"/>
    <n v="1783"/>
    <n v="1778"/>
    <n v="1770"/>
    <n v="1780"/>
    <n v="1792"/>
    <n v="1797"/>
    <n v="1770"/>
    <n v="1748"/>
    <n v="1731"/>
    <n v="1699"/>
    <n v="1690"/>
  </r>
  <r>
    <x v="2"/>
    <n v="34013"/>
    <x v="96"/>
    <n v="2481.5"/>
    <n v="2527.9899999999998"/>
    <n v="2553.8199999999997"/>
    <n v="2650.84"/>
    <n v="2713.16"/>
    <n v="2773.54"/>
    <n v="2764.26"/>
    <n v="2807.0699999999997"/>
    <n v="2872.7200000000003"/>
    <n v="2912.59"/>
    <n v="2928.29"/>
    <n v="2973.8353398058252"/>
    <n v="3044.9558834951458"/>
    <n v="3024.2095533980582"/>
    <n v="3009.4611262135923"/>
    <n v="2974.4716116504851"/>
    <n v="2948.2305242718448"/>
    <n v="2937.4841941747572"/>
    <n v="2928.48"/>
    <n v="2919.976854368932"/>
    <n v="2920.9726601941748"/>
    <n v="2899.0953009708737"/>
    <n v="2877.7231844660191"/>
  </r>
  <r>
    <x v="3"/>
    <n v="34013"/>
    <x v="96"/>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0000000000005"/>
    <n v="3908"/>
    <n v="3908"/>
  </r>
  <r>
    <x v="4"/>
    <n v="34013"/>
    <x v="96"/>
    <n v="3321.8"/>
    <n v="3321.8"/>
    <n v="3321.8"/>
    <n v="3321.8"/>
    <n v="3321.8"/>
    <n v="3321.8"/>
    <n v="3321.8"/>
    <n v="3321.8"/>
    <n v="3321.8"/>
    <n v="3321.8"/>
    <n v="3321.8"/>
    <n v="3321.8"/>
    <n v="3321.8"/>
    <n v="3321.8"/>
    <n v="3321.8"/>
    <n v="3321.8"/>
    <n v="3321.8"/>
    <n v="3321.8"/>
    <n v="3321.8"/>
    <n v="3321.8"/>
    <n v="3321.8"/>
    <n v="3321.8"/>
    <n v="3321.8"/>
  </r>
  <r>
    <x v="0"/>
    <n v="71022"/>
    <x v="97"/>
    <n v="2865.98"/>
    <n v="3038.15"/>
    <n v="3071.69"/>
    <n v="3112.33"/>
    <n v="3131.61"/>
    <n v="3153.8"/>
    <n v="3116.2"/>
    <n v="3157.04"/>
    <n v="3115.77"/>
    <n v="3033.76"/>
    <n v="2942.81"/>
    <n v="2853.5840987124466"/>
    <n v="2748.5990085836911"/>
    <n v="2701.6907768240344"/>
    <n v="2678.2366609442061"/>
    <n v="2668.1848969957082"/>
    <n v="2636.9127424892704"/>
    <n v="2622.3935278969957"/>
    <n v="2602.29"/>
    <n v="2597.8225493562231"/>
    <n v="2603.4068626609442"/>
    <n v="2603.4068626609442"/>
    <n v="2616.8092145922747"/>
  </r>
  <r>
    <x v="1"/>
    <n v="71022"/>
    <x v="97"/>
    <n v="3898"/>
    <n v="3918"/>
    <n v="3990"/>
    <n v="4035"/>
    <n v="4146"/>
    <n v="4293"/>
    <n v="4447"/>
    <n v="4533"/>
    <n v="4554"/>
    <n v="4618"/>
    <n v="4597"/>
    <n v="4593"/>
    <n v="4571"/>
    <n v="4527"/>
    <n v="4435"/>
    <n v="4313"/>
    <n v="4225"/>
    <n v="4125"/>
    <n v="4033"/>
    <n v="3980"/>
    <n v="3938"/>
    <n v="3922"/>
    <n v="3889"/>
  </r>
  <r>
    <x v="2"/>
    <n v="71022"/>
    <x v="97"/>
    <n v="6763.98"/>
    <n v="6956.15"/>
    <n v="7061.6900000000005"/>
    <n v="7147.33"/>
    <n v="7277.6100000000006"/>
    <n v="7446.8"/>
    <n v="7563.2"/>
    <n v="7690.04"/>
    <n v="7669.77"/>
    <n v="7651.76"/>
    <n v="7539.8099999999995"/>
    <n v="7446.5840987124466"/>
    <n v="7319.5990085836911"/>
    <n v="7228.6907768240344"/>
    <n v="7113.2366609442061"/>
    <n v="6981.1848969957082"/>
    <n v="6861.9127424892704"/>
    <n v="6747.3935278969957"/>
    <n v="6635.29"/>
    <n v="6577.8225493562231"/>
    <n v="6541.4068626609442"/>
    <n v="6525.4068626609442"/>
    <n v="6505.8092145922747"/>
  </r>
  <r>
    <x v="3"/>
    <n v="71022"/>
    <x v="97"/>
    <n v="9183"/>
    <n v="9183"/>
    <n v="9183"/>
    <n v="9183"/>
    <n v="9183"/>
    <n v="9183"/>
    <n v="9183"/>
    <n v="9183"/>
    <n v="9183"/>
    <n v="9183"/>
    <n v="9183"/>
    <n v="9183"/>
    <n v="9183"/>
    <n v="9183"/>
    <n v="9183"/>
    <n v="9183"/>
    <n v="9183"/>
    <n v="9183"/>
    <n v="9183"/>
    <n v="9183"/>
    <n v="9183"/>
    <n v="9183"/>
    <n v="9183"/>
  </r>
  <r>
    <x v="4"/>
    <n v="71022"/>
    <x v="97"/>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n v="7805.5499999999993"/>
  </r>
  <r>
    <x v="0"/>
    <n v="72038"/>
    <x v="98"/>
    <n v="452.8"/>
    <n v="470.1"/>
    <n v="460.45"/>
    <n v="481.02"/>
    <n v="515.86"/>
    <n v="513.21"/>
    <n v="524.02"/>
    <n v="506.56"/>
    <n v="497.48"/>
    <n v="500.1"/>
    <n v="500.18"/>
    <n v="512.96342245989308"/>
    <n v="479.21582887700538"/>
    <n v="460.09219251336901"/>
    <n v="448.84299465240645"/>
    <n v="438.71871657754014"/>
    <n v="433.09411764705885"/>
    <n v="422.96983957219254"/>
    <n v="420.72"/>
    <n v="429.71935828877008"/>
    <n v="431.96919786096259"/>
    <n v="443.21839572192516"/>
    <n v="435.34395721925137"/>
  </r>
  <r>
    <x v="1"/>
    <n v="72038"/>
    <x v="98"/>
    <n v="616"/>
    <n v="632"/>
    <n v="642"/>
    <n v="641"/>
    <n v="642"/>
    <n v="674"/>
    <n v="729"/>
    <n v="685"/>
    <n v="697"/>
    <n v="712"/>
    <n v="737"/>
    <n v="744"/>
    <n v="775"/>
    <n v="783"/>
    <n v="780"/>
    <n v="775"/>
    <n v="761"/>
    <n v="759"/>
    <n v="731"/>
    <n v="708"/>
    <n v="693"/>
    <n v="678"/>
    <n v="682"/>
  </r>
  <r>
    <x v="2"/>
    <n v="72038"/>
    <x v="98"/>
    <n v="1068.8"/>
    <n v="1102.0999999999999"/>
    <n v="1102.45"/>
    <n v="1122.02"/>
    <n v="1157.8600000000001"/>
    <n v="1187.21"/>
    <n v="1253.02"/>
    <n v="1191.56"/>
    <n v="1194.48"/>
    <n v="1212.0999999999999"/>
    <n v="1237.18"/>
    <n v="1256.9634224598931"/>
    <n v="1254.2158288770054"/>
    <n v="1243.0921925133689"/>
    <n v="1228.8429946524066"/>
    <n v="1213.7187165775401"/>
    <n v="1194.0941176470587"/>
    <n v="1181.9698395721925"/>
    <n v="1151.72"/>
    <n v="1137.7193582887701"/>
    <n v="1124.9691978609626"/>
    <n v="1121.2183957219252"/>
    <n v="1117.3439572192515"/>
  </r>
  <r>
    <x v="3"/>
    <n v="72038"/>
    <x v="98"/>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766"/>
    <n v="1545.88235294118"/>
    <n v="1545.88235294118"/>
  </r>
  <r>
    <x v="4"/>
    <n v="72038"/>
    <x v="98"/>
    <n v="1314"/>
    <n v="1314"/>
    <n v="1314"/>
    <n v="1314"/>
    <n v="1314"/>
    <n v="1314"/>
    <n v="1314"/>
    <n v="1314"/>
    <n v="1314"/>
    <n v="1314"/>
    <n v="1314"/>
    <n v="1314"/>
    <n v="1314"/>
    <n v="1314"/>
    <n v="1314"/>
    <n v="1314"/>
    <n v="1314"/>
    <n v="1314"/>
    <n v="1314"/>
    <n v="1314"/>
    <n v="1314"/>
    <n v="1314"/>
    <n v="1314"/>
  </r>
  <r>
    <x v="0"/>
    <n v="73022"/>
    <x v="99"/>
    <n v="221.06"/>
    <n v="274.95999999999998"/>
    <n v="258.08999999999997"/>
    <n v="243.01"/>
    <n v="224.9"/>
    <n v="194.9"/>
    <n v="190.25"/>
    <n v="177.6"/>
    <n v="166.06"/>
    <n v="162.87"/>
    <n v="177.17"/>
    <n v="170.07826923076922"/>
    <n v="166.69923076923078"/>
    <n v="173.45730769230769"/>
    <n v="175.71"/>
    <n v="180.21538461538461"/>
    <n v="176.83634615384616"/>
    <n v="175.71"/>
    <n v="175.71"/>
    <n v="177.96269230769232"/>
    <n v="179.08903846153845"/>
    <n v="179.08903846153845"/>
    <n v="179.08903846153845"/>
  </r>
  <r>
    <x v="1"/>
    <n v="73022"/>
    <x v="99"/>
    <n v="266"/>
    <n v="292"/>
    <n v="294"/>
    <n v="301"/>
    <n v="299"/>
    <n v="305"/>
    <n v="279"/>
    <n v="278"/>
    <n v="283"/>
    <n v="285"/>
    <n v="271"/>
    <n v="264"/>
    <n v="267"/>
    <n v="266"/>
    <n v="261"/>
    <n v="260"/>
    <n v="258"/>
    <n v="260"/>
    <n v="258"/>
    <n v="260"/>
    <n v="259"/>
    <n v="263"/>
    <n v="262"/>
  </r>
  <r>
    <x v="2"/>
    <n v="73022"/>
    <x v="99"/>
    <n v="487.06"/>
    <n v="566.96"/>
    <n v="552.08999999999992"/>
    <n v="544.01"/>
    <n v="523.9"/>
    <n v="499.9"/>
    <n v="469.25"/>
    <n v="455.6"/>
    <n v="449.06"/>
    <n v="447.87"/>
    <n v="448.16999999999996"/>
    <n v="434.07826923076925"/>
    <n v="433.69923076923078"/>
    <n v="439.45730769230772"/>
    <n v="436.71000000000004"/>
    <n v="440.21538461538461"/>
    <n v="434.83634615384619"/>
    <n v="435.71000000000004"/>
    <n v="433.71000000000004"/>
    <n v="437.96269230769235"/>
    <n v="438.08903846153845"/>
    <n v="442.08903846153845"/>
    <n v="441.08903846153845"/>
  </r>
  <r>
    <x v="3"/>
    <n v="73022"/>
    <x v="99"/>
    <n v="660"/>
    <n v="660"/>
    <n v="660"/>
    <n v="660"/>
    <n v="660"/>
    <n v="660"/>
    <n v="660"/>
    <n v="660"/>
    <n v="660"/>
    <n v="660"/>
    <n v="660"/>
    <n v="660"/>
    <n v="660"/>
    <n v="660"/>
    <n v="660"/>
    <n v="660"/>
    <n v="660"/>
    <n v="660"/>
    <n v="660"/>
    <n v="660"/>
    <n v="660"/>
    <n v="660"/>
    <n v="660"/>
  </r>
  <r>
    <x v="4"/>
    <n v="73022"/>
    <x v="99"/>
    <n v="561"/>
    <n v="561"/>
    <n v="561"/>
    <n v="561"/>
    <n v="561"/>
    <n v="561"/>
    <n v="561"/>
    <n v="561"/>
    <n v="561"/>
    <n v="561"/>
    <n v="561"/>
    <n v="561"/>
    <n v="561"/>
    <n v="561"/>
    <n v="561"/>
    <n v="561"/>
    <n v="561"/>
    <n v="561"/>
    <n v="561"/>
    <n v="561"/>
    <n v="561"/>
    <n v="561"/>
    <n v="561"/>
  </r>
  <r>
    <x v="0"/>
    <n v="12014"/>
    <x v="100"/>
    <n v="1485.46"/>
    <n v="1461.95"/>
    <n v="1526.63"/>
    <n v="1520.57"/>
    <n v="1619.3899999999999"/>
    <n v="1631.52"/>
    <n v="1647.58"/>
    <n v="1638.28"/>
    <n v="1565.87"/>
    <n v="1494.19"/>
    <n v="1456.19"/>
    <n v="1420.0717801476619"/>
    <n v="1431.2095980311731"/>
    <n v="1446.8025430680887"/>
    <n v="1444.5749794913863"/>
    <n v="1441.2336341263331"/>
    <n v="1396.6823625922887"/>
    <n v="1365.4964725184577"/>
    <n v="1357.7"/>
    <n v="1349.9035274815421"/>
    <n v="1364.3826907301066"/>
    <n v="1369.9515996718621"/>
    <n v="1375.5205086136177"/>
  </r>
  <r>
    <x v="1"/>
    <n v="12014"/>
    <x v="100"/>
    <n v="2032"/>
    <n v="2031"/>
    <n v="2015"/>
    <n v="2047"/>
    <n v="1968"/>
    <n v="2142"/>
    <n v="2134"/>
    <n v="2131"/>
    <n v="2206"/>
    <n v="2196"/>
    <n v="2276"/>
    <n v="2277"/>
    <n v="2244"/>
    <n v="2212"/>
    <n v="2170"/>
    <n v="2137"/>
    <n v="2123"/>
    <n v="2108"/>
    <n v="2101"/>
    <n v="2086"/>
    <n v="2066"/>
    <n v="2059"/>
    <n v="2024"/>
  </r>
  <r>
    <x v="2"/>
    <n v="12014"/>
    <x v="100"/>
    <n v="3517.46"/>
    <n v="3492.95"/>
    <n v="3541.63"/>
    <n v="3567.5699999999997"/>
    <n v="3587.39"/>
    <n v="3773.52"/>
    <n v="3781.58"/>
    <n v="3769.2799999999997"/>
    <n v="3771.87"/>
    <n v="3690.19"/>
    <n v="3732.19"/>
    <n v="3697.0717801476621"/>
    <n v="3675.2095980311733"/>
    <n v="3658.8025430680887"/>
    <n v="3614.5749794913863"/>
    <n v="3578.2336341263331"/>
    <n v="3519.6823625922889"/>
    <n v="3473.4964725184577"/>
    <n v="3458.7"/>
    <n v="3435.9035274815424"/>
    <n v="3430.3826907301063"/>
    <n v="3428.9515996718619"/>
    <n v="3399.5205086136175"/>
  </r>
  <r>
    <x v="3"/>
    <n v="12014"/>
    <x v="100"/>
    <n v="4461"/>
    <n v="4461"/>
    <n v="4461"/>
    <n v="4461"/>
    <n v="4461"/>
    <n v="4461"/>
    <n v="4461"/>
    <n v="4461"/>
    <n v="4461"/>
    <n v="4461"/>
    <n v="4461"/>
    <n v="4461"/>
    <n v="4461"/>
    <n v="4461"/>
    <n v="4461"/>
    <n v="4461"/>
    <n v="4461"/>
    <n v="4461"/>
    <n v="4461"/>
    <n v="4461"/>
    <n v="4461"/>
    <n v="4461"/>
    <n v="4461"/>
  </r>
  <r>
    <x v="4"/>
    <n v="12014"/>
    <x v="100"/>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n v="3791.8500000000004"/>
  </r>
  <r>
    <x v="0"/>
    <n v="11018"/>
    <x v="101"/>
    <n v="455.1"/>
    <n v="506.05"/>
    <n v="534.21"/>
    <n v="538.21"/>
    <n v="560.32000000000005"/>
    <n v="557.64"/>
    <n v="530.64"/>
    <n v="515.37"/>
    <n v="526.29"/>
    <n v="533.55999999999995"/>
    <n v="505.99"/>
    <n v="486.42840616966583"/>
    <n v="475.24614395886891"/>
    <n v="468.53678663239077"/>
    <n v="469.65501285347045"/>
    <n v="451.76339331619539"/>
    <n v="438.34467866323905"/>
    <n v="434.99"/>
    <n v="434.99"/>
    <n v="439.46290488431879"/>
    <n v="441.69935732647815"/>
    <n v="446.17226221079693"/>
    <n v="443.93580976863751"/>
  </r>
  <r>
    <x v="1"/>
    <n v="11018"/>
    <x v="101"/>
    <n v="643"/>
    <n v="666"/>
    <n v="658"/>
    <n v="687"/>
    <n v="717"/>
    <n v="750"/>
    <n v="758"/>
    <n v="746"/>
    <n v="791"/>
    <n v="819"/>
    <n v="832"/>
    <n v="848"/>
    <n v="854"/>
    <n v="848"/>
    <n v="824"/>
    <n v="821"/>
    <n v="806"/>
    <n v="775"/>
    <n v="762"/>
    <n v="747"/>
    <n v="745"/>
    <n v="731"/>
    <n v="728"/>
  </r>
  <r>
    <x v="2"/>
    <n v="11018"/>
    <x v="101"/>
    <n v="1098.0999999999999"/>
    <n v="1172.05"/>
    <n v="1192.21"/>
    <n v="1225.21"/>
    <n v="1277.3200000000002"/>
    <n v="1307.6399999999999"/>
    <n v="1288.6399999999999"/>
    <n v="1261.3699999999999"/>
    <n v="1317.29"/>
    <n v="1352.56"/>
    <n v="1337.99"/>
    <n v="1334.4284061696658"/>
    <n v="1329.246143958869"/>
    <n v="1316.5367866323909"/>
    <n v="1293.6550128534705"/>
    <n v="1272.7633933161953"/>
    <n v="1244.3446786632389"/>
    <n v="1209.99"/>
    <n v="1196.99"/>
    <n v="1186.4629048843187"/>
    <n v="1186.6993573264781"/>
    <n v="1177.1722622107968"/>
    <n v="1171.9358097686375"/>
  </r>
  <r>
    <x v="3"/>
    <n v="11018"/>
    <x v="101"/>
    <n v="1680"/>
    <n v="1680"/>
    <n v="1680"/>
    <n v="1680"/>
    <n v="1680"/>
    <n v="1680"/>
    <n v="1680"/>
    <n v="1680"/>
    <n v="1680"/>
    <n v="1680"/>
    <n v="1680"/>
    <n v="1680"/>
    <n v="1680"/>
    <n v="1680"/>
    <n v="1680"/>
    <n v="1680"/>
    <n v="1680"/>
    <n v="1680"/>
    <n v="1680"/>
    <n v="1680"/>
    <n v="1680"/>
    <n v="1680"/>
    <n v="1680"/>
  </r>
  <r>
    <x v="4"/>
    <n v="11018"/>
    <x v="101"/>
    <n v="1428"/>
    <n v="1428"/>
    <n v="1428"/>
    <n v="1428"/>
    <n v="1428"/>
    <n v="1428"/>
    <n v="1428"/>
    <n v="1428"/>
    <n v="1428"/>
    <n v="1428"/>
    <n v="1428"/>
    <n v="1428"/>
    <n v="1428"/>
    <n v="1428"/>
    <n v="1428"/>
    <n v="1428"/>
    <n v="1428"/>
    <n v="1428"/>
    <n v="1428"/>
    <n v="1428"/>
    <n v="1428"/>
    <n v="1428"/>
    <n v="1428"/>
  </r>
  <r>
    <x v="0"/>
    <n v="24038"/>
    <x v="102"/>
    <n v="851.25"/>
    <n v="854.41"/>
    <n v="833.52"/>
    <n v="849.98"/>
    <n v="867.81999999999994"/>
    <n v="873.79"/>
    <n v="861.9"/>
    <n v="850.06"/>
    <n v="870.09"/>
    <n v="851.41"/>
    <n v="870.17"/>
    <n v="884.32115337423306"/>
    <n v="883.20739877300616"/>
    <n v="906.59624539877302"/>
    <n v="901.02747239263806"/>
    <n v="921.07505521472387"/>
    <n v="912.16501840490798"/>
    <n v="901.02747239263806"/>
    <n v="907.71"/>
    <n v="905.48249079754601"/>
    <n v="905.48249079754601"/>
    <n v="914.3925276073619"/>
    <n v="917.73379141104294"/>
  </r>
  <r>
    <x v="1"/>
    <n v="24038"/>
    <x v="102"/>
    <n v="1090"/>
    <n v="1125"/>
    <n v="1146"/>
    <n v="1131"/>
    <n v="1146"/>
    <n v="1179"/>
    <n v="1223"/>
    <n v="1271"/>
    <n v="1255"/>
    <n v="1254"/>
    <n v="1256"/>
    <n v="1256"/>
    <n v="1253"/>
    <n v="1237"/>
    <n v="1271"/>
    <n v="1273"/>
    <n v="1290"/>
    <n v="1314"/>
    <n v="1311"/>
    <n v="1324"/>
    <n v="1320"/>
    <n v="1329"/>
    <n v="1328"/>
  </r>
  <r>
    <x v="2"/>
    <n v="24038"/>
    <x v="102"/>
    <n v="1941.25"/>
    <n v="1979.4099999999999"/>
    <n v="1979.52"/>
    <n v="1980.98"/>
    <n v="2013.82"/>
    <n v="2052.79"/>
    <n v="2084.9"/>
    <n v="2121.06"/>
    <n v="2125.09"/>
    <n v="2105.41"/>
    <n v="2126.17"/>
    <n v="2140.3211533742333"/>
    <n v="2136.2073987730064"/>
    <n v="2143.5962453987731"/>
    <n v="2172.0274723926382"/>
    <n v="2194.0750552147238"/>
    <n v="2202.1650184049081"/>
    <n v="2215.0274723926382"/>
    <n v="2218.71"/>
    <n v="2229.4824907975462"/>
    <n v="2225.4824907975462"/>
    <n v="2243.3925276073619"/>
    <n v="2245.7337914110431"/>
  </r>
  <r>
    <x v="3"/>
    <n v="24038"/>
    <x v="102"/>
    <n v="2589"/>
    <n v="2589"/>
    <n v="2589"/>
    <n v="2589"/>
    <n v="2589"/>
    <n v="2589"/>
    <n v="2589"/>
    <n v="2589"/>
    <n v="2589"/>
    <n v="2589"/>
    <n v="2589"/>
    <n v="2589"/>
    <n v="2589"/>
    <n v="2589"/>
    <n v="2589"/>
    <n v="2589"/>
    <n v="2589"/>
    <n v="2589"/>
    <n v="2589"/>
    <n v="2589"/>
    <n v="2589"/>
    <n v="2589"/>
    <n v="2589"/>
  </r>
  <r>
    <x v="4"/>
    <n v="24038"/>
    <x v="102"/>
    <n v="2200.65"/>
    <n v="2200.65"/>
    <n v="2200.65"/>
    <n v="2200.65"/>
    <n v="2200.65"/>
    <n v="2200.65"/>
    <n v="2200.65"/>
    <n v="2200.65"/>
    <n v="2200.65"/>
    <n v="2200.65"/>
    <n v="2200.65"/>
    <n v="2200.65"/>
    <n v="2200.65"/>
    <n v="2200.65"/>
    <n v="2200.65"/>
    <n v="2200.65"/>
    <n v="2200.65"/>
    <n v="2200.65"/>
    <n v="2200.65"/>
    <n v="2200.65"/>
    <n v="2200.65"/>
    <n v="2200.65"/>
    <n v="2200.65"/>
  </r>
  <r>
    <x v="0"/>
    <n v="13011"/>
    <x v="103"/>
    <n v="1000.2"/>
    <n v="1071.02"/>
    <n v="1097.9100000000001"/>
    <n v="1082.8499999999999"/>
    <n v="1133.26"/>
    <n v="1117.3399999999999"/>
    <n v="1089.69"/>
    <n v="1093.9100000000001"/>
    <n v="1085.1500000000001"/>
    <n v="1022.9"/>
    <n v="1104.48"/>
    <n v="1110.1200293255131"/>
    <n v="1160.2257478005865"/>
    <n v="1211.4449266862171"/>
    <n v="1181.3814956011729"/>
    <n v="1168.0199706744868"/>
    <n v="1124.5950146627565"/>
    <n v="1123.4815542521994"/>
    <n v="1139.07"/>
    <n v="1145.7507624633431"/>
    <n v="1145.7507624633431"/>
    <n v="1136.8430791788855"/>
    <n v="1134.6161583577712"/>
  </r>
  <r>
    <x v="1"/>
    <n v="13011"/>
    <x v="103"/>
    <n v="1505"/>
    <n v="1470"/>
    <n v="1443"/>
    <n v="1425"/>
    <n v="1437"/>
    <n v="1480"/>
    <n v="1538"/>
    <n v="1571"/>
    <n v="1636"/>
    <n v="1684"/>
    <n v="1702"/>
    <n v="1737"/>
    <n v="1745"/>
    <n v="1708"/>
    <n v="1757"/>
    <n v="1782"/>
    <n v="1840"/>
    <n v="1845"/>
    <n v="1845"/>
    <n v="1863"/>
    <n v="1841"/>
    <n v="1844"/>
    <n v="1810"/>
  </r>
  <r>
    <x v="2"/>
    <n v="13011"/>
    <x v="103"/>
    <n v="2505.1999999999998"/>
    <n v="2541.02"/>
    <n v="2540.91"/>
    <n v="2507.85"/>
    <n v="2570.2600000000002"/>
    <n v="2597.34"/>
    <n v="2627.69"/>
    <n v="2664.91"/>
    <n v="2721.15"/>
    <n v="2706.9"/>
    <n v="2806.48"/>
    <n v="2847.1200293255133"/>
    <n v="2905.2257478005868"/>
    <n v="2919.4449266862171"/>
    <n v="2938.3814956011729"/>
    <n v="2950.019970674487"/>
    <n v="2964.5950146627565"/>
    <n v="2968.4815542521992"/>
    <n v="2984.0699999999997"/>
    <n v="3008.7507624633431"/>
    <n v="2986.7507624633431"/>
    <n v="2980.8430791788855"/>
    <n v="2944.6161583577714"/>
  </r>
  <r>
    <x v="3"/>
    <n v="13011"/>
    <x v="1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000000000003"/>
    <n v="3537.7"/>
    <n v="3537.7"/>
  </r>
  <r>
    <x v="4"/>
    <n v="13011"/>
    <x v="103"/>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n v="3007.0450000000001"/>
  </r>
  <r>
    <x v="0"/>
    <n v="13012"/>
    <x v="104"/>
    <n v="360.77"/>
    <n v="395.45"/>
    <n v="365.77"/>
    <n v="381.34"/>
    <n v="377.96"/>
    <n v="346.66"/>
    <n v="336.47"/>
    <n v="340.96"/>
    <n v="334.12"/>
    <n v="338.85"/>
    <n v="345.42"/>
    <n v="335.91807121661719"/>
    <n v="334.79459940652816"/>
    <n v="350.52320474777446"/>
    <n v="358.3875074183976"/>
    <n v="372.99264094955493"/>
    <n v="386.47430267062316"/>
    <n v="381.98041543026704"/>
    <n v="378.61"/>
    <n v="372.99264094955493"/>
    <n v="365.12833827893178"/>
    <n v="367.37528189910978"/>
    <n v="367.37528189910978"/>
  </r>
  <r>
    <x v="1"/>
    <n v="13012"/>
    <x v="104"/>
    <n v="470"/>
    <n v="461"/>
    <n v="483"/>
    <n v="508"/>
    <n v="530"/>
    <n v="551"/>
    <n v="553"/>
    <n v="574"/>
    <n v="566"/>
    <n v="553"/>
    <n v="540"/>
    <n v="524"/>
    <n v="502"/>
    <n v="472"/>
    <n v="467"/>
    <n v="464"/>
    <n v="461"/>
    <n v="465"/>
    <n v="473"/>
    <n v="488"/>
    <n v="495"/>
    <n v="502"/>
    <n v="511"/>
  </r>
  <r>
    <x v="2"/>
    <n v="13012"/>
    <x v="104"/>
    <n v="830.77"/>
    <n v="856.45"/>
    <n v="848.77"/>
    <n v="889.33999999999992"/>
    <n v="907.96"/>
    <n v="897.66000000000008"/>
    <n v="889.47"/>
    <n v="914.96"/>
    <n v="900.12"/>
    <n v="891.85"/>
    <n v="885.42000000000007"/>
    <n v="859.91807121661714"/>
    <n v="836.79459940652816"/>
    <n v="822.52320474777446"/>
    <n v="825.3875074183976"/>
    <n v="836.99264094955493"/>
    <n v="847.47430267062316"/>
    <n v="846.98041543026704"/>
    <n v="851.61"/>
    <n v="860.99264094955493"/>
    <n v="860.12833827893178"/>
    <n v="869.37528189910972"/>
    <n v="878.37528189910972"/>
  </r>
  <r>
    <x v="3"/>
    <n v="13012"/>
    <x v="104"/>
    <n v="1100"/>
    <n v="1100"/>
    <n v="1100"/>
    <n v="1100"/>
    <n v="1100"/>
    <n v="1100"/>
    <n v="1100"/>
    <n v="1100"/>
    <n v="1100"/>
    <n v="1100"/>
    <n v="1100"/>
    <n v="1100"/>
    <n v="1100"/>
    <n v="1100"/>
    <n v="1100"/>
    <n v="1100"/>
    <n v="1100"/>
    <n v="1100"/>
    <n v="1100"/>
    <n v="1100"/>
    <n v="1100"/>
    <n v="1100"/>
    <n v="1100"/>
  </r>
  <r>
    <x v="4"/>
    <n v="13012"/>
    <x v="104"/>
    <n v="935"/>
    <n v="935"/>
    <n v="935"/>
    <n v="935"/>
    <n v="935"/>
    <n v="935"/>
    <n v="935"/>
    <n v="935"/>
    <n v="935"/>
    <n v="935"/>
    <n v="935"/>
    <n v="935"/>
    <n v="935"/>
    <n v="935"/>
    <n v="935"/>
    <n v="935"/>
    <n v="935"/>
    <n v="935"/>
    <n v="935"/>
    <n v="935"/>
    <n v="935"/>
    <n v="935"/>
    <n v="935"/>
  </r>
  <r>
    <x v="0"/>
    <n v="71024"/>
    <x v="105"/>
    <n v="536.66999999999996"/>
    <n v="537.48"/>
    <n v="554.78"/>
    <n v="530.02"/>
    <n v="518.94000000000005"/>
    <n v="508.56"/>
    <n v="521.75"/>
    <n v="519.21"/>
    <n v="520.29"/>
    <n v="512.37"/>
    <n v="468.15"/>
    <n v="460.02335025380711"/>
    <n v="463.35685279187817"/>
    <n v="453.35634517766499"/>
    <n v="454.46751269035531"/>
    <n v="458.91218274111674"/>
    <n v="447.80050761421319"/>
    <n v="442.24467005076144"/>
    <n v="437.8"/>
    <n v="442.24467005076144"/>
    <n v="445.5781725888325"/>
    <n v="442.24467005076144"/>
    <n v="442.24467005076144"/>
  </r>
  <r>
    <x v="1"/>
    <n v="71024"/>
    <x v="105"/>
    <n v="674"/>
    <n v="680"/>
    <n v="697"/>
    <n v="707"/>
    <n v="746"/>
    <n v="764"/>
    <n v="784"/>
    <n v="801"/>
    <n v="799"/>
    <n v="797"/>
    <n v="789"/>
    <n v="788"/>
    <n v="777"/>
    <n v="779"/>
    <n v="771"/>
    <n v="755"/>
    <n v="743"/>
    <n v="733"/>
    <n v="736"/>
    <n v="718"/>
    <n v="713"/>
    <n v="714"/>
    <n v="707"/>
  </r>
  <r>
    <x v="2"/>
    <n v="71024"/>
    <x v="105"/>
    <n v="1210.67"/>
    <n v="1217.48"/>
    <n v="1251.78"/>
    <n v="1237.02"/>
    <n v="1264.94"/>
    <n v="1272.56"/>
    <n v="1305.75"/>
    <n v="1320.21"/>
    <n v="1319.29"/>
    <n v="1309.3699999999999"/>
    <n v="1257.1500000000001"/>
    <n v="1248.0233502538072"/>
    <n v="1240.3568527918783"/>
    <n v="1232.3563451776649"/>
    <n v="1225.4675126903553"/>
    <n v="1213.9121827411168"/>
    <n v="1190.8005076142131"/>
    <n v="1175.2446700507614"/>
    <n v="1173.8"/>
    <n v="1160.2446700507614"/>
    <n v="1158.5781725888326"/>
    <n v="1156.2446700507614"/>
    <n v="1149.2446700507614"/>
  </r>
  <r>
    <x v="3"/>
    <n v="71024"/>
    <x v="105"/>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07"/>
    <n v="1582.35294117647"/>
    <n v="1582.35294117647"/>
  </r>
  <r>
    <x v="4"/>
    <n v="71024"/>
    <x v="105"/>
    <n v="1345"/>
    <n v="1345"/>
    <n v="1345"/>
    <n v="1345"/>
    <n v="1345"/>
    <n v="1345"/>
    <n v="1345"/>
    <n v="1345"/>
    <n v="1345"/>
    <n v="1345"/>
    <n v="1345"/>
    <n v="1345"/>
    <n v="1345"/>
    <n v="1345"/>
    <n v="1345"/>
    <n v="1345"/>
    <n v="1345"/>
    <n v="1345"/>
    <n v="1345"/>
    <n v="1345"/>
    <n v="1345"/>
    <n v="1345"/>
    <n v="1345"/>
  </r>
  <r>
    <x v="0"/>
    <n v="23032"/>
    <x v="106"/>
    <n v="300.93"/>
    <n v="291.01"/>
    <n v="260.89999999999998"/>
    <n v="272.27999999999997"/>
    <n v="272.01"/>
    <n v="257.63"/>
    <n v="258.89999999999998"/>
    <n v="276.66000000000003"/>
    <n v="291.12"/>
    <n v="283.27999999999997"/>
    <n v="295.23"/>
    <n v="290.39725925925927"/>
    <n v="292.68385185185184"/>
    <n v="310.97659259259257"/>
    <n v="309.83329629629628"/>
    <n v="307.54670370370371"/>
    <n v="308.69"/>
    <n v="306.40340740740743"/>
    <n v="308.69"/>
    <n v="312.11988888888891"/>
    <n v="308.69"/>
    <n v="313.26318518518519"/>
    <n v="312.11988888888891"/>
  </r>
  <r>
    <x v="1"/>
    <n v="23032"/>
    <x v="106"/>
    <n v="460"/>
    <n v="450"/>
    <n v="439"/>
    <n v="443"/>
    <n v="418"/>
    <n v="413"/>
    <n v="394"/>
    <n v="410"/>
    <n v="415"/>
    <n v="409"/>
    <n v="410"/>
    <n v="421"/>
    <n v="433"/>
    <n v="425"/>
    <n v="434"/>
    <n v="442"/>
    <n v="445"/>
    <n v="443"/>
    <n v="440"/>
    <n v="455"/>
    <n v="459"/>
    <n v="454"/>
    <n v="456"/>
  </r>
  <r>
    <x v="2"/>
    <n v="23032"/>
    <x v="106"/>
    <n v="760.93000000000006"/>
    <n v="741.01"/>
    <n v="699.9"/>
    <n v="715.28"/>
    <n v="690.01"/>
    <n v="670.63"/>
    <n v="652.9"/>
    <n v="686.66000000000008"/>
    <n v="706.12"/>
    <n v="692.28"/>
    <n v="705.23"/>
    <n v="711.39725925925927"/>
    <n v="725.68385185185184"/>
    <n v="735.97659259259262"/>
    <n v="743.83329629629634"/>
    <n v="749.54670370370377"/>
    <n v="753.69"/>
    <n v="749.40340740740749"/>
    <n v="748.69"/>
    <n v="767.11988888888891"/>
    <n v="767.69"/>
    <n v="767.26318518518519"/>
    <n v="768.11988888888891"/>
  </r>
  <r>
    <x v="3"/>
    <n v="23032"/>
    <x v="106"/>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707"/>
    <n v="868.23529411764696"/>
    <n v="868.23529411764696"/>
  </r>
  <r>
    <x v="4"/>
    <n v="23032"/>
    <x v="106"/>
    <n v="738"/>
    <n v="738"/>
    <n v="738"/>
    <n v="738"/>
    <n v="738"/>
    <n v="738"/>
    <n v="738"/>
    <n v="738"/>
    <n v="738"/>
    <n v="738"/>
    <n v="738"/>
    <n v="738"/>
    <n v="738"/>
    <n v="738"/>
    <n v="738"/>
    <n v="738"/>
    <n v="738"/>
    <n v="738"/>
    <n v="738"/>
    <n v="738"/>
    <n v="738"/>
    <n v="738"/>
    <n v="738"/>
  </r>
  <r>
    <x v="0"/>
    <n v="13013"/>
    <x v="107"/>
    <n v="461.48"/>
    <n v="512.32000000000005"/>
    <n v="505.94"/>
    <n v="493.83"/>
    <n v="486.56"/>
    <n v="468.90999999999997"/>
    <n v="473.83"/>
    <n v="476.8"/>
    <n v="452.77"/>
    <n v="434.88"/>
    <n v="379.23"/>
    <n v="364.35575091575095"/>
    <n v="344.23794871794871"/>
    <n v="329.70842490842489"/>
    <n v="315.17890109890112"/>
    <n v="309.59062271062271"/>
    <n v="299.53172161172159"/>
    <n v="305.12"/>
    <n v="305.12"/>
    <n v="316.29655677655677"/>
    <n v="323.00249084249083"/>
    <n v="321.88483516483518"/>
    <n v="319.64952380952383"/>
  </r>
  <r>
    <x v="1"/>
    <n v="13013"/>
    <x v="107"/>
    <n v="611"/>
    <n v="597"/>
    <n v="620"/>
    <n v="605"/>
    <n v="655"/>
    <n v="675"/>
    <n v="679"/>
    <n v="715"/>
    <n v="709"/>
    <n v="714"/>
    <n v="722"/>
    <n v="697"/>
    <n v="675"/>
    <n v="642"/>
    <n v="619"/>
    <n v="576"/>
    <n v="532"/>
    <n v="508"/>
    <n v="493"/>
    <n v="476"/>
    <n v="465"/>
    <n v="462"/>
    <n v="460"/>
  </r>
  <r>
    <x v="2"/>
    <n v="13013"/>
    <x v="107"/>
    <n v="1072.48"/>
    <n v="1109.3200000000002"/>
    <n v="1125.94"/>
    <n v="1098.83"/>
    <n v="1141.56"/>
    <n v="1143.9099999999999"/>
    <n v="1152.83"/>
    <n v="1191.8"/>
    <n v="1161.77"/>
    <n v="1148.8800000000001"/>
    <n v="1101.23"/>
    <n v="1061.3557509157508"/>
    <n v="1019.2379487179487"/>
    <n v="971.70842490842483"/>
    <n v="934.17890109890118"/>
    <n v="885.59062271062271"/>
    <n v="831.53172161172165"/>
    <n v="813.12"/>
    <n v="798.12"/>
    <n v="792.29655677655683"/>
    <n v="788.00249084249083"/>
    <n v="783.88483516483518"/>
    <n v="779.64952380952377"/>
  </r>
  <r>
    <x v="3"/>
    <n v="13013"/>
    <x v="107"/>
    <n v="1587"/>
    <n v="1587"/>
    <n v="1587"/>
    <n v="1587"/>
    <n v="1587"/>
    <n v="1587"/>
    <n v="1587"/>
    <n v="1587"/>
    <n v="1587"/>
    <n v="1587"/>
    <n v="1587"/>
    <n v="1587"/>
    <n v="1587"/>
    <n v="1587"/>
    <n v="1587"/>
    <n v="1587"/>
    <n v="1587"/>
    <n v="1587"/>
    <n v="1587"/>
    <n v="1587"/>
    <n v="1587"/>
    <n v="1587"/>
    <n v="1587"/>
  </r>
  <r>
    <x v="4"/>
    <n v="13013"/>
    <x v="107"/>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n v="1348.9499999999998"/>
  </r>
  <r>
    <x v="0"/>
    <n v="41027"/>
    <x v="108"/>
    <n v="693.43"/>
    <n v="725.92"/>
    <n v="697.78"/>
    <n v="714.84"/>
    <n v="738.38"/>
    <n v="729.11"/>
    <n v="724.03"/>
    <n v="670.24"/>
    <n v="678.62"/>
    <n v="697.46"/>
    <n v="690.73"/>
    <n v="687.59934318555008"/>
    <n v="677.52052545155993"/>
    <n v="677.52052545155993"/>
    <n v="684.23973727422003"/>
    <n v="693.19868637110017"/>
    <n v="687.59934318555008"/>
    <n v="686.47947454844007"/>
    <n v="682"/>
    <n v="670.80131362889983"/>
    <n v="664.08210180623973"/>
    <n v="658.48275862068965"/>
    <n v="657.36288998357963"/>
  </r>
  <r>
    <x v="1"/>
    <n v="41027"/>
    <x v="108"/>
    <n v="905"/>
    <n v="908"/>
    <n v="920"/>
    <n v="967"/>
    <n v="967"/>
    <n v="1040"/>
    <n v="1072"/>
    <n v="1111"/>
    <n v="1122"/>
    <n v="1079"/>
    <n v="1102"/>
    <n v="1089"/>
    <n v="1091"/>
    <n v="1090"/>
    <n v="1082"/>
    <n v="1079"/>
    <n v="1076"/>
    <n v="1071"/>
    <n v="1062"/>
    <n v="1062"/>
    <n v="1064"/>
    <n v="1071"/>
    <n v="1062"/>
  </r>
  <r>
    <x v="2"/>
    <n v="41027"/>
    <x v="108"/>
    <n v="1598.4299999999998"/>
    <n v="1633.92"/>
    <n v="1617.78"/>
    <n v="1681.8400000000001"/>
    <n v="1705.38"/>
    <n v="1769.1100000000001"/>
    <n v="1796.03"/>
    <n v="1781.24"/>
    <n v="1800.62"/>
    <n v="1776.46"/>
    <n v="1792.73"/>
    <n v="1776.59934318555"/>
    <n v="1768.5205254515599"/>
    <n v="1767.5205254515599"/>
    <n v="1766.23973727422"/>
    <n v="1772.1986863711002"/>
    <n v="1763.59934318555"/>
    <n v="1757.4794745484401"/>
    <n v="1744"/>
    <n v="1732.8013136288998"/>
    <n v="1728.0821018062397"/>
    <n v="1729.4827586206898"/>
    <n v="1719.3628899835796"/>
  </r>
  <r>
    <x v="3"/>
    <n v="41027"/>
    <x v="108"/>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234"/>
    <n v="2234.1176470588198"/>
    <n v="2234.1176470588198"/>
  </r>
  <r>
    <x v="4"/>
    <n v="41027"/>
    <x v="108"/>
    <n v="1899"/>
    <n v="1899"/>
    <n v="1899"/>
    <n v="1899"/>
    <n v="1899"/>
    <n v="1899"/>
    <n v="1899"/>
    <n v="1899"/>
    <n v="1899"/>
    <n v="1899"/>
    <n v="1899"/>
    <n v="1899"/>
    <n v="1899"/>
    <n v="1899"/>
    <n v="1899"/>
    <n v="1899"/>
    <n v="1899"/>
    <n v="1899"/>
    <n v="1899"/>
    <n v="1899"/>
    <n v="1899"/>
    <n v="1899"/>
    <n v="1899"/>
  </r>
  <r>
    <x v="0"/>
    <n v="71070"/>
    <x v="109"/>
    <n v="1325.59"/>
    <n v="1373.68"/>
    <n v="1386.08"/>
    <n v="1398.54"/>
    <n v="1462.98"/>
    <n v="1472.76"/>
    <n v="1447.27"/>
    <n v="1400.59"/>
    <n v="1328.4"/>
    <n v="1320.32"/>
    <n v="1355.8899999999999"/>
    <n v="1360.5365387968614"/>
    <n v="1386.0396687009591"/>
    <n v="1373.8425196163905"/>
    <n v="1333.924577157803"/>
    <n v="1322.8362598081953"/>
    <n v="1291.7889712292938"/>
    <n v="1275.1564952048823"/>
    <n v="1271.83"/>
    <n v="1277.3741586748038"/>
    <n v="1298.4419616390585"/>
    <n v="1319.509764603313"/>
    <n v="1327.2715867480383"/>
  </r>
  <r>
    <x v="1"/>
    <n v="71070"/>
    <x v="109"/>
    <n v="1899"/>
    <n v="1916"/>
    <n v="1937"/>
    <n v="1967"/>
    <n v="1984"/>
    <n v="2042"/>
    <n v="2095"/>
    <n v="2125"/>
    <n v="2152"/>
    <n v="2183"/>
    <n v="2166"/>
    <n v="2151"/>
    <n v="2131"/>
    <n v="2105"/>
    <n v="2093"/>
    <n v="2067"/>
    <n v="2084"/>
    <n v="2080"/>
    <n v="2076"/>
    <n v="2055"/>
    <n v="2015"/>
    <n v="1992"/>
    <n v="1969"/>
  </r>
  <r>
    <x v="2"/>
    <n v="71070"/>
    <x v="109"/>
    <n v="3224.59"/>
    <n v="3289.6800000000003"/>
    <n v="3323.08"/>
    <n v="3365.54"/>
    <n v="3446.98"/>
    <n v="3514.76"/>
    <n v="3542.27"/>
    <n v="3525.59"/>
    <n v="3480.4"/>
    <n v="3503.3199999999997"/>
    <n v="3521.89"/>
    <n v="3511.5365387968614"/>
    <n v="3517.0396687009588"/>
    <n v="3478.8425196163907"/>
    <n v="3426.924577157803"/>
    <n v="3389.8362598081953"/>
    <n v="3375.7889712292936"/>
    <n v="3355.156495204882"/>
    <n v="3347.83"/>
    <n v="3332.3741586748038"/>
    <n v="3313.4419616390587"/>
    <n v="3311.5097646033128"/>
    <n v="3296.2715867480383"/>
  </r>
  <r>
    <x v="3"/>
    <n v="71070"/>
    <x v="109"/>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595"/>
    <n v="4395.2941176470604"/>
    <n v="4395.2941176470604"/>
  </r>
  <r>
    <x v="4"/>
    <n v="71070"/>
    <x v="109"/>
    <n v="3736"/>
    <n v="3736"/>
    <n v="3736"/>
    <n v="3736"/>
    <n v="3736"/>
    <n v="3736"/>
    <n v="3736"/>
    <n v="3736"/>
    <n v="3736"/>
    <n v="3736"/>
    <n v="3736"/>
    <n v="3736"/>
    <n v="3736"/>
    <n v="3736"/>
    <n v="3736"/>
    <n v="3736"/>
    <n v="3736"/>
    <n v="3736"/>
    <n v="3736"/>
    <n v="3736"/>
    <n v="3736"/>
    <n v="3736"/>
    <n v="3736"/>
  </r>
  <r>
    <x v="0"/>
    <n v="33039"/>
    <x v="110"/>
    <n v="324.74"/>
    <n v="314.66000000000003"/>
    <n v="321.77"/>
    <n v="315.2"/>
    <n v="356.61"/>
    <n v="349.5"/>
    <n v="330.23"/>
    <n v="333.04"/>
    <n v="310.2"/>
    <n v="308.58"/>
    <n v="308.93"/>
    <n v="300.74"/>
    <n v="311.75611721611722"/>
    <n v="308.45128205128208"/>
    <n v="310.65450549450549"/>
    <n v="316.16256410256409"/>
    <n v="310.65450549450549"/>
    <n v="308.45128205128208"/>
    <n v="300.74"/>
    <n v="296.33355311355314"/>
    <n v="296.33355311355314"/>
    <n v="301.84161172161174"/>
    <n v="312.85772893772895"/>
  </r>
  <r>
    <x v="1"/>
    <n v="33039"/>
    <x v="110"/>
    <n v="417"/>
    <n v="410"/>
    <n v="417"/>
    <n v="435"/>
    <n v="441"/>
    <n v="445"/>
    <n v="462"/>
    <n v="474"/>
    <n v="481"/>
    <n v="468"/>
    <n v="495"/>
    <n v="505"/>
    <n v="490"/>
    <n v="495"/>
    <n v="481"/>
    <n v="469"/>
    <n v="469"/>
    <n v="465"/>
    <n v="470"/>
    <n v="468"/>
    <n v="466"/>
    <n v="471"/>
    <n v="459"/>
  </r>
  <r>
    <x v="2"/>
    <n v="33039"/>
    <x v="110"/>
    <n v="741.74"/>
    <n v="724.66000000000008"/>
    <n v="738.77"/>
    <n v="750.2"/>
    <n v="797.61"/>
    <n v="794.5"/>
    <n v="792.23"/>
    <n v="807.04"/>
    <n v="791.2"/>
    <n v="776.57999999999993"/>
    <n v="803.93000000000006"/>
    <n v="805.74"/>
    <n v="801.75611721611722"/>
    <n v="803.45128205128208"/>
    <n v="791.65450549450543"/>
    <n v="785.16256410256415"/>
    <n v="779.65450549450543"/>
    <n v="773.45128205128208"/>
    <n v="770.74"/>
    <n v="764.33355311355308"/>
    <n v="762.33355311355308"/>
    <n v="772.8416117216118"/>
    <n v="771.85772893772901"/>
  </r>
  <r>
    <x v="3"/>
    <n v="33039"/>
    <x v="110"/>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765"/>
    <n v="1005.88235294118"/>
    <n v="1005.88235294118"/>
  </r>
  <r>
    <x v="4"/>
    <n v="33039"/>
    <x v="110"/>
    <n v="855"/>
    <n v="855"/>
    <n v="855"/>
    <n v="855"/>
    <n v="855"/>
    <n v="855"/>
    <n v="855"/>
    <n v="855"/>
    <n v="855"/>
    <n v="855"/>
    <n v="855"/>
    <n v="855"/>
    <n v="855"/>
    <n v="855"/>
    <n v="855"/>
    <n v="855"/>
    <n v="855"/>
    <n v="855"/>
    <n v="855"/>
    <n v="855"/>
    <n v="855"/>
    <n v="855"/>
    <n v="855"/>
  </r>
  <r>
    <x v="0"/>
    <n v="24041"/>
    <x v="111"/>
    <n v="399.99"/>
    <n v="365.58"/>
    <n v="363.31"/>
    <n v="405.26"/>
    <n v="369.04"/>
    <n v="363.12"/>
    <n v="368.96"/>
    <n v="370.61"/>
    <n v="353.42"/>
    <n v="354.04"/>
    <n v="382.88"/>
    <n v="376.62212837837836"/>
    <n v="361.06841216216219"/>
    <n v="357.73547297297296"/>
    <n v="344.4037162162162"/>
    <n v="347.73665540540543"/>
    <n v="345.51469594594596"/>
    <n v="337.73783783783784"/>
    <n v="328.85"/>
    <n v="324.40608108108108"/>
    <n v="325.51706081081079"/>
    <n v="334.40489864864867"/>
    <n v="337.73783783783784"/>
  </r>
  <r>
    <x v="1"/>
    <n v="24041"/>
    <x v="111"/>
    <n v="552"/>
    <n v="561"/>
    <n v="575"/>
    <n v="569"/>
    <n v="568"/>
    <n v="556"/>
    <n v="556"/>
    <n v="555"/>
    <n v="569"/>
    <n v="579"/>
    <n v="570"/>
    <n v="593"/>
    <n v="610"/>
    <n v="619"/>
    <n v="626"/>
    <n v="623"/>
    <n v="629"/>
    <n v="619"/>
    <n v="610"/>
    <n v="607"/>
    <n v="590"/>
    <n v="581"/>
    <n v="580"/>
  </r>
  <r>
    <x v="2"/>
    <n v="24041"/>
    <x v="111"/>
    <n v="951.99"/>
    <n v="926.57999999999993"/>
    <n v="938.31"/>
    <n v="974.26"/>
    <n v="937.04"/>
    <n v="919.12"/>
    <n v="924.96"/>
    <n v="925.61"/>
    <n v="922.42000000000007"/>
    <n v="933.04"/>
    <n v="952.88"/>
    <n v="969.62212837837842"/>
    <n v="971.06841216216219"/>
    <n v="976.73547297297296"/>
    <n v="970.40371621621625"/>
    <n v="970.73665540540537"/>
    <n v="974.51469594594596"/>
    <n v="956.73783783783779"/>
    <n v="938.85"/>
    <n v="931.40608108108108"/>
    <n v="915.51706081081079"/>
    <n v="915.40489864864867"/>
    <n v="917.73783783783779"/>
  </r>
  <r>
    <x v="3"/>
    <n v="24041"/>
    <x v="111"/>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766"/>
    <n v="1185.88235294118"/>
    <n v="1185.88235294118"/>
  </r>
  <r>
    <x v="4"/>
    <n v="24041"/>
    <x v="111"/>
    <n v="1008"/>
    <n v="1008"/>
    <n v="1008"/>
    <n v="1008"/>
    <n v="1008"/>
    <n v="1008"/>
    <n v="1008"/>
    <n v="1008"/>
    <n v="1008"/>
    <n v="1008"/>
    <n v="1008"/>
    <n v="1008"/>
    <n v="1008"/>
    <n v="1008"/>
    <n v="1008"/>
    <n v="1008"/>
    <n v="1008"/>
    <n v="1008"/>
    <n v="1008"/>
    <n v="1008"/>
    <n v="1008"/>
    <n v="1008"/>
    <n v="1008"/>
  </r>
  <r>
    <x v="0"/>
    <n v="23033"/>
    <x v="112"/>
    <n v="512.15"/>
    <n v="539.48"/>
    <n v="516.29"/>
    <n v="477.02"/>
    <n v="511.32"/>
    <n v="482.8"/>
    <n v="496.72"/>
    <n v="499.64"/>
    <n v="504.32"/>
    <n v="490.37"/>
    <n v="514.32000000000005"/>
    <n v="521.4366748166259"/>
    <n v="516.95119804400974"/>
    <n v="509.10161369193156"/>
    <n v="472.09643031784839"/>
    <n v="450.79041564792175"/>
    <n v="444.06220048899758"/>
    <n v="448.54767726161367"/>
    <n v="458.64"/>
    <n v="467.61095354523229"/>
    <n v="469.85369193154031"/>
    <n v="468.7323227383863"/>
    <n v="469.85369193154031"/>
  </r>
  <r>
    <x v="1"/>
    <n v="23033"/>
    <x v="112"/>
    <n v="773"/>
    <n v="760"/>
    <n v="780"/>
    <n v="813"/>
    <n v="773"/>
    <n v="783"/>
    <n v="785"/>
    <n v="786"/>
    <n v="788"/>
    <n v="789"/>
    <n v="798"/>
    <n v="795"/>
    <n v="810"/>
    <n v="814"/>
    <n v="816"/>
    <n v="822"/>
    <n v="817"/>
    <n v="804"/>
    <n v="782"/>
    <n v="769"/>
    <n v="748"/>
    <n v="734"/>
    <n v="727"/>
  </r>
  <r>
    <x v="2"/>
    <n v="23033"/>
    <x v="112"/>
    <n v="1285.1500000000001"/>
    <n v="1299.48"/>
    <n v="1296.29"/>
    <n v="1290.02"/>
    <n v="1284.32"/>
    <n v="1265.8"/>
    <n v="1281.72"/>
    <n v="1285.6399999999999"/>
    <n v="1292.32"/>
    <n v="1279.3699999999999"/>
    <n v="1312.3200000000002"/>
    <n v="1316.4366748166258"/>
    <n v="1326.9511980440097"/>
    <n v="1323.1016136919316"/>
    <n v="1288.0964303178484"/>
    <n v="1272.7904156479217"/>
    <n v="1261.0622004889976"/>
    <n v="1252.5476772616137"/>
    <n v="1240.6399999999999"/>
    <n v="1236.6109535452324"/>
    <n v="1217.8536919315402"/>
    <n v="1202.7323227383863"/>
    <n v="1196.8536919315402"/>
  </r>
  <r>
    <x v="3"/>
    <n v="23033"/>
    <x v="112"/>
    <n v="1419"/>
    <n v="1419"/>
    <n v="1419"/>
    <n v="1419"/>
    <n v="1419"/>
    <n v="1419"/>
    <n v="1419"/>
    <n v="1419"/>
    <n v="1419"/>
    <n v="1419"/>
    <n v="1419"/>
    <n v="1419"/>
    <n v="1419"/>
    <n v="1419"/>
    <n v="1419"/>
    <n v="1419"/>
    <n v="1419"/>
    <n v="1419"/>
    <n v="1419"/>
    <n v="1419"/>
    <n v="1419"/>
    <n v="1419"/>
    <n v="1419"/>
  </r>
  <r>
    <x v="4"/>
    <n v="23033"/>
    <x v="112"/>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n v="1206.1500000000001"/>
  </r>
  <r>
    <x v="0"/>
    <n v="73032"/>
    <x v="113"/>
    <n v="381.45"/>
    <n v="372.42"/>
    <n v="353.15"/>
    <n v="368.85"/>
    <n v="381.07"/>
    <n v="364.31"/>
    <n v="364.58"/>
    <n v="346.47"/>
    <n v="339.5"/>
    <n v="314.23"/>
    <n v="300.93"/>
    <n v="300.67292418772564"/>
    <n v="307.30541516245489"/>
    <n v="298.46209386281589"/>
    <n v="303.98916967509024"/>
    <n v="309.51624548736464"/>
    <n v="308.41083032490974"/>
    <n v="310.62166064981949"/>
    <n v="306.2"/>
    <n v="305.09458483754514"/>
    <n v="303.98916967509024"/>
    <n v="301.77833935018049"/>
    <n v="306.2"/>
  </r>
  <r>
    <x v="1"/>
    <n v="73032"/>
    <x v="113"/>
    <n v="463"/>
    <n v="469"/>
    <n v="469"/>
    <n v="477"/>
    <n v="487"/>
    <n v="503"/>
    <n v="507"/>
    <n v="520"/>
    <n v="528"/>
    <n v="544"/>
    <n v="529"/>
    <n v="507"/>
    <n v="472"/>
    <n v="462"/>
    <n v="447"/>
    <n v="425"/>
    <n v="419"/>
    <n v="424"/>
    <n v="432"/>
    <n v="422"/>
    <n v="427"/>
    <n v="432"/>
    <n v="429"/>
  </r>
  <r>
    <x v="2"/>
    <n v="73032"/>
    <x v="113"/>
    <n v="844.45"/>
    <n v="841.42000000000007"/>
    <n v="822.15"/>
    <n v="845.85"/>
    <n v="868.06999999999994"/>
    <n v="867.31"/>
    <n v="871.57999999999993"/>
    <n v="866.47"/>
    <n v="867.5"/>
    <n v="858.23"/>
    <n v="829.93000000000006"/>
    <n v="807.67292418772558"/>
    <n v="779.30541516245489"/>
    <n v="760.46209386281589"/>
    <n v="750.98916967509024"/>
    <n v="734.51624548736459"/>
    <n v="727.41083032490974"/>
    <n v="734.62166064981943"/>
    <n v="738.2"/>
    <n v="727.0945848375452"/>
    <n v="730.98916967509024"/>
    <n v="733.77833935018043"/>
    <n v="735.2"/>
  </r>
  <r>
    <x v="3"/>
    <n v="73032"/>
    <x v="113"/>
    <n v="1036"/>
    <n v="1036"/>
    <n v="1036"/>
    <n v="1036"/>
    <n v="1036"/>
    <n v="1036"/>
    <n v="1036"/>
    <n v="1036"/>
    <n v="1036"/>
    <n v="1036"/>
    <n v="1036"/>
    <n v="1036"/>
    <n v="1036"/>
    <n v="1036"/>
    <n v="1036"/>
    <n v="1036"/>
    <n v="1036"/>
    <n v="1036"/>
    <n v="1036"/>
    <n v="1036"/>
    <n v="1036"/>
    <n v="1036"/>
    <n v="1036"/>
  </r>
  <r>
    <x v="4"/>
    <n v="73032"/>
    <x v="113"/>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n v="880.60000000000014"/>
  </r>
  <r>
    <x v="0"/>
    <n v="24043"/>
    <x v="114"/>
    <n v="455.45"/>
    <n v="453.53"/>
    <n v="432.18"/>
    <n v="451.56"/>
    <n v="428.61"/>
    <n v="432.99"/>
    <n v="413.77"/>
    <n v="428.37"/>
    <n v="406.42"/>
    <n v="387.88"/>
    <n v="372.85"/>
    <n v="357.67500000000001"/>
    <n v="335.52794117647056"/>
    <n v="307.84411764705885"/>
    <n v="295.66323529411767"/>
    <n v="289.01911764705881"/>
    <n v="293.4485294117647"/>
    <n v="301.2"/>
    <n v="301.2"/>
    <n v="313.38088235294117"/>
    <n v="312.27352941176468"/>
    <n v="316.70294117647057"/>
    <n v="323.34705882352944"/>
  </r>
  <r>
    <x v="1"/>
    <n v="24043"/>
    <x v="114"/>
    <n v="569"/>
    <n v="566"/>
    <n v="599"/>
    <n v="599"/>
    <n v="616"/>
    <n v="614"/>
    <n v="625"/>
    <n v="642"/>
    <n v="604"/>
    <n v="595"/>
    <n v="590"/>
    <n v="606"/>
    <n v="613"/>
    <n v="620"/>
    <n v="621"/>
    <n v="598"/>
    <n v="580"/>
    <n v="550"/>
    <n v="535"/>
    <n v="513"/>
    <n v="503"/>
    <n v="504"/>
    <n v="512"/>
  </r>
  <r>
    <x v="2"/>
    <n v="24043"/>
    <x v="114"/>
    <n v="1024.45"/>
    <n v="1019.53"/>
    <n v="1031.18"/>
    <n v="1050.56"/>
    <n v="1044.6100000000001"/>
    <n v="1046.99"/>
    <n v="1038.77"/>
    <n v="1070.3699999999999"/>
    <n v="1010.4200000000001"/>
    <n v="982.88"/>
    <n v="962.85"/>
    <n v="963.67499999999995"/>
    <n v="948.52794117647056"/>
    <n v="927.84411764705885"/>
    <n v="916.66323529411761"/>
    <n v="887.01911764705881"/>
    <n v="873.44852941176464"/>
    <n v="851.2"/>
    <n v="836.2"/>
    <n v="826.38088235294117"/>
    <n v="815.27352941176468"/>
    <n v="820.70294117647063"/>
    <n v="835.34705882352944"/>
  </r>
  <r>
    <x v="3"/>
    <n v="24043"/>
    <x v="11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824"/>
    <n v="1209.4117647058799"/>
    <n v="1209.4117647058799"/>
  </r>
  <r>
    <x v="4"/>
    <n v="24043"/>
    <x v="114"/>
    <n v="1028"/>
    <n v="1028"/>
    <n v="1028"/>
    <n v="1028"/>
    <n v="1028"/>
    <n v="1028"/>
    <n v="1028"/>
    <n v="1028"/>
    <n v="1028"/>
    <n v="1028"/>
    <n v="1028"/>
    <n v="1028"/>
    <n v="1028"/>
    <n v="1028"/>
    <n v="1028"/>
    <n v="1028"/>
    <n v="1028"/>
    <n v="1028"/>
    <n v="1028"/>
    <n v="1028"/>
    <n v="1028"/>
    <n v="1028"/>
    <n v="1028"/>
  </r>
  <r>
    <x v="0"/>
    <n v="36006"/>
    <x v="115"/>
    <n v="468.48"/>
    <n v="491.13"/>
    <n v="495.26"/>
    <n v="508.48"/>
    <n v="471.61"/>
    <n v="442.90999999999997"/>
    <n v="439.07"/>
    <n v="467.32"/>
    <n v="418.77"/>
    <n v="446.72"/>
    <n v="450.18"/>
    <n v="436.70099737532809"/>
    <n v="458.0308661417323"/>
    <n v="446.80461942257216"/>
    <n v="438.94624671916011"/>
    <n v="418.73900262467191"/>
    <n v="410.88062992125981"/>
    <n v="419.86162729658793"/>
    <n v="427.72"/>
    <n v="437.8236220472441"/>
    <n v="443.43674540682412"/>
    <n v="442.31412073490816"/>
    <n v="443.43674540682412"/>
  </r>
  <r>
    <x v="1"/>
    <n v="36006"/>
    <x v="115"/>
    <n v="590"/>
    <n v="584"/>
    <n v="607"/>
    <n v="636"/>
    <n v="646"/>
    <n v="685"/>
    <n v="689"/>
    <n v="722"/>
    <n v="727"/>
    <n v="770"/>
    <n v="753"/>
    <n v="727"/>
    <n v="713"/>
    <n v="681"/>
    <n v="675"/>
    <n v="679"/>
    <n v="674"/>
    <n v="651"/>
    <n v="650"/>
    <n v="644"/>
    <n v="639"/>
    <n v="635"/>
    <n v="630"/>
  </r>
  <r>
    <x v="2"/>
    <n v="36006"/>
    <x v="115"/>
    <n v="1058.48"/>
    <n v="1075.1300000000001"/>
    <n v="1102.26"/>
    <n v="1144.48"/>
    <n v="1117.6100000000001"/>
    <n v="1127.9099999999999"/>
    <n v="1128.07"/>
    <n v="1189.32"/>
    <n v="1145.77"/>
    <n v="1216.72"/>
    <n v="1203.18"/>
    <n v="1163.7009973753281"/>
    <n v="1171.0308661417323"/>
    <n v="1127.8046194225722"/>
    <n v="1113.9462467191602"/>
    <n v="1097.7390026246719"/>
    <n v="1084.8806299212597"/>
    <n v="1070.8616272965878"/>
    <n v="1077.72"/>
    <n v="1081.823622047244"/>
    <n v="1082.4367454068242"/>
    <n v="1077.3141207349081"/>
    <n v="1073.4367454068242"/>
  </r>
  <r>
    <x v="3"/>
    <n v="36006"/>
    <x v="115"/>
    <n v="1726"/>
    <n v="1726"/>
    <n v="1726"/>
    <n v="1726"/>
    <n v="1726"/>
    <n v="1726"/>
    <n v="1726"/>
    <n v="1726"/>
    <n v="1726"/>
    <n v="1726"/>
    <n v="1726"/>
    <n v="1726"/>
    <n v="1726"/>
    <n v="1726"/>
    <n v="1726"/>
    <n v="1726"/>
    <n v="1726"/>
    <n v="1726"/>
    <n v="1726"/>
    <n v="1726"/>
    <n v="1726"/>
    <n v="1726"/>
    <n v="1726"/>
  </r>
  <r>
    <x v="4"/>
    <n v="36006"/>
    <x v="115"/>
    <n v="1467.1"/>
    <n v="1467.1"/>
    <n v="1467.1"/>
    <n v="1467.1"/>
    <n v="1467.1"/>
    <n v="1467.1"/>
    <n v="1467.1"/>
    <n v="1467.1"/>
    <n v="1467.1"/>
    <n v="1467.1"/>
    <n v="1467.1"/>
    <n v="1467.1"/>
    <n v="1467.1"/>
    <n v="1467.1"/>
    <n v="1467.1"/>
    <n v="1467.1"/>
    <n v="1467.1"/>
    <n v="1467.1"/>
    <n v="1467.1"/>
    <n v="1467.1"/>
    <n v="1467.1"/>
    <n v="1467.1"/>
    <n v="1467.1"/>
  </r>
  <r>
    <x v="0"/>
    <n v="13014"/>
    <x v="116"/>
    <n v="837.98"/>
    <n v="919.61"/>
    <n v="902.41"/>
    <n v="974.58"/>
    <n v="983.25"/>
    <n v="949.17"/>
    <n v="969.17"/>
    <n v="980.39"/>
    <n v="978.09"/>
    <n v="1021.12"/>
    <n v="1032.3900000000001"/>
    <n v="1016.790911136108"/>
    <n v="1021.2310461192351"/>
    <n v="1016.790911136108"/>
    <n v="1024.5611473565805"/>
    <n v="1021.2310461192351"/>
    <n v="1022.3410798650168"/>
    <n v="1005.6905736782902"/>
    <n v="986.81999999999994"/>
    <n v="986.81999999999994"/>
    <n v="982.37986501687283"/>
    <n v="995.70026996625415"/>
    <n v="1010.1307086614173"/>
  </r>
  <r>
    <x v="1"/>
    <n v="13014"/>
    <x v="116"/>
    <n v="1386"/>
    <n v="1355"/>
    <n v="1347"/>
    <n v="1296"/>
    <n v="1330"/>
    <n v="1380"/>
    <n v="1405"/>
    <n v="1419"/>
    <n v="1436"/>
    <n v="1454"/>
    <n v="1470"/>
    <n v="1483"/>
    <n v="1519"/>
    <n v="1514"/>
    <n v="1532"/>
    <n v="1551"/>
    <n v="1553"/>
    <n v="1552"/>
    <n v="1558"/>
    <n v="1547"/>
    <n v="1545"/>
    <n v="1532"/>
    <n v="1521"/>
  </r>
  <r>
    <x v="2"/>
    <n v="13014"/>
    <x v="116"/>
    <n v="2223.98"/>
    <n v="2274.61"/>
    <n v="2249.41"/>
    <n v="2270.58"/>
    <n v="2313.25"/>
    <n v="2329.17"/>
    <n v="2374.17"/>
    <n v="2399.39"/>
    <n v="2414.09"/>
    <n v="2475.12"/>
    <n v="2502.3900000000003"/>
    <n v="2499.7909111361078"/>
    <n v="2540.2310461192351"/>
    <n v="2530.7909111361078"/>
    <n v="2556.5611473565805"/>
    <n v="2572.2310461192351"/>
    <n v="2575.3410798650166"/>
    <n v="2557.6905736782901"/>
    <n v="2544.8199999999997"/>
    <n v="2533.8199999999997"/>
    <n v="2527.3798650168728"/>
    <n v="2527.7002699662544"/>
    <n v="2531.1307086614174"/>
  </r>
  <r>
    <x v="3"/>
    <n v="13014"/>
    <x v="116"/>
    <n v="3041"/>
    <n v="3041"/>
    <n v="3041"/>
    <n v="3041"/>
    <n v="3041"/>
    <n v="3041"/>
    <n v="3041"/>
    <n v="3041"/>
    <n v="3041"/>
    <n v="3041"/>
    <n v="3041"/>
    <n v="3041"/>
    <n v="3041"/>
    <n v="3041"/>
    <n v="3041"/>
    <n v="3041"/>
    <n v="3041"/>
    <n v="3041"/>
    <n v="3041"/>
    <n v="3041"/>
    <n v="3041"/>
    <n v="3041"/>
    <n v="3041"/>
  </r>
  <r>
    <x v="4"/>
    <n v="13014"/>
    <x v="116"/>
    <n v="2584.85"/>
    <n v="2584.85"/>
    <n v="2584.85"/>
    <n v="2584.85"/>
    <n v="2584.85"/>
    <n v="2584.85"/>
    <n v="2584.85"/>
    <n v="2584.85"/>
    <n v="2584.85"/>
    <n v="2584.85"/>
    <n v="2584.85"/>
    <n v="2584.85"/>
    <n v="2584.85"/>
    <n v="2584.85"/>
    <n v="2584.85"/>
    <n v="2584.85"/>
    <n v="2584.85"/>
    <n v="2584.85"/>
    <n v="2584.85"/>
    <n v="2584.85"/>
    <n v="2584.85"/>
    <n v="2584.85"/>
    <n v="2584.85"/>
  </r>
  <r>
    <x v="0"/>
    <n v="45062"/>
    <x v="117"/>
    <n v="70.3"/>
    <n v="67.84"/>
    <n v="60.65"/>
    <n v="71.3"/>
    <n v="55.84"/>
    <n v="55.38"/>
    <n v="51.38"/>
    <n v="45.65"/>
    <n v="58.03"/>
    <n v="53.11"/>
    <n v="48.65"/>
    <n v="45.853513513513512"/>
    <n v="45.853513513513512"/>
    <n v="43.616756756756757"/>
    <n v="42.498378378378376"/>
    <n v="42.498378378378376"/>
    <n v="41.38"/>
    <n v="41.38"/>
    <n v="41.38"/>
    <n v="42.498378378378376"/>
    <n v="42.498378378378376"/>
    <n v="42.498378378378376"/>
    <n v="42.498378378378376"/>
  </r>
  <r>
    <x v="1"/>
    <n v="45062"/>
    <x v="117"/>
    <n v="85"/>
    <n v="85"/>
    <n v="77"/>
    <n v="73"/>
    <n v="96"/>
    <n v="94"/>
    <n v="103"/>
    <n v="101"/>
    <n v="94"/>
    <n v="89"/>
    <n v="78"/>
    <n v="80"/>
    <n v="80"/>
    <n v="80"/>
    <n v="77"/>
    <n v="74"/>
    <n v="73"/>
    <n v="71"/>
    <n v="70"/>
    <n v="68"/>
    <n v="66"/>
    <n v="67"/>
    <n v="67"/>
  </r>
  <r>
    <x v="2"/>
    <n v="45062"/>
    <x v="117"/>
    <n v="155.30000000000001"/>
    <n v="152.84"/>
    <n v="137.65"/>
    <n v="144.30000000000001"/>
    <n v="151.84"/>
    <n v="149.38"/>
    <n v="154.38"/>
    <n v="146.65"/>
    <n v="152.03"/>
    <n v="142.11000000000001"/>
    <n v="126.65"/>
    <n v="125.85351351351352"/>
    <n v="125.85351351351352"/>
    <n v="123.61675675675676"/>
    <n v="119.49837837837838"/>
    <n v="116.49837837837838"/>
    <n v="114.38"/>
    <n v="112.38"/>
    <n v="111.38"/>
    <n v="110.49837837837838"/>
    <n v="108.49837837837838"/>
    <n v="109.49837837837838"/>
    <n v="109.49837837837838"/>
  </r>
  <r>
    <x v="3"/>
    <n v="45062"/>
    <x v="117"/>
    <n v="144"/>
    <n v="144"/>
    <n v="144"/>
    <n v="144"/>
    <n v="144"/>
    <n v="144"/>
    <n v="144"/>
    <n v="144"/>
    <n v="144"/>
    <n v="144"/>
    <n v="144"/>
    <n v="144"/>
    <n v="144"/>
    <n v="144"/>
    <n v="144"/>
    <n v="144"/>
    <n v="144"/>
    <n v="144"/>
    <n v="144"/>
    <n v="144"/>
    <n v="144"/>
    <n v="144"/>
    <n v="144"/>
  </r>
  <r>
    <x v="4"/>
    <n v="45062"/>
    <x v="117"/>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n v="122.39999999999999"/>
  </r>
  <r>
    <x v="0"/>
    <n v="72039"/>
    <x v="118"/>
    <n v="1402.25"/>
    <n v="1441.76"/>
    <n v="1481.6"/>
    <n v="1516.09"/>
    <n v="1505.6"/>
    <n v="1467.22"/>
    <n v="1429.05"/>
    <n v="1426.95"/>
    <n v="1362.21"/>
    <n v="1365.8899999999999"/>
    <n v="1387.7"/>
    <n v="1364.6575239005736"/>
    <n v="1348.0558508604206"/>
    <n v="1309.3186137667303"/>
    <n v="1260.6203728489484"/>
    <n v="1227.4170267686425"/>
    <n v="1200.8543499043976"/>
    <n v="1169.8645602294455"/>
    <n v="1157.69"/>
    <n v="1153.2628871892925"/>
    <n v="1157.69"/>
    <n v="1169.8645602294455"/>
    <n v="1185.3594550669216"/>
  </r>
  <r>
    <x v="1"/>
    <n v="72039"/>
    <x v="118"/>
    <n v="1909"/>
    <n v="1925"/>
    <n v="1917"/>
    <n v="1965"/>
    <n v="1993"/>
    <n v="2033"/>
    <n v="2148"/>
    <n v="2189"/>
    <n v="2194"/>
    <n v="2240"/>
    <n v="2287"/>
    <n v="2328"/>
    <n v="2339"/>
    <n v="2345"/>
    <n v="2358"/>
    <n v="2344"/>
    <n v="2330"/>
    <n v="2289"/>
    <n v="2251"/>
    <n v="2191"/>
    <n v="2139"/>
    <n v="2095"/>
    <n v="2060"/>
  </r>
  <r>
    <x v="2"/>
    <n v="72039"/>
    <x v="118"/>
    <n v="3311.25"/>
    <n v="3366.76"/>
    <n v="3398.6"/>
    <n v="3481.09"/>
    <n v="3498.6"/>
    <n v="3500.2200000000003"/>
    <n v="3577.05"/>
    <n v="3615.95"/>
    <n v="3556.21"/>
    <n v="3605.89"/>
    <n v="3674.7"/>
    <n v="3692.6575239005733"/>
    <n v="3687.0558508604208"/>
    <n v="3654.3186137667303"/>
    <n v="3618.6203728489481"/>
    <n v="3571.4170267686422"/>
    <n v="3530.8543499043976"/>
    <n v="3458.8645602294455"/>
    <n v="3408.69"/>
    <n v="3344.2628871892925"/>
    <n v="3296.69"/>
    <n v="3264.8645602294455"/>
    <n v="3245.3594550669213"/>
  </r>
  <r>
    <x v="3"/>
    <n v="72039"/>
    <x v="118"/>
    <n v="4795"/>
    <n v="4795"/>
    <n v="4795"/>
    <n v="4795"/>
    <n v="4795"/>
    <n v="4795"/>
    <n v="4795"/>
    <n v="4795"/>
    <n v="4795"/>
    <n v="4795"/>
    <n v="4795"/>
    <n v="4795"/>
    <n v="4795"/>
    <n v="4795"/>
    <n v="4795"/>
    <n v="4795"/>
    <n v="4795"/>
    <n v="4795"/>
    <n v="4795"/>
    <n v="4795"/>
    <n v="4795"/>
    <n v="4795"/>
    <n v="4795"/>
  </r>
  <r>
    <x v="4"/>
    <n v="72039"/>
    <x v="118"/>
    <n v="4075.75"/>
    <n v="4075.75"/>
    <n v="4075.75"/>
    <n v="4075.75"/>
    <n v="4075.75"/>
    <n v="4075.75"/>
    <n v="4075.75"/>
    <n v="4075.75"/>
    <n v="4075.75"/>
    <n v="4075.75"/>
    <n v="4075.75"/>
    <n v="4075.75"/>
    <n v="4075.75"/>
    <n v="4075.75"/>
    <n v="4075.75"/>
    <n v="4075.75"/>
    <n v="4075.75"/>
    <n v="4075.75"/>
    <n v="4075.75"/>
    <n v="4075.75"/>
    <n v="4075.75"/>
    <n v="4075.75"/>
    <n v="4075.75"/>
  </r>
  <r>
    <x v="0"/>
    <n v="32006"/>
    <x v="119"/>
    <n v="364.8"/>
    <n v="379.8"/>
    <n v="413.26"/>
    <n v="435.53"/>
    <n v="434.07"/>
    <n v="458.86"/>
    <n v="466.99"/>
    <n v="460.72"/>
    <n v="466.64"/>
    <n v="425.07"/>
    <n v="419.07"/>
    <n v="418.69077380952382"/>
    <n v="419.81026785714283"/>
    <n v="415.33229166666666"/>
    <n v="413.09330357142858"/>
    <n v="403.01785714285711"/>
    <n v="388.46443452380953"/>
    <n v="386.22544642857144"/>
    <n v="376.15"/>
    <n v="369.43303571428572"/>
    <n v="370.55252976190474"/>
    <n v="366.07455357142857"/>
    <n v="364.9550595238095"/>
  </r>
  <r>
    <x v="1"/>
    <n v="32006"/>
    <x v="119"/>
    <n v="525"/>
    <n v="509"/>
    <n v="508"/>
    <n v="483"/>
    <n v="515"/>
    <n v="552"/>
    <n v="556"/>
    <n v="581"/>
    <n v="606"/>
    <n v="655"/>
    <n v="636"/>
    <n v="617"/>
    <n v="611"/>
    <n v="600"/>
    <n v="577"/>
    <n v="562"/>
    <n v="559"/>
    <n v="545"/>
    <n v="541"/>
    <n v="537"/>
    <n v="525"/>
    <n v="514"/>
    <n v="503"/>
  </r>
  <r>
    <x v="2"/>
    <n v="32006"/>
    <x v="119"/>
    <n v="889.8"/>
    <n v="888.8"/>
    <n v="921.26"/>
    <n v="918.53"/>
    <n v="949.06999999999994"/>
    <n v="1010.86"/>
    <n v="1022.99"/>
    <n v="1041.72"/>
    <n v="1072.6399999999999"/>
    <n v="1080.07"/>
    <n v="1055.07"/>
    <n v="1035.6907738095238"/>
    <n v="1030.8102678571429"/>
    <n v="1015.3322916666666"/>
    <n v="990.09330357142858"/>
    <n v="965.01785714285711"/>
    <n v="947.46443452380959"/>
    <n v="931.22544642857144"/>
    <n v="917.15"/>
    <n v="906.43303571428578"/>
    <n v="895.55252976190468"/>
    <n v="880.07455357142862"/>
    <n v="867.9550595238095"/>
  </r>
  <r>
    <x v="3"/>
    <n v="32006"/>
    <x v="11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
    <n v="1315.2941176470599"/>
    <n v="1315.2941176470599"/>
  </r>
  <r>
    <x v="4"/>
    <n v="32006"/>
    <x v="119"/>
    <n v="1118"/>
    <n v="1118"/>
    <n v="1118"/>
    <n v="1118"/>
    <n v="1118"/>
    <n v="1118"/>
    <n v="1118"/>
    <n v="1118"/>
    <n v="1118"/>
    <n v="1118"/>
    <n v="1118"/>
    <n v="1118"/>
    <n v="1118"/>
    <n v="1118"/>
    <n v="1118"/>
    <n v="1118"/>
    <n v="1118"/>
    <n v="1118"/>
    <n v="1118"/>
    <n v="1118"/>
    <n v="1118"/>
    <n v="1118"/>
    <n v="1118"/>
  </r>
  <r>
    <x v="0"/>
    <n v="11021"/>
    <x v="120"/>
    <n v="538.32000000000005"/>
    <n v="550.21"/>
    <n v="549.91"/>
    <n v="599.16"/>
    <n v="578.59"/>
    <n v="559.48"/>
    <n v="538.64"/>
    <n v="552.4"/>
    <n v="552.29"/>
    <n v="520.17999999999995"/>
    <n v="533.13"/>
    <n v="523.17919148936176"/>
    <n v="529.91540425531912"/>
    <n v="540.01972340425527"/>
    <n v="540.01972340425527"/>
    <n v="528.7927021276596"/>
    <n v="528.7927021276596"/>
    <n v="528.7927021276596"/>
    <n v="527.66999999999996"/>
    <n v="527.66999999999996"/>
    <n v="532.16080851063828"/>
    <n v="542.26512765957443"/>
    <n v="552.36944680851059"/>
  </r>
  <r>
    <x v="1"/>
    <n v="11021"/>
    <x v="120"/>
    <n v="951"/>
    <n v="946"/>
    <n v="932"/>
    <n v="949"/>
    <n v="947"/>
    <n v="942"/>
    <n v="941"/>
    <n v="942"/>
    <n v="932"/>
    <n v="952"/>
    <n v="948"/>
    <n v="962"/>
    <n v="957"/>
    <n v="949"/>
    <n v="956"/>
    <n v="947"/>
    <n v="940"/>
    <n v="930"/>
    <n v="931"/>
    <n v="938"/>
    <n v="937"/>
    <n v="927"/>
    <n v="926"/>
  </r>
  <r>
    <x v="2"/>
    <n v="11021"/>
    <x v="120"/>
    <n v="1489.3200000000002"/>
    <n v="1496.21"/>
    <n v="1481.9099999999999"/>
    <n v="1548.1599999999999"/>
    <n v="1525.5900000000001"/>
    <n v="1501.48"/>
    <n v="1479.6399999999999"/>
    <n v="1494.4"/>
    <n v="1484.29"/>
    <n v="1472.1799999999998"/>
    <n v="1481.13"/>
    <n v="1485.1791914893618"/>
    <n v="1486.9154042553191"/>
    <n v="1489.0197234042553"/>
    <n v="1496.0197234042553"/>
    <n v="1475.7927021276596"/>
    <n v="1468.7927021276596"/>
    <n v="1458.7927021276596"/>
    <n v="1458.67"/>
    <n v="1465.67"/>
    <n v="1469.1608085106382"/>
    <n v="1469.2651276595743"/>
    <n v="1478.3694468085105"/>
  </r>
  <r>
    <x v="3"/>
    <n v="11021"/>
    <x v="120"/>
    <n v="1741"/>
    <n v="1741"/>
    <n v="1741"/>
    <n v="1741"/>
    <n v="1741"/>
    <n v="1741"/>
    <n v="1741"/>
    <n v="1741"/>
    <n v="1741"/>
    <n v="1741"/>
    <n v="1741"/>
    <n v="1741"/>
    <n v="1741"/>
    <n v="1741"/>
    <n v="1741"/>
    <n v="1741"/>
    <n v="1741"/>
    <n v="1741"/>
    <n v="1741"/>
    <n v="1741"/>
    <n v="1741"/>
    <n v="1741"/>
    <n v="1741"/>
  </r>
  <r>
    <x v="4"/>
    <n v="11021"/>
    <x v="120"/>
    <n v="1479.85"/>
    <n v="1479.85"/>
    <n v="1479.85"/>
    <n v="1479.85"/>
    <n v="1479.85"/>
    <n v="1479.85"/>
    <n v="1479.85"/>
    <n v="1479.85"/>
    <n v="1479.85"/>
    <n v="1479.85"/>
    <n v="1479.85"/>
    <n v="1479.85"/>
    <n v="1479.85"/>
    <n v="1479.85"/>
    <n v="1479.85"/>
    <n v="1479.85"/>
    <n v="1479.85"/>
    <n v="1479.85"/>
    <n v="1479.85"/>
    <n v="1479.85"/>
    <n v="1479.85"/>
    <n v="1479.85"/>
    <n v="1479.85"/>
  </r>
  <r>
    <x v="0"/>
    <n v="24045"/>
    <x v="121"/>
    <n v="505.34"/>
    <n v="497.64"/>
    <n v="487.34"/>
    <n v="483.56"/>
    <n v="458.42"/>
    <n v="437.15"/>
    <n v="468.90999999999997"/>
    <n v="462.18"/>
    <n v="496.56"/>
    <n v="498.64"/>
    <n v="514.99"/>
    <n v="514.26526442307693"/>
    <n v="503.3001201923077"/>
    <n v="479.17680288461537"/>
    <n v="464.92211538461538"/>
    <n v="451.76394230769233"/>
    <n v="453.95697115384615"/>
    <n v="459.43954326923074"/>
    <n v="456.15"/>
    <n v="449.57091346153845"/>
    <n v="448.47439903846151"/>
    <n v="449.57091346153845"/>
    <n v="457.24651442307692"/>
  </r>
  <r>
    <x v="1"/>
    <n v="24045"/>
    <x v="121"/>
    <n v="603"/>
    <n v="645"/>
    <n v="660"/>
    <n v="730"/>
    <n v="754"/>
    <n v="764"/>
    <n v="740"/>
    <n v="727"/>
    <n v="714"/>
    <n v="704"/>
    <n v="707"/>
    <n v="727"/>
    <n v="749"/>
    <n v="768"/>
    <n v="794"/>
    <n v="809"/>
    <n v="808"/>
    <n v="795"/>
    <n v="777"/>
    <n v="761"/>
    <n v="751"/>
    <n v="739"/>
    <n v="731"/>
  </r>
  <r>
    <x v="2"/>
    <n v="24045"/>
    <x v="121"/>
    <n v="1108.3399999999999"/>
    <n v="1142.6399999999999"/>
    <n v="1147.3399999999999"/>
    <n v="1213.56"/>
    <n v="1212.42"/>
    <n v="1201.1500000000001"/>
    <n v="1208.9099999999999"/>
    <n v="1189.18"/>
    <n v="1210.56"/>
    <n v="1202.6399999999999"/>
    <n v="1221.99"/>
    <n v="1241.265264423077"/>
    <n v="1252.3001201923078"/>
    <n v="1247.1768028846154"/>
    <n v="1258.9221153846154"/>
    <n v="1260.7639423076923"/>
    <n v="1261.9569711538461"/>
    <n v="1254.4395432692309"/>
    <n v="1233.1500000000001"/>
    <n v="1210.5709134615386"/>
    <n v="1199.4743990384616"/>
    <n v="1188.5709134615386"/>
    <n v="1188.2465144230769"/>
  </r>
  <r>
    <x v="3"/>
    <n v="24045"/>
    <x v="121"/>
    <n v="1496"/>
    <n v="1496"/>
    <n v="1496"/>
    <n v="1496"/>
    <n v="1496"/>
    <n v="1496"/>
    <n v="1496"/>
    <n v="1496"/>
    <n v="1496"/>
    <n v="1496"/>
    <n v="1496"/>
    <n v="1496"/>
    <n v="1496"/>
    <n v="1496"/>
    <n v="1496"/>
    <n v="1496"/>
    <n v="1496"/>
    <n v="1496"/>
    <n v="1496"/>
    <n v="1496"/>
    <n v="1496"/>
    <n v="1496"/>
    <n v="1496"/>
  </r>
  <r>
    <x v="4"/>
    <n v="24045"/>
    <x v="121"/>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n v="1271.5999999999999"/>
  </r>
  <r>
    <x v="0"/>
    <n v="13016"/>
    <x v="122"/>
    <n v="367.61"/>
    <n v="372.15"/>
    <n v="372.88"/>
    <n v="366.5"/>
    <n v="373.42"/>
    <n v="357.23"/>
    <n v="391.18"/>
    <n v="380.88"/>
    <n v="406.34"/>
    <n v="373.2"/>
    <n v="364.96"/>
    <n v="342.80495356037153"/>
    <n v="337.23993808049534"/>
    <n v="346.14396284829724"/>
    <n v="349.48297213622288"/>
    <n v="358.38699690402478"/>
    <n v="359.5"/>
    <n v="361.72600619195049"/>
    <n v="359.5"/>
    <n v="363.95201238390092"/>
    <n v="361.72600619195049"/>
    <n v="363.95201238390092"/>
    <n v="367.29102167182663"/>
  </r>
  <r>
    <x v="1"/>
    <n v="13016"/>
    <x v="122"/>
    <n v="489"/>
    <n v="488"/>
    <n v="510"/>
    <n v="521"/>
    <n v="510"/>
    <n v="499"/>
    <n v="505"/>
    <n v="527"/>
    <n v="523"/>
    <n v="524"/>
    <n v="537"/>
    <n v="538"/>
    <n v="519"/>
    <n v="488"/>
    <n v="478"/>
    <n v="453"/>
    <n v="432"/>
    <n v="424"/>
    <n v="427"/>
    <n v="429"/>
    <n v="434"/>
    <n v="443"/>
    <n v="441"/>
  </r>
  <r>
    <x v="2"/>
    <n v="13016"/>
    <x v="122"/>
    <n v="856.61"/>
    <n v="860.15"/>
    <n v="882.88"/>
    <n v="887.5"/>
    <n v="883.42000000000007"/>
    <n v="856.23"/>
    <n v="896.18000000000006"/>
    <n v="907.88"/>
    <n v="929.33999999999992"/>
    <n v="897.2"/>
    <n v="901.96"/>
    <n v="880.80495356037159"/>
    <n v="856.23993808049534"/>
    <n v="834.14396284829718"/>
    <n v="827.48297213622288"/>
    <n v="811.38699690402473"/>
    <n v="791.5"/>
    <n v="785.72600619195055"/>
    <n v="786.5"/>
    <n v="792.95201238390086"/>
    <n v="795.72600619195055"/>
    <n v="806.95201238390086"/>
    <n v="808.29102167182668"/>
  </r>
  <r>
    <x v="3"/>
    <n v="13016"/>
    <x v="122"/>
    <n v="1137"/>
    <n v="1137"/>
    <n v="1137"/>
    <n v="1137"/>
    <n v="1137"/>
    <n v="1137"/>
    <n v="1137"/>
    <n v="1137"/>
    <n v="1137"/>
    <n v="1137"/>
    <n v="1137"/>
    <n v="1137"/>
    <n v="1137"/>
    <n v="1137"/>
    <n v="1137"/>
    <n v="1137"/>
    <n v="1137"/>
    <n v="1137"/>
    <n v="1137"/>
    <n v="1137"/>
    <n v="1137"/>
    <n v="1137"/>
    <n v="1137"/>
  </r>
  <r>
    <x v="4"/>
    <n v="13016"/>
    <x v="122"/>
    <n v="966.45"/>
    <n v="966.45"/>
    <n v="966.45"/>
    <n v="966.45"/>
    <n v="966.45"/>
    <n v="966.45"/>
    <n v="966.45"/>
    <n v="966.45"/>
    <n v="966.45"/>
    <n v="966.45"/>
    <n v="966.45"/>
    <n v="966.45"/>
    <n v="966.45"/>
    <n v="966.45"/>
    <n v="966.45"/>
    <n v="966.45"/>
    <n v="966.45"/>
    <n v="966.45"/>
    <n v="966.45"/>
    <n v="966.45"/>
    <n v="966.45"/>
    <n v="966.45"/>
    <n v="966.45"/>
  </r>
  <r>
    <x v="0"/>
    <n v="35006"/>
    <x v="123"/>
    <n v="545.4"/>
    <n v="577.73"/>
    <n v="605.08000000000004"/>
    <n v="593.4"/>
    <n v="626.42999999999995"/>
    <n v="571.79999999999995"/>
    <n v="560.48"/>
    <n v="556.51"/>
    <n v="526.29"/>
    <n v="545.4"/>
    <n v="531.64"/>
    <n v="517.89186440677963"/>
    <n v="509.00101694915253"/>
    <n v="478.99440677966101"/>
    <n v="471.21491525423727"/>
    <n v="462.32406779661017"/>
    <n v="468.99220338983054"/>
    <n v="466.76949152542375"/>
    <n v="458.99"/>
    <n v="460.10135593220338"/>
    <n v="452.32186440677964"/>
    <n v="451.21050847457627"/>
    <n v="441.20830508474575"/>
  </r>
  <r>
    <x v="1"/>
    <n v="35006"/>
    <x v="123"/>
    <n v="691"/>
    <n v="686"/>
    <n v="713"/>
    <n v="736"/>
    <n v="725"/>
    <n v="761"/>
    <n v="805"/>
    <n v="830"/>
    <n v="853"/>
    <n v="805"/>
    <n v="786"/>
    <n v="759"/>
    <n v="723"/>
    <n v="703"/>
    <n v="690"/>
    <n v="696"/>
    <n v="672"/>
    <n v="653"/>
    <n v="648"/>
    <n v="630"/>
    <n v="622"/>
    <n v="609"/>
    <n v="617"/>
  </r>
  <r>
    <x v="2"/>
    <n v="35006"/>
    <x v="123"/>
    <n v="1236.4000000000001"/>
    <n v="1263.73"/>
    <n v="1318.08"/>
    <n v="1329.4"/>
    <n v="1351.4299999999998"/>
    <n v="1332.8"/>
    <n v="1365.48"/>
    <n v="1386.51"/>
    <n v="1379.29"/>
    <n v="1350.4"/>
    <n v="1317.6399999999999"/>
    <n v="1276.8918644067796"/>
    <n v="1232.0010169491525"/>
    <n v="1181.9944067796609"/>
    <n v="1161.2149152542372"/>
    <n v="1158.3240677966101"/>
    <n v="1140.9922033898306"/>
    <n v="1119.7694915254237"/>
    <n v="1106.99"/>
    <n v="1090.1013559322034"/>
    <n v="1074.3218644067797"/>
    <n v="1060.2105084745763"/>
    <n v="1058.2083050847457"/>
  </r>
  <r>
    <x v="3"/>
    <n v="35006"/>
    <x v="12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473"/>
    <n v="1648.23529411765"/>
    <n v="1648.23529411765"/>
  </r>
  <r>
    <x v="4"/>
    <n v="35006"/>
    <x v="123"/>
    <n v="1401"/>
    <n v="1401"/>
    <n v="1401"/>
    <n v="1401"/>
    <n v="1401"/>
    <n v="1401"/>
    <n v="1401"/>
    <n v="1401"/>
    <n v="1401"/>
    <n v="1401"/>
    <n v="1401"/>
    <n v="1401"/>
    <n v="1401"/>
    <n v="1401"/>
    <n v="1401"/>
    <n v="1401"/>
    <n v="1401"/>
    <n v="1401"/>
    <n v="1401"/>
    <n v="1401"/>
    <n v="1401"/>
    <n v="1401"/>
    <n v="1401"/>
  </r>
  <r>
    <x v="0"/>
    <n v="33011"/>
    <x v="124"/>
    <n v="1434.84"/>
    <n v="1496.84"/>
    <n v="1500.3"/>
    <n v="1493.95"/>
    <n v="1500.79"/>
    <n v="1467"/>
    <n v="1479.3"/>
    <n v="1478.11"/>
    <n v="1453.65"/>
    <n v="1413.62"/>
    <n v="1403.97"/>
    <n v="1411.8184462809918"/>
    <n v="1424.0660826446281"/>
    <n v="1422.9526611570247"/>
    <n v="1420.7258181818181"/>
    <n v="1382.8694876033057"/>
    <n v="1348.3534214876033"/>
    <n v="1342.7863140495867"/>
    <n v="1347.24"/>
    <n v="1352.8071074380166"/>
    <n v="1360.6010578512396"/>
    <n v="1368.3950082644628"/>
    <n v="1367.2815867768595"/>
  </r>
  <r>
    <x v="1"/>
    <n v="33011"/>
    <x v="124"/>
    <n v="2074"/>
    <n v="2046"/>
    <n v="2087"/>
    <n v="2045"/>
    <n v="2085"/>
    <n v="2103"/>
    <n v="2132"/>
    <n v="2184"/>
    <n v="2193"/>
    <n v="2230"/>
    <n v="2224"/>
    <n v="2222"/>
    <n v="2226"/>
    <n v="2199"/>
    <n v="2165"/>
    <n v="2168"/>
    <n v="2173"/>
    <n v="2152"/>
    <n v="2132"/>
    <n v="2116"/>
    <n v="2101"/>
    <n v="2074"/>
    <n v="2058"/>
  </r>
  <r>
    <x v="2"/>
    <n v="33011"/>
    <x v="124"/>
    <n v="3508.84"/>
    <n v="3542.84"/>
    <n v="3587.3"/>
    <n v="3538.95"/>
    <n v="3585.79"/>
    <n v="3570"/>
    <n v="3611.3"/>
    <n v="3662.1099999999997"/>
    <n v="3646.65"/>
    <n v="3643.62"/>
    <n v="3627.9700000000003"/>
    <n v="3633.8184462809918"/>
    <n v="3650.0660826446283"/>
    <n v="3621.9526611570245"/>
    <n v="3585.7258181818179"/>
    <n v="3550.869487603306"/>
    <n v="3521.3534214876036"/>
    <n v="3494.7863140495865"/>
    <n v="3479.24"/>
    <n v="3468.8071074380168"/>
    <n v="3461.6010578512396"/>
    <n v="3442.3950082644628"/>
    <n v="3425.2815867768595"/>
  </r>
  <r>
    <x v="3"/>
    <n v="33011"/>
    <x v="124"/>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37"/>
    <n v="4536.4705882352901"/>
    <n v="4536.4705882352901"/>
  </r>
  <r>
    <x v="4"/>
    <n v="33011"/>
    <x v="124"/>
    <n v="3856"/>
    <n v="3856"/>
    <n v="3856"/>
    <n v="3856"/>
    <n v="3856"/>
    <n v="3856"/>
    <n v="3856"/>
    <n v="3856"/>
    <n v="3856"/>
    <n v="3856"/>
    <n v="3856"/>
    <n v="3856"/>
    <n v="3856"/>
    <n v="3856"/>
    <n v="3856"/>
    <n v="3856"/>
    <n v="3856"/>
    <n v="3856"/>
    <n v="3856"/>
    <n v="3856"/>
    <n v="3856"/>
    <n v="3856"/>
    <n v="3856"/>
  </r>
  <r>
    <x v="0"/>
    <n v="36007"/>
    <x v="125"/>
    <n v="410.88"/>
    <n v="462.1"/>
    <n v="449.69"/>
    <n v="433.88"/>
    <n v="440.72"/>
    <n v="453.48"/>
    <n v="436.8"/>
    <n v="449.61"/>
    <n v="399.31"/>
    <n v="423.90999999999997"/>
    <n v="403.61"/>
    <n v="398.91096491228069"/>
    <n v="407.85014619883043"/>
    <n v="398.91096491228069"/>
    <n v="401.14576023391811"/>
    <n v="401.14576023391811"/>
    <n v="387.73698830409359"/>
    <n v="383.26739766081869"/>
    <n v="382.15"/>
    <n v="383.26739766081869"/>
    <n v="394.44137426900585"/>
    <n v="392.20657894736843"/>
    <n v="397.79356725146198"/>
  </r>
  <r>
    <x v="1"/>
    <n v="36007"/>
    <x v="125"/>
    <n v="636"/>
    <n v="616"/>
    <n v="630"/>
    <n v="618"/>
    <n v="619"/>
    <n v="615"/>
    <n v="621"/>
    <n v="613"/>
    <n v="620"/>
    <n v="636"/>
    <n v="638"/>
    <n v="626"/>
    <n v="621"/>
    <n v="634"/>
    <n v="621"/>
    <n v="612"/>
    <n v="612"/>
    <n v="611"/>
    <n v="616"/>
    <n v="607"/>
    <n v="600"/>
    <n v="600"/>
    <n v="592"/>
  </r>
  <r>
    <x v="2"/>
    <n v="36007"/>
    <x v="125"/>
    <n v="1046.8800000000001"/>
    <n v="1078.0999999999999"/>
    <n v="1079.69"/>
    <n v="1051.8800000000001"/>
    <n v="1059.72"/>
    <n v="1068.48"/>
    <n v="1057.8"/>
    <n v="1062.6100000000001"/>
    <n v="1019.31"/>
    <n v="1059.9099999999999"/>
    <n v="1041.6100000000001"/>
    <n v="1024.9109649122806"/>
    <n v="1028.8501461988303"/>
    <n v="1032.9109649122806"/>
    <n v="1022.1457602339181"/>
    <n v="1013.1457602339181"/>
    <n v="999.73698830409353"/>
    <n v="994.26739766081869"/>
    <n v="998.15"/>
    <n v="990.26739766081869"/>
    <n v="994.44137426900579"/>
    <n v="992.20657894736837"/>
    <n v="989.79356725146204"/>
  </r>
  <r>
    <x v="3"/>
    <n v="36007"/>
    <x v="125"/>
    <n v="1375"/>
    <n v="1375"/>
    <n v="1375"/>
    <n v="1375"/>
    <n v="1375"/>
    <n v="1375"/>
    <n v="1375"/>
    <n v="1375"/>
    <n v="1375"/>
    <n v="1375"/>
    <n v="1375"/>
    <n v="1375"/>
    <n v="1375"/>
    <n v="1375"/>
    <n v="1375"/>
    <n v="1375"/>
    <n v="1375"/>
    <n v="1375"/>
    <n v="1375"/>
    <n v="1375"/>
    <n v="1375"/>
    <n v="1375"/>
    <n v="1375"/>
  </r>
  <r>
    <x v="4"/>
    <n v="36007"/>
    <x v="125"/>
    <n v="1168.75"/>
    <n v="1168.75"/>
    <n v="1168.75"/>
    <n v="1168.75"/>
    <n v="1168.75"/>
    <n v="1168.75"/>
    <n v="1168.75"/>
    <n v="1168.75"/>
    <n v="1168.75"/>
    <n v="1168.75"/>
    <n v="1168.75"/>
    <n v="1168.75"/>
    <n v="1168.75"/>
    <n v="1168.75"/>
    <n v="1168.75"/>
    <n v="1168.75"/>
    <n v="1168.75"/>
    <n v="1168.75"/>
    <n v="1168.75"/>
    <n v="1168.75"/>
    <n v="1168.75"/>
    <n v="1168.75"/>
    <n v="1168.75"/>
  </r>
  <r>
    <x v="0"/>
    <n v="36008"/>
    <x v="126"/>
    <n v="1099.5899999999999"/>
    <n v="1136.97"/>
    <n v="1185.6400000000001"/>
    <n v="1219.21"/>
    <n v="1187.6099999999999"/>
    <n v="1210.8899999999999"/>
    <n v="1162.1500000000001"/>
    <n v="1116.69"/>
    <n v="1121.53"/>
    <n v="1153.67"/>
    <n v="1174.56"/>
    <n v="1203.0909537856442"/>
    <n v="1227.7123500491641"/>
    <n v="1210.9250344149459"/>
    <n v="1193.018564405113"/>
    <n v="1161.6822418879055"/>
    <n v="1129.2267649950836"/>
    <n v="1122.5118387413963"/>
    <n v="1138.18"/>
    <n v="1146.0140806293018"/>
    <n v="1159.4439331366766"/>
    <n v="1175.1120943952801"/>
    <n v="1195.2568731563422"/>
  </r>
  <r>
    <x v="1"/>
    <n v="36008"/>
    <x v="126"/>
    <n v="1531"/>
    <n v="1519"/>
    <n v="1498"/>
    <n v="1502"/>
    <n v="1530"/>
    <n v="1570"/>
    <n v="1616"/>
    <n v="1669"/>
    <n v="1717"/>
    <n v="1761"/>
    <n v="1732"/>
    <n v="1690"/>
    <n v="1682"/>
    <n v="1667"/>
    <n v="1666"/>
    <n v="1677"/>
    <n v="1707"/>
    <n v="1716"/>
    <n v="1695"/>
    <n v="1671"/>
    <n v="1661"/>
    <n v="1641"/>
    <n v="1613"/>
  </r>
  <r>
    <x v="2"/>
    <n v="36008"/>
    <x v="126"/>
    <n v="2630.59"/>
    <n v="2655.9700000000003"/>
    <n v="2683.6400000000003"/>
    <n v="2721.21"/>
    <n v="2717.6099999999997"/>
    <n v="2780.89"/>
    <n v="2778.15"/>
    <n v="2785.69"/>
    <n v="2838.5299999999997"/>
    <n v="2914.67"/>
    <n v="2906.56"/>
    <n v="2893.0909537856442"/>
    <n v="2909.7123500491643"/>
    <n v="2877.9250344149459"/>
    <n v="2859.018564405113"/>
    <n v="2838.6822418879055"/>
    <n v="2836.2267649950836"/>
    <n v="2838.5118387413963"/>
    <n v="2833.1800000000003"/>
    <n v="2817.014080629302"/>
    <n v="2820.4439331366766"/>
    <n v="2816.1120943952801"/>
    <n v="2808.2568731563424"/>
  </r>
  <r>
    <x v="3"/>
    <n v="36008"/>
    <x v="126"/>
    <n v="3491.8"/>
    <n v="3491.8"/>
    <n v="3491.8"/>
    <n v="3491.8"/>
    <n v="3491.8"/>
    <n v="3491.8"/>
    <n v="3491.8"/>
    <n v="3491.8"/>
    <n v="3491.8"/>
    <n v="3491.8"/>
    <n v="3491.8"/>
    <n v="3491.8"/>
    <n v="3491.8"/>
    <n v="3491.8"/>
    <n v="3491.8"/>
    <n v="3491.8"/>
    <n v="3491.8"/>
    <n v="3491.8"/>
    <n v="3491.8"/>
    <n v="3491.8"/>
    <n v="3491.8"/>
    <n v="3491.8"/>
    <n v="3491.8"/>
  </r>
  <r>
    <x v="4"/>
    <n v="36008"/>
    <x v="126"/>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n v="2968.0299999999997"/>
  </r>
  <r>
    <x v="0"/>
    <n v="31012"/>
    <x v="127"/>
    <n v="587.32000000000005"/>
    <n v="598.08000000000004"/>
    <n v="634"/>
    <n v="631.51"/>
    <n v="604.59"/>
    <n v="601.4"/>
    <n v="570.83000000000004"/>
    <n v="544.83000000000004"/>
    <n v="510.8"/>
    <n v="508.83"/>
    <n v="495.56"/>
    <n v="523.69065168539328"/>
    <n v="541.63294382022468"/>
    <n v="537.14737078651683"/>
    <n v="529.29761797752803"/>
    <n v="494.53442696629213"/>
    <n v="492.2916404494382"/>
    <n v="490.04885393258428"/>
    <n v="499.02"/>
    <n v="499.02"/>
    <n v="500.14139325842694"/>
    <n v="504.62696629213485"/>
    <n v="499.02"/>
  </r>
  <r>
    <x v="1"/>
    <n v="31012"/>
    <x v="127"/>
    <n v="910"/>
    <n v="903"/>
    <n v="879"/>
    <n v="882"/>
    <n v="903"/>
    <n v="928"/>
    <n v="961"/>
    <n v="965"/>
    <n v="990"/>
    <n v="1017"/>
    <n v="1025"/>
    <n v="1002"/>
    <n v="969"/>
    <n v="947"/>
    <n v="923"/>
    <n v="923"/>
    <n v="911"/>
    <n v="910"/>
    <n v="906"/>
    <n v="903"/>
    <n v="895"/>
    <n v="871"/>
    <n v="879"/>
  </r>
  <r>
    <x v="2"/>
    <n v="31012"/>
    <x v="127"/>
    <n v="1497.3200000000002"/>
    <n v="1501.08"/>
    <n v="1513"/>
    <n v="1513.51"/>
    <n v="1507.5900000000001"/>
    <n v="1529.4"/>
    <n v="1531.83"/>
    <n v="1509.83"/>
    <n v="1500.8"/>
    <n v="1525.83"/>
    <n v="1520.56"/>
    <n v="1525.6906516853933"/>
    <n v="1510.6329438202247"/>
    <n v="1484.1473707865168"/>
    <n v="1452.297617977528"/>
    <n v="1417.5344269662921"/>
    <n v="1403.2916404494381"/>
    <n v="1400.0488539325843"/>
    <n v="1405.02"/>
    <n v="1402.02"/>
    <n v="1395.1413932584269"/>
    <n v="1375.626966292135"/>
    <n v="1378.02"/>
  </r>
  <r>
    <x v="3"/>
    <n v="31012"/>
    <x v="127"/>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471"/>
    <n v="1908.23529411765"/>
    <n v="1908.23529411765"/>
  </r>
  <r>
    <x v="4"/>
    <n v="31012"/>
    <x v="127"/>
    <n v="1622"/>
    <n v="1622"/>
    <n v="1622"/>
    <n v="1622"/>
    <n v="1622"/>
    <n v="1622"/>
    <n v="1622"/>
    <n v="1622"/>
    <n v="1622"/>
    <n v="1622"/>
    <n v="1622"/>
    <n v="1622"/>
    <n v="1622"/>
    <n v="1622"/>
    <n v="1622"/>
    <n v="1622"/>
    <n v="1622"/>
    <n v="1622"/>
    <n v="1622"/>
    <n v="1622"/>
    <n v="1622"/>
    <n v="1622"/>
    <n v="1622"/>
  </r>
  <r>
    <x v="0"/>
    <n v="21010"/>
    <x v="128"/>
    <n v="806.22"/>
    <n v="800.87"/>
    <n v="834.09"/>
    <n v="875.63"/>
    <n v="943.39"/>
    <n v="1010.61"/>
    <n v="1006.8199999999999"/>
    <n v="1052.42"/>
    <n v="1132.8599999999999"/>
    <n v="1205.32"/>
    <n v="1258.43"/>
    <n v="1289.0060846084609"/>
    <n v="1286.7682268226822"/>
    <n v="1268.8653645364536"/>
    <n v="1238.6542844284429"/>
    <n v="1228.5839243924393"/>
    <n v="1222.9892799279928"/>
    <n v="1231.9407110711072"/>
    <n v="1243.1300000000001"/>
    <n v="1255.4382178217822"/>
    <n v="1272.2221512151216"/>
    <n v="1291.2439423942394"/>
    <n v="1303.5521602160215"/>
  </r>
  <r>
    <x v="1"/>
    <n v="21010"/>
    <x v="128"/>
    <n v="925"/>
    <n v="922"/>
    <n v="965"/>
    <n v="1006"/>
    <n v="1058"/>
    <n v="1134"/>
    <n v="1185"/>
    <n v="1276"/>
    <n v="1321"/>
    <n v="1364"/>
    <n v="1437"/>
    <n v="1492"/>
    <n v="1569"/>
    <n v="1617"/>
    <n v="1674"/>
    <n v="1708"/>
    <n v="1728"/>
    <n v="1730"/>
    <n v="1720"/>
    <n v="1707"/>
    <n v="1693"/>
    <n v="1687"/>
    <n v="1688"/>
  </r>
  <r>
    <x v="2"/>
    <n v="21010"/>
    <x v="128"/>
    <n v="1731.22"/>
    <n v="1722.87"/>
    <n v="1799.0900000000001"/>
    <n v="1881.63"/>
    <n v="2001.3899999999999"/>
    <n v="2144.61"/>
    <n v="2191.8199999999997"/>
    <n v="2328.42"/>
    <n v="2453.8599999999997"/>
    <n v="2569.3199999999997"/>
    <n v="2695.4300000000003"/>
    <n v="2781.0060846084607"/>
    <n v="2855.7682268226822"/>
    <n v="2885.8653645364539"/>
    <n v="2912.6542844284431"/>
    <n v="2936.5839243924393"/>
    <n v="2950.9892799279928"/>
    <n v="2961.9407110711072"/>
    <n v="2963.13"/>
    <n v="2962.438217821782"/>
    <n v="2965.2221512151218"/>
    <n v="2978.2439423942396"/>
    <n v="2991.5521602160215"/>
  </r>
  <r>
    <x v="3"/>
    <n v="21010"/>
    <x v="128"/>
    <n v="3249"/>
    <n v="3249"/>
    <n v="3249"/>
    <n v="3249"/>
    <n v="3249"/>
    <n v="3249"/>
    <n v="3249"/>
    <n v="3249"/>
    <n v="3249"/>
    <n v="3249"/>
    <n v="3249"/>
    <n v="3249"/>
    <n v="3249"/>
    <n v="3249"/>
    <n v="3249"/>
    <n v="3249"/>
    <n v="3249"/>
    <n v="3249"/>
    <n v="3249"/>
    <n v="3249"/>
    <n v="3249"/>
    <n v="3249"/>
    <n v="3249"/>
  </r>
  <r>
    <x v="4"/>
    <n v="21010"/>
    <x v="128"/>
    <n v="2761.65"/>
    <n v="2761.65"/>
    <n v="2761.65"/>
    <n v="2761.65"/>
    <n v="2761.65"/>
    <n v="2761.65"/>
    <n v="2761.65"/>
    <n v="2761.65"/>
    <n v="2761.65"/>
    <n v="2761.65"/>
    <n v="2761.65"/>
    <n v="2761.65"/>
    <n v="2761.65"/>
    <n v="2761.65"/>
    <n v="2761.65"/>
    <n v="2761.65"/>
    <n v="2761.65"/>
    <n v="2761.65"/>
    <n v="2761.65"/>
    <n v="2761.65"/>
    <n v="2761.65"/>
    <n v="2761.65"/>
    <n v="2761.65"/>
  </r>
  <r>
    <x v="0"/>
    <n v="11022"/>
    <x v="129"/>
    <n v="867.6"/>
    <n v="872.87"/>
    <n v="907.47"/>
    <n v="864.95"/>
    <n v="895.98"/>
    <n v="911.98"/>
    <n v="874.81"/>
    <n v="914.74"/>
    <n v="914.25"/>
    <n v="909.41"/>
    <n v="936.52"/>
    <n v="924.39068010075562"/>
    <n v="905.59326196473558"/>
    <n v="905.59326196473558"/>
    <n v="890.11303526448364"/>
    <n v="880.16146095717886"/>
    <n v="881.26719143576827"/>
    <n v="884.58438287153649"/>
    <n v="877.95"/>
    <n v="869.10415617128467"/>
    <n v="856.94112090680096"/>
    <n v="852.51819899244333"/>
    <n v="853.62392947103274"/>
  </r>
  <r>
    <x v="1"/>
    <n v="11022"/>
    <x v="129"/>
    <n v="1411"/>
    <n v="1333"/>
    <n v="1364"/>
    <n v="1378"/>
    <n v="1363"/>
    <n v="1334"/>
    <n v="1387"/>
    <n v="1389"/>
    <n v="1392"/>
    <n v="1407"/>
    <n v="1391"/>
    <n v="1409"/>
    <n v="1410"/>
    <n v="1400"/>
    <n v="1410"/>
    <n v="1404"/>
    <n v="1418"/>
    <n v="1396"/>
    <n v="1374"/>
    <n v="1374"/>
    <n v="1368"/>
    <n v="1353"/>
    <n v="1341"/>
  </r>
  <r>
    <x v="2"/>
    <n v="11022"/>
    <x v="129"/>
    <n v="2278.6"/>
    <n v="2205.87"/>
    <n v="2271.4700000000003"/>
    <n v="2242.9499999999998"/>
    <n v="2258.98"/>
    <n v="2245.98"/>
    <n v="2261.81"/>
    <n v="2303.7399999999998"/>
    <n v="2306.25"/>
    <n v="2316.41"/>
    <n v="2327.52"/>
    <n v="2333.3906801007556"/>
    <n v="2315.5932619647356"/>
    <n v="2305.5932619647356"/>
    <n v="2300.1130352644836"/>
    <n v="2284.1614609571789"/>
    <n v="2299.2671914357684"/>
    <n v="2280.5843828715365"/>
    <n v="2251.9499999999998"/>
    <n v="2243.1041561712846"/>
    <n v="2224.9411209068012"/>
    <n v="2205.5181989924431"/>
    <n v="2194.6239294710326"/>
  </r>
  <r>
    <x v="3"/>
    <n v="11022"/>
    <x v="129"/>
    <n v="2738"/>
    <n v="2738"/>
    <n v="2738"/>
    <n v="2738"/>
    <n v="2738"/>
    <n v="2738"/>
    <n v="2738"/>
    <n v="2738"/>
    <n v="2738"/>
    <n v="2738"/>
    <n v="2738"/>
    <n v="2738"/>
    <n v="2738"/>
    <n v="2738"/>
    <n v="2738"/>
    <n v="2738"/>
    <n v="2738"/>
    <n v="2738"/>
    <n v="2738"/>
    <n v="2738"/>
    <n v="2738"/>
    <n v="2738"/>
    <n v="2738"/>
  </r>
  <r>
    <x v="4"/>
    <n v="11022"/>
    <x v="129"/>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n v="2327.3000000000002"/>
  </r>
  <r>
    <x v="0"/>
    <n v="23038"/>
    <x v="130"/>
    <n v="497.83"/>
    <n v="503.53"/>
    <n v="555.04999999999995"/>
    <n v="508.45"/>
    <n v="497.26"/>
    <n v="515.75"/>
    <n v="496.90999999999997"/>
    <n v="488.90999999999997"/>
    <n v="488.21"/>
    <n v="475.99"/>
    <n v="480.99"/>
    <n v="486.92743303571427"/>
    <n v="481.38156249999997"/>
    <n v="474.72651785714288"/>
    <n v="476.94486607142858"/>
    <n v="493.58247767857142"/>
    <n v="489.14578125000003"/>
    <n v="506.89256696428572"/>
    <n v="496.90999999999997"/>
    <n v="504.67421875000002"/>
    <n v="501.34669642857142"/>
    <n v="506.89256696428572"/>
    <n v="511.32926339285711"/>
  </r>
  <r>
    <x v="1"/>
    <n v="23038"/>
    <x v="130"/>
    <n v="713"/>
    <n v="700"/>
    <n v="696"/>
    <n v="701"/>
    <n v="740"/>
    <n v="743"/>
    <n v="750"/>
    <n v="780"/>
    <n v="774"/>
    <n v="745"/>
    <n v="751"/>
    <n v="764"/>
    <n v="778"/>
    <n v="788"/>
    <n v="790"/>
    <n v="782"/>
    <n v="790"/>
    <n v="787"/>
    <n v="797"/>
    <n v="790"/>
    <n v="801"/>
    <n v="813"/>
    <n v="813"/>
  </r>
  <r>
    <x v="2"/>
    <n v="23038"/>
    <x v="130"/>
    <n v="1210.83"/>
    <n v="1203.53"/>
    <n v="1251.05"/>
    <n v="1209.45"/>
    <n v="1237.26"/>
    <n v="1258.75"/>
    <n v="1246.9099999999999"/>
    <n v="1268.9099999999999"/>
    <n v="1262.21"/>
    <n v="1220.99"/>
    <n v="1231.99"/>
    <n v="1250.9274330357143"/>
    <n v="1259.3815625"/>
    <n v="1262.7265178571429"/>
    <n v="1266.9448660714286"/>
    <n v="1275.5824776785714"/>
    <n v="1279.14578125"/>
    <n v="1293.8925669642858"/>
    <n v="1293.9099999999999"/>
    <n v="1294.6742187499999"/>
    <n v="1302.3466964285715"/>
    <n v="1319.8925669642858"/>
    <n v="1324.3292633928572"/>
  </r>
  <r>
    <x v="3"/>
    <n v="23038"/>
    <x v="130"/>
    <n v="1377"/>
    <n v="1377"/>
    <n v="1377"/>
    <n v="1377"/>
    <n v="1377"/>
    <n v="1377"/>
    <n v="1377"/>
    <n v="1377"/>
    <n v="1377"/>
    <n v="1377"/>
    <n v="1377"/>
    <n v="1377"/>
    <n v="1377"/>
    <n v="1377"/>
    <n v="1377"/>
    <n v="1377"/>
    <n v="1377"/>
    <n v="1377"/>
    <n v="1377"/>
    <n v="1377"/>
    <n v="1377"/>
    <n v="1377"/>
    <n v="1377"/>
  </r>
  <r>
    <x v="4"/>
    <n v="23038"/>
    <x v="130"/>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n v="1170.4499999999998"/>
  </r>
  <r>
    <x v="0"/>
    <n v="11023"/>
    <x v="131"/>
    <n v="931.93"/>
    <n v="937.31"/>
    <n v="938.9"/>
    <n v="986.01"/>
    <n v="974.5"/>
    <n v="965.58"/>
    <n v="986.04"/>
    <n v="985.36"/>
    <n v="1001.58"/>
    <n v="1040.04"/>
    <n v="994.55"/>
    <n v="951.02873239436622"/>
    <n v="925.53495518565944"/>
    <n v="898.93275288092184"/>
    <n v="870.11370038412292"/>
    <n v="867.89685019206149"/>
    <n v="867.89685019206149"/>
    <n v="872.33055057618435"/>
    <n v="865.68"/>
    <n v="850.16204865556983"/>
    <n v="841.29464788732389"/>
    <n v="834.6440973111396"/>
    <n v="845.72834827144686"/>
  </r>
  <r>
    <x v="1"/>
    <n v="11023"/>
    <x v="131"/>
    <n v="1221"/>
    <n v="1197"/>
    <n v="1184"/>
    <n v="1204"/>
    <n v="1211"/>
    <n v="1285"/>
    <n v="1327"/>
    <n v="1348"/>
    <n v="1403"/>
    <n v="1450"/>
    <n v="1471"/>
    <n v="1472"/>
    <n v="1474"/>
    <n v="1483"/>
    <n v="1467"/>
    <n v="1445"/>
    <n v="1407"/>
    <n v="1363"/>
    <n v="1334"/>
    <n v="1318"/>
    <n v="1305"/>
    <n v="1302"/>
    <n v="1283"/>
  </r>
  <r>
    <x v="2"/>
    <n v="11023"/>
    <x v="131"/>
    <n v="2152.9299999999998"/>
    <n v="2134.31"/>
    <n v="2122.9"/>
    <n v="2190.0100000000002"/>
    <n v="2185.5"/>
    <n v="2250.58"/>
    <n v="2313.04"/>
    <n v="2333.36"/>
    <n v="2404.58"/>
    <n v="2490.04"/>
    <n v="2465.5500000000002"/>
    <n v="2423.0287323943662"/>
    <n v="2399.5349551856593"/>
    <n v="2381.9327528809217"/>
    <n v="2337.1137003841231"/>
    <n v="2312.8968501920617"/>
    <n v="2274.8968501920617"/>
    <n v="2235.3305505761846"/>
    <n v="2199.6799999999998"/>
    <n v="2168.1620486555698"/>
    <n v="2146.2946478873237"/>
    <n v="2136.6440973111394"/>
    <n v="2128.728348271447"/>
  </r>
  <r>
    <x v="3"/>
    <n v="11023"/>
    <x v="131"/>
    <n v="3137"/>
    <n v="3137"/>
    <n v="3137"/>
    <n v="3137"/>
    <n v="3137"/>
    <n v="3137"/>
    <n v="3137"/>
    <n v="3137"/>
    <n v="3137"/>
    <n v="3137"/>
    <n v="3137"/>
    <n v="3137"/>
    <n v="3137"/>
    <n v="3137"/>
    <n v="3137"/>
    <n v="3137"/>
    <n v="3137"/>
    <n v="3137"/>
    <n v="3137"/>
    <n v="3137"/>
    <n v="3137"/>
    <n v="3137"/>
    <n v="3137"/>
  </r>
  <r>
    <x v="4"/>
    <n v="11023"/>
    <x v="131"/>
    <n v="2666.45"/>
    <n v="2666.45"/>
    <n v="2666.45"/>
    <n v="2666.45"/>
    <n v="2666.45"/>
    <n v="2666.45"/>
    <n v="2666.45"/>
    <n v="2666.45"/>
    <n v="2666.45"/>
    <n v="2666.45"/>
    <n v="2666.45"/>
    <n v="2666.45"/>
    <n v="2666.45"/>
    <n v="2666.45"/>
    <n v="2666.45"/>
    <n v="2666.45"/>
    <n v="2666.45"/>
    <n v="2666.45"/>
    <n v="2666.45"/>
    <n v="2666.45"/>
    <n v="2666.45"/>
    <n v="2666.45"/>
    <n v="2666.45"/>
  </r>
  <r>
    <x v="0"/>
    <n v="23039"/>
    <x v="132"/>
    <n v="421.94"/>
    <n v="400.61"/>
    <n v="415.34"/>
    <n v="420.23"/>
    <n v="425.15"/>
    <n v="435.61"/>
    <n v="418.07"/>
    <n v="425.29"/>
    <n v="395.66"/>
    <n v="389.31"/>
    <n v="397.53"/>
    <n v="385.85333333333335"/>
    <n v="420.625"/>
    <n v="456.51833333333332"/>
    <n v="471.1"/>
    <n v="484.56"/>
    <n v="475.58666666666664"/>
    <n v="474.46500000000003"/>
    <n v="471.1"/>
    <n v="475.58666666666664"/>
    <n v="472.22166666666669"/>
    <n v="483.43833333333333"/>
    <n v="485.68166666666667"/>
  </r>
  <r>
    <x v="1"/>
    <n v="23039"/>
    <x v="132"/>
    <n v="530"/>
    <n v="528"/>
    <n v="545"/>
    <n v="544"/>
    <n v="564"/>
    <n v="587"/>
    <n v="627"/>
    <n v="665"/>
    <n v="686"/>
    <n v="694"/>
    <n v="673"/>
    <n v="683"/>
    <n v="655"/>
    <n v="632"/>
    <n v="633"/>
    <n v="624"/>
    <n v="646"/>
    <n v="648"/>
    <n v="674"/>
    <n v="696"/>
    <n v="712"/>
    <n v="721"/>
    <n v="713"/>
  </r>
  <r>
    <x v="2"/>
    <n v="23039"/>
    <x v="132"/>
    <n v="951.94"/>
    <n v="928.61"/>
    <n v="960.33999999999992"/>
    <n v="964.23"/>
    <n v="989.15"/>
    <n v="1022.61"/>
    <n v="1045.07"/>
    <n v="1090.29"/>
    <n v="1081.6600000000001"/>
    <n v="1083.31"/>
    <n v="1070.53"/>
    <n v="1068.8533333333335"/>
    <n v="1075.625"/>
    <n v="1088.5183333333334"/>
    <n v="1104.0999999999999"/>
    <n v="1108.56"/>
    <n v="1121.5866666666666"/>
    <n v="1122.4650000000001"/>
    <n v="1145.0999999999999"/>
    <n v="1171.5866666666666"/>
    <n v="1184.2216666666668"/>
    <n v="1204.4383333333333"/>
    <n v="1198.6816666666666"/>
  </r>
  <r>
    <x v="3"/>
    <n v="23039"/>
    <x v="132"/>
    <n v="1297"/>
    <n v="1297"/>
    <n v="1297"/>
    <n v="1297"/>
    <n v="1297"/>
    <n v="1297"/>
    <n v="1297"/>
    <n v="1297"/>
    <n v="1297"/>
    <n v="1297"/>
    <n v="1297"/>
    <n v="1297"/>
    <n v="1297"/>
    <n v="1297"/>
    <n v="1297"/>
    <n v="1297"/>
    <n v="1297"/>
    <n v="1297"/>
    <n v="1297"/>
    <n v="1297"/>
    <n v="1297"/>
    <n v="1297"/>
    <n v="1297"/>
  </r>
  <r>
    <x v="4"/>
    <n v="23039"/>
    <x v="132"/>
    <n v="1102.45"/>
    <n v="1102.45"/>
    <n v="1102.45"/>
    <n v="1102.45"/>
    <n v="1102.45"/>
    <n v="1102.45"/>
    <n v="1102.45"/>
    <n v="1102.45"/>
    <n v="1102.45"/>
    <n v="1102.45"/>
    <n v="1102.45"/>
    <n v="1102.45"/>
    <n v="1102.45"/>
    <n v="1102.45"/>
    <n v="1102.45"/>
    <n v="1102.45"/>
    <n v="1102.45"/>
    <n v="1102.45"/>
    <n v="1102.45"/>
    <n v="1102.45"/>
    <n v="1102.45"/>
    <n v="1102.45"/>
    <n v="1102.45"/>
  </r>
  <r>
    <x v="0"/>
    <n v="43007"/>
    <x v="133"/>
    <n v="246.82"/>
    <n v="242.25"/>
    <n v="252.39"/>
    <n v="229.98"/>
    <n v="217.09"/>
    <n v="222.9"/>
    <n v="221.09"/>
    <n v="216.44"/>
    <n v="223.74"/>
    <n v="214.36"/>
    <n v="225.63"/>
    <n v="224.68615384615384"/>
    <n v="214.67538461538462"/>
    <n v="213.56307692307692"/>
    <n v="215.78769230769231"/>
    <n v="209.11384615384617"/>
    <n v="209.11384615384617"/>
    <n v="212.45076923076923"/>
    <n v="216.9"/>
    <n v="221.34923076923076"/>
    <n v="228.02307692307693"/>
    <n v="225.79846153846154"/>
    <n v="226.91076923076923"/>
  </r>
  <r>
    <x v="1"/>
    <n v="43007"/>
    <x v="133"/>
    <n v="329"/>
    <n v="321"/>
    <n v="338"/>
    <n v="327"/>
    <n v="335"/>
    <n v="341"/>
    <n v="352"/>
    <n v="346"/>
    <n v="343"/>
    <n v="344"/>
    <n v="316"/>
    <n v="317"/>
    <n v="322"/>
    <n v="317"/>
    <n v="310"/>
    <n v="313"/>
    <n v="309"/>
    <n v="306"/>
    <n v="297"/>
    <n v="296"/>
    <n v="298"/>
    <n v="298"/>
    <n v="298"/>
  </r>
  <r>
    <x v="2"/>
    <n v="43007"/>
    <x v="133"/>
    <n v="575.81999999999994"/>
    <n v="563.25"/>
    <n v="590.39"/>
    <n v="556.98"/>
    <n v="552.09"/>
    <n v="563.9"/>
    <n v="573.09"/>
    <n v="562.44000000000005"/>
    <n v="566.74"/>
    <n v="558.36"/>
    <n v="541.63"/>
    <n v="541.68615384615384"/>
    <n v="536.67538461538459"/>
    <n v="530.56307692307689"/>
    <n v="525.78769230769228"/>
    <n v="522.11384615384623"/>
    <n v="518.11384615384623"/>
    <n v="518.4507692307692"/>
    <n v="513.9"/>
    <n v="517.34923076923076"/>
    <n v="526.02307692307693"/>
    <n v="523.79846153846154"/>
    <n v="524.91076923076923"/>
  </r>
  <r>
    <x v="3"/>
    <n v="43007"/>
    <x v="133"/>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65"/>
    <n v="674.11764705882399"/>
    <n v="674.11764705882399"/>
  </r>
  <r>
    <x v="4"/>
    <n v="43007"/>
    <x v="133"/>
    <n v="573"/>
    <n v="573"/>
    <n v="573"/>
    <n v="573"/>
    <n v="573"/>
    <n v="573"/>
    <n v="573"/>
    <n v="573"/>
    <n v="573"/>
    <n v="573"/>
    <n v="573"/>
    <n v="573"/>
    <n v="573"/>
    <n v="573"/>
    <n v="573"/>
    <n v="573"/>
    <n v="573"/>
    <n v="573"/>
    <n v="573"/>
    <n v="573"/>
    <n v="573"/>
    <n v="573"/>
    <n v="573"/>
  </r>
  <r>
    <x v="0"/>
    <n v="13017"/>
    <x v="134"/>
    <n v="702.7"/>
    <n v="692.65"/>
    <n v="693.89"/>
    <n v="703.84"/>
    <n v="694.51"/>
    <n v="736.52"/>
    <n v="710.51"/>
    <n v="747.06"/>
    <n v="772.56999999999994"/>
    <n v="744.11"/>
    <n v="728.27"/>
    <n v="687.20613065326631"/>
    <n v="674.83417085427141"/>
    <n v="674.83417085427141"/>
    <n v="684.9566834170854"/>
    <n v="687.20613065326631"/>
    <n v="677.08361809045232"/>
    <n v="675.95889447236186"/>
    <n v="671.46"/>
    <n v="665.83638190954775"/>
    <n v="665.83638190954775"/>
    <n v="678.20834170854266"/>
    <n v="684.9566834170854"/>
  </r>
  <r>
    <x v="1"/>
    <n v="13017"/>
    <x v="134"/>
    <n v="1000"/>
    <n v="1007"/>
    <n v="993"/>
    <n v="969"/>
    <n v="999"/>
    <n v="1025"/>
    <n v="1036"/>
    <n v="1044"/>
    <n v="1046"/>
    <n v="1066"/>
    <n v="1065"/>
    <n v="1082"/>
    <n v="1088"/>
    <n v="1053"/>
    <n v="1044"/>
    <n v="994"/>
    <n v="1003"/>
    <n v="971"/>
    <n v="958"/>
    <n v="961"/>
    <n v="967"/>
    <n v="965"/>
    <n v="953"/>
  </r>
  <r>
    <x v="2"/>
    <n v="13017"/>
    <x v="134"/>
    <n v="1702.7"/>
    <n v="1699.65"/>
    <n v="1686.8899999999999"/>
    <n v="1672.8400000000001"/>
    <n v="1693.51"/>
    <n v="1761.52"/>
    <n v="1746.51"/>
    <n v="1791.06"/>
    <n v="1818.57"/>
    <n v="1810.1100000000001"/>
    <n v="1793.27"/>
    <n v="1769.2061306532664"/>
    <n v="1762.8341708542714"/>
    <n v="1727.8341708542714"/>
    <n v="1728.9566834170855"/>
    <n v="1681.2061306532664"/>
    <n v="1680.0836180904523"/>
    <n v="1646.9588944723619"/>
    <n v="1629.46"/>
    <n v="1626.8363819095478"/>
    <n v="1632.8363819095478"/>
    <n v="1643.2083417085428"/>
    <n v="1637.9566834170855"/>
  </r>
  <r>
    <x v="3"/>
    <n v="13017"/>
    <x v="134"/>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297"/>
    <n v="2237.6470588235302"/>
    <n v="2237.6470588235302"/>
  </r>
  <r>
    <x v="4"/>
    <n v="13017"/>
    <x v="134"/>
    <n v="1902"/>
    <n v="1902"/>
    <n v="1902"/>
    <n v="1902"/>
    <n v="1902"/>
    <n v="1902"/>
    <n v="1902"/>
    <n v="1902"/>
    <n v="1902"/>
    <n v="1902"/>
    <n v="1902"/>
    <n v="1902"/>
    <n v="1902"/>
    <n v="1902"/>
    <n v="1902"/>
    <n v="1902"/>
    <n v="1902"/>
    <n v="1902"/>
    <n v="1902"/>
    <n v="1902"/>
    <n v="1902"/>
    <n v="1902"/>
    <n v="1902"/>
  </r>
  <r>
    <x v="0"/>
    <n v="24048"/>
    <x v="135"/>
    <n v="488.29"/>
    <n v="498.83"/>
    <n v="491.26"/>
    <n v="527.48"/>
    <n v="513.91"/>
    <n v="503.72"/>
    <n v="488.18"/>
    <n v="474.18"/>
    <n v="447.61"/>
    <n v="461.8"/>
    <n v="446.07"/>
    <n v="437.41138211382116"/>
    <n v="422.86829268292684"/>
    <n v="419.51219512195121"/>
    <n v="410.56260162601626"/>
    <n v="407.20650406504063"/>
    <n v="404.96910569105694"/>
    <n v="411.68130081300814"/>
    <n v="412.8"/>
    <n v="415.03739837398376"/>
    <n v="410.56260162601626"/>
    <n v="418.39349593495933"/>
    <n v="416.15609756097558"/>
  </r>
  <r>
    <x v="1"/>
    <n v="24048"/>
    <x v="135"/>
    <n v="980"/>
    <n v="957"/>
    <n v="912"/>
    <n v="917"/>
    <n v="1009"/>
    <n v="893"/>
    <n v="988"/>
    <n v="1033"/>
    <n v="1027"/>
    <n v="1026"/>
    <n v="994"/>
    <n v="969"/>
    <n v="938"/>
    <n v="890"/>
    <n v="863"/>
    <n v="838"/>
    <n v="827"/>
    <n v="804"/>
    <n v="791"/>
    <n v="786"/>
    <n v="786"/>
    <n v="780"/>
    <n v="776"/>
  </r>
  <r>
    <x v="2"/>
    <n v="24048"/>
    <x v="135"/>
    <n v="1468.29"/>
    <n v="1455.83"/>
    <n v="1403.26"/>
    <n v="1444.48"/>
    <n v="1522.9099999999999"/>
    <n v="1396.72"/>
    <n v="1476.18"/>
    <n v="1507.18"/>
    <n v="1474.6100000000001"/>
    <n v="1487.8"/>
    <n v="1440.07"/>
    <n v="1406.4113821138212"/>
    <n v="1360.8682926829269"/>
    <n v="1309.5121951219512"/>
    <n v="1273.5626016260162"/>
    <n v="1245.2065040650407"/>
    <n v="1231.9691056910569"/>
    <n v="1215.6813008130082"/>
    <n v="1203.8"/>
    <n v="1201.0373983739837"/>
    <n v="1196.5626016260162"/>
    <n v="1198.3934959349594"/>
    <n v="1192.1560975609755"/>
  </r>
  <r>
    <x v="3"/>
    <n v="24048"/>
    <x v="135"/>
    <n v="1854"/>
    <n v="1854"/>
    <n v="1854"/>
    <n v="1854"/>
    <n v="1854"/>
    <n v="1854"/>
    <n v="1854"/>
    <n v="1854"/>
    <n v="1854"/>
    <n v="1854"/>
    <n v="1854"/>
    <n v="1854"/>
    <n v="1854"/>
    <n v="1854"/>
    <n v="1854"/>
    <n v="1854"/>
    <n v="1854"/>
    <n v="1854"/>
    <n v="1854"/>
    <n v="1854"/>
    <n v="1854"/>
    <n v="1854"/>
    <n v="1854"/>
  </r>
  <r>
    <x v="4"/>
    <n v="24048"/>
    <x v="135"/>
    <n v="1575.9"/>
    <n v="1575.9"/>
    <n v="1575.9"/>
    <n v="1575.9"/>
    <n v="1575.9"/>
    <n v="1575.9"/>
    <n v="1575.9"/>
    <n v="1575.9"/>
    <n v="1575.9"/>
    <n v="1575.9"/>
    <n v="1575.9"/>
    <n v="1575.9"/>
    <n v="1575.9"/>
    <n v="1575.9"/>
    <n v="1575.9"/>
    <n v="1575.9"/>
    <n v="1575.9"/>
    <n v="1575.9"/>
    <n v="1575.9"/>
    <n v="1575.9"/>
    <n v="1575.9"/>
    <n v="1575.9"/>
    <n v="1575.9"/>
  </r>
  <r>
    <x v="0"/>
    <n v="72018"/>
    <x v="136"/>
    <n v="531.83000000000004"/>
    <n v="561.32000000000005"/>
    <n v="561.48"/>
    <n v="580.78"/>
    <n v="601.32000000000005"/>
    <n v="593.51"/>
    <n v="596.86"/>
    <n v="534.83000000000004"/>
    <n v="560.51"/>
    <n v="502.8"/>
    <n v="524.13"/>
    <n v="509.47562642369019"/>
    <n v="512.83480637813216"/>
    <n v="535.22933940774487"/>
    <n v="512.83480637813216"/>
    <n v="521.79261958997722"/>
    <n v="488.20082004555809"/>
    <n v="483.72191343963556"/>
    <n v="491.56"/>
    <n v="496.03890660592253"/>
    <n v="500.51781321184512"/>
    <n v="502.75726651480636"/>
    <n v="502.75726651480636"/>
  </r>
  <r>
    <x v="1"/>
    <n v="72018"/>
    <x v="136"/>
    <n v="895"/>
    <n v="887"/>
    <n v="854"/>
    <n v="867"/>
    <n v="851"/>
    <n v="866"/>
    <n v="849"/>
    <n v="866"/>
    <n v="848"/>
    <n v="861"/>
    <n v="831"/>
    <n v="799"/>
    <n v="778"/>
    <n v="727"/>
    <n v="716"/>
    <n v="664"/>
    <n v="679"/>
    <n v="675"/>
    <n v="662"/>
    <n v="660"/>
    <n v="643"/>
    <n v="657"/>
    <n v="637"/>
  </r>
  <r>
    <x v="2"/>
    <n v="72018"/>
    <x v="136"/>
    <n v="1426.83"/>
    <n v="1448.3200000000002"/>
    <n v="1415.48"/>
    <n v="1447.78"/>
    <n v="1452.3200000000002"/>
    <n v="1459.51"/>
    <n v="1445.8600000000001"/>
    <n v="1400.83"/>
    <n v="1408.51"/>
    <n v="1363.8"/>
    <n v="1355.13"/>
    <n v="1308.4756264236903"/>
    <n v="1290.8348063781323"/>
    <n v="1262.2293394077449"/>
    <n v="1228.8348063781323"/>
    <n v="1185.7926195899772"/>
    <n v="1167.200820045558"/>
    <n v="1158.7219134396355"/>
    <n v="1153.56"/>
    <n v="1156.0389066059224"/>
    <n v="1143.5178132118451"/>
    <n v="1159.7572665148064"/>
    <n v="1139.7572665148064"/>
  </r>
  <r>
    <x v="3"/>
    <n v="72018"/>
    <x v="136"/>
    <n v="2065"/>
    <n v="2065"/>
    <n v="2065"/>
    <n v="2065"/>
    <n v="2065"/>
    <n v="2065"/>
    <n v="2065"/>
    <n v="2065"/>
    <n v="2065"/>
    <n v="2065"/>
    <n v="2065"/>
    <n v="2065"/>
    <n v="2065"/>
    <n v="2065"/>
    <n v="2065"/>
    <n v="2065"/>
    <n v="2065"/>
    <n v="2065"/>
    <n v="2065"/>
    <n v="2065"/>
    <n v="2065"/>
    <n v="2065"/>
    <n v="2065"/>
  </r>
  <r>
    <x v="4"/>
    <n v="72018"/>
    <x v="136"/>
    <n v="1755.25"/>
    <n v="1755.25"/>
    <n v="1755.25"/>
    <n v="1755.25"/>
    <n v="1755.25"/>
    <n v="1755.25"/>
    <n v="1755.25"/>
    <n v="1755.25"/>
    <n v="1755.25"/>
    <n v="1755.25"/>
    <n v="1755.25"/>
    <n v="1755.25"/>
    <n v="1755.25"/>
    <n v="1755.25"/>
    <n v="1755.25"/>
    <n v="1755.25"/>
    <n v="1755.25"/>
    <n v="1755.25"/>
    <n v="1755.25"/>
    <n v="1755.25"/>
    <n v="1755.25"/>
    <n v="1755.25"/>
    <n v="1755.25"/>
  </r>
  <r>
    <x v="0"/>
    <n v="45060"/>
    <x v="137"/>
    <n v="328.42"/>
    <n v="356.34"/>
    <n v="364.31"/>
    <n v="350.85"/>
    <n v="317.27999999999997"/>
    <n v="305.93"/>
    <n v="284.01"/>
    <n v="314.31"/>
    <n v="314.12"/>
    <n v="328.66"/>
    <n v="307.47000000000003"/>
    <n v="295.13816593886463"/>
    <n v="271.66126637554584"/>
    <n v="267.18947598253277"/>
    <n v="264.95358078602618"/>
    <n v="268.30742358078601"/>
    <n v="260.48179039301311"/>
    <n v="260.48179039301311"/>
    <n v="256.01"/>
    <n v="262.71768558951965"/>
    <n v="263.83563318777294"/>
    <n v="268.30742358078601"/>
    <n v="266.07152838427947"/>
  </r>
  <r>
    <x v="1"/>
    <n v="45060"/>
    <x v="137"/>
    <n v="388"/>
    <n v="381"/>
    <n v="390"/>
    <n v="407"/>
    <n v="405"/>
    <n v="447"/>
    <n v="485"/>
    <n v="487"/>
    <n v="473"/>
    <n v="467"/>
    <n v="480"/>
    <n v="463"/>
    <n v="461"/>
    <n v="462"/>
    <n v="455"/>
    <n v="442"/>
    <n v="431"/>
    <n v="417"/>
    <n v="402"/>
    <n v="395"/>
    <n v="390"/>
    <n v="389"/>
    <n v="390"/>
  </r>
  <r>
    <x v="2"/>
    <n v="45060"/>
    <x v="137"/>
    <n v="716.42000000000007"/>
    <n v="737.33999999999992"/>
    <n v="754.31"/>
    <n v="757.85"/>
    <n v="722.28"/>
    <n v="752.93000000000006"/>
    <n v="769.01"/>
    <n v="801.31"/>
    <n v="787.12"/>
    <n v="795.66000000000008"/>
    <n v="787.47"/>
    <n v="758.13816593886463"/>
    <n v="732.66126637554589"/>
    <n v="729.18947598253271"/>
    <n v="719.95358078602612"/>
    <n v="710.30742358078601"/>
    <n v="691.48179039301317"/>
    <n v="677.48179039301317"/>
    <n v="658.01"/>
    <n v="657.71768558951965"/>
    <n v="653.83563318777294"/>
    <n v="657.30742358078601"/>
    <n v="656.07152838427942"/>
  </r>
  <r>
    <x v="3"/>
    <n v="45060"/>
    <x v="137"/>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182"/>
    <n v="987.05882352941205"/>
    <n v="987.05882352941205"/>
  </r>
  <r>
    <x v="4"/>
    <n v="45060"/>
    <x v="137"/>
    <n v="839"/>
    <n v="839"/>
    <n v="839"/>
    <n v="839"/>
    <n v="839"/>
    <n v="839"/>
    <n v="839"/>
    <n v="839"/>
    <n v="839"/>
    <n v="839"/>
    <n v="839"/>
    <n v="839"/>
    <n v="839"/>
    <n v="839"/>
    <n v="839"/>
    <n v="839"/>
    <n v="839"/>
    <n v="839"/>
    <n v="839"/>
    <n v="839"/>
    <n v="839"/>
    <n v="839"/>
    <n v="839"/>
  </r>
  <r>
    <x v="0"/>
    <n v="31043"/>
    <x v="138"/>
    <n v="846.11"/>
    <n v="925.9"/>
    <n v="901.6"/>
    <n v="871"/>
    <n v="886.25"/>
    <n v="860.41"/>
    <n v="846.49"/>
    <n v="856.76"/>
    <n v="869.41"/>
    <n v="881.71"/>
    <n v="835.11"/>
    <n v="812.68252510760408"/>
    <n v="790.29457675753224"/>
    <n v="765.66783357245333"/>
    <n v="763.42903873744626"/>
    <n v="769.02602582496411"/>
    <n v="775.74241032998566"/>
    <n v="776.86180774748925"/>
    <n v="780.22"/>
    <n v="789.17517934002865"/>
    <n v="805.96614060258253"/>
    <n v="816.04071736011474"/>
    <n v="811.56312769010037"/>
  </r>
  <r>
    <x v="1"/>
    <n v="31043"/>
    <x v="138"/>
    <n v="1483"/>
    <n v="1413"/>
    <n v="1398"/>
    <n v="1365"/>
    <n v="1325"/>
    <n v="1345"/>
    <n v="1389"/>
    <n v="1393"/>
    <n v="1385"/>
    <n v="1383"/>
    <n v="1361"/>
    <n v="1301"/>
    <n v="1245"/>
    <n v="1241"/>
    <n v="1203"/>
    <n v="1176"/>
    <n v="1147"/>
    <n v="1125"/>
    <n v="1119"/>
    <n v="1108"/>
    <n v="1102"/>
    <n v="1100"/>
    <n v="1115"/>
  </r>
  <r>
    <x v="2"/>
    <n v="31043"/>
    <x v="138"/>
    <n v="2329.11"/>
    <n v="2338.9"/>
    <n v="2299.6"/>
    <n v="2236"/>
    <n v="2211.25"/>
    <n v="2205.41"/>
    <n v="2235.4899999999998"/>
    <n v="2249.7600000000002"/>
    <n v="2254.41"/>
    <n v="2264.71"/>
    <n v="2196.11"/>
    <n v="2113.6825251076043"/>
    <n v="2035.2945767575322"/>
    <n v="2006.6678335724532"/>
    <n v="1966.4290387374463"/>
    <n v="1945.0260258249641"/>
    <n v="1922.7424103299857"/>
    <n v="1901.8618077474894"/>
    <n v="1899.22"/>
    <n v="1897.1751793400285"/>
    <n v="1907.9661406025825"/>
    <n v="1916.0407173601147"/>
    <n v="1926.5631276901004"/>
  </r>
  <r>
    <x v="3"/>
    <n v="31043"/>
    <x v="138"/>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883"/>
    <n v="2752.9411764705901"/>
    <n v="2752.9411764705901"/>
  </r>
  <r>
    <x v="4"/>
    <n v="31043"/>
    <x v="138"/>
    <n v="2340"/>
    <n v="2340"/>
    <n v="2340"/>
    <n v="2340"/>
    <n v="2340"/>
    <n v="2340"/>
    <n v="2340"/>
    <n v="2340"/>
    <n v="2340"/>
    <n v="2340"/>
    <n v="2340"/>
    <n v="2340"/>
    <n v="2340"/>
    <n v="2340"/>
    <n v="2340"/>
    <n v="2340"/>
    <n v="2340"/>
    <n v="2340"/>
    <n v="2340"/>
    <n v="2340"/>
    <n v="2340"/>
    <n v="2340"/>
    <n v="2340"/>
  </r>
  <r>
    <x v="0"/>
    <n v="32010"/>
    <x v="139"/>
    <n v="394.56"/>
    <n v="410.26"/>
    <n v="426.45"/>
    <n v="420.04"/>
    <n v="421.42"/>
    <n v="415.96"/>
    <n v="430.64"/>
    <n v="431.64"/>
    <n v="412.53"/>
    <n v="426.07"/>
    <n v="395.23"/>
    <n v="389.45518644067795"/>
    <n v="376.17830508474577"/>
    <n v="358.47579661016948"/>
    <n v="349.62454237288136"/>
    <n v="339.66688135593222"/>
    <n v="341.87969491525422"/>
    <n v="336.34766101694913"/>
    <n v="326.39"/>
    <n v="323.07077966101696"/>
    <n v="320.8579661016949"/>
    <n v="315.32593220338981"/>
    <n v="312.00671186440678"/>
  </r>
  <r>
    <x v="1"/>
    <n v="32010"/>
    <x v="139"/>
    <n v="503"/>
    <n v="484"/>
    <n v="495"/>
    <n v="506"/>
    <n v="526"/>
    <n v="547"/>
    <n v="554"/>
    <n v="596"/>
    <n v="625"/>
    <n v="628"/>
    <n v="645"/>
    <n v="628"/>
    <n v="606"/>
    <n v="589"/>
    <n v="577"/>
    <n v="574"/>
    <n v="548"/>
    <n v="534"/>
    <n v="528"/>
    <n v="511"/>
    <n v="499"/>
    <n v="484"/>
    <n v="484"/>
  </r>
  <r>
    <x v="2"/>
    <n v="32010"/>
    <x v="139"/>
    <n v="897.56"/>
    <n v="894.26"/>
    <n v="921.45"/>
    <n v="926.04"/>
    <n v="947.42000000000007"/>
    <n v="962.96"/>
    <n v="984.64"/>
    <n v="1027.6399999999999"/>
    <n v="1037.53"/>
    <n v="1054.07"/>
    <n v="1040.23"/>
    <n v="1017.4551864406779"/>
    <n v="982.17830508474572"/>
    <n v="947.47579661016948"/>
    <n v="926.62454237288136"/>
    <n v="913.66688135593222"/>
    <n v="889.87969491525428"/>
    <n v="870.34766101694913"/>
    <n v="854.39"/>
    <n v="834.07077966101701"/>
    <n v="819.85796610169496"/>
    <n v="799.32593220338981"/>
    <n v="796.00671186440672"/>
  </r>
  <r>
    <x v="3"/>
    <n v="32010"/>
    <x v="139"/>
    <n v="1202"/>
    <n v="1202"/>
    <n v="1202"/>
    <n v="1202"/>
    <n v="1202"/>
    <n v="1202"/>
    <n v="1202"/>
    <n v="1202"/>
    <n v="1202"/>
    <n v="1202"/>
    <n v="1202"/>
    <n v="1202"/>
    <n v="1202"/>
    <n v="1202"/>
    <n v="1202"/>
    <n v="1202"/>
    <n v="1202"/>
    <n v="1202"/>
    <n v="1202"/>
    <n v="1202"/>
    <n v="1202"/>
    <n v="1202"/>
    <n v="1202"/>
  </r>
  <r>
    <x v="4"/>
    <n v="32010"/>
    <x v="139"/>
    <n v="1021.7"/>
    <n v="1021.7"/>
    <n v="1021.7"/>
    <n v="1021.7"/>
    <n v="1021.7"/>
    <n v="1021.7"/>
    <n v="1021.7"/>
    <n v="1021.7"/>
    <n v="1021.7"/>
    <n v="1021.7"/>
    <n v="1021.7"/>
    <n v="1021.7"/>
    <n v="1021.7"/>
    <n v="1021.7"/>
    <n v="1021.7"/>
    <n v="1021.7"/>
    <n v="1021.7"/>
    <n v="1021.7"/>
    <n v="1021.7"/>
    <n v="1021.7"/>
    <n v="1021.7"/>
    <n v="1021.7"/>
    <n v="1021.7"/>
  </r>
  <r>
    <x v="0"/>
    <n v="21011"/>
    <x v="140"/>
    <n v="365.69"/>
    <n v="380.07"/>
    <n v="404.26"/>
    <n v="405.45"/>
    <n v="412.15"/>
    <n v="439.29"/>
    <n v="161.79"/>
    <n v="165.52"/>
    <n v="439.99"/>
    <n v="506.86"/>
    <n v="548.70000000000005"/>
    <n v="552.85941422594146"/>
    <n v="555.11598326359831"/>
    <n v="547.21799163179912"/>
    <n v="535.93514644351467"/>
    <n v="531.42200836820086"/>
    <n v="529.1654393305439"/>
    <n v="533.67857740585771"/>
    <n v="539.32000000000005"/>
    <n v="546.0897071129707"/>
    <n v="552.85941422594146"/>
    <n v="559.62912133891211"/>
    <n v="566.39882845188288"/>
  </r>
  <r>
    <x v="1"/>
    <n v="21011"/>
    <x v="140"/>
    <n v="434"/>
    <n v="439"/>
    <n v="443"/>
    <n v="454"/>
    <n v="473"/>
    <n v="505"/>
    <n v="219"/>
    <n v="216"/>
    <n v="571"/>
    <n v="631"/>
    <n v="666"/>
    <n v="706"/>
    <n v="733"/>
    <n v="762"/>
    <n v="785"/>
    <n v="791"/>
    <n v="798"/>
    <n v="793"/>
    <n v="789"/>
    <n v="784"/>
    <n v="778"/>
    <n v="776"/>
    <n v="778"/>
  </r>
  <r>
    <x v="2"/>
    <n v="21011"/>
    <x v="140"/>
    <n v="799.69"/>
    <n v="819.06999999999994"/>
    <n v="847.26"/>
    <n v="859.45"/>
    <n v="885.15"/>
    <n v="944.29"/>
    <n v="380.78999999999996"/>
    <n v="381.52"/>
    <n v="1010.99"/>
    <n v="1137.8600000000001"/>
    <n v="1214.7"/>
    <n v="1258.8594142259415"/>
    <n v="1288.1159832635983"/>
    <n v="1309.2179916317991"/>
    <n v="1320.9351464435147"/>
    <n v="1322.4220083682007"/>
    <n v="1327.1654393305439"/>
    <n v="1326.6785774058576"/>
    <n v="1328.3200000000002"/>
    <n v="1330.0897071129707"/>
    <n v="1330.8594142259415"/>
    <n v="1335.6291213389122"/>
    <n v="1344.3988284518828"/>
  </r>
  <r>
    <x v="3"/>
    <n v="21011"/>
    <x v="140"/>
    <n v="1367"/>
    <n v="1367"/>
    <n v="1367"/>
    <n v="1367"/>
    <n v="1367"/>
    <n v="1367"/>
    <n v="1367"/>
    <n v="1367"/>
    <n v="1367"/>
    <n v="1367"/>
    <n v="1367"/>
    <n v="1367"/>
    <n v="1367"/>
    <n v="1367"/>
    <n v="1367"/>
    <n v="1367"/>
    <n v="1367"/>
    <n v="1367"/>
    <n v="1367"/>
    <n v="1367"/>
    <n v="1367"/>
    <n v="1367"/>
    <n v="1367"/>
  </r>
  <r>
    <x v="4"/>
    <n v="21011"/>
    <x v="140"/>
    <n v="1161.95"/>
    <n v="1161.95"/>
    <n v="1161.95"/>
    <n v="1161.95"/>
    <n v="1161.95"/>
    <n v="1161.95"/>
    <n v="1161.95"/>
    <n v="1161.95"/>
    <n v="1161.95"/>
    <n v="1161.95"/>
    <n v="1161.95"/>
    <n v="1161.95"/>
    <n v="1161.95"/>
    <n v="1161.95"/>
    <n v="1161.95"/>
    <n v="1161.95"/>
    <n v="1161.95"/>
    <n v="1161.95"/>
    <n v="1161.95"/>
    <n v="1161.95"/>
    <n v="1161.95"/>
    <n v="1161.95"/>
    <n v="1161.95"/>
  </r>
  <r>
    <x v="0"/>
    <n v="38014"/>
    <x v="141"/>
    <n v="522.91"/>
    <n v="518.45000000000005"/>
    <n v="538.02"/>
    <n v="520.66999999999996"/>
    <n v="537.55999999999995"/>
    <n v="563.04999999999995"/>
    <n v="539.17999999999995"/>
    <n v="496.07"/>
    <n v="459.88"/>
    <n v="461.48"/>
    <n v="462.53"/>
    <n v="463.80982188295167"/>
    <n v="470.46737913486004"/>
    <n v="448.27552162849872"/>
    <n v="449.38511450381679"/>
    <n v="440.50837150127228"/>
    <n v="442.72755725190842"/>
    <n v="441.61796437659035"/>
    <n v="436.07"/>
    <n v="437.17959287531806"/>
    <n v="439.39877862595421"/>
    <n v="448.27552162849872"/>
    <n v="456.04267175572522"/>
  </r>
  <r>
    <x v="1"/>
    <n v="38014"/>
    <x v="141"/>
    <n v="791"/>
    <n v="772"/>
    <n v="758"/>
    <n v="778"/>
    <n v="792"/>
    <n v="799"/>
    <n v="850"/>
    <n v="862"/>
    <n v="848"/>
    <n v="819"/>
    <n v="810"/>
    <n v="811"/>
    <n v="796"/>
    <n v="800"/>
    <n v="781"/>
    <n v="767"/>
    <n v="759"/>
    <n v="753"/>
    <n v="757"/>
    <n v="742"/>
    <n v="738"/>
    <n v="729"/>
    <n v="730"/>
  </r>
  <r>
    <x v="2"/>
    <n v="38014"/>
    <x v="141"/>
    <n v="1313.9099999999999"/>
    <n v="1290.45"/>
    <n v="1296.02"/>
    <n v="1298.67"/>
    <n v="1329.56"/>
    <n v="1362.05"/>
    <n v="1389.1799999999998"/>
    <n v="1358.07"/>
    <n v="1307.8800000000001"/>
    <n v="1280.48"/>
    <n v="1272.53"/>
    <n v="1274.8098218829516"/>
    <n v="1266.46737913486"/>
    <n v="1248.2755216284986"/>
    <n v="1230.3851145038168"/>
    <n v="1207.5083715012722"/>
    <n v="1201.7275572519084"/>
    <n v="1194.6179643765904"/>
    <n v="1193.07"/>
    <n v="1179.1795928753181"/>
    <n v="1177.3987786259543"/>
    <n v="1177.2755216284986"/>
    <n v="1186.0426717557252"/>
  </r>
  <r>
    <x v="3"/>
    <n v="38014"/>
    <x v="1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41"/>
    <n v="1596.4705882352901"/>
    <n v="1596.4705882352901"/>
  </r>
  <r>
    <x v="4"/>
    <n v="38014"/>
    <x v="141"/>
    <n v="1357"/>
    <n v="1357"/>
    <n v="1357"/>
    <n v="1357"/>
    <n v="1357"/>
    <n v="1357"/>
    <n v="1357"/>
    <n v="1357"/>
    <n v="1357"/>
    <n v="1357"/>
    <n v="1357"/>
    <n v="1357"/>
    <n v="1357"/>
    <n v="1357"/>
    <n v="1357"/>
    <n v="1357"/>
    <n v="1357"/>
    <n v="1357"/>
    <n v="1357"/>
    <n v="1357"/>
    <n v="1357"/>
    <n v="1357"/>
    <n v="1357"/>
  </r>
  <r>
    <x v="0"/>
    <n v="11024"/>
    <x v="142"/>
    <n v="931.28"/>
    <n v="939.71"/>
    <n v="946.66"/>
    <n v="946.28"/>
    <n v="947.47"/>
    <n v="982.12"/>
    <n v="960.17"/>
    <n v="934.98"/>
    <n v="901.44"/>
    <n v="929.39"/>
    <n v="896.87"/>
    <n v="905.66581486310292"/>
    <n v="877.6439765319426"/>
    <n v="848.50126466753591"/>
    <n v="854.10563233376797"/>
    <n v="849.62213820078227"/>
    <n v="849.62213820078227"/>
    <n v="849.62213820078227"/>
    <n v="859.71"/>
    <n v="863.07262059973925"/>
    <n v="868.67698826597132"/>
    <n v="873.1604823989569"/>
    <n v="872.03960886571053"/>
  </r>
  <r>
    <x v="1"/>
    <n v="11024"/>
    <x v="142"/>
    <n v="1367"/>
    <n v="1353"/>
    <n v="1357"/>
    <n v="1326"/>
    <n v="1347"/>
    <n v="1347"/>
    <n v="1366"/>
    <n v="1401"/>
    <n v="1424"/>
    <n v="1440"/>
    <n v="1414"/>
    <n v="1395"/>
    <n v="1390"/>
    <n v="1376"/>
    <n v="1336"/>
    <n v="1304"/>
    <n v="1289"/>
    <n v="1284"/>
    <n v="1265"/>
    <n v="1245"/>
    <n v="1249"/>
    <n v="1251"/>
    <n v="1258"/>
  </r>
  <r>
    <x v="2"/>
    <n v="11024"/>
    <x v="142"/>
    <n v="2298.2799999999997"/>
    <n v="2292.71"/>
    <n v="2303.66"/>
    <n v="2272.2799999999997"/>
    <n v="2294.4700000000003"/>
    <n v="2329.12"/>
    <n v="2326.17"/>
    <n v="2335.98"/>
    <n v="2325.44"/>
    <n v="2369.39"/>
    <n v="2310.87"/>
    <n v="2300.6658148631032"/>
    <n v="2267.6439765319428"/>
    <n v="2224.5012646675359"/>
    <n v="2190.105632333768"/>
    <n v="2153.6221382007825"/>
    <n v="2138.6221382007825"/>
    <n v="2133.6221382007825"/>
    <n v="2124.71"/>
    <n v="2108.0726205997394"/>
    <n v="2117.6769882659714"/>
    <n v="2124.1604823989569"/>
    <n v="2130.0396088657108"/>
  </r>
  <r>
    <x v="3"/>
    <n v="11024"/>
    <x v="142"/>
    <n v="2719"/>
    <n v="2719"/>
    <n v="2719"/>
    <n v="2719"/>
    <n v="2719"/>
    <n v="2719"/>
    <n v="2719"/>
    <n v="2719"/>
    <n v="2719"/>
    <n v="2719"/>
    <n v="2719"/>
    <n v="2719"/>
    <n v="2719"/>
    <n v="2719"/>
    <n v="2719"/>
    <n v="2719"/>
    <n v="2719"/>
    <n v="2719"/>
    <n v="2719"/>
    <n v="2719"/>
    <n v="2719"/>
    <n v="2719"/>
    <n v="2719"/>
  </r>
  <r>
    <x v="4"/>
    <n v="11024"/>
    <x v="142"/>
    <n v="2311.15"/>
    <n v="2311.15"/>
    <n v="2311.15"/>
    <n v="2311.15"/>
    <n v="2311.15"/>
    <n v="2311.15"/>
    <n v="2311.15"/>
    <n v="2311.15"/>
    <n v="2311.15"/>
    <n v="2311.15"/>
    <n v="2311.15"/>
    <n v="2311.15"/>
    <n v="2311.15"/>
    <n v="2311.15"/>
    <n v="2311.15"/>
    <n v="2311.15"/>
    <n v="2311.15"/>
    <n v="2311.15"/>
    <n v="2311.15"/>
    <n v="2311.15"/>
    <n v="2311.15"/>
    <n v="2311.15"/>
    <n v="2311.15"/>
  </r>
  <r>
    <x v="0"/>
    <n v="32011"/>
    <x v="143"/>
    <n v="441.99"/>
    <n v="509.7"/>
    <n v="525.83000000000004"/>
    <n v="519.37"/>
    <n v="536.86"/>
    <n v="511.48"/>
    <n v="512.66999999999996"/>
    <n v="496.45"/>
    <n v="499.56"/>
    <n v="502.75"/>
    <n v="510.05"/>
    <n v="522.48943209876541"/>
    <n v="519.0892839506173"/>
    <n v="520.22266666666667"/>
    <n v="506.62207407407408"/>
    <n v="478.28750617283947"/>
    <n v="463.55353086419751"/>
    <n v="462.42014814814814"/>
    <n v="459.02"/>
    <n v="463.55353086419751"/>
    <n v="463.55353086419751"/>
    <n v="462.42014814814814"/>
    <n v="462.42014814814814"/>
  </r>
  <r>
    <x v="1"/>
    <n v="32011"/>
    <x v="143"/>
    <n v="648"/>
    <n v="635"/>
    <n v="619"/>
    <n v="622"/>
    <n v="649"/>
    <n v="697"/>
    <n v="727"/>
    <n v="743"/>
    <n v="771"/>
    <n v="741"/>
    <n v="752"/>
    <n v="734"/>
    <n v="739"/>
    <n v="749"/>
    <n v="748"/>
    <n v="755"/>
    <n v="757"/>
    <n v="754"/>
    <n v="739"/>
    <n v="727"/>
    <n v="711"/>
    <n v="694"/>
    <n v="683"/>
  </r>
  <r>
    <x v="2"/>
    <n v="32011"/>
    <x v="143"/>
    <n v="1089.99"/>
    <n v="1144.7"/>
    <n v="1144.83"/>
    <n v="1141.3699999999999"/>
    <n v="1185.8600000000001"/>
    <n v="1208.48"/>
    <n v="1239.67"/>
    <n v="1239.45"/>
    <n v="1270.56"/>
    <n v="1243.75"/>
    <n v="1262.05"/>
    <n v="1256.4894320987655"/>
    <n v="1258.0892839506173"/>
    <n v="1269.2226666666666"/>
    <n v="1254.6220740740741"/>
    <n v="1233.2875061728396"/>
    <n v="1220.5535308641975"/>
    <n v="1216.4201481481482"/>
    <n v="1198.02"/>
    <n v="1190.5535308641975"/>
    <n v="1174.5535308641975"/>
    <n v="1156.4201481481482"/>
    <n v="1145.4201481481482"/>
  </r>
  <r>
    <x v="3"/>
    <n v="32011"/>
    <x v="143"/>
    <n v="1539"/>
    <n v="1539"/>
    <n v="1539"/>
    <n v="1539"/>
    <n v="1539"/>
    <n v="1539"/>
    <n v="1539"/>
    <n v="1539"/>
    <n v="1539"/>
    <n v="1539"/>
    <n v="1539"/>
    <n v="1539"/>
    <n v="1539"/>
    <n v="1539"/>
    <n v="1539"/>
    <n v="1539"/>
    <n v="1539"/>
    <n v="1539"/>
    <n v="1539"/>
    <n v="1539"/>
    <n v="1539"/>
    <n v="1539"/>
    <n v="1539"/>
  </r>
  <r>
    <x v="4"/>
    <n v="32011"/>
    <x v="143"/>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n v="1308.1500000000001"/>
  </r>
  <r>
    <x v="0"/>
    <n v="24054"/>
    <x v="144"/>
    <n v="290.55"/>
    <n v="308.5"/>
    <n v="300.47000000000003"/>
    <n v="289.66000000000003"/>
    <n v="307.42"/>
    <n v="282.74"/>
    <n v="295.23"/>
    <n v="288.63"/>
    <n v="252.36"/>
    <n v="266.12"/>
    <n v="229.25"/>
    <n v="235.20471428571429"/>
    <n v="243.00771428571429"/>
    <n v="236.31942857142857"/>
    <n v="238.54885714285714"/>
    <n v="245.23714285714286"/>
    <n v="236.31942857142857"/>
    <n v="238.54885714285714"/>
    <n v="234.09"/>
    <n v="232.97528571428572"/>
    <n v="234.09"/>
    <n v="237.43414285714286"/>
    <n v="238.54885714285714"/>
  </r>
  <r>
    <x v="1"/>
    <n v="24054"/>
    <x v="144"/>
    <n v="338"/>
    <n v="339"/>
    <n v="341"/>
    <n v="363"/>
    <n v="343"/>
    <n v="355"/>
    <n v="373"/>
    <n v="369"/>
    <n v="389"/>
    <n v="384"/>
    <n v="383"/>
    <n v="360"/>
    <n v="353"/>
    <n v="354"/>
    <n v="342"/>
    <n v="330"/>
    <n v="325"/>
    <n v="325"/>
    <n v="329"/>
    <n v="323"/>
    <n v="324"/>
    <n v="327"/>
    <n v="319"/>
  </r>
  <r>
    <x v="2"/>
    <n v="24054"/>
    <x v="144"/>
    <n v="628.54999999999995"/>
    <n v="647.5"/>
    <n v="641.47"/>
    <n v="652.66000000000008"/>
    <n v="650.42000000000007"/>
    <n v="637.74"/>
    <n v="668.23"/>
    <n v="657.63"/>
    <n v="641.36"/>
    <n v="650.12"/>
    <n v="612.25"/>
    <n v="595.20471428571432"/>
    <n v="596.00771428571431"/>
    <n v="590.3194285714286"/>
    <n v="580.54885714285717"/>
    <n v="575.23714285714289"/>
    <n v="561.3194285714286"/>
    <n v="563.54885714285717"/>
    <n v="563.09"/>
    <n v="555.97528571428575"/>
    <n v="558.09"/>
    <n v="564.43414285714289"/>
    <n v="557.54885714285717"/>
  </r>
  <r>
    <x v="3"/>
    <n v="24054"/>
    <x v="144"/>
    <n v="861"/>
    <n v="861"/>
    <n v="861"/>
    <n v="861"/>
    <n v="861"/>
    <n v="861"/>
    <n v="861"/>
    <n v="861"/>
    <n v="861"/>
    <n v="861"/>
    <n v="861"/>
    <n v="861"/>
    <n v="861"/>
    <n v="861"/>
    <n v="861"/>
    <n v="861"/>
    <n v="861"/>
    <n v="861"/>
    <n v="861"/>
    <n v="861"/>
    <n v="861"/>
    <n v="861"/>
    <n v="861"/>
  </r>
  <r>
    <x v="4"/>
    <n v="24054"/>
    <x v="144"/>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n v="731.84999999999991"/>
  </r>
  <r>
    <x v="0"/>
    <n v="24055"/>
    <x v="145"/>
    <n v="842.28"/>
    <n v="817.49"/>
    <n v="853.06"/>
    <n v="810.92"/>
    <n v="809.22"/>
    <n v="800.56999999999994"/>
    <n v="823.95"/>
    <n v="851.87"/>
    <n v="862.14"/>
    <n v="823.56999999999994"/>
    <n v="817.14"/>
    <n v="832.10400000000004"/>
    <n v="845.57936842105266"/>
    <n v="852.31705263157892"/>
    <n v="845.57936842105266"/>
    <n v="821.99747368421049"/>
    <n v="814.13684210526321"/>
    <n v="836.59578947368425"/>
    <n v="853.44"/>
    <n v="872.53010526315791"/>
    <n v="888.25136842105258"/>
    <n v="892.7431578947369"/>
    <n v="888.25136842105258"/>
  </r>
  <r>
    <x v="1"/>
    <n v="24055"/>
    <x v="145"/>
    <n v="1109"/>
    <n v="1156"/>
    <n v="1186"/>
    <n v="1179"/>
    <n v="1218"/>
    <n v="1226"/>
    <n v="1220"/>
    <n v="1226"/>
    <n v="1242"/>
    <n v="1256"/>
    <n v="1269"/>
    <n v="1252"/>
    <n v="1258"/>
    <n v="1257"/>
    <n v="1259"/>
    <n v="1268"/>
    <n v="1264"/>
    <n v="1249"/>
    <n v="1248"/>
    <n v="1257"/>
    <n v="1255"/>
    <n v="1243"/>
    <n v="1253"/>
  </r>
  <r>
    <x v="2"/>
    <n v="24055"/>
    <x v="145"/>
    <n v="1951.28"/>
    <n v="1973.49"/>
    <n v="2039.06"/>
    <n v="1989.92"/>
    <n v="2027.22"/>
    <n v="2026.57"/>
    <n v="2043.95"/>
    <n v="2077.87"/>
    <n v="2104.14"/>
    <n v="2079.5699999999997"/>
    <n v="2086.14"/>
    <n v="2084.1040000000003"/>
    <n v="2103.5793684210525"/>
    <n v="2109.3170526315789"/>
    <n v="2104.5793684210525"/>
    <n v="2089.9974736842105"/>
    <n v="2078.136842105263"/>
    <n v="2085.5957894736844"/>
    <n v="2101.44"/>
    <n v="2129.530105263158"/>
    <n v="2143.2513684210526"/>
    <n v="2135.7431578947371"/>
    <n v="2141.2513684210526"/>
  </r>
  <r>
    <x v="3"/>
    <n v="24055"/>
    <x v="145"/>
    <n v="2168"/>
    <n v="2168"/>
    <n v="2168"/>
    <n v="2168"/>
    <n v="2168"/>
    <n v="2168"/>
    <n v="2168"/>
    <n v="2168"/>
    <n v="2168"/>
    <n v="2168"/>
    <n v="2168"/>
    <n v="2168"/>
    <n v="2168"/>
    <n v="2168"/>
    <n v="2168"/>
    <n v="2168"/>
    <n v="2168"/>
    <n v="2168"/>
    <n v="2168"/>
    <n v="2168"/>
    <n v="2168"/>
    <n v="2168"/>
    <n v="2168"/>
  </r>
  <r>
    <x v="4"/>
    <n v="24055"/>
    <x v="145"/>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n v="1842.7999999999997"/>
  </r>
  <r>
    <x v="0"/>
    <n v="73040"/>
    <x v="146"/>
    <n v="257.39"/>
    <n v="273.93"/>
    <n v="294.85000000000002"/>
    <n v="301.01"/>
    <n v="317.69"/>
    <n v="313.2"/>
    <n v="310.31"/>
    <n v="326.85000000000002"/>
    <n v="307.58"/>
    <n v="282.74"/>
    <n v="318.61"/>
    <n v="310.73146853146852"/>
    <n v="311.84122377622379"/>
    <n v="314.06073426573425"/>
    <n v="310.73146853146852"/>
    <n v="321.82902097902098"/>
    <n v="328.48755244755245"/>
    <n v="322.93877622377624"/>
    <n v="317.39"/>
    <n v="308.51195804195805"/>
    <n v="309.62171328671332"/>
    <n v="318.49975524475525"/>
    <n v="325.15828671328671"/>
  </r>
  <r>
    <x v="1"/>
    <n v="73040"/>
    <x v="146"/>
    <n v="343"/>
    <n v="338"/>
    <n v="330"/>
    <n v="333"/>
    <n v="346"/>
    <n v="367"/>
    <n v="399"/>
    <n v="409"/>
    <n v="431"/>
    <n v="442"/>
    <n v="432"/>
    <n v="423"/>
    <n v="411"/>
    <n v="404"/>
    <n v="402"/>
    <n v="397"/>
    <n v="390"/>
    <n v="394"/>
    <n v="403"/>
    <n v="407"/>
    <n v="403"/>
    <n v="404"/>
    <n v="403"/>
  </r>
  <r>
    <x v="2"/>
    <n v="73040"/>
    <x v="146"/>
    <n v="600.39"/>
    <n v="611.93000000000006"/>
    <n v="624.85"/>
    <n v="634.01"/>
    <n v="663.69"/>
    <n v="680.2"/>
    <n v="709.31"/>
    <n v="735.85"/>
    <n v="738.57999999999993"/>
    <n v="724.74"/>
    <n v="750.61"/>
    <n v="733.73146853146852"/>
    <n v="722.84122377622384"/>
    <n v="718.06073426573425"/>
    <n v="712.73146853146852"/>
    <n v="718.82902097902092"/>
    <n v="718.48755244755239"/>
    <n v="716.93877622377624"/>
    <n v="720.39"/>
    <n v="715.511958041958"/>
    <n v="712.62171328671332"/>
    <n v="722.49975524475531"/>
    <n v="728.15828671328677"/>
  </r>
  <r>
    <x v="3"/>
    <n v="73040"/>
    <x v="146"/>
    <n v="920"/>
    <n v="920"/>
    <n v="920"/>
    <n v="920"/>
    <n v="920"/>
    <n v="920"/>
    <n v="920"/>
    <n v="920"/>
    <n v="920"/>
    <n v="920"/>
    <n v="920"/>
    <n v="920"/>
    <n v="920"/>
    <n v="920"/>
    <n v="920"/>
    <n v="920"/>
    <n v="920"/>
    <n v="920"/>
    <n v="920"/>
    <n v="920"/>
    <n v="920"/>
    <n v="920"/>
    <n v="920"/>
  </r>
  <r>
    <x v="4"/>
    <n v="73040"/>
    <x v="146"/>
    <n v="782"/>
    <n v="782"/>
    <n v="782"/>
    <n v="782"/>
    <n v="782"/>
    <n v="782"/>
    <n v="782"/>
    <n v="782"/>
    <n v="782"/>
    <n v="782"/>
    <n v="782"/>
    <n v="782"/>
    <n v="782"/>
    <n v="782"/>
    <n v="782"/>
    <n v="782"/>
    <n v="782"/>
    <n v="782"/>
    <n v="782"/>
    <n v="782"/>
    <n v="782"/>
    <n v="782"/>
    <n v="782"/>
  </r>
  <r>
    <x v="0"/>
    <n v="34022"/>
    <x v="147"/>
    <n v="3462.14"/>
    <n v="3544.0299999999997"/>
    <n v="3623.44"/>
    <n v="3652.57"/>
    <n v="3695.25"/>
    <n v="3700.36"/>
    <n v="3693.06"/>
    <n v="3663.41"/>
    <n v="3693.79"/>
    <n v="3623.02"/>
    <n v="3653.84"/>
    <n v="3682.0411178799877"/>
    <n v="3628.6298233323178"/>
    <n v="3613.0515290892477"/>
    <n v="3613.0515290892477"/>
    <n v="3568.5421169661895"/>
    <n v="3646.4335881815414"/>
    <n v="3664.2373530307646"/>
    <n v="3653.11"/>
    <n v="3644.2081175753883"/>
    <n v="3650.8845293938471"/>
    <n v="3677.590176667682"/>
    <n v="3699.8448827292109"/>
  </r>
  <r>
    <x v="1"/>
    <n v="34022"/>
    <x v="147"/>
    <n v="4733"/>
    <n v="4690"/>
    <n v="4761"/>
    <n v="4788"/>
    <n v="4861"/>
    <n v="4987"/>
    <n v="5166"/>
    <n v="5266"/>
    <n v="5371"/>
    <n v="5432"/>
    <n v="5500"/>
    <n v="5542"/>
    <n v="5574"/>
    <n v="5553"/>
    <n v="5558"/>
    <n v="5600"/>
    <n v="5545"/>
    <n v="5511"/>
    <n v="5489"/>
    <n v="5515"/>
    <n v="5518"/>
    <n v="5469"/>
    <n v="5516"/>
  </r>
  <r>
    <x v="2"/>
    <n v="34022"/>
    <x v="147"/>
    <n v="8195.14"/>
    <n v="8234.0299999999988"/>
    <n v="8384.44"/>
    <n v="8440.57"/>
    <n v="8556.25"/>
    <n v="8687.36"/>
    <n v="8859.06"/>
    <n v="8929.41"/>
    <n v="9064.7900000000009"/>
    <n v="9055.02"/>
    <n v="9153.84"/>
    <n v="9224.0411178799877"/>
    <n v="9202.6298233323178"/>
    <n v="9166.0515290892472"/>
    <n v="9171.0515290892472"/>
    <n v="9168.5421169661895"/>
    <n v="9191.4335881815423"/>
    <n v="9175.237353030765"/>
    <n v="9142.11"/>
    <n v="9159.2081175753883"/>
    <n v="9168.8845293938466"/>
    <n v="9146.5901766676816"/>
    <n v="9215.8448827292104"/>
  </r>
  <r>
    <x v="3"/>
    <n v="34022"/>
    <x v="147"/>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000000000002"/>
    <n v="10687"/>
    <n v="10687"/>
  </r>
  <r>
    <x v="4"/>
    <n v="34022"/>
    <x v="14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n v="9083.9500000000007"/>
  </r>
  <r>
    <x v="0"/>
    <n v="23099"/>
    <x v="148"/>
    <n v="300.23"/>
    <n v="336.61"/>
    <n v="369.15"/>
    <n v="357.31"/>
    <n v="348.85"/>
    <n v="361.15"/>
    <n v="338.77"/>
    <n v="348.5"/>
    <n v="367.69"/>
    <n v="380.53"/>
    <n v="348.58"/>
    <n v="329.63189189189188"/>
    <n v="308.32915057915056"/>
    <n v="287.02640926640925"/>
    <n v="284.78401544401544"/>
    <n v="284.78401544401544"/>
    <n v="289.26880308880311"/>
    <n v="291.51119691119692"/>
    <n v="290.39"/>
    <n v="290.39"/>
    <n v="289.26880308880311"/>
    <n v="287.02640926640925"/>
    <n v="290.39"/>
  </r>
  <r>
    <x v="1"/>
    <n v="23099"/>
    <x v="148"/>
    <n v="335"/>
    <n v="368"/>
    <n v="400"/>
    <n v="398"/>
    <n v="386"/>
    <n v="409"/>
    <n v="432"/>
    <n v="451"/>
    <n v="472"/>
    <n v="489"/>
    <n v="488"/>
    <n v="487"/>
    <n v="479"/>
    <n v="476"/>
    <n v="462"/>
    <n v="446"/>
    <n v="424"/>
    <n v="408"/>
    <n v="398"/>
    <n v="387"/>
    <n v="385"/>
    <n v="385"/>
    <n v="386"/>
  </r>
  <r>
    <x v="2"/>
    <n v="23099"/>
    <x v="148"/>
    <n v="635.23"/>
    <n v="704.61"/>
    <n v="769.15"/>
    <n v="755.31"/>
    <n v="734.85"/>
    <n v="770.15"/>
    <n v="770.77"/>
    <n v="799.5"/>
    <n v="839.69"/>
    <n v="869.53"/>
    <n v="836.57999999999993"/>
    <n v="816.63189189189188"/>
    <n v="787.32915057915056"/>
    <n v="763.02640926640925"/>
    <n v="746.78401544401549"/>
    <n v="730.78401544401549"/>
    <n v="713.26880308880311"/>
    <n v="699.51119691119698"/>
    <n v="688.39"/>
    <n v="677.39"/>
    <n v="674.26880308880311"/>
    <n v="672.02640926640925"/>
    <n v="676.39"/>
  </r>
  <r>
    <x v="3"/>
    <n v="23099"/>
    <x v="148"/>
    <n v="920"/>
    <n v="920"/>
    <n v="920"/>
    <n v="920"/>
    <n v="920"/>
    <n v="920"/>
    <n v="920"/>
    <n v="920"/>
    <n v="920"/>
    <n v="920"/>
    <n v="920"/>
    <n v="920"/>
    <n v="920"/>
    <n v="920"/>
    <n v="920"/>
    <n v="920"/>
    <n v="920"/>
    <n v="920"/>
    <n v="920"/>
    <n v="920"/>
    <n v="920"/>
    <n v="920"/>
    <n v="920"/>
  </r>
  <r>
    <x v="4"/>
    <n v="23099"/>
    <x v="148"/>
    <n v="782"/>
    <n v="782"/>
    <n v="782"/>
    <n v="782"/>
    <n v="782"/>
    <n v="782"/>
    <n v="782"/>
    <n v="782"/>
    <n v="782"/>
    <n v="782"/>
    <n v="782"/>
    <n v="782"/>
    <n v="782"/>
    <n v="782"/>
    <n v="782"/>
    <n v="782"/>
    <n v="782"/>
    <n v="782"/>
    <n v="782"/>
    <n v="782"/>
    <n v="782"/>
    <n v="782"/>
    <n v="782"/>
  </r>
  <r>
    <x v="0"/>
    <n v="46013"/>
    <x v="149"/>
    <n v="793.33"/>
    <n v="846.17"/>
    <n v="856.33"/>
    <n v="854.52"/>
    <n v="853.71"/>
    <n v="807.19"/>
    <n v="852.71"/>
    <n v="831.84"/>
    <n v="763.4"/>
    <n v="772.38"/>
    <n v="726.35"/>
    <n v="705.83371710526319"/>
    <n v="710.26595394736842"/>
    <n v="681.45641447368416"/>
    <n v="665.94358552631581"/>
    <n v="653.75493421052636"/>
    <n v="660.40328947368425"/>
    <n v="662.61940789473681"/>
    <n v="673.7"/>
    <n v="672.59194078947371"/>
    <n v="664.83552631578948"/>
    <n v="655.97105263157891"/>
    <n v="657.07911184210525"/>
  </r>
  <r>
    <x v="1"/>
    <n v="46013"/>
    <x v="149"/>
    <n v="1006"/>
    <n v="1015"/>
    <n v="1022"/>
    <n v="1074"/>
    <n v="1132"/>
    <n v="1149"/>
    <n v="1164"/>
    <n v="1206"/>
    <n v="1221"/>
    <n v="1222"/>
    <n v="1230"/>
    <n v="1216"/>
    <n v="1192"/>
    <n v="1166"/>
    <n v="1128"/>
    <n v="1106"/>
    <n v="1051"/>
    <n v="1026"/>
    <n v="1020"/>
    <n v="1001"/>
    <n v="994"/>
    <n v="989"/>
    <n v="990"/>
  </r>
  <r>
    <x v="2"/>
    <n v="46013"/>
    <x v="149"/>
    <n v="1799.33"/>
    <n v="1861.17"/>
    <n v="1878.33"/>
    <n v="1928.52"/>
    <n v="1985.71"/>
    <n v="1956.19"/>
    <n v="2016.71"/>
    <n v="2037.8400000000001"/>
    <n v="1984.4"/>
    <n v="1994.38"/>
    <n v="1956.35"/>
    <n v="1921.8337171052631"/>
    <n v="1902.2659539473684"/>
    <n v="1847.4564144736842"/>
    <n v="1793.9435855263159"/>
    <n v="1759.7549342105262"/>
    <n v="1711.4032894736843"/>
    <n v="1688.6194078947369"/>
    <n v="1693.7"/>
    <n v="1673.5919407894737"/>
    <n v="1658.8355263157896"/>
    <n v="1644.9710526315789"/>
    <n v="1647.0791118421052"/>
  </r>
  <r>
    <x v="3"/>
    <n v="46013"/>
    <x v="149"/>
    <n v="2079"/>
    <n v="2079"/>
    <n v="2079"/>
    <n v="2079"/>
    <n v="2079"/>
    <n v="2079"/>
    <n v="2079"/>
    <n v="2079"/>
    <n v="2079"/>
    <n v="2079"/>
    <n v="2079"/>
    <n v="2079"/>
    <n v="2079"/>
    <n v="2079"/>
    <n v="2079"/>
    <n v="2079"/>
    <n v="2079"/>
    <n v="2079"/>
    <n v="2079"/>
    <n v="2079"/>
    <n v="2079"/>
    <n v="2079"/>
    <n v="2079"/>
  </r>
  <r>
    <x v="4"/>
    <n v="46013"/>
    <x v="149"/>
    <n v="1767.15"/>
    <n v="1767.15"/>
    <n v="1767.15"/>
    <n v="1767.15"/>
    <n v="1767.15"/>
    <n v="1767.15"/>
    <n v="1767.15"/>
    <n v="1767.15"/>
    <n v="1767.15"/>
    <n v="1767.15"/>
    <n v="1767.15"/>
    <n v="1767.15"/>
    <n v="1767.15"/>
    <n v="1767.15"/>
    <n v="1767.15"/>
    <n v="1767.15"/>
    <n v="1767.15"/>
    <n v="1767.15"/>
    <n v="1767.15"/>
    <n v="1767.15"/>
    <n v="1767.15"/>
    <n v="1767.15"/>
    <n v="1767.15"/>
  </r>
  <r>
    <x v="0"/>
    <n v="45068"/>
    <x v="150"/>
    <n v="760.87"/>
    <n v="777.25"/>
    <n v="822.9"/>
    <n v="818.49"/>
    <n v="819.17"/>
    <n v="760.27"/>
    <n v="792.6"/>
    <n v="789.95"/>
    <n v="770.87"/>
    <n v="769.38"/>
    <n v="732.54"/>
    <n v="684.75252707581228"/>
    <n v="631.99290613718415"/>
    <n v="614.03218411552348"/>
    <n v="608.41945848375451"/>
    <n v="621.89"/>
    <n v="623.01254512635376"/>
    <n v="623.01254512635376"/>
    <n v="621.89"/>
    <n v="614.03218411552348"/>
    <n v="611.78709386281594"/>
    <n v="617.39981949458479"/>
    <n v="623.01254512635376"/>
  </r>
  <r>
    <x v="1"/>
    <n v="45068"/>
    <x v="150"/>
    <n v="952"/>
    <n v="1008"/>
    <n v="1004"/>
    <n v="1020"/>
    <n v="1063"/>
    <n v="1120"/>
    <n v="1146"/>
    <n v="1145"/>
    <n v="1180"/>
    <n v="1151"/>
    <n v="1137"/>
    <n v="1096"/>
    <n v="1085"/>
    <n v="1066"/>
    <n v="1018"/>
    <n v="978"/>
    <n v="941"/>
    <n v="901"/>
    <n v="867"/>
    <n v="862"/>
    <n v="853"/>
    <n v="861"/>
    <n v="865"/>
  </r>
  <r>
    <x v="2"/>
    <n v="45068"/>
    <x v="150"/>
    <n v="1712.87"/>
    <n v="1785.25"/>
    <n v="1826.9"/>
    <n v="1838.49"/>
    <n v="1882.17"/>
    <n v="1880.27"/>
    <n v="1938.6"/>
    <n v="1934.95"/>
    <n v="1950.87"/>
    <n v="1920.38"/>
    <n v="1869.54"/>
    <n v="1780.7525270758124"/>
    <n v="1716.992906137184"/>
    <n v="1680.0321841155235"/>
    <n v="1626.4194584837546"/>
    <n v="1599.8899999999999"/>
    <n v="1564.0125451263539"/>
    <n v="1524.0125451263539"/>
    <n v="1488.8899999999999"/>
    <n v="1476.0321841155235"/>
    <n v="1464.7870938628159"/>
    <n v="1478.3998194945848"/>
    <n v="1488.0125451263539"/>
  </r>
  <r>
    <x v="3"/>
    <n v="45068"/>
    <x v="150"/>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293"/>
    <n v="2337.6470588235302"/>
    <n v="2337.6470588235302"/>
  </r>
  <r>
    <x v="4"/>
    <n v="45068"/>
    <x v="150"/>
    <n v="1987"/>
    <n v="1987"/>
    <n v="1987"/>
    <n v="1987"/>
    <n v="1987"/>
    <n v="1987"/>
    <n v="1987"/>
    <n v="1987"/>
    <n v="1987"/>
    <n v="1987"/>
    <n v="1987"/>
    <n v="1987"/>
    <n v="1987"/>
    <n v="1987"/>
    <n v="1987"/>
    <n v="1987"/>
    <n v="1987"/>
    <n v="1987"/>
    <n v="1987"/>
    <n v="1987"/>
    <n v="1987"/>
    <n v="1987"/>
    <n v="1987"/>
  </r>
  <r>
    <x v="0"/>
    <n v="34023"/>
    <x v="151"/>
    <n v="543.75"/>
    <n v="552.4"/>
    <n v="574.24"/>
    <n v="575.04999999999995"/>
    <n v="601.78"/>
    <n v="612.97"/>
    <n v="604.13"/>
    <n v="663.38"/>
    <n v="637.42999999999995"/>
    <n v="641.59"/>
    <n v="650.80999999999995"/>
    <n v="644.28449324324322"/>
    <n v="655.43128378378378"/>
    <n v="668.80743243243239"/>
    <n v="662.11935810810814"/>
    <n v="659.89"/>
    <n v="659.89"/>
    <n v="659.89"/>
    <n v="659.89"/>
    <n v="664.34871621621619"/>
    <n v="666.57807432432435"/>
    <n v="668.80743243243239"/>
    <n v="673.2661486486486"/>
  </r>
  <r>
    <x v="1"/>
    <n v="34023"/>
    <x v="151"/>
    <n v="852"/>
    <n v="883"/>
    <n v="897"/>
    <n v="876"/>
    <n v="844"/>
    <n v="874"/>
    <n v="895"/>
    <n v="924"/>
    <n v="943"/>
    <n v="971"/>
    <n v="1000"/>
    <n v="1022"/>
    <n v="1033"/>
    <n v="1035"/>
    <n v="1048"/>
    <n v="1059"/>
    <n v="1058"/>
    <n v="1049"/>
    <n v="1055"/>
    <n v="1069"/>
    <n v="1059"/>
    <n v="1060"/>
    <n v="1061"/>
  </r>
  <r>
    <x v="2"/>
    <n v="34023"/>
    <x v="151"/>
    <n v="1395.75"/>
    <n v="1435.4"/>
    <n v="1471.24"/>
    <n v="1451.05"/>
    <n v="1445.78"/>
    <n v="1486.97"/>
    <n v="1499.13"/>
    <n v="1587.38"/>
    <n v="1580.4299999999998"/>
    <n v="1612.5900000000001"/>
    <n v="1650.81"/>
    <n v="1666.2844932432431"/>
    <n v="1688.4312837837838"/>
    <n v="1703.8074324324325"/>
    <n v="1710.1193581081081"/>
    <n v="1718.8899999999999"/>
    <n v="1717.8899999999999"/>
    <n v="1708.8899999999999"/>
    <n v="1714.8899999999999"/>
    <n v="1733.3487162162162"/>
    <n v="1725.5780743243245"/>
    <n v="1728.8074324324325"/>
    <n v="1734.2661486486486"/>
  </r>
  <r>
    <x v="3"/>
    <n v="34023"/>
    <x v="151"/>
    <n v="2044"/>
    <n v="2044"/>
    <n v="2044"/>
    <n v="2044"/>
    <n v="2044"/>
    <n v="2044"/>
    <n v="2044"/>
    <n v="2044"/>
    <n v="2044"/>
    <n v="2044"/>
    <n v="2044"/>
    <n v="2044"/>
    <n v="2044"/>
    <n v="2044"/>
    <n v="2044"/>
    <n v="2044"/>
    <n v="2044"/>
    <n v="2044"/>
    <n v="2044"/>
    <n v="2044"/>
    <n v="2044"/>
    <n v="2044"/>
    <n v="2044"/>
  </r>
  <r>
    <x v="4"/>
    <n v="34023"/>
    <x v="151"/>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n v="1737.3999999999999"/>
  </r>
  <r>
    <x v="0"/>
    <n v="13053"/>
    <x v="152"/>
    <n v="669.16"/>
    <n v="712.84"/>
    <n v="740.87"/>
    <n v="760.6"/>
    <n v="722.16"/>
    <n v="741.51"/>
    <n v="736.84"/>
    <n v="665.62"/>
    <n v="645.35"/>
    <n v="617.83000000000004"/>
    <n v="591.51"/>
    <n v="562.60876623376623"/>
    <n v="507.80194805194805"/>
    <n v="524.5795454545455"/>
    <n v="511.15746753246754"/>
    <n v="523.46103896103898"/>
    <n v="526.81655844155841"/>
    <n v="522.34253246753246"/>
    <n v="516.75"/>
    <n v="502.20941558441558"/>
    <n v="502.20941558441558"/>
    <n v="510.03896103896102"/>
    <n v="523.46103896103898"/>
  </r>
  <r>
    <x v="1"/>
    <n v="13053"/>
    <x v="152"/>
    <n v="868"/>
    <n v="897"/>
    <n v="884"/>
    <n v="911"/>
    <n v="959"/>
    <n v="993"/>
    <n v="1042"/>
    <n v="1075"/>
    <n v="1097"/>
    <n v="1049"/>
    <n v="1032"/>
    <n v="1001"/>
    <n v="969"/>
    <n v="881"/>
    <n v="838"/>
    <n v="805"/>
    <n v="773"/>
    <n v="756"/>
    <n v="715"/>
    <n v="729"/>
    <n v="727"/>
    <n v="725"/>
    <n v="715"/>
  </r>
  <r>
    <x v="2"/>
    <n v="13053"/>
    <x v="152"/>
    <n v="1537.1599999999999"/>
    <n v="1609.8400000000001"/>
    <n v="1624.87"/>
    <n v="1671.6"/>
    <n v="1681.1599999999999"/>
    <n v="1734.51"/>
    <n v="1778.8400000000001"/>
    <n v="1740.62"/>
    <n v="1742.35"/>
    <n v="1666.83"/>
    <n v="1623.51"/>
    <n v="1563.6087662337663"/>
    <n v="1476.8019480519481"/>
    <n v="1405.5795454545455"/>
    <n v="1349.1574675324675"/>
    <n v="1328.4610389610389"/>
    <n v="1299.8165584415583"/>
    <n v="1278.3425324675325"/>
    <n v="1231.75"/>
    <n v="1231.2094155844156"/>
    <n v="1229.2094155844156"/>
    <n v="1235.0389610389611"/>
    <n v="1238.4610389610389"/>
  </r>
  <r>
    <x v="3"/>
    <n v="13053"/>
    <x v="152"/>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473"/>
    <n v="2028.23529411765"/>
    <n v="2028.23529411765"/>
  </r>
  <r>
    <x v="4"/>
    <n v="13053"/>
    <x v="152"/>
    <n v="1724"/>
    <n v="1724"/>
    <n v="1724"/>
    <n v="1724"/>
    <n v="1724"/>
    <n v="1724"/>
    <n v="1724"/>
    <n v="1724"/>
    <n v="1724"/>
    <n v="1724"/>
    <n v="1724"/>
    <n v="1724"/>
    <n v="1724"/>
    <n v="1724"/>
    <n v="1724"/>
    <n v="1724"/>
    <n v="1724"/>
    <n v="1724"/>
    <n v="1724"/>
    <n v="1724"/>
    <n v="1724"/>
    <n v="1724"/>
    <n v="1724"/>
  </r>
  <r>
    <x v="0"/>
    <n v="42010"/>
    <x v="153"/>
    <n v="499.72"/>
    <n v="535.16"/>
    <n v="546.97"/>
    <n v="544.94000000000005"/>
    <n v="541.37"/>
    <n v="536.86"/>
    <n v="516.1"/>
    <n v="503.48"/>
    <n v="489.37"/>
    <n v="474.94"/>
    <n v="481.45"/>
    <n v="469.49375328083988"/>
    <n v="465.06456692913383"/>
    <n v="432.95296587926509"/>
    <n v="422.98729658792649"/>
    <n v="414.12892388451445"/>
    <n v="429.63107611548554"/>
    <n v="430.7383727034121"/>
    <n v="421.88"/>
    <n v="420.7727034120735"/>
    <n v="411.9143307086614"/>
    <n v="403.05595800524935"/>
    <n v="400.8413648293963"/>
  </r>
  <r>
    <x v="1"/>
    <n v="42010"/>
    <x v="153"/>
    <n v="617"/>
    <n v="621"/>
    <n v="645"/>
    <n v="669"/>
    <n v="669"/>
    <n v="705"/>
    <n v="757"/>
    <n v="759"/>
    <n v="745"/>
    <n v="759"/>
    <n v="734"/>
    <n v="724"/>
    <n v="694"/>
    <n v="687"/>
    <n v="676"/>
    <n v="663"/>
    <n v="651"/>
    <n v="633"/>
    <n v="630"/>
    <n v="609"/>
    <n v="607"/>
    <n v="599"/>
    <n v="598"/>
  </r>
  <r>
    <x v="2"/>
    <n v="42010"/>
    <x v="153"/>
    <n v="1116.72"/>
    <n v="1156.1599999999999"/>
    <n v="1191.97"/>
    <n v="1213.94"/>
    <n v="1210.3699999999999"/>
    <n v="1241.8600000000001"/>
    <n v="1273.0999999999999"/>
    <n v="1262.48"/>
    <n v="1234.3699999999999"/>
    <n v="1233.94"/>
    <n v="1215.45"/>
    <n v="1193.4937532808399"/>
    <n v="1159.0645669291339"/>
    <n v="1119.9529658792651"/>
    <n v="1098.9872965879265"/>
    <n v="1077.1289238845145"/>
    <n v="1080.6310761154855"/>
    <n v="1063.7383727034121"/>
    <n v="1051.8800000000001"/>
    <n v="1029.7727034120735"/>
    <n v="1018.9143307086614"/>
    <n v="1002.0559580052493"/>
    <n v="998.8413648293963"/>
  </r>
  <r>
    <x v="3"/>
    <n v="42010"/>
    <x v="153"/>
    <n v="1409.7"/>
    <n v="1409.7"/>
    <n v="1409.7"/>
    <n v="1409.7"/>
    <n v="1409.7"/>
    <n v="1409.7"/>
    <n v="1409.7"/>
    <n v="1409.7"/>
    <n v="1409.7"/>
    <n v="1409.7"/>
    <n v="1409.7"/>
    <n v="1409.7"/>
    <n v="1409.7"/>
    <n v="1409.7"/>
    <n v="1409.7"/>
    <n v="1409.7"/>
    <n v="1409.7"/>
    <n v="1409.7"/>
    <n v="1409.7"/>
    <n v="1409.7"/>
    <n v="1409.7"/>
    <n v="1409.7"/>
    <n v="1409.7"/>
  </r>
  <r>
    <x v="4"/>
    <n v="42010"/>
    <x v="153"/>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n v="1198.2450000000001"/>
  </r>
  <r>
    <x v="0"/>
    <n v="73042"/>
    <x v="154"/>
    <n v="1031.96"/>
    <n v="1035.8499999999999"/>
    <n v="1042.1199999999999"/>
    <n v="1118.18"/>
    <n v="1143.72"/>
    <n v="1201.21"/>
    <n v="1237.8"/>
    <n v="1255.1300000000001"/>
    <n v="1157.47"/>
    <n v="1188.5899999999999"/>
    <n v="1140.5"/>
    <n v="1100.261236673774"/>
    <n v="1100.261236673774"/>
    <n v="1071.3069936034115"/>
    <n v="1072.4206183368869"/>
    <n v="1074.6478678038379"/>
    <n v="1062.3979957356078"/>
    <n v="1054.6026226012793"/>
    <n v="1044.58"/>
    <n v="1047.9208742004264"/>
    <n v="1035.6710021321962"/>
    <n v="1036.7846268656717"/>
    <n v="1033.4437526652453"/>
  </r>
  <r>
    <x v="1"/>
    <n v="73042"/>
    <x v="154"/>
    <n v="1637"/>
    <n v="1622"/>
    <n v="1608"/>
    <n v="1609"/>
    <n v="1568"/>
    <n v="1586"/>
    <n v="1613"/>
    <n v="1630"/>
    <n v="1688"/>
    <n v="1727"/>
    <n v="1679"/>
    <n v="1657"/>
    <n v="1604"/>
    <n v="1574"/>
    <n v="1514"/>
    <n v="1460"/>
    <n v="1446"/>
    <n v="1419"/>
    <n v="1412"/>
    <n v="1383"/>
    <n v="1386"/>
    <n v="1382"/>
    <n v="1370"/>
  </r>
  <r>
    <x v="2"/>
    <n v="73042"/>
    <x v="154"/>
    <n v="2668.96"/>
    <n v="2657.85"/>
    <n v="2650.12"/>
    <n v="2727.1800000000003"/>
    <n v="2711.7200000000003"/>
    <n v="2787.21"/>
    <n v="2850.8"/>
    <n v="2885.13"/>
    <n v="2845.4700000000003"/>
    <n v="2915.59"/>
    <n v="2819.5"/>
    <n v="2757.261236673774"/>
    <n v="2704.261236673774"/>
    <n v="2645.3069936034117"/>
    <n v="2586.4206183368869"/>
    <n v="2534.6478678038379"/>
    <n v="2508.3979957356078"/>
    <n v="2473.6026226012791"/>
    <n v="2456.58"/>
    <n v="2430.9208742004266"/>
    <n v="2421.671002132196"/>
    <n v="2418.7846268656717"/>
    <n v="2403.4437526652455"/>
  </r>
  <r>
    <x v="3"/>
    <n v="73042"/>
    <x v="154"/>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59"/>
    <n v="3523.5294117647099"/>
    <n v="3523.5294117647099"/>
  </r>
  <r>
    <x v="4"/>
    <n v="73042"/>
    <x v="154"/>
    <n v="2995"/>
    <n v="2995"/>
    <n v="2995"/>
    <n v="2995"/>
    <n v="2995"/>
    <n v="2995"/>
    <n v="2995"/>
    <n v="2995"/>
    <n v="2995"/>
    <n v="2995"/>
    <n v="2995"/>
    <n v="2995"/>
    <n v="2995"/>
    <n v="2995"/>
    <n v="2995"/>
    <n v="2995"/>
    <n v="2995"/>
    <n v="2995"/>
    <n v="2995"/>
    <n v="2995"/>
    <n v="2995"/>
    <n v="2995"/>
    <n v="2995"/>
  </r>
  <r>
    <x v="0"/>
    <n v="24059"/>
    <x v="155"/>
    <n v="689.27"/>
    <n v="657.08"/>
    <n v="706.89"/>
    <n v="749.95"/>
    <n v="772.14"/>
    <n v="753.95"/>
    <n v="743.7"/>
    <n v="736.08"/>
    <n v="736.08"/>
    <n v="681.24"/>
    <n v="685.35"/>
    <n v="679.56732984293194"/>
    <n v="697.21842931937169"/>
    <n v="698.32162303664916"/>
    <n v="679.56732984293194"/>
    <n v="665.22581151832458"/>
    <n v="654.19387434554972"/>
    <n v="651.98748691099479"/>
    <n v="632.13"/>
    <n v="617.78848167539263"/>
    <n v="605.65335078534031"/>
    <n v="623.30445026178006"/>
    <n v="636.54277486910996"/>
  </r>
  <r>
    <x v="1"/>
    <n v="24059"/>
    <x v="155"/>
    <n v="864"/>
    <n v="918"/>
    <n v="919"/>
    <n v="939"/>
    <n v="984"/>
    <n v="1054"/>
    <n v="1048"/>
    <n v="1085"/>
    <n v="1112"/>
    <n v="1133"/>
    <n v="1154"/>
    <n v="1184"/>
    <n v="1192"/>
    <n v="1186"/>
    <n v="1205"/>
    <n v="1192"/>
    <n v="1196"/>
    <n v="1172"/>
    <n v="1171"/>
    <n v="1171"/>
    <n v="1154"/>
    <n v="1118"/>
    <n v="1094"/>
  </r>
  <r>
    <x v="2"/>
    <n v="24059"/>
    <x v="155"/>
    <n v="1553.27"/>
    <n v="1575.08"/>
    <n v="1625.8899999999999"/>
    <n v="1688.95"/>
    <n v="1756.1399999999999"/>
    <n v="1807.95"/>
    <n v="1791.7"/>
    <n v="1821.08"/>
    <n v="1848.08"/>
    <n v="1814.24"/>
    <n v="1839.35"/>
    <n v="1863.5673298429319"/>
    <n v="1889.2184293193718"/>
    <n v="1884.3216230366493"/>
    <n v="1884.5673298429319"/>
    <n v="1857.2258115183245"/>
    <n v="1850.1938743455498"/>
    <n v="1823.9874869109949"/>
    <n v="1803.13"/>
    <n v="1788.7884816753926"/>
    <n v="1759.6533507853403"/>
    <n v="1741.3044502617799"/>
    <n v="1730.54277486911"/>
  </r>
  <r>
    <x v="3"/>
    <n v="24059"/>
    <x v="155"/>
    <n v="2030"/>
    <n v="2030"/>
    <n v="2030"/>
    <n v="2030"/>
    <n v="2030"/>
    <n v="2030"/>
    <n v="2030"/>
    <n v="2030"/>
    <n v="2030"/>
    <n v="2030"/>
    <n v="2030"/>
    <n v="2030"/>
    <n v="2030"/>
    <n v="2030"/>
    <n v="2030"/>
    <n v="2030"/>
    <n v="2030"/>
    <n v="2030"/>
    <n v="2030"/>
    <n v="2030"/>
    <n v="2030"/>
    <n v="2030"/>
    <n v="2030"/>
  </r>
  <r>
    <x v="4"/>
    <n v="24059"/>
    <x v="155"/>
    <n v="1725.5"/>
    <n v="1725.5"/>
    <n v="1725.5"/>
    <n v="1725.5"/>
    <n v="1725.5"/>
    <n v="1725.5"/>
    <n v="1725.5"/>
    <n v="1725.5"/>
    <n v="1725.5"/>
    <n v="1725.5"/>
    <n v="1725.5"/>
    <n v="1725.5"/>
    <n v="1725.5"/>
    <n v="1725.5"/>
    <n v="1725.5"/>
    <n v="1725.5"/>
    <n v="1725.5"/>
    <n v="1725.5"/>
    <n v="1725.5"/>
    <n v="1725.5"/>
    <n v="1725.5"/>
    <n v="1725.5"/>
    <n v="1725.5"/>
  </r>
  <r>
    <x v="0"/>
    <n v="33040"/>
    <x v="156"/>
    <n v="352.07"/>
    <n v="369.34"/>
    <n v="372.23"/>
    <n v="391.53"/>
    <n v="405.45"/>
    <n v="400.61"/>
    <n v="387.39"/>
    <n v="369.58"/>
    <n v="353.12"/>
    <n v="325.58"/>
    <n v="327.85"/>
    <n v="342.99552715654954"/>
    <n v="357.66309904153354"/>
    <n v="353.15"/>
    <n v="359.91964856230032"/>
    <n v="356.53482428115018"/>
    <n v="357.66309904153354"/>
    <n v="359.91964856230032"/>
    <n v="353.15"/>
    <n v="350.89345047923325"/>
    <n v="356.53482428115018"/>
    <n v="365.56102236421725"/>
    <n v="361.04792332268369"/>
  </r>
  <r>
    <x v="1"/>
    <n v="33040"/>
    <x v="156"/>
    <n v="514"/>
    <n v="504"/>
    <n v="479"/>
    <n v="490"/>
    <n v="512"/>
    <n v="509"/>
    <n v="514"/>
    <n v="525"/>
    <n v="537"/>
    <n v="553"/>
    <n v="528"/>
    <n v="518"/>
    <n v="504"/>
    <n v="494"/>
    <n v="478"/>
    <n v="469"/>
    <n v="479"/>
    <n v="475"/>
    <n v="485"/>
    <n v="491"/>
    <n v="492"/>
    <n v="480"/>
    <n v="487"/>
  </r>
  <r>
    <x v="2"/>
    <n v="33040"/>
    <x v="156"/>
    <n v="866.06999999999994"/>
    <n v="873.33999999999992"/>
    <n v="851.23"/>
    <n v="881.53"/>
    <n v="917.45"/>
    <n v="909.61"/>
    <n v="901.39"/>
    <n v="894.57999999999993"/>
    <n v="890.12"/>
    <n v="878.57999999999993"/>
    <n v="855.85"/>
    <n v="860.99552715654954"/>
    <n v="861.66309904153354"/>
    <n v="847.15"/>
    <n v="837.91964856230038"/>
    <n v="825.53482428115012"/>
    <n v="836.66309904153354"/>
    <n v="834.91964856230038"/>
    <n v="838.15"/>
    <n v="841.89345047923325"/>
    <n v="848.53482428115012"/>
    <n v="845.56102236421725"/>
    <n v="848.04792332268369"/>
  </r>
  <r>
    <x v="3"/>
    <n v="33040"/>
    <x v="156"/>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824"/>
    <n v="1069.4117647058799"/>
    <n v="1069.4117647058799"/>
  </r>
  <r>
    <x v="4"/>
    <n v="33040"/>
    <x v="156"/>
    <n v="909"/>
    <n v="909"/>
    <n v="909"/>
    <n v="909"/>
    <n v="909"/>
    <n v="909"/>
    <n v="909"/>
    <n v="909"/>
    <n v="909"/>
    <n v="909"/>
    <n v="909"/>
    <n v="909"/>
    <n v="909"/>
    <n v="909"/>
    <n v="909"/>
    <n v="909"/>
    <n v="909"/>
    <n v="909"/>
    <n v="909"/>
    <n v="909"/>
    <n v="909"/>
    <n v="909"/>
    <n v="909"/>
  </r>
  <r>
    <x v="0"/>
    <n v="42011"/>
    <x v="157"/>
    <n v="709.46"/>
    <n v="729.68"/>
    <n v="784.52"/>
    <n v="761.46"/>
    <n v="808.49"/>
    <n v="767.65"/>
    <n v="749.3"/>
    <n v="737.92"/>
    <n v="746.03"/>
    <n v="757.84"/>
    <n v="730.43"/>
    <n v="715.99471403812822"/>
    <n v="678.25235701906411"/>
    <n v="653.83083188908142"/>
    <n v="650.50062391681104"/>
    <n v="657.16103986135181"/>
    <n v="650.50062391681104"/>
    <n v="648.28048526863085"/>
    <n v="640.51"/>
    <n v="630.51937608318894"/>
    <n v="626.07909878682847"/>
    <n v="632.73951473136913"/>
    <n v="638.28986135181981"/>
  </r>
  <r>
    <x v="1"/>
    <n v="42011"/>
    <x v="157"/>
    <n v="963"/>
    <n v="962"/>
    <n v="988"/>
    <n v="965"/>
    <n v="1002"/>
    <n v="1043"/>
    <n v="1079"/>
    <n v="1101"/>
    <n v="1085"/>
    <n v="1116"/>
    <n v="1096"/>
    <n v="1055"/>
    <n v="1040"/>
    <n v="1023"/>
    <n v="1000"/>
    <n v="974"/>
    <n v="971"/>
    <n v="953"/>
    <n v="925"/>
    <n v="914"/>
    <n v="910"/>
    <n v="908"/>
    <n v="889"/>
  </r>
  <r>
    <x v="2"/>
    <n v="42011"/>
    <x v="157"/>
    <n v="1672.46"/>
    <n v="1691.6799999999998"/>
    <n v="1772.52"/>
    <n v="1726.46"/>
    <n v="1810.49"/>
    <n v="1810.65"/>
    <n v="1828.3"/>
    <n v="1838.92"/>
    <n v="1831.03"/>
    <n v="1873.8400000000001"/>
    <n v="1826.4299999999998"/>
    <n v="1770.9947140381282"/>
    <n v="1718.2523570190642"/>
    <n v="1676.8308318890813"/>
    <n v="1650.500623916811"/>
    <n v="1631.1610398613518"/>
    <n v="1621.500623916811"/>
    <n v="1601.2804852686309"/>
    <n v="1565.51"/>
    <n v="1544.5193760831889"/>
    <n v="1536.0790987868286"/>
    <n v="1540.7395147313691"/>
    <n v="1527.2898613518198"/>
  </r>
  <r>
    <x v="3"/>
    <n v="42011"/>
    <x v="157"/>
    <n v="2323"/>
    <n v="2323"/>
    <n v="2323"/>
    <n v="2323"/>
    <n v="2323"/>
    <n v="2323"/>
    <n v="2323"/>
    <n v="2323"/>
    <n v="2323"/>
    <n v="2323"/>
    <n v="2323"/>
    <n v="2323"/>
    <n v="2323"/>
    <n v="2323"/>
    <n v="2323"/>
    <n v="2323"/>
    <n v="2323"/>
    <n v="2323"/>
    <n v="2323"/>
    <n v="2323"/>
    <n v="2323"/>
    <n v="2323"/>
    <n v="2323"/>
  </r>
  <r>
    <x v="4"/>
    <n v="42011"/>
    <x v="157"/>
    <n v="1974.55"/>
    <n v="1974.55"/>
    <n v="1974.55"/>
    <n v="1974.55"/>
    <n v="1974.55"/>
    <n v="1974.55"/>
    <n v="1974.55"/>
    <n v="1974.55"/>
    <n v="1974.55"/>
    <n v="1974.55"/>
    <n v="1974.55"/>
    <n v="1974.55"/>
    <n v="1974.55"/>
    <n v="1974.55"/>
    <n v="1974.55"/>
    <n v="1974.55"/>
    <n v="1974.55"/>
    <n v="1974.55"/>
    <n v="1974.55"/>
    <n v="1974.55"/>
    <n v="1974.55"/>
    <n v="1974.55"/>
    <n v="1974.55"/>
  </r>
  <r>
    <x v="0"/>
    <n v="41034"/>
    <x v="158"/>
    <n v="712.84"/>
    <n v="781.79"/>
    <n v="817.56999999999994"/>
    <n v="806.73"/>
    <n v="775.73"/>
    <n v="750.56999999999994"/>
    <n v="728.46"/>
    <n v="691.89"/>
    <n v="701.46"/>
    <n v="676.08"/>
    <n v="661.35"/>
    <n v="646.34345864661657"/>
    <n v="637.3664661654135"/>
    <n v="635.12221804511273"/>
    <n v="628.38947368421054"/>
    <n v="619.41248120300747"/>
    <n v="607.06911654135342"/>
    <n v="602.58062030075189"/>
    <n v="596.97"/>
    <n v="603.70274436090222"/>
    <n v="608.19124060150375"/>
    <n v="612.67973684210529"/>
    <n v="611.55761278195484"/>
  </r>
  <r>
    <x v="1"/>
    <n v="41034"/>
    <x v="158"/>
    <n v="878"/>
    <n v="912"/>
    <n v="924"/>
    <n v="954"/>
    <n v="1032"/>
    <n v="1100"/>
    <n v="1126"/>
    <n v="1145"/>
    <n v="1169"/>
    <n v="1174"/>
    <n v="1139"/>
    <n v="1113"/>
    <n v="1059"/>
    <n v="1030"/>
    <n v="1007"/>
    <n v="971"/>
    <n v="956"/>
    <n v="937"/>
    <n v="922"/>
    <n v="913"/>
    <n v="904"/>
    <n v="899"/>
    <n v="892"/>
  </r>
  <r>
    <x v="2"/>
    <n v="41034"/>
    <x v="158"/>
    <n v="1590.8400000000001"/>
    <n v="1693.79"/>
    <n v="1741.57"/>
    <n v="1760.73"/>
    <n v="1807.73"/>
    <n v="1850.57"/>
    <n v="1854.46"/>
    <n v="1836.8899999999999"/>
    <n v="1870.46"/>
    <n v="1850.08"/>
    <n v="1800.35"/>
    <n v="1759.3434586466165"/>
    <n v="1696.3664661654134"/>
    <n v="1665.1222180451127"/>
    <n v="1635.3894736842105"/>
    <n v="1590.4124812030075"/>
    <n v="1563.0691165413534"/>
    <n v="1539.5806203007519"/>
    <n v="1518.97"/>
    <n v="1516.7027443609022"/>
    <n v="1512.1912406015038"/>
    <n v="1511.6797368421053"/>
    <n v="1503.557612781955"/>
  </r>
  <r>
    <x v="3"/>
    <n v="41034"/>
    <x v="158"/>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76"/>
    <n v="2250.5882352941198"/>
    <n v="2250.5882352941198"/>
  </r>
  <r>
    <x v="4"/>
    <n v="41034"/>
    <x v="158"/>
    <n v="1913"/>
    <n v="1913"/>
    <n v="1913"/>
    <n v="1913"/>
    <n v="1913"/>
    <n v="1913"/>
    <n v="1913"/>
    <n v="1913"/>
    <n v="1913"/>
    <n v="1913"/>
    <n v="1913"/>
    <n v="1913"/>
    <n v="1913"/>
    <n v="1913"/>
    <n v="1913"/>
    <n v="1913"/>
    <n v="1913"/>
    <n v="1913"/>
    <n v="1913"/>
    <n v="1913"/>
    <n v="1913"/>
    <n v="1913"/>
    <n v="1913"/>
  </r>
  <r>
    <x v="0"/>
    <n v="36010"/>
    <x v="159"/>
    <n v="418.99"/>
    <n v="450.13"/>
    <n v="451.72"/>
    <n v="466.56"/>
    <n v="448.53"/>
    <n v="395.61"/>
    <n v="399.15"/>
    <n v="385.69"/>
    <n v="403.8"/>
    <n v="374.39"/>
    <n v="381.53"/>
    <n v="398.0885347043702"/>
    <n v="395.85208226221079"/>
    <n v="414.86192802056553"/>
    <n v="417.09838046272495"/>
    <n v="420.45305912596399"/>
    <n v="429.39886889460155"/>
    <n v="432.75354755784065"/>
    <n v="434.99"/>
    <n v="434.99"/>
    <n v="443.93580976863751"/>
    <n v="440.58113110539847"/>
    <n v="442.81758354755783"/>
  </r>
  <r>
    <x v="1"/>
    <n v="36010"/>
    <x v="159"/>
    <n v="547"/>
    <n v="542"/>
    <n v="557"/>
    <n v="548"/>
    <n v="552"/>
    <n v="575"/>
    <n v="575"/>
    <n v="603"/>
    <n v="611"/>
    <n v="617"/>
    <n v="621"/>
    <n v="597"/>
    <n v="602"/>
    <n v="577"/>
    <n v="584"/>
    <n v="591"/>
    <n v="585"/>
    <n v="598"/>
    <n v="599"/>
    <n v="623"/>
    <n v="624"/>
    <n v="630"/>
    <n v="637"/>
  </r>
  <r>
    <x v="2"/>
    <n v="36010"/>
    <x v="159"/>
    <n v="965.99"/>
    <n v="992.13"/>
    <n v="1008.72"/>
    <n v="1014.56"/>
    <n v="1000.53"/>
    <n v="970.61"/>
    <n v="974.15"/>
    <n v="988.69"/>
    <n v="1014.8"/>
    <n v="991.39"/>
    <n v="1002.53"/>
    <n v="995.0885347043702"/>
    <n v="997.85208226221084"/>
    <n v="991.86192802056553"/>
    <n v="1001.0983804627249"/>
    <n v="1011.453059125964"/>
    <n v="1014.3988688946015"/>
    <n v="1030.7535475578406"/>
    <n v="1033.99"/>
    <n v="1057.99"/>
    <n v="1067.9358097686375"/>
    <n v="1070.5811311053985"/>
    <n v="1079.8175835475579"/>
  </r>
  <r>
    <x v="3"/>
    <n v="36010"/>
    <x v="159"/>
    <n v="1612.7"/>
    <n v="1612.7"/>
    <n v="1612.7"/>
    <n v="1612.7"/>
    <n v="1612.7"/>
    <n v="1612.7"/>
    <n v="1612.7"/>
    <n v="1612.7"/>
    <n v="1612.7"/>
    <n v="1612.7"/>
    <n v="1612.7"/>
    <n v="1612.7"/>
    <n v="1612.7"/>
    <n v="1612.7"/>
    <n v="1612.7"/>
    <n v="1612.7"/>
    <n v="1612.7"/>
    <n v="1612.7"/>
    <n v="1612.7"/>
    <n v="1612.7"/>
    <n v="1612.7"/>
    <n v="1612.7"/>
    <n v="1612.7"/>
  </r>
  <r>
    <x v="4"/>
    <n v="36010"/>
    <x v="159"/>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n v="1370.7950000000001"/>
  </r>
  <r>
    <x v="0"/>
    <n v="34025"/>
    <x v="160"/>
    <n v="269.66000000000003"/>
    <n v="282.93"/>
    <n v="287.12"/>
    <n v="279.01"/>
    <n v="292.31"/>
    <n v="283.47000000000003"/>
    <n v="307.69"/>
    <n v="314.42"/>
    <n v="302.2"/>
    <n v="291.27999999999997"/>
    <n v="305.04000000000002"/>
    <n v="299.59387681159421"/>
    <n v="305.16253623188408"/>
    <n v="311.84492753623186"/>
    <n v="307.39"/>
    <n v="306.276268115942"/>
    <n v="306.276268115942"/>
    <n v="306.276268115942"/>
    <n v="307.39"/>
    <n v="309.61746376811595"/>
    <n v="310.73119565217394"/>
    <n v="310.73119565217394"/>
    <n v="312.95865942028985"/>
  </r>
  <r>
    <x v="1"/>
    <n v="34025"/>
    <x v="160"/>
    <n v="352"/>
    <n v="331"/>
    <n v="343"/>
    <n v="347"/>
    <n v="354"/>
    <n v="363"/>
    <n v="379"/>
    <n v="363"/>
    <n v="353"/>
    <n v="359"/>
    <n v="356"/>
    <n v="364"/>
    <n v="368"/>
    <n v="368"/>
    <n v="373"/>
    <n v="377"/>
    <n v="377"/>
    <n v="374"/>
    <n v="375"/>
    <n v="380"/>
    <n v="377"/>
    <n v="378"/>
    <n v="378"/>
  </r>
  <r>
    <x v="2"/>
    <n v="34025"/>
    <x v="160"/>
    <n v="621.66000000000008"/>
    <n v="613.93000000000006"/>
    <n v="630.12"/>
    <n v="626.01"/>
    <n v="646.30999999999995"/>
    <n v="646.47"/>
    <n v="686.69"/>
    <n v="677.42000000000007"/>
    <n v="655.20000000000005"/>
    <n v="650.28"/>
    <n v="661.04"/>
    <n v="663.59387681159421"/>
    <n v="673.16253623188413"/>
    <n v="679.84492753623181"/>
    <n v="680.39"/>
    <n v="683.276268115942"/>
    <n v="683.276268115942"/>
    <n v="680.276268115942"/>
    <n v="682.39"/>
    <n v="689.61746376811595"/>
    <n v="687.73119565217394"/>
    <n v="688.73119565217394"/>
    <n v="690.95865942028991"/>
  </r>
  <r>
    <x v="3"/>
    <n v="34025"/>
    <x v="160"/>
    <n v="663"/>
    <n v="663"/>
    <n v="663"/>
    <n v="663"/>
    <n v="663"/>
    <n v="663"/>
    <n v="663"/>
    <n v="663"/>
    <n v="663"/>
    <n v="663"/>
    <n v="663"/>
    <n v="663"/>
    <n v="663"/>
    <n v="663"/>
    <n v="663"/>
    <n v="663"/>
    <n v="663"/>
    <n v="663"/>
    <n v="663"/>
    <n v="663"/>
    <n v="663"/>
    <n v="663"/>
    <n v="663"/>
  </r>
  <r>
    <x v="4"/>
    <n v="34025"/>
    <x v="160"/>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n v="563.54999999999995"/>
  </r>
  <r>
    <x v="0"/>
    <n v="23104"/>
    <x v="161"/>
    <n v="412.34"/>
    <n v="429.29"/>
    <n v="419.5"/>
    <n v="421.88"/>
    <n v="464.26"/>
    <n v="480.75"/>
    <n v="461.34"/>
    <n v="500.05"/>
    <n v="471.88"/>
    <n v="483.26"/>
    <n v="504.56"/>
    <n v="487.14052391799544"/>
    <n v="493.82895216400914"/>
    <n v="499.4026423690205"/>
    <n v="501.63211845102506"/>
    <n v="498.28790432801821"/>
    <n v="500.51738041002278"/>
    <n v="493.82895216400914"/>
    <n v="489.37"/>
    <n v="491.59947608200457"/>
    <n v="497.17316628701593"/>
    <n v="500.51738041002278"/>
    <n v="509.43528473804099"/>
  </r>
  <r>
    <x v="1"/>
    <n v="23104"/>
    <x v="161"/>
    <n v="660"/>
    <n v="708"/>
    <n v="696"/>
    <n v="703"/>
    <n v="684"/>
    <n v="728"/>
    <n v="729"/>
    <n v="749"/>
    <n v="751"/>
    <n v="799"/>
    <n v="802"/>
    <n v="817"/>
    <n v="830"/>
    <n v="829"/>
    <n v="849"/>
    <n v="858"/>
    <n v="856"/>
    <n v="846"/>
    <n v="852"/>
    <n v="848"/>
    <n v="846"/>
    <n v="843"/>
    <n v="841"/>
  </r>
  <r>
    <x v="2"/>
    <n v="23104"/>
    <x v="161"/>
    <n v="1072.3399999999999"/>
    <n v="1137.29"/>
    <n v="1115.5"/>
    <n v="1124.8800000000001"/>
    <n v="1148.26"/>
    <n v="1208.75"/>
    <n v="1190.3399999999999"/>
    <n v="1249.05"/>
    <n v="1222.8800000000001"/>
    <n v="1282.26"/>
    <n v="1306.56"/>
    <n v="1304.1405239179953"/>
    <n v="1323.828952164009"/>
    <n v="1328.4026423690204"/>
    <n v="1350.632118451025"/>
    <n v="1356.2879043280182"/>
    <n v="1356.5173804100227"/>
    <n v="1339.828952164009"/>
    <n v="1341.37"/>
    <n v="1339.5994760820045"/>
    <n v="1343.1731662870159"/>
    <n v="1343.5173804100227"/>
    <n v="1350.435284738041"/>
  </r>
  <r>
    <x v="3"/>
    <n v="23104"/>
    <x v="161"/>
    <n v="1609"/>
    <n v="1609"/>
    <n v="1609"/>
    <n v="1609"/>
    <n v="1609"/>
    <n v="1609"/>
    <n v="1609"/>
    <n v="1609"/>
    <n v="1609"/>
    <n v="1609"/>
    <n v="1609"/>
    <n v="1609"/>
    <n v="1609"/>
    <n v="1609"/>
    <n v="1609"/>
    <n v="1609"/>
    <n v="1609"/>
    <n v="1609"/>
    <n v="1609"/>
    <n v="1609"/>
    <n v="1609"/>
    <n v="1609"/>
    <n v="1609"/>
  </r>
  <r>
    <x v="4"/>
    <n v="23104"/>
    <x v="161"/>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n v="1367.6499999999999"/>
  </r>
  <r>
    <x v="0"/>
    <n v="71034"/>
    <x v="162"/>
    <n v="630.21"/>
    <n v="658.62"/>
    <n v="684.46"/>
    <n v="696.03"/>
    <n v="703.11"/>
    <n v="716.11"/>
    <n v="724.73"/>
    <n v="704.3"/>
    <n v="696.65"/>
    <n v="692.11"/>
    <n v="742.56999999999994"/>
    <n v="746.8116279069767"/>
    <n v="773.36493023255809"/>
    <n v="763.40744186046516"/>
    <n v="746.8116279069767"/>
    <n v="739.06691472868215"/>
    <n v="719.15193798449616"/>
    <n v="708.08806201550385"/>
    <n v="713.62"/>
    <n v="697.02418604651166"/>
    <n v="691.49224806201551"/>
    <n v="684.85392248062021"/>
    <n v="684.85392248062021"/>
  </r>
  <r>
    <x v="1"/>
    <n v="71034"/>
    <x v="162"/>
    <n v="852"/>
    <n v="875"/>
    <n v="893"/>
    <n v="883"/>
    <n v="894"/>
    <n v="933"/>
    <n v="1018"/>
    <n v="1046"/>
    <n v="1048"/>
    <n v="1035"/>
    <n v="1037"/>
    <n v="1058"/>
    <n v="1079"/>
    <n v="1110"/>
    <n v="1125"/>
    <n v="1140"/>
    <n v="1168"/>
    <n v="1168"/>
    <n v="1162"/>
    <n v="1148"/>
    <n v="1131"/>
    <n v="1129"/>
    <n v="1108"/>
  </r>
  <r>
    <x v="2"/>
    <n v="71034"/>
    <x v="162"/>
    <n v="1482.21"/>
    <n v="1533.62"/>
    <n v="1577.46"/>
    <n v="1579.03"/>
    <n v="1597.1100000000001"/>
    <n v="1649.1100000000001"/>
    <n v="1742.73"/>
    <n v="1750.3"/>
    <n v="1744.65"/>
    <n v="1727.1100000000001"/>
    <n v="1779.57"/>
    <n v="1804.8116279069768"/>
    <n v="1852.364930232558"/>
    <n v="1873.407441860465"/>
    <n v="1871.8116279069768"/>
    <n v="1879.0669147286821"/>
    <n v="1887.1519379844963"/>
    <n v="1876.088062015504"/>
    <n v="1875.62"/>
    <n v="1845.0241860465117"/>
    <n v="1822.4922480620155"/>
    <n v="1813.8539224806202"/>
    <n v="1792.8539224806202"/>
  </r>
  <r>
    <x v="3"/>
    <n v="71034"/>
    <x v="162"/>
    <n v="2264"/>
    <n v="2264"/>
    <n v="2264"/>
    <n v="2264"/>
    <n v="2264"/>
    <n v="2264"/>
    <n v="2264"/>
    <n v="2264"/>
    <n v="2264"/>
    <n v="2264"/>
    <n v="2264"/>
    <n v="2264"/>
    <n v="2264"/>
    <n v="2264"/>
    <n v="2264"/>
    <n v="2264"/>
    <n v="2264"/>
    <n v="2264"/>
    <n v="2264"/>
    <n v="2264"/>
    <n v="2264"/>
    <n v="2264"/>
    <n v="2264"/>
  </r>
  <r>
    <x v="4"/>
    <n v="71034"/>
    <x v="162"/>
    <n v="1924.4"/>
    <n v="1924.4"/>
    <n v="1924.4"/>
    <n v="1924.4"/>
    <n v="1924.4"/>
    <n v="1924.4"/>
    <n v="1924.4"/>
    <n v="1924.4"/>
    <n v="1924.4"/>
    <n v="1924.4"/>
    <n v="1924.4"/>
    <n v="1924.4"/>
    <n v="1924.4"/>
    <n v="1924.4"/>
    <n v="1924.4"/>
    <n v="1924.4"/>
    <n v="1924.4"/>
    <n v="1924.4"/>
    <n v="1924.4"/>
    <n v="1924.4"/>
    <n v="1924.4"/>
    <n v="1924.4"/>
    <n v="1924.4"/>
  </r>
  <r>
    <x v="0"/>
    <n v="24062"/>
    <x v="163"/>
    <n v="4476.88"/>
    <n v="4575.5"/>
    <n v="4543.72"/>
    <n v="4590.5600000000004"/>
    <n v="4600.3100000000004"/>
    <n v="4577.51"/>
    <n v="4545.5600000000004"/>
    <n v="4607.57"/>
    <n v="4573.5"/>
    <n v="4468.22"/>
    <n v="4429.45"/>
    <n v="4353.7591452556599"/>
    <n v="4303.1601882472651"/>
    <n v="4296.4136606461461"/>
    <n v="4273.9252353090815"/>
    <n v="4276.1740778427884"/>
    <n v="4344.763775120834"/>
    <n v="4378.4964131264305"/>
    <n v="4420.1000000000004"/>
    <n v="4434.7174764690917"/>
    <n v="4430.2197914016788"/>
    <n v="4420.1000000000004"/>
    <n v="4396.4871533960822"/>
  </r>
  <r>
    <x v="1"/>
    <n v="24062"/>
    <x v="163"/>
    <n v="5881"/>
    <n v="5825"/>
    <n v="5974"/>
    <n v="6100"/>
    <n v="6209"/>
    <n v="6285"/>
    <n v="6425"/>
    <n v="6618"/>
    <n v="6611"/>
    <n v="6645"/>
    <n v="6635"/>
    <n v="6608"/>
    <n v="6519"/>
    <n v="6367"/>
    <n v="6338"/>
    <n v="6268"/>
    <n v="6162"/>
    <n v="6096"/>
    <n v="6071"/>
    <n v="6108"/>
    <n v="6117"/>
    <n v="6119"/>
    <n v="6165"/>
  </r>
  <r>
    <x v="2"/>
    <n v="24062"/>
    <x v="163"/>
    <n v="10357.880000000001"/>
    <n v="10400.5"/>
    <n v="10517.720000000001"/>
    <n v="10690.560000000001"/>
    <n v="10809.310000000001"/>
    <n v="10862.51"/>
    <n v="10970.560000000001"/>
    <n v="11225.57"/>
    <n v="11184.5"/>
    <n v="11113.220000000001"/>
    <n v="11064.45"/>
    <n v="10961.759145255659"/>
    <n v="10822.160188247264"/>
    <n v="10663.413660646147"/>
    <n v="10611.925235309081"/>
    <n v="10544.174077842788"/>
    <n v="10506.763775120835"/>
    <n v="10474.496413126431"/>
    <n v="10491.1"/>
    <n v="10542.717476469092"/>
    <n v="10547.21979140168"/>
    <n v="10539.1"/>
    <n v="10561.487153396083"/>
  </r>
  <r>
    <x v="3"/>
    <n v="24062"/>
    <x v="163"/>
    <n v="12860"/>
    <n v="12860"/>
    <n v="12860"/>
    <n v="12860"/>
    <n v="12860"/>
    <n v="12860"/>
    <n v="12860"/>
    <n v="12860"/>
    <n v="12860"/>
    <n v="12860"/>
    <n v="12860"/>
    <n v="12860"/>
    <n v="12860"/>
    <n v="12860"/>
    <n v="12860"/>
    <n v="12860"/>
    <n v="12860"/>
    <n v="12860"/>
    <n v="12860"/>
    <n v="12860"/>
    <n v="12860"/>
    <n v="12860"/>
    <n v="12860"/>
  </r>
  <r>
    <x v="4"/>
    <n v="24062"/>
    <x v="163"/>
    <n v="10931"/>
    <n v="10931"/>
    <n v="10931"/>
    <n v="10931"/>
    <n v="10931"/>
    <n v="10931"/>
    <n v="10931"/>
    <n v="10931"/>
    <n v="10931"/>
    <n v="10931"/>
    <n v="10931"/>
    <n v="10931"/>
    <n v="10931"/>
    <n v="10931"/>
    <n v="10931"/>
    <n v="10931"/>
    <n v="10931"/>
    <n v="10931"/>
    <n v="10931"/>
    <n v="10931"/>
    <n v="10931"/>
    <n v="10931"/>
    <n v="10931"/>
  </r>
  <r>
    <x v="0"/>
    <n v="36011"/>
    <x v="164"/>
    <n v="332.12"/>
    <n v="311.58"/>
    <n v="324.42"/>
    <n v="336.42"/>
    <n v="355.88"/>
    <n v="371.53"/>
    <n v="380.07"/>
    <n v="383.07"/>
    <n v="380.34"/>
    <n v="370.15"/>
    <n v="360.31"/>
    <n v="386.44305993690853"/>
    <n v="376.30315457413246"/>
    <n v="372.92318611987383"/>
    <n v="375.17649842271294"/>
    <n v="357.15"/>
    <n v="349.26340694006308"/>
    <n v="347.01009463722397"/>
    <n v="357.15"/>
    <n v="362.78328075709777"/>
    <n v="365.03659305993688"/>
    <n v="367.28990536277604"/>
    <n v="365.03659305993688"/>
  </r>
  <r>
    <x v="1"/>
    <n v="36011"/>
    <x v="164"/>
    <n v="490"/>
    <n v="472"/>
    <n v="480"/>
    <n v="468"/>
    <n v="450"/>
    <n v="449"/>
    <n v="467"/>
    <n v="473"/>
    <n v="483"/>
    <n v="494"/>
    <n v="507"/>
    <n v="512"/>
    <n v="522"/>
    <n v="526"/>
    <n v="531"/>
    <n v="539"/>
    <n v="537"/>
    <n v="541"/>
    <n v="528"/>
    <n v="519"/>
    <n v="515"/>
    <n v="507"/>
    <n v="516"/>
  </r>
  <r>
    <x v="2"/>
    <n v="36011"/>
    <x v="164"/>
    <n v="822.12"/>
    <n v="783.57999999999993"/>
    <n v="804.42000000000007"/>
    <n v="804.42000000000007"/>
    <n v="805.88"/>
    <n v="820.53"/>
    <n v="847.06999999999994"/>
    <n v="856.06999999999994"/>
    <n v="863.33999999999992"/>
    <n v="864.15"/>
    <n v="867.31"/>
    <n v="898.44305993690853"/>
    <n v="898.30315457413246"/>
    <n v="898.92318611987389"/>
    <n v="906.17649842271294"/>
    <n v="896.15"/>
    <n v="886.26340694006308"/>
    <n v="888.01009463722403"/>
    <n v="885.15"/>
    <n v="881.78328075709783"/>
    <n v="880.03659305993688"/>
    <n v="874.28990536277604"/>
    <n v="881.03659305993688"/>
  </r>
  <r>
    <x v="3"/>
    <n v="36011"/>
    <x v="164"/>
    <n v="1170"/>
    <n v="1170"/>
    <n v="1170"/>
    <n v="1170"/>
    <n v="1170"/>
    <n v="1170"/>
    <n v="1170"/>
    <n v="1170"/>
    <n v="1170"/>
    <n v="1170"/>
    <n v="1170"/>
    <n v="1170"/>
    <n v="1170"/>
    <n v="1170"/>
    <n v="1170"/>
    <n v="1170"/>
    <n v="1170"/>
    <n v="1170"/>
    <n v="1170"/>
    <n v="1170"/>
    <n v="1170"/>
    <n v="1170"/>
    <n v="1170"/>
  </r>
  <r>
    <x v="4"/>
    <n v="36011"/>
    <x v="164"/>
    <n v="994.5"/>
    <n v="994.5"/>
    <n v="994.5"/>
    <n v="994.5"/>
    <n v="994.5"/>
    <n v="994.5"/>
    <n v="994.5"/>
    <n v="994.5"/>
    <n v="994.5"/>
    <n v="994.5"/>
    <n v="994.5"/>
    <n v="994.5"/>
    <n v="994.5"/>
    <n v="994.5"/>
    <n v="994.5"/>
    <n v="994.5"/>
    <n v="994.5"/>
    <n v="994.5"/>
    <n v="994.5"/>
    <n v="994.5"/>
    <n v="994.5"/>
    <n v="994.5"/>
    <n v="994.5"/>
  </r>
  <r>
    <x v="0"/>
    <n v="23044"/>
    <x v="165"/>
    <n v="494.02"/>
    <n v="503.05"/>
    <n v="548.86"/>
    <n v="527.45000000000005"/>
    <n v="551.75"/>
    <n v="545.37"/>
    <n v="553.1"/>
    <n v="524.88"/>
    <n v="506.99"/>
    <n v="511.83"/>
    <n v="536.13"/>
    <n v="549.31239263803684"/>
    <n v="573.67705521472396"/>
    <n v="574.78453987730063"/>
    <n v="560.38723926380374"/>
    <n v="550.41987730061351"/>
    <n v="538.23754601226995"/>
    <n v="538.23754601226995"/>
    <n v="541.55999999999995"/>
    <n v="554.84981595092029"/>
    <n v="564.8171779141104"/>
    <n v="569.24711656441718"/>
    <n v="578.10699386503063"/>
  </r>
  <r>
    <x v="1"/>
    <n v="23044"/>
    <x v="165"/>
    <n v="645"/>
    <n v="646"/>
    <n v="643"/>
    <n v="646"/>
    <n v="667"/>
    <n v="691"/>
    <n v="696"/>
    <n v="734"/>
    <n v="747"/>
    <n v="772"/>
    <n v="797"/>
    <n v="812"/>
    <n v="824"/>
    <n v="834"/>
    <n v="862"/>
    <n v="877"/>
    <n v="889"/>
    <n v="897"/>
    <n v="911"/>
    <n v="902"/>
    <n v="892"/>
    <n v="893"/>
    <n v="882"/>
  </r>
  <r>
    <x v="2"/>
    <n v="23044"/>
    <x v="165"/>
    <n v="1139.02"/>
    <n v="1149.05"/>
    <n v="1191.8600000000001"/>
    <n v="1173.45"/>
    <n v="1218.75"/>
    <n v="1236.3699999999999"/>
    <n v="1249.0999999999999"/>
    <n v="1258.8800000000001"/>
    <n v="1253.99"/>
    <n v="1283.83"/>
    <n v="1333.13"/>
    <n v="1361.3123926380367"/>
    <n v="1397.6770552147241"/>
    <n v="1408.7845398773006"/>
    <n v="1422.3872392638036"/>
    <n v="1427.4198773006135"/>
    <n v="1427.2375460122698"/>
    <n v="1435.2375460122698"/>
    <n v="1452.56"/>
    <n v="1456.8498159509204"/>
    <n v="1456.8171779141103"/>
    <n v="1462.2471165644172"/>
    <n v="1460.1069938650307"/>
  </r>
  <r>
    <x v="3"/>
    <n v="23044"/>
    <x v="165"/>
    <n v="1522"/>
    <n v="1522"/>
    <n v="1522"/>
    <n v="1522"/>
    <n v="1522"/>
    <n v="1522"/>
    <n v="1522"/>
    <n v="1522"/>
    <n v="1522"/>
    <n v="1522"/>
    <n v="1522"/>
    <n v="1522"/>
    <n v="1522"/>
    <n v="1522"/>
    <n v="1522"/>
    <n v="1522"/>
    <n v="1522"/>
    <n v="1522"/>
    <n v="1522"/>
    <n v="1522"/>
    <n v="1522"/>
    <n v="1522"/>
    <n v="1522"/>
  </r>
  <r>
    <x v="4"/>
    <n v="23044"/>
    <x v="165"/>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n v="1293.6999999999998"/>
  </r>
  <r>
    <x v="0"/>
    <n v="12021"/>
    <x v="166"/>
    <n v="1365.62"/>
    <n v="1422.95"/>
    <n v="1377.59"/>
    <n v="1349.91"/>
    <n v="1385.76"/>
    <n v="1351.59"/>
    <n v="1354.54"/>
    <n v="1444.06"/>
    <n v="1404.35"/>
    <n v="1369.75"/>
    <n v="1375.8899999999999"/>
    <n v="1367.7953036126057"/>
    <n v="1378.979239046887"/>
    <n v="1414.7678324365872"/>
    <n v="1439.3724903920061"/>
    <n v="1440.4908839354343"/>
    <n v="1452.7932129131436"/>
    <n v="1452.7932129131436"/>
    <n v="1455.03"/>
    <n v="1453.9116064565719"/>
    <n v="1465.0955418908532"/>
    <n v="1480.7530514988471"/>
    <n v="1493.0553804765564"/>
  </r>
  <r>
    <x v="1"/>
    <n v="12021"/>
    <x v="166"/>
    <n v="1852"/>
    <n v="1845"/>
    <n v="1855"/>
    <n v="1919"/>
    <n v="1947"/>
    <n v="1983"/>
    <n v="2024"/>
    <n v="2029"/>
    <n v="2070"/>
    <n v="2065"/>
    <n v="2068"/>
    <n v="2098"/>
    <n v="2093"/>
    <n v="2086"/>
    <n v="2065"/>
    <n v="2090"/>
    <n v="2105"/>
    <n v="2094"/>
    <n v="2102"/>
    <n v="2137"/>
    <n v="2158"/>
    <n v="2158"/>
    <n v="2163"/>
  </r>
  <r>
    <x v="2"/>
    <n v="12021"/>
    <x v="166"/>
    <n v="3217.62"/>
    <n v="3267.95"/>
    <n v="3232.59"/>
    <n v="3268.91"/>
    <n v="3332.76"/>
    <n v="3334.59"/>
    <n v="3378.54"/>
    <n v="3473.06"/>
    <n v="3474.35"/>
    <n v="3434.75"/>
    <n v="3443.89"/>
    <n v="3465.7953036126055"/>
    <n v="3471.979239046887"/>
    <n v="3500.767832436587"/>
    <n v="3504.3724903920061"/>
    <n v="3530.4908839354343"/>
    <n v="3557.7932129131436"/>
    <n v="3546.7932129131436"/>
    <n v="3557.0299999999997"/>
    <n v="3590.9116064565719"/>
    <n v="3623.0955418908534"/>
    <n v="3638.7530514988471"/>
    <n v="3656.0553804765564"/>
  </r>
  <r>
    <x v="3"/>
    <n v="12021"/>
    <x v="166"/>
    <n v="3834"/>
    <n v="3834"/>
    <n v="3834"/>
    <n v="3834"/>
    <n v="3834"/>
    <n v="3834"/>
    <n v="3834"/>
    <n v="3834"/>
    <n v="3834"/>
    <n v="3834"/>
    <n v="3834"/>
    <n v="3834"/>
    <n v="3834"/>
    <n v="3834"/>
    <n v="3834"/>
    <n v="3834"/>
    <n v="3834"/>
    <n v="3834"/>
    <n v="3834"/>
    <n v="3834"/>
    <n v="3834"/>
    <n v="3834"/>
    <n v="3834"/>
  </r>
  <r>
    <x v="4"/>
    <n v="12021"/>
    <x v="16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n v="3258.8999999999996"/>
  </r>
  <r>
    <x v="0"/>
    <n v="45063"/>
    <x v="167"/>
    <n v="278.95999999999998"/>
    <n v="304.77"/>
    <n v="305.93"/>
    <n v="305.82"/>
    <n v="301.39"/>
    <n v="286.47000000000003"/>
    <n v="259.44"/>
    <n v="261.01"/>
    <n v="271.74"/>
    <n v="283.58"/>
    <n v="249.44"/>
    <n v="242.11701570680628"/>
    <n v="225.22513089005236"/>
    <n v="213.96387434554973"/>
    <n v="215.09"/>
    <n v="211.7116230366492"/>
    <n v="216.21612565445025"/>
    <n v="211.7116230366492"/>
    <n v="215.09"/>
    <n v="215.09"/>
    <n v="215.09"/>
    <n v="215.09"/>
    <n v="213.96387434554973"/>
  </r>
  <r>
    <x v="1"/>
    <n v="45063"/>
    <x v="167"/>
    <n v="299"/>
    <n v="309"/>
    <n v="317"/>
    <n v="333"/>
    <n v="341"/>
    <n v="349"/>
    <n v="375"/>
    <n v="389"/>
    <n v="405"/>
    <n v="386"/>
    <n v="377"/>
    <n v="371"/>
    <n v="362"/>
    <n v="358"/>
    <n v="343"/>
    <n v="333"/>
    <n v="316"/>
    <n v="308"/>
    <n v="296"/>
    <n v="289"/>
    <n v="288"/>
    <n v="287"/>
    <n v="290"/>
  </r>
  <r>
    <x v="2"/>
    <n v="45063"/>
    <x v="167"/>
    <n v="577.96"/>
    <n v="613.77"/>
    <n v="622.93000000000006"/>
    <n v="638.81999999999994"/>
    <n v="642.39"/>
    <n v="635.47"/>
    <n v="634.44000000000005"/>
    <n v="650.01"/>
    <n v="676.74"/>
    <n v="669.57999999999993"/>
    <n v="626.44000000000005"/>
    <n v="613.11701570680634"/>
    <n v="587.22513089005236"/>
    <n v="571.9638743455497"/>
    <n v="558.09"/>
    <n v="544.71162303664914"/>
    <n v="532.21612565445025"/>
    <n v="519.71162303664914"/>
    <n v="511.09000000000003"/>
    <n v="504.09000000000003"/>
    <n v="503.09000000000003"/>
    <n v="502.09000000000003"/>
    <n v="503.9638743455497"/>
  </r>
  <r>
    <x v="3"/>
    <n v="45063"/>
    <x v="16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707"/>
    <n v="788.23529411764696"/>
    <n v="788.23529411764696"/>
  </r>
  <r>
    <x v="4"/>
    <n v="45063"/>
    <x v="167"/>
    <n v="670"/>
    <n v="670"/>
    <n v="670"/>
    <n v="670"/>
    <n v="670"/>
    <n v="670"/>
    <n v="670"/>
    <n v="670"/>
    <n v="670"/>
    <n v="670"/>
    <n v="670"/>
    <n v="670"/>
    <n v="670"/>
    <n v="670"/>
    <n v="670"/>
    <n v="670"/>
    <n v="670"/>
    <n v="670"/>
    <n v="670"/>
    <n v="670"/>
    <n v="670"/>
    <n v="670"/>
    <n v="670"/>
  </r>
  <r>
    <x v="0"/>
    <n v="44085"/>
    <x v="168"/>
    <n v="959.47"/>
    <n v="1005.34"/>
    <n v="1057.6400000000001"/>
    <n v="1050.1199999999999"/>
    <n v="1048.23"/>
    <n v="1062.45"/>
    <n v="1026.77"/>
    <n v="1036.5"/>
    <n v="1033.69"/>
    <n v="1027.8499999999999"/>
    <n v="1014.55"/>
    <n v="1027.4539877300613"/>
    <n v="992.98312883435585"/>
    <n v="975.19171779141107"/>
    <n v="960.7361963190184"/>
    <n v="928.48926380368096"/>
    <n v="924.04141104294479"/>
    <n v="914.03374233128829"/>
    <n v="906.25"/>
    <n v="915.14570552147234"/>
    <n v="927.37730061349691"/>
    <n v="939.60889570552149"/>
    <n v="947.39263803680979"/>
  </r>
  <r>
    <x v="1"/>
    <n v="44085"/>
    <x v="168"/>
    <n v="1393"/>
    <n v="1363"/>
    <n v="1356"/>
    <n v="1347"/>
    <n v="1383"/>
    <n v="1448"/>
    <n v="1495"/>
    <n v="1517"/>
    <n v="1504"/>
    <n v="1518"/>
    <n v="1521"/>
    <n v="1533"/>
    <n v="1560"/>
    <n v="1574"/>
    <n v="1576"/>
    <n v="1583"/>
    <n v="1566"/>
    <n v="1557"/>
    <n v="1520"/>
    <n v="1496"/>
    <n v="1478"/>
    <n v="1450"/>
    <n v="1441"/>
  </r>
  <r>
    <x v="2"/>
    <n v="44085"/>
    <x v="168"/>
    <n v="2352.4700000000003"/>
    <n v="2368.34"/>
    <n v="2413.6400000000003"/>
    <n v="2397.12"/>
    <n v="2431.23"/>
    <n v="2510.4499999999998"/>
    <n v="2521.77"/>
    <n v="2553.5"/>
    <n v="2537.69"/>
    <n v="2545.85"/>
    <n v="2535.5500000000002"/>
    <n v="2560.4539877300613"/>
    <n v="2552.9831288343557"/>
    <n v="2549.1917177914111"/>
    <n v="2536.7361963190183"/>
    <n v="2511.4892638036808"/>
    <n v="2490.0414110429447"/>
    <n v="2471.0337423312885"/>
    <n v="2426.25"/>
    <n v="2411.1457055214723"/>
    <n v="2405.377300613497"/>
    <n v="2389.6088957055217"/>
    <n v="2388.3926380368098"/>
  </r>
  <r>
    <x v="3"/>
    <n v="44085"/>
    <x v="168"/>
    <n v="3030"/>
    <n v="3030"/>
    <n v="3030"/>
    <n v="3030"/>
    <n v="3030"/>
    <n v="3030"/>
    <n v="3030"/>
    <n v="3030"/>
    <n v="3030"/>
    <n v="3030"/>
    <n v="3030"/>
    <n v="3030"/>
    <n v="3030"/>
    <n v="3030"/>
    <n v="3030"/>
    <n v="3030"/>
    <n v="3030"/>
    <n v="3030"/>
    <n v="3030"/>
    <n v="3030"/>
    <n v="3030"/>
    <n v="3030"/>
    <n v="3030"/>
  </r>
  <r>
    <x v="4"/>
    <n v="44085"/>
    <x v="168"/>
    <n v="2575.5"/>
    <n v="2575.5"/>
    <n v="2575.5"/>
    <n v="2575.5"/>
    <n v="2575.5"/>
    <n v="2575.5"/>
    <n v="2575.5"/>
    <n v="2575.5"/>
    <n v="2575.5"/>
    <n v="2575.5"/>
    <n v="2575.5"/>
    <n v="2575.5"/>
    <n v="2575.5"/>
    <n v="2575.5"/>
    <n v="2575.5"/>
    <n v="2575.5"/>
    <n v="2575.5"/>
    <n v="2575.5"/>
    <n v="2575.5"/>
    <n v="2575.5"/>
    <n v="2575.5"/>
    <n v="2575.5"/>
    <n v="2575.5"/>
  </r>
  <r>
    <x v="0"/>
    <n v="13019"/>
    <x v="169"/>
    <n v="623.65"/>
    <n v="643.08000000000004"/>
    <n v="681.87"/>
    <n v="663.51"/>
    <n v="711.65"/>
    <n v="688.86"/>
    <n v="691.19"/>
    <n v="711.87"/>
    <n v="647.75"/>
    <n v="668.43"/>
    <n v="604.83000000000004"/>
    <n v="552.0864429530202"/>
    <n v="533.08751677852354"/>
    <n v="509.61825503355703"/>
    <n v="506.26550335570471"/>
    <n v="505.14791946308725"/>
    <n v="487.26657718120805"/>
    <n v="492.8544966442953"/>
    <n v="499.56"/>
    <n v="504.03033557046979"/>
    <n v="519.67651006711412"/>
    <n v="516.3237583892618"/>
    <n v="518.55892617449661"/>
  </r>
  <r>
    <x v="1"/>
    <n v="13019"/>
    <x v="169"/>
    <n v="977"/>
    <n v="948"/>
    <n v="939"/>
    <n v="931"/>
    <n v="956"/>
    <n v="969"/>
    <n v="969"/>
    <n v="997"/>
    <n v="1026"/>
    <n v="1026"/>
    <n v="1037"/>
    <n v="1064"/>
    <n v="1039"/>
    <n v="1003"/>
    <n v="956"/>
    <n v="936"/>
    <n v="905"/>
    <n v="848"/>
    <n v="829"/>
    <n v="813"/>
    <n v="806"/>
    <n v="807"/>
    <n v="803"/>
  </r>
  <r>
    <x v="2"/>
    <n v="13019"/>
    <x v="169"/>
    <n v="1600.65"/>
    <n v="1591.08"/>
    <n v="1620.87"/>
    <n v="1594.51"/>
    <n v="1667.65"/>
    <n v="1657.8600000000001"/>
    <n v="1660.19"/>
    <n v="1708.87"/>
    <n v="1673.75"/>
    <n v="1694.4299999999998"/>
    <n v="1641.83"/>
    <n v="1616.0864429530202"/>
    <n v="1572.0875167785234"/>
    <n v="1512.618255033557"/>
    <n v="1462.2655033557048"/>
    <n v="1441.1479194630872"/>
    <n v="1392.266577181208"/>
    <n v="1340.8544966442953"/>
    <n v="1328.56"/>
    <n v="1317.0303355704698"/>
    <n v="1325.6765100671141"/>
    <n v="1323.3237583892619"/>
    <n v="1321.5589261744967"/>
  </r>
  <r>
    <x v="3"/>
    <n v="13019"/>
    <x v="169"/>
    <n v="2260"/>
    <n v="2260"/>
    <n v="2260"/>
    <n v="2260"/>
    <n v="2260"/>
    <n v="2260"/>
    <n v="2260"/>
    <n v="2260"/>
    <n v="2260"/>
    <n v="2260"/>
    <n v="2260"/>
    <n v="2260"/>
    <n v="2260"/>
    <n v="2260"/>
    <n v="2260"/>
    <n v="2260"/>
    <n v="2260"/>
    <n v="2260"/>
    <n v="2260"/>
    <n v="2260"/>
    <n v="2260"/>
    <n v="2260"/>
    <n v="2260"/>
  </r>
  <r>
    <x v="4"/>
    <n v="13019"/>
    <x v="169"/>
    <n v="1921"/>
    <n v="1921"/>
    <n v="1921"/>
    <n v="1921"/>
    <n v="1921"/>
    <n v="1921"/>
    <n v="1921"/>
    <n v="1921"/>
    <n v="1921"/>
    <n v="1921"/>
    <n v="1921"/>
    <n v="1921"/>
    <n v="1921"/>
    <n v="1921"/>
    <n v="1921"/>
    <n v="1921"/>
    <n v="1921"/>
    <n v="1921"/>
    <n v="1921"/>
    <n v="1921"/>
    <n v="1921"/>
    <n v="1921"/>
    <n v="1921"/>
  </r>
  <r>
    <x v="0"/>
    <n v="23100"/>
    <x v="170"/>
    <n v="146.52000000000001"/>
    <n v="176.63"/>
    <n v="148.33000000000001"/>
    <n v="157.87"/>
    <n v="159.6"/>
    <n v="163.98"/>
    <n v="189.28"/>
    <n v="181.9"/>
    <n v="199.63"/>
    <n v="185.52"/>
    <n v="179.79"/>
    <n v="177.024"/>
    <n v="175.88923076923078"/>
    <n v="167.94584615384616"/>
    <n v="160.00246153846155"/>
    <n v="154.32861538461538"/>
    <n v="146.38523076923076"/>
    <n v="147.51999999999998"/>
    <n v="147.51999999999998"/>
    <n v="146.38523076923076"/>
    <n v="148.65476923076923"/>
    <n v="149.78953846153846"/>
    <n v="148.65476923076923"/>
  </r>
  <r>
    <x v="1"/>
    <n v="23100"/>
    <x v="170"/>
    <n v="246"/>
    <n v="235"/>
    <n v="233"/>
    <n v="227"/>
    <n v="228"/>
    <n v="216"/>
    <n v="212"/>
    <n v="244"/>
    <n v="237"/>
    <n v="241"/>
    <n v="256"/>
    <n v="268"/>
    <n v="273"/>
    <n v="276"/>
    <n v="281"/>
    <n v="280"/>
    <n v="278"/>
    <n v="267"/>
    <n v="259"/>
    <n v="253"/>
    <n v="245"/>
    <n v="239"/>
    <n v="235"/>
  </r>
  <r>
    <x v="2"/>
    <n v="23100"/>
    <x v="170"/>
    <n v="392.52"/>
    <n v="411.63"/>
    <n v="381.33000000000004"/>
    <n v="384.87"/>
    <n v="387.6"/>
    <n v="379.98"/>
    <n v="401.28"/>
    <n v="425.9"/>
    <n v="436.63"/>
    <n v="426.52"/>
    <n v="435.78999999999996"/>
    <n v="445.024"/>
    <n v="448.88923076923078"/>
    <n v="443.94584615384616"/>
    <n v="441.00246153846155"/>
    <n v="434.32861538461538"/>
    <n v="424.38523076923076"/>
    <n v="414.52"/>
    <n v="406.52"/>
    <n v="399.38523076923076"/>
    <n v="393.65476923076926"/>
    <n v="388.78953846153843"/>
    <n v="383.65476923076926"/>
  </r>
  <r>
    <x v="3"/>
    <n v="23100"/>
    <x v="170"/>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122"/>
    <n v="544.70588235294099"/>
    <n v="544.70588235294099"/>
  </r>
  <r>
    <x v="4"/>
    <n v="23100"/>
    <x v="170"/>
    <n v="463"/>
    <n v="463"/>
    <n v="463"/>
    <n v="463"/>
    <n v="463"/>
    <n v="463"/>
    <n v="463"/>
    <n v="463"/>
    <n v="463"/>
    <n v="463"/>
    <n v="463"/>
    <n v="463"/>
    <n v="463"/>
    <n v="463"/>
    <n v="463"/>
    <n v="463"/>
    <n v="463"/>
    <n v="463"/>
    <n v="463"/>
    <n v="463"/>
    <n v="463"/>
    <n v="463"/>
    <n v="463"/>
  </r>
  <r>
    <x v="0"/>
    <n v="11025"/>
    <x v="171"/>
    <n v="352.77"/>
    <n v="369.15"/>
    <n v="385.8"/>
    <n v="408.90999999999997"/>
    <n v="429.07"/>
    <n v="437.23"/>
    <n v="455.15"/>
    <n v="448.56"/>
    <n v="401.39"/>
    <n v="409.61"/>
    <n v="387.66"/>
    <n v="352.78608832807572"/>
    <n v="335.2017350157729"/>
    <n v="314.32031545741324"/>
    <n v="312.12227129337538"/>
    <n v="327.50858044164039"/>
    <n v="331.90466876971607"/>
    <n v="343.99391167192431"/>
    <n v="348.39"/>
    <n v="345.09293375394321"/>
    <n v="346.19195583596212"/>
    <n v="351.68706624605676"/>
    <n v="363.776309148265"/>
  </r>
  <r>
    <x v="1"/>
    <n v="11025"/>
    <x v="171"/>
    <n v="495"/>
    <n v="503"/>
    <n v="511"/>
    <n v="521"/>
    <n v="546"/>
    <n v="579"/>
    <n v="575"/>
    <n v="610"/>
    <n v="630"/>
    <n v="635"/>
    <n v="642"/>
    <n v="667"/>
    <n v="666"/>
    <n v="647"/>
    <n v="625"/>
    <n v="598"/>
    <n v="591"/>
    <n v="560"/>
    <n v="545"/>
    <n v="537"/>
    <n v="544"/>
    <n v="561"/>
    <n v="561"/>
  </r>
  <r>
    <x v="2"/>
    <n v="11025"/>
    <x v="171"/>
    <n v="847.77"/>
    <n v="872.15"/>
    <n v="896.8"/>
    <n v="929.91"/>
    <n v="975.06999999999994"/>
    <n v="1016.23"/>
    <n v="1030.1500000000001"/>
    <n v="1058.56"/>
    <n v="1031.3899999999999"/>
    <n v="1044.6100000000001"/>
    <n v="1029.6600000000001"/>
    <n v="1019.7860883280757"/>
    <n v="1001.2017350157729"/>
    <n v="961.32031545741324"/>
    <n v="937.12227129337543"/>
    <n v="925.50858044164033"/>
    <n v="922.90466876971607"/>
    <n v="903.99391167192425"/>
    <n v="893.39"/>
    <n v="882.09293375394327"/>
    <n v="890.19195583596206"/>
    <n v="912.6870662460567"/>
    <n v="924.776309148265"/>
  </r>
  <r>
    <x v="3"/>
    <n v="11025"/>
    <x v="171"/>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49"/>
    <n v="1298.8235294117601"/>
    <n v="1298.8235294117601"/>
  </r>
  <r>
    <x v="4"/>
    <n v="11025"/>
    <x v="171"/>
    <n v="1104"/>
    <n v="1104"/>
    <n v="1104"/>
    <n v="1104"/>
    <n v="1104"/>
    <n v="1104"/>
    <n v="1104"/>
    <n v="1104"/>
    <n v="1104"/>
    <n v="1104"/>
    <n v="1104"/>
    <n v="1104"/>
    <n v="1104"/>
    <n v="1104"/>
    <n v="1104"/>
    <n v="1104"/>
    <n v="1104"/>
    <n v="1104"/>
    <n v="1104"/>
    <n v="1104"/>
    <n v="1104"/>
    <n v="1104"/>
    <n v="1104"/>
  </r>
  <r>
    <x v="0"/>
    <n v="24133"/>
    <x v="172"/>
    <n v="267.36"/>
    <n v="245.55"/>
    <n v="220.36"/>
    <n v="222.47"/>
    <n v="204.71"/>
    <n v="187.52"/>
    <n v="214.63"/>
    <n v="251.31"/>
    <n v="238.98"/>
    <n v="269.12"/>
    <n v="235.52"/>
    <n v="224.74527173913043"/>
    <n v="215.88831521739129"/>
    <n v="210.35271739130434"/>
    <n v="209.24559782608696"/>
    <n v="212.56695652173914"/>
    <n v="209.24559782608696"/>
    <n v="207.03135869565219"/>
    <n v="203.71"/>
    <n v="200.38864130434783"/>
    <n v="198.17440217391305"/>
    <n v="202.60288043478261"/>
    <n v="205.92423913043478"/>
  </r>
  <r>
    <x v="1"/>
    <n v="24133"/>
    <x v="172"/>
    <n v="273"/>
    <n v="290"/>
    <n v="294"/>
    <n v="286"/>
    <n v="273"/>
    <n v="276"/>
    <n v="285"/>
    <n v="278"/>
    <n v="278"/>
    <n v="275"/>
    <n v="276"/>
    <n v="274"/>
    <n v="274"/>
    <n v="269"/>
    <n v="263"/>
    <n v="250"/>
    <n v="245"/>
    <n v="239"/>
    <n v="234"/>
    <n v="229"/>
    <n v="228"/>
    <n v="229"/>
    <n v="226"/>
  </r>
  <r>
    <x v="2"/>
    <n v="24133"/>
    <x v="172"/>
    <n v="540.36"/>
    <n v="535.54999999999995"/>
    <n v="514.36"/>
    <n v="508.47"/>
    <n v="477.71000000000004"/>
    <n v="463.52"/>
    <n v="499.63"/>
    <n v="529.30999999999995"/>
    <n v="516.98"/>
    <n v="544.12"/>
    <n v="511.52"/>
    <n v="498.74527173913043"/>
    <n v="489.88831521739132"/>
    <n v="479.35271739130434"/>
    <n v="472.24559782608696"/>
    <n v="462.56695652173914"/>
    <n v="454.24559782608696"/>
    <n v="446.03135869565222"/>
    <n v="437.71000000000004"/>
    <n v="429.38864130434786"/>
    <n v="426.17440217391305"/>
    <n v="431.60288043478261"/>
    <n v="431.92423913043478"/>
  </r>
  <r>
    <x v="3"/>
    <n v="24133"/>
    <x v="172"/>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61"/>
    <n v="642.35294117647095"/>
    <n v="642.35294117647095"/>
  </r>
  <r>
    <x v="4"/>
    <n v="24133"/>
    <x v="172"/>
    <n v="546"/>
    <n v="546"/>
    <n v="546"/>
    <n v="546"/>
    <n v="546"/>
    <n v="546"/>
    <n v="546"/>
    <n v="546"/>
    <n v="546"/>
    <n v="546"/>
    <n v="546"/>
    <n v="546"/>
    <n v="546"/>
    <n v="546"/>
    <n v="546"/>
    <n v="546"/>
    <n v="546"/>
    <n v="546"/>
    <n v="546"/>
    <n v="546"/>
    <n v="546"/>
    <n v="546"/>
    <n v="546"/>
  </r>
  <r>
    <x v="0"/>
    <n v="44034"/>
    <x v="173"/>
    <n v="1023.96"/>
    <n v="1029.6099999999999"/>
    <n v="1031.9000000000001"/>
    <n v="1054.96"/>
    <n v="1065.5"/>
    <n v="1050.77"/>
    <n v="1070.8800000000001"/>
    <n v="968.98"/>
    <n v="984.28"/>
    <n v="962.33"/>
    <n v="1010.99"/>
    <n v="1034.0737907761529"/>
    <n v="1029.5778177727784"/>
    <n v="1046.4377165354331"/>
    <n v="1008.2219460067491"/>
    <n v="984.6180877390326"/>
    <n v="967.75818897637794"/>
    <n v="982.37010123734535"/>
    <n v="999.23"/>
    <n v="1019.4618785151856"/>
    <n v="1032.9497975253094"/>
    <n v="1025.0818447694039"/>
    <n v="1012.7179190101238"/>
  </r>
  <r>
    <x v="1"/>
    <n v="44034"/>
    <x v="173"/>
    <n v="1525"/>
    <n v="1502"/>
    <n v="1504"/>
    <n v="1525"/>
    <n v="1557"/>
    <n v="1588"/>
    <n v="1558"/>
    <n v="1593"/>
    <n v="1585"/>
    <n v="1605"/>
    <n v="1595"/>
    <n v="1564"/>
    <n v="1576"/>
    <n v="1523"/>
    <n v="1544"/>
    <n v="1550"/>
    <n v="1542"/>
    <n v="1538"/>
    <n v="1519"/>
    <n v="1521"/>
    <n v="1493"/>
    <n v="1485"/>
    <n v="1488"/>
  </r>
  <r>
    <x v="2"/>
    <n v="44034"/>
    <x v="173"/>
    <n v="2548.96"/>
    <n v="2531.6099999999997"/>
    <n v="2535.9"/>
    <n v="2579.96"/>
    <n v="2622.5"/>
    <n v="2638.77"/>
    <n v="2628.88"/>
    <n v="2561.98"/>
    <n v="2569.2799999999997"/>
    <n v="2567.33"/>
    <n v="2605.9899999999998"/>
    <n v="2598.0737907761531"/>
    <n v="2605.5778177727784"/>
    <n v="2569.4377165354331"/>
    <n v="2552.221946006749"/>
    <n v="2534.6180877390325"/>
    <n v="2509.7581889763778"/>
    <n v="2520.3701012373454"/>
    <n v="2518.23"/>
    <n v="2540.4618785151856"/>
    <n v="2525.9497975253094"/>
    <n v="2510.0818447694037"/>
    <n v="2500.7179190101238"/>
  </r>
  <r>
    <x v="3"/>
    <n v="44034"/>
    <x v="173"/>
    <n v="3199.2"/>
    <n v="3199.2"/>
    <n v="3199.2"/>
    <n v="3199.2"/>
    <n v="3199.2"/>
    <n v="3199.2"/>
    <n v="3199.2"/>
    <n v="3199.2"/>
    <n v="3199.2"/>
    <n v="3199.2"/>
    <n v="3199.2"/>
    <n v="3199.2"/>
    <n v="3199.2"/>
    <n v="3199.2"/>
    <n v="3199.2"/>
    <n v="3199.2"/>
    <n v="3199.2"/>
    <n v="3199.2"/>
    <n v="3199.2"/>
    <n v="3199.2"/>
    <n v="3199.2"/>
    <n v="3199.2"/>
    <n v="3199.2"/>
  </r>
  <r>
    <x v="4"/>
    <n v="44034"/>
    <x v="173"/>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n v="2719.3199999999997"/>
  </r>
  <r>
    <x v="0"/>
    <n v="46014"/>
    <x v="174"/>
    <n v="1930.86"/>
    <n v="2009.22"/>
    <n v="1949.6399999999999"/>
    <n v="1908.77"/>
    <n v="1991.81"/>
    <n v="1969.8899999999999"/>
    <n v="1879.3899999999999"/>
    <n v="1845.5"/>
    <n v="1836.02"/>
    <n v="1873.78"/>
    <n v="1845.31"/>
    <n v="1872.4107731305451"/>
    <n v="1833.1686311787073"/>
    <n v="1777.1084283903674"/>
    <n v="1778.2296324461342"/>
    <n v="1743.4723067173636"/>
    <n v="1742.351102661597"/>
    <n v="1747.957122940431"/>
    <n v="1769.26"/>
    <n v="1793.9264892268695"/>
    <n v="1811.865754119138"/>
    <n v="1823.077794676806"/>
    <n v="1829.8050190114068"/>
  </r>
  <r>
    <x v="1"/>
    <n v="46014"/>
    <x v="174"/>
    <n v="2429"/>
    <n v="2434"/>
    <n v="2514"/>
    <n v="2567"/>
    <n v="2608"/>
    <n v="2706"/>
    <n v="2780"/>
    <n v="2853"/>
    <n v="2885"/>
    <n v="2854"/>
    <n v="2854"/>
    <n v="2790"/>
    <n v="2790"/>
    <n v="2795"/>
    <n v="2726"/>
    <n v="2707"/>
    <n v="2695"/>
    <n v="2687"/>
    <n v="2642"/>
    <n v="2584"/>
    <n v="2587"/>
    <n v="2575"/>
    <n v="2588"/>
  </r>
  <r>
    <x v="2"/>
    <n v="46014"/>
    <x v="174"/>
    <n v="4359.8599999999997"/>
    <n v="4443.22"/>
    <n v="4463.6399999999994"/>
    <n v="4475.7700000000004"/>
    <n v="4599.8099999999995"/>
    <n v="4675.8899999999994"/>
    <n v="4659.3899999999994"/>
    <n v="4698.5"/>
    <n v="4721.0200000000004"/>
    <n v="4727.78"/>
    <n v="4699.3099999999995"/>
    <n v="4662.4107731305448"/>
    <n v="4623.1686311787071"/>
    <n v="4572.1084283903674"/>
    <n v="4504.229632446134"/>
    <n v="4450.4723067173636"/>
    <n v="4437.351102661597"/>
    <n v="4434.957122940431"/>
    <n v="4411.26"/>
    <n v="4377.9264892268693"/>
    <n v="4398.8657541191378"/>
    <n v="4398.0777946768058"/>
    <n v="4417.8050190114063"/>
  </r>
  <r>
    <x v="3"/>
    <n v="46014"/>
    <x v="174"/>
    <n v="5270"/>
    <n v="5270"/>
    <n v="5270"/>
    <n v="5270"/>
    <n v="5270"/>
    <n v="5270"/>
    <n v="5270"/>
    <n v="5270"/>
    <n v="5270"/>
    <n v="5270"/>
    <n v="5270"/>
    <n v="5270"/>
    <n v="5270"/>
    <n v="5270"/>
    <n v="5270"/>
    <n v="5270"/>
    <n v="5270"/>
    <n v="5270"/>
    <n v="5270"/>
    <n v="5270"/>
    <n v="5270"/>
    <n v="5270"/>
    <n v="5270"/>
  </r>
  <r>
    <x v="4"/>
    <n v="46014"/>
    <x v="174"/>
    <n v="4479.5"/>
    <n v="4479.5"/>
    <n v="4479.5"/>
    <n v="4479.5"/>
    <n v="4479.5"/>
    <n v="4479.5"/>
    <n v="4479.5"/>
    <n v="4479.5"/>
    <n v="4479.5"/>
    <n v="4479.5"/>
    <n v="4479.5"/>
    <n v="4479.5"/>
    <n v="4479.5"/>
    <n v="4479.5"/>
    <n v="4479.5"/>
    <n v="4479.5"/>
    <n v="4479.5"/>
    <n v="4479.5"/>
    <n v="4479.5"/>
    <n v="4479.5"/>
    <n v="4479.5"/>
    <n v="4479.5"/>
    <n v="4479.5"/>
  </r>
  <r>
    <x v="0"/>
    <n v="72020"/>
    <x v="175"/>
    <n v="1356.92"/>
    <n v="1364.13"/>
    <n v="1371.08"/>
    <n v="1459.87"/>
    <n v="1445.05"/>
    <n v="1509.03"/>
    <n v="1416.56"/>
    <n v="1393.25"/>
    <n v="1365.35"/>
    <n v="1420.03"/>
    <n v="1466"/>
    <n v="1450.3901524132091"/>
    <n v="1425.901600338696"/>
    <n v="1392.5081202370873"/>
    <n v="1371.358916172735"/>
    <n v="1349.0965961049958"/>
    <n v="1334.6260880609652"/>
    <n v="1323.4949280270957"/>
    <n v="1314.59"/>
    <n v="1312.363767993226"/>
    <n v="1296.7801439458087"/>
    <n v="1293.4407959356477"/>
    <n v="1292.3276799322607"/>
  </r>
  <r>
    <x v="1"/>
    <n v="72020"/>
    <x v="175"/>
    <n v="2045"/>
    <n v="2024"/>
    <n v="1997"/>
    <n v="2004"/>
    <n v="2026"/>
    <n v="2011"/>
    <n v="2124"/>
    <n v="2166"/>
    <n v="2148"/>
    <n v="2177"/>
    <n v="2164"/>
    <n v="2214"/>
    <n v="2224"/>
    <n v="2212"/>
    <n v="2219"/>
    <n v="2215"/>
    <n v="2239"/>
    <n v="2215"/>
    <n v="2176"/>
    <n v="2134"/>
    <n v="2116"/>
    <n v="2093"/>
    <n v="2072"/>
  </r>
  <r>
    <x v="2"/>
    <n v="72020"/>
    <x v="175"/>
    <n v="3401.92"/>
    <n v="3388.13"/>
    <n v="3368.08"/>
    <n v="3463.87"/>
    <n v="3471.05"/>
    <n v="3520.0299999999997"/>
    <n v="3540.56"/>
    <n v="3559.25"/>
    <n v="3513.35"/>
    <n v="3597.0299999999997"/>
    <n v="3630"/>
    <n v="3664.3901524132089"/>
    <n v="3649.901600338696"/>
    <n v="3604.5081202370875"/>
    <n v="3590.358916172735"/>
    <n v="3564.096596104996"/>
    <n v="3573.6260880609652"/>
    <n v="3538.4949280270957"/>
    <n v="3490.59"/>
    <n v="3446.3637679932262"/>
    <n v="3412.780143945809"/>
    <n v="3386.4407959356477"/>
    <n v="3364.3276799322607"/>
  </r>
  <r>
    <x v="3"/>
    <n v="72020"/>
    <x v="175"/>
    <n v="4177"/>
    <n v="4177"/>
    <n v="4177"/>
    <n v="4177"/>
    <n v="4177"/>
    <n v="4177"/>
    <n v="4177"/>
    <n v="4177"/>
    <n v="4177"/>
    <n v="4177"/>
    <n v="4177"/>
    <n v="4177"/>
    <n v="4177"/>
    <n v="4177"/>
    <n v="4177"/>
    <n v="4177"/>
    <n v="4177"/>
    <n v="4177"/>
    <n v="4177"/>
    <n v="4177"/>
    <n v="4177"/>
    <n v="4177"/>
    <n v="4177"/>
  </r>
  <r>
    <x v="4"/>
    <n v="72020"/>
    <x v="175"/>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n v="3550.4500000000003"/>
  </r>
  <r>
    <x v="0"/>
    <n v="23045"/>
    <x v="176"/>
    <n v="743.56999999999994"/>
    <n v="800.55"/>
    <n v="802.03"/>
    <n v="809.92"/>
    <n v="792.76"/>
    <n v="777.22"/>
    <n v="752.92"/>
    <n v="790.52"/>
    <n v="809.79"/>
    <n v="820.52"/>
    <n v="875.44"/>
    <n v="877.55406716417906"/>
    <n v="882.03710199004979"/>
    <n v="877.55406716417906"/>
    <n v="897.72772388059707"/>
    <n v="906.6937935323383"/>
    <n v="912.29758706467658"/>
    <n v="912.29758706467658"/>
    <n v="901.09"/>
    <n v="905.57303482587065"/>
    <n v="898.84848258706472"/>
    <n v="889.88241293532337"/>
    <n v="885.39937810945275"/>
  </r>
  <r>
    <x v="1"/>
    <n v="23045"/>
    <x v="176"/>
    <n v="1078"/>
    <n v="1081"/>
    <n v="1075"/>
    <n v="1098"/>
    <n v="1120"/>
    <n v="1177"/>
    <n v="1185"/>
    <n v="1189"/>
    <n v="1207"/>
    <n v="1248"/>
    <n v="1246"/>
    <n v="1266"/>
    <n v="1277"/>
    <n v="1324"/>
    <n v="1356"/>
    <n v="1369"/>
    <n v="1402"/>
    <n v="1412"/>
    <n v="1430"/>
    <n v="1418"/>
    <n v="1427"/>
    <n v="1435"/>
    <n v="1444"/>
  </r>
  <r>
    <x v="2"/>
    <n v="23045"/>
    <x v="176"/>
    <n v="1821.57"/>
    <n v="1881.55"/>
    <n v="1877.03"/>
    <n v="1907.92"/>
    <n v="1912.76"/>
    <n v="1954.22"/>
    <n v="1937.92"/>
    <n v="1979.52"/>
    <n v="2016.79"/>
    <n v="2068.52"/>
    <n v="2121.44"/>
    <n v="2143.5540671641793"/>
    <n v="2159.0371019900499"/>
    <n v="2201.5540671641793"/>
    <n v="2253.7277238805973"/>
    <n v="2275.6937935323385"/>
    <n v="2314.2975870646765"/>
    <n v="2324.2975870646765"/>
    <n v="2331.09"/>
    <n v="2323.5730348258708"/>
    <n v="2325.8484825870646"/>
    <n v="2324.8824129353234"/>
    <n v="2329.3993781094528"/>
  </r>
  <r>
    <x v="3"/>
    <n v="23045"/>
    <x v="176"/>
    <n v="2339"/>
    <n v="2339"/>
    <n v="2339"/>
    <n v="2339"/>
    <n v="2339"/>
    <n v="2339"/>
    <n v="2339"/>
    <n v="2339"/>
    <n v="2339"/>
    <n v="2339"/>
    <n v="2339"/>
    <n v="2339"/>
    <n v="2339"/>
    <n v="2339"/>
    <n v="2339"/>
    <n v="2339"/>
    <n v="2339"/>
    <n v="2339"/>
    <n v="2339"/>
    <n v="2339"/>
    <n v="2339"/>
    <n v="2339"/>
    <n v="2339"/>
  </r>
  <r>
    <x v="4"/>
    <n v="23045"/>
    <x v="176"/>
    <n v="1988.15"/>
    <n v="1988.15"/>
    <n v="1988.15"/>
    <n v="1988.15"/>
    <n v="1988.15"/>
    <n v="1988.15"/>
    <n v="1988.15"/>
    <n v="1988.15"/>
    <n v="1988.15"/>
    <n v="1988.15"/>
    <n v="1988.15"/>
    <n v="1988.15"/>
    <n v="1988.15"/>
    <n v="1988.15"/>
    <n v="1988.15"/>
    <n v="1988.15"/>
    <n v="1988.15"/>
    <n v="1988.15"/>
    <n v="1988.15"/>
    <n v="1988.15"/>
    <n v="1988.15"/>
    <n v="1988.15"/>
    <n v="1988.15"/>
  </r>
  <r>
    <x v="0"/>
    <n v="32030"/>
    <x v="177"/>
    <n v="150.44"/>
    <n v="145.79"/>
    <n v="143.79"/>
    <n v="161.09"/>
    <n v="165.17"/>
    <n v="166.63"/>
    <n v="158.87"/>
    <n v="143.68"/>
    <n v="148.13999999999999"/>
    <n v="141.6"/>
    <n v="140.13999999999999"/>
    <n v="136.81384615384616"/>
    <n v="129.02769230769229"/>
    <n v="116.79230769230769"/>
    <n v="113.45538461538462"/>
    <n v="106.78153846153846"/>
    <n v="105.66923076923077"/>
    <n v="105.66923076923077"/>
    <n v="101.22"/>
    <n v="100.1076923076923"/>
    <n v="100.1076923076923"/>
    <n v="104.55692307692307"/>
    <n v="107.89384615384616"/>
  </r>
  <r>
    <x v="1"/>
    <n v="32030"/>
    <x v="177"/>
    <n v="218"/>
    <n v="202"/>
    <n v="209"/>
    <n v="210"/>
    <n v="196"/>
    <n v="195"/>
    <n v="189"/>
    <n v="209"/>
    <n v="216"/>
    <n v="230"/>
    <n v="233"/>
    <n v="232"/>
    <n v="231"/>
    <n v="226"/>
    <n v="216"/>
    <n v="210"/>
    <n v="202"/>
    <n v="193"/>
    <n v="185"/>
    <n v="175"/>
    <n v="174"/>
    <n v="166"/>
    <n v="162"/>
  </r>
  <r>
    <x v="2"/>
    <n v="32030"/>
    <x v="177"/>
    <n v="368.44"/>
    <n v="347.78999999999996"/>
    <n v="352.78999999999996"/>
    <n v="371.09000000000003"/>
    <n v="361.16999999999996"/>
    <n v="361.63"/>
    <n v="347.87"/>
    <n v="352.68"/>
    <n v="364.14"/>
    <n v="371.6"/>
    <n v="373.14"/>
    <n v="368.81384615384616"/>
    <n v="360.02769230769229"/>
    <n v="342.7923076923077"/>
    <n v="329.45538461538462"/>
    <n v="316.78153846153845"/>
    <n v="307.66923076923075"/>
    <n v="298.66923076923075"/>
    <n v="286.22000000000003"/>
    <n v="275.10769230769233"/>
    <n v="274.10769230769233"/>
    <n v="270.55692307692306"/>
    <n v="269.89384615384614"/>
  </r>
  <r>
    <x v="3"/>
    <n v="32030"/>
    <x v="17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7"/>
    <n v="468.23529411764702"/>
    <n v="468.23529411764702"/>
  </r>
  <r>
    <x v="4"/>
    <n v="32030"/>
    <x v="177"/>
    <n v="398"/>
    <n v="398"/>
    <n v="398"/>
    <n v="398"/>
    <n v="398"/>
    <n v="398"/>
    <n v="398"/>
    <n v="398"/>
    <n v="398"/>
    <n v="398"/>
    <n v="398"/>
    <n v="398"/>
    <n v="398"/>
    <n v="398"/>
    <n v="398"/>
    <n v="398"/>
    <n v="398"/>
    <n v="398"/>
    <n v="398"/>
    <n v="398"/>
    <n v="398"/>
    <n v="398"/>
    <n v="398"/>
  </r>
  <r>
    <x v="0"/>
    <n v="24066"/>
    <x v="178"/>
    <n v="559.02"/>
    <n v="543.83000000000004"/>
    <n v="536.4"/>
    <n v="534.48"/>
    <n v="542.02"/>
    <n v="570.04999999999995"/>
    <n v="586.94000000000005"/>
    <n v="625.54"/>
    <n v="598.4"/>
    <n v="585.83000000000004"/>
    <n v="617.27"/>
    <n v="631.27300986842101"/>
    <n v="661.54720394736842"/>
    <n v="681.73"/>
    <n v="669.39606907894733"/>
    <n v="676.12366776315787"/>
    <n v="672.7598684210526"/>
    <n v="675.00240131578948"/>
    <n v="681.73"/>
    <n v="689.57886513157894"/>
    <n v="697.42773026315786"/>
    <n v="719.85305921052634"/>
    <n v="731.06572368421052"/>
  </r>
  <r>
    <x v="1"/>
    <n v="24066"/>
    <x v="178"/>
    <n v="803"/>
    <n v="796"/>
    <n v="806"/>
    <n v="818"/>
    <n v="829"/>
    <n v="844"/>
    <n v="873"/>
    <n v="906"/>
    <n v="869"/>
    <n v="868"/>
    <n v="871"/>
    <n v="877"/>
    <n v="871"/>
    <n v="864"/>
    <n v="896"/>
    <n v="915"/>
    <n v="928"/>
    <n v="932"/>
    <n v="948"/>
    <n v="969"/>
    <n v="961"/>
    <n v="961"/>
    <n v="964"/>
  </r>
  <r>
    <x v="2"/>
    <n v="24066"/>
    <x v="178"/>
    <n v="1362.02"/>
    <n v="1339.83"/>
    <n v="1342.4"/>
    <n v="1352.48"/>
    <n v="1371.02"/>
    <n v="1414.05"/>
    <n v="1459.94"/>
    <n v="1531.54"/>
    <n v="1467.4"/>
    <n v="1453.83"/>
    <n v="1488.27"/>
    <n v="1508.273009868421"/>
    <n v="1532.5472039473684"/>
    <n v="1545.73"/>
    <n v="1565.3960690789472"/>
    <n v="1591.1236677631578"/>
    <n v="1600.7598684210525"/>
    <n v="1607.0024013157895"/>
    <n v="1629.73"/>
    <n v="1658.5788651315788"/>
    <n v="1658.4277302631579"/>
    <n v="1680.8530592105262"/>
    <n v="1695.0657236842105"/>
  </r>
  <r>
    <x v="3"/>
    <n v="24066"/>
    <x v="178"/>
    <n v="1840"/>
    <n v="1840"/>
    <n v="1840"/>
    <n v="1840"/>
    <n v="1840"/>
    <n v="1840"/>
    <n v="1840"/>
    <n v="1840"/>
    <n v="1840"/>
    <n v="1840"/>
    <n v="1840"/>
    <n v="1840"/>
    <n v="1840"/>
    <n v="1840"/>
    <n v="1840"/>
    <n v="1840"/>
    <n v="1840"/>
    <n v="1840"/>
    <n v="1840"/>
    <n v="1840"/>
    <n v="1840"/>
    <n v="1840"/>
    <n v="1840"/>
  </r>
  <r>
    <x v="4"/>
    <n v="24066"/>
    <x v="178"/>
    <n v="1564"/>
    <n v="1564"/>
    <n v="1564"/>
    <n v="1564"/>
    <n v="1564"/>
    <n v="1564"/>
    <n v="1564"/>
    <n v="1564"/>
    <n v="1564"/>
    <n v="1564"/>
    <n v="1564"/>
    <n v="1564"/>
    <n v="1564"/>
    <n v="1564"/>
    <n v="1564"/>
    <n v="1564"/>
    <n v="1564"/>
    <n v="1564"/>
    <n v="1564"/>
    <n v="1564"/>
    <n v="1564"/>
    <n v="1564"/>
    <n v="1564"/>
  </r>
  <r>
    <x v="0"/>
    <n v="71037"/>
    <x v="179"/>
    <n v="565.54"/>
    <n v="588.97"/>
    <n v="595.59"/>
    <n v="612.16"/>
    <n v="619.08000000000004"/>
    <n v="584.55999999999995"/>
    <n v="624.70000000000005"/>
    <n v="628.89"/>
    <n v="593.66999999999996"/>
    <n v="628.80999999999995"/>
    <n v="595.59"/>
    <n v="605.70000000000005"/>
    <n v="614.67333333333329"/>
    <n v="612.42999999999995"/>
    <n v="624.76833333333332"/>
    <n v="610.18666666666672"/>
    <n v="601.21333333333337"/>
    <n v="605.70000000000005"/>
    <n v="598.97"/>
    <n v="587.75333333333333"/>
    <n v="584.38833333333332"/>
    <n v="579.90166666666664"/>
    <n v="585.51"/>
  </r>
  <r>
    <x v="1"/>
    <n v="71037"/>
    <x v="179"/>
    <n v="747"/>
    <n v="749"/>
    <n v="757"/>
    <n v="763"/>
    <n v="819"/>
    <n v="839"/>
    <n v="850"/>
    <n v="890"/>
    <n v="893"/>
    <n v="929"/>
    <n v="912"/>
    <n v="894"/>
    <n v="892"/>
    <n v="883"/>
    <n v="859"/>
    <n v="867"/>
    <n v="861"/>
    <n v="859"/>
    <n v="860"/>
    <n v="854"/>
    <n v="861"/>
    <n v="849"/>
    <n v="839"/>
  </r>
  <r>
    <x v="2"/>
    <n v="71037"/>
    <x v="179"/>
    <n v="1312.54"/>
    <n v="1337.97"/>
    <n v="1352.5900000000001"/>
    <n v="1375.1599999999999"/>
    <n v="1438.08"/>
    <n v="1423.56"/>
    <n v="1474.7"/>
    <n v="1518.8899999999999"/>
    <n v="1486.67"/>
    <n v="1557.81"/>
    <n v="1507.5900000000001"/>
    <n v="1499.7"/>
    <n v="1506.6733333333332"/>
    <n v="1495.4299999999998"/>
    <n v="1483.7683333333334"/>
    <n v="1477.1866666666667"/>
    <n v="1462.2133333333334"/>
    <n v="1464.7"/>
    <n v="1458.97"/>
    <n v="1441.7533333333333"/>
    <n v="1445.3883333333333"/>
    <n v="1428.9016666666666"/>
    <n v="1424.51"/>
  </r>
  <r>
    <x v="3"/>
    <n v="71037"/>
    <x v="179"/>
    <n v="2041"/>
    <n v="2041"/>
    <n v="2041"/>
    <n v="2041"/>
    <n v="2041"/>
    <n v="2041"/>
    <n v="2041"/>
    <n v="2041"/>
    <n v="2041"/>
    <n v="2041"/>
    <n v="2041"/>
    <n v="2041"/>
    <n v="2041"/>
    <n v="2041"/>
    <n v="2041"/>
    <n v="2041"/>
    <n v="2041"/>
    <n v="2041"/>
    <n v="2041"/>
    <n v="2041"/>
    <n v="2041"/>
    <n v="2041"/>
    <n v="2041"/>
  </r>
  <r>
    <x v="4"/>
    <n v="71037"/>
    <x v="179"/>
    <n v="1734.85"/>
    <n v="1734.85"/>
    <n v="1734.85"/>
    <n v="1734.85"/>
    <n v="1734.85"/>
    <n v="1734.85"/>
    <n v="1734.85"/>
    <n v="1734.85"/>
    <n v="1734.85"/>
    <n v="1734.85"/>
    <n v="1734.85"/>
    <n v="1734.85"/>
    <n v="1734.85"/>
    <n v="1734.85"/>
    <n v="1734.85"/>
    <n v="1734.85"/>
    <n v="1734.85"/>
    <n v="1734.85"/>
    <n v="1734.85"/>
    <n v="1734.85"/>
    <n v="1734.85"/>
    <n v="1734.85"/>
    <n v="1734.85"/>
  </r>
  <r>
    <x v="0"/>
    <n v="45064"/>
    <x v="180"/>
    <n v="316.39"/>
    <n v="330.77"/>
    <n v="322.2"/>
    <n v="318.66000000000003"/>
    <n v="346.12"/>
    <n v="328.58"/>
    <n v="358.69"/>
    <n v="373.34"/>
    <n v="365.5"/>
    <n v="382.07"/>
    <n v="406.02"/>
    <n v="410.45760000000001"/>
    <n v="420.71904000000001"/>
    <n v="435.54111999999998"/>
    <n v="438.96159999999998"/>
    <n v="442.38207999999997"/>
    <n v="437.82144"/>
    <n v="430.98048"/>
    <n v="427.56"/>
    <n v="435.54111999999998"/>
    <n v="441.24191999999999"/>
    <n v="442.38207999999997"/>
    <n v="436.68128000000002"/>
  </r>
  <r>
    <x v="1"/>
    <n v="45064"/>
    <x v="180"/>
    <n v="452"/>
    <n v="447"/>
    <n v="455"/>
    <n v="468"/>
    <n v="468"/>
    <n v="516"/>
    <n v="502"/>
    <n v="540"/>
    <n v="563"/>
    <n v="594"/>
    <n v="606"/>
    <n v="585"/>
    <n v="594"/>
    <n v="598"/>
    <n v="607"/>
    <n v="607"/>
    <n v="615"/>
    <n v="628"/>
    <n v="636"/>
    <n v="642"/>
    <n v="640"/>
    <n v="640"/>
    <n v="639"/>
  </r>
  <r>
    <x v="2"/>
    <n v="45064"/>
    <x v="180"/>
    <n v="768.39"/>
    <n v="777.77"/>
    <n v="777.2"/>
    <n v="786.66000000000008"/>
    <n v="814.12"/>
    <n v="844.57999999999993"/>
    <n v="860.69"/>
    <n v="913.33999999999992"/>
    <n v="928.5"/>
    <n v="976.06999999999994"/>
    <n v="1012.02"/>
    <n v="995.45759999999996"/>
    <n v="1014.7190399999999"/>
    <n v="1033.5411199999999"/>
    <n v="1045.9616000000001"/>
    <n v="1049.3820799999999"/>
    <n v="1052.8214399999999"/>
    <n v="1058.9804799999999"/>
    <n v="1063.56"/>
    <n v="1077.5411199999999"/>
    <n v="1081.2419199999999"/>
    <n v="1082.3820799999999"/>
    <n v="1075.68128"/>
  </r>
  <r>
    <x v="3"/>
    <n v="45064"/>
    <x v="180"/>
    <n v="1142"/>
    <n v="1142"/>
    <n v="1142"/>
    <n v="1142"/>
    <n v="1142"/>
    <n v="1142"/>
    <n v="1142"/>
    <n v="1142"/>
    <n v="1142"/>
    <n v="1142"/>
    <n v="1142"/>
    <n v="1142"/>
    <n v="1142"/>
    <n v="1142"/>
    <n v="1142"/>
    <n v="1142"/>
    <n v="1142"/>
    <n v="1142"/>
    <n v="1142"/>
    <n v="1142"/>
    <n v="1142"/>
    <n v="1142"/>
    <n v="1142"/>
  </r>
  <r>
    <x v="4"/>
    <n v="45064"/>
    <x v="180"/>
    <n v="970.7"/>
    <n v="970.7"/>
    <n v="970.7"/>
    <n v="970.7"/>
    <n v="970.7"/>
    <n v="970.7"/>
    <n v="970.7"/>
    <n v="970.7"/>
    <n v="970.7"/>
    <n v="970.7"/>
    <n v="970.7"/>
    <n v="970.7"/>
    <n v="970.7"/>
    <n v="970.7"/>
    <n v="970.7"/>
    <n v="970.7"/>
    <n v="970.7"/>
    <n v="970.7"/>
    <n v="970.7"/>
    <n v="970.7"/>
    <n v="970.7"/>
    <n v="970.7"/>
    <n v="970.7"/>
  </r>
  <r>
    <x v="0"/>
    <n v="72021"/>
    <x v="181"/>
    <n v="1010.93"/>
    <n v="1035.96"/>
    <n v="1083.8"/>
    <n v="1072.6099999999999"/>
    <n v="1087.99"/>
    <n v="1070.77"/>
    <n v="1014.47"/>
    <n v="979.63"/>
    <n v="934.33"/>
    <n v="937.66"/>
    <n v="886.92"/>
    <n v="853.37364985163208"/>
    <n v="827.98219584569733"/>
    <n v="765.05554896142439"/>
    <n v="754.01578635014835"/>
    <n v="750.70385756676558"/>
    <n v="767.26350148367953"/>
    <n v="754.01578635014835"/>
    <n v="744.08"/>
    <n v="719.79252225519292"/>
    <n v="707.64878338278936"/>
    <n v="707.64878338278936"/>
    <n v="707.64878338278936"/>
  </r>
  <r>
    <x v="1"/>
    <n v="72021"/>
    <x v="181"/>
    <n v="1422"/>
    <n v="1422"/>
    <n v="1438"/>
    <n v="1448"/>
    <n v="1452"/>
    <n v="1440"/>
    <n v="1522"/>
    <n v="1556"/>
    <n v="1541"/>
    <n v="1495"/>
    <n v="1489"/>
    <n v="1501"/>
    <n v="1444"/>
    <n v="1445"/>
    <n v="1411"/>
    <n v="1374"/>
    <n v="1325"/>
    <n v="1280"/>
    <n v="1264"/>
    <n v="1233"/>
    <n v="1212"/>
    <n v="1192"/>
    <n v="1190"/>
  </r>
  <r>
    <x v="2"/>
    <n v="72021"/>
    <x v="181"/>
    <n v="2432.9299999999998"/>
    <n v="2457.96"/>
    <n v="2521.8000000000002"/>
    <n v="2520.6099999999997"/>
    <n v="2539.9899999999998"/>
    <n v="2510.77"/>
    <n v="2536.4700000000003"/>
    <n v="2535.63"/>
    <n v="2475.33"/>
    <n v="2432.66"/>
    <n v="2375.92"/>
    <n v="2354.3736498516319"/>
    <n v="2271.9821958456973"/>
    <n v="2210.0555489614244"/>
    <n v="2165.0157863501481"/>
    <n v="2124.7038575667657"/>
    <n v="2092.2635014836796"/>
    <n v="2034.0157863501483"/>
    <n v="2008.08"/>
    <n v="1952.792522255193"/>
    <n v="1919.6487833827894"/>
    <n v="1899.6487833827894"/>
    <n v="1897.6487833827894"/>
  </r>
  <r>
    <x v="3"/>
    <n v="72021"/>
    <x v="181"/>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8"/>
    <n v="2990.5882352941198"/>
    <n v="2990.5882352941198"/>
  </r>
  <r>
    <x v="4"/>
    <n v="72021"/>
    <x v="181"/>
    <n v="2542"/>
    <n v="2542"/>
    <n v="2542"/>
    <n v="2542"/>
    <n v="2542"/>
    <n v="2542"/>
    <n v="2542"/>
    <n v="2542"/>
    <n v="2542"/>
    <n v="2542"/>
    <n v="2542"/>
    <n v="2542"/>
    <n v="2542"/>
    <n v="2542"/>
    <n v="2542"/>
    <n v="2542"/>
    <n v="2542"/>
    <n v="2542"/>
    <n v="2542"/>
    <n v="2542"/>
    <n v="2542"/>
    <n v="2542"/>
    <n v="2542"/>
  </r>
  <r>
    <x v="0"/>
    <n v="73107"/>
    <x v="182"/>
    <n v="1601.17"/>
    <n v="1627.23"/>
    <n v="1700.91"/>
    <n v="1688.55"/>
    <n v="1727.31"/>
    <n v="1663.63"/>
    <n v="1627.49"/>
    <n v="1679.31"/>
    <n v="1672.85"/>
    <n v="1652.66"/>
    <n v="1649.36"/>
    <n v="1620.0650154083205"/>
    <n v="1611.1696687211095"/>
    <n v="1577.8121186440678"/>
    <n v="1543.3426502311249"/>
    <n v="1537.7830585516178"/>
    <n v="1492.194406779661"/>
    <n v="1465.5083667180277"/>
    <n v="1443.27"/>
    <n v="1428.8150616332819"/>
    <n v="1426.5912249614792"/>
    <n v="1416.5839599383667"/>
    <n v="1414.360123266564"/>
  </r>
  <r>
    <x v="1"/>
    <n v="73107"/>
    <x v="182"/>
    <n v="2152"/>
    <n v="2202"/>
    <n v="2242"/>
    <n v="2266"/>
    <n v="2227"/>
    <n v="2268"/>
    <n v="2346"/>
    <n v="2373"/>
    <n v="2416"/>
    <n v="2458"/>
    <n v="2505"/>
    <n v="2533"/>
    <n v="2501"/>
    <n v="2515"/>
    <n v="2514"/>
    <n v="2479"/>
    <n v="2466"/>
    <n v="2429"/>
    <n v="2413"/>
    <n v="2364"/>
    <n v="2308"/>
    <n v="2289"/>
    <n v="2253"/>
  </r>
  <r>
    <x v="2"/>
    <n v="73107"/>
    <x v="182"/>
    <n v="3753.17"/>
    <n v="3829.23"/>
    <n v="3942.91"/>
    <n v="3954.55"/>
    <n v="3954.31"/>
    <n v="3931.63"/>
    <n v="3973.49"/>
    <n v="4052.31"/>
    <n v="4088.85"/>
    <n v="4110.66"/>
    <n v="4154.3599999999997"/>
    <n v="4153.0650154083205"/>
    <n v="4112.1696687211097"/>
    <n v="4092.8121186440676"/>
    <n v="4057.3426502311249"/>
    <n v="4016.7830585516176"/>
    <n v="3958.1944067796612"/>
    <n v="3894.5083667180279"/>
    <n v="3856.27"/>
    <n v="3792.8150616332819"/>
    <n v="3734.5912249614794"/>
    <n v="3705.5839599383667"/>
    <n v="3667.3601232665642"/>
  </r>
  <r>
    <x v="3"/>
    <n v="73107"/>
    <x v="182"/>
    <n v="5234"/>
    <n v="5234"/>
    <n v="5234"/>
    <n v="5234"/>
    <n v="5234"/>
    <n v="5234"/>
    <n v="5234"/>
    <n v="5234"/>
    <n v="5234"/>
    <n v="5234"/>
    <n v="5234"/>
    <n v="5234"/>
    <n v="5234"/>
    <n v="5234"/>
    <n v="5234"/>
    <n v="5234"/>
    <n v="5234"/>
    <n v="5234"/>
    <n v="5234"/>
    <n v="5234"/>
    <n v="5234"/>
    <n v="5234"/>
    <n v="5234"/>
  </r>
  <r>
    <x v="4"/>
    <n v="73107"/>
    <x v="182"/>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n v="4448.8999999999996"/>
  </r>
  <r>
    <x v="0"/>
    <n v="23047"/>
    <x v="183"/>
    <n v="677.35"/>
    <n v="695.11"/>
    <n v="671.16"/>
    <n v="655.24"/>
    <n v="684.08"/>
    <n v="669.35"/>
    <n v="676.73"/>
    <n v="658.97"/>
    <n v="683.84"/>
    <n v="660.27"/>
    <n v="659.08"/>
    <n v="649.56379426644185"/>
    <n v="636.1013322091062"/>
    <n v="615.90763912310285"/>
    <n v="605.81079258010118"/>
    <n v="619.27325463743682"/>
    <n v="639.46694772344017"/>
    <n v="655.17315345699831"/>
    <n v="665.27"/>
    <n v="668.63561551433395"/>
    <n v="660.78251264755477"/>
    <n v="664.14812816188874"/>
    <n v="659.66064080944352"/>
  </r>
  <r>
    <x v="1"/>
    <n v="23047"/>
    <x v="183"/>
    <n v="809"/>
    <n v="822"/>
    <n v="846"/>
    <n v="860"/>
    <n v="880"/>
    <n v="927"/>
    <n v="942"/>
    <n v="969"/>
    <n v="937"/>
    <n v="946"/>
    <n v="935"/>
    <n v="907"/>
    <n v="896"/>
    <n v="896"/>
    <n v="891"/>
    <n v="876"/>
    <n v="857"/>
    <n v="849"/>
    <n v="850"/>
    <n v="843"/>
    <n v="849"/>
    <n v="859"/>
    <n v="880"/>
  </r>
  <r>
    <x v="2"/>
    <n v="23047"/>
    <x v="183"/>
    <n v="1486.35"/>
    <n v="1517.1100000000001"/>
    <n v="1517.1599999999999"/>
    <n v="1515.24"/>
    <n v="1564.08"/>
    <n v="1596.35"/>
    <n v="1618.73"/>
    <n v="1627.97"/>
    <n v="1620.8400000000001"/>
    <n v="1606.27"/>
    <n v="1594.08"/>
    <n v="1556.5637942664418"/>
    <n v="1532.1013322091062"/>
    <n v="1511.9076391231029"/>
    <n v="1496.8107925801012"/>
    <n v="1495.2732546374368"/>
    <n v="1496.4669477234402"/>
    <n v="1504.1731534569983"/>
    <n v="1515.27"/>
    <n v="1511.6356155143339"/>
    <n v="1509.7825126475548"/>
    <n v="1523.1481281618887"/>
    <n v="1539.6606408094435"/>
  </r>
  <r>
    <x v="3"/>
    <n v="23047"/>
    <x v="183"/>
    <n v="1788"/>
    <n v="1788"/>
    <n v="1788"/>
    <n v="1788"/>
    <n v="1788"/>
    <n v="1788"/>
    <n v="1788"/>
    <n v="1788"/>
    <n v="1788"/>
    <n v="1788"/>
    <n v="1788"/>
    <n v="1788"/>
    <n v="1788"/>
    <n v="1788"/>
    <n v="1788"/>
    <n v="1788"/>
    <n v="1788"/>
    <n v="1788"/>
    <n v="1788"/>
    <n v="1788"/>
    <n v="1788"/>
    <n v="1788"/>
    <n v="1788"/>
  </r>
  <r>
    <x v="4"/>
    <n v="23047"/>
    <x v="183"/>
    <n v="1519.8"/>
    <n v="1519.8"/>
    <n v="1519.8"/>
    <n v="1519.8"/>
    <n v="1519.8"/>
    <n v="1519.8"/>
    <n v="1519.8"/>
    <n v="1519.8"/>
    <n v="1519.8"/>
    <n v="1519.8"/>
    <n v="1519.8"/>
    <n v="1519.8"/>
    <n v="1519.8"/>
    <n v="1519.8"/>
    <n v="1519.8"/>
    <n v="1519.8"/>
    <n v="1519.8"/>
    <n v="1519.8"/>
    <n v="1519.8"/>
    <n v="1519.8"/>
    <n v="1519.8"/>
    <n v="1519.8"/>
    <n v="1519.8"/>
  </r>
  <r>
    <x v="0"/>
    <n v="43010"/>
    <x v="184"/>
    <n v="896.17"/>
    <n v="920.66"/>
    <n v="995.96"/>
    <n v="951.68"/>
    <n v="983.28"/>
    <n v="916.3"/>
    <n v="858.06"/>
    <n v="860.36"/>
    <n v="864.9"/>
    <n v="859.22"/>
    <n v="831.3"/>
    <n v="812.76957055214723"/>
    <n v="793.79006134969325"/>
    <n v="781.50920245398777"/>
    <n v="781.50920245398777"/>
    <n v="760.29680981595095"/>
    <n v="749.13239263803678"/>
    <n v="746.89950920245394"/>
    <n v="727.92"/>
    <n v="727.92"/>
    <n v="740.20085889570555"/>
    <n v="744.66662576687122"/>
    <n v="754.71460122699386"/>
  </r>
  <r>
    <x v="1"/>
    <n v="43010"/>
    <x v="184"/>
    <n v="1279"/>
    <n v="1259"/>
    <n v="1237"/>
    <n v="1251"/>
    <n v="1273"/>
    <n v="1286"/>
    <n v="1327"/>
    <n v="1305"/>
    <n v="1340"/>
    <n v="1296"/>
    <n v="1313"/>
    <n v="1308"/>
    <n v="1296"/>
    <n v="1284"/>
    <n v="1249"/>
    <n v="1267"/>
    <n v="1254"/>
    <n v="1215"/>
    <n v="1197"/>
    <n v="1188"/>
    <n v="1173"/>
    <n v="1149"/>
    <n v="1134"/>
  </r>
  <r>
    <x v="2"/>
    <n v="43010"/>
    <x v="184"/>
    <n v="2175.17"/>
    <n v="2179.66"/>
    <n v="2232.96"/>
    <n v="2202.6799999999998"/>
    <n v="2256.2799999999997"/>
    <n v="2202.3000000000002"/>
    <n v="2185.06"/>
    <n v="2165.36"/>
    <n v="2204.9"/>
    <n v="2155.2200000000003"/>
    <n v="2144.3000000000002"/>
    <n v="2120.7695705521473"/>
    <n v="2089.7900613496931"/>
    <n v="2065.5092024539877"/>
    <n v="2030.5092024539877"/>
    <n v="2027.2968098159508"/>
    <n v="2003.1323926380369"/>
    <n v="1961.8995092024538"/>
    <n v="1924.92"/>
    <n v="1915.92"/>
    <n v="1913.2008588957056"/>
    <n v="1893.6666257668712"/>
    <n v="1888.7146012269939"/>
  </r>
  <r>
    <x v="3"/>
    <n v="43010"/>
    <x v="184"/>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5999999999995"/>
    <n v="2757.6"/>
    <n v="2757.6"/>
  </r>
  <r>
    <x v="4"/>
    <n v="43010"/>
    <x v="184"/>
    <n v="2343.96"/>
    <n v="2343.96"/>
    <n v="2343.96"/>
    <n v="2343.96"/>
    <n v="2343.96"/>
    <n v="2343.96"/>
    <n v="2343.96"/>
    <n v="2343.96"/>
    <n v="2343.96"/>
    <n v="2343.96"/>
    <n v="2343.96"/>
    <n v="2343.96"/>
    <n v="2343.96"/>
    <n v="2343.96"/>
    <n v="2343.96"/>
    <n v="2343.96"/>
    <n v="2343.96"/>
    <n v="2343.96"/>
    <n v="2343.96"/>
    <n v="2343.96"/>
    <n v="2343.96"/>
    <n v="2343.96"/>
    <n v="2343.96"/>
  </r>
  <r>
    <x v="0"/>
    <n v="11057"/>
    <x v="185"/>
    <n v="663.73"/>
    <n v="657.35"/>
    <n v="665.35"/>
    <n v="641.24"/>
    <n v="664.62"/>
    <n v="605.91"/>
    <n v="654.65"/>
    <n v="645.08000000000004"/>
    <n v="626.24"/>
    <n v="629.24"/>
    <n v="618.04999999999995"/>
    <n v="612.7818518518518"/>
    <n v="610.53311111111111"/>
    <n v="606.03562962962963"/>
    <n v="607.16"/>
    <n v="592.54318518518517"/>
    <n v="590.29444444444448"/>
    <n v="595.91629629629631"/>
    <n v="607.16"/>
    <n v="607.16"/>
    <n v="613.90622222222225"/>
    <n v="616.15496296296294"/>
    <n v="615.0305925925926"/>
  </r>
  <r>
    <x v="1"/>
    <n v="11057"/>
    <x v="185"/>
    <n v="1086"/>
    <n v="1074"/>
    <n v="1080"/>
    <n v="1099"/>
    <n v="1105"/>
    <n v="1124"/>
    <n v="1127"/>
    <n v="1113"/>
    <n v="1103"/>
    <n v="1096"/>
    <n v="1068"/>
    <n v="1030"/>
    <n v="993"/>
    <n v="972"/>
    <n v="943"/>
    <n v="943"/>
    <n v="931"/>
    <n v="911"/>
    <n v="901"/>
    <n v="896"/>
    <n v="902"/>
    <n v="892"/>
    <n v="898"/>
  </r>
  <r>
    <x v="2"/>
    <n v="11057"/>
    <x v="185"/>
    <n v="1749.73"/>
    <n v="1731.35"/>
    <n v="1745.35"/>
    <n v="1740.24"/>
    <n v="1769.62"/>
    <n v="1729.9099999999999"/>
    <n v="1781.65"/>
    <n v="1758.08"/>
    <n v="1729.24"/>
    <n v="1725.24"/>
    <n v="1686.05"/>
    <n v="1642.7818518518518"/>
    <n v="1603.5331111111111"/>
    <n v="1578.0356296296295"/>
    <n v="1550.1599999999999"/>
    <n v="1535.5431851851852"/>
    <n v="1521.2944444444445"/>
    <n v="1506.9162962962964"/>
    <n v="1508.1599999999999"/>
    <n v="1503.1599999999999"/>
    <n v="1515.9062222222224"/>
    <n v="1508.1549629629631"/>
    <n v="1513.0305925925927"/>
  </r>
  <r>
    <x v="3"/>
    <n v="11057"/>
    <x v="185"/>
    <n v="2138"/>
    <n v="2138"/>
    <n v="2138"/>
    <n v="2138"/>
    <n v="2138"/>
    <n v="2138"/>
    <n v="2138"/>
    <n v="2138"/>
    <n v="2138"/>
    <n v="2138"/>
    <n v="2138"/>
    <n v="2138"/>
    <n v="2138"/>
    <n v="2138"/>
    <n v="2138"/>
    <n v="2138"/>
    <n v="2138"/>
    <n v="2138"/>
    <n v="2138"/>
    <n v="2138"/>
    <n v="2138"/>
    <n v="2138"/>
    <n v="2138"/>
  </r>
  <r>
    <x v="4"/>
    <n v="11057"/>
    <x v="185"/>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n v="1817.2999999999997"/>
  </r>
  <r>
    <x v="0"/>
    <n v="12025"/>
    <x v="186"/>
    <n v="3794.21"/>
    <n v="4033.98"/>
    <n v="4154.46"/>
    <n v="4319.63"/>
    <n v="4352.1400000000003"/>
    <n v="4345.93"/>
    <n v="4330.3500000000004"/>
    <n v="4341.1899999999996"/>
    <n v="4317.54"/>
    <n v="4252.95"/>
    <n v="4122.74"/>
    <n v="4060.9941009463723"/>
    <n v="3977.3427530828794"/>
    <n v="3871.3843791224549"/>
    <n v="3908.1909721823918"/>
    <n v="3885.8839460854601"/>
    <n v="3931.6133495841696"/>
    <n v="3920.4598365357042"/>
    <n v="3889.23"/>
    <n v="3881.4225408660741"/>
    <n v="3864.6922712933756"/>
    <n v="3847.9620017206767"/>
    <n v="3831.2317321479782"/>
  </r>
  <r>
    <x v="1"/>
    <n v="12025"/>
    <x v="186"/>
    <n v="5050"/>
    <n v="5139"/>
    <n v="5227"/>
    <n v="5287"/>
    <n v="5401"/>
    <n v="5607"/>
    <n v="5899"/>
    <n v="6101"/>
    <n v="6249"/>
    <n v="6426"/>
    <n v="6455"/>
    <n v="6415"/>
    <n v="6364"/>
    <n v="6310"/>
    <n v="6190"/>
    <n v="6103"/>
    <n v="5995"/>
    <n v="5941"/>
    <n v="5934"/>
    <n v="5863"/>
    <n v="5862"/>
    <n v="5838"/>
    <n v="5868"/>
  </r>
  <r>
    <x v="2"/>
    <n v="12025"/>
    <x v="186"/>
    <n v="8844.2099999999991"/>
    <n v="9172.98"/>
    <n v="9381.4599999999991"/>
    <n v="9606.630000000001"/>
    <n v="9753.14"/>
    <n v="9952.93"/>
    <n v="10229.35"/>
    <n v="10442.189999999999"/>
    <n v="10566.54"/>
    <n v="10678.95"/>
    <n v="10577.74"/>
    <n v="10475.994100946373"/>
    <n v="10341.342753082879"/>
    <n v="10181.384379122455"/>
    <n v="10098.190972182392"/>
    <n v="9988.8839460854597"/>
    <n v="9926.6133495841696"/>
    <n v="9861.4598365357051"/>
    <n v="9823.23"/>
    <n v="9744.422540866075"/>
    <n v="9726.6922712933756"/>
    <n v="9685.9620017206762"/>
    <n v="9699.2317321479786"/>
  </r>
  <r>
    <x v="3"/>
    <n v="12025"/>
    <x v="186"/>
    <n v="11001"/>
    <n v="11001"/>
    <n v="11001"/>
    <n v="11001"/>
    <n v="11001"/>
    <n v="11001"/>
    <n v="11001"/>
    <n v="11001"/>
    <n v="11001"/>
    <n v="11001"/>
    <n v="11001"/>
    <n v="11001"/>
    <n v="11001"/>
    <n v="11001"/>
    <n v="11001"/>
    <n v="11001"/>
    <n v="11001"/>
    <n v="11001"/>
    <n v="11001"/>
    <n v="11001"/>
    <n v="11001"/>
    <n v="11001"/>
    <n v="11001"/>
  </r>
  <r>
    <x v="4"/>
    <n v="12025"/>
    <x v="186"/>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n v="9350.8499999999985"/>
  </r>
  <r>
    <x v="0"/>
    <n v="13021"/>
    <x v="187"/>
    <n v="396.07"/>
    <n v="428.56"/>
    <n v="411.23"/>
    <n v="437.75"/>
    <n v="467.83"/>
    <n v="445.72"/>
    <n v="443.99"/>
    <n v="455.67"/>
    <n v="402.85"/>
    <n v="423.72"/>
    <n v="400.88"/>
    <n v="365.3169934640523"/>
    <n v="351.8283660130719"/>
    <n v="339.46379084967322"/>
    <n v="334.9675816993464"/>
    <n v="333.84352941176473"/>
    <n v="341.7118954248366"/>
    <n v="345.0840522875817"/>
    <n v="343.96"/>
    <n v="347.33215686274508"/>
    <n v="349.58026143790852"/>
    <n v="342.83594771241832"/>
    <n v="340.58784313725494"/>
  </r>
  <r>
    <x v="1"/>
    <n v="13021"/>
    <x v="187"/>
    <n v="478"/>
    <n v="488"/>
    <n v="496"/>
    <n v="528"/>
    <n v="523"/>
    <n v="562"/>
    <n v="578"/>
    <n v="621"/>
    <n v="641"/>
    <n v="632"/>
    <n v="636"/>
    <n v="633"/>
    <n v="626"/>
    <n v="596"/>
    <n v="580"/>
    <n v="561"/>
    <n v="541"/>
    <n v="514"/>
    <n v="509"/>
    <n v="500"/>
    <n v="496"/>
    <n v="499"/>
    <n v="504"/>
  </r>
  <r>
    <x v="2"/>
    <n v="13021"/>
    <x v="187"/>
    <n v="874.06999999999994"/>
    <n v="916.56"/>
    <n v="907.23"/>
    <n v="965.75"/>
    <n v="990.82999999999993"/>
    <n v="1007.72"/>
    <n v="1021.99"/>
    <n v="1076.67"/>
    <n v="1043.8499999999999"/>
    <n v="1055.72"/>
    <n v="1036.8800000000001"/>
    <n v="998.3169934640523"/>
    <n v="977.8283660130719"/>
    <n v="935.46379084967316"/>
    <n v="914.9675816993464"/>
    <n v="894.84352941176473"/>
    <n v="882.7118954248366"/>
    <n v="859.0840522875817"/>
    <n v="852.96"/>
    <n v="847.33215686274502"/>
    <n v="845.58026143790858"/>
    <n v="841.83594771241837"/>
    <n v="844.58784313725494"/>
  </r>
  <r>
    <x v="3"/>
    <n v="13021"/>
    <x v="187"/>
    <n v="1377"/>
    <n v="1377"/>
    <n v="1377"/>
    <n v="1377"/>
    <n v="1377"/>
    <n v="1377"/>
    <n v="1377"/>
    <n v="1377"/>
    <n v="1377"/>
    <n v="1377"/>
    <n v="1377"/>
    <n v="1377"/>
    <n v="1377"/>
    <n v="1377"/>
    <n v="1377"/>
    <n v="1377"/>
    <n v="1377"/>
    <n v="1377"/>
    <n v="1377"/>
    <n v="1377"/>
    <n v="1377"/>
    <n v="1377"/>
    <n v="1377"/>
  </r>
  <r>
    <x v="4"/>
    <n v="13021"/>
    <x v="187"/>
    <n v="1170.45"/>
    <n v="1170.45"/>
    <n v="1170.45"/>
    <n v="1170.45"/>
    <n v="1170.45"/>
    <n v="1170.45"/>
    <n v="1170.45"/>
    <n v="1170.45"/>
    <n v="1170.45"/>
    <n v="1170.45"/>
    <n v="1170.45"/>
    <n v="1170.45"/>
    <n v="1170.45"/>
    <n v="1170.45"/>
    <n v="1170.45"/>
    <n v="1170.45"/>
    <n v="1170.45"/>
    <n v="1170.45"/>
    <n v="1170.45"/>
    <n v="1170.45"/>
    <n v="1170.45"/>
    <n v="1170.45"/>
    <n v="1170.45"/>
  </r>
  <r>
    <x v="0"/>
    <n v="23050"/>
    <x v="188"/>
    <n v="779.11"/>
    <n v="803.92"/>
    <n v="861.55"/>
    <n v="911.93"/>
    <n v="924.06"/>
    <n v="944.81999999999994"/>
    <n v="970.55"/>
    <n v="973.81999999999994"/>
    <n v="1011.58"/>
    <n v="1016.42"/>
    <n v="1004.01"/>
    <n v="1005.4675115207374"/>
    <n v="991.02433179723505"/>
    <n v="956.58290322580649"/>
    <n v="945.4727649769585"/>
    <n v="961.02695852534566"/>
    <n v="966.58202764976954"/>
    <n v="973.24811059907836"/>
    <n v="964.36"/>
    <n v="973.24811059907836"/>
    <n v="973.24811059907836"/>
    <n v="994.3573732718894"/>
    <n v="999.91244239631339"/>
  </r>
  <r>
    <x v="1"/>
    <n v="23050"/>
    <x v="188"/>
    <n v="1257"/>
    <n v="1245"/>
    <n v="1295"/>
    <n v="1293"/>
    <n v="1313"/>
    <n v="1348"/>
    <n v="1365"/>
    <n v="1436"/>
    <n v="1473"/>
    <n v="1521"/>
    <n v="1521"/>
    <n v="1496"/>
    <n v="1495"/>
    <n v="1502"/>
    <n v="1516"/>
    <n v="1493"/>
    <n v="1482"/>
    <n v="1480"/>
    <n v="1483"/>
    <n v="1458"/>
    <n v="1457"/>
    <n v="1452"/>
    <n v="1460"/>
  </r>
  <r>
    <x v="2"/>
    <n v="23050"/>
    <x v="188"/>
    <n v="2036.1100000000001"/>
    <n v="2048.92"/>
    <n v="2156.5500000000002"/>
    <n v="2204.9299999999998"/>
    <n v="2237.06"/>
    <n v="2292.8199999999997"/>
    <n v="2335.5500000000002"/>
    <n v="2409.8199999999997"/>
    <n v="2484.58"/>
    <n v="2537.42"/>
    <n v="2525.0100000000002"/>
    <n v="2501.4675115207374"/>
    <n v="2486.0243317972349"/>
    <n v="2458.5829032258066"/>
    <n v="2461.4727649769584"/>
    <n v="2454.0269585253454"/>
    <n v="2448.5820276497698"/>
    <n v="2453.2481105990782"/>
    <n v="2447.36"/>
    <n v="2431.2481105990782"/>
    <n v="2430.2481105990782"/>
    <n v="2446.3573732718896"/>
    <n v="2459.9124423963135"/>
  </r>
  <r>
    <x v="3"/>
    <n v="23050"/>
    <x v="188"/>
    <n v="2840"/>
    <n v="2840"/>
    <n v="2840"/>
    <n v="2840"/>
    <n v="2840"/>
    <n v="2840"/>
    <n v="2840"/>
    <n v="2840"/>
    <n v="2840"/>
    <n v="2840"/>
    <n v="2840"/>
    <n v="2840"/>
    <n v="2840"/>
    <n v="2840"/>
    <n v="2840"/>
    <n v="2840"/>
    <n v="2840"/>
    <n v="2840"/>
    <n v="2840"/>
    <n v="2840"/>
    <n v="2840"/>
    <n v="2840"/>
    <n v="2840"/>
  </r>
  <r>
    <x v="4"/>
    <n v="23050"/>
    <x v="188"/>
    <n v="2414"/>
    <n v="2414"/>
    <n v="2414"/>
    <n v="2414"/>
    <n v="2414"/>
    <n v="2414"/>
    <n v="2414"/>
    <n v="2414"/>
    <n v="2414"/>
    <n v="2414"/>
    <n v="2414"/>
    <n v="2414"/>
    <n v="2414"/>
    <n v="2414"/>
    <n v="2414"/>
    <n v="2414"/>
    <n v="2414"/>
    <n v="2414"/>
    <n v="2414"/>
    <n v="2414"/>
    <n v="2414"/>
    <n v="2414"/>
    <n v="2414"/>
  </r>
  <r>
    <x v="0"/>
    <n v="44040"/>
    <x v="189"/>
    <n v="488.1"/>
    <n v="492.37"/>
    <n v="511.86"/>
    <n v="518.55999999999995"/>
    <n v="550.24"/>
    <n v="541.21"/>
    <n v="543.51"/>
    <n v="522.66999999999996"/>
    <n v="502.18"/>
    <n v="544.21"/>
    <n v="552.97"/>
    <n v="552.14279661016951"/>
    <n v="560.03055084745756"/>
    <n v="567.91830508474573"/>
    <n v="557.77690677966098"/>
    <n v="544.25504237288135"/>
    <n v="539.74775423728818"/>
    <n v="536.36728813559318"/>
    <n v="531.86"/>
    <n v="536.36728813559318"/>
    <n v="539.74775423728818"/>
    <n v="543.12822033898306"/>
    <n v="546.50868644067793"/>
  </r>
  <r>
    <x v="1"/>
    <n v="44040"/>
    <x v="189"/>
    <n v="848"/>
    <n v="851"/>
    <n v="840"/>
    <n v="881"/>
    <n v="880"/>
    <n v="900"/>
    <n v="934"/>
    <n v="933"/>
    <n v="944"/>
    <n v="946"/>
    <n v="935"/>
    <n v="929"/>
    <n v="915"/>
    <n v="912"/>
    <n v="916"/>
    <n v="927"/>
    <n v="924"/>
    <n v="918"/>
    <n v="915"/>
    <n v="914"/>
    <n v="904"/>
    <n v="889"/>
    <n v="885"/>
  </r>
  <r>
    <x v="2"/>
    <n v="44040"/>
    <x v="189"/>
    <n v="1336.1"/>
    <n v="1343.37"/>
    <n v="1351.8600000000001"/>
    <n v="1399.56"/>
    <n v="1430.24"/>
    <n v="1441.21"/>
    <n v="1477.51"/>
    <n v="1455.67"/>
    <n v="1446.18"/>
    <n v="1490.21"/>
    <n v="1487.97"/>
    <n v="1481.1427966101696"/>
    <n v="1475.0305508474576"/>
    <n v="1479.9183050847457"/>
    <n v="1473.776906779661"/>
    <n v="1471.2550423728812"/>
    <n v="1463.7477542372881"/>
    <n v="1454.3672881355933"/>
    <n v="1446.8600000000001"/>
    <n v="1450.3672881355933"/>
    <n v="1443.7477542372881"/>
    <n v="1432.1282203389831"/>
    <n v="1431.508686440678"/>
  </r>
  <r>
    <x v="3"/>
    <n v="44040"/>
    <x v="189"/>
    <n v="1779"/>
    <n v="1779"/>
    <n v="1779"/>
    <n v="1779"/>
    <n v="1779"/>
    <n v="1779"/>
    <n v="1779"/>
    <n v="1779"/>
    <n v="1779"/>
    <n v="1779"/>
    <n v="1779"/>
    <n v="1779"/>
    <n v="1779"/>
    <n v="1779"/>
    <n v="1779"/>
    <n v="1779"/>
    <n v="1779"/>
    <n v="1779"/>
    <n v="1779"/>
    <n v="1779"/>
    <n v="1779"/>
    <n v="1779"/>
    <n v="1779"/>
  </r>
  <r>
    <x v="4"/>
    <n v="44040"/>
    <x v="18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n v="1512.1499999999999"/>
  </r>
  <r>
    <x v="0"/>
    <n v="34027"/>
    <x v="190"/>
    <n v="1466.57"/>
    <n v="1482.03"/>
    <n v="1506.57"/>
    <n v="1536.1399999999999"/>
    <n v="1599.85"/>
    <n v="1538.46"/>
    <n v="1552.57"/>
    <n v="1578.55"/>
    <n v="1543.33"/>
    <n v="1533.97"/>
    <n v="1553.46"/>
    <n v="1524.2616251005632"/>
    <n v="1481.1846661303298"/>
    <n v="1454.6757683024939"/>
    <n v="1421.5396460176992"/>
    <n v="1399.4488978278359"/>
    <n v="1388.4035237329042"/>
    <n v="1379.5672244569589"/>
    <n v="1372.94"/>
    <n v="1361.8946259050683"/>
    <n v="1380.671761866452"/>
    <n v="1383.9853740949316"/>
    <n v="1397.2398230088495"/>
  </r>
  <r>
    <x v="1"/>
    <n v="34027"/>
    <x v="190"/>
    <n v="2028"/>
    <n v="1990"/>
    <n v="2036"/>
    <n v="2040"/>
    <n v="2029"/>
    <n v="2082"/>
    <n v="2145"/>
    <n v="2198"/>
    <n v="2235"/>
    <n v="2278"/>
    <n v="2298"/>
    <n v="2335"/>
    <n v="2346"/>
    <n v="2333"/>
    <n v="2318"/>
    <n v="2303"/>
    <n v="2275"/>
    <n v="2228"/>
    <n v="2181"/>
    <n v="2158"/>
    <n v="2123"/>
    <n v="2109"/>
    <n v="2092"/>
  </r>
  <r>
    <x v="2"/>
    <n v="34027"/>
    <x v="190"/>
    <n v="3494.5699999999997"/>
    <n v="3472.0299999999997"/>
    <n v="3542.5699999999997"/>
    <n v="3576.14"/>
    <n v="3628.85"/>
    <n v="3620.46"/>
    <n v="3697.5699999999997"/>
    <n v="3776.55"/>
    <n v="3778.33"/>
    <n v="3811.9700000000003"/>
    <n v="3851.46"/>
    <n v="3859.2616251005629"/>
    <n v="3827.1846661303298"/>
    <n v="3787.6757683024939"/>
    <n v="3739.5396460176989"/>
    <n v="3702.4488978278359"/>
    <n v="3663.4035237329044"/>
    <n v="3607.5672244569587"/>
    <n v="3553.94"/>
    <n v="3519.8946259050681"/>
    <n v="3503.671761866452"/>
    <n v="3492.9853740949316"/>
    <n v="3489.2398230088493"/>
  </r>
  <r>
    <x v="3"/>
    <n v="34027"/>
    <x v="190"/>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0000000000009"/>
    <n v="4535"/>
    <n v="4535"/>
  </r>
  <r>
    <x v="4"/>
    <n v="34027"/>
    <x v="190"/>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n v="3854.7500000000009"/>
  </r>
  <r>
    <x v="0"/>
    <n v="23052"/>
    <x v="191"/>
    <n v="601.42999999999995"/>
    <n v="643.29999999999995"/>
    <n v="692.95"/>
    <n v="708.56999999999994"/>
    <n v="708.73"/>
    <n v="706.92"/>
    <n v="662.81"/>
    <n v="704.49"/>
    <n v="696.65"/>
    <n v="676.97"/>
    <n v="702.65"/>
    <n v="711.62777777777774"/>
    <n v="711.62777777777774"/>
    <n v="724.0333333333333"/>
    <n v="718.3944444444445"/>
    <n v="715.01111111111118"/>
    <n v="711.62777777777774"/>
    <n v="715.01111111111118"/>
    <n v="740.95"/>
    <n v="768.01666666666665"/>
    <n v="790.57222222222219"/>
    <n v="796.21111111111111"/>
    <n v="789.44444444444446"/>
  </r>
  <r>
    <x v="1"/>
    <n v="23052"/>
    <x v="191"/>
    <n v="914"/>
    <n v="850"/>
    <n v="828"/>
    <n v="845"/>
    <n v="873"/>
    <n v="894"/>
    <n v="933"/>
    <n v="974"/>
    <n v="1000"/>
    <n v="1011"/>
    <n v="1023"/>
    <n v="1019"/>
    <n v="1022"/>
    <n v="1026"/>
    <n v="1038"/>
    <n v="1053"/>
    <n v="1058"/>
    <n v="1065"/>
    <n v="1062"/>
    <n v="1060"/>
    <n v="1061"/>
    <n v="1072"/>
    <n v="1091"/>
  </r>
  <r>
    <x v="2"/>
    <n v="23052"/>
    <x v="191"/>
    <n v="1515.4299999999998"/>
    <n v="1493.3"/>
    <n v="1520.95"/>
    <n v="1553.57"/>
    <n v="1581.73"/>
    <n v="1600.92"/>
    <n v="1595.81"/>
    <n v="1678.49"/>
    <n v="1696.65"/>
    <n v="1687.97"/>
    <n v="1725.65"/>
    <n v="1730.6277777777777"/>
    <n v="1733.6277777777777"/>
    <n v="1750.0333333333333"/>
    <n v="1756.3944444444446"/>
    <n v="1768.0111111111112"/>
    <n v="1769.6277777777777"/>
    <n v="1780.0111111111112"/>
    <n v="1802.95"/>
    <n v="1828.0166666666667"/>
    <n v="1851.5722222222221"/>
    <n v="1868.2111111111112"/>
    <n v="1880.4444444444443"/>
  </r>
  <r>
    <x v="3"/>
    <n v="23052"/>
    <x v="191"/>
    <n v="1765"/>
    <n v="1765"/>
    <n v="1765"/>
    <n v="1765"/>
    <n v="1765"/>
    <n v="1765"/>
    <n v="1765"/>
    <n v="1765"/>
    <n v="1765"/>
    <n v="1765"/>
    <n v="1765"/>
    <n v="1765"/>
    <n v="1765"/>
    <n v="1765"/>
    <n v="1765"/>
    <n v="1765"/>
    <n v="1765"/>
    <n v="1765"/>
    <n v="1765"/>
    <n v="1765"/>
    <n v="1765"/>
    <n v="1765"/>
    <n v="1765"/>
  </r>
  <r>
    <x v="4"/>
    <n v="23052"/>
    <x v="191"/>
    <n v="1500.25"/>
    <n v="1500.25"/>
    <n v="1500.25"/>
    <n v="1500.25"/>
    <n v="1500.25"/>
    <n v="1500.25"/>
    <n v="1500.25"/>
    <n v="1500.25"/>
    <n v="1500.25"/>
    <n v="1500.25"/>
    <n v="1500.25"/>
    <n v="1500.25"/>
    <n v="1500.25"/>
    <n v="1500.25"/>
    <n v="1500.25"/>
    <n v="1500.25"/>
    <n v="1500.25"/>
    <n v="1500.25"/>
    <n v="1500.25"/>
    <n v="1500.25"/>
    <n v="1500.25"/>
    <n v="1500.25"/>
    <n v="1500.25"/>
  </r>
  <r>
    <x v="0"/>
    <n v="44043"/>
    <x v="192"/>
    <n v="1112.5"/>
    <n v="1196.21"/>
    <n v="1193.4000000000001"/>
    <n v="1243.5899999999999"/>
    <n v="1342.41"/>
    <n v="1309.67"/>
    <n v="1253.83"/>
    <n v="1270.32"/>
    <n v="1228.02"/>
    <n v="1218.26"/>
    <n v="1243.7"/>
    <n v="1233.3257142857142"/>
    <n v="1229.9742857142858"/>
    <n v="1251.2"/>
    <n v="1221.037142857143"/>
    <n v="1189.7571428571428"/>
    <n v="1154.0085714285715"/>
    <n v="1143.9542857142858"/>
    <n v="1141.72"/>
    <n v="1135.017142857143"/>
    <n v="1136.1342857142856"/>
    <n v="1124.962857142857"/>
    <n v="1127.1971428571428"/>
  </r>
  <r>
    <x v="1"/>
    <n v="44043"/>
    <x v="192"/>
    <n v="1531"/>
    <n v="1562"/>
    <n v="1584"/>
    <n v="1599"/>
    <n v="1628"/>
    <n v="1700"/>
    <n v="1786"/>
    <n v="1840"/>
    <n v="1884"/>
    <n v="1849"/>
    <n v="1855"/>
    <n v="1870"/>
    <n v="1871"/>
    <n v="1830"/>
    <n v="1809"/>
    <n v="1822"/>
    <n v="1834"/>
    <n v="1814"/>
    <n v="1782"/>
    <n v="1785"/>
    <n v="1753"/>
    <n v="1725"/>
    <n v="1692"/>
  </r>
  <r>
    <x v="2"/>
    <n v="44043"/>
    <x v="192"/>
    <n v="2643.5"/>
    <n v="2758.21"/>
    <n v="2777.4"/>
    <n v="2842.59"/>
    <n v="2970.41"/>
    <n v="3009.67"/>
    <n v="3039.83"/>
    <n v="3110.3199999999997"/>
    <n v="3112.02"/>
    <n v="3067.26"/>
    <n v="3098.7"/>
    <n v="3103.3257142857142"/>
    <n v="3100.9742857142855"/>
    <n v="3081.2"/>
    <n v="3030.037142857143"/>
    <n v="3011.7571428571428"/>
    <n v="2988.0085714285715"/>
    <n v="2957.954285714286"/>
    <n v="2923.7200000000003"/>
    <n v="2920.017142857143"/>
    <n v="2889.1342857142854"/>
    <n v="2849.962857142857"/>
    <n v="2819.1971428571428"/>
  </r>
  <r>
    <x v="3"/>
    <n v="44043"/>
    <x v="192"/>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0000000000005"/>
    <n v="3502"/>
    <n v="3502"/>
  </r>
  <r>
    <x v="4"/>
    <n v="44043"/>
    <x v="192"/>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n v="2976.7000000000003"/>
  </r>
  <r>
    <x v="0"/>
    <n v="13023"/>
    <x v="193"/>
    <n v="371.04"/>
    <n v="400.77"/>
    <n v="376.42"/>
    <n v="366.23"/>
    <n v="366.07"/>
    <n v="372.69"/>
    <n v="378.34"/>
    <n v="355.93"/>
    <n v="357.69"/>
    <n v="366.69"/>
    <n v="337.2"/>
    <n v="338.48120300751879"/>
    <n v="326.27368421052631"/>
    <n v="302.96842105263158"/>
    <n v="308.51729323308268"/>
    <n v="300.74887218045114"/>
    <n v="304.0781954887218"/>
    <n v="296.30977443609021"/>
    <n v="295.2"/>
    <n v="298.5293233082707"/>
    <n v="302.96842105263158"/>
    <n v="309.62706766917296"/>
    <n v="311.8466165413534"/>
  </r>
  <r>
    <x v="1"/>
    <n v="13023"/>
    <x v="193"/>
    <n v="531"/>
    <n v="519"/>
    <n v="515"/>
    <n v="539"/>
    <n v="583"/>
    <n v="582"/>
    <n v="584"/>
    <n v="567"/>
    <n v="559"/>
    <n v="537"/>
    <n v="516"/>
    <n v="516"/>
    <n v="515"/>
    <n v="511"/>
    <n v="487"/>
    <n v="481"/>
    <n v="457"/>
    <n v="455"/>
    <n v="445"/>
    <n v="431"/>
    <n v="431"/>
    <n v="424"/>
    <n v="425"/>
  </r>
  <r>
    <x v="2"/>
    <n v="13023"/>
    <x v="193"/>
    <n v="902.04"/>
    <n v="919.77"/>
    <n v="891.42000000000007"/>
    <n v="905.23"/>
    <n v="949.06999999999994"/>
    <n v="954.69"/>
    <n v="962.33999999999992"/>
    <n v="922.93000000000006"/>
    <n v="916.69"/>
    <n v="903.69"/>
    <n v="853.2"/>
    <n v="854.48120300751884"/>
    <n v="841.27368421052631"/>
    <n v="813.96842105263158"/>
    <n v="795.51729323308268"/>
    <n v="781.74887218045114"/>
    <n v="761.0781954887218"/>
    <n v="751.30977443609027"/>
    <n v="740.2"/>
    <n v="729.5293233082707"/>
    <n v="733.96842105263158"/>
    <n v="733.6270676691729"/>
    <n v="736.84661654135334"/>
  </r>
  <r>
    <x v="3"/>
    <n v="13023"/>
    <x v="193"/>
    <n v="1206"/>
    <n v="1206"/>
    <n v="1206"/>
    <n v="1206"/>
    <n v="1206"/>
    <n v="1206"/>
    <n v="1206"/>
    <n v="1206"/>
    <n v="1206"/>
    <n v="1206"/>
    <n v="1206"/>
    <n v="1206"/>
    <n v="1206"/>
    <n v="1206"/>
    <n v="1206"/>
    <n v="1206"/>
    <n v="1206"/>
    <n v="1206"/>
    <n v="1206"/>
    <n v="1206"/>
    <n v="1206"/>
    <n v="1206"/>
    <n v="1206"/>
  </r>
  <r>
    <x v="4"/>
    <n v="13023"/>
    <x v="193"/>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n v="1025.0999999999999"/>
  </r>
  <r>
    <x v="0"/>
    <n v="33016"/>
    <x v="194"/>
    <n v="79.95"/>
    <n v="69.84"/>
    <n v="68.03"/>
    <n v="79.14"/>
    <n v="70.84"/>
    <n v="76.11"/>
    <n v="78.760000000000005"/>
    <n v="71.3"/>
    <n v="70.569999999999993"/>
    <n v="63.38"/>
    <n v="53.38"/>
    <n v="53.11"/>
    <n v="55.322916666666664"/>
    <n v="54.216458333333335"/>
    <n v="55.322916666666664"/>
    <n v="55.322916666666664"/>
    <n v="54.216458333333335"/>
    <n v="54.216458333333335"/>
    <n v="53.11"/>
    <n v="52.003541666666663"/>
    <n v="52.003541666666663"/>
    <n v="53.11"/>
    <n v="55.322916666666664"/>
  </r>
  <r>
    <x v="1"/>
    <n v="33016"/>
    <x v="194"/>
    <n v="87"/>
    <n v="84"/>
    <n v="85"/>
    <n v="86"/>
    <n v="83"/>
    <n v="77"/>
    <n v="85"/>
    <n v="89"/>
    <n v="85"/>
    <n v="89"/>
    <n v="81"/>
    <n v="83"/>
    <n v="80"/>
    <n v="81"/>
    <n v="79"/>
    <n v="77"/>
    <n v="77"/>
    <n v="76"/>
    <n v="77"/>
    <n v="77"/>
    <n v="76"/>
    <n v="77"/>
    <n v="75"/>
  </r>
  <r>
    <x v="2"/>
    <n v="33016"/>
    <x v="194"/>
    <n v="166.95"/>
    <n v="153.84"/>
    <n v="153.03"/>
    <n v="165.14"/>
    <n v="153.84"/>
    <n v="153.11000000000001"/>
    <n v="163.76"/>
    <n v="160.30000000000001"/>
    <n v="155.57"/>
    <n v="152.38"/>
    <n v="134.38"/>
    <n v="136.11000000000001"/>
    <n v="135.32291666666666"/>
    <n v="135.21645833333332"/>
    <n v="134.32291666666666"/>
    <n v="132.32291666666666"/>
    <n v="131.21645833333332"/>
    <n v="130.21645833333332"/>
    <n v="130.11000000000001"/>
    <n v="129.00354166666665"/>
    <n v="128.00354166666665"/>
    <n v="130.11000000000001"/>
    <n v="130.32291666666666"/>
  </r>
  <r>
    <x v="3"/>
    <n v="33016"/>
    <x v="194"/>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38"/>
    <n v="169.41176470588201"/>
    <n v="169.41176470588201"/>
  </r>
  <r>
    <x v="4"/>
    <n v="33016"/>
    <x v="194"/>
    <n v="144"/>
    <n v="144"/>
    <n v="144"/>
    <n v="144"/>
    <n v="144"/>
    <n v="144"/>
    <n v="144"/>
    <n v="144"/>
    <n v="144"/>
    <n v="144"/>
    <n v="144"/>
    <n v="144"/>
    <n v="144"/>
    <n v="144"/>
    <n v="144"/>
    <n v="144"/>
    <n v="144"/>
    <n v="144"/>
    <n v="144"/>
    <n v="144"/>
    <n v="144"/>
    <n v="144"/>
    <n v="144"/>
  </r>
  <r>
    <x v="0"/>
    <n v="37007"/>
    <x v="195"/>
    <n v="517.1"/>
    <n v="546.78"/>
    <n v="530.29"/>
    <n v="529.21"/>
    <n v="524.91"/>
    <n v="498.56"/>
    <n v="486.53"/>
    <n v="488.13"/>
    <n v="445.5"/>
    <n v="436.64"/>
    <n v="446.8"/>
    <n v="430.28773584905662"/>
    <n v="456.76698113207544"/>
    <n v="453.45707547169809"/>
    <n v="462.28349056603776"/>
    <n v="466.69669811320756"/>
    <n v="461.18018867924525"/>
    <n v="468.90330188679246"/>
    <n v="467.8"/>
    <n v="468.90330188679246"/>
    <n v="481.03962264150942"/>
    <n v="477.72971698113207"/>
    <n v="487.65943396226413"/>
  </r>
  <r>
    <x v="1"/>
    <n v="37007"/>
    <x v="195"/>
    <n v="779"/>
    <n v="783"/>
    <n v="768"/>
    <n v="787"/>
    <n v="787"/>
    <n v="792"/>
    <n v="789"/>
    <n v="792"/>
    <n v="781"/>
    <n v="778"/>
    <n v="749"/>
    <n v="731"/>
    <n v="699"/>
    <n v="691"/>
    <n v="696"/>
    <n v="684"/>
    <n v="704"/>
    <n v="697"/>
    <n v="718"/>
    <n v="715"/>
    <n v="719"/>
    <n v="731"/>
    <n v="724"/>
  </r>
  <r>
    <x v="2"/>
    <n v="37007"/>
    <x v="195"/>
    <n v="1296.0999999999999"/>
    <n v="1329.78"/>
    <n v="1298.29"/>
    <n v="1316.21"/>
    <n v="1311.9099999999999"/>
    <n v="1290.56"/>
    <n v="1275.53"/>
    <n v="1280.1300000000001"/>
    <n v="1226.5"/>
    <n v="1214.6399999999999"/>
    <n v="1195.8"/>
    <n v="1161.2877358490566"/>
    <n v="1155.7669811320754"/>
    <n v="1144.4570754716981"/>
    <n v="1158.2834905660377"/>
    <n v="1150.6966981132075"/>
    <n v="1165.1801886792452"/>
    <n v="1165.9033018867924"/>
    <n v="1185.8"/>
    <n v="1183.9033018867924"/>
    <n v="1200.0396226415094"/>
    <n v="1208.729716981132"/>
    <n v="1211.6594339622641"/>
  </r>
  <r>
    <x v="3"/>
    <n v="37007"/>
    <x v="195"/>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293"/>
    <n v="1497.64705882353"/>
    <n v="1497.64705882353"/>
  </r>
  <r>
    <x v="4"/>
    <n v="37007"/>
    <x v="195"/>
    <n v="1273"/>
    <n v="1273"/>
    <n v="1273"/>
    <n v="1273"/>
    <n v="1273"/>
    <n v="1273"/>
    <n v="1273"/>
    <n v="1273"/>
    <n v="1273"/>
    <n v="1273"/>
    <n v="1273"/>
    <n v="1273"/>
    <n v="1273"/>
    <n v="1273"/>
    <n v="1273"/>
    <n v="1273"/>
    <n v="1273"/>
    <n v="1273"/>
    <n v="1273"/>
    <n v="1273"/>
    <n v="1273"/>
    <n v="1273"/>
    <n v="1273"/>
  </r>
  <r>
    <x v="0"/>
    <n v="35011"/>
    <x v="196"/>
    <n v="508.59"/>
    <n v="516.48"/>
    <n v="504.56"/>
    <n v="496.8"/>
    <n v="519.32000000000005"/>
    <n v="502.18"/>
    <n v="491.45"/>
    <n v="468.88"/>
    <n v="450.18"/>
    <n v="435.53"/>
    <n v="435.99"/>
    <n v="462.62887700534759"/>
    <n v="464.83187165775399"/>
    <n v="458.22288770053478"/>
    <n v="443.90342245989302"/>
    <n v="421.87347593582888"/>
    <n v="417.46748663101607"/>
    <n v="416.36598930481284"/>
    <n v="411.96"/>
    <n v="411.96"/>
    <n v="413.06149732620321"/>
    <n v="414.16299465240644"/>
    <n v="425.17796791443851"/>
  </r>
  <r>
    <x v="1"/>
    <n v="35011"/>
    <x v="196"/>
    <n v="750"/>
    <n v="720"/>
    <n v="730"/>
    <n v="720"/>
    <n v="740"/>
    <n v="727"/>
    <n v="736"/>
    <n v="710"/>
    <n v="721"/>
    <n v="699"/>
    <n v="684"/>
    <n v="663"/>
    <n v="637"/>
    <n v="640"/>
    <n v="629"/>
    <n v="650"/>
    <n v="635"/>
    <n v="642"/>
    <n v="640"/>
    <n v="625"/>
    <n v="610"/>
    <n v="599"/>
    <n v="593"/>
  </r>
  <r>
    <x v="2"/>
    <n v="35011"/>
    <x v="196"/>
    <n v="1258.5899999999999"/>
    <n v="1236.48"/>
    <n v="1234.56"/>
    <n v="1216.8"/>
    <n v="1259.3200000000002"/>
    <n v="1229.18"/>
    <n v="1227.45"/>
    <n v="1178.8800000000001"/>
    <n v="1171.18"/>
    <n v="1134.53"/>
    <n v="1119.99"/>
    <n v="1125.6288770053475"/>
    <n v="1101.8318716577539"/>
    <n v="1098.2228877005348"/>
    <n v="1072.9034224598931"/>
    <n v="1071.873475935829"/>
    <n v="1052.4674866310161"/>
    <n v="1058.365989304813"/>
    <n v="1051.96"/>
    <n v="1036.96"/>
    <n v="1023.0614973262032"/>
    <n v="1013.1629946524065"/>
    <n v="1018.1779679144386"/>
  </r>
  <r>
    <x v="3"/>
    <n v="35011"/>
    <x v="196"/>
    <n v="2020"/>
    <n v="2020"/>
    <n v="2020"/>
    <n v="2020"/>
    <n v="2020"/>
    <n v="2020"/>
    <n v="2020"/>
    <n v="2020"/>
    <n v="2020"/>
    <n v="2020"/>
    <n v="2020"/>
    <n v="2020"/>
    <n v="2020"/>
    <n v="2020"/>
    <n v="2020"/>
    <n v="2020"/>
    <n v="2020"/>
    <n v="2020"/>
    <n v="2020"/>
    <n v="2020"/>
    <n v="2020"/>
    <n v="2020"/>
    <n v="2020"/>
  </r>
  <r>
    <x v="4"/>
    <n v="35011"/>
    <x v="196"/>
    <n v="1717"/>
    <n v="1717"/>
    <n v="1717"/>
    <n v="1717"/>
    <n v="1717"/>
    <n v="1717"/>
    <n v="1717"/>
    <n v="1717"/>
    <n v="1717"/>
    <n v="1717"/>
    <n v="1717"/>
    <n v="1717"/>
    <n v="1717"/>
    <n v="1717"/>
    <n v="1717"/>
    <n v="1717"/>
    <n v="1717"/>
    <n v="1717"/>
    <n v="1717"/>
    <n v="1717"/>
    <n v="1717"/>
    <n v="1717"/>
    <n v="1717"/>
  </r>
  <r>
    <x v="0"/>
    <n v="44045"/>
    <x v="197"/>
    <n v="253.39"/>
    <n v="260.74"/>
    <n v="279.39"/>
    <n v="293.85000000000002"/>
    <n v="302.42"/>
    <n v="304.95999999999998"/>
    <n v="310.04000000000002"/>
    <n v="294.27999999999997"/>
    <n v="285.66000000000003"/>
    <n v="264.2"/>
    <n v="255.2"/>
    <n v="256.74310638297874"/>
    <n v="264.59114893617021"/>
    <n v="263.47000000000003"/>
    <n v="263.47000000000003"/>
    <n v="260.10655319148935"/>
    <n v="261.2277021276596"/>
    <n v="263.47000000000003"/>
    <n v="263.47000000000003"/>
    <n v="267.95459574468083"/>
    <n v="269.07574468085107"/>
    <n v="274.68148936170212"/>
    <n v="275.80263829787236"/>
  </r>
  <r>
    <x v="1"/>
    <n v="44045"/>
    <x v="197"/>
    <n v="278"/>
    <n v="286"/>
    <n v="292"/>
    <n v="310"/>
    <n v="324"/>
    <n v="340"/>
    <n v="360"/>
    <n v="358"/>
    <n v="381"/>
    <n v="396"/>
    <n v="387"/>
    <n v="385"/>
    <n v="382"/>
    <n v="378"/>
    <n v="375"/>
    <n v="375"/>
    <n v="379"/>
    <n v="379"/>
    <n v="385"/>
    <n v="385"/>
    <n v="387"/>
    <n v="382"/>
    <n v="385"/>
  </r>
  <r>
    <x v="2"/>
    <n v="44045"/>
    <x v="197"/>
    <n v="531.39"/>
    <n v="546.74"/>
    <n v="571.39"/>
    <n v="603.85"/>
    <n v="626.42000000000007"/>
    <n v="644.96"/>
    <n v="670.04"/>
    <n v="652.28"/>
    <n v="666.66000000000008"/>
    <n v="660.2"/>
    <n v="642.20000000000005"/>
    <n v="641.74310638297879"/>
    <n v="646.59114893617016"/>
    <n v="641.47"/>
    <n v="638.47"/>
    <n v="635.10655319148941"/>
    <n v="640.22770212765954"/>
    <n v="642.47"/>
    <n v="648.47"/>
    <n v="652.95459574468077"/>
    <n v="656.07574468085113"/>
    <n v="656.68148936170212"/>
    <n v="660.80263829787236"/>
  </r>
  <r>
    <x v="3"/>
    <n v="44045"/>
    <x v="197"/>
    <n v="736"/>
    <n v="736"/>
    <n v="736"/>
    <n v="736"/>
    <n v="736"/>
    <n v="736"/>
    <n v="736"/>
    <n v="736"/>
    <n v="736"/>
    <n v="736"/>
    <n v="736"/>
    <n v="736"/>
    <n v="736"/>
    <n v="736"/>
    <n v="736"/>
    <n v="736"/>
    <n v="736"/>
    <n v="736"/>
    <n v="736"/>
    <n v="736"/>
    <n v="736"/>
    <n v="736"/>
    <n v="736"/>
  </r>
  <r>
    <x v="4"/>
    <n v="44045"/>
    <x v="197"/>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n v="625.59999999999991"/>
  </r>
  <r>
    <x v="0"/>
    <n v="13025"/>
    <x v="198"/>
    <n v="1238.78"/>
    <n v="1288.54"/>
    <n v="1327.7"/>
    <n v="1407.52"/>
    <n v="1516.09"/>
    <n v="1495.19"/>
    <n v="1473.92"/>
    <n v="1451.3"/>
    <n v="1407.73"/>
    <n v="1454.57"/>
    <n v="1432.3"/>
    <n v="1400.162691588785"/>
    <n v="1338.2583925233644"/>
    <n v="1296.6136822429908"/>
    <n v="1233.5838504672897"/>
    <n v="1208.8221308411214"/>
    <n v="1189.6880747663552"/>
    <n v="1193.0646728971963"/>
    <n v="1204.32"/>
    <n v="1224.5795887850468"/>
    <n v="1234.7093831775701"/>
    <n v="1227.9561869158879"/>
    <n v="1224.5795887850468"/>
  </r>
  <r>
    <x v="1"/>
    <n v="13025"/>
    <x v="198"/>
    <n v="1962"/>
    <n v="1953"/>
    <n v="1964"/>
    <n v="1992"/>
    <n v="2009"/>
    <n v="2091"/>
    <n v="2131"/>
    <n v="2221"/>
    <n v="2293"/>
    <n v="2294"/>
    <n v="2295"/>
    <n v="2287"/>
    <n v="2283"/>
    <n v="2227"/>
    <n v="2187"/>
    <n v="2144"/>
    <n v="2096"/>
    <n v="2034"/>
    <n v="1972"/>
    <n v="1915"/>
    <n v="1865"/>
    <n v="1859"/>
    <n v="1849"/>
  </r>
  <r>
    <x v="2"/>
    <n v="13025"/>
    <x v="198"/>
    <n v="3200.7799999999997"/>
    <n v="3241.54"/>
    <n v="3291.7"/>
    <n v="3399.52"/>
    <n v="3525.09"/>
    <n v="3586.19"/>
    <n v="3604.92"/>
    <n v="3672.3"/>
    <n v="3700.73"/>
    <n v="3748.5699999999997"/>
    <n v="3727.3"/>
    <n v="3687.162691588785"/>
    <n v="3621.2583925233644"/>
    <n v="3523.6136822429908"/>
    <n v="3420.5838504672897"/>
    <n v="3352.8221308411212"/>
    <n v="3285.6880747663554"/>
    <n v="3227.064672897196"/>
    <n v="3176.3199999999997"/>
    <n v="3139.5795887850468"/>
    <n v="3099.7093831775701"/>
    <n v="3086.9561869158879"/>
    <n v="3073.5795887850468"/>
  </r>
  <r>
    <x v="3"/>
    <n v="13025"/>
    <x v="198"/>
    <n v="4822"/>
    <n v="4822"/>
    <n v="4822"/>
    <n v="4822"/>
    <n v="4822"/>
    <n v="4822"/>
    <n v="4822"/>
    <n v="4822"/>
    <n v="4822"/>
    <n v="4822"/>
    <n v="4822"/>
    <n v="4822"/>
    <n v="4822"/>
    <n v="4822"/>
    <n v="4822"/>
    <n v="4822"/>
    <n v="4822"/>
    <n v="4822"/>
    <n v="4822"/>
    <n v="4822"/>
    <n v="4822"/>
    <n v="4822"/>
    <n v="4822"/>
  </r>
  <r>
    <x v="4"/>
    <n v="13025"/>
    <x v="198"/>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n v="4098.7000000000007"/>
  </r>
  <r>
    <x v="0"/>
    <n v="36012"/>
    <x v="199"/>
    <n v="412.99"/>
    <n v="471.02"/>
    <n v="481.1"/>
    <n v="490.72"/>
    <n v="471.8"/>
    <n v="471.18"/>
    <n v="441.99"/>
    <n v="452.72"/>
    <n v="442.18"/>
    <n v="459.56"/>
    <n v="449.34"/>
    <n v="458.03558194774348"/>
    <n v="458.03558194774348"/>
    <n v="453.57781472684087"/>
    <n v="461.37890736342041"/>
    <n v="464.7222327790974"/>
    <n v="454.69225653206649"/>
    <n v="464.7222327790974"/>
    <n v="469.18"/>
    <n v="463.60779097387172"/>
    <n v="465.83667458432302"/>
    <n v="463.60779097387172"/>
    <n v="465.83667458432302"/>
  </r>
  <r>
    <x v="1"/>
    <n v="36012"/>
    <x v="199"/>
    <n v="602"/>
    <n v="581"/>
    <n v="601"/>
    <n v="593"/>
    <n v="616"/>
    <n v="626"/>
    <n v="667"/>
    <n v="685"/>
    <n v="691"/>
    <n v="694"/>
    <n v="689"/>
    <n v="673"/>
    <n v="674"/>
    <n v="675"/>
    <n v="663"/>
    <n v="667"/>
    <n v="678"/>
    <n v="681"/>
    <n v="677"/>
    <n v="679"/>
    <n v="689"/>
    <n v="695"/>
    <n v="689"/>
  </r>
  <r>
    <x v="2"/>
    <n v="36012"/>
    <x v="199"/>
    <n v="1014.99"/>
    <n v="1052.02"/>
    <n v="1082.0999999999999"/>
    <n v="1083.72"/>
    <n v="1087.8"/>
    <n v="1097.18"/>
    <n v="1108.99"/>
    <n v="1137.72"/>
    <n v="1133.18"/>
    <n v="1153.56"/>
    <n v="1138.3399999999999"/>
    <n v="1131.0355819477436"/>
    <n v="1132.0355819477436"/>
    <n v="1128.5778147268409"/>
    <n v="1124.3789073634205"/>
    <n v="1131.7222327790973"/>
    <n v="1132.6922565320665"/>
    <n v="1145.7222327790973"/>
    <n v="1146.18"/>
    <n v="1142.6077909738717"/>
    <n v="1154.836674584323"/>
    <n v="1158.6077909738717"/>
    <n v="1154.836674584323"/>
  </r>
  <r>
    <x v="3"/>
    <n v="36012"/>
    <x v="199"/>
    <n v="1306"/>
    <n v="1306"/>
    <n v="1306"/>
    <n v="1306"/>
    <n v="1306"/>
    <n v="1306"/>
    <n v="1306"/>
    <n v="1306"/>
    <n v="1306"/>
    <n v="1306"/>
    <n v="1306"/>
    <n v="1306"/>
    <n v="1306"/>
    <n v="1306"/>
    <n v="1306"/>
    <n v="1306"/>
    <n v="1306"/>
    <n v="1306"/>
    <n v="1306"/>
    <n v="1306"/>
    <n v="1306"/>
    <n v="1306"/>
    <n v="1306"/>
  </r>
  <r>
    <x v="4"/>
    <n v="36012"/>
    <x v="1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n v="1110.0999999999999"/>
  </r>
  <r>
    <x v="0"/>
    <n v="11029"/>
    <x v="200"/>
    <n v="1085.42"/>
    <n v="1114.48"/>
    <n v="1189.8599999999999"/>
    <n v="1197.9100000000001"/>
    <n v="1244.21"/>
    <n v="1175.53"/>
    <n v="1201.83"/>
    <n v="1199.05"/>
    <n v="1146.31"/>
    <n v="1170.4000000000001"/>
    <n v="1140.99"/>
    <n v="1118.3268138801261"/>
    <n v="1117.2039957939012"/>
    <n v="1092.5019978969506"/>
    <n v="1080.1509989484753"/>
    <n v="1075.6597266035751"/>
    <n v="1070.04563617245"/>
    <n v="1066.677181913775"/>
    <n v="1067.8"/>
    <n v="1075.6597266035751"/>
    <n v="1086.8879074658255"/>
    <n v="1099.2389064143008"/>
    <n v="1101.4845425867509"/>
  </r>
  <r>
    <x v="1"/>
    <n v="11029"/>
    <x v="200"/>
    <n v="1153"/>
    <n v="1189"/>
    <n v="1247"/>
    <n v="1276"/>
    <n v="1317"/>
    <n v="1354"/>
    <n v="1416"/>
    <n v="1424"/>
    <n v="1421"/>
    <n v="1470"/>
    <n v="1456"/>
    <n v="1454"/>
    <n v="1425"/>
    <n v="1407"/>
    <n v="1378"/>
    <n v="1360"/>
    <n v="1341"/>
    <n v="1320"/>
    <n v="1320"/>
    <n v="1307"/>
    <n v="1297"/>
    <n v="1289"/>
    <n v="1291"/>
  </r>
  <r>
    <x v="2"/>
    <n v="11029"/>
    <x v="200"/>
    <n v="2238.42"/>
    <n v="2303.48"/>
    <n v="2436.8599999999997"/>
    <n v="2473.91"/>
    <n v="2561.21"/>
    <n v="2529.5299999999997"/>
    <n v="2617.83"/>
    <n v="2623.05"/>
    <n v="2567.31"/>
    <n v="2640.4"/>
    <n v="2596.9899999999998"/>
    <n v="2572.3268138801259"/>
    <n v="2542.2039957939014"/>
    <n v="2499.5019978969503"/>
    <n v="2458.1509989484753"/>
    <n v="2435.6597266035751"/>
    <n v="2411.04563617245"/>
    <n v="2386.6771819137748"/>
    <n v="2387.8000000000002"/>
    <n v="2382.6597266035751"/>
    <n v="2383.8879074658253"/>
    <n v="2388.2389064143008"/>
    <n v="2392.4845425867506"/>
  </r>
  <r>
    <x v="3"/>
    <n v="11029"/>
    <x v="200"/>
    <n v="2923"/>
    <n v="2923"/>
    <n v="2923"/>
    <n v="2923"/>
    <n v="2923"/>
    <n v="2923"/>
    <n v="2923"/>
    <n v="2923"/>
    <n v="2923"/>
    <n v="2923"/>
    <n v="2923"/>
    <n v="2923"/>
    <n v="2923"/>
    <n v="2923"/>
    <n v="2923"/>
    <n v="2923"/>
    <n v="2923"/>
    <n v="2923"/>
    <n v="2923"/>
    <n v="2923"/>
    <n v="2923"/>
    <n v="2923"/>
    <n v="2923"/>
  </r>
  <r>
    <x v="4"/>
    <n v="11029"/>
    <x v="200"/>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n v="2484.5500000000002"/>
  </r>
  <r>
    <x v="0"/>
    <n v="44048"/>
    <x v="201"/>
    <n v="516.21"/>
    <n v="502.56"/>
    <n v="519.83000000000004"/>
    <n v="497.29"/>
    <n v="507.05"/>
    <n v="506.75"/>
    <n v="517.17999999999995"/>
    <n v="505.56"/>
    <n v="492.64"/>
    <n v="460.15"/>
    <n v="472.83"/>
    <n v="461.73183823529411"/>
    <n v="471.64970588235292"/>
    <n v="480.46558823529415"/>
    <n v="462.83382352941175"/>
    <n v="449.61"/>
    <n v="450.71198529411765"/>
    <n v="455.11992647058821"/>
    <n v="449.61"/>
    <n v="442.99808823529412"/>
    <n v="437.48816176470586"/>
    <n v="426.46830882352941"/>
    <n v="423.16235294117649"/>
  </r>
  <r>
    <x v="1"/>
    <n v="44048"/>
    <x v="201"/>
    <n v="717"/>
    <n v="707"/>
    <n v="694"/>
    <n v="707"/>
    <n v="702"/>
    <n v="720"/>
    <n v="717"/>
    <n v="715"/>
    <n v="732"/>
    <n v="710"/>
    <n v="726"/>
    <n v="746"/>
    <n v="758"/>
    <n v="749"/>
    <n v="751"/>
    <n v="747"/>
    <n v="748"/>
    <n v="733"/>
    <n v="727"/>
    <n v="732"/>
    <n v="721"/>
    <n v="714"/>
    <n v="704"/>
  </r>
  <r>
    <x v="2"/>
    <n v="44048"/>
    <x v="201"/>
    <n v="1233.21"/>
    <n v="1209.56"/>
    <n v="1213.83"/>
    <n v="1204.29"/>
    <n v="1209.05"/>
    <n v="1226.75"/>
    <n v="1234.1799999999998"/>
    <n v="1220.56"/>
    <n v="1224.6399999999999"/>
    <n v="1170.1500000000001"/>
    <n v="1198.83"/>
    <n v="1207.7318382352942"/>
    <n v="1229.6497058823529"/>
    <n v="1229.465588235294"/>
    <n v="1213.8338235294118"/>
    <n v="1196.6100000000001"/>
    <n v="1198.7119852941178"/>
    <n v="1188.1199264705883"/>
    <n v="1176.6100000000001"/>
    <n v="1174.9980882352941"/>
    <n v="1158.4881617647059"/>
    <n v="1140.4683088235295"/>
    <n v="1127.1623529411766"/>
  </r>
  <r>
    <x v="3"/>
    <n v="44048"/>
    <x v="201"/>
    <n v="1563"/>
    <n v="1563"/>
    <n v="1563"/>
    <n v="1563"/>
    <n v="1563"/>
    <n v="1563"/>
    <n v="1563"/>
    <n v="1563"/>
    <n v="1563"/>
    <n v="1563"/>
    <n v="1563"/>
    <n v="1563"/>
    <n v="1563"/>
    <n v="1563"/>
    <n v="1563"/>
    <n v="1563"/>
    <n v="1563"/>
    <n v="1563"/>
    <n v="1563"/>
    <n v="1563"/>
    <n v="1563"/>
    <n v="1563"/>
    <n v="1563"/>
  </r>
  <r>
    <x v="4"/>
    <n v="44048"/>
    <x v="201"/>
    <n v="1328.55"/>
    <n v="1328.55"/>
    <n v="1328.55"/>
    <n v="1328.55"/>
    <n v="1328.55"/>
    <n v="1328.55"/>
    <n v="1328.55"/>
    <n v="1328.55"/>
    <n v="1328.55"/>
    <n v="1328.55"/>
    <n v="1328.55"/>
    <n v="1328.55"/>
    <n v="1328.55"/>
    <n v="1328.55"/>
    <n v="1328.55"/>
    <n v="1328.55"/>
    <n v="1328.55"/>
    <n v="1328.55"/>
    <n v="1328.55"/>
    <n v="1328.55"/>
    <n v="1328.55"/>
    <n v="1328.55"/>
    <n v="1328.55"/>
  </r>
  <r>
    <x v="0"/>
    <n v="11030"/>
    <x v="202"/>
    <n v="418.53"/>
    <n v="430.53"/>
    <n v="426.53"/>
    <n v="441.45"/>
    <n v="452.26"/>
    <n v="459.90999999999997"/>
    <n v="439.61"/>
    <n v="431.8"/>
    <n v="460.64"/>
    <n v="449.53"/>
    <n v="442.23"/>
    <n v="450.62539772727274"/>
    <n v="425.09735795454543"/>
    <n v="409.55855113636363"/>
    <n v="411.77838068181819"/>
    <n v="405.11889204545457"/>
    <n v="394.01974431818184"/>
    <n v="391.79991477272728"/>
    <n v="390.69"/>
    <n v="397.34948863636362"/>
    <n v="401.78914772727273"/>
    <n v="409.55855113636363"/>
    <n v="410.66846590909091"/>
  </r>
  <r>
    <x v="1"/>
    <n v="11030"/>
    <x v="202"/>
    <n v="486"/>
    <n v="479"/>
    <n v="499"/>
    <n v="525"/>
    <n v="571"/>
    <n v="597"/>
    <n v="617"/>
    <n v="634"/>
    <n v="654"/>
    <n v="644"/>
    <n v="659"/>
    <n v="671"/>
    <n v="679"/>
    <n v="691"/>
    <n v="687"/>
    <n v="676"/>
    <n v="672"/>
    <n v="670"/>
    <n v="645"/>
    <n v="621"/>
    <n v="621"/>
    <n v="617"/>
    <n v="613"/>
  </r>
  <r>
    <x v="2"/>
    <n v="11030"/>
    <x v="202"/>
    <n v="904.53"/>
    <n v="909.53"/>
    <n v="925.53"/>
    <n v="966.45"/>
    <n v="1023.26"/>
    <n v="1056.9099999999999"/>
    <n v="1056.6100000000001"/>
    <n v="1065.8"/>
    <n v="1114.6399999999999"/>
    <n v="1093.53"/>
    <n v="1101.23"/>
    <n v="1121.6253977272727"/>
    <n v="1104.0973579545455"/>
    <n v="1100.5585511363636"/>
    <n v="1098.7783806818181"/>
    <n v="1081.1188920454547"/>
    <n v="1066.0197443181819"/>
    <n v="1061.7999147727273"/>
    <n v="1035.69"/>
    <n v="1018.3494886363636"/>
    <n v="1022.7891477272727"/>
    <n v="1026.5585511363636"/>
    <n v="1023.6684659090909"/>
  </r>
  <r>
    <x v="3"/>
    <n v="11030"/>
    <x v="202"/>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59"/>
    <n v="1383.5294117647099"/>
    <n v="1383.5294117647099"/>
  </r>
  <r>
    <x v="4"/>
    <n v="11030"/>
    <x v="202"/>
    <n v="1176"/>
    <n v="1176"/>
    <n v="1176"/>
    <n v="1176"/>
    <n v="1176"/>
    <n v="1176"/>
    <n v="1176"/>
    <n v="1176"/>
    <n v="1176"/>
    <n v="1176"/>
    <n v="1176"/>
    <n v="1176"/>
    <n v="1176"/>
    <n v="1176"/>
    <n v="1176"/>
    <n v="1176"/>
    <n v="1176"/>
    <n v="1176"/>
    <n v="1176"/>
    <n v="1176"/>
    <n v="1176"/>
    <n v="1176"/>
    <n v="1176"/>
  </r>
  <r>
    <x v="0"/>
    <n v="71045"/>
    <x v="203"/>
    <n v="295.39"/>
    <n v="308.42"/>
    <n v="296.93"/>
    <n v="290.93"/>
    <n v="311.5"/>
    <n v="314.14999999999998"/>
    <n v="318.95999999999998"/>
    <n v="301.27999999999997"/>
    <n v="303.66000000000003"/>
    <n v="271.55"/>
    <n v="295.58"/>
    <n v="281.69759336099582"/>
    <n v="282.80663900414936"/>
    <n v="276.1523651452282"/>
    <n v="278.37045643153527"/>
    <n v="280.58854771784235"/>
    <n v="272.82522821576765"/>
    <n v="269.49809128630704"/>
    <n v="267.27999999999997"/>
    <n v="270.60713692946058"/>
    <n v="271.71618257261412"/>
    <n v="269.49809128630704"/>
    <n v="270.60713692946058"/>
  </r>
  <r>
    <x v="1"/>
    <n v="71045"/>
    <x v="203"/>
    <n v="355"/>
    <n v="347"/>
    <n v="337"/>
    <n v="363"/>
    <n v="380"/>
    <n v="398"/>
    <n v="418"/>
    <n v="421"/>
    <n v="425"/>
    <n v="425"/>
    <n v="454"/>
    <n v="453"/>
    <n v="447"/>
    <n v="448"/>
    <n v="443"/>
    <n v="435"/>
    <n v="427"/>
    <n v="421"/>
    <n v="423"/>
    <n v="413"/>
    <n v="411"/>
    <n v="411"/>
    <n v="407"/>
  </r>
  <r>
    <x v="2"/>
    <n v="71045"/>
    <x v="203"/>
    <n v="650.39"/>
    <n v="655.42000000000007"/>
    <n v="633.93000000000006"/>
    <n v="653.93000000000006"/>
    <n v="691.5"/>
    <n v="712.15"/>
    <n v="736.96"/>
    <n v="722.28"/>
    <n v="728.66000000000008"/>
    <n v="696.55"/>
    <n v="749.57999999999993"/>
    <n v="734.69759336099582"/>
    <n v="729.80663900414936"/>
    <n v="724.15236514522826"/>
    <n v="721.37045643153533"/>
    <n v="715.5885477178424"/>
    <n v="699.82522821576765"/>
    <n v="690.49809128630704"/>
    <n v="690.28"/>
    <n v="683.60713692946058"/>
    <n v="682.71618257261412"/>
    <n v="680.49809128630704"/>
    <n v="677.60713692946058"/>
  </r>
  <r>
    <x v="3"/>
    <n v="71045"/>
    <x v="203"/>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768"/>
    <n v="930.58823529411802"/>
    <n v="930.58823529411802"/>
  </r>
  <r>
    <x v="4"/>
    <n v="71045"/>
    <x v="203"/>
    <n v="791"/>
    <n v="791"/>
    <n v="791"/>
    <n v="791"/>
    <n v="791"/>
    <n v="791"/>
    <n v="791"/>
    <n v="791"/>
    <n v="791"/>
    <n v="791"/>
    <n v="791"/>
    <n v="791"/>
    <n v="791"/>
    <n v="791"/>
    <n v="791"/>
    <n v="791"/>
    <n v="791"/>
    <n v="791"/>
    <n v="791"/>
    <n v="791"/>
    <n v="791"/>
    <n v="791"/>
    <n v="791"/>
  </r>
  <r>
    <x v="0"/>
    <n v="38016"/>
    <x v="204"/>
    <n v="351.04"/>
    <n v="346.58"/>
    <n v="339.12"/>
    <n v="324.66000000000003"/>
    <n v="317.66000000000003"/>
    <n v="317.31"/>
    <n v="327.04000000000002"/>
    <n v="315.95999999999998"/>
    <n v="299.66000000000003"/>
    <n v="297.01"/>
    <n v="294.01"/>
    <n v="294.40440000000001"/>
    <n v="293.29343999999998"/>
    <n v="295.51535999999999"/>
    <n v="304.40303999999998"/>
    <n v="295.51535999999999"/>
    <n v="292.18248"/>
    <n v="287.73863999999998"/>
    <n v="277.74"/>
    <n v="277.74"/>
    <n v="272.18520000000001"/>
    <n v="269.96328"/>
    <n v="263.29752000000002"/>
  </r>
  <r>
    <x v="1"/>
    <n v="38016"/>
    <x v="204"/>
    <n v="475"/>
    <n v="477"/>
    <n v="478"/>
    <n v="485"/>
    <n v="492"/>
    <n v="497"/>
    <n v="524"/>
    <n v="497"/>
    <n v="493"/>
    <n v="461"/>
    <n v="446"/>
    <n v="439"/>
    <n v="441"/>
    <n v="435"/>
    <n v="426"/>
    <n v="437"/>
    <n v="436"/>
    <n v="431"/>
    <n v="439"/>
    <n v="435"/>
    <n v="434"/>
    <n v="426"/>
    <n v="424"/>
  </r>
  <r>
    <x v="2"/>
    <n v="38016"/>
    <x v="204"/>
    <n v="826.04"/>
    <n v="823.57999999999993"/>
    <n v="817.12"/>
    <n v="809.66000000000008"/>
    <n v="809.66000000000008"/>
    <n v="814.31"/>
    <n v="851.04"/>
    <n v="812.96"/>
    <n v="792.66000000000008"/>
    <n v="758.01"/>
    <n v="740.01"/>
    <n v="733.40440000000001"/>
    <n v="734.29343999999992"/>
    <n v="730.51535999999999"/>
    <n v="730.40303999999992"/>
    <n v="732.51535999999999"/>
    <n v="728.18247999999994"/>
    <n v="718.73864000000003"/>
    <n v="716.74"/>
    <n v="712.74"/>
    <n v="706.18520000000001"/>
    <n v="695.96327999999994"/>
    <n v="687.29752000000008"/>
  </r>
  <r>
    <x v="3"/>
    <n v="38016"/>
    <x v="204"/>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171"/>
    <n v="927.05882352941205"/>
    <n v="927.05882352941205"/>
  </r>
  <r>
    <x v="4"/>
    <n v="38016"/>
    <x v="204"/>
    <n v="788"/>
    <n v="788"/>
    <n v="788"/>
    <n v="788"/>
    <n v="788"/>
    <n v="788"/>
    <n v="788"/>
    <n v="788"/>
    <n v="788"/>
    <n v="788"/>
    <n v="788"/>
    <n v="788"/>
    <n v="788"/>
    <n v="788"/>
    <n v="788"/>
    <n v="788"/>
    <n v="788"/>
    <n v="788"/>
    <n v="788"/>
    <n v="788"/>
    <n v="788"/>
    <n v="788"/>
    <n v="788"/>
  </r>
  <r>
    <x v="0"/>
    <n v="12026"/>
    <x v="205"/>
    <n v="853.81999999999994"/>
    <n v="901.85"/>
    <n v="864.95"/>
    <n v="932.04"/>
    <n v="962.85"/>
    <n v="944.09"/>
    <n v="960.09"/>
    <n v="944.47"/>
    <n v="917.98"/>
    <n v="921.52"/>
    <n v="915.41"/>
    <n v="915.54433532934127"/>
    <n v="922.19477844311382"/>
    <n v="910.00229940119766"/>
    <n v="928.84522155688626"/>
    <n v="923.30318562874254"/>
    <n v="924.41159281437126"/>
    <n v="929.95362874251498"/>
    <n v="925.52"/>
    <n v="911.11070658682638"/>
    <n v="908.89389221556883"/>
    <n v="922.19477844311382"/>
    <n v="936.60407185628742"/>
  </r>
  <r>
    <x v="1"/>
    <n v="12026"/>
    <x v="205"/>
    <n v="1236"/>
    <n v="1235"/>
    <n v="1253"/>
    <n v="1245"/>
    <n v="1275"/>
    <n v="1312"/>
    <n v="1293"/>
    <n v="1340"/>
    <n v="1398"/>
    <n v="1424"/>
    <n v="1419"/>
    <n v="1416"/>
    <n v="1447"/>
    <n v="1434"/>
    <n v="1410"/>
    <n v="1427"/>
    <n v="1427"/>
    <n v="1424"/>
    <n v="1422"/>
    <n v="1421"/>
    <n v="1439"/>
    <n v="1429"/>
    <n v="1421"/>
  </r>
  <r>
    <x v="2"/>
    <n v="12026"/>
    <x v="205"/>
    <n v="2089.8199999999997"/>
    <n v="2136.85"/>
    <n v="2117.9499999999998"/>
    <n v="2177.04"/>
    <n v="2237.85"/>
    <n v="2256.09"/>
    <n v="2253.09"/>
    <n v="2284.4700000000003"/>
    <n v="2315.98"/>
    <n v="2345.52"/>
    <n v="2334.41"/>
    <n v="2331.5443353293413"/>
    <n v="2369.194778443114"/>
    <n v="2344.0022994011979"/>
    <n v="2338.8452215568864"/>
    <n v="2350.3031856287425"/>
    <n v="2351.411592814371"/>
    <n v="2353.9536287425149"/>
    <n v="2347.52"/>
    <n v="2332.1107065868264"/>
    <n v="2347.8938922155689"/>
    <n v="2351.194778443114"/>
    <n v="2357.6040718562872"/>
  </r>
  <r>
    <x v="3"/>
    <n v="12026"/>
    <x v="205"/>
    <n v="2983"/>
    <n v="2983"/>
    <n v="2983"/>
    <n v="2983"/>
    <n v="2983"/>
    <n v="2983"/>
    <n v="2983"/>
    <n v="2983"/>
    <n v="2983"/>
    <n v="2983"/>
    <n v="2983"/>
    <n v="2983"/>
    <n v="2983"/>
    <n v="2983"/>
    <n v="2983"/>
    <n v="2983"/>
    <n v="2983"/>
    <n v="2983"/>
    <n v="2983"/>
    <n v="2983"/>
    <n v="2983"/>
    <n v="2983"/>
    <n v="2983"/>
  </r>
  <r>
    <x v="4"/>
    <n v="12026"/>
    <x v="205"/>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n v="2535.5500000000002"/>
  </r>
  <r>
    <x v="0"/>
    <n v="41048"/>
    <x v="206"/>
    <n v="1572.3"/>
    <n v="1603.28"/>
    <n v="1569.57"/>
    <n v="1518.78"/>
    <n v="1577.28"/>
    <n v="1539.6"/>
    <n v="1514.54"/>
    <n v="1551.06"/>
    <n v="1538.49"/>
    <n v="1521.03"/>
    <n v="1581.1399999999999"/>
    <n v="1600.2982025677604"/>
    <n v="1614.6655206847361"/>
    <n v="1605.8240941512126"/>
    <n v="1578.1946362339515"/>
    <n v="1557.1962482168331"/>
    <n v="1542.8289300998574"/>
    <n v="1548.3548216833096"/>
    <n v="1549.46"/>
    <n v="1541.7237517831668"/>
    <n v="1538.4082168330956"/>
    <n v="1535.0926818830242"/>
    <n v="1537.3030385164052"/>
  </r>
  <r>
    <x v="1"/>
    <n v="41048"/>
    <x v="206"/>
    <n v="2074"/>
    <n v="2120"/>
    <n v="2194"/>
    <n v="2251"/>
    <n v="2330"/>
    <n v="2430"/>
    <n v="2430"/>
    <n v="2419"/>
    <n v="2460"/>
    <n v="2435"/>
    <n v="2390"/>
    <n v="2360"/>
    <n v="2381"/>
    <n v="2405"/>
    <n v="2417"/>
    <n v="2436"/>
    <n v="2482"/>
    <n v="2482"/>
    <n v="2472"/>
    <n v="2467"/>
    <n v="2451"/>
    <n v="2433"/>
    <n v="2412"/>
  </r>
  <r>
    <x v="2"/>
    <n v="41048"/>
    <x v="206"/>
    <n v="3646.3"/>
    <n v="3723.2799999999997"/>
    <n v="3763.5699999999997"/>
    <n v="3769.7799999999997"/>
    <n v="3907.2799999999997"/>
    <n v="3969.6"/>
    <n v="3944.54"/>
    <n v="3970.06"/>
    <n v="3998.49"/>
    <n v="3956.0299999999997"/>
    <n v="3971.14"/>
    <n v="3960.2982025677602"/>
    <n v="3995.6655206847363"/>
    <n v="4010.8240941512126"/>
    <n v="3995.1946362339513"/>
    <n v="3993.1962482168328"/>
    <n v="4024.8289300998576"/>
    <n v="4030.3548216833096"/>
    <n v="4021.46"/>
    <n v="4008.7237517831668"/>
    <n v="3989.4082168330956"/>
    <n v="3968.0926818830239"/>
    <n v="3949.3030385164052"/>
  </r>
  <r>
    <x v="3"/>
    <n v="41048"/>
    <x v="206"/>
    <n v="4638"/>
    <n v="4638"/>
    <n v="4638"/>
    <n v="4638"/>
    <n v="4638"/>
    <n v="4638"/>
    <n v="4638"/>
    <n v="4638"/>
    <n v="4638"/>
    <n v="4638"/>
    <n v="4638"/>
    <n v="4638"/>
    <n v="4638"/>
    <n v="4638"/>
    <n v="4638"/>
    <n v="4638"/>
    <n v="4638"/>
    <n v="4638"/>
    <n v="4638"/>
    <n v="4638"/>
    <n v="4638"/>
    <n v="4638"/>
    <n v="4638"/>
  </r>
  <r>
    <x v="4"/>
    <n v="41048"/>
    <x v="206"/>
    <n v="3942.3"/>
    <n v="3942.3"/>
    <n v="3942.3"/>
    <n v="3942.3"/>
    <n v="3942.3"/>
    <n v="3942.3"/>
    <n v="3942.3"/>
    <n v="3942.3"/>
    <n v="3942.3"/>
    <n v="3942.3"/>
    <n v="3942.3"/>
    <n v="3942.3"/>
    <n v="3942.3"/>
    <n v="3942.3"/>
    <n v="3942.3"/>
    <n v="3942.3"/>
    <n v="3942.3"/>
    <n v="3942.3"/>
    <n v="3942.3"/>
    <n v="3942.3"/>
    <n v="3942.3"/>
    <n v="3942.3"/>
    <n v="3942.3"/>
  </r>
  <r>
    <x v="0"/>
    <n v="13029"/>
    <x v="207"/>
    <n v="594.35"/>
    <n v="637.46"/>
    <n v="639.32000000000005"/>
    <n v="662.54"/>
    <n v="648.42999999999995"/>
    <n v="592.21"/>
    <n v="604.78"/>
    <n v="591.59"/>
    <n v="587.21"/>
    <n v="618.54"/>
    <n v="581.55999999999995"/>
    <n v="539.46923076923076"/>
    <n v="519.44769230769225"/>
    <n v="486.07846153846151"/>
    <n v="489.4153846153846"/>
    <n v="494.97692307692307"/>
    <n v="492.75230769230768"/>
    <n v="489.4153846153846"/>
    <n v="477.18"/>
    <n v="466.05692307692306"/>
    <n v="457.15846153846155"/>
    <n v="456.04615384615386"/>
    <n v="462.72"/>
  </r>
  <r>
    <x v="1"/>
    <n v="13029"/>
    <x v="207"/>
    <n v="772"/>
    <n v="773"/>
    <n v="776"/>
    <n v="805"/>
    <n v="848"/>
    <n v="888"/>
    <n v="899"/>
    <n v="927"/>
    <n v="956"/>
    <n v="931"/>
    <n v="889"/>
    <n v="843"/>
    <n v="809"/>
    <n v="801"/>
    <n v="765"/>
    <n v="734"/>
    <n v="717"/>
    <n v="688"/>
    <n v="678"/>
    <n v="651"/>
    <n v="645"/>
    <n v="653"/>
    <n v="645"/>
  </r>
  <r>
    <x v="2"/>
    <n v="13029"/>
    <x v="207"/>
    <n v="1366.35"/>
    <n v="1410.46"/>
    <n v="1415.3200000000002"/>
    <n v="1467.54"/>
    <n v="1496.4299999999998"/>
    <n v="1480.21"/>
    <n v="1503.78"/>
    <n v="1518.5900000000001"/>
    <n v="1543.21"/>
    <n v="1549.54"/>
    <n v="1470.56"/>
    <n v="1382.4692307692308"/>
    <n v="1328.4476923076923"/>
    <n v="1287.0784615384614"/>
    <n v="1254.4153846153845"/>
    <n v="1228.976923076923"/>
    <n v="1209.7523076923076"/>
    <n v="1177.4153846153845"/>
    <n v="1155.18"/>
    <n v="1117.0569230769231"/>
    <n v="1102.1584615384616"/>
    <n v="1109.0461538461539"/>
    <n v="1107.72"/>
  </r>
  <r>
    <x v="3"/>
    <n v="13029"/>
    <x v="207"/>
    <n v="2130"/>
    <n v="2130"/>
    <n v="2130"/>
    <n v="2130"/>
    <n v="2130"/>
    <n v="2130"/>
    <n v="2130"/>
    <n v="2130"/>
    <n v="2130"/>
    <n v="2130"/>
    <n v="2130"/>
    <n v="2130"/>
    <n v="2130"/>
    <n v="2130"/>
    <n v="2130"/>
    <n v="2130"/>
    <n v="2130"/>
    <n v="2130"/>
    <n v="2130"/>
    <n v="2130"/>
    <n v="2130"/>
    <n v="2130"/>
    <n v="2130"/>
  </r>
  <r>
    <x v="4"/>
    <n v="13029"/>
    <x v="207"/>
    <n v="1810.5"/>
    <n v="1810.5"/>
    <n v="1810.5"/>
    <n v="1810.5"/>
    <n v="1810.5"/>
    <n v="1810.5"/>
    <n v="1810.5"/>
    <n v="1810.5"/>
    <n v="1810.5"/>
    <n v="1810.5"/>
    <n v="1810.5"/>
    <n v="1810.5"/>
    <n v="1810.5"/>
    <n v="1810.5"/>
    <n v="1810.5"/>
    <n v="1810.5"/>
    <n v="1810.5"/>
    <n v="1810.5"/>
    <n v="1810.5"/>
    <n v="1810.5"/>
    <n v="1810.5"/>
    <n v="1810.5"/>
    <n v="1810.5"/>
  </r>
  <r>
    <x v="0"/>
    <n v="35013"/>
    <x v="208"/>
    <n v="2365.77"/>
    <n v="2476.88"/>
    <n v="2552.96"/>
    <n v="2510.5"/>
    <n v="2503.15"/>
    <n v="2503.1999999999998"/>
    <n v="2520.5"/>
    <n v="2580.59"/>
    <n v="2498.8200000000002"/>
    <n v="2513.15"/>
    <n v="2498.7600000000002"/>
    <n v="2462.8727217125384"/>
    <n v="2472.8304281345568"/>
    <n v="2402.0200713557592"/>
    <n v="2353.3379510703362"/>
    <n v="2274.7827115188584"/>
    <n v="2185.1633537206931"/>
    <n v="2186.2697655453617"/>
    <n v="2170.7800000000002"/>
    <n v="2176.3120591233437"/>
    <n v="2175.2056472986746"/>
    <n v="2180.7377064220182"/>
    <n v="2178.5248827726809"/>
  </r>
  <r>
    <x v="1"/>
    <n v="35013"/>
    <x v="208"/>
    <n v="3407"/>
    <n v="3369"/>
    <n v="3410"/>
    <n v="3390"/>
    <n v="3458"/>
    <n v="3539"/>
    <n v="3634"/>
    <n v="3708"/>
    <n v="3806"/>
    <n v="3810"/>
    <n v="3786"/>
    <n v="3822"/>
    <n v="3792"/>
    <n v="3817"/>
    <n v="3764"/>
    <n v="3782"/>
    <n v="3801"/>
    <n v="3710"/>
    <n v="3655"/>
    <n v="3557"/>
    <n v="3502"/>
    <n v="3430"/>
    <n v="3371"/>
  </r>
  <r>
    <x v="2"/>
    <n v="35013"/>
    <x v="208"/>
    <n v="5772.77"/>
    <n v="5845.88"/>
    <n v="5962.96"/>
    <n v="5900.5"/>
    <n v="5961.15"/>
    <n v="6042.2"/>
    <n v="6154.5"/>
    <n v="6288.59"/>
    <n v="6304.82"/>
    <n v="6323.15"/>
    <n v="6284.76"/>
    <n v="6284.8727217125379"/>
    <n v="6264.8304281345572"/>
    <n v="6219.0200713557588"/>
    <n v="6117.3379510703362"/>
    <n v="6056.7827115188584"/>
    <n v="5986.1633537206926"/>
    <n v="5896.2697655453612"/>
    <n v="5825.7800000000007"/>
    <n v="5733.3120591233437"/>
    <n v="5677.2056472986751"/>
    <n v="5610.7377064220182"/>
    <n v="5549.5248827726809"/>
  </r>
  <r>
    <x v="3"/>
    <n v="35013"/>
    <x v="208"/>
    <n v="8167"/>
    <n v="8167"/>
    <n v="8167"/>
    <n v="8167"/>
    <n v="8167"/>
    <n v="8167"/>
    <n v="8167"/>
    <n v="8167"/>
    <n v="8167"/>
    <n v="8167"/>
    <n v="8167"/>
    <n v="8167"/>
    <n v="8167"/>
    <n v="8167"/>
    <n v="8167"/>
    <n v="8167"/>
    <n v="8167"/>
    <n v="8167"/>
    <n v="8167"/>
    <n v="8167"/>
    <n v="8167"/>
    <n v="8167"/>
    <n v="8167"/>
  </r>
  <r>
    <x v="4"/>
    <n v="35013"/>
    <x v="208"/>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n v="6941.9500000000007"/>
  </r>
  <r>
    <x v="0"/>
    <n v="44052"/>
    <x v="209"/>
    <n v="606.86"/>
    <n v="604.86"/>
    <n v="631.35"/>
    <n v="617.24"/>
    <n v="595.75"/>
    <n v="643.35"/>
    <n v="612.51"/>
    <n v="582.48"/>
    <n v="594.51"/>
    <n v="592.29"/>
    <n v="574.48"/>
    <n v="581.13764957264959"/>
    <n v="559.94452991452988"/>
    <n v="557.71367521367517"/>
    <n v="552.13653846153841"/>
    <n v="535.40512820512822"/>
    <n v="529.82799145299145"/>
    <n v="524.25085470085469"/>
    <n v="522.02"/>
    <n v="526.4817094017094"/>
    <n v="524.25085470085469"/>
    <n v="530.94341880341881"/>
    <n v="534.28970085470087"/>
  </r>
  <r>
    <x v="1"/>
    <n v="44052"/>
    <x v="209"/>
    <n v="872"/>
    <n v="864"/>
    <n v="863"/>
    <n v="876"/>
    <n v="881"/>
    <n v="869"/>
    <n v="859"/>
    <n v="867"/>
    <n v="875"/>
    <n v="854"/>
    <n v="865"/>
    <n v="882"/>
    <n v="891"/>
    <n v="873"/>
    <n v="869"/>
    <n v="868"/>
    <n v="852"/>
    <n v="846"/>
    <n v="820"/>
    <n v="807"/>
    <n v="804"/>
    <n v="787"/>
    <n v="785"/>
  </r>
  <r>
    <x v="2"/>
    <n v="44052"/>
    <x v="209"/>
    <n v="1478.8600000000001"/>
    <n v="1468.8600000000001"/>
    <n v="1494.35"/>
    <n v="1493.24"/>
    <n v="1476.75"/>
    <n v="1512.35"/>
    <n v="1471.51"/>
    <n v="1449.48"/>
    <n v="1469.51"/>
    <n v="1446.29"/>
    <n v="1439.48"/>
    <n v="1463.1376495726495"/>
    <n v="1450.94452991453"/>
    <n v="1430.7136752136753"/>
    <n v="1421.1365384615383"/>
    <n v="1403.4051282051282"/>
    <n v="1381.8279914529915"/>
    <n v="1370.2508547008547"/>
    <n v="1342.02"/>
    <n v="1333.4817094017094"/>
    <n v="1328.2508547008547"/>
    <n v="1317.9434188034188"/>
    <n v="1319.2897008547009"/>
  </r>
  <r>
    <x v="3"/>
    <n v="44052"/>
    <x v="209"/>
    <n v="2255"/>
    <n v="2255"/>
    <n v="2255"/>
    <n v="2255"/>
    <n v="2255"/>
    <n v="2255"/>
    <n v="2255"/>
    <n v="2255"/>
    <n v="2255"/>
    <n v="2255"/>
    <n v="2255"/>
    <n v="2255"/>
    <n v="2255"/>
    <n v="2255"/>
    <n v="2255"/>
    <n v="2255"/>
    <n v="2255"/>
    <n v="2255"/>
    <n v="2255"/>
    <n v="2255"/>
    <n v="2255"/>
    <n v="2255"/>
    <n v="2255"/>
  </r>
  <r>
    <x v="4"/>
    <n v="44052"/>
    <x v="209"/>
    <n v="1916.75"/>
    <n v="1916.75"/>
    <n v="1916.75"/>
    <n v="1916.75"/>
    <n v="1916.75"/>
    <n v="1916.75"/>
    <n v="1916.75"/>
    <n v="1916.75"/>
    <n v="1916.75"/>
    <n v="1916.75"/>
    <n v="1916.75"/>
    <n v="1916.75"/>
    <n v="1916.75"/>
    <n v="1916.75"/>
    <n v="1916.75"/>
    <n v="1916.75"/>
    <n v="1916.75"/>
    <n v="1916.75"/>
    <n v="1916.75"/>
    <n v="1916.75"/>
    <n v="1916.75"/>
    <n v="1916.75"/>
    <n v="1916.75"/>
  </r>
  <r>
    <x v="0"/>
    <n v="31022"/>
    <x v="210"/>
    <n v="918.28"/>
    <n v="915.95"/>
    <n v="987.04"/>
    <n v="1020.69"/>
    <n v="1019.15"/>
    <n v="998.01"/>
    <n v="964.63"/>
    <n v="913.52"/>
    <n v="840.38"/>
    <n v="890.77"/>
    <n v="843.52"/>
    <n v="824.90055793991417"/>
    <n v="823.77210300429181"/>
    <n v="798.94609442060084"/>
    <n v="796.68918454935624"/>
    <n v="794.43227467811153"/>
    <n v="792.17536480686692"/>
    <n v="793.30381974248928"/>
    <n v="788.79"/>
    <n v="789.91845493562232"/>
    <n v="795.56072961373388"/>
    <n v="796.68918454935624"/>
    <n v="792.17536480686692"/>
  </r>
  <r>
    <x v="1"/>
    <n v="31022"/>
    <x v="210"/>
    <n v="1250"/>
    <n v="1253"/>
    <n v="1257"/>
    <n v="1279"/>
    <n v="1320"/>
    <n v="1378"/>
    <n v="1402"/>
    <n v="1430"/>
    <n v="1442"/>
    <n v="1430"/>
    <n v="1405"/>
    <n v="1372"/>
    <n v="1313"/>
    <n v="1289"/>
    <n v="1228"/>
    <n v="1199"/>
    <n v="1181"/>
    <n v="1165"/>
    <n v="1169"/>
    <n v="1149"/>
    <n v="1147"/>
    <n v="1142"/>
    <n v="1143"/>
  </r>
  <r>
    <x v="2"/>
    <n v="31022"/>
    <x v="210"/>
    <n v="2168.2799999999997"/>
    <n v="2168.9499999999998"/>
    <n v="2244.04"/>
    <n v="2299.69"/>
    <n v="2339.15"/>
    <n v="2376.0100000000002"/>
    <n v="2366.63"/>
    <n v="2343.52"/>
    <n v="2282.38"/>
    <n v="2320.77"/>
    <n v="2248.52"/>
    <n v="2196.9005579399141"/>
    <n v="2136.7721030042917"/>
    <n v="2087.9460944206007"/>
    <n v="2024.6891845493562"/>
    <n v="1993.4322746781115"/>
    <n v="1973.175364806867"/>
    <n v="1958.3038197424894"/>
    <n v="1957.79"/>
    <n v="1938.9184549356223"/>
    <n v="1942.5607296137339"/>
    <n v="1938.6891845493562"/>
    <n v="1935.175364806867"/>
  </r>
  <r>
    <x v="3"/>
    <n v="31022"/>
    <x v="210"/>
    <n v="2736"/>
    <n v="2736"/>
    <n v="2736"/>
    <n v="2736"/>
    <n v="2736"/>
    <n v="2736"/>
    <n v="2736"/>
    <n v="2736"/>
    <n v="2736"/>
    <n v="2736"/>
    <n v="2736"/>
    <n v="2736"/>
    <n v="2736"/>
    <n v="2736"/>
    <n v="2736"/>
    <n v="2736"/>
    <n v="2736"/>
    <n v="2736"/>
    <n v="2736"/>
    <n v="2736"/>
    <n v="2736"/>
    <n v="2736"/>
    <n v="2736"/>
  </r>
  <r>
    <x v="4"/>
    <n v="31022"/>
    <x v="210"/>
    <n v="2325.6"/>
    <n v="2325.6"/>
    <n v="2325.6"/>
    <n v="2325.6"/>
    <n v="2325.6"/>
    <n v="2325.6"/>
    <n v="2325.6"/>
    <n v="2325.6"/>
    <n v="2325.6"/>
    <n v="2325.6"/>
    <n v="2325.6"/>
    <n v="2325.6"/>
    <n v="2325.6"/>
    <n v="2325.6"/>
    <n v="2325.6"/>
    <n v="2325.6"/>
    <n v="2325.6"/>
    <n v="2325.6"/>
    <n v="2325.6"/>
    <n v="2325.6"/>
    <n v="2325.6"/>
    <n v="2325.6"/>
    <n v="2325.6"/>
  </r>
  <r>
    <x v="0"/>
    <n v="37010"/>
    <x v="211"/>
    <n v="337.5"/>
    <n v="344.23"/>
    <n v="348.77"/>
    <n v="335.5"/>
    <n v="351.61"/>
    <n v="338.31"/>
    <n v="354.61"/>
    <n v="319.74"/>
    <n v="322.85000000000002"/>
    <n v="332.69"/>
    <n v="318.04000000000002"/>
    <n v="326.33656716417909"/>
    <n v="319.58477611940299"/>
    <n v="310.58238805970149"/>
    <n v="300.45470149253731"/>
    <n v="301.58"/>
    <n v="293.70291044776121"/>
    <n v="292.57761194029848"/>
    <n v="301.58"/>
    <n v="300.45470149253731"/>
    <n v="298.20410447761196"/>
    <n v="297.07880597014923"/>
    <n v="295.95350746268656"/>
  </r>
  <r>
    <x v="1"/>
    <n v="37010"/>
    <x v="211"/>
    <n v="463"/>
    <n v="476"/>
    <n v="475"/>
    <n v="477"/>
    <n v="488"/>
    <n v="498"/>
    <n v="500"/>
    <n v="506"/>
    <n v="517"/>
    <n v="516"/>
    <n v="515"/>
    <n v="500"/>
    <n v="494"/>
    <n v="484"/>
    <n v="486"/>
    <n v="474"/>
    <n v="470"/>
    <n v="477"/>
    <n v="461"/>
    <n v="446"/>
    <n v="449"/>
    <n v="449"/>
    <n v="442"/>
  </r>
  <r>
    <x v="2"/>
    <n v="37010"/>
    <x v="211"/>
    <n v="800.5"/>
    <n v="820.23"/>
    <n v="823.77"/>
    <n v="812.5"/>
    <n v="839.61"/>
    <n v="836.31"/>
    <n v="854.61"/>
    <n v="825.74"/>
    <n v="839.85"/>
    <n v="848.69"/>
    <n v="833.04"/>
    <n v="826.33656716417909"/>
    <n v="813.58477611940293"/>
    <n v="794.58238805970154"/>
    <n v="786.45470149253731"/>
    <n v="775.57999999999993"/>
    <n v="763.70291044776127"/>
    <n v="769.57761194029854"/>
    <n v="762.57999999999993"/>
    <n v="746.45470149253731"/>
    <n v="747.20410447761196"/>
    <n v="746.07880597014923"/>
    <n v="737.9535074626865"/>
  </r>
  <r>
    <x v="3"/>
    <n v="37010"/>
    <x v="211"/>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000000000002"/>
    <n v="1033.8"/>
    <n v="1033.8"/>
  </r>
  <r>
    <x v="4"/>
    <n v="37010"/>
    <x v="211"/>
    <n v="878.73"/>
    <n v="878.73"/>
    <n v="878.73"/>
    <n v="878.73"/>
    <n v="878.73"/>
    <n v="878.73"/>
    <n v="878.73"/>
    <n v="878.73"/>
    <n v="878.73"/>
    <n v="878.73"/>
    <n v="878.73"/>
    <n v="878.73"/>
    <n v="878.73"/>
    <n v="878.73"/>
    <n v="878.73"/>
    <n v="878.73"/>
    <n v="878.73"/>
    <n v="878.73"/>
    <n v="878.73"/>
    <n v="878.73"/>
    <n v="878.73"/>
    <n v="878.73"/>
    <n v="878.73"/>
  </r>
  <r>
    <x v="0"/>
    <n v="23060"/>
    <x v="212"/>
    <n v="618.04999999999995"/>
    <n v="675.73"/>
    <n v="687.16"/>
    <n v="717.73"/>
    <n v="712.19"/>
    <n v="734.03"/>
    <n v="734.56999999999994"/>
    <n v="698.81"/>
    <n v="651.86"/>
    <n v="652.70000000000005"/>
    <n v="632.94000000000005"/>
    <n v="631.50329523809523"/>
    <n v="629.28359999999998"/>
    <n v="617.07527619047619"/>
    <n v="610.41619047619042"/>
    <n v="589.32908571428572"/>
    <n v="573.79121904761905"/>
    <n v="578.23060952380956"/>
    <n v="582.66999999999996"/>
    <n v="587.10939047619047"/>
    <n v="590.43893333333335"/>
    <n v="590.43893333333335"/>
    <n v="595.98817142857138"/>
  </r>
  <r>
    <x v="1"/>
    <n v="23060"/>
    <x v="212"/>
    <n v="792"/>
    <n v="797"/>
    <n v="848"/>
    <n v="874"/>
    <n v="942"/>
    <n v="1004"/>
    <n v="1033"/>
    <n v="1077"/>
    <n v="1105"/>
    <n v="1112"/>
    <n v="1109"/>
    <n v="1088"/>
    <n v="1080"/>
    <n v="1077"/>
    <n v="1052"/>
    <n v="1051"/>
    <n v="1037"/>
    <n v="1017"/>
    <n v="1002"/>
    <n v="981"/>
    <n v="977"/>
    <n v="964"/>
    <n v="958"/>
  </r>
  <r>
    <x v="2"/>
    <n v="23060"/>
    <x v="212"/>
    <n v="1410.05"/>
    <n v="1472.73"/>
    <n v="1535.1599999999999"/>
    <n v="1591.73"/>
    <n v="1654.19"/>
    <n v="1738.03"/>
    <n v="1767.57"/>
    <n v="1775.81"/>
    <n v="1756.8600000000001"/>
    <n v="1764.7"/>
    <n v="1741.94"/>
    <n v="1719.5032952380952"/>
    <n v="1709.2836"/>
    <n v="1694.0752761904762"/>
    <n v="1662.4161904761904"/>
    <n v="1640.3290857142856"/>
    <n v="1610.7912190476191"/>
    <n v="1595.2306095238096"/>
    <n v="1584.67"/>
    <n v="1568.1093904761906"/>
    <n v="1567.4389333333334"/>
    <n v="1554.4389333333334"/>
    <n v="1553.9881714285714"/>
  </r>
  <r>
    <x v="3"/>
    <n v="23060"/>
    <x v="212"/>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76"/>
    <n v="2190.5882352941198"/>
    <n v="2190.5882352941198"/>
  </r>
  <r>
    <x v="4"/>
    <n v="23060"/>
    <x v="212"/>
    <n v="1862"/>
    <n v="1862"/>
    <n v="1862"/>
    <n v="1862"/>
    <n v="1862"/>
    <n v="1862"/>
    <n v="1862"/>
    <n v="1862"/>
    <n v="1862"/>
    <n v="1862"/>
    <n v="1862"/>
    <n v="1862"/>
    <n v="1862"/>
    <n v="1862"/>
    <n v="1862"/>
    <n v="1862"/>
    <n v="1862"/>
    <n v="1862"/>
    <n v="1862"/>
    <n v="1862"/>
    <n v="1862"/>
    <n v="1862"/>
    <n v="1862"/>
  </r>
  <r>
    <x v="0"/>
    <n v="45061"/>
    <x v="213"/>
    <n v="183.63"/>
    <n v="202.17"/>
    <n v="207.71"/>
    <n v="223.09"/>
    <n v="220.74"/>
    <n v="225.17"/>
    <n v="221.36"/>
    <n v="228.9"/>
    <n v="219.63"/>
    <n v="214.55"/>
    <n v="197.71"/>
    <n v="193.48159509202455"/>
    <n v="191.25766871165644"/>
    <n v="187.92177914110431"/>
    <n v="186.80981595092024"/>
    <n v="183.47392638036808"/>
    <n v="181.25"/>
    <n v="181.25"/>
    <n v="181.25"/>
    <n v="180.13803680981596"/>
    <n v="179.02607361963192"/>
    <n v="179.02607361963192"/>
    <n v="179.02607361963192"/>
  </r>
  <r>
    <x v="1"/>
    <n v="45061"/>
    <x v="213"/>
    <n v="308"/>
    <n v="284"/>
    <n v="282"/>
    <n v="282"/>
    <n v="288"/>
    <n v="287"/>
    <n v="294"/>
    <n v="301"/>
    <n v="318"/>
    <n v="320"/>
    <n v="313"/>
    <n v="307"/>
    <n v="297"/>
    <n v="290"/>
    <n v="282"/>
    <n v="272"/>
    <n v="268"/>
    <n v="263"/>
    <n v="260"/>
    <n v="256"/>
    <n v="255"/>
    <n v="252"/>
    <n v="251"/>
  </r>
  <r>
    <x v="2"/>
    <n v="45061"/>
    <x v="213"/>
    <n v="491.63"/>
    <n v="486.16999999999996"/>
    <n v="489.71000000000004"/>
    <n v="505.09000000000003"/>
    <n v="508.74"/>
    <n v="512.16999999999996"/>
    <n v="515.36"/>
    <n v="529.9"/>
    <n v="537.63"/>
    <n v="534.54999999999995"/>
    <n v="510.71000000000004"/>
    <n v="500.48159509202458"/>
    <n v="488.25766871165644"/>
    <n v="477.92177914110431"/>
    <n v="468.80981595092021"/>
    <n v="455.47392638036808"/>
    <n v="449.25"/>
    <n v="444.25"/>
    <n v="441.25"/>
    <n v="436.13803680981596"/>
    <n v="434.02607361963192"/>
    <n v="431.02607361963192"/>
    <n v="430.02607361963192"/>
  </r>
  <r>
    <x v="3"/>
    <n v="45061"/>
    <x v="213"/>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75"/>
    <n v="638.82352941176498"/>
    <n v="638.82352941176498"/>
  </r>
  <r>
    <x v="4"/>
    <n v="45061"/>
    <x v="213"/>
    <n v="543"/>
    <n v="543"/>
    <n v="543"/>
    <n v="543"/>
    <n v="543"/>
    <n v="543"/>
    <n v="543"/>
    <n v="543"/>
    <n v="543"/>
    <n v="543"/>
    <n v="543"/>
    <n v="543"/>
    <n v="543"/>
    <n v="543"/>
    <n v="543"/>
    <n v="543"/>
    <n v="543"/>
    <n v="543"/>
    <n v="543"/>
    <n v="543"/>
    <n v="543"/>
    <n v="543"/>
    <n v="543"/>
  </r>
  <r>
    <x v="0"/>
    <n v="35014"/>
    <x v="214"/>
    <n v="345.85"/>
    <n v="351.88"/>
    <n v="333.2"/>
    <n v="328.23"/>
    <n v="330.77"/>
    <n v="352.42"/>
    <n v="342.93"/>
    <n v="332.12"/>
    <n v="308.39"/>
    <n v="319.31"/>
    <n v="329.77"/>
    <n v="333.58466453674123"/>
    <n v="331.36076677316294"/>
    <n v="322.46517571884982"/>
    <n v="313.56958466453676"/>
    <n v="329.13686900958464"/>
    <n v="343.59220447284343"/>
    <n v="345.81610223642173"/>
    <n v="348.04"/>
    <n v="344.70415335463258"/>
    <n v="343.59220447284343"/>
    <n v="339.14440894568691"/>
    <n v="332.47271565495208"/>
  </r>
  <r>
    <x v="1"/>
    <n v="35014"/>
    <x v="214"/>
    <n v="435"/>
    <n v="438"/>
    <n v="436"/>
    <n v="442"/>
    <n v="440"/>
    <n v="452"/>
    <n v="465"/>
    <n v="472"/>
    <n v="498"/>
    <n v="495"/>
    <n v="479"/>
    <n v="454"/>
    <n v="434"/>
    <n v="421"/>
    <n v="408"/>
    <n v="390"/>
    <n v="388"/>
    <n v="390"/>
    <n v="398"/>
    <n v="401"/>
    <n v="394"/>
    <n v="407"/>
    <n v="416"/>
  </r>
  <r>
    <x v="2"/>
    <n v="35014"/>
    <x v="214"/>
    <n v="780.85"/>
    <n v="789.88"/>
    <n v="769.2"/>
    <n v="770.23"/>
    <n v="770.77"/>
    <n v="804.42000000000007"/>
    <n v="807.93000000000006"/>
    <n v="804.12"/>
    <n v="806.39"/>
    <n v="814.31"/>
    <n v="808.77"/>
    <n v="787.58466453674123"/>
    <n v="765.36076677316294"/>
    <n v="743.46517571884988"/>
    <n v="721.56958466453671"/>
    <n v="719.13686900958464"/>
    <n v="731.59220447284338"/>
    <n v="735.81610223642178"/>
    <n v="746.04"/>
    <n v="745.70415335463258"/>
    <n v="737.59220447284338"/>
    <n v="746.14440894568691"/>
    <n v="748.47271565495203"/>
  </r>
  <r>
    <x v="3"/>
    <n v="35014"/>
    <x v="214"/>
    <n v="1090"/>
    <n v="1090"/>
    <n v="1090"/>
    <n v="1090"/>
    <n v="1090"/>
    <n v="1090"/>
    <n v="1090"/>
    <n v="1090"/>
    <n v="1090"/>
    <n v="1090"/>
    <n v="1090"/>
    <n v="1090"/>
    <n v="1090"/>
    <n v="1090"/>
    <n v="1090"/>
    <n v="1090"/>
    <n v="1090"/>
    <n v="1090"/>
    <n v="1090"/>
    <n v="1090"/>
    <n v="1090"/>
    <n v="1090"/>
    <n v="1090"/>
  </r>
  <r>
    <x v="4"/>
    <n v="35014"/>
    <x v="214"/>
    <n v="926.5"/>
    <n v="926.5"/>
    <n v="926.5"/>
    <n v="926.5"/>
    <n v="926.5"/>
    <n v="926.5"/>
    <n v="926.5"/>
    <n v="926.5"/>
    <n v="926.5"/>
    <n v="926.5"/>
    <n v="926.5"/>
    <n v="926.5"/>
    <n v="926.5"/>
    <n v="926.5"/>
    <n v="926.5"/>
    <n v="926.5"/>
    <n v="926.5"/>
    <n v="926.5"/>
    <n v="926.5"/>
    <n v="926.5"/>
    <n v="926.5"/>
    <n v="926.5"/>
    <n v="926.5"/>
  </r>
  <r>
    <x v="0"/>
    <n v="21002"/>
    <x v="215"/>
    <n v="318.89999999999998"/>
    <n v="347.31"/>
    <n v="379.34"/>
    <n v="372.72"/>
    <n v="369.34"/>
    <n v="378.8"/>
    <n v="380.07"/>
    <n v="390.15"/>
    <n v="381.8"/>
    <n v="386.88"/>
    <n v="414.72"/>
    <n v="420.44704545454545"/>
    <n v="420.44704545454545"/>
    <n v="419.32883522727275"/>
    <n v="405.91031250000003"/>
    <n v="401.43747159090907"/>
    <n v="396.96463068181816"/>
    <n v="395.84642045454547"/>
    <n v="393.61"/>
    <n v="392.49178977272726"/>
    <n v="391.37357954545456"/>
    <n v="392.49178977272726"/>
    <n v="392.49178977272726"/>
  </r>
  <r>
    <x v="1"/>
    <n v="21002"/>
    <x v="215"/>
    <n v="301"/>
    <n v="300"/>
    <n v="295"/>
    <n v="304"/>
    <n v="303"/>
    <n v="301"/>
    <n v="304"/>
    <n v="332"/>
    <n v="351"/>
    <n v="356"/>
    <n v="367"/>
    <n v="378"/>
    <n v="380"/>
    <n v="380"/>
    <n v="394"/>
    <n v="400"/>
    <n v="402"/>
    <n v="400"/>
    <n v="397"/>
    <n v="395"/>
    <n v="387"/>
    <n v="382"/>
    <n v="380"/>
  </r>
  <r>
    <x v="2"/>
    <n v="21002"/>
    <x v="215"/>
    <n v="619.9"/>
    <n v="647.30999999999995"/>
    <n v="674.33999999999992"/>
    <n v="676.72"/>
    <n v="672.33999999999992"/>
    <n v="679.8"/>
    <n v="684.06999999999994"/>
    <n v="722.15"/>
    <n v="732.8"/>
    <n v="742.88"/>
    <n v="781.72"/>
    <n v="798.44704545454545"/>
    <n v="800.44704545454545"/>
    <n v="799.32883522727275"/>
    <n v="799.91031250000003"/>
    <n v="801.43747159090913"/>
    <n v="798.96463068181811"/>
    <n v="795.84642045454552"/>
    <n v="790.61"/>
    <n v="787.49178977272732"/>
    <n v="778.3735795454545"/>
    <n v="774.49178977272732"/>
    <n v="772.49178977272732"/>
  </r>
  <r>
    <x v="3"/>
    <n v="21002"/>
    <x v="215"/>
    <n v="1032"/>
    <n v="1032"/>
    <n v="1032"/>
    <n v="1032"/>
    <n v="1032"/>
    <n v="1032"/>
    <n v="1032"/>
    <n v="1032"/>
    <n v="1032"/>
    <n v="1032"/>
    <n v="1032"/>
    <n v="1032"/>
    <n v="1032"/>
    <n v="1032"/>
    <n v="1032"/>
    <n v="1032"/>
    <n v="1032"/>
    <n v="1032"/>
    <n v="1032"/>
    <n v="1032"/>
    <n v="1032"/>
    <n v="1032"/>
    <n v="1032"/>
  </r>
  <r>
    <x v="4"/>
    <n v="21002"/>
    <x v="215"/>
    <n v="877.2"/>
    <n v="877.2"/>
    <n v="877.2"/>
    <n v="877.2"/>
    <n v="877.2"/>
    <n v="877.2"/>
    <n v="877.2"/>
    <n v="877.2"/>
    <n v="877.2"/>
    <n v="877.2"/>
    <n v="877.2"/>
    <n v="877.2"/>
    <n v="877.2"/>
    <n v="877.2"/>
    <n v="877.2"/>
    <n v="877.2"/>
    <n v="877.2"/>
    <n v="877.2"/>
    <n v="877.2"/>
    <n v="877.2"/>
    <n v="877.2"/>
    <n v="877.2"/>
    <n v="877.2"/>
  </r>
  <r>
    <x v="0"/>
    <n v="24086"/>
    <x v="216"/>
    <n v="544.97"/>
    <n v="521.07000000000005"/>
    <n v="517.17999999999995"/>
    <n v="527.64"/>
    <n v="522.59"/>
    <n v="510.56"/>
    <n v="491.53"/>
    <n v="517.86"/>
    <n v="487.64"/>
    <n v="478.45"/>
    <n v="509.37"/>
    <n v="503.72825552825554"/>
    <n v="512.48874692874688"/>
    <n v="493.87270270270267"/>
    <n v="453.35542997542996"/>
    <n v="445.69"/>
    <n v="434.73938574938575"/>
    <n v="435.83444717444718"/>
    <n v="445.69"/>
    <n v="435.83444717444718"/>
    <n v="444.59493857493857"/>
    <n v="457.73567567567568"/>
    <n v="474.16159705159703"/>
  </r>
  <r>
    <x v="1"/>
    <n v="24086"/>
    <x v="216"/>
    <n v="722"/>
    <n v="727"/>
    <n v="768"/>
    <n v="755"/>
    <n v="787"/>
    <n v="815"/>
    <n v="821"/>
    <n v="839"/>
    <n v="841"/>
    <n v="820"/>
    <n v="786"/>
    <n v="777"/>
    <n v="768"/>
    <n v="776"/>
    <n v="790"/>
    <n v="790"/>
    <n v="797"/>
    <n v="777"/>
    <n v="764"/>
    <n v="749"/>
    <n v="720"/>
    <n v="714"/>
    <n v="699"/>
  </r>
  <r>
    <x v="2"/>
    <n v="24086"/>
    <x v="216"/>
    <n v="1266.97"/>
    <n v="1248.0700000000002"/>
    <n v="1285.1799999999998"/>
    <n v="1282.6399999999999"/>
    <n v="1309.5900000000001"/>
    <n v="1325.56"/>
    <n v="1312.53"/>
    <n v="1356.8600000000001"/>
    <n v="1328.6399999999999"/>
    <n v="1298.45"/>
    <n v="1295.3699999999999"/>
    <n v="1280.7282555282554"/>
    <n v="1280.4887469287469"/>
    <n v="1269.8727027027026"/>
    <n v="1243.3554299754301"/>
    <n v="1235.69"/>
    <n v="1231.7393857493857"/>
    <n v="1212.8344471744472"/>
    <n v="1209.69"/>
    <n v="1184.8344471744472"/>
    <n v="1164.5949385749386"/>
    <n v="1171.7356756756758"/>
    <n v="1173.161597051597"/>
  </r>
  <r>
    <x v="3"/>
    <n v="24086"/>
    <x v="216"/>
    <n v="1680"/>
    <n v="1680"/>
    <n v="1680"/>
    <n v="1680"/>
    <n v="1680"/>
    <n v="1680"/>
    <n v="1680"/>
    <n v="1680"/>
    <n v="1680"/>
    <n v="1680"/>
    <n v="1680"/>
    <n v="1680"/>
    <n v="1680"/>
    <n v="1680"/>
    <n v="1680"/>
    <n v="1680"/>
    <n v="1680"/>
    <n v="1680"/>
    <n v="1680"/>
    <n v="1680"/>
    <n v="1680"/>
    <n v="1680"/>
    <n v="1680"/>
  </r>
  <r>
    <x v="4"/>
    <n v="24086"/>
    <x v="216"/>
    <n v="1428"/>
    <n v="1428"/>
    <n v="1428"/>
    <n v="1428"/>
    <n v="1428"/>
    <n v="1428"/>
    <n v="1428"/>
    <n v="1428"/>
    <n v="1428"/>
    <n v="1428"/>
    <n v="1428"/>
    <n v="1428"/>
    <n v="1428"/>
    <n v="1428"/>
    <n v="1428"/>
    <n v="1428"/>
    <n v="1428"/>
    <n v="1428"/>
    <n v="1428"/>
    <n v="1428"/>
    <n v="1428"/>
    <n v="1428"/>
    <n v="1428"/>
  </r>
  <r>
    <x v="0"/>
    <n v="72042"/>
    <x v="217"/>
    <n v="1027.26"/>
    <n v="1030.3900000000001"/>
    <n v="1042.2"/>
    <n v="1069.26"/>
    <n v="1075.75"/>
    <n v="1018.01"/>
    <n v="1055.8499999999999"/>
    <n v="1004.17"/>
    <n v="949.44"/>
    <n v="953.31"/>
    <n v="886.79"/>
    <n v="858.70366153846157"/>
    <n v="826.02333846153851"/>
    <n v="787.70847692307689"/>
    <n v="769.67795384615386"/>
    <n v="759.53578461538461"/>
    <n v="743.75907692307692"/>
    <n v="736.9976307692308"/>
    <n v="732.49"/>
    <n v="720.09401538461543"/>
    <n v="712.20566153846153"/>
    <n v="723.47473846153844"/>
    <n v="723.47473846153844"/>
  </r>
  <r>
    <x v="1"/>
    <n v="72042"/>
    <x v="217"/>
    <n v="1426"/>
    <n v="1453"/>
    <n v="1430"/>
    <n v="1444"/>
    <n v="1460"/>
    <n v="1480"/>
    <n v="1509"/>
    <n v="1532"/>
    <n v="1570"/>
    <n v="1561"/>
    <n v="1540"/>
    <n v="1508"/>
    <n v="1488"/>
    <n v="1441"/>
    <n v="1351"/>
    <n v="1288"/>
    <n v="1248"/>
    <n v="1207"/>
    <n v="1162"/>
    <n v="1135"/>
    <n v="1124"/>
    <n v="1101"/>
    <n v="1079"/>
  </r>
  <r>
    <x v="2"/>
    <n v="72042"/>
    <x v="217"/>
    <n v="2453.2600000000002"/>
    <n v="2483.3900000000003"/>
    <n v="2472.1999999999998"/>
    <n v="2513.2600000000002"/>
    <n v="2535.75"/>
    <n v="2498.0100000000002"/>
    <n v="2564.85"/>
    <n v="2536.17"/>
    <n v="2519.44"/>
    <n v="2514.31"/>
    <n v="2426.79"/>
    <n v="2366.7036615384613"/>
    <n v="2314.0233384615385"/>
    <n v="2228.7084769230769"/>
    <n v="2120.6779538461537"/>
    <n v="2047.5357846153847"/>
    <n v="1991.7590769230769"/>
    <n v="1943.9976307692309"/>
    <n v="1894.49"/>
    <n v="1855.0940153846154"/>
    <n v="1836.2056615384615"/>
    <n v="1824.4747384615384"/>
    <n v="1802.4747384615384"/>
  </r>
  <r>
    <x v="3"/>
    <n v="72042"/>
    <x v="217"/>
    <n v="3202"/>
    <n v="3202"/>
    <n v="3202"/>
    <n v="3202"/>
    <n v="3202"/>
    <n v="3202"/>
    <n v="3202"/>
    <n v="3202"/>
    <n v="3202"/>
    <n v="3202"/>
    <n v="3202"/>
    <n v="3202"/>
    <n v="3202"/>
    <n v="3202"/>
    <n v="3202"/>
    <n v="3202"/>
    <n v="3202"/>
    <n v="3202"/>
    <n v="3202"/>
    <n v="3202"/>
    <n v="3202"/>
    <n v="3202"/>
    <n v="3202"/>
  </r>
  <r>
    <x v="4"/>
    <n v="72042"/>
    <x v="217"/>
    <n v="2721.7"/>
    <n v="2721.7"/>
    <n v="2721.7"/>
    <n v="2721.7"/>
    <n v="2721.7"/>
    <n v="2721.7"/>
    <n v="2721.7"/>
    <n v="2721.7"/>
    <n v="2721.7"/>
    <n v="2721.7"/>
    <n v="2721.7"/>
    <n v="2721.7"/>
    <n v="2721.7"/>
    <n v="2721.7"/>
    <n v="2721.7"/>
    <n v="2721.7"/>
    <n v="2721.7"/>
    <n v="2721.7"/>
    <n v="2721.7"/>
    <n v="2721.7"/>
    <n v="2721.7"/>
    <n v="2721.7"/>
    <n v="2721.7"/>
  </r>
  <r>
    <x v="0"/>
    <n v="13031"/>
    <x v="218"/>
    <n v="516.75"/>
    <n v="546.35"/>
    <n v="531.45000000000005"/>
    <n v="573.04999999999995"/>
    <n v="574.94000000000005"/>
    <n v="582.70000000000005"/>
    <n v="571.02"/>
    <n v="587.70000000000005"/>
    <n v="607.86"/>
    <n v="608.97"/>
    <n v="569.48"/>
    <n v="544.38263279445732"/>
    <n v="552.25593533487302"/>
    <n v="542.13311778290995"/>
    <n v="539.88360277136258"/>
    <n v="519.63796766743644"/>
    <n v="496.01806004618936"/>
    <n v="494.89330254041568"/>
    <n v="487.02"/>
    <n v="483.64572748267898"/>
    <n v="479.14669745958429"/>
    <n v="479.14669745958429"/>
    <n v="476.89718244803697"/>
  </r>
  <r>
    <x v="1"/>
    <n v="13031"/>
    <x v="218"/>
    <n v="749"/>
    <n v="752"/>
    <n v="767"/>
    <n v="766"/>
    <n v="799"/>
    <n v="821"/>
    <n v="846"/>
    <n v="855"/>
    <n v="863"/>
    <n v="859"/>
    <n v="871"/>
    <n v="870"/>
    <n v="865"/>
    <n v="850"/>
    <n v="835"/>
    <n v="832"/>
    <n v="827"/>
    <n v="786"/>
    <n v="779"/>
    <n v="763"/>
    <n v="759"/>
    <n v="735"/>
    <n v="717"/>
  </r>
  <r>
    <x v="2"/>
    <n v="13031"/>
    <x v="218"/>
    <n v="1265.75"/>
    <n v="1298.3499999999999"/>
    <n v="1298.45"/>
    <n v="1339.05"/>
    <n v="1373.94"/>
    <n v="1403.7"/>
    <n v="1417.02"/>
    <n v="1442.7"/>
    <n v="1470.8600000000001"/>
    <n v="1467.97"/>
    <n v="1440.48"/>
    <n v="1414.3826327944573"/>
    <n v="1417.2559353348729"/>
    <n v="1392.1331177829099"/>
    <n v="1374.8836027713626"/>
    <n v="1351.6379676674364"/>
    <n v="1323.0180600461895"/>
    <n v="1280.8933025404158"/>
    <n v="1266.02"/>
    <n v="1246.6457274826789"/>
    <n v="1238.1466974595842"/>
    <n v="1214.1466974595842"/>
    <n v="1193.897182448037"/>
  </r>
  <r>
    <x v="3"/>
    <n v="13031"/>
    <x v="218"/>
    <n v="1648"/>
    <n v="1648"/>
    <n v="1648"/>
    <n v="1648"/>
    <n v="1648"/>
    <n v="1648"/>
    <n v="1648"/>
    <n v="1648"/>
    <n v="1648"/>
    <n v="1648"/>
    <n v="1648"/>
    <n v="1648"/>
    <n v="1648"/>
    <n v="1648"/>
    <n v="1648"/>
    <n v="1648"/>
    <n v="1648"/>
    <n v="1648"/>
    <n v="1648"/>
    <n v="1648"/>
    <n v="1648"/>
    <n v="1648"/>
    <n v="1648"/>
  </r>
  <r>
    <x v="4"/>
    <n v="13031"/>
    <x v="218"/>
    <n v="1400.8"/>
    <n v="1400.8"/>
    <n v="1400.8"/>
    <n v="1400.8"/>
    <n v="1400.8"/>
    <n v="1400.8"/>
    <n v="1400.8"/>
    <n v="1400.8"/>
    <n v="1400.8"/>
    <n v="1400.8"/>
    <n v="1400.8"/>
    <n v="1400.8"/>
    <n v="1400.8"/>
    <n v="1400.8"/>
    <n v="1400.8"/>
    <n v="1400.8"/>
    <n v="1400.8"/>
    <n v="1400.8"/>
    <n v="1400.8"/>
    <n v="1400.8"/>
    <n v="1400.8"/>
    <n v="1400.8"/>
    <n v="1400.8"/>
  </r>
  <r>
    <x v="0"/>
    <n v="23062"/>
    <x v="219"/>
    <n v="967.47"/>
    <n v="965.74"/>
    <n v="962.71"/>
    <n v="926.71"/>
    <n v="897.68"/>
    <n v="951.66"/>
    <n v="886.9"/>
    <n v="897.52"/>
    <n v="890.03"/>
    <n v="932.12"/>
    <n v="864.65"/>
    <n v="850.495350877193"/>
    <n v="847.16877192982452"/>
    <n v="795.05236842105262"/>
    <n v="783.96377192982459"/>
    <n v="768.43973684210528"/>
    <n v="762.8954385964912"/>
    <n v="762.8954385964912"/>
    <n v="758.46"/>
    <n v="752.91570175438596"/>
    <n v="759.56885964912283"/>
    <n v="765.11315789473679"/>
    <n v="760.67771929824562"/>
  </r>
  <r>
    <x v="1"/>
    <n v="23062"/>
    <x v="219"/>
    <n v="1199"/>
    <n v="1163"/>
    <n v="1148"/>
    <n v="1235"/>
    <n v="1261"/>
    <n v="1289"/>
    <n v="1298"/>
    <n v="1330"/>
    <n v="1333"/>
    <n v="1310"/>
    <n v="1291"/>
    <n v="1282"/>
    <n v="1237"/>
    <n v="1234"/>
    <n v="1215"/>
    <n v="1206"/>
    <n v="1176"/>
    <n v="1151"/>
    <n v="1132"/>
    <n v="1101"/>
    <n v="1094"/>
    <n v="1073"/>
    <n v="1066"/>
  </r>
  <r>
    <x v="2"/>
    <n v="23062"/>
    <x v="219"/>
    <n v="2166.4700000000003"/>
    <n v="2128.7399999999998"/>
    <n v="2110.71"/>
    <n v="2161.71"/>
    <n v="2158.6799999999998"/>
    <n v="2240.66"/>
    <n v="2184.9"/>
    <n v="2227.52"/>
    <n v="2223.0299999999997"/>
    <n v="2242.12"/>
    <n v="2155.65"/>
    <n v="2132.4953508771932"/>
    <n v="2084.1687719298243"/>
    <n v="2029.0523684210525"/>
    <n v="1998.9637719298246"/>
    <n v="1974.4397368421053"/>
    <n v="1938.8954385964912"/>
    <n v="1913.8954385964912"/>
    <n v="1890.46"/>
    <n v="1853.915701754386"/>
    <n v="1853.5688596491227"/>
    <n v="1838.1131578947368"/>
    <n v="1826.6777192982456"/>
  </r>
  <r>
    <x v="3"/>
    <n v="23062"/>
    <x v="219"/>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000000000004"/>
    <n v="2400.6"/>
    <n v="2400.6"/>
  </r>
  <r>
    <x v="4"/>
    <n v="23062"/>
    <x v="219"/>
    <n v="2040.51"/>
    <n v="2040.51"/>
    <n v="2040.51"/>
    <n v="2040.51"/>
    <n v="2040.51"/>
    <n v="2040.51"/>
    <n v="2040.51"/>
    <n v="2040.51"/>
    <n v="2040.51"/>
    <n v="2040.51"/>
    <n v="2040.51"/>
    <n v="2040.51"/>
    <n v="2040.51"/>
    <n v="2040.51"/>
    <n v="2040.51"/>
    <n v="2040.51"/>
    <n v="2040.51"/>
    <n v="2040.51"/>
    <n v="2040.51"/>
    <n v="2040.51"/>
    <n v="2040.51"/>
    <n v="2040.51"/>
    <n v="2040.51"/>
  </r>
  <r>
    <x v="0"/>
    <n v="72030"/>
    <x v="220"/>
    <n v="694"/>
    <n v="693.38"/>
    <n v="731.84"/>
    <n v="723.54"/>
    <n v="755.17"/>
    <n v="748.56999999999994"/>
    <n v="744.81"/>
    <n v="781.03"/>
    <n v="732.81"/>
    <n v="727.19"/>
    <n v="712.38"/>
    <n v="691.78345070422529"/>
    <n v="666.95598591549299"/>
    <n v="651.15669014084506"/>
    <n v="631.97183098591552"/>
    <n v="630.84330985915494"/>
    <n v="631.97183098591552"/>
    <n v="637.61443661971828"/>
    <n v="641"/>
    <n v="641"/>
    <n v="644.38556338028172"/>
    <n v="646.64260563380276"/>
    <n v="642.12852112676057"/>
  </r>
  <r>
    <x v="1"/>
    <n v="72030"/>
    <x v="220"/>
    <n v="942"/>
    <n v="952"/>
    <n v="919"/>
    <n v="943"/>
    <n v="973"/>
    <n v="1025"/>
    <n v="1066"/>
    <n v="1079"/>
    <n v="1124"/>
    <n v="1146"/>
    <n v="1148"/>
    <n v="1134"/>
    <n v="1133"/>
    <n v="1129"/>
    <n v="1086"/>
    <n v="1046"/>
    <n v="1020"/>
    <n v="990"/>
    <n v="971"/>
    <n v="964"/>
    <n v="948"/>
    <n v="945"/>
    <n v="950"/>
  </r>
  <r>
    <x v="2"/>
    <n v="72030"/>
    <x v="220"/>
    <n v="1636"/>
    <n v="1645.38"/>
    <n v="1650.8400000000001"/>
    <n v="1666.54"/>
    <n v="1728.17"/>
    <n v="1773.57"/>
    <n v="1810.81"/>
    <n v="1860.03"/>
    <n v="1856.81"/>
    <n v="1873.19"/>
    <n v="1860.38"/>
    <n v="1825.7834507042253"/>
    <n v="1799.9559859154929"/>
    <n v="1780.1566901408451"/>
    <n v="1717.9718309859154"/>
    <n v="1676.8433098591549"/>
    <n v="1651.9718309859154"/>
    <n v="1627.6144366197182"/>
    <n v="1612"/>
    <n v="1605"/>
    <n v="1592.3855633802818"/>
    <n v="1591.6426056338028"/>
    <n v="1592.1285211267605"/>
  </r>
  <r>
    <x v="3"/>
    <n v="72030"/>
    <x v="220"/>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3.9999999999995"/>
    <n v="2504"/>
    <n v="2504"/>
  </r>
  <r>
    <x v="4"/>
    <n v="72030"/>
    <x v="220"/>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n v="2128.3999999999996"/>
  </r>
  <r>
    <x v="0"/>
    <n v="72043"/>
    <x v="221"/>
    <n v="1184.05"/>
    <n v="1131.8499999999999"/>
    <n v="1219.29"/>
    <n v="1282.46"/>
    <n v="1291.24"/>
    <n v="1365.43"/>
    <n v="1380.43"/>
    <n v="1364"/>
    <n v="1321.67"/>
    <n v="1370.35"/>
    <n v="1390.1399999999999"/>
    <n v="1379.3601659751037"/>
    <n v="1374.856132780083"/>
    <n v="1363.5960497925312"/>
    <n v="1323.0597510373445"/>
    <n v="1323.0597510373445"/>
    <n v="1332.067817427386"/>
    <n v="1345.5799170124483"/>
    <n v="1356.8400000000001"/>
    <n v="1356.8400000000001"/>
    <n v="1362.4700414937761"/>
    <n v="1368.1000829875518"/>
    <n v="1356.8400000000001"/>
  </r>
  <r>
    <x v="1"/>
    <n v="72043"/>
    <x v="221"/>
    <n v="1676"/>
    <n v="1687"/>
    <n v="1627"/>
    <n v="1656"/>
    <n v="1670"/>
    <n v="1658"/>
    <n v="1704"/>
    <n v="1797"/>
    <n v="1888"/>
    <n v="1915"/>
    <n v="1931"/>
    <n v="1967"/>
    <n v="1971"/>
    <n v="1943"/>
    <n v="1944"/>
    <n v="1946"/>
    <n v="1924"/>
    <n v="1890"/>
    <n v="1890"/>
    <n v="1898"/>
    <n v="1872"/>
    <n v="1863"/>
    <n v="1879"/>
  </r>
  <r>
    <x v="2"/>
    <n v="72043"/>
    <x v="221"/>
    <n v="2860.05"/>
    <n v="2818.85"/>
    <n v="2846.29"/>
    <n v="2938.46"/>
    <n v="2961.24"/>
    <n v="3023.4300000000003"/>
    <n v="3084.4300000000003"/>
    <n v="3161"/>
    <n v="3209.67"/>
    <n v="3285.35"/>
    <n v="3321.14"/>
    <n v="3346.3601659751039"/>
    <n v="3345.856132780083"/>
    <n v="3306.5960497925312"/>
    <n v="3267.0597510373445"/>
    <n v="3269.0597510373445"/>
    <n v="3256.0678174273862"/>
    <n v="3235.5799170124483"/>
    <n v="3246.84"/>
    <n v="3254.84"/>
    <n v="3234.4700414937761"/>
    <n v="3231.100082987552"/>
    <n v="3235.84"/>
  </r>
  <r>
    <x v="3"/>
    <n v="72043"/>
    <x v="221"/>
    <n v="4172"/>
    <n v="4172"/>
    <n v="4172"/>
    <n v="4172"/>
    <n v="4172"/>
    <n v="4172"/>
    <n v="4172"/>
    <n v="4172"/>
    <n v="4172"/>
    <n v="4172"/>
    <n v="4172"/>
    <n v="4172"/>
    <n v="4172"/>
    <n v="4172"/>
    <n v="4172"/>
    <n v="4172"/>
    <n v="4172"/>
    <n v="4172"/>
    <n v="4172"/>
    <n v="4172"/>
    <n v="4172"/>
    <n v="4172"/>
    <n v="4172"/>
  </r>
  <r>
    <x v="4"/>
    <n v="72043"/>
    <x v="221"/>
    <n v="3546.2"/>
    <n v="3546.2"/>
    <n v="3546.2"/>
    <n v="3546.2"/>
    <n v="3546.2"/>
    <n v="3546.2"/>
    <n v="3546.2"/>
    <n v="3546.2"/>
    <n v="3546.2"/>
    <n v="3546.2"/>
    <n v="3546.2"/>
    <n v="3546.2"/>
    <n v="3546.2"/>
    <n v="3546.2"/>
    <n v="3546.2"/>
    <n v="3546.2"/>
    <n v="3546.2"/>
    <n v="3546.2"/>
    <n v="3546.2"/>
    <n v="3546.2"/>
    <n v="3546.2"/>
    <n v="3546.2"/>
    <n v="3546.2"/>
  </r>
  <r>
    <x v="0"/>
    <n v="23064"/>
    <x v="222"/>
    <n v="175.98"/>
    <n v="179.71"/>
    <n v="190.55"/>
    <n v="184.25"/>
    <n v="193.25"/>
    <n v="205.98"/>
    <n v="232.55"/>
    <n v="215.44"/>
    <n v="182.87"/>
    <n v="199.06"/>
    <n v="204.09"/>
    <n v="207.71"/>
    <n v="214.33904255319149"/>
    <n v="209.91968085106384"/>
    <n v="208.81484042553191"/>
    <n v="202.18579787234043"/>
    <n v="203.29063829787233"/>
    <n v="205.50031914893617"/>
    <n v="207.71"/>
    <n v="206.60515957446808"/>
    <n v="205.50031914893617"/>
    <n v="205.50031914893617"/>
    <n v="204.39547872340427"/>
  </r>
  <r>
    <x v="1"/>
    <n v="23064"/>
    <x v="222"/>
    <n v="301"/>
    <n v="290"/>
    <n v="298"/>
    <n v="294"/>
    <n v="303"/>
    <n v="319"/>
    <n v="347"/>
    <n v="363"/>
    <n v="372"/>
    <n v="371"/>
    <n v="394"/>
    <n v="386"/>
    <n v="373"/>
    <n v="371"/>
    <n v="368"/>
    <n v="372"/>
    <n v="367"/>
    <n v="370"/>
    <n v="371"/>
    <n v="367"/>
    <n v="370"/>
    <n v="364"/>
    <n v="362"/>
  </r>
  <r>
    <x v="2"/>
    <n v="23064"/>
    <x v="222"/>
    <n v="476.98"/>
    <n v="469.71000000000004"/>
    <n v="488.55"/>
    <n v="478.25"/>
    <n v="496.25"/>
    <n v="524.98"/>
    <n v="579.54999999999995"/>
    <n v="578.44000000000005"/>
    <n v="554.87"/>
    <n v="570.05999999999995"/>
    <n v="598.09"/>
    <n v="593.71"/>
    <n v="587.33904255319146"/>
    <n v="580.91968085106384"/>
    <n v="576.81484042553188"/>
    <n v="574.18579787234046"/>
    <n v="570.29063829787231"/>
    <n v="575.50031914893611"/>
    <n v="578.71"/>
    <n v="573.60515957446808"/>
    <n v="575.50031914893611"/>
    <n v="569.50031914893611"/>
    <n v="566.39547872340427"/>
  </r>
  <r>
    <x v="3"/>
    <n v="23064"/>
    <x v="222"/>
    <n v="636"/>
    <n v="636"/>
    <n v="636"/>
    <n v="636"/>
    <n v="636"/>
    <n v="636"/>
    <n v="636"/>
    <n v="636"/>
    <n v="636"/>
    <n v="636"/>
    <n v="636"/>
    <n v="636"/>
    <n v="636"/>
    <n v="636"/>
    <n v="636"/>
    <n v="636"/>
    <n v="636"/>
    <n v="636"/>
    <n v="636"/>
    <n v="636"/>
    <n v="636"/>
    <n v="636"/>
    <n v="636"/>
  </r>
  <r>
    <x v="4"/>
    <n v="23064"/>
    <x v="222"/>
    <n v="540.6"/>
    <n v="540.6"/>
    <n v="540.6"/>
    <n v="540.6"/>
    <n v="540.6"/>
    <n v="540.6"/>
    <n v="540.6"/>
    <n v="540.6"/>
    <n v="540.6"/>
    <n v="540.6"/>
    <n v="540.6"/>
    <n v="540.6"/>
    <n v="540.6"/>
    <n v="540.6"/>
    <n v="540.6"/>
    <n v="540.6"/>
    <n v="540.6"/>
    <n v="540.6"/>
    <n v="540.6"/>
    <n v="540.6"/>
    <n v="540.6"/>
    <n v="540.6"/>
    <n v="540.6"/>
  </r>
  <r>
    <x v="0"/>
    <n v="37011"/>
    <x v="223"/>
    <n v="235.82"/>
    <n v="253.04"/>
    <n v="256.47000000000003"/>
    <n v="229.87"/>
    <n v="241.74"/>
    <n v="241.74"/>
    <n v="226.17"/>
    <n v="229.25"/>
    <n v="225.9"/>
    <n v="224.55"/>
    <n v="228.36"/>
    <n v="223.63005780346822"/>
    <n v="216.92115606936414"/>
    <n v="203.50335260115605"/>
    <n v="201.26705202312138"/>
    <n v="199.03075144508671"/>
    <n v="195.67630057803467"/>
    <n v="195.67630057803467"/>
    <n v="193.44"/>
    <n v="194.55815028901733"/>
    <n v="195.67630057803467"/>
    <n v="194.55815028901733"/>
    <n v="196.79445086705203"/>
  </r>
  <r>
    <x v="1"/>
    <n v="37011"/>
    <x v="223"/>
    <n v="331"/>
    <n v="331"/>
    <n v="336"/>
    <n v="322"/>
    <n v="316"/>
    <n v="334"/>
    <n v="342"/>
    <n v="337"/>
    <n v="350"/>
    <n v="366"/>
    <n v="357"/>
    <n v="350"/>
    <n v="347"/>
    <n v="353"/>
    <n v="345"/>
    <n v="337"/>
    <n v="334"/>
    <n v="326"/>
    <n v="319"/>
    <n v="305"/>
    <n v="303"/>
    <n v="301"/>
    <n v="296"/>
  </r>
  <r>
    <x v="2"/>
    <n v="37011"/>
    <x v="223"/>
    <n v="566.81999999999994"/>
    <n v="584.04"/>
    <n v="592.47"/>
    <n v="551.87"/>
    <n v="557.74"/>
    <n v="575.74"/>
    <n v="568.16999999999996"/>
    <n v="566.25"/>
    <n v="575.9"/>
    <n v="590.54999999999995"/>
    <n v="585.36"/>
    <n v="573.63005780346816"/>
    <n v="563.92115606936409"/>
    <n v="556.50335260115605"/>
    <n v="546.26705202312132"/>
    <n v="536.03075144508671"/>
    <n v="529.67630057803467"/>
    <n v="521.67630057803467"/>
    <n v="512.44000000000005"/>
    <n v="499.55815028901736"/>
    <n v="498.67630057803467"/>
    <n v="495.55815028901736"/>
    <n v="492.79445086705203"/>
  </r>
  <r>
    <x v="3"/>
    <n v="37011"/>
    <x v="223"/>
    <n v="838"/>
    <n v="838"/>
    <n v="838"/>
    <n v="838"/>
    <n v="838"/>
    <n v="838"/>
    <n v="838"/>
    <n v="838"/>
    <n v="838"/>
    <n v="838"/>
    <n v="838"/>
    <n v="838"/>
    <n v="838"/>
    <n v="838"/>
    <n v="838"/>
    <n v="838"/>
    <n v="838"/>
    <n v="838"/>
    <n v="838"/>
    <n v="838"/>
    <n v="838"/>
    <n v="838"/>
    <n v="838"/>
  </r>
  <r>
    <x v="4"/>
    <n v="37011"/>
    <x v="223"/>
    <n v="712.3"/>
    <n v="712.3"/>
    <n v="712.3"/>
    <n v="712.3"/>
    <n v="712.3"/>
    <n v="712.3"/>
    <n v="712.3"/>
    <n v="712.3"/>
    <n v="712.3"/>
    <n v="712.3"/>
    <n v="712.3"/>
    <n v="712.3"/>
    <n v="712.3"/>
    <n v="712.3"/>
    <n v="712.3"/>
    <n v="712.3"/>
    <n v="712.3"/>
    <n v="712.3"/>
    <n v="712.3"/>
    <n v="712.3"/>
    <n v="712.3"/>
    <n v="712.3"/>
    <n v="712.3"/>
  </r>
  <r>
    <x v="0"/>
    <n v="33021"/>
    <x v="224"/>
    <n v="929.66"/>
    <n v="903.9"/>
    <n v="964.69"/>
    <n v="953.47"/>
    <n v="949.39"/>
    <n v="929.63"/>
    <n v="870.76"/>
    <n v="838.79"/>
    <n v="813.56999999999994"/>
    <n v="819.06"/>
    <n v="799.65"/>
    <n v="768.61593333333337"/>
    <n v="774.16951666666671"/>
    <n v="736.40515000000005"/>
    <n v="724.18726666666669"/>
    <n v="695.30863333333332"/>
    <n v="684.20146666666665"/>
    <n v="675.31573333333336"/>
    <n v="666.43"/>
    <n v="651.99068333333332"/>
    <n v="651.99068333333332"/>
    <n v="658.65498333333335"/>
    <n v="664.20856666666668"/>
  </r>
  <r>
    <x v="1"/>
    <n v="33021"/>
    <x v="224"/>
    <n v="1309"/>
    <n v="1300"/>
    <n v="1310"/>
    <n v="1275"/>
    <n v="1306"/>
    <n v="1340"/>
    <n v="1355"/>
    <n v="1357"/>
    <n v="1364"/>
    <n v="1342"/>
    <n v="1300"/>
    <n v="1293"/>
    <n v="1251"/>
    <n v="1225"/>
    <n v="1179"/>
    <n v="1170"/>
    <n v="1154"/>
    <n v="1108"/>
    <n v="1094"/>
    <n v="1071"/>
    <n v="1051"/>
    <n v="1019"/>
    <n v="1000"/>
  </r>
  <r>
    <x v="2"/>
    <n v="33021"/>
    <x v="224"/>
    <n v="2238.66"/>
    <n v="2203.9"/>
    <n v="2274.69"/>
    <n v="2228.4700000000003"/>
    <n v="2255.39"/>
    <n v="2269.63"/>
    <n v="2225.7600000000002"/>
    <n v="2195.79"/>
    <n v="2177.5699999999997"/>
    <n v="2161.06"/>
    <n v="2099.65"/>
    <n v="2061.6159333333335"/>
    <n v="2025.1695166666668"/>
    <n v="1961.40515"/>
    <n v="1903.1872666666668"/>
    <n v="1865.3086333333333"/>
    <n v="1838.2014666666666"/>
    <n v="1783.3157333333334"/>
    <n v="1760.4299999999998"/>
    <n v="1722.9906833333334"/>
    <n v="1702.9906833333334"/>
    <n v="1677.6549833333333"/>
    <n v="1664.2085666666667"/>
  </r>
  <r>
    <x v="3"/>
    <n v="33021"/>
    <x v="224"/>
    <n v="2947"/>
    <n v="2947"/>
    <n v="2947"/>
    <n v="2947"/>
    <n v="2947"/>
    <n v="2947"/>
    <n v="2947"/>
    <n v="2947"/>
    <n v="2947"/>
    <n v="2947"/>
    <n v="2947"/>
    <n v="2947"/>
    <n v="2947"/>
    <n v="2947"/>
    <n v="2947"/>
    <n v="2947"/>
    <n v="2947"/>
    <n v="2947"/>
    <n v="2947"/>
    <n v="2947"/>
    <n v="2947"/>
    <n v="2947"/>
    <n v="2947"/>
  </r>
  <r>
    <x v="4"/>
    <n v="33021"/>
    <x v="224"/>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n v="2504.9499999999998"/>
  </r>
  <r>
    <x v="0"/>
    <n v="12029"/>
    <x v="225"/>
    <n v="719.92"/>
    <n v="728.81"/>
    <n v="738.08"/>
    <n v="725"/>
    <n v="731.92"/>
    <n v="713.19"/>
    <n v="733.87"/>
    <n v="695.35"/>
    <n v="699.97"/>
    <n v="659.02"/>
    <n v="624.04999999999995"/>
    <n v="597.24011173184363"/>
    <n v="595.01988826815636"/>
    <n v="607.23111731843574"/>
    <n v="589.46932960893855"/>
    <n v="602.79067039106144"/>
    <n v="591.6895530726257"/>
    <n v="597.24011173184363"/>
    <n v="596.13"/>
    <n v="597.24011173184363"/>
    <n v="601.68055865921792"/>
    <n v="606.12100558659222"/>
    <n v="598.35022346368714"/>
  </r>
  <r>
    <x v="1"/>
    <n v="12029"/>
    <x v="225"/>
    <n v="880"/>
    <n v="911"/>
    <n v="944"/>
    <n v="991"/>
    <n v="1038"/>
    <n v="1066"/>
    <n v="1065"/>
    <n v="1087"/>
    <n v="1098"/>
    <n v="1085"/>
    <n v="1090"/>
    <n v="1087"/>
    <n v="1066"/>
    <n v="1021"/>
    <n v="1019"/>
    <n v="1002"/>
    <n v="972"/>
    <n v="942"/>
    <n v="945"/>
    <n v="959"/>
    <n v="942"/>
    <n v="944"/>
    <n v="942"/>
  </r>
  <r>
    <x v="2"/>
    <n v="12029"/>
    <x v="225"/>
    <n v="1599.92"/>
    <n v="1639.81"/>
    <n v="1682.08"/>
    <n v="1716"/>
    <n v="1769.92"/>
    <n v="1779.19"/>
    <n v="1798.87"/>
    <n v="1782.35"/>
    <n v="1797.97"/>
    <n v="1744.02"/>
    <n v="1714.05"/>
    <n v="1684.2401117318436"/>
    <n v="1661.0198882681564"/>
    <n v="1628.2311173184357"/>
    <n v="1608.4693296089386"/>
    <n v="1604.7906703910614"/>
    <n v="1563.6895530726256"/>
    <n v="1539.2401117318436"/>
    <n v="1541.13"/>
    <n v="1556.2401117318436"/>
    <n v="1543.6805586592179"/>
    <n v="1550.1210055865922"/>
    <n v="1540.3502234636871"/>
  </r>
  <r>
    <x v="3"/>
    <n v="12029"/>
    <x v="225"/>
    <n v="2285"/>
    <n v="2285"/>
    <n v="2285"/>
    <n v="2285"/>
    <n v="2285"/>
    <n v="2285"/>
    <n v="2285"/>
    <n v="2285"/>
    <n v="2285"/>
    <n v="2285"/>
    <n v="2285"/>
    <n v="2285"/>
    <n v="2285"/>
    <n v="2285"/>
    <n v="2285"/>
    <n v="2285"/>
    <n v="2285"/>
    <n v="2285"/>
    <n v="2285"/>
    <n v="2285"/>
    <n v="2285"/>
    <n v="2285"/>
    <n v="2285"/>
  </r>
  <r>
    <x v="4"/>
    <n v="12029"/>
    <x v="225"/>
    <n v="1942.25"/>
    <n v="1942.25"/>
    <n v="1942.25"/>
    <n v="1942.25"/>
    <n v="1942.25"/>
    <n v="1942.25"/>
    <n v="1942.25"/>
    <n v="1942.25"/>
    <n v="1942.25"/>
    <n v="1942.25"/>
    <n v="1942.25"/>
    <n v="1942.25"/>
    <n v="1942.25"/>
    <n v="1942.25"/>
    <n v="1942.25"/>
    <n v="1942.25"/>
    <n v="1942.25"/>
    <n v="1942.25"/>
    <n v="1942.25"/>
    <n v="1942.25"/>
    <n v="1942.25"/>
    <n v="1942.25"/>
    <n v="1942.25"/>
  </r>
  <r>
    <x v="0"/>
    <n v="12041"/>
    <x v="226"/>
    <n v="1126.2"/>
    <n v="1088.96"/>
    <n v="1117.18"/>
    <n v="1122.1500000000001"/>
    <n v="1205.45"/>
    <n v="1199.99"/>
    <n v="1149.6099999999999"/>
    <n v="1136.96"/>
    <n v="1112.1500000000001"/>
    <n v="1144.56"/>
    <n v="1114.31"/>
    <n v="1076.0990070093458"/>
    <n v="1058.2569509345794"/>
    <n v="1018.1123247663552"/>
    <n v="1005.8459112149533"/>
    <n v="990.23411214953273"/>
    <n v="976.85257009345798"/>
    <n v="966.81641355140187"/>
    <n v="954.55"/>
    <n v="963.47102803738312"/>
    <n v="966.81641355140187"/>
    <n v="989.11898364485978"/>
    <n v="1003.6156542056075"/>
  </r>
  <r>
    <x v="1"/>
    <n v="12041"/>
    <x v="226"/>
    <n v="1586"/>
    <n v="1612"/>
    <n v="1653"/>
    <n v="1686"/>
    <n v="1672"/>
    <n v="1699"/>
    <n v="1737"/>
    <n v="1731"/>
    <n v="1768"/>
    <n v="1751"/>
    <n v="1786"/>
    <n v="1786"/>
    <n v="1760"/>
    <n v="1748"/>
    <n v="1699"/>
    <n v="1671"/>
    <n v="1660"/>
    <n v="1617"/>
    <n v="1590"/>
    <n v="1551"/>
    <n v="1534"/>
    <n v="1514"/>
    <n v="1502"/>
  </r>
  <r>
    <x v="2"/>
    <n v="12041"/>
    <x v="226"/>
    <n v="2712.2"/>
    <n v="2700.96"/>
    <n v="2770.1800000000003"/>
    <n v="2808.15"/>
    <n v="2877.45"/>
    <n v="2898.99"/>
    <n v="2886.6099999999997"/>
    <n v="2867.96"/>
    <n v="2880.15"/>
    <n v="2895.56"/>
    <n v="2900.31"/>
    <n v="2862.0990070093458"/>
    <n v="2818.2569509345794"/>
    <n v="2766.1123247663554"/>
    <n v="2704.845911214953"/>
    <n v="2661.2341121495328"/>
    <n v="2636.8525700934579"/>
    <n v="2583.8164135514016"/>
    <n v="2544.5500000000002"/>
    <n v="2514.4710280373829"/>
    <n v="2500.8164135514016"/>
    <n v="2503.1189836448598"/>
    <n v="2505.6156542056074"/>
  </r>
  <r>
    <x v="3"/>
    <n v="12041"/>
    <x v="226"/>
    <n v="3764"/>
    <n v="3764"/>
    <n v="3764"/>
    <n v="3764"/>
    <n v="3764"/>
    <n v="3764"/>
    <n v="3764"/>
    <n v="3764"/>
    <n v="3764"/>
    <n v="3764"/>
    <n v="3764"/>
    <n v="3764"/>
    <n v="3764"/>
    <n v="3764"/>
    <n v="3764"/>
    <n v="3764"/>
    <n v="3764"/>
    <n v="3764"/>
    <n v="3764"/>
    <n v="3764"/>
    <n v="3764"/>
    <n v="3764"/>
    <n v="3764"/>
  </r>
  <r>
    <x v="4"/>
    <n v="12041"/>
    <x v="22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n v="3199.3999999999996"/>
  </r>
  <r>
    <x v="0"/>
    <n v="11035"/>
    <x v="227"/>
    <n v="645.89"/>
    <n v="683.56999999999994"/>
    <n v="669.21"/>
    <n v="660.32"/>
    <n v="675"/>
    <n v="683"/>
    <n v="681"/>
    <n v="686.76"/>
    <n v="672.05"/>
    <n v="746.33"/>
    <n v="718.05"/>
    <n v="704.20726785714282"/>
    <n v="694.16310714285714"/>
    <n v="657.33451785714283"/>
    <n v="649.5223928571429"/>
    <n v="631.66610714285719"/>
    <n v="617.15787499999999"/>
    <n v="618.27389285714287"/>
    <n v="624.97"/>
    <n v="633.89814285714283"/>
    <n v="638.36221428571434"/>
    <n v="641.71026785714287"/>
    <n v="641.71026785714287"/>
  </r>
  <r>
    <x v="1"/>
    <n v="11035"/>
    <x v="227"/>
    <n v="967"/>
    <n v="973"/>
    <n v="980"/>
    <n v="959"/>
    <n v="953"/>
    <n v="990"/>
    <n v="998"/>
    <n v="1014"/>
    <n v="1033"/>
    <n v="1041"/>
    <n v="1045"/>
    <n v="1054"/>
    <n v="1079"/>
    <n v="1106"/>
    <n v="1092"/>
    <n v="1099"/>
    <n v="1105"/>
    <n v="1071"/>
    <n v="1049"/>
    <n v="1019"/>
    <n v="1016"/>
    <n v="1002"/>
    <n v="993"/>
  </r>
  <r>
    <x v="2"/>
    <n v="11035"/>
    <x v="227"/>
    <n v="1612.8899999999999"/>
    <n v="1656.57"/>
    <n v="1649.21"/>
    <n v="1619.3200000000002"/>
    <n v="1628"/>
    <n v="1673"/>
    <n v="1679"/>
    <n v="1700.76"/>
    <n v="1705.05"/>
    <n v="1787.33"/>
    <n v="1763.05"/>
    <n v="1758.2072678571428"/>
    <n v="1773.1631071428571"/>
    <n v="1763.3345178571428"/>
    <n v="1741.5223928571429"/>
    <n v="1730.6661071428571"/>
    <n v="1722.1578749999999"/>
    <n v="1689.273892857143"/>
    <n v="1673.97"/>
    <n v="1652.8981428571428"/>
    <n v="1654.3622142857143"/>
    <n v="1643.7102678571428"/>
    <n v="1634.7102678571428"/>
  </r>
  <r>
    <x v="3"/>
    <n v="11035"/>
    <x v="227"/>
    <n v="2241"/>
    <n v="2241"/>
    <n v="2241"/>
    <n v="2241"/>
    <n v="2241"/>
    <n v="2241"/>
    <n v="2241"/>
    <n v="2241"/>
    <n v="2241"/>
    <n v="2241"/>
    <n v="2241"/>
    <n v="2241"/>
    <n v="2241"/>
    <n v="2241"/>
    <n v="2241"/>
    <n v="2241"/>
    <n v="2241"/>
    <n v="2241"/>
    <n v="2241"/>
    <n v="2241"/>
    <n v="2241"/>
    <n v="2241"/>
    <n v="2241"/>
  </r>
  <r>
    <x v="4"/>
    <n v="11035"/>
    <x v="227"/>
    <n v="1904.85"/>
    <n v="1904.85"/>
    <n v="1904.85"/>
    <n v="1904.85"/>
    <n v="1904.85"/>
    <n v="1904.85"/>
    <n v="1904.85"/>
    <n v="1904.85"/>
    <n v="1904.85"/>
    <n v="1904.85"/>
    <n v="1904.85"/>
    <n v="1904.85"/>
    <n v="1904.85"/>
    <n v="1904.85"/>
    <n v="1904.85"/>
    <n v="1904.85"/>
    <n v="1904.85"/>
    <n v="1904.85"/>
    <n v="1904.85"/>
    <n v="1904.85"/>
    <n v="1904.85"/>
    <n v="1904.85"/>
    <n v="1904.85"/>
  </r>
  <r>
    <x v="0"/>
    <n v="13035"/>
    <x v="228"/>
    <n v="539.1"/>
    <n v="591.78"/>
    <n v="624.24"/>
    <n v="591.94000000000005"/>
    <n v="617.73"/>
    <n v="645.27"/>
    <n v="652.32000000000005"/>
    <n v="647.32000000000005"/>
    <n v="640.51"/>
    <n v="629.80999999999995"/>
    <n v="642.66999999999996"/>
    <n v="659.07036269430057"/>
    <n v="692.13409326424869"/>
    <n v="673.39797927461143"/>
    <n v="672.29585492227977"/>
    <n v="652.45761658031086"/>
    <n v="621.59813471502594"/>
    <n v="627.10875647668399"/>
    <n v="638.13"/>
    <n v="637.02787564766845"/>
    <n v="643.64062176165805"/>
    <n v="648.04911917098445"/>
    <n v="656.86611398963726"/>
  </r>
  <r>
    <x v="1"/>
    <n v="13035"/>
    <x v="228"/>
    <n v="936"/>
    <n v="900"/>
    <n v="876"/>
    <n v="852"/>
    <n v="828"/>
    <n v="817"/>
    <n v="899"/>
    <n v="874"/>
    <n v="877"/>
    <n v="919"/>
    <n v="920"/>
    <n v="942"/>
    <n v="939"/>
    <n v="1002"/>
    <n v="994"/>
    <n v="1013"/>
    <n v="1055"/>
    <n v="1054"/>
    <n v="1053"/>
    <n v="1033"/>
    <n v="1032"/>
    <n v="1023"/>
    <n v="1003"/>
  </r>
  <r>
    <x v="2"/>
    <n v="13035"/>
    <x v="228"/>
    <n v="1475.1"/>
    <n v="1491.78"/>
    <n v="1500.24"/>
    <n v="1443.94"/>
    <n v="1445.73"/>
    <n v="1462.27"/>
    <n v="1551.3200000000002"/>
    <n v="1521.3200000000002"/>
    <n v="1517.51"/>
    <n v="1548.81"/>
    <n v="1562.67"/>
    <n v="1601.0703626943005"/>
    <n v="1631.1340932642488"/>
    <n v="1675.3979792746113"/>
    <n v="1666.2958549222799"/>
    <n v="1665.457616580311"/>
    <n v="1676.5981347150259"/>
    <n v="1681.108756476684"/>
    <n v="1691.13"/>
    <n v="1670.0278756476685"/>
    <n v="1675.6406217616582"/>
    <n v="1671.0491191709843"/>
    <n v="1659.8661139896371"/>
  </r>
  <r>
    <x v="3"/>
    <n v="13035"/>
    <x v="228"/>
    <n v="2017.1"/>
    <n v="2017.1"/>
    <n v="2017.1"/>
    <n v="2017.1"/>
    <n v="2017.1"/>
    <n v="2017.1"/>
    <n v="2017.1"/>
    <n v="2017.1"/>
    <n v="2017.1"/>
    <n v="2017.1"/>
    <n v="2017.1"/>
    <n v="2017.1"/>
    <n v="2017.1"/>
    <n v="2017.1"/>
    <n v="2017.1"/>
    <n v="2017.1"/>
    <n v="2017.1"/>
    <n v="2017.1"/>
    <n v="2017.1"/>
    <n v="2017.1"/>
    <n v="2017.1"/>
    <n v="2017.1"/>
    <n v="2017.1"/>
  </r>
  <r>
    <x v="4"/>
    <n v="13035"/>
    <x v="228"/>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n v="1714.5349999999999"/>
  </r>
  <r>
    <x v="0"/>
    <n v="13036"/>
    <x v="229"/>
    <n v="427.42"/>
    <n v="465.83"/>
    <n v="448.8"/>
    <n v="455.99"/>
    <n v="451.34"/>
    <n v="477.67"/>
    <n v="496.1"/>
    <n v="441.77"/>
    <n v="467.37"/>
    <n v="453.90999999999997"/>
    <n v="454.45"/>
    <n v="470.40529550827421"/>
    <n v="489.40028368794327"/>
    <n v="497.22174940898344"/>
    <n v="501.691158392435"/>
    <n v="492.75234042553188"/>
    <n v="467.0532387706856"/>
    <n v="469.28794326241132"/>
    <n v="472.64"/>
    <n v="481.5788179669031"/>
    <n v="478.22676122931443"/>
    <n v="479.34411347517732"/>
    <n v="480.46146572104021"/>
  </r>
  <r>
    <x v="1"/>
    <n v="13036"/>
    <x v="229"/>
    <n v="652"/>
    <n v="637"/>
    <n v="642"/>
    <n v="648"/>
    <n v="654"/>
    <n v="666"/>
    <n v="673"/>
    <n v="702"/>
    <n v="687"/>
    <n v="713"/>
    <n v="739"/>
    <n v="733"/>
    <n v="745"/>
    <n v="751"/>
    <n v="763"/>
    <n v="760"/>
    <n v="776"/>
    <n v="787"/>
    <n v="786"/>
    <n v="780"/>
    <n v="786"/>
    <n v="783"/>
    <n v="768"/>
  </r>
  <r>
    <x v="2"/>
    <n v="13036"/>
    <x v="229"/>
    <n v="1079.42"/>
    <n v="1102.83"/>
    <n v="1090.8"/>
    <n v="1103.99"/>
    <n v="1105.3399999999999"/>
    <n v="1143.67"/>
    <n v="1169.0999999999999"/>
    <n v="1143.77"/>
    <n v="1154.3699999999999"/>
    <n v="1166.9099999999999"/>
    <n v="1193.45"/>
    <n v="1203.4052955082743"/>
    <n v="1234.4002836879433"/>
    <n v="1248.2217494089834"/>
    <n v="1264.691158392435"/>
    <n v="1252.7523404255319"/>
    <n v="1243.0532387706855"/>
    <n v="1256.2879432624113"/>
    <n v="1258.6399999999999"/>
    <n v="1261.578817966903"/>
    <n v="1264.2267612293144"/>
    <n v="1262.3441134751774"/>
    <n v="1248.4614657210402"/>
  </r>
  <r>
    <x v="3"/>
    <n v="13036"/>
    <x v="229"/>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824"/>
    <n v="1489.4117647058799"/>
    <n v="1489.4117647058799"/>
  </r>
  <r>
    <x v="4"/>
    <n v="13036"/>
    <x v="229"/>
    <n v="1266"/>
    <n v="1266"/>
    <n v="1266"/>
    <n v="1266"/>
    <n v="1266"/>
    <n v="1266"/>
    <n v="1266"/>
    <n v="1266"/>
    <n v="1266"/>
    <n v="1266"/>
    <n v="1266"/>
    <n v="1266"/>
    <n v="1266"/>
    <n v="1266"/>
    <n v="1266"/>
    <n v="1266"/>
    <n v="1266"/>
    <n v="1266"/>
    <n v="1266"/>
    <n v="1266"/>
    <n v="1266"/>
    <n v="1266"/>
    <n v="1266"/>
  </r>
  <r>
    <x v="0"/>
    <n v="73066"/>
    <x v="230"/>
    <n v="635"/>
    <n v="650.04999999999995"/>
    <n v="660.81"/>
    <n v="680.68"/>
    <n v="651.70000000000005"/>
    <n v="693.73"/>
    <n v="689.81"/>
    <n v="653.78"/>
    <n v="677.73"/>
    <n v="674.62"/>
    <n v="692.73"/>
    <n v="694.24030201342282"/>
    <n v="673.16911073825509"/>
    <n v="668.73307046979869"/>
    <n v="653.20692953020136"/>
    <n v="663.18802013422817"/>
    <n v="662.07901006711404"/>
    <n v="664.2970302013423"/>
    <n v="660.97"/>
    <n v="665.40604026845642"/>
    <n v="668.73307046979869"/>
    <n v="668.73307046979869"/>
    <n v="666.51505033557044"/>
  </r>
  <r>
    <x v="1"/>
    <n v="73066"/>
    <x v="230"/>
    <n v="822"/>
    <n v="838"/>
    <n v="858"/>
    <n v="876"/>
    <n v="885"/>
    <n v="876"/>
    <n v="891"/>
    <n v="907"/>
    <n v="891"/>
    <n v="884"/>
    <n v="903"/>
    <n v="929"/>
    <n v="980"/>
    <n v="990"/>
    <n v="1017"/>
    <n v="1018"/>
    <n v="1021"/>
    <n v="1028"/>
    <n v="1019"/>
    <n v="1012"/>
    <n v="1001"/>
    <n v="1007"/>
    <n v="1010"/>
  </r>
  <r>
    <x v="2"/>
    <n v="73066"/>
    <x v="230"/>
    <n v="1457"/>
    <n v="1488.05"/>
    <n v="1518.81"/>
    <n v="1556.6799999999998"/>
    <n v="1536.7"/>
    <n v="1569.73"/>
    <n v="1580.81"/>
    <n v="1560.78"/>
    <n v="1568.73"/>
    <n v="1558.62"/>
    <n v="1595.73"/>
    <n v="1623.2403020134229"/>
    <n v="1653.1691107382551"/>
    <n v="1658.7330704697988"/>
    <n v="1670.2069295302013"/>
    <n v="1681.1880201342283"/>
    <n v="1683.079010067114"/>
    <n v="1692.2970302013423"/>
    <n v="1679.97"/>
    <n v="1677.4060402684563"/>
    <n v="1669.7330704697988"/>
    <n v="1675.7330704697988"/>
    <n v="1676.5150503355703"/>
  </r>
  <r>
    <x v="3"/>
    <n v="73066"/>
    <x v="230"/>
    <n v="2060"/>
    <n v="2060"/>
    <n v="2060"/>
    <n v="2060"/>
    <n v="2060"/>
    <n v="2060"/>
    <n v="2060"/>
    <n v="2060"/>
    <n v="2060"/>
    <n v="2060"/>
    <n v="2060"/>
    <n v="2060"/>
    <n v="2060"/>
    <n v="2060"/>
    <n v="2060"/>
    <n v="2060"/>
    <n v="2060"/>
    <n v="2060"/>
    <n v="2060"/>
    <n v="2060"/>
    <n v="2060"/>
    <n v="2060"/>
    <n v="2060"/>
  </r>
  <r>
    <x v="4"/>
    <n v="73066"/>
    <x v="230"/>
    <n v="1751"/>
    <n v="1751"/>
    <n v="1751"/>
    <n v="1751"/>
    <n v="1751"/>
    <n v="1751"/>
    <n v="1751"/>
    <n v="1751"/>
    <n v="1751"/>
    <n v="1751"/>
    <n v="1751"/>
    <n v="1751"/>
    <n v="1751"/>
    <n v="1751"/>
    <n v="1751"/>
    <n v="1751"/>
    <n v="1751"/>
    <n v="1751"/>
    <n v="1751"/>
    <n v="1751"/>
    <n v="1751"/>
    <n v="1751"/>
    <n v="1751"/>
  </r>
  <r>
    <x v="0"/>
    <n v="13037"/>
    <x v="231"/>
    <n v="418.23"/>
    <n v="478.13"/>
    <n v="519.94000000000005"/>
    <n v="537.86"/>
    <n v="551.29"/>
    <n v="528.55999999999995"/>
    <n v="512.61"/>
    <n v="511.29"/>
    <n v="517.02"/>
    <n v="469.8"/>
    <n v="501.18"/>
    <n v="514.07125523012553"/>
    <n v="522.87761506276149"/>
    <n v="527.28079497907947"/>
    <n v="529.48238493723852"/>
    <n v="522.87761506276149"/>
    <n v="519.57523012552303"/>
    <n v="525.07920502092054"/>
    <n v="526.17999999999995"/>
    <n v="522.87761506276149"/>
    <n v="525.07920502092054"/>
    <n v="525.07920502092054"/>
    <n v="529.48238493723852"/>
  </r>
  <r>
    <x v="1"/>
    <n v="13037"/>
    <x v="231"/>
    <n v="658"/>
    <n v="629"/>
    <n v="614"/>
    <n v="626"/>
    <n v="625"/>
    <n v="675"/>
    <n v="719"/>
    <n v="752"/>
    <n v="761"/>
    <n v="786"/>
    <n v="774"/>
    <n v="766"/>
    <n v="763"/>
    <n v="761"/>
    <n v="761"/>
    <n v="757"/>
    <n v="773"/>
    <n v="777"/>
    <n v="779"/>
    <n v="784"/>
    <n v="782"/>
    <n v="781"/>
    <n v="779"/>
  </r>
  <r>
    <x v="2"/>
    <n v="13037"/>
    <x v="231"/>
    <n v="1076.23"/>
    <n v="1107.1300000000001"/>
    <n v="1133.94"/>
    <n v="1163.8600000000001"/>
    <n v="1176.29"/>
    <n v="1203.56"/>
    <n v="1231.6100000000001"/>
    <n v="1263.29"/>
    <n v="1278.02"/>
    <n v="1255.8"/>
    <n v="1275.18"/>
    <n v="1280.0712552301256"/>
    <n v="1285.8776150627614"/>
    <n v="1288.2807949790795"/>
    <n v="1290.4823849372385"/>
    <n v="1279.8776150627614"/>
    <n v="1292.5752301255229"/>
    <n v="1302.0792050209207"/>
    <n v="1305.1799999999998"/>
    <n v="1306.8776150627614"/>
    <n v="1307.0792050209207"/>
    <n v="1306.0792050209207"/>
    <n v="1308.4823849372385"/>
  </r>
  <r>
    <x v="3"/>
    <n v="13037"/>
    <x v="231"/>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88"/>
    <n v="1595.2941176470599"/>
    <n v="1595.2941176470599"/>
  </r>
  <r>
    <x v="4"/>
    <n v="13037"/>
    <x v="231"/>
    <n v="1356"/>
    <n v="1356"/>
    <n v="1356"/>
    <n v="1356"/>
    <n v="1356"/>
    <n v="1356"/>
    <n v="1356"/>
    <n v="1356"/>
    <n v="1356"/>
    <n v="1356"/>
    <n v="1356"/>
    <n v="1356"/>
    <n v="1356"/>
    <n v="1356"/>
    <n v="1356"/>
    <n v="1356"/>
    <n v="1356"/>
    <n v="1356"/>
    <n v="1356"/>
    <n v="1356"/>
    <n v="1356"/>
    <n v="1356"/>
    <n v="1356"/>
  </r>
  <r>
    <x v="0"/>
    <n v="36015"/>
    <x v="232"/>
    <n v="2635.92"/>
    <n v="2684.32"/>
    <n v="2698.67"/>
    <n v="2809.7"/>
    <n v="2892.25"/>
    <n v="2873.22"/>
    <n v="2807.7799999999997"/>
    <n v="2862.0299999999997"/>
    <n v="2828.0299999999997"/>
    <n v="2852.09"/>
    <n v="2746.48"/>
    <n v="2730.147462686567"/>
    <n v="2675.1177524143986"/>
    <n v="2598.7499912203689"/>
    <n v="2587.5194381035999"/>
    <n v="2543.7202809482001"/>
    <n v="2531.366672519754"/>
    <n v="2532.4897278314311"/>
    <n v="2558.3200000000002"/>
    <n v="2580.7811062335381"/>
    <n v="2606.6113784021072"/>
    <n v="2622.3341527655839"/>
    <n v="2620.0880421422298"/>
  </r>
  <r>
    <x v="1"/>
    <n v="36015"/>
    <x v="232"/>
    <n v="3465"/>
    <n v="3481"/>
    <n v="3571"/>
    <n v="3629"/>
    <n v="3697"/>
    <n v="3791"/>
    <n v="3971"/>
    <n v="4081"/>
    <n v="4153"/>
    <n v="4176"/>
    <n v="4169"/>
    <n v="4125"/>
    <n v="4077"/>
    <n v="4071"/>
    <n v="4000"/>
    <n v="3952"/>
    <n v="3886"/>
    <n v="3833"/>
    <n v="3770"/>
    <n v="3708"/>
    <n v="3694"/>
    <n v="3671"/>
    <n v="3684"/>
  </r>
  <r>
    <x v="2"/>
    <n v="36015"/>
    <x v="232"/>
    <n v="6100.92"/>
    <n v="6165.32"/>
    <n v="6269.67"/>
    <n v="6438.7"/>
    <n v="6589.25"/>
    <n v="6664.2199999999993"/>
    <n v="6778.78"/>
    <n v="6943.03"/>
    <n v="6981.03"/>
    <n v="7028.09"/>
    <n v="6915.48"/>
    <n v="6855.1474626865675"/>
    <n v="6752.1177524143986"/>
    <n v="6669.7499912203693"/>
    <n v="6587.5194381035999"/>
    <n v="6495.7202809482005"/>
    <n v="6417.3666725197545"/>
    <n v="6365.4897278314311"/>
    <n v="6328.32"/>
    <n v="6288.7811062335386"/>
    <n v="6300.6113784021072"/>
    <n v="6293.3341527655839"/>
    <n v="6304.0880421422298"/>
  </r>
  <r>
    <x v="3"/>
    <n v="36015"/>
    <x v="232"/>
    <n v="7148"/>
    <n v="7148"/>
    <n v="7148"/>
    <n v="7148"/>
    <n v="7148"/>
    <n v="7148"/>
    <n v="7148"/>
    <n v="7148"/>
    <n v="7148"/>
    <n v="7148"/>
    <n v="7148"/>
    <n v="7148"/>
    <n v="7148"/>
    <n v="7148"/>
    <n v="7148"/>
    <n v="7148"/>
    <n v="7148"/>
    <n v="7148"/>
    <n v="7148"/>
    <n v="7148"/>
    <n v="7148"/>
    <n v="7148"/>
    <n v="7148"/>
  </r>
  <r>
    <x v="4"/>
    <n v="36015"/>
    <x v="232"/>
    <n v="6075.8"/>
    <n v="6075.8"/>
    <n v="6075.8"/>
    <n v="6075.8"/>
    <n v="6075.8"/>
    <n v="6075.8"/>
    <n v="6075.8"/>
    <n v="6075.8"/>
    <n v="6075.8"/>
    <n v="6075.8"/>
    <n v="6075.8"/>
    <n v="6075.8"/>
    <n v="6075.8"/>
    <n v="6075.8"/>
    <n v="6075.8"/>
    <n v="6075.8"/>
    <n v="6075.8"/>
    <n v="6075.8"/>
    <n v="6075.8"/>
    <n v="6075.8"/>
    <n v="6075.8"/>
    <n v="6075.8"/>
    <n v="6075.8"/>
  </r>
  <r>
    <x v="0"/>
    <n v="45041"/>
    <x v="233"/>
    <n v="1364.7"/>
    <n v="1403.49"/>
    <n v="1421.35"/>
    <n v="1392.43"/>
    <n v="1392.54"/>
    <n v="1362.97"/>
    <n v="1321.18"/>
    <n v="1319.59"/>
    <n v="1294.94"/>
    <n v="1228.96"/>
    <n v="1210.8"/>
    <n v="1171.3285039370078"/>
    <n v="1095.9020472440945"/>
    <n v="1060.4072440944883"/>
    <n v="1018.2571653543307"/>
    <n v="1000.5097637795276"/>
    <n v="1000.5097637795276"/>
    <n v="990.52685039370078"/>
    <n v="986.09"/>
    <n v="1004.9466141732283"/>
    <n v="1026.0216535433071"/>
    <n v="1039.3322047244094"/>
    <n v="1048.2059055118111"/>
  </r>
  <r>
    <x v="1"/>
    <n v="45041"/>
    <x v="233"/>
    <n v="1646"/>
    <n v="1698"/>
    <n v="1730"/>
    <n v="1773"/>
    <n v="1802"/>
    <n v="1873"/>
    <n v="1952"/>
    <n v="1979"/>
    <n v="1998"/>
    <n v="2002"/>
    <n v="1956"/>
    <n v="1913"/>
    <n v="1879"/>
    <n v="1821"/>
    <n v="1781"/>
    <n v="1711"/>
    <n v="1635"/>
    <n v="1589"/>
    <n v="1539"/>
    <n v="1498"/>
    <n v="1460"/>
    <n v="1445"/>
    <n v="1447"/>
  </r>
  <r>
    <x v="2"/>
    <n v="45041"/>
    <x v="233"/>
    <n v="3010.7"/>
    <n v="3101.49"/>
    <n v="3151.35"/>
    <n v="3165.4300000000003"/>
    <n v="3194.54"/>
    <n v="3235.9700000000003"/>
    <n v="3273.1800000000003"/>
    <n v="3298.59"/>
    <n v="3292.94"/>
    <n v="3230.96"/>
    <n v="3166.8"/>
    <n v="3084.3285039370076"/>
    <n v="2974.9020472440943"/>
    <n v="2881.4072440944883"/>
    <n v="2799.2571653543309"/>
    <n v="2711.5097637795275"/>
    <n v="2635.5097637795275"/>
    <n v="2579.5268503937009"/>
    <n v="2525.09"/>
    <n v="2502.9466141732282"/>
    <n v="2486.0216535433074"/>
    <n v="2484.3322047244092"/>
    <n v="2495.2059055118111"/>
  </r>
  <r>
    <x v="3"/>
    <n v="45041"/>
    <x v="233"/>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14"/>
    <n v="3964.7058823529401"/>
    <n v="3964.7058823529401"/>
  </r>
  <r>
    <x v="4"/>
    <n v="45041"/>
    <x v="233"/>
    <n v="3370"/>
    <n v="3370"/>
    <n v="3370"/>
    <n v="3370"/>
    <n v="3370"/>
    <n v="3370"/>
    <n v="3370"/>
    <n v="3370"/>
    <n v="3370"/>
    <n v="3370"/>
    <n v="3370"/>
    <n v="3370"/>
    <n v="3370"/>
    <n v="3370"/>
    <n v="3370"/>
    <n v="3370"/>
    <n v="3370"/>
    <n v="3370"/>
    <n v="3370"/>
    <n v="3370"/>
    <n v="3370"/>
    <n v="3370"/>
    <n v="3370"/>
  </r>
  <r>
    <x v="0"/>
    <n v="23097"/>
    <x v="234"/>
    <n v="421.45"/>
    <n v="455.90999999999997"/>
    <n v="434.15"/>
    <n v="452.34"/>
    <n v="461.45"/>
    <n v="437.8"/>
    <n v="433.18"/>
    <n v="424.34"/>
    <n v="414.23"/>
    <n v="443.53"/>
    <n v="452.18"/>
    <n v="467.11285714285714"/>
    <n v="470.42571428571426"/>
    <n v="463.8"/>
    <n v="453.86142857142858"/>
    <n v="454.96571428571428"/>
    <n v="459.38285714285712"/>
    <n v="460.48714285714283"/>
    <n v="463.8"/>
    <n v="456.07"/>
    <n v="460.48714285714283"/>
    <n v="461.59142857142854"/>
    <n v="469.32142857142856"/>
  </r>
  <r>
    <x v="1"/>
    <n v="23097"/>
    <x v="234"/>
    <n v="635"/>
    <n v="645"/>
    <n v="646"/>
    <n v="662"/>
    <n v="691"/>
    <n v="715"/>
    <n v="744"/>
    <n v="781"/>
    <n v="758"/>
    <n v="754"/>
    <n v="760"/>
    <n v="731"/>
    <n v="731"/>
    <n v="735"/>
    <n v="751"/>
    <n v="763"/>
    <n v="762"/>
    <n v="771"/>
    <n v="769"/>
    <n v="771"/>
    <n v="768"/>
    <n v="767"/>
    <n v="766"/>
  </r>
  <r>
    <x v="2"/>
    <n v="23097"/>
    <x v="234"/>
    <n v="1056.45"/>
    <n v="1100.9099999999999"/>
    <n v="1080.1500000000001"/>
    <n v="1114.3399999999999"/>
    <n v="1152.45"/>
    <n v="1152.8"/>
    <n v="1177.18"/>
    <n v="1205.3399999999999"/>
    <n v="1172.23"/>
    <n v="1197.53"/>
    <n v="1212.18"/>
    <n v="1198.1128571428571"/>
    <n v="1201.4257142857143"/>
    <n v="1198.8"/>
    <n v="1204.8614285714286"/>
    <n v="1217.9657142857143"/>
    <n v="1221.3828571428571"/>
    <n v="1231.4871428571428"/>
    <n v="1232.8"/>
    <n v="1227.07"/>
    <n v="1228.4871428571428"/>
    <n v="1228.5914285714284"/>
    <n v="1235.3214285714284"/>
  </r>
  <r>
    <x v="3"/>
    <n v="23097"/>
    <x v="234"/>
    <n v="1442"/>
    <n v="1442"/>
    <n v="1442"/>
    <n v="1442"/>
    <n v="1442"/>
    <n v="1442"/>
    <n v="1442"/>
    <n v="1442"/>
    <n v="1442"/>
    <n v="1442"/>
    <n v="1442"/>
    <n v="1442"/>
    <n v="1442"/>
    <n v="1442"/>
    <n v="1442"/>
    <n v="1442"/>
    <n v="1442"/>
    <n v="1442"/>
    <n v="1442"/>
    <n v="1442"/>
    <n v="1442"/>
    <n v="1442"/>
    <n v="1442"/>
  </r>
  <r>
    <x v="4"/>
    <n v="23097"/>
    <x v="234"/>
    <n v="1225.7"/>
    <n v="1225.7"/>
    <n v="1225.7"/>
    <n v="1225.7"/>
    <n v="1225.7"/>
    <n v="1225.7"/>
    <n v="1225.7"/>
    <n v="1225.7"/>
    <n v="1225.7"/>
    <n v="1225.7"/>
    <n v="1225.7"/>
    <n v="1225.7"/>
    <n v="1225.7"/>
    <n v="1225.7"/>
    <n v="1225.7"/>
    <n v="1225.7"/>
    <n v="1225.7"/>
    <n v="1225.7"/>
    <n v="1225.7"/>
    <n v="1225.7"/>
    <n v="1225.7"/>
    <n v="1225.7"/>
    <n v="1225.7"/>
  </r>
  <r>
    <x v="0"/>
    <n v="24094"/>
    <x v="235"/>
    <n v="671.89"/>
    <n v="688.38"/>
    <n v="677.54"/>
    <n v="732.33"/>
    <n v="715.92"/>
    <n v="739.11"/>
    <n v="780.71"/>
    <n v="727.89"/>
    <n v="697.86"/>
    <n v="684.81"/>
    <n v="652.91999999999996"/>
    <n v="650.76714801444041"/>
    <n v="655.29422382671487"/>
    <n v="655.29422382671487"/>
    <n v="636.05415162454869"/>
    <n v="627"/>
    <n v="615.68231046931407"/>
    <n v="613.41877256317684"/>
    <n v="627"/>
    <n v="634.92238267148014"/>
    <n v="633.79061371841158"/>
    <n v="633.79061371841158"/>
    <n v="624.73646209386288"/>
  </r>
  <r>
    <x v="1"/>
    <n v="24094"/>
    <x v="235"/>
    <n v="921"/>
    <n v="961"/>
    <n v="973"/>
    <n v="995"/>
    <n v="985"/>
    <n v="1001"/>
    <n v="1035"/>
    <n v="1066"/>
    <n v="1080"/>
    <n v="1095"/>
    <n v="1131"/>
    <n v="1127"/>
    <n v="1106"/>
    <n v="1073"/>
    <n v="1075"/>
    <n v="1047"/>
    <n v="1010"/>
    <n v="1000"/>
    <n v="993"/>
    <n v="988"/>
    <n v="969"/>
    <n v="968"/>
    <n v="971"/>
  </r>
  <r>
    <x v="2"/>
    <n v="24094"/>
    <x v="235"/>
    <n v="1592.8899999999999"/>
    <n v="1649.38"/>
    <n v="1650.54"/>
    <n v="1727.33"/>
    <n v="1700.92"/>
    <n v="1740.1100000000001"/>
    <n v="1815.71"/>
    <n v="1793.8899999999999"/>
    <n v="1777.8600000000001"/>
    <n v="1779.81"/>
    <n v="1783.92"/>
    <n v="1777.7671480144404"/>
    <n v="1761.2942238267149"/>
    <n v="1728.2942238267149"/>
    <n v="1711.0541516245487"/>
    <n v="1674"/>
    <n v="1625.682310469314"/>
    <n v="1613.4187725631768"/>
    <n v="1620"/>
    <n v="1622.9223826714801"/>
    <n v="1602.7906137184116"/>
    <n v="1601.7906137184116"/>
    <n v="1595.7364620938629"/>
  </r>
  <r>
    <x v="3"/>
    <n v="24094"/>
    <x v="235"/>
    <n v="2276"/>
    <n v="2276"/>
    <n v="2276"/>
    <n v="2276"/>
    <n v="2276"/>
    <n v="2276"/>
    <n v="2276"/>
    <n v="2276"/>
    <n v="2276"/>
    <n v="2276"/>
    <n v="2276"/>
    <n v="2276"/>
    <n v="2276"/>
    <n v="2276"/>
    <n v="2276"/>
    <n v="2276"/>
    <n v="2276"/>
    <n v="2276"/>
    <n v="2276"/>
    <n v="2276"/>
    <n v="2276"/>
    <n v="2276"/>
    <n v="2276"/>
  </r>
  <r>
    <x v="4"/>
    <n v="24094"/>
    <x v="235"/>
    <n v="1934.6"/>
    <n v="1934.6"/>
    <n v="1934.6"/>
    <n v="1934.6"/>
    <n v="1934.6"/>
    <n v="1934.6"/>
    <n v="1934.6"/>
    <n v="1934.6"/>
    <n v="1934.6"/>
    <n v="1934.6"/>
    <n v="1934.6"/>
    <n v="1934.6"/>
    <n v="1934.6"/>
    <n v="1934.6"/>
    <n v="1934.6"/>
    <n v="1934.6"/>
    <n v="1934.6"/>
    <n v="1934.6"/>
    <n v="1934.6"/>
    <n v="1934.6"/>
    <n v="1934.6"/>
    <n v="1934.6"/>
    <n v="1934.6"/>
  </r>
  <r>
    <x v="0"/>
    <n v="37012"/>
    <x v="236"/>
    <n v="219.36"/>
    <n v="212.01"/>
    <n v="211.82"/>
    <n v="230.74"/>
    <n v="232.09"/>
    <n v="215.06"/>
    <n v="211.98"/>
    <n v="200.63"/>
    <n v="207.01"/>
    <n v="222.93"/>
    <n v="232.17"/>
    <n v="229.38117977528088"/>
    <n v="223.7865168539326"/>
    <n v="209.24039325842696"/>
    <n v="207.00252808988765"/>
    <n v="204.7646629213483"/>
    <n v="201.40786516853933"/>
    <n v="201.40786516853933"/>
    <n v="199.17"/>
    <n v="200.28893258426967"/>
    <n v="201.40786516853933"/>
    <n v="200.28893258426967"/>
    <n v="202.52679775280899"/>
  </r>
  <r>
    <x v="1"/>
    <n v="37012"/>
    <x v="236"/>
    <n v="314"/>
    <n v="311"/>
    <n v="306"/>
    <n v="301"/>
    <n v="302"/>
    <n v="303"/>
    <n v="322"/>
    <n v="321"/>
    <n v="325"/>
    <n v="342"/>
    <n v="323"/>
    <n v="316"/>
    <n v="314"/>
    <n v="319"/>
    <n v="312"/>
    <n v="304"/>
    <n v="302"/>
    <n v="295"/>
    <n v="288"/>
    <n v="276"/>
    <n v="275"/>
    <n v="272"/>
    <n v="268"/>
  </r>
  <r>
    <x v="2"/>
    <n v="37012"/>
    <x v="236"/>
    <n v="533.36"/>
    <n v="523.01"/>
    <n v="517.81999999999994"/>
    <n v="531.74"/>
    <n v="534.09"/>
    <n v="518.05999999999995"/>
    <n v="533.98"/>
    <n v="521.63"/>
    <n v="532.01"/>
    <n v="564.93000000000006"/>
    <n v="555.16999999999996"/>
    <n v="545.38117977528088"/>
    <n v="537.78651685393265"/>
    <n v="528.24039325842693"/>
    <n v="519.00252808988762"/>
    <n v="508.7646629213483"/>
    <n v="503.40786516853933"/>
    <n v="496.40786516853933"/>
    <n v="487.16999999999996"/>
    <n v="476.28893258426967"/>
    <n v="476.40786516853933"/>
    <n v="472.28893258426967"/>
    <n v="470.52679775280899"/>
  </r>
  <r>
    <x v="3"/>
    <n v="37012"/>
    <x v="236"/>
    <n v="615"/>
    <n v="615"/>
    <n v="615"/>
    <n v="615"/>
    <n v="615"/>
    <n v="615"/>
    <n v="615"/>
    <n v="615"/>
    <n v="615"/>
    <n v="615"/>
    <n v="615"/>
    <n v="615"/>
    <n v="615"/>
    <n v="615"/>
    <n v="615"/>
    <n v="615"/>
    <n v="615"/>
    <n v="615"/>
    <n v="615"/>
    <n v="615"/>
    <n v="615"/>
    <n v="615"/>
    <n v="615"/>
  </r>
  <r>
    <x v="4"/>
    <n v="37012"/>
    <x v="236"/>
    <n v="522.75"/>
    <n v="522.75"/>
    <n v="522.75"/>
    <n v="522.75"/>
    <n v="522.75"/>
    <n v="522.75"/>
    <n v="522.75"/>
    <n v="522.75"/>
    <n v="522.75"/>
    <n v="522.75"/>
    <n v="522.75"/>
    <n v="522.75"/>
    <n v="522.75"/>
    <n v="522.75"/>
    <n v="522.75"/>
    <n v="522.75"/>
    <n v="522.75"/>
    <n v="522.75"/>
    <n v="522.75"/>
    <n v="522.75"/>
    <n v="522.75"/>
    <n v="522.75"/>
    <n v="522.75"/>
  </r>
  <r>
    <x v="0"/>
    <n v="11037"/>
    <x v="237"/>
    <n v="630.51"/>
    <n v="704.41"/>
    <n v="739.76"/>
    <n v="759.49"/>
    <n v="779.03"/>
    <n v="779.95"/>
    <n v="750.92"/>
    <n v="751.54"/>
    <n v="705.51"/>
    <n v="729.49"/>
    <n v="682.94"/>
    <n v="702.23521582733815"/>
    <n v="682.39183453237411"/>
    <n v="640.50025179856118"/>
    <n v="627.27133093525185"/>
    <n v="605.22312949640286"/>
    <n v="610.73517985611511"/>
    <n v="608.53035971223017"/>
    <n v="612.94000000000005"/>
    <n v="630.57856115107916"/>
    <n v="631.68097122302163"/>
    <n v="640.50025179856118"/>
    <n v="638.29543165467624"/>
  </r>
  <r>
    <x v="1"/>
    <n v="11037"/>
    <x v="237"/>
    <n v="945"/>
    <n v="981"/>
    <n v="981"/>
    <n v="1003"/>
    <n v="1036"/>
    <n v="1101"/>
    <n v="1161"/>
    <n v="1178"/>
    <n v="1212"/>
    <n v="1218"/>
    <n v="1228"/>
    <n v="1191"/>
    <n v="1174"/>
    <n v="1186"/>
    <n v="1182"/>
    <n v="1167"/>
    <n v="1139"/>
    <n v="1128"/>
    <n v="1103"/>
    <n v="1070"/>
    <n v="1060"/>
    <n v="1043"/>
    <n v="1057"/>
  </r>
  <r>
    <x v="2"/>
    <n v="11037"/>
    <x v="237"/>
    <n v="1575.51"/>
    <n v="1685.4099999999999"/>
    <n v="1720.76"/>
    <n v="1762.49"/>
    <n v="1815.03"/>
    <n v="1880.95"/>
    <n v="1911.92"/>
    <n v="1929.54"/>
    <n v="1917.51"/>
    <n v="1947.49"/>
    <n v="1910.94"/>
    <n v="1893.2352158273382"/>
    <n v="1856.3918345323741"/>
    <n v="1826.5002517985613"/>
    <n v="1809.2713309352519"/>
    <n v="1772.2231294964029"/>
    <n v="1749.7351798561151"/>
    <n v="1736.5303597122302"/>
    <n v="1715.94"/>
    <n v="1700.5785611510792"/>
    <n v="1691.6809712230215"/>
    <n v="1683.5002517985613"/>
    <n v="1695.2954316546761"/>
  </r>
  <r>
    <x v="3"/>
    <n v="11037"/>
    <x v="237"/>
    <n v="2327"/>
    <n v="2327"/>
    <n v="2327"/>
    <n v="2327"/>
    <n v="2327"/>
    <n v="2327"/>
    <n v="2327"/>
    <n v="2327"/>
    <n v="2327"/>
    <n v="2327"/>
    <n v="2327"/>
    <n v="2327"/>
    <n v="2327"/>
    <n v="2327"/>
    <n v="2327"/>
    <n v="2327"/>
    <n v="2327"/>
    <n v="2327"/>
    <n v="2327"/>
    <n v="2327"/>
    <n v="2327"/>
    <n v="2327"/>
    <n v="2327"/>
  </r>
  <r>
    <x v="4"/>
    <n v="11037"/>
    <x v="237"/>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n v="1977.9499999999998"/>
  </r>
  <r>
    <x v="0"/>
    <n v="21015"/>
    <x v="238"/>
    <n v="913.55"/>
    <n v="909.79"/>
    <n v="1009.88"/>
    <n v="1096.67"/>
    <n v="1093.31"/>
    <n v="1154.1300000000001"/>
    <n v="1226.97"/>
    <n v="1260.94"/>
    <n v="1267.67"/>
    <n v="1450.47"/>
    <n v="1501.95"/>
    <n v="1534.3936561743342"/>
    <n v="1505.4218079096045"/>
    <n v="1441.9066020984665"/>
    <n v="1406.2489426957222"/>
    <n v="1378.3913962873285"/>
    <n v="1373.9341888619854"/>
    <n v="1379.5056981436642"/>
    <n v="1380.62"/>
    <n v="1383.9629055690073"/>
    <n v="1386.1915092816787"/>
    <n v="1389.5344148506861"/>
    <n v="1396.2202259887006"/>
  </r>
  <r>
    <x v="1"/>
    <n v="21015"/>
    <x v="238"/>
    <n v="902"/>
    <n v="925"/>
    <n v="937"/>
    <n v="1018"/>
    <n v="1107"/>
    <n v="1181"/>
    <n v="1263"/>
    <n v="1342"/>
    <n v="1452"/>
    <n v="1534"/>
    <n v="1614"/>
    <n v="1682"/>
    <n v="1749"/>
    <n v="1812"/>
    <n v="1840"/>
    <n v="1851"/>
    <n v="1847"/>
    <n v="1833"/>
    <n v="1807"/>
    <n v="1771"/>
    <n v="1747"/>
    <n v="1728"/>
    <n v="1723"/>
  </r>
  <r>
    <x v="2"/>
    <n v="21015"/>
    <x v="238"/>
    <n v="1815.55"/>
    <n v="1834.79"/>
    <n v="1946.88"/>
    <n v="2114.67"/>
    <n v="2200.31"/>
    <n v="2335.13"/>
    <n v="2489.9700000000003"/>
    <n v="2602.94"/>
    <n v="2719.67"/>
    <n v="2984.4700000000003"/>
    <n v="3115.95"/>
    <n v="3216.393656174334"/>
    <n v="3254.4218079096045"/>
    <n v="3253.9066020984665"/>
    <n v="3246.2489426957222"/>
    <n v="3229.3913962873285"/>
    <n v="3220.9341888619856"/>
    <n v="3212.5056981436642"/>
    <n v="3187.62"/>
    <n v="3154.9629055690075"/>
    <n v="3133.1915092816789"/>
    <n v="3117.5344148506861"/>
    <n v="3119.2202259887008"/>
  </r>
  <r>
    <x v="3"/>
    <n v="21015"/>
    <x v="238"/>
    <n v="3819"/>
    <n v="3819"/>
    <n v="3819"/>
    <n v="3819"/>
    <n v="3819"/>
    <n v="3819"/>
    <n v="3819"/>
    <n v="3819"/>
    <n v="3819"/>
    <n v="3819"/>
    <n v="3819"/>
    <n v="3819"/>
    <n v="3819"/>
    <n v="3819"/>
    <n v="3819"/>
    <n v="3819"/>
    <n v="3819"/>
    <n v="3819"/>
    <n v="3819"/>
    <n v="3819"/>
    <n v="3819"/>
    <n v="3819"/>
    <n v="3819"/>
  </r>
  <r>
    <x v="4"/>
    <n v="21015"/>
    <x v="238"/>
    <n v="3246.15"/>
    <n v="3246.15"/>
    <n v="3246.15"/>
    <n v="3246.15"/>
    <n v="3246.15"/>
    <n v="3246.15"/>
    <n v="3246.15"/>
    <n v="3246.15"/>
    <n v="3246.15"/>
    <n v="3246.15"/>
    <n v="3246.15"/>
    <n v="3246.15"/>
    <n v="3246.15"/>
    <n v="3246.15"/>
    <n v="3246.15"/>
    <n v="3246.15"/>
    <n v="3246.15"/>
    <n v="3246.15"/>
    <n v="3246.15"/>
    <n v="3246.15"/>
    <n v="3246.15"/>
    <n v="3246.15"/>
    <n v="3246.15"/>
  </r>
  <r>
    <x v="0"/>
    <n v="11038"/>
    <x v="239"/>
    <n v="414.83"/>
    <n v="447.90999999999997"/>
    <n v="477.45"/>
    <n v="476.88"/>
    <n v="492.18"/>
    <n v="485.45"/>
    <n v="488.02"/>
    <n v="482.29"/>
    <n v="494.67"/>
    <n v="444.5"/>
    <n v="468.75"/>
    <n v="464.84074766355138"/>
    <n v="461.47233644859813"/>
    <n v="483.92841121495326"/>
    <n v="471.57757009345795"/>
    <n v="465.96355140186915"/>
    <n v="461.47233644859813"/>
    <n v="473.82317757009343"/>
    <n v="480.56"/>
    <n v="491.7880373831776"/>
    <n v="497.40205607476634"/>
    <n v="497.40205607476634"/>
    <n v="506.38448598130839"/>
  </r>
  <r>
    <x v="1"/>
    <n v="11038"/>
    <x v="239"/>
    <n v="579"/>
    <n v="584"/>
    <n v="587"/>
    <n v="579"/>
    <n v="619"/>
    <n v="646"/>
    <n v="684"/>
    <n v="716"/>
    <n v="723"/>
    <n v="701"/>
    <n v="686"/>
    <n v="686"/>
    <n v="680"/>
    <n v="653"/>
    <n v="675"/>
    <n v="682"/>
    <n v="689"/>
    <n v="684"/>
    <n v="678"/>
    <n v="686"/>
    <n v="684"/>
    <n v="695"/>
    <n v="694"/>
  </r>
  <r>
    <x v="2"/>
    <n v="11038"/>
    <x v="239"/>
    <n v="993.82999999999993"/>
    <n v="1031.9099999999999"/>
    <n v="1064.45"/>
    <n v="1055.8800000000001"/>
    <n v="1111.18"/>
    <n v="1131.45"/>
    <n v="1172.02"/>
    <n v="1198.29"/>
    <n v="1217.67"/>
    <n v="1145.5"/>
    <n v="1154.75"/>
    <n v="1150.8407476635514"/>
    <n v="1141.4723364485981"/>
    <n v="1136.9284112149533"/>
    <n v="1146.577570093458"/>
    <n v="1147.9635514018692"/>
    <n v="1150.4723364485981"/>
    <n v="1157.8231775700933"/>
    <n v="1158.56"/>
    <n v="1177.7880373831777"/>
    <n v="1181.4020560747663"/>
    <n v="1192.4020560747663"/>
    <n v="1200.3844859813084"/>
  </r>
  <r>
    <x v="3"/>
    <n v="11038"/>
    <x v="239"/>
    <n v="1149"/>
    <n v="1149"/>
    <n v="1149"/>
    <n v="1149"/>
    <n v="1149"/>
    <n v="1149"/>
    <n v="1149"/>
    <n v="1149"/>
    <n v="1149"/>
    <n v="1149"/>
    <n v="1149"/>
    <n v="1149"/>
    <n v="1149"/>
    <n v="1149"/>
    <n v="1149"/>
    <n v="1149"/>
    <n v="1149"/>
    <n v="1149"/>
    <n v="1149"/>
    <n v="1149"/>
    <n v="1149"/>
    <n v="1149"/>
    <n v="1149"/>
  </r>
  <r>
    <x v="4"/>
    <n v="11038"/>
    <x v="239"/>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n v="976.64999999999986"/>
  </r>
  <r>
    <x v="0"/>
    <n v="24134"/>
    <x v="240"/>
    <n v="792.9"/>
    <n v="829.03"/>
    <n v="873.66"/>
    <n v="816.27"/>
    <n v="808.98"/>
    <n v="779.08"/>
    <n v="745"/>
    <n v="752.38"/>
    <n v="745.03"/>
    <n v="721.81"/>
    <n v="725.43"/>
    <n v="721.64336000000003"/>
    <n v="703.96144000000004"/>
    <n v="690.7"/>
    <n v="689.59487999999999"/>
    <n v="703.96144000000004"/>
    <n v="703.96144000000004"/>
    <n v="701.75120000000004"/>
    <n v="690.7"/>
    <n v="689.59487999999999"/>
    <n v="696.22559999999999"/>
    <n v="705.06655999999998"/>
    <n v="711.69727999999998"/>
  </r>
  <r>
    <x v="1"/>
    <n v="24134"/>
    <x v="240"/>
    <n v="956"/>
    <n v="941"/>
    <n v="965"/>
    <n v="1020"/>
    <n v="1073"/>
    <n v="1098"/>
    <n v="1171"/>
    <n v="1169"/>
    <n v="1167"/>
    <n v="1149"/>
    <n v="1098"/>
    <n v="1090"/>
    <n v="1068"/>
    <n v="1083"/>
    <n v="1062"/>
    <n v="1051"/>
    <n v="1042"/>
    <n v="1035"/>
    <n v="1033"/>
    <n v="1023"/>
    <n v="1017"/>
    <n v="1021"/>
    <n v="1021"/>
  </r>
  <r>
    <x v="2"/>
    <n v="24134"/>
    <x v="240"/>
    <n v="1748.9"/>
    <n v="1770.03"/>
    <n v="1838.6599999999999"/>
    <n v="1836.27"/>
    <n v="1881.98"/>
    <n v="1877.08"/>
    <n v="1916"/>
    <n v="1921.38"/>
    <n v="1912.03"/>
    <n v="1870.81"/>
    <n v="1823.4299999999998"/>
    <n v="1811.64336"/>
    <n v="1771.96144"/>
    <n v="1773.7"/>
    <n v="1751.5948800000001"/>
    <n v="1754.96144"/>
    <n v="1745.96144"/>
    <n v="1736.7512000000002"/>
    <n v="1723.7"/>
    <n v="1712.5948800000001"/>
    <n v="1713.2256"/>
    <n v="1726.06656"/>
    <n v="1732.6972799999999"/>
  </r>
  <r>
    <x v="3"/>
    <n v="24134"/>
    <x v="240"/>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59"/>
    <n v="2283.5294117647099"/>
    <n v="2283.5294117647099"/>
  </r>
  <r>
    <x v="4"/>
    <n v="24134"/>
    <x v="240"/>
    <n v="1941"/>
    <n v="1941"/>
    <n v="1941"/>
    <n v="1941"/>
    <n v="1941"/>
    <n v="1941"/>
    <n v="1941"/>
    <n v="1941"/>
    <n v="1941"/>
    <n v="1941"/>
    <n v="1941"/>
    <n v="1941"/>
    <n v="1941"/>
    <n v="1941"/>
    <n v="1941"/>
    <n v="1941"/>
    <n v="1941"/>
    <n v="1941"/>
    <n v="1941"/>
    <n v="1941"/>
    <n v="1941"/>
    <n v="1941"/>
    <n v="1941"/>
  </r>
  <r>
    <x v="0"/>
    <n v="11039"/>
    <x v="241"/>
    <n v="707.05"/>
    <n v="735.19"/>
    <n v="725.54"/>
    <n v="707.67"/>
    <n v="759.22"/>
    <n v="691.59"/>
    <n v="666.05"/>
    <n v="693.35"/>
    <n v="710.27"/>
    <n v="716.92"/>
    <n v="695.7"/>
    <n v="698.87369565217386"/>
    <n v="728.87304347826091"/>
    <n v="725.53978260869565"/>
    <n v="732.20630434782606"/>
    <n v="712.20673913043481"/>
    <n v="695.54043478260871"/>
    <n v="711.09565217391309"/>
    <n v="715.54"/>
    <n v="713.31782608695653"/>
    <n v="708.87347826086955"/>
    <n v="706.65130434782611"/>
    <n v="712.20673913043481"/>
  </r>
  <r>
    <x v="1"/>
    <n v="11039"/>
    <x v="241"/>
    <n v="1311"/>
    <n v="1302"/>
    <n v="1253"/>
    <n v="1241"/>
    <n v="1271"/>
    <n v="1252"/>
    <n v="1249"/>
    <n v="1222"/>
    <n v="1226"/>
    <n v="1239"/>
    <n v="1217"/>
    <n v="1193"/>
    <n v="1160"/>
    <n v="1149"/>
    <n v="1122"/>
    <n v="1129"/>
    <n v="1137"/>
    <n v="1120"/>
    <n v="1127"/>
    <n v="1121"/>
    <n v="1137"/>
    <n v="1130"/>
    <n v="1117"/>
  </r>
  <r>
    <x v="2"/>
    <n v="11039"/>
    <x v="241"/>
    <n v="2018.05"/>
    <n v="2037.19"/>
    <n v="1978.54"/>
    <n v="1948.67"/>
    <n v="2030.22"/>
    <n v="1943.5900000000001"/>
    <n v="1915.05"/>
    <n v="1915.35"/>
    <n v="1936.27"/>
    <n v="1955.92"/>
    <n v="1912.7"/>
    <n v="1891.8736956521739"/>
    <n v="1888.873043478261"/>
    <n v="1874.5397826086955"/>
    <n v="1854.2063043478261"/>
    <n v="1841.2067391304349"/>
    <n v="1832.5404347826088"/>
    <n v="1831.0956521739131"/>
    <n v="1842.54"/>
    <n v="1834.3178260869565"/>
    <n v="1845.8734782608694"/>
    <n v="1836.6513043478262"/>
    <n v="1829.2067391304349"/>
  </r>
  <r>
    <x v="3"/>
    <n v="11039"/>
    <x v="241"/>
    <n v="2065"/>
    <n v="2065"/>
    <n v="2065"/>
    <n v="2065"/>
    <n v="2065"/>
    <n v="2065"/>
    <n v="2065"/>
    <n v="2065"/>
    <n v="2065"/>
    <n v="2065"/>
    <n v="2065"/>
    <n v="2065"/>
    <n v="2065"/>
    <n v="2065"/>
    <n v="2065"/>
    <n v="2065"/>
    <n v="2065"/>
    <n v="2065"/>
    <n v="2065"/>
    <n v="2065"/>
    <n v="2065"/>
    <n v="2065"/>
    <n v="2065"/>
  </r>
  <r>
    <x v="4"/>
    <n v="11039"/>
    <x v="241"/>
    <n v="1755.25"/>
    <n v="1755.25"/>
    <n v="1755.25"/>
    <n v="1755.25"/>
    <n v="1755.25"/>
    <n v="1755.25"/>
    <n v="1755.25"/>
    <n v="1755.25"/>
    <n v="1755.25"/>
    <n v="1755.25"/>
    <n v="1755.25"/>
    <n v="1755.25"/>
    <n v="1755.25"/>
    <n v="1755.25"/>
    <n v="1755.25"/>
    <n v="1755.25"/>
    <n v="1755.25"/>
    <n v="1755.25"/>
    <n v="1755.25"/>
    <n v="1755.25"/>
    <n v="1755.25"/>
    <n v="1755.25"/>
    <n v="1755.25"/>
  </r>
  <r>
    <x v="0"/>
    <n v="11040"/>
    <x v="242"/>
    <n v="1402.24"/>
    <n v="1489.47"/>
    <n v="1499"/>
    <n v="1626.07"/>
    <n v="1648.44"/>
    <n v="1610.76"/>
    <n v="1673.2"/>
    <n v="1625.6"/>
    <n v="1658.82"/>
    <n v="1677.3899999999999"/>
    <n v="1685.42"/>
    <n v="1657.6138578680202"/>
    <n v="1614.9670558375635"/>
    <n v="1598.1327918781726"/>
    <n v="1565.5865482233503"/>
    <n v="1564.4642639593908"/>
    <n v="1546.5077157360406"/>
    <n v="1537.5294416243655"/>
    <n v="1547.63"/>
    <n v="1549.8745685279187"/>
    <n v="1540.8962944162436"/>
    <n v="1539.7740101522843"/>
    <n v="1539.7740101522843"/>
  </r>
  <r>
    <x v="1"/>
    <n v="11040"/>
    <x v="242"/>
    <n v="2181"/>
    <n v="2193"/>
    <n v="2182"/>
    <n v="2182"/>
    <n v="2171"/>
    <n v="2244"/>
    <n v="2249"/>
    <n v="2364"/>
    <n v="2384"/>
    <n v="2458"/>
    <n v="2502"/>
    <n v="2493"/>
    <n v="2528"/>
    <n v="2496"/>
    <n v="2496"/>
    <n v="2452"/>
    <n v="2428"/>
    <n v="2405"/>
    <n v="2359"/>
    <n v="2334"/>
    <n v="2311"/>
    <n v="2315"/>
    <n v="2303"/>
  </r>
  <r>
    <x v="2"/>
    <n v="11040"/>
    <x v="242"/>
    <n v="3583.24"/>
    <n v="3682.4700000000003"/>
    <n v="3681"/>
    <n v="3808.0699999999997"/>
    <n v="3819.44"/>
    <n v="3854.76"/>
    <n v="3922.2"/>
    <n v="3989.6"/>
    <n v="4042.8199999999997"/>
    <n v="4135.3899999999994"/>
    <n v="4187.42"/>
    <n v="4150.6138578680202"/>
    <n v="4142.9670558375637"/>
    <n v="4094.1327918781726"/>
    <n v="4061.5865482233503"/>
    <n v="4016.4642639593908"/>
    <n v="3974.5077157360406"/>
    <n v="3942.5294416243655"/>
    <n v="3906.63"/>
    <n v="3883.8745685279187"/>
    <n v="3851.8962944162436"/>
    <n v="3854.7740101522841"/>
    <n v="3842.7740101522841"/>
  </r>
  <r>
    <x v="3"/>
    <n v="11040"/>
    <x v="242"/>
    <n v="4959"/>
    <n v="4959"/>
    <n v="4959"/>
    <n v="4959"/>
    <n v="4959"/>
    <n v="4959"/>
    <n v="4959"/>
    <n v="4959"/>
    <n v="4959"/>
    <n v="4959"/>
    <n v="4959"/>
    <n v="4959"/>
    <n v="4959"/>
    <n v="4959"/>
    <n v="4959"/>
    <n v="4959"/>
    <n v="4959"/>
    <n v="4959"/>
    <n v="4959"/>
    <n v="4959"/>
    <n v="4959"/>
    <n v="4959"/>
    <n v="4959"/>
  </r>
  <r>
    <x v="4"/>
    <n v="11040"/>
    <x v="242"/>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n v="4215.1499999999996"/>
  </r>
  <r>
    <x v="0"/>
    <n v="21003"/>
    <x v="243"/>
    <n v="556.04999999999995"/>
    <n v="567.24"/>
    <n v="530.55999999999995"/>
    <n v="535.66999999999996"/>
    <n v="567.51"/>
    <n v="530.91"/>
    <n v="860.09"/>
    <n v="824.44"/>
    <n v="569.66999999999996"/>
    <n v="603.54"/>
    <n v="592.70000000000005"/>
    <n v="601.95712643678155"/>
    <n v="605.33890804597695"/>
    <n v="596.32082375478922"/>
    <n v="583.92095785440608"/>
    <n v="579.41191570881222"/>
    <n v="576.03013409961682"/>
    <n v="581.66643678160915"/>
    <n v="588.42999999999995"/>
    <n v="595.19356321839075"/>
    <n v="601.95712643678155"/>
    <n v="610.9752107279694"/>
    <n v="616.61151340996162"/>
  </r>
  <r>
    <x v="1"/>
    <n v="21003"/>
    <x v="243"/>
    <n v="524"/>
    <n v="527"/>
    <n v="559"/>
    <n v="562"/>
    <n v="559"/>
    <n v="562"/>
    <n v="875"/>
    <n v="898"/>
    <n v="557"/>
    <n v="591"/>
    <n v="613"/>
    <n v="650"/>
    <n v="675"/>
    <n v="701"/>
    <n v="722"/>
    <n v="728"/>
    <n v="734"/>
    <n v="730"/>
    <n v="727"/>
    <n v="721"/>
    <n v="717"/>
    <n v="715"/>
    <n v="716"/>
  </r>
  <r>
    <x v="2"/>
    <n v="21003"/>
    <x v="243"/>
    <n v="1080.05"/>
    <n v="1094.24"/>
    <n v="1089.56"/>
    <n v="1097.67"/>
    <n v="1126.51"/>
    <n v="1092.9099999999999"/>
    <n v="1735.0900000000001"/>
    <n v="1722.44"/>
    <n v="1126.67"/>
    <n v="1194.54"/>
    <n v="1205.7"/>
    <n v="1251.9571264367814"/>
    <n v="1280.338908045977"/>
    <n v="1297.3208237547892"/>
    <n v="1305.920957854406"/>
    <n v="1307.4119157088121"/>
    <n v="1310.0301340996168"/>
    <n v="1311.6664367816093"/>
    <n v="1315.4299999999998"/>
    <n v="1316.1935632183909"/>
    <n v="1318.9571264367814"/>
    <n v="1325.9752107279694"/>
    <n v="1332.6115134099616"/>
  </r>
  <r>
    <x v="3"/>
    <n v="21003"/>
    <x v="243"/>
    <n v="1282"/>
    <n v="1282"/>
    <n v="1282"/>
    <n v="1282"/>
    <n v="1282"/>
    <n v="1282"/>
    <n v="1282"/>
    <n v="1282"/>
    <n v="1282"/>
    <n v="1282"/>
    <n v="1282"/>
    <n v="1282"/>
    <n v="1282"/>
    <n v="1282"/>
    <n v="1282"/>
    <n v="1282"/>
    <n v="1282"/>
    <n v="1282"/>
    <n v="1282"/>
    <n v="1282"/>
    <n v="1282"/>
    <n v="1282"/>
    <n v="1282"/>
  </r>
  <r>
    <x v="4"/>
    <n v="21003"/>
    <x v="243"/>
    <n v="1089.7"/>
    <n v="1089.7"/>
    <n v="1089.7"/>
    <n v="1089.7"/>
    <n v="1089.7"/>
    <n v="1089.7"/>
    <n v="1089.7"/>
    <n v="1089.7"/>
    <n v="1089.7"/>
    <n v="1089.7"/>
    <n v="1089.7"/>
    <n v="1089.7"/>
    <n v="1089.7"/>
    <n v="1089.7"/>
    <n v="1089.7"/>
    <n v="1089.7"/>
    <n v="1089.7"/>
    <n v="1089.7"/>
    <n v="1089.7"/>
    <n v="1089.7"/>
    <n v="1089.7"/>
    <n v="1089.7"/>
    <n v="1089.7"/>
  </r>
  <r>
    <x v="0"/>
    <n v="23101"/>
    <x v="244"/>
    <n v="710.81"/>
    <n v="723.62"/>
    <n v="705.46"/>
    <n v="730.46"/>
    <n v="719.19"/>
    <n v="713.97"/>
    <n v="754.44"/>
    <n v="729.46"/>
    <n v="748.65"/>
    <n v="786.95"/>
    <n v="794.22"/>
    <n v="817.5775480059084"/>
    <n v="838.62629246676511"/>
    <n v="824.2245199409158"/>
    <n v="795.42097488921718"/>
    <n v="777.69571639586411"/>
    <n v="744.46085672082722"/>
    <n v="737.81388478581982"/>
    <n v="750"/>
    <n v="745.56868537666173"/>
    <n v="754.43131462333827"/>
    <n v="754.43131462333827"/>
    <n v="755.53914327917278"/>
  </r>
  <r>
    <x v="1"/>
    <n v="23101"/>
    <x v="244"/>
    <n v="1160"/>
    <n v="1111"/>
    <n v="1093"/>
    <n v="1088"/>
    <n v="1078"/>
    <n v="1054"/>
    <n v="1050"/>
    <n v="1070"/>
    <n v="1091"/>
    <n v="1118"/>
    <n v="1152"/>
    <n v="1159"/>
    <n v="1174"/>
    <n v="1199"/>
    <n v="1246"/>
    <n v="1259"/>
    <n v="1270"/>
    <n v="1279"/>
    <n v="1261"/>
    <n v="1239"/>
    <n v="1214"/>
    <n v="1205"/>
    <n v="1181"/>
  </r>
  <r>
    <x v="2"/>
    <n v="23101"/>
    <x v="244"/>
    <n v="1870.81"/>
    <n v="1834.62"/>
    <n v="1798.46"/>
    <n v="1818.46"/>
    <n v="1797.19"/>
    <n v="1767.97"/>
    <n v="1804.44"/>
    <n v="1799.46"/>
    <n v="1839.65"/>
    <n v="1904.95"/>
    <n v="1946.22"/>
    <n v="1976.5775480059083"/>
    <n v="2012.6262924667651"/>
    <n v="2023.2245199409158"/>
    <n v="2041.4209748892172"/>
    <n v="2036.6957163958641"/>
    <n v="2014.4608567208272"/>
    <n v="2016.8138847858199"/>
    <n v="2011"/>
    <n v="1984.5686853766617"/>
    <n v="1968.4313146233383"/>
    <n v="1959.4313146233383"/>
    <n v="1936.5391432791728"/>
  </r>
  <r>
    <x v="3"/>
    <n v="23101"/>
    <x v="244"/>
    <n v="2185"/>
    <n v="2185"/>
    <n v="2185"/>
    <n v="2185"/>
    <n v="2185"/>
    <n v="2185"/>
    <n v="2185"/>
    <n v="2185"/>
    <n v="2185"/>
    <n v="2185"/>
    <n v="2185"/>
    <n v="2185"/>
    <n v="2185"/>
    <n v="2185"/>
    <n v="2185"/>
    <n v="2185"/>
    <n v="2185"/>
    <n v="2185"/>
    <n v="2185"/>
    <n v="2185"/>
    <n v="2185"/>
    <n v="2185"/>
    <n v="2185"/>
  </r>
  <r>
    <x v="4"/>
    <n v="23101"/>
    <x v="244"/>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n v="1857.2499999999998"/>
  </r>
  <r>
    <x v="0"/>
    <n v="21013"/>
    <x v="245"/>
    <n v="298.14999999999998"/>
    <n v="313.77"/>
    <n v="330.77"/>
    <n v="318.04000000000002"/>
    <n v="309.04000000000002"/>
    <n v="293.66000000000003"/>
    <n v="296.58"/>
    <n v="310.77"/>
    <n v="308.85000000000002"/>
    <n v="310.47000000000003"/>
    <n v="382.34"/>
    <n v="404.3836056338028"/>
    <n v="418.74695774647887"/>
    <n v="418.74695774647887"/>
    <n v="406.59335211267603"/>
    <n v="397.75436619718312"/>
    <n v="394.43974647887325"/>
    <n v="393.3348732394366"/>
    <n v="392.23"/>
    <n v="392.23"/>
    <n v="392.23"/>
    <n v="393.3348732394366"/>
    <n v="393.3348732394366"/>
  </r>
  <r>
    <x v="1"/>
    <n v="21013"/>
    <x v="245"/>
    <n v="230"/>
    <n v="262"/>
    <n v="279"/>
    <n v="306"/>
    <n v="337"/>
    <n v="359"/>
    <n v="391"/>
    <n v="388"/>
    <n v="408"/>
    <n v="438"/>
    <n v="447"/>
    <n v="461"/>
    <n v="479"/>
    <n v="502"/>
    <n v="536"/>
    <n v="558"/>
    <n v="568"/>
    <n v="571"/>
    <n v="572"/>
    <n v="568"/>
    <n v="560"/>
    <n v="553"/>
    <n v="549"/>
  </r>
  <r>
    <x v="2"/>
    <n v="21013"/>
    <x v="245"/>
    <n v="528.15"/>
    <n v="575.77"/>
    <n v="609.77"/>
    <n v="624.04"/>
    <n v="646.04"/>
    <n v="652.66000000000008"/>
    <n v="687.57999999999993"/>
    <n v="698.77"/>
    <n v="716.85"/>
    <n v="748.47"/>
    <n v="829.33999999999992"/>
    <n v="865.38360563380274"/>
    <n v="897.74695774647887"/>
    <n v="920.74695774647887"/>
    <n v="942.59335211267603"/>
    <n v="955.75436619718312"/>
    <n v="962.4397464788733"/>
    <n v="964.33487323943655"/>
    <n v="964.23"/>
    <n v="960.23"/>
    <n v="952.23"/>
    <n v="946.33487323943655"/>
    <n v="942.33487323943655"/>
  </r>
  <r>
    <x v="3"/>
    <n v="21013"/>
    <x v="245"/>
    <n v="978"/>
    <n v="978"/>
    <n v="978"/>
    <n v="978"/>
    <n v="978"/>
    <n v="978"/>
    <n v="978"/>
    <n v="978"/>
    <n v="978"/>
    <n v="978"/>
    <n v="978"/>
    <n v="978"/>
    <n v="978"/>
    <n v="978"/>
    <n v="978"/>
    <n v="978"/>
    <n v="978"/>
    <n v="978"/>
    <n v="978"/>
    <n v="978"/>
    <n v="978"/>
    <n v="978"/>
    <n v="978"/>
  </r>
  <r>
    <x v="4"/>
    <n v="21013"/>
    <x v="245"/>
    <n v="831.3"/>
    <n v="831.3"/>
    <n v="831.3"/>
    <n v="831.3"/>
    <n v="831.3"/>
    <n v="831.3"/>
    <n v="831.3"/>
    <n v="831.3"/>
    <n v="831.3"/>
    <n v="831.3"/>
    <n v="831.3"/>
    <n v="831.3"/>
    <n v="831.3"/>
    <n v="831.3"/>
    <n v="831.3"/>
    <n v="831.3"/>
    <n v="831.3"/>
    <n v="831.3"/>
    <n v="831.3"/>
    <n v="831.3"/>
    <n v="831.3"/>
    <n v="831.3"/>
    <n v="831.3"/>
  </r>
  <r>
    <x v="0"/>
    <n v="46020"/>
    <x v="246"/>
    <n v="819.3"/>
    <n v="857.17"/>
    <n v="838.76"/>
    <n v="802"/>
    <n v="811.98"/>
    <n v="753.78"/>
    <n v="755.95"/>
    <n v="762.3"/>
    <n v="757.52"/>
    <n v="773.68"/>
    <n v="719.4"/>
    <n v="707.17727115716752"/>
    <n v="667.27385146804841"/>
    <n v="637.34628670120901"/>
    <n v="642.88842832469777"/>
    <n v="647.32214162348873"/>
    <n v="635.12943005181342"/>
    <n v="639.56314335060449"/>
    <n v="641.78"/>
    <n v="642.88842832469777"/>
    <n v="640.67157167530229"/>
    <n v="645.10528497409325"/>
    <n v="648.43056994818653"/>
  </r>
  <r>
    <x v="1"/>
    <n v="46020"/>
    <x v="246"/>
    <n v="1073"/>
    <n v="1088"/>
    <n v="1114"/>
    <n v="1167"/>
    <n v="1178"/>
    <n v="1253"/>
    <n v="1264"/>
    <n v="1254"/>
    <n v="1277"/>
    <n v="1199"/>
    <n v="1183"/>
    <n v="1140"/>
    <n v="1132"/>
    <n v="1140"/>
    <n v="1094"/>
    <n v="1086"/>
    <n v="1074"/>
    <n v="1058"/>
    <n v="1028"/>
    <n v="1002"/>
    <n v="1010"/>
    <n v="1017"/>
    <n v="1007"/>
  </r>
  <r>
    <x v="2"/>
    <n v="46020"/>
    <x v="246"/>
    <n v="1892.3"/>
    <n v="1945.17"/>
    <n v="1952.76"/>
    <n v="1969"/>
    <n v="1989.98"/>
    <n v="2006.78"/>
    <n v="2019.95"/>
    <n v="2016.3"/>
    <n v="2034.52"/>
    <n v="1972.6799999999998"/>
    <n v="1902.4"/>
    <n v="1847.1772711571675"/>
    <n v="1799.2738514680484"/>
    <n v="1777.346286701209"/>
    <n v="1736.8884283246978"/>
    <n v="1733.3221416234887"/>
    <n v="1709.1294300518134"/>
    <n v="1697.5631433506046"/>
    <n v="1669.78"/>
    <n v="1644.8884283246978"/>
    <n v="1650.6715716753024"/>
    <n v="1662.1052849740931"/>
    <n v="1655.4305699481865"/>
  </r>
  <r>
    <x v="3"/>
    <n v="46020"/>
    <x v="246"/>
    <n v="3169"/>
    <n v="3169"/>
    <n v="3169"/>
    <n v="3169"/>
    <n v="3169"/>
    <n v="3169"/>
    <n v="3169"/>
    <n v="3169"/>
    <n v="3169"/>
    <n v="3169"/>
    <n v="3169"/>
    <n v="3169"/>
    <n v="3169"/>
    <n v="3169"/>
    <n v="3169"/>
    <n v="3169"/>
    <n v="3169"/>
    <n v="3169"/>
    <n v="3169"/>
    <n v="3169"/>
    <n v="3169"/>
    <n v="3169"/>
    <n v="3169"/>
  </r>
  <r>
    <x v="4"/>
    <n v="46020"/>
    <x v="24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n v="2693.6499999999996"/>
  </r>
  <r>
    <x v="0"/>
    <n v="21012"/>
    <x v="247"/>
    <n v="1234.97"/>
    <n v="1252.78"/>
    <n v="1212.26"/>
    <n v="1191.9100000000001"/>
    <n v="1168.72"/>
    <n v="1163.56"/>
    <n v="1150.42"/>
    <n v="1381.84"/>
    <n v="1390.81"/>
    <n v="1411.84"/>
    <n v="1414.03"/>
    <n v="1411.140439932318"/>
    <n v="1402.1522842639595"/>
    <n v="1370.6937394247038"/>
    <n v="1339.2351945854484"/>
    <n v="1321.2588832487309"/>
    <n v="1313.394247038917"/>
    <n v="1320.1353637901861"/>
    <n v="1328"/>
    <n v="1340.3587140439931"/>
    <n v="1354.9644670050761"/>
    <n v="1372.9407783417935"/>
    <n v="1386.4230118443315"/>
  </r>
  <r>
    <x v="1"/>
    <n v="21012"/>
    <x v="247"/>
    <n v="1227"/>
    <n v="1322"/>
    <n v="1351"/>
    <n v="1391"/>
    <n v="1403"/>
    <n v="1423"/>
    <n v="1490"/>
    <n v="1573"/>
    <n v="1641"/>
    <n v="1634"/>
    <n v="1626"/>
    <n v="1597"/>
    <n v="1557"/>
    <n v="1528"/>
    <n v="1503"/>
    <n v="1476"/>
    <n v="1457"/>
    <n v="1433"/>
    <n v="1415"/>
    <n v="1399"/>
    <n v="1386"/>
    <n v="1380"/>
    <n v="1379"/>
  </r>
  <r>
    <x v="2"/>
    <n v="21012"/>
    <x v="247"/>
    <n v="2461.9700000000003"/>
    <n v="2574.7799999999997"/>
    <n v="2563.2600000000002"/>
    <n v="2582.91"/>
    <n v="2571.7200000000003"/>
    <n v="2586.56"/>
    <n v="2640.42"/>
    <n v="2954.84"/>
    <n v="3031.81"/>
    <n v="3045.84"/>
    <n v="3040.0299999999997"/>
    <n v="3008.1404399323183"/>
    <n v="2959.1522842639597"/>
    <n v="2898.6937394247038"/>
    <n v="2842.2351945854484"/>
    <n v="2797.2588832487309"/>
    <n v="2770.394247038917"/>
    <n v="2753.1353637901861"/>
    <n v="2743"/>
    <n v="2739.3587140439931"/>
    <n v="2740.9644670050761"/>
    <n v="2752.9407783417937"/>
    <n v="2765.4230118443315"/>
  </r>
  <r>
    <x v="3"/>
    <n v="21012"/>
    <x v="247"/>
    <n v="4023"/>
    <n v="4023"/>
    <n v="4023"/>
    <n v="4023"/>
    <n v="4023"/>
    <n v="4023"/>
    <n v="4023"/>
    <n v="4023"/>
    <n v="4023"/>
    <n v="4023"/>
    <n v="4023"/>
    <n v="4023"/>
    <n v="4023"/>
    <n v="4023"/>
    <n v="4023"/>
    <n v="4023"/>
    <n v="4023"/>
    <n v="4023"/>
    <n v="4023"/>
    <n v="4023"/>
    <n v="4023"/>
    <n v="4023"/>
    <n v="4023"/>
  </r>
  <r>
    <x v="4"/>
    <n v="21012"/>
    <x v="247"/>
    <n v="3419.55"/>
    <n v="3419.55"/>
    <n v="3419.55"/>
    <n v="3419.55"/>
    <n v="3419.55"/>
    <n v="3419.55"/>
    <n v="3419.55"/>
    <n v="3419.55"/>
    <n v="3419.55"/>
    <n v="3419.55"/>
    <n v="3419.55"/>
    <n v="3419.55"/>
    <n v="3419.55"/>
    <n v="3419.55"/>
    <n v="3419.55"/>
    <n v="3419.55"/>
    <n v="3419.55"/>
    <n v="3419.55"/>
    <n v="3419.55"/>
    <n v="3419.55"/>
    <n v="3419.55"/>
    <n v="3419.55"/>
    <n v="3419.55"/>
  </r>
  <r>
    <x v="0"/>
    <n v="21014"/>
    <x v="248"/>
    <n v="149.87"/>
    <n v="154.52000000000001"/>
    <n v="155.79"/>
    <n v="151.33000000000001"/>
    <n v="152.33000000000001"/>
    <n v="162.44"/>
    <n v="144.13999999999999"/>
    <n v="155.06"/>
    <n v="154.79"/>
    <n v="150.87"/>
    <n v="144.13999999999999"/>
    <n v="149.3601652892562"/>
    <n v="147.13090909090909"/>
    <n v="140.44314049586777"/>
    <n v="137.09925619834712"/>
    <n v="133.75537190082645"/>
    <n v="133.75537190082645"/>
    <n v="134.87"/>
    <n v="134.87"/>
    <n v="134.87"/>
    <n v="134.87"/>
    <n v="135.98462809917356"/>
    <n v="135.98462809917356"/>
  </r>
  <r>
    <x v="1"/>
    <n v="21014"/>
    <x v="248"/>
    <n v="171"/>
    <n v="180"/>
    <n v="200"/>
    <n v="210"/>
    <n v="206"/>
    <n v="212"/>
    <n v="219"/>
    <n v="220"/>
    <n v="220"/>
    <n v="214"/>
    <n v="221"/>
    <n v="230"/>
    <n v="240"/>
    <n v="248"/>
    <n v="252"/>
    <n v="254"/>
    <n v="253"/>
    <n v="251"/>
    <n v="247"/>
    <n v="243"/>
    <n v="239"/>
    <n v="237"/>
    <n v="236"/>
  </r>
  <r>
    <x v="2"/>
    <n v="21014"/>
    <x v="248"/>
    <n v="320.87"/>
    <n v="334.52"/>
    <n v="355.78999999999996"/>
    <n v="361.33000000000004"/>
    <n v="358.33000000000004"/>
    <n v="374.44"/>
    <n v="363.14"/>
    <n v="375.06"/>
    <n v="374.78999999999996"/>
    <n v="364.87"/>
    <n v="365.14"/>
    <n v="379.3601652892562"/>
    <n v="387.13090909090909"/>
    <n v="388.44314049586774"/>
    <n v="389.09925619834712"/>
    <n v="387.75537190082645"/>
    <n v="386.75537190082645"/>
    <n v="385.87"/>
    <n v="381.87"/>
    <n v="377.87"/>
    <n v="373.87"/>
    <n v="372.98462809917356"/>
    <n v="371.98462809917356"/>
  </r>
  <r>
    <x v="3"/>
    <n v="21014"/>
    <x v="248"/>
    <n v="380"/>
    <n v="380"/>
    <n v="380"/>
    <n v="380"/>
    <n v="380"/>
    <n v="380"/>
    <n v="380"/>
    <n v="380"/>
    <n v="380"/>
    <n v="380"/>
    <n v="380"/>
    <n v="380"/>
    <n v="380"/>
    <n v="380"/>
    <n v="380"/>
    <n v="380"/>
    <n v="380"/>
    <n v="380"/>
    <n v="380"/>
    <n v="380"/>
    <n v="380"/>
    <n v="380"/>
    <n v="380"/>
  </r>
  <r>
    <x v="4"/>
    <n v="21014"/>
    <x v="248"/>
    <n v="323"/>
    <n v="323"/>
    <n v="323"/>
    <n v="323"/>
    <n v="323"/>
    <n v="323"/>
    <n v="323"/>
    <n v="323"/>
    <n v="323"/>
    <n v="323"/>
    <n v="323"/>
    <n v="323"/>
    <n v="323"/>
    <n v="323"/>
    <n v="323"/>
    <n v="323"/>
    <n v="323"/>
    <n v="323"/>
    <n v="323"/>
    <n v="323"/>
    <n v="323"/>
    <n v="323"/>
    <n v="323"/>
  </r>
  <r>
    <x v="0"/>
    <n v="12035"/>
    <x v="249"/>
    <n v="1124.53"/>
    <n v="1186.1300000000001"/>
    <n v="1159.53"/>
    <n v="1137.77"/>
    <n v="1181.3699999999999"/>
    <n v="1204.78"/>
    <n v="1099.3599999999999"/>
    <n v="1139.3399999999999"/>
    <n v="1073.6300000000001"/>
    <n v="1054.3399999999999"/>
    <n v="1081.6099999999999"/>
    <n v="1097.0255420466058"/>
    <n v="1116.0750151975683"/>
    <n v="1105.99"/>
    <n v="1103.7488855116515"/>
    <n v="1100.3872137791286"/>
    <n v="1104.8694427558257"/>
    <n v="1104.8694427558257"/>
    <n v="1105.99"/>
    <n v="1118.3161296859168"/>
    <n v="1125.0394731509625"/>
    <n v="1134.0039311043565"/>
    <n v="1131.7628166160082"/>
  </r>
  <r>
    <x v="1"/>
    <n v="12035"/>
    <x v="249"/>
    <n v="1562"/>
    <n v="1569"/>
    <n v="1571"/>
    <n v="1598"/>
    <n v="1586"/>
    <n v="1657"/>
    <n v="1721"/>
    <n v="1762"/>
    <n v="1801"/>
    <n v="1800"/>
    <n v="1777"/>
    <n v="1765"/>
    <n v="1729"/>
    <n v="1739"/>
    <n v="1732"/>
    <n v="1701"/>
    <n v="1708"/>
    <n v="1713"/>
    <n v="1731"/>
    <n v="1719"/>
    <n v="1716"/>
    <n v="1712"/>
    <n v="1725"/>
  </r>
  <r>
    <x v="2"/>
    <n v="12035"/>
    <x v="249"/>
    <n v="2686.5299999999997"/>
    <n v="2755.13"/>
    <n v="2730.5299999999997"/>
    <n v="2735.77"/>
    <n v="2767.37"/>
    <n v="2861.7799999999997"/>
    <n v="2820.3599999999997"/>
    <n v="2901.34"/>
    <n v="2874.63"/>
    <n v="2854.34"/>
    <n v="2858.6099999999997"/>
    <n v="2862.0255420466056"/>
    <n v="2845.0750151975681"/>
    <n v="2844.99"/>
    <n v="2835.7488855116517"/>
    <n v="2801.3872137791286"/>
    <n v="2812.8694427558257"/>
    <n v="2817.8694427558257"/>
    <n v="2836.99"/>
    <n v="2837.3161296859171"/>
    <n v="2841.0394731509623"/>
    <n v="2846.0039311043565"/>
    <n v="2856.7628166160084"/>
  </r>
  <r>
    <x v="3"/>
    <n v="12035"/>
    <x v="249"/>
    <n v="3227"/>
    <n v="3227"/>
    <n v="3227"/>
    <n v="3227"/>
    <n v="3227"/>
    <n v="3227"/>
    <n v="3227"/>
    <n v="3227"/>
    <n v="3227"/>
    <n v="3227"/>
    <n v="3227"/>
    <n v="3227"/>
    <n v="3227"/>
    <n v="3227"/>
    <n v="3227"/>
    <n v="3227"/>
    <n v="3227"/>
    <n v="3227"/>
    <n v="3227"/>
    <n v="3227"/>
    <n v="3227"/>
    <n v="3227"/>
    <n v="3227"/>
  </r>
  <r>
    <x v="4"/>
    <n v="12035"/>
    <x v="249"/>
    <n v="2742.95"/>
    <n v="2742.95"/>
    <n v="2742.95"/>
    <n v="2742.95"/>
    <n v="2742.95"/>
    <n v="2742.95"/>
    <n v="2742.95"/>
    <n v="2742.95"/>
    <n v="2742.95"/>
    <n v="2742.95"/>
    <n v="2742.95"/>
    <n v="2742.95"/>
    <n v="2742.95"/>
    <n v="2742.95"/>
    <n v="2742.95"/>
    <n v="2742.95"/>
    <n v="2742.95"/>
    <n v="2742.95"/>
    <n v="2742.95"/>
    <n v="2742.95"/>
    <n v="2742.95"/>
    <n v="2742.95"/>
    <n v="2742.95"/>
  </r>
  <r>
    <x v="0"/>
    <n v="21018"/>
    <x v="250"/>
    <n v="601.04999999999995"/>
    <n v="621.27"/>
    <n v="626.73"/>
    <n v="603.04999999999995"/>
    <n v="625.42999999999995"/>
    <n v="620.16"/>
    <n v="583.29"/>
    <n v="581.51"/>
    <n v="597.16"/>
    <n v="634.73"/>
    <n v="595.51"/>
    <n v="563.05185185185189"/>
    <n v="539.21296296296293"/>
    <n v="517.64444444444439"/>
    <n v="508.56296296296296"/>
    <n v="496.07592592592596"/>
    <n v="493.80555555555554"/>
    <n v="491.53518518518518"/>
    <n v="490.4"/>
    <n v="490.4"/>
    <n v="489.26481481481483"/>
    <n v="490.4"/>
    <n v="490.4"/>
  </r>
  <r>
    <x v="1"/>
    <n v="21018"/>
    <x v="250"/>
    <n v="630"/>
    <n v="645"/>
    <n v="638"/>
    <n v="641"/>
    <n v="645"/>
    <n v="667"/>
    <n v="685"/>
    <n v="682"/>
    <n v="689"/>
    <n v="707"/>
    <n v="721"/>
    <n v="756"/>
    <n v="757"/>
    <n v="749"/>
    <n v="729"/>
    <n v="711"/>
    <n v="690"/>
    <n v="662"/>
    <n v="646"/>
    <n v="631"/>
    <n v="620"/>
    <n v="610"/>
    <n v="607"/>
  </r>
  <r>
    <x v="2"/>
    <n v="21018"/>
    <x v="250"/>
    <n v="1231.05"/>
    <n v="1266.27"/>
    <n v="1264.73"/>
    <n v="1244.05"/>
    <n v="1270.4299999999998"/>
    <n v="1287.1599999999999"/>
    <n v="1268.29"/>
    <n v="1263.51"/>
    <n v="1286.1599999999999"/>
    <n v="1341.73"/>
    <n v="1316.51"/>
    <n v="1319.051851851852"/>
    <n v="1296.212962962963"/>
    <n v="1266.6444444444444"/>
    <n v="1237.562962962963"/>
    <n v="1207.075925925926"/>
    <n v="1183.8055555555557"/>
    <n v="1153.5351851851851"/>
    <n v="1136.4000000000001"/>
    <n v="1121.4000000000001"/>
    <n v="1109.2648148148148"/>
    <n v="1100.4000000000001"/>
    <n v="1097.4000000000001"/>
  </r>
  <r>
    <x v="3"/>
    <n v="21018"/>
    <x v="250"/>
    <n v="1442"/>
    <n v="1442"/>
    <n v="1442"/>
    <n v="1442"/>
    <n v="1442"/>
    <n v="1442"/>
    <n v="1442"/>
    <n v="1442"/>
    <n v="1442"/>
    <n v="1442"/>
    <n v="1442"/>
    <n v="1442"/>
    <n v="1442"/>
    <n v="1442"/>
    <n v="1442"/>
    <n v="1442"/>
    <n v="1442"/>
    <n v="1442"/>
    <n v="1442"/>
    <n v="1442"/>
    <n v="1442"/>
    <n v="1442"/>
    <n v="1442"/>
  </r>
  <r>
    <x v="4"/>
    <n v="21018"/>
    <x v="250"/>
    <n v="1225.7"/>
    <n v="1225.7"/>
    <n v="1225.7"/>
    <n v="1225.7"/>
    <n v="1225.7"/>
    <n v="1225.7"/>
    <n v="1225.7"/>
    <n v="1225.7"/>
    <n v="1225.7"/>
    <n v="1225.7"/>
    <n v="1225.7"/>
    <n v="1225.7"/>
    <n v="1225.7"/>
    <n v="1225.7"/>
    <n v="1225.7"/>
    <n v="1225.7"/>
    <n v="1225.7"/>
    <n v="1225.7"/>
    <n v="1225.7"/>
    <n v="1225.7"/>
    <n v="1225.7"/>
    <n v="1225.7"/>
    <n v="1225.7"/>
  </r>
  <r>
    <x v="0"/>
    <n v="43014"/>
    <x v="251"/>
    <n v="280.85000000000002"/>
    <n v="275.2"/>
    <n v="304.04000000000002"/>
    <n v="302.93"/>
    <n v="323.23"/>
    <n v="292.27999999999997"/>
    <n v="309.14999999999998"/>
    <n v="299.31"/>
    <n v="300.58"/>
    <n v="296.27999999999997"/>
    <n v="266.17"/>
    <n v="272.0444255319149"/>
    <n v="259.78012765957448"/>
    <n v="258.66519148936169"/>
    <n v="262.01"/>
    <n v="253.09051063829787"/>
    <n v="253.09051063829787"/>
    <n v="257.55025531914896"/>
    <n v="262.01"/>
    <n v="268.69961702127659"/>
    <n v="275.3892340425532"/>
    <n v="274.27429787234041"/>
    <n v="274.27429787234041"/>
  </r>
  <r>
    <x v="1"/>
    <n v="43014"/>
    <x v="251"/>
    <n v="381"/>
    <n v="393"/>
    <n v="396"/>
    <n v="397"/>
    <n v="418"/>
    <n v="419"/>
    <n v="432"/>
    <n v="412"/>
    <n v="412"/>
    <n v="403"/>
    <n v="410"/>
    <n v="411"/>
    <n v="417"/>
    <n v="412"/>
    <n v="403"/>
    <n v="406"/>
    <n v="400"/>
    <n v="396"/>
    <n v="386"/>
    <n v="384"/>
    <n v="386"/>
    <n v="386"/>
    <n v="387"/>
  </r>
  <r>
    <x v="2"/>
    <n v="43014"/>
    <x v="251"/>
    <n v="661.85"/>
    <n v="668.2"/>
    <n v="700.04"/>
    <n v="699.93000000000006"/>
    <n v="741.23"/>
    <n v="711.28"/>
    <n v="741.15"/>
    <n v="711.31"/>
    <n v="712.57999999999993"/>
    <n v="699.28"/>
    <n v="676.17000000000007"/>
    <n v="683.04442553191484"/>
    <n v="676.78012765957442"/>
    <n v="670.66519148936163"/>
    <n v="665.01"/>
    <n v="659.09051063829793"/>
    <n v="653.09051063829793"/>
    <n v="653.55025531914896"/>
    <n v="648.01"/>
    <n v="652.69961702127659"/>
    <n v="661.3892340425532"/>
    <n v="660.27429787234041"/>
    <n v="661.27429787234041"/>
  </r>
  <r>
    <x v="3"/>
    <n v="43014"/>
    <x v="251"/>
    <n v="1110"/>
    <n v="1110"/>
    <n v="1110"/>
    <n v="1110"/>
    <n v="1110"/>
    <n v="1110"/>
    <n v="1110"/>
    <n v="1110"/>
    <n v="1110"/>
    <n v="1110"/>
    <n v="1110"/>
    <n v="1110"/>
    <n v="1110"/>
    <n v="1110"/>
    <n v="1110"/>
    <n v="1110"/>
    <n v="1110"/>
    <n v="1110"/>
    <n v="1110"/>
    <n v="1110"/>
    <n v="1110"/>
    <n v="1110"/>
    <n v="1110"/>
  </r>
  <r>
    <x v="4"/>
    <n v="43014"/>
    <x v="251"/>
    <n v="943.5"/>
    <n v="943.5"/>
    <n v="943.5"/>
    <n v="943.5"/>
    <n v="943.5"/>
    <n v="943.5"/>
    <n v="943.5"/>
    <n v="943.5"/>
    <n v="943.5"/>
    <n v="943.5"/>
    <n v="943.5"/>
    <n v="943.5"/>
    <n v="943.5"/>
    <n v="943.5"/>
    <n v="943.5"/>
    <n v="943.5"/>
    <n v="943.5"/>
    <n v="943.5"/>
    <n v="943.5"/>
    <n v="943.5"/>
    <n v="943.5"/>
    <n v="943.5"/>
    <n v="943.5"/>
  </r>
  <r>
    <x v="0"/>
    <n v="41063"/>
    <x v="252"/>
    <n v="425.5"/>
    <n v="443.90999999999997"/>
    <n v="470.64"/>
    <n v="451.53"/>
    <n v="462.99"/>
    <n v="458.07"/>
    <n v="398.85"/>
    <n v="417.72"/>
    <n v="389.96"/>
    <n v="346.28"/>
    <n v="358.23"/>
    <n v="348.87365439093486"/>
    <n v="355.5188668555241"/>
    <n v="377.66957507082151"/>
    <n v="384.31478753541074"/>
    <n v="386.52985835694051"/>
    <n v="380.99218130311613"/>
    <n v="387.63739376770536"/>
    <n v="390.96"/>
    <n v="386.52985835694051"/>
    <n v="382.09971671388104"/>
    <n v="375.4545042492918"/>
    <n v="376.56203966005666"/>
  </r>
  <r>
    <x v="1"/>
    <n v="41063"/>
    <x v="252"/>
    <n v="561"/>
    <n v="585"/>
    <n v="570"/>
    <n v="600"/>
    <n v="604"/>
    <n v="617"/>
    <n v="666"/>
    <n v="667"/>
    <n v="670"/>
    <n v="639"/>
    <n v="611"/>
    <n v="588"/>
    <n v="556"/>
    <n v="517"/>
    <n v="494"/>
    <n v="486"/>
    <n v="495"/>
    <n v="490"/>
    <n v="492"/>
    <n v="506"/>
    <n v="514"/>
    <n v="519"/>
    <n v="512"/>
  </r>
  <r>
    <x v="2"/>
    <n v="41063"/>
    <x v="252"/>
    <n v="986.5"/>
    <n v="1028.9099999999999"/>
    <n v="1040.6399999999999"/>
    <n v="1051.53"/>
    <n v="1066.99"/>
    <n v="1075.07"/>
    <n v="1064.8499999999999"/>
    <n v="1084.72"/>
    <n v="1059.96"/>
    <n v="985.28"/>
    <n v="969.23"/>
    <n v="936.87365439093492"/>
    <n v="911.51886685552404"/>
    <n v="894.66957507082157"/>
    <n v="878.31478753541069"/>
    <n v="872.52985835694051"/>
    <n v="875.99218130311613"/>
    <n v="877.63739376770536"/>
    <n v="882.96"/>
    <n v="892.52985835694051"/>
    <n v="896.09971671388098"/>
    <n v="894.45450424929186"/>
    <n v="888.5620396600566"/>
  </r>
  <r>
    <x v="3"/>
    <n v="41063"/>
    <x v="252"/>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29"/>
    <n v="1211.76470588235"/>
    <n v="1211.76470588235"/>
  </r>
  <r>
    <x v="4"/>
    <n v="41063"/>
    <x v="252"/>
    <n v="1030"/>
    <n v="1030"/>
    <n v="1030"/>
    <n v="1030"/>
    <n v="1030"/>
    <n v="1030"/>
    <n v="1030"/>
    <n v="1030"/>
    <n v="1030"/>
    <n v="1030"/>
    <n v="1030"/>
    <n v="1030"/>
    <n v="1030"/>
    <n v="1030"/>
    <n v="1030"/>
    <n v="1030"/>
    <n v="1030"/>
    <n v="1030"/>
    <n v="1030"/>
    <n v="1030"/>
    <n v="1030"/>
    <n v="1030"/>
    <n v="1030"/>
  </r>
  <r>
    <x v="0"/>
    <n v="44064"/>
    <x v="253"/>
    <n v="413.96"/>
    <n v="415.53"/>
    <n v="428.8"/>
    <n v="415.18"/>
    <n v="460.29"/>
    <n v="442.88"/>
    <n v="461.18"/>
    <n v="457.07"/>
    <n v="454.56"/>
    <n v="448.45"/>
    <n v="438.99"/>
    <n v="444.98026455026456"/>
    <n v="422.39243386243385"/>
    <n v="421.26304232804233"/>
    <n v="430.29817460317463"/>
    <n v="422.39243386243385"/>
    <n v="431.42756613756615"/>
    <n v="429.16878306878306"/>
    <n v="426.90999999999997"/>
    <n v="422.39243386243385"/>
    <n v="425.78060846560845"/>
    <n v="432.55695767195766"/>
    <n v="433.68634920634918"/>
  </r>
  <r>
    <x v="1"/>
    <n v="44064"/>
    <x v="253"/>
    <n v="618"/>
    <n v="610"/>
    <n v="610"/>
    <n v="605"/>
    <n v="590"/>
    <n v="597"/>
    <n v="645"/>
    <n v="675"/>
    <n v="691"/>
    <n v="684"/>
    <n v="715"/>
    <n v="719"/>
    <n v="723"/>
    <n v="714"/>
    <n v="693"/>
    <n v="693"/>
    <n v="680"/>
    <n v="680"/>
    <n v="663"/>
    <n v="667"/>
    <n v="673"/>
    <n v="659"/>
    <n v="664"/>
  </r>
  <r>
    <x v="2"/>
    <n v="44064"/>
    <x v="253"/>
    <n v="1031.96"/>
    <n v="1025.53"/>
    <n v="1038.8"/>
    <n v="1020.1800000000001"/>
    <n v="1050.29"/>
    <n v="1039.8800000000001"/>
    <n v="1106.18"/>
    <n v="1132.07"/>
    <n v="1145.56"/>
    <n v="1132.45"/>
    <n v="1153.99"/>
    <n v="1163.9802645502646"/>
    <n v="1145.3924338624338"/>
    <n v="1135.2630423280423"/>
    <n v="1123.2981746031746"/>
    <n v="1115.3924338624338"/>
    <n v="1111.4275661375661"/>
    <n v="1109.1687830687831"/>
    <n v="1089.9099999999999"/>
    <n v="1089.3924338624338"/>
    <n v="1098.7806084656086"/>
    <n v="1091.5569576719577"/>
    <n v="1097.6863492063492"/>
  </r>
  <r>
    <x v="3"/>
    <n v="44064"/>
    <x v="253"/>
    <n v="1286"/>
    <n v="1286"/>
    <n v="1286"/>
    <n v="1286"/>
    <n v="1286"/>
    <n v="1286"/>
    <n v="1286"/>
    <n v="1286"/>
    <n v="1286"/>
    <n v="1286"/>
    <n v="1286"/>
    <n v="1286"/>
    <n v="1286"/>
    <n v="1286"/>
    <n v="1286"/>
    <n v="1286"/>
    <n v="1286"/>
    <n v="1286"/>
    <n v="1286"/>
    <n v="1286"/>
    <n v="1286"/>
    <n v="1286"/>
    <n v="1286"/>
  </r>
  <r>
    <x v="4"/>
    <n v="44064"/>
    <x v="253"/>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n v="1093.0999999999999"/>
  </r>
  <r>
    <x v="0"/>
    <n v="46021"/>
    <x v="254"/>
    <n v="3424"/>
    <n v="3524.84"/>
    <n v="3599.71"/>
    <n v="3662.11"/>
    <n v="3748.93"/>
    <n v="3843.5299999999997"/>
    <n v="3826.49"/>
    <n v="3837.52"/>
    <n v="3866.93"/>
    <n v="3837.2"/>
    <n v="3924.93"/>
    <n v="3967.4335378031383"/>
    <n v="3941.8228245363766"/>
    <n v="3902.85"/>
    <n v="3880.5798145506419"/>
    <n v="3863.8771754636232"/>
    <n v="3847.1745363766049"/>
    <n v="3876.1257774607702"/>
    <n v="3902.85"/>
    <n v="3909.5310556348072"/>
    <n v="3930.6877318116976"/>
    <n v="3976.3416119828817"/>
    <n v="4020.8819828815977"/>
  </r>
  <r>
    <x v="1"/>
    <n v="46021"/>
    <x v="254"/>
    <n v="4481"/>
    <n v="4622"/>
    <n v="4680"/>
    <n v="4808"/>
    <n v="4985"/>
    <n v="5145"/>
    <n v="5401"/>
    <n v="5564"/>
    <n v="5644"/>
    <n v="5823"/>
    <n v="5840"/>
    <n v="5945"/>
    <n v="6046"/>
    <n v="6135"/>
    <n v="6185"/>
    <n v="6182"/>
    <n v="6240"/>
    <n v="6226"/>
    <n v="6181"/>
    <n v="6146"/>
    <n v="6147"/>
    <n v="6154"/>
    <n v="6145"/>
  </r>
  <r>
    <x v="2"/>
    <n v="46021"/>
    <x v="254"/>
    <n v="7905"/>
    <n v="8146.84"/>
    <n v="8279.7099999999991"/>
    <n v="8470.11"/>
    <n v="8733.93"/>
    <n v="8988.5299999999988"/>
    <n v="9227.49"/>
    <n v="9401.52"/>
    <n v="9510.93"/>
    <n v="9660.2000000000007"/>
    <n v="9764.93"/>
    <n v="9912.4335378031392"/>
    <n v="9987.8228245363771"/>
    <n v="10037.85"/>
    <n v="10065.579814550641"/>
    <n v="10045.877175463624"/>
    <n v="10087.174536376606"/>
    <n v="10102.125777460769"/>
    <n v="10083.85"/>
    <n v="10055.531055634807"/>
    <n v="10077.687731811697"/>
    <n v="10130.341611982882"/>
    <n v="10165.881982881598"/>
  </r>
  <r>
    <x v="3"/>
    <n v="46021"/>
    <x v="254"/>
    <n v="10514.8"/>
    <n v="10514.8"/>
    <n v="10514.8"/>
    <n v="10514.8"/>
    <n v="10514.8"/>
    <n v="10514.8"/>
    <n v="10514.8"/>
    <n v="10514.8"/>
    <n v="10514.8"/>
    <n v="10514.8"/>
    <n v="10514.8"/>
    <n v="10514.8"/>
    <n v="10514.8"/>
    <n v="10514.8"/>
    <n v="10514.8"/>
    <n v="10514.8"/>
    <n v="10514.8"/>
    <n v="10514.8"/>
    <n v="10514.8"/>
    <n v="10514.8"/>
    <n v="10514.8"/>
    <n v="10514.8"/>
    <n v="10514.8"/>
  </r>
  <r>
    <x v="4"/>
    <n v="46021"/>
    <x v="254"/>
    <n v="8937.58"/>
    <n v="8937.58"/>
    <n v="8937.58"/>
    <n v="8937.58"/>
    <n v="8937.58"/>
    <n v="8937.58"/>
    <n v="8937.58"/>
    <n v="8937.58"/>
    <n v="8937.58"/>
    <n v="8937.58"/>
    <n v="8937.58"/>
    <n v="8937.58"/>
    <n v="8937.58"/>
    <n v="8937.58"/>
    <n v="8937.58"/>
    <n v="8937.58"/>
    <n v="8937.58"/>
    <n v="8937.58"/>
    <n v="8937.58"/>
    <n v="8937.58"/>
    <n v="8937.58"/>
    <n v="8937.58"/>
    <n v="8937.58"/>
  </r>
  <r>
    <x v="0"/>
    <n v="23077"/>
    <x v="255"/>
    <n v="1170.6400000000001"/>
    <n v="1205.83"/>
    <n v="1186.26"/>
    <n v="1247.7"/>
    <n v="1237.1300000000001"/>
    <n v="1242.26"/>
    <n v="1292.6199999999999"/>
    <n v="1261.6400000000001"/>
    <n v="1267.78"/>
    <n v="1271.1300000000001"/>
    <n v="1247.9100000000001"/>
    <n v="1239.8265792031098"/>
    <n v="1190.9882896015549"/>
    <n v="1162.1293002915452"/>
    <n v="1127.7205053449952"/>
    <n v="1144.3699222546161"/>
    <n v="1144.3699222546161"/>
    <n v="1142.1500000000001"/>
    <n v="1142.1500000000001"/>
    <n v="1153.2496112730807"/>
    <n v="1161.0193391642372"/>
    <n v="1179.8886783284743"/>
    <n v="1187.6584062196307"/>
  </r>
  <r>
    <x v="1"/>
    <n v="23077"/>
    <x v="255"/>
    <n v="1425"/>
    <n v="1423"/>
    <n v="1467"/>
    <n v="1486"/>
    <n v="1538"/>
    <n v="1587"/>
    <n v="1652"/>
    <n v="1741"/>
    <n v="1793"/>
    <n v="1813"/>
    <n v="1858"/>
    <n v="1896"/>
    <n v="1925"/>
    <n v="1934"/>
    <n v="1940"/>
    <n v="1912"/>
    <n v="1894"/>
    <n v="1876"/>
    <n v="1849"/>
    <n v="1828"/>
    <n v="1799"/>
    <n v="1796"/>
    <n v="1803"/>
  </r>
  <r>
    <x v="2"/>
    <n v="23077"/>
    <x v="255"/>
    <n v="2595.6400000000003"/>
    <n v="2628.83"/>
    <n v="2653.26"/>
    <n v="2733.7"/>
    <n v="2775.13"/>
    <n v="2829.26"/>
    <n v="2944.62"/>
    <n v="3002.6400000000003"/>
    <n v="3060.7799999999997"/>
    <n v="3084.13"/>
    <n v="3105.91"/>
    <n v="3135.8265792031098"/>
    <n v="3115.9882896015552"/>
    <n v="3096.1293002915454"/>
    <n v="3067.7205053449952"/>
    <n v="3056.3699222546161"/>
    <n v="3038.3699222546161"/>
    <n v="3018.15"/>
    <n v="2991.15"/>
    <n v="2981.2496112730805"/>
    <n v="2960.019339164237"/>
    <n v="2975.8886783284743"/>
    <n v="2990.6584062196307"/>
  </r>
  <r>
    <x v="3"/>
    <n v="23077"/>
    <x v="255"/>
    <n v="3626"/>
    <n v="3626"/>
    <n v="3626"/>
    <n v="3626"/>
    <n v="3626"/>
    <n v="3626"/>
    <n v="3626"/>
    <n v="3626"/>
    <n v="3626"/>
    <n v="3626"/>
    <n v="3626"/>
    <n v="3626"/>
    <n v="3626"/>
    <n v="3626"/>
    <n v="3626"/>
    <n v="3626"/>
    <n v="3626"/>
    <n v="3626"/>
    <n v="3626"/>
    <n v="3626"/>
    <n v="3626"/>
    <n v="3626"/>
    <n v="3626"/>
  </r>
  <r>
    <x v="4"/>
    <n v="23077"/>
    <x v="25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n v="3082.0999999999995"/>
  </r>
  <r>
    <x v="0"/>
    <n v="21019"/>
    <x v="256"/>
    <n v="514.29"/>
    <n v="519.21"/>
    <n v="504.37"/>
    <n v="528.86"/>
    <n v="495.64"/>
    <n v="502.29"/>
    <n v="497.90999999999997"/>
    <n v="476.18"/>
    <n v="495.1"/>
    <n v="546.04999999999995"/>
    <n v="574.04999999999995"/>
    <n v="594.27018595041318"/>
    <n v="576.36373966942153"/>
    <n v="565.17221074380166"/>
    <n v="550.62322314049584"/>
    <n v="541.66999999999996"/>
    <n v="539.43169421487607"/>
    <n v="539.43169421487607"/>
    <n v="541.66999999999996"/>
    <n v="541.66999999999996"/>
    <n v="540.55084710743802"/>
    <n v="540.55084710743802"/>
    <n v="540.55084710743802"/>
  </r>
  <r>
    <x v="1"/>
    <n v="21019"/>
    <x v="256"/>
    <n v="774"/>
    <n v="789"/>
    <n v="791"/>
    <n v="804"/>
    <n v="799"/>
    <n v="788"/>
    <n v="780"/>
    <n v="795"/>
    <n v="775"/>
    <n v="818"/>
    <n v="811"/>
    <n v="817"/>
    <n v="852"/>
    <n v="867"/>
    <n v="888"/>
    <n v="898"/>
    <n v="896"/>
    <n v="895"/>
    <n v="876"/>
    <n v="862"/>
    <n v="851"/>
    <n v="844"/>
    <n v="842"/>
  </r>
  <r>
    <x v="2"/>
    <n v="21019"/>
    <x v="256"/>
    <n v="1288.29"/>
    <n v="1308.21"/>
    <n v="1295.3699999999999"/>
    <n v="1332.8600000000001"/>
    <n v="1294.6399999999999"/>
    <n v="1290.29"/>
    <n v="1277.9099999999999"/>
    <n v="1271.18"/>
    <n v="1270.0999999999999"/>
    <n v="1364.05"/>
    <n v="1385.05"/>
    <n v="1411.2701859504132"/>
    <n v="1428.3637396694216"/>
    <n v="1432.1722107438018"/>
    <n v="1438.6232231404958"/>
    <n v="1439.67"/>
    <n v="1435.4316942148762"/>
    <n v="1434.4316942148762"/>
    <n v="1417.67"/>
    <n v="1403.67"/>
    <n v="1391.5508471074381"/>
    <n v="1384.5508471074381"/>
    <n v="1382.5508471074381"/>
  </r>
  <r>
    <x v="3"/>
    <n v="21019"/>
    <x v="256"/>
    <n v="1503"/>
    <n v="1503"/>
    <n v="1503"/>
    <n v="1503"/>
    <n v="1503"/>
    <n v="1503"/>
    <n v="1503"/>
    <n v="1503"/>
    <n v="1503"/>
    <n v="1503"/>
    <n v="1503"/>
    <n v="1503"/>
    <n v="1503"/>
    <n v="1503"/>
    <n v="1503"/>
    <n v="1503"/>
    <n v="1503"/>
    <n v="1503"/>
    <n v="1503"/>
    <n v="1503"/>
    <n v="1503"/>
    <n v="1503"/>
    <n v="1503"/>
  </r>
  <r>
    <x v="4"/>
    <n v="21019"/>
    <x v="256"/>
    <n v="1277.55"/>
    <n v="1277.55"/>
    <n v="1277.55"/>
    <n v="1277.55"/>
    <n v="1277.55"/>
    <n v="1277.55"/>
    <n v="1277.55"/>
    <n v="1277.55"/>
    <n v="1277.55"/>
    <n v="1277.55"/>
    <n v="1277.55"/>
    <n v="1277.55"/>
    <n v="1277.55"/>
    <n v="1277.55"/>
    <n v="1277.55"/>
    <n v="1277.55"/>
    <n v="1277.55"/>
    <n v="1277.55"/>
    <n v="1277.55"/>
    <n v="1277.55"/>
    <n v="1277.55"/>
    <n v="1277.55"/>
    <n v="1277.55"/>
  </r>
  <r>
    <x v="0"/>
    <n v="71053"/>
    <x v="257"/>
    <n v="1559.61"/>
    <n v="1611.47"/>
    <n v="1621.19"/>
    <n v="1640.6"/>
    <n v="1565.03"/>
    <n v="1594.09"/>
    <n v="1644.66"/>
    <n v="1632.9"/>
    <n v="1564.7"/>
    <n v="1554.3"/>
    <n v="1470.78"/>
    <n v="1421.2199569707402"/>
    <n v="1421.2199569707402"/>
    <n v="1402.3296213425128"/>
    <n v="1402.3296213425128"/>
    <n v="1372.3273235800343"/>
    <n v="1330.1018674698796"/>
    <n v="1304.5443545611015"/>
    <n v="1291.21"/>
    <n v="1268.9860757314975"/>
    <n v="1266.7636833046472"/>
    <n v="1277.8756454388986"/>
    <n v="1285.6540189328744"/>
  </r>
  <r>
    <x v="1"/>
    <n v="71053"/>
    <x v="257"/>
    <n v="2152"/>
    <n v="2205"/>
    <n v="2215"/>
    <n v="2187"/>
    <n v="2258"/>
    <n v="2335"/>
    <n v="2393"/>
    <n v="2406"/>
    <n v="2437"/>
    <n v="2484"/>
    <n v="2521"/>
    <n v="2542"/>
    <n v="2530"/>
    <n v="2496"/>
    <n v="2439"/>
    <n v="2378"/>
    <n v="2328"/>
    <n v="2273"/>
    <n v="2248"/>
    <n v="2225"/>
    <n v="2211"/>
    <n v="2172"/>
    <n v="2137"/>
  </r>
  <r>
    <x v="2"/>
    <n v="71053"/>
    <x v="257"/>
    <n v="3711.6099999999997"/>
    <n v="3816.4700000000003"/>
    <n v="3836.19"/>
    <n v="3827.6"/>
    <n v="3823.0299999999997"/>
    <n v="3929.09"/>
    <n v="4037.66"/>
    <n v="4038.9"/>
    <n v="4001.7"/>
    <n v="4038.3"/>
    <n v="3991.7799999999997"/>
    <n v="3963.21995697074"/>
    <n v="3951.21995697074"/>
    <n v="3898.3296213425128"/>
    <n v="3841.3296213425128"/>
    <n v="3750.3273235800343"/>
    <n v="3658.1018674698798"/>
    <n v="3577.5443545611015"/>
    <n v="3539.21"/>
    <n v="3493.9860757314973"/>
    <n v="3477.7636833046472"/>
    <n v="3449.8756454388986"/>
    <n v="3422.6540189328744"/>
  </r>
  <r>
    <x v="3"/>
    <n v="71053"/>
    <x v="257"/>
    <n v="5230"/>
    <n v="5230"/>
    <n v="5230"/>
    <n v="5230"/>
    <n v="5230"/>
    <n v="5230"/>
    <n v="5230"/>
    <n v="5230"/>
    <n v="5230"/>
    <n v="5230"/>
    <n v="5230"/>
    <n v="5230"/>
    <n v="5230"/>
    <n v="5230"/>
    <n v="5230"/>
    <n v="5230"/>
    <n v="5230"/>
    <n v="5230"/>
    <n v="5230"/>
    <n v="5230"/>
    <n v="5230"/>
    <n v="5230"/>
    <n v="5230"/>
  </r>
  <r>
    <x v="4"/>
    <n v="71053"/>
    <x v="257"/>
    <n v="4445.5"/>
    <n v="4445.5"/>
    <n v="4445.5"/>
    <n v="4445.5"/>
    <n v="4445.5"/>
    <n v="4445.5"/>
    <n v="4445.5"/>
    <n v="4445.5"/>
    <n v="4445.5"/>
    <n v="4445.5"/>
    <n v="4445.5"/>
    <n v="4445.5"/>
    <n v="4445.5"/>
    <n v="4445.5"/>
    <n v="4445.5"/>
    <n v="4445.5"/>
    <n v="4445.5"/>
    <n v="4445.5"/>
    <n v="4445.5"/>
    <n v="4445.5"/>
    <n v="4445.5"/>
    <n v="4445.5"/>
    <n v="4445.5"/>
  </r>
  <r>
    <x v="0"/>
    <n v="34043"/>
    <x v="258"/>
    <n v="210.9"/>
    <n v="196.87"/>
    <n v="191.71"/>
    <n v="179.87"/>
    <n v="193.63"/>
    <n v="210.17"/>
    <n v="203.25"/>
    <n v="217.09"/>
    <n v="224.85"/>
    <n v="223.09"/>
    <n v="238.47"/>
    <n v="235.67586206896553"/>
    <n v="232.30906403940887"/>
    <n v="232.30906403940887"/>
    <n v="232.30906403940887"/>
    <n v="231.18679802955666"/>
    <n v="230.06453201970444"/>
    <n v="227.82"/>
    <n v="227.82"/>
    <n v="228.94226600985223"/>
    <n v="228.94226600985223"/>
    <n v="230.06453201970444"/>
    <n v="227.82"/>
  </r>
  <r>
    <x v="1"/>
    <n v="34043"/>
    <x v="258"/>
    <n v="300"/>
    <n v="282"/>
    <n v="283"/>
    <n v="271"/>
    <n v="274"/>
    <n v="278"/>
    <n v="293"/>
    <n v="292"/>
    <n v="290"/>
    <n v="290"/>
    <n v="283"/>
    <n v="277"/>
    <n v="273"/>
    <n v="267"/>
    <n v="252"/>
    <n v="247"/>
    <n v="246"/>
    <n v="247"/>
    <n v="246"/>
    <n v="245"/>
    <n v="244"/>
    <n v="242"/>
    <n v="243"/>
  </r>
  <r>
    <x v="2"/>
    <n v="34043"/>
    <x v="258"/>
    <n v="510.9"/>
    <n v="478.87"/>
    <n v="474.71000000000004"/>
    <n v="450.87"/>
    <n v="467.63"/>
    <n v="488.16999999999996"/>
    <n v="496.25"/>
    <n v="509.09000000000003"/>
    <n v="514.85"/>
    <n v="513.09"/>
    <n v="521.47"/>
    <n v="512.67586206896556"/>
    <n v="505.3090640394089"/>
    <n v="499.3090640394089"/>
    <n v="484.3090640394089"/>
    <n v="478.18679802955666"/>
    <n v="476.06453201970442"/>
    <n v="474.82"/>
    <n v="473.82"/>
    <n v="473.94226600985223"/>
    <n v="472.94226600985223"/>
    <n v="472.06453201970442"/>
    <n v="470.82"/>
  </r>
  <r>
    <x v="3"/>
    <n v="34043"/>
    <x v="258"/>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36"/>
    <n v="641.17647058823502"/>
    <n v="641.17647058823502"/>
  </r>
  <r>
    <x v="4"/>
    <n v="34043"/>
    <x v="258"/>
    <n v="545"/>
    <n v="545"/>
    <n v="545"/>
    <n v="545"/>
    <n v="545"/>
    <n v="545"/>
    <n v="545"/>
    <n v="545"/>
    <n v="545"/>
    <n v="545"/>
    <n v="545"/>
    <n v="545"/>
    <n v="545"/>
    <n v="545"/>
    <n v="545"/>
    <n v="545"/>
    <n v="545"/>
    <n v="545"/>
    <n v="545"/>
    <n v="545"/>
    <n v="545"/>
    <n v="545"/>
    <n v="545"/>
  </r>
  <r>
    <x v="0"/>
    <n v="11044"/>
    <x v="259"/>
    <n v="743.11"/>
    <n v="763.73"/>
    <n v="751.62"/>
    <n v="796.9"/>
    <n v="786.76"/>
    <n v="805.3"/>
    <n v="779"/>
    <n v="732.32"/>
    <n v="744.3"/>
    <n v="696.16"/>
    <n v="674.89"/>
    <n v="656.86454033771111"/>
    <n v="647.98799249530953"/>
    <n v="644.65928705440899"/>
    <n v="628.0157598499062"/>
    <n v="626.90619136960595"/>
    <n v="593.61913696060037"/>
    <n v="593.61913696060037"/>
    <n v="591.4"/>
    <n v="589.18086303939958"/>
    <n v="582.52345215759851"/>
    <n v="578.08517823639772"/>
    <n v="584.74258911819891"/>
  </r>
  <r>
    <x v="1"/>
    <n v="11044"/>
    <x v="259"/>
    <n v="962"/>
    <n v="981"/>
    <n v="1020"/>
    <n v="1041"/>
    <n v="1061"/>
    <n v="1107"/>
    <n v="1143"/>
    <n v="1168"/>
    <n v="1183"/>
    <n v="1169"/>
    <n v="1149"/>
    <n v="1128"/>
    <n v="1099"/>
    <n v="1070"/>
    <n v="1024"/>
    <n v="986"/>
    <n v="980"/>
    <n v="958"/>
    <n v="939"/>
    <n v="918"/>
    <n v="906"/>
    <n v="909"/>
    <n v="882"/>
  </r>
  <r>
    <x v="2"/>
    <n v="11044"/>
    <x v="259"/>
    <n v="1705.1100000000001"/>
    <n v="1744.73"/>
    <n v="1771.62"/>
    <n v="1837.9"/>
    <n v="1847.76"/>
    <n v="1912.3"/>
    <n v="1922"/>
    <n v="1900.3200000000002"/>
    <n v="1927.3"/>
    <n v="1865.1599999999999"/>
    <n v="1823.8899999999999"/>
    <n v="1784.8645403377111"/>
    <n v="1746.9879924953095"/>
    <n v="1714.6592870544091"/>
    <n v="1652.0157598499063"/>
    <n v="1612.9061913696059"/>
    <n v="1573.6191369606004"/>
    <n v="1551.6191369606004"/>
    <n v="1530.4"/>
    <n v="1507.1808630393996"/>
    <n v="1488.5234521575985"/>
    <n v="1487.0851782363977"/>
    <n v="1466.7425891181988"/>
  </r>
  <r>
    <x v="3"/>
    <n v="11044"/>
    <x v="259"/>
    <n v="2600"/>
    <n v="2600"/>
    <n v="2600"/>
    <n v="2600"/>
    <n v="2600"/>
    <n v="2600"/>
    <n v="2600"/>
    <n v="2600"/>
    <n v="2600"/>
    <n v="2600"/>
    <n v="2600"/>
    <n v="2600"/>
    <n v="2600"/>
    <n v="2600"/>
    <n v="2600"/>
    <n v="2600"/>
    <n v="2600"/>
    <n v="2600"/>
    <n v="2600"/>
    <n v="2600"/>
    <n v="2600"/>
    <n v="2600"/>
    <n v="2600"/>
  </r>
  <r>
    <x v="4"/>
    <n v="11044"/>
    <x v="259"/>
    <n v="2210"/>
    <n v="2210"/>
    <n v="2210"/>
    <n v="2210"/>
    <n v="2210"/>
    <n v="2210"/>
    <n v="2210"/>
    <n v="2210"/>
    <n v="2210"/>
    <n v="2210"/>
    <n v="2210"/>
    <n v="2210"/>
    <n v="2210"/>
    <n v="2210"/>
    <n v="2210"/>
    <n v="2210"/>
    <n v="2210"/>
    <n v="2210"/>
    <n v="2210"/>
    <n v="2210"/>
    <n v="2210"/>
    <n v="2210"/>
    <n v="2210"/>
  </r>
  <r>
    <x v="0"/>
    <n v="36019"/>
    <x v="260"/>
    <n v="474.67"/>
    <n v="492.59"/>
    <n v="511.32"/>
    <n v="483.07"/>
    <n v="467.26"/>
    <n v="452.42"/>
    <n v="468.75"/>
    <n v="450.45"/>
    <n v="470.21"/>
    <n v="478.37"/>
    <n v="494.21"/>
    <n v="488.73135135135135"/>
    <n v="502.15189189189186"/>
    <n v="502.15189189189186"/>
    <n v="487.61297297297295"/>
    <n v="479.7843243243243"/>
    <n v="451.82486486486488"/>
    <n v="456.2983783783784"/>
    <n v="455.18"/>
    <n v="458.53513513513514"/>
    <n v="460.77189189189187"/>
    <n v="463.00864864864866"/>
    <n v="468.60054054054052"/>
  </r>
  <r>
    <x v="1"/>
    <n v="36019"/>
    <x v="260"/>
    <n v="657"/>
    <n v="654"/>
    <n v="636"/>
    <n v="630"/>
    <n v="627"/>
    <n v="650"/>
    <n v="662"/>
    <n v="698"/>
    <n v="701"/>
    <n v="699"/>
    <n v="724"/>
    <n v="741"/>
    <n v="760"/>
    <n v="771"/>
    <n v="790"/>
    <n v="813"/>
    <n v="833"/>
    <n v="824"/>
    <n v="821"/>
    <n v="810"/>
    <n v="794"/>
    <n v="792"/>
    <n v="768"/>
  </r>
  <r>
    <x v="2"/>
    <n v="36019"/>
    <x v="260"/>
    <n v="1131.67"/>
    <n v="1146.5899999999999"/>
    <n v="1147.32"/>
    <n v="1113.07"/>
    <n v="1094.26"/>
    <n v="1102.42"/>
    <n v="1130.75"/>
    <n v="1148.45"/>
    <n v="1171.21"/>
    <n v="1177.3699999999999"/>
    <n v="1218.21"/>
    <n v="1229.7313513513513"/>
    <n v="1262.1518918918919"/>
    <n v="1273.1518918918919"/>
    <n v="1277.612972972973"/>
    <n v="1292.7843243243242"/>
    <n v="1284.8248648648648"/>
    <n v="1280.2983783783784"/>
    <n v="1276.18"/>
    <n v="1268.5351351351351"/>
    <n v="1254.7718918918918"/>
    <n v="1255.0086486486487"/>
    <n v="1236.6005405405406"/>
  </r>
  <r>
    <x v="3"/>
    <n v="36019"/>
    <x v="260"/>
    <n v="1461"/>
    <n v="1461"/>
    <n v="1461"/>
    <n v="1461"/>
    <n v="1461"/>
    <n v="1461"/>
    <n v="1461"/>
    <n v="1461"/>
    <n v="1461"/>
    <n v="1461"/>
    <n v="1461"/>
    <n v="1461"/>
    <n v="1461"/>
    <n v="1461"/>
    <n v="1461"/>
    <n v="1461"/>
    <n v="1461"/>
    <n v="1461"/>
    <n v="1461"/>
    <n v="1461"/>
    <n v="1461"/>
    <n v="1461"/>
    <n v="1461"/>
  </r>
  <r>
    <x v="4"/>
    <n v="36019"/>
    <x v="260"/>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n v="1241.8499999999999"/>
  </r>
  <r>
    <x v="0"/>
    <n v="23081"/>
    <x v="261"/>
    <n v="461.26"/>
    <n v="491.86"/>
    <n v="530.64"/>
    <n v="540.55999999999995"/>
    <n v="519.79999999999995"/>
    <n v="510.56"/>
    <n v="524.48"/>
    <n v="526.13"/>
    <n v="518.99"/>
    <n v="522.48"/>
    <n v="517.91"/>
    <n v="499.09955958549222"/>
    <n v="497.9879792746114"/>
    <n v="481.31427461139896"/>
    <n v="460.19424870466321"/>
    <n v="457.97108808290159"/>
    <n v="434.62790155440416"/>
    <n v="424.62367875647669"/>
    <n v="429.07"/>
    <n v="433.51632124352329"/>
    <n v="444.63212435233163"/>
    <n v="454.6363471502591"/>
    <n v="456.85950777202072"/>
  </r>
  <r>
    <x v="1"/>
    <n v="23081"/>
    <x v="261"/>
    <n v="647"/>
    <n v="673"/>
    <n v="680"/>
    <n v="723"/>
    <n v="723"/>
    <n v="748"/>
    <n v="789"/>
    <n v="784"/>
    <n v="807"/>
    <n v="817"/>
    <n v="821"/>
    <n v="807"/>
    <n v="785"/>
    <n v="792"/>
    <n v="787"/>
    <n v="763"/>
    <n v="766"/>
    <n v="746"/>
    <n v="731"/>
    <n v="707"/>
    <n v="687"/>
    <n v="685"/>
    <n v="674"/>
  </r>
  <r>
    <x v="2"/>
    <n v="23081"/>
    <x v="261"/>
    <n v="1108.26"/>
    <n v="1164.8600000000001"/>
    <n v="1210.6399999999999"/>
    <n v="1263.56"/>
    <n v="1242.8"/>
    <n v="1258.56"/>
    <n v="1313.48"/>
    <n v="1310.1300000000001"/>
    <n v="1325.99"/>
    <n v="1339.48"/>
    <n v="1338.9099999999999"/>
    <n v="1306.0995595854922"/>
    <n v="1282.9879792746115"/>
    <n v="1273.314274611399"/>
    <n v="1247.1942487046631"/>
    <n v="1220.9710880829016"/>
    <n v="1200.6279015544042"/>
    <n v="1170.6236787564767"/>
    <n v="1160.07"/>
    <n v="1140.5163212435232"/>
    <n v="1131.6321243523316"/>
    <n v="1139.6363471502591"/>
    <n v="1130.8595077720206"/>
  </r>
  <r>
    <x v="3"/>
    <n v="23081"/>
    <x v="261"/>
    <n v="1465"/>
    <n v="1465"/>
    <n v="1465"/>
    <n v="1465"/>
    <n v="1465"/>
    <n v="1465"/>
    <n v="1465"/>
    <n v="1465"/>
    <n v="1465"/>
    <n v="1465"/>
    <n v="1465"/>
    <n v="1465"/>
    <n v="1465"/>
    <n v="1465"/>
    <n v="1465"/>
    <n v="1465"/>
    <n v="1465"/>
    <n v="1465"/>
    <n v="1465"/>
    <n v="1465"/>
    <n v="1465"/>
    <n v="1465"/>
    <n v="1465"/>
  </r>
  <r>
    <x v="4"/>
    <n v="23081"/>
    <x v="261"/>
    <n v="1245.25"/>
    <n v="1245.25"/>
    <n v="1245.25"/>
    <n v="1245.25"/>
    <n v="1245.25"/>
    <n v="1245.25"/>
    <n v="1245.25"/>
    <n v="1245.25"/>
    <n v="1245.25"/>
    <n v="1245.25"/>
    <n v="1245.25"/>
    <n v="1245.25"/>
    <n v="1245.25"/>
    <n v="1245.25"/>
    <n v="1245.25"/>
    <n v="1245.25"/>
    <n v="1245.25"/>
    <n v="1245.25"/>
    <n v="1245.25"/>
    <n v="1245.25"/>
    <n v="1245.25"/>
    <n v="1245.25"/>
    <n v="1245.25"/>
  </r>
  <r>
    <x v="0"/>
    <n v="46024"/>
    <x v="262"/>
    <n v="983.72"/>
    <n v="980.23"/>
    <n v="1025.8"/>
    <n v="1024.6099999999999"/>
    <n v="988.9"/>
    <n v="979.2"/>
    <n v="932.74"/>
    <n v="943.04"/>
    <n v="908.49"/>
    <n v="857.49"/>
    <n v="900.66"/>
    <n v="883.52836228287845"/>
    <n v="918.37490074441689"/>
    <n v="949.84919354838712"/>
    <n v="943.10470223325058"/>
    <n v="955.46960297766748"/>
    <n v="927.36755583126546"/>
    <n v="910.50632754342428"/>
    <n v="906.01"/>
    <n v="902.63775434243178"/>
    <n v="906.01"/>
    <n v="916.12673697270475"/>
    <n v="917.25081885856082"/>
  </r>
  <r>
    <x v="1"/>
    <n v="46024"/>
    <x v="262"/>
    <n v="1305"/>
    <n v="1309"/>
    <n v="1290"/>
    <n v="1333"/>
    <n v="1335"/>
    <n v="1353"/>
    <n v="1358"/>
    <n v="1407"/>
    <n v="1422"/>
    <n v="1410"/>
    <n v="1365"/>
    <n v="1375"/>
    <n v="1326"/>
    <n v="1290"/>
    <n v="1301"/>
    <n v="1288"/>
    <n v="1317"/>
    <n v="1309"/>
    <n v="1329"/>
    <n v="1337"/>
    <n v="1324"/>
    <n v="1327"/>
    <n v="1312"/>
  </r>
  <r>
    <x v="2"/>
    <n v="46024"/>
    <x v="262"/>
    <n v="2288.7200000000003"/>
    <n v="2289.23"/>
    <n v="2315.8000000000002"/>
    <n v="2357.6099999999997"/>
    <n v="2323.9"/>
    <n v="2332.1999999999998"/>
    <n v="2290.7399999999998"/>
    <n v="2350.04"/>
    <n v="2330.4899999999998"/>
    <n v="2267.4899999999998"/>
    <n v="2265.66"/>
    <n v="2258.5283622828783"/>
    <n v="2244.3749007444167"/>
    <n v="2239.8491935483871"/>
    <n v="2244.1047022332505"/>
    <n v="2243.4696029776674"/>
    <n v="2244.3675558312652"/>
    <n v="2219.506327543424"/>
    <n v="2235.0100000000002"/>
    <n v="2239.6377543424319"/>
    <n v="2230.0100000000002"/>
    <n v="2243.1267369727047"/>
    <n v="2229.2508188585607"/>
  </r>
  <r>
    <x v="3"/>
    <n v="46024"/>
    <x v="262"/>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8"/>
    <n v="2810.5882352941198"/>
    <n v="2810.5882352941198"/>
  </r>
  <r>
    <x v="4"/>
    <n v="46024"/>
    <x v="262"/>
    <n v="2389"/>
    <n v="2389"/>
    <n v="2389"/>
    <n v="2389"/>
    <n v="2389"/>
    <n v="2389"/>
    <n v="2389"/>
    <n v="2389"/>
    <n v="2389"/>
    <n v="2389"/>
    <n v="2389"/>
    <n v="2389"/>
    <n v="2389"/>
    <n v="2389"/>
    <n v="2389"/>
    <n v="2389"/>
    <n v="2389"/>
    <n v="2389"/>
    <n v="2389"/>
    <n v="2389"/>
    <n v="2389"/>
    <n v="2389"/>
    <n v="2389"/>
  </r>
  <r>
    <x v="0"/>
    <n v="46025"/>
    <x v="263"/>
    <n v="1396.1399999999999"/>
    <n v="1475.36"/>
    <n v="1473.6"/>
    <n v="1409.02"/>
    <n v="1410"/>
    <n v="1375.62"/>
    <n v="1376.38"/>
    <n v="1331.29"/>
    <n v="1340"/>
    <n v="1361.95"/>
    <n v="1308.9100000000001"/>
    <n v="1314.5603448275863"/>
    <n v="1298.9373865698731"/>
    <n v="1237.5614791288567"/>
    <n v="1254.3003629764066"/>
    <n v="1239.7933303085299"/>
    <n v="1246.4888838475499"/>
    <n v="1238.6774047186932"/>
    <n v="1229.75"/>
    <n v="1233.0977767695099"/>
    <n v="1237.5614791288567"/>
    <n v="1238.6774047186932"/>
    <n v="1233.0977767695099"/>
  </r>
  <r>
    <x v="1"/>
    <n v="46025"/>
    <x v="263"/>
    <n v="1742"/>
    <n v="1723"/>
    <n v="1792"/>
    <n v="1814"/>
    <n v="1864"/>
    <n v="1918"/>
    <n v="1985"/>
    <n v="1993"/>
    <n v="1995"/>
    <n v="1980"/>
    <n v="1998"/>
    <n v="1975"/>
    <n v="1959"/>
    <n v="1996"/>
    <n v="1955"/>
    <n v="1942"/>
    <n v="1913"/>
    <n v="1904"/>
    <n v="1902"/>
    <n v="1865"/>
    <n v="1856"/>
    <n v="1840"/>
    <n v="1848"/>
  </r>
  <r>
    <x v="2"/>
    <n v="46025"/>
    <x v="263"/>
    <n v="3138.14"/>
    <n v="3198.3599999999997"/>
    <n v="3265.6"/>
    <n v="3223.02"/>
    <n v="3274"/>
    <n v="3293.62"/>
    <n v="3361.38"/>
    <n v="3324.29"/>
    <n v="3335"/>
    <n v="3341.95"/>
    <n v="3306.91"/>
    <n v="3289.5603448275861"/>
    <n v="3257.9373865698731"/>
    <n v="3233.5614791288567"/>
    <n v="3209.3003629764066"/>
    <n v="3181.7933303085301"/>
    <n v="3159.4888838475499"/>
    <n v="3142.6774047186932"/>
    <n v="3131.75"/>
    <n v="3098.0977767695099"/>
    <n v="3093.5614791288567"/>
    <n v="3078.6774047186932"/>
    <n v="3081.0977767695099"/>
  </r>
  <r>
    <x v="3"/>
    <n v="46025"/>
    <x v="263"/>
    <n v="3700"/>
    <n v="3700"/>
    <n v="3700"/>
    <n v="3700"/>
    <n v="3700"/>
    <n v="3700"/>
    <n v="3700"/>
    <n v="3700"/>
    <n v="3700"/>
    <n v="3700"/>
    <n v="3700"/>
    <n v="3700"/>
    <n v="3700"/>
    <n v="3700"/>
    <n v="3700"/>
    <n v="3700"/>
    <n v="3700"/>
    <n v="3700"/>
    <n v="3700"/>
    <n v="3700"/>
    <n v="3700"/>
    <n v="3700"/>
    <n v="3700"/>
  </r>
  <r>
    <x v="4"/>
    <n v="46025"/>
    <x v="263"/>
    <n v="3145"/>
    <n v="3145"/>
    <n v="3145"/>
    <n v="3145"/>
    <n v="3145"/>
    <n v="3145"/>
    <n v="3145"/>
    <n v="3145"/>
    <n v="3145"/>
    <n v="3145"/>
    <n v="3145"/>
    <n v="3145"/>
    <n v="3145"/>
    <n v="3145"/>
    <n v="3145"/>
    <n v="3145"/>
    <n v="3145"/>
    <n v="3145"/>
    <n v="3145"/>
    <n v="3145"/>
    <n v="3145"/>
    <n v="3145"/>
    <n v="3145"/>
  </r>
  <r>
    <x v="0"/>
    <n v="23086"/>
    <x v="264"/>
    <n v="668.78"/>
    <n v="714.65"/>
    <n v="732.65"/>
    <n v="691.62"/>
    <n v="726.33"/>
    <n v="752.84"/>
    <n v="752.7"/>
    <n v="801.87"/>
    <n v="783.19"/>
    <n v="801.76"/>
    <n v="834.41"/>
    <n v="816.03589167767507"/>
    <n v="839.60776750330251"/>
    <n v="860.93470277410836"/>
    <n v="881.1391677675033"/>
    <n v="874.40434610303828"/>
    <n v="851.95494055482163"/>
    <n v="849.71"/>
    <n v="849.71"/>
    <n v="849.71"/>
    <n v="853.07741083223254"/>
    <n v="859.81223249669745"/>
    <n v="864.30211360634075"/>
  </r>
  <r>
    <x v="1"/>
    <n v="23086"/>
    <x v="264"/>
    <n v="949"/>
    <n v="1005"/>
    <n v="1016"/>
    <n v="1033"/>
    <n v="1081"/>
    <n v="1110"/>
    <n v="1119"/>
    <n v="1099"/>
    <n v="1189"/>
    <n v="1216"/>
    <n v="1228"/>
    <n v="1284"/>
    <n v="1315"/>
    <n v="1343"/>
    <n v="1322"/>
    <n v="1340"/>
    <n v="1391"/>
    <n v="1375"/>
    <n v="1384"/>
    <n v="1392"/>
    <n v="1408"/>
    <n v="1402"/>
    <n v="1387"/>
  </r>
  <r>
    <x v="2"/>
    <n v="23086"/>
    <x v="264"/>
    <n v="1617.78"/>
    <n v="1719.65"/>
    <n v="1748.65"/>
    <n v="1724.62"/>
    <n v="1807.33"/>
    <n v="1862.8400000000001"/>
    <n v="1871.7"/>
    <n v="1900.87"/>
    <n v="1972.19"/>
    <n v="2017.76"/>
    <n v="2062.41"/>
    <n v="2100.035891677675"/>
    <n v="2154.6077675033025"/>
    <n v="2203.9347027741082"/>
    <n v="2203.1391677675033"/>
    <n v="2214.4043461030383"/>
    <n v="2242.9549405548214"/>
    <n v="2224.71"/>
    <n v="2233.71"/>
    <n v="2241.71"/>
    <n v="2261.0774108322325"/>
    <n v="2261.8122324966976"/>
    <n v="2251.3021136063408"/>
  </r>
  <r>
    <x v="3"/>
    <n v="23086"/>
    <x v="264"/>
    <n v="2358"/>
    <n v="2358"/>
    <n v="2358"/>
    <n v="2358"/>
    <n v="2358"/>
    <n v="2358"/>
    <n v="2358"/>
    <n v="2358"/>
    <n v="2358"/>
    <n v="2358"/>
    <n v="2358"/>
    <n v="2358"/>
    <n v="2358"/>
    <n v="2358"/>
    <n v="2358"/>
    <n v="2358"/>
    <n v="2358"/>
    <n v="2358"/>
    <n v="2358"/>
    <n v="2358"/>
    <n v="2358"/>
    <n v="2358"/>
    <n v="2358"/>
  </r>
  <r>
    <x v="4"/>
    <n v="23086"/>
    <x v="264"/>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n v="2004.2999999999997"/>
  </r>
  <r>
    <x v="0"/>
    <n v="24104"/>
    <x v="265"/>
    <n v="717.27"/>
    <n v="726.54"/>
    <n v="742.73"/>
    <n v="737.52"/>
    <n v="759.76"/>
    <n v="801.41"/>
    <n v="799.68"/>
    <n v="795.17"/>
    <n v="761.49"/>
    <n v="823.41"/>
    <n v="850.14"/>
    <n v="863.98"/>
    <n v="858.38427461139895"/>
    <n v="844.95453367875643"/>
    <n v="844.95453367875643"/>
    <n v="833.76308290155441"/>
    <n v="837.12051813471498"/>
    <n v="844.95453367875643"/>
    <n v="863.98"/>
    <n v="866.2182901554404"/>
    <n v="870.69487046632128"/>
    <n v="877.40974093264253"/>
    <n v="879.64803108808292"/>
  </r>
  <r>
    <x v="1"/>
    <n v="24104"/>
    <x v="265"/>
    <n v="974"/>
    <n v="998"/>
    <n v="971"/>
    <n v="966"/>
    <n v="957"/>
    <n v="1004"/>
    <n v="1044"/>
    <n v="1072"/>
    <n v="1102"/>
    <n v="1102"/>
    <n v="1121"/>
    <n v="1156"/>
    <n v="1188"/>
    <n v="1194"/>
    <n v="1188"/>
    <n v="1221"/>
    <n v="1231"/>
    <n v="1229"/>
    <n v="1218"/>
    <n v="1217"/>
    <n v="1218"/>
    <n v="1216"/>
    <n v="1228"/>
  </r>
  <r>
    <x v="2"/>
    <n v="24104"/>
    <x v="265"/>
    <n v="1691.27"/>
    <n v="1724.54"/>
    <n v="1713.73"/>
    <n v="1703.52"/>
    <n v="1716.76"/>
    <n v="1805.4099999999999"/>
    <n v="1843.6799999999998"/>
    <n v="1867.17"/>
    <n v="1863.49"/>
    <n v="1925.4099999999999"/>
    <n v="1971.1399999999999"/>
    <n v="2019.98"/>
    <n v="2046.384274611399"/>
    <n v="2038.9545336787564"/>
    <n v="2032.9545336787564"/>
    <n v="2054.7630829015543"/>
    <n v="2068.120518134715"/>
    <n v="2073.9545336787564"/>
    <n v="2081.98"/>
    <n v="2083.2182901554406"/>
    <n v="2088.6948704663214"/>
    <n v="2093.4097409326423"/>
    <n v="2107.6480310880829"/>
  </r>
  <r>
    <x v="3"/>
    <n v="24104"/>
    <x v="265"/>
    <n v="2249"/>
    <n v="2249"/>
    <n v="2249"/>
    <n v="2249"/>
    <n v="2249"/>
    <n v="2249"/>
    <n v="2249"/>
    <n v="2249"/>
    <n v="2249"/>
    <n v="2249"/>
    <n v="2249"/>
    <n v="2249"/>
    <n v="2249"/>
    <n v="2249"/>
    <n v="2249"/>
    <n v="2249"/>
    <n v="2249"/>
    <n v="2249"/>
    <n v="2249"/>
    <n v="2249"/>
    <n v="2249"/>
    <n v="2249"/>
    <n v="2249"/>
  </r>
  <r>
    <x v="4"/>
    <n v="24104"/>
    <x v="265"/>
    <n v="1911.65"/>
    <n v="1911.65"/>
    <n v="1911.65"/>
    <n v="1911.65"/>
    <n v="1911.65"/>
    <n v="1911.65"/>
    <n v="1911.65"/>
    <n v="1911.65"/>
    <n v="1911.65"/>
    <n v="1911.65"/>
    <n v="1911.65"/>
    <n v="1911.65"/>
    <n v="1911.65"/>
    <n v="1911.65"/>
    <n v="1911.65"/>
    <n v="1911.65"/>
    <n v="1911.65"/>
    <n v="1911.65"/>
    <n v="1911.65"/>
    <n v="1911.65"/>
    <n v="1911.65"/>
    <n v="1911.65"/>
    <n v="1911.65"/>
  </r>
  <r>
    <x v="0"/>
    <n v="71057"/>
    <x v="266"/>
    <n v="732.73"/>
    <n v="745"/>
    <n v="764.95"/>
    <n v="740.84"/>
    <n v="777.44"/>
    <n v="807.79"/>
    <n v="803.03"/>
    <n v="757.43"/>
    <n v="693.78"/>
    <n v="691.03"/>
    <n v="640.51"/>
    <n v="614.09571428571428"/>
    <n v="624.16285714285709"/>
    <n v="591.72428571428577"/>
    <n v="579.41999999999996"/>
    <n v="576.06428571428569"/>
    <n v="565.99714285714288"/>
    <n v="565.99714285714288"/>
    <n v="571.59"/>
    <n v="571.59"/>
    <n v="571.59"/>
    <n v="571.59"/>
    <n v="572.70857142857142"/>
  </r>
  <r>
    <x v="1"/>
    <n v="71057"/>
    <x v="266"/>
    <n v="993"/>
    <n v="961"/>
    <n v="984"/>
    <n v="987"/>
    <n v="985"/>
    <n v="1017"/>
    <n v="1057"/>
    <n v="1087"/>
    <n v="1109"/>
    <n v="1101"/>
    <n v="1116"/>
    <n v="1114"/>
    <n v="1060"/>
    <n v="1048"/>
    <n v="981"/>
    <n v="940"/>
    <n v="907"/>
    <n v="883"/>
    <n v="880"/>
    <n v="851"/>
    <n v="849"/>
    <n v="848"/>
    <n v="841"/>
  </r>
  <r>
    <x v="2"/>
    <n v="71057"/>
    <x v="266"/>
    <n v="1725.73"/>
    <n v="1706"/>
    <n v="1748.95"/>
    <n v="1727.8400000000001"/>
    <n v="1762.44"/>
    <n v="1824.79"/>
    <n v="1860.03"/>
    <n v="1844.4299999999998"/>
    <n v="1802.78"/>
    <n v="1792.03"/>
    <n v="1756.51"/>
    <n v="1728.0957142857142"/>
    <n v="1684.1628571428571"/>
    <n v="1639.7242857142858"/>
    <n v="1560.42"/>
    <n v="1516.0642857142857"/>
    <n v="1472.997142857143"/>
    <n v="1448.997142857143"/>
    <n v="1451.5900000000001"/>
    <n v="1422.5900000000001"/>
    <n v="1420.5900000000001"/>
    <n v="1419.5900000000001"/>
    <n v="1413.7085714285713"/>
  </r>
  <r>
    <x v="3"/>
    <n v="71057"/>
    <x v="26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356"/>
    <n v="2201.1764705882401"/>
    <n v="2201.1764705882401"/>
  </r>
  <r>
    <x v="4"/>
    <n v="71057"/>
    <x v="266"/>
    <n v="1871"/>
    <n v="1871"/>
    <n v="1871"/>
    <n v="1871"/>
    <n v="1871"/>
    <n v="1871"/>
    <n v="1871"/>
    <n v="1871"/>
    <n v="1871"/>
    <n v="1871"/>
    <n v="1871"/>
    <n v="1871"/>
    <n v="1871"/>
    <n v="1871"/>
    <n v="1871"/>
    <n v="1871"/>
    <n v="1871"/>
    <n v="1871"/>
    <n v="1871"/>
    <n v="1871"/>
    <n v="1871"/>
    <n v="1871"/>
    <n v="1871"/>
  </r>
  <r>
    <x v="0"/>
    <n v="37015"/>
    <x v="267"/>
    <n v="764.22"/>
    <n v="791.79"/>
    <n v="813.87"/>
    <n v="824.03"/>
    <n v="859.87"/>
    <n v="831.6"/>
    <n v="838.6"/>
    <n v="833.25"/>
    <n v="806.73"/>
    <n v="863.93"/>
    <n v="812.84"/>
    <n v="799.32148626817445"/>
    <n v="775.84491114701132"/>
    <n v="728.89176090468493"/>
    <n v="721.06623586429725"/>
    <n v="711.00484652665591"/>
    <n v="698.7075928917609"/>
    <n v="700.94345718901457"/>
    <n v="692"/>
    <n v="697.58966074313412"/>
    <n v="698.7075928917609"/>
    <n v="697.58966074313412"/>
    <n v="704.29725363489501"/>
  </r>
  <r>
    <x v="1"/>
    <n v="37015"/>
    <x v="267"/>
    <n v="1145"/>
    <n v="1085"/>
    <n v="1124"/>
    <n v="1127"/>
    <n v="1133"/>
    <n v="1162"/>
    <n v="1191"/>
    <n v="1223"/>
    <n v="1218"/>
    <n v="1235"/>
    <n v="1255"/>
    <n v="1229"/>
    <n v="1220"/>
    <n v="1241"/>
    <n v="1212"/>
    <n v="1183"/>
    <n v="1174"/>
    <n v="1146"/>
    <n v="1121"/>
    <n v="1073"/>
    <n v="1067"/>
    <n v="1058"/>
    <n v="1040"/>
  </r>
  <r>
    <x v="2"/>
    <n v="37015"/>
    <x v="267"/>
    <n v="1909.22"/>
    <n v="1876.79"/>
    <n v="1937.87"/>
    <n v="1951.03"/>
    <n v="1992.87"/>
    <n v="1993.6"/>
    <n v="2029.6"/>
    <n v="2056.25"/>
    <n v="2024.73"/>
    <n v="2098.9299999999998"/>
    <n v="2067.84"/>
    <n v="2028.3214862681743"/>
    <n v="1995.8449111470113"/>
    <n v="1969.8917609046848"/>
    <n v="1933.0662358642971"/>
    <n v="1894.0048465266559"/>
    <n v="1872.7075928917609"/>
    <n v="1846.9434571890147"/>
    <n v="1813"/>
    <n v="1770.5896607431341"/>
    <n v="1765.7075928917609"/>
    <n v="1755.5896607431341"/>
    <n v="1744.297253634895"/>
  </r>
  <r>
    <x v="3"/>
    <n v="37015"/>
    <x v="267"/>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766"/>
    <n v="2585.8823529411802"/>
    <n v="2585.8823529411802"/>
  </r>
  <r>
    <x v="4"/>
    <n v="37015"/>
    <x v="267"/>
    <n v="2198"/>
    <n v="2198"/>
    <n v="2198"/>
    <n v="2198"/>
    <n v="2198"/>
    <n v="2198"/>
    <n v="2198"/>
    <n v="2198"/>
    <n v="2198"/>
    <n v="2198"/>
    <n v="2198"/>
    <n v="2198"/>
    <n v="2198"/>
    <n v="2198"/>
    <n v="2198"/>
    <n v="2198"/>
    <n v="2198"/>
    <n v="2198"/>
    <n v="2198"/>
    <n v="2198"/>
    <n v="2198"/>
    <n v="2198"/>
    <n v="2198"/>
  </r>
  <r>
    <x v="0"/>
    <n v="24135"/>
    <x v="268"/>
    <n v="460.1"/>
    <n v="477.83"/>
    <n v="476.37"/>
    <n v="461.64"/>
    <n v="453.26"/>
    <n v="484.90999999999997"/>
    <n v="506.4"/>
    <n v="473.37"/>
    <n v="432.53"/>
    <n v="400.77"/>
    <n v="397.61"/>
    <n v="386.73918539325842"/>
    <n v="383.37623595505619"/>
    <n v="397.94901685393256"/>
    <n v="397.94901685393256"/>
    <n v="409.15884831460676"/>
    <n v="403.55393258426966"/>
    <n v="397.94901685393256"/>
    <n v="399.07"/>
    <n v="409.15884831460676"/>
    <n v="414.7637640449438"/>
    <n v="424.85261235955056"/>
    <n v="430.45752808988766"/>
  </r>
  <r>
    <x v="1"/>
    <n v="24135"/>
    <x v="268"/>
    <n v="584"/>
    <n v="576"/>
    <n v="596"/>
    <n v="597"/>
    <n v="618"/>
    <n v="618"/>
    <n v="631"/>
    <n v="628"/>
    <n v="661"/>
    <n v="660"/>
    <n v="651"/>
    <n v="665"/>
    <n v="654"/>
    <n v="633"/>
    <n v="616"/>
    <n v="605"/>
    <n v="595"/>
    <n v="592"/>
    <n v="591"/>
    <n v="598"/>
    <n v="593"/>
    <n v="602"/>
    <n v="605"/>
  </r>
  <r>
    <x v="2"/>
    <n v="24135"/>
    <x v="268"/>
    <n v="1044.0999999999999"/>
    <n v="1053.83"/>
    <n v="1072.3699999999999"/>
    <n v="1058.6399999999999"/>
    <n v="1071.26"/>
    <n v="1102.9099999999999"/>
    <n v="1137.4000000000001"/>
    <n v="1101.3699999999999"/>
    <n v="1093.53"/>
    <n v="1060.77"/>
    <n v="1048.6100000000001"/>
    <n v="1051.7391853932584"/>
    <n v="1037.3762359550562"/>
    <n v="1030.9490168539326"/>
    <n v="1013.9490168539326"/>
    <n v="1014.1588483146068"/>
    <n v="998.55393258426966"/>
    <n v="989.94901685393256"/>
    <n v="990.06999999999994"/>
    <n v="1007.1588483146068"/>
    <n v="1007.7637640449439"/>
    <n v="1026.8526123595507"/>
    <n v="1035.4575280898875"/>
  </r>
  <r>
    <x v="3"/>
    <n v="24135"/>
    <x v="268"/>
    <n v="1250.7"/>
    <n v="1250.7"/>
    <n v="1250.7"/>
    <n v="1250.7"/>
    <n v="1250.7"/>
    <n v="1250.7"/>
    <n v="1250.7"/>
    <n v="1250.7"/>
    <n v="1250.7"/>
    <n v="1250.7"/>
    <n v="1250.7"/>
    <n v="1250.7"/>
    <n v="1250.7"/>
    <n v="1250.7"/>
    <n v="1250.7"/>
    <n v="1250.7"/>
    <n v="1250.7"/>
    <n v="1250.7"/>
    <n v="1250.7"/>
    <n v="1250.7"/>
    <n v="1250.7"/>
    <n v="1250.7"/>
    <n v="1250.7"/>
  </r>
  <r>
    <x v="4"/>
    <n v="24135"/>
    <x v="268"/>
    <n v="1063.095"/>
    <n v="1063.095"/>
    <n v="1063.095"/>
    <n v="1063.095"/>
    <n v="1063.095"/>
    <n v="1063.095"/>
    <n v="1063.095"/>
    <n v="1063.095"/>
    <n v="1063.095"/>
    <n v="1063.095"/>
    <n v="1063.095"/>
    <n v="1063.095"/>
    <n v="1063.095"/>
    <n v="1063.095"/>
    <n v="1063.095"/>
    <n v="1063.095"/>
    <n v="1063.095"/>
    <n v="1063.095"/>
    <n v="1063.095"/>
    <n v="1063.095"/>
    <n v="1063.095"/>
    <n v="1063.095"/>
    <n v="1063.095"/>
  </r>
  <r>
    <x v="0"/>
    <n v="24107"/>
    <x v="269"/>
    <n v="1408.41"/>
    <n v="1364.24"/>
    <n v="1389.97"/>
    <n v="1444.38"/>
    <n v="1439.7"/>
    <n v="1412"/>
    <n v="1443.1399999999999"/>
    <n v="1434.46"/>
    <n v="1408.29"/>
    <n v="1458.81"/>
    <n v="1506.01"/>
    <n v="1493.6443996840442"/>
    <n v="1488.0418325434439"/>
    <n v="1498.1264533965245"/>
    <n v="1451.0648894154817"/>
    <n v="1433.1366745655607"/>
    <n v="1428.6546208530806"/>
    <n v="1421.9315402843602"/>
    <n v="1418.57"/>
    <n v="1433.1366745655607"/>
    <n v="1444.3418088467615"/>
    <n v="1479.0777251184834"/>
    <n v="1502.6085071090047"/>
  </r>
  <r>
    <x v="1"/>
    <n v="24107"/>
    <x v="269"/>
    <n v="1751"/>
    <n v="1750"/>
    <n v="1832"/>
    <n v="1858"/>
    <n v="1903"/>
    <n v="2006"/>
    <n v="2081"/>
    <n v="2132"/>
    <n v="2112"/>
    <n v="2097"/>
    <n v="2094"/>
    <n v="2096"/>
    <n v="2096"/>
    <n v="2076"/>
    <n v="2143"/>
    <n v="2164"/>
    <n v="2138"/>
    <n v="2112"/>
    <n v="2112"/>
    <n v="2112"/>
    <n v="2074"/>
    <n v="2054"/>
    <n v="2055"/>
  </r>
  <r>
    <x v="2"/>
    <n v="24107"/>
    <x v="269"/>
    <n v="3159.41"/>
    <n v="3114.24"/>
    <n v="3221.9700000000003"/>
    <n v="3302.38"/>
    <n v="3342.7"/>
    <n v="3418"/>
    <n v="3524.14"/>
    <n v="3566.46"/>
    <n v="3520.29"/>
    <n v="3555.81"/>
    <n v="3600.01"/>
    <n v="3589.6443996840444"/>
    <n v="3584.0418325434439"/>
    <n v="3574.1264533965245"/>
    <n v="3594.064889415482"/>
    <n v="3597.1366745655605"/>
    <n v="3566.6546208530808"/>
    <n v="3533.9315402843604"/>
    <n v="3530.5699999999997"/>
    <n v="3545.1366745655605"/>
    <n v="3518.3418088467615"/>
    <n v="3533.0777251184836"/>
    <n v="3557.6085071090047"/>
  </r>
  <r>
    <x v="3"/>
    <n v="24107"/>
    <x v="269"/>
    <n v="3915"/>
    <n v="3915"/>
    <n v="3915"/>
    <n v="3915"/>
    <n v="3915"/>
    <n v="3915"/>
    <n v="3915"/>
    <n v="3915"/>
    <n v="3915"/>
    <n v="3915"/>
    <n v="3915"/>
    <n v="3915"/>
    <n v="3915"/>
    <n v="3915"/>
    <n v="3915"/>
    <n v="3915"/>
    <n v="3915"/>
    <n v="3915"/>
    <n v="3915"/>
    <n v="3915"/>
    <n v="3915"/>
    <n v="3915"/>
    <n v="3915"/>
  </r>
  <r>
    <x v="4"/>
    <n v="24107"/>
    <x v="269"/>
    <n v="3327.75"/>
    <n v="3327.75"/>
    <n v="3327.75"/>
    <n v="3327.75"/>
    <n v="3327.75"/>
    <n v="3327.75"/>
    <n v="3327.75"/>
    <n v="3327.75"/>
    <n v="3327.75"/>
    <n v="3327.75"/>
    <n v="3327.75"/>
    <n v="3327.75"/>
    <n v="3327.75"/>
    <n v="3327.75"/>
    <n v="3327.75"/>
    <n v="3327.75"/>
    <n v="3327.75"/>
    <n v="3327.75"/>
    <n v="3327.75"/>
    <n v="3327.75"/>
    <n v="3327.75"/>
    <n v="3327.75"/>
    <n v="3327.75"/>
  </r>
  <r>
    <x v="0"/>
    <n v="73083"/>
    <x v="270"/>
    <n v="1178.0999999999999"/>
    <n v="1236.5899999999999"/>
    <n v="1248.29"/>
    <n v="1245.6400000000001"/>
    <n v="1209.3399999999999"/>
    <n v="1198.0999999999999"/>
    <n v="1223.67"/>
    <n v="1162.31"/>
    <n v="1222.67"/>
    <n v="1205.26"/>
    <n v="1179.5"/>
    <n v="1185.4741288278774"/>
    <n v="1127.8623020063358"/>
    <n v="1074.6821541710665"/>
    <n v="1055.8475184794086"/>
    <n v="1039.228722280887"/>
    <n v="1051.4158394931362"/>
    <n v="1051.4158394931362"/>
    <n v="1049.2"/>
    <n v="1051.4158394931362"/>
    <n v="1060.2791974656811"/>
    <n v="1063.6029567053854"/>
    <n v="1065.8187961985216"/>
  </r>
  <r>
    <x v="1"/>
    <n v="73083"/>
    <x v="270"/>
    <n v="1743"/>
    <n v="1715"/>
    <n v="1726"/>
    <n v="1743"/>
    <n v="1763"/>
    <n v="1762"/>
    <n v="1784"/>
    <n v="1821"/>
    <n v="1852"/>
    <n v="1826"/>
    <n v="1838"/>
    <n v="1825"/>
    <n v="1824"/>
    <n v="1832"/>
    <n v="1823"/>
    <n v="1807"/>
    <n v="1751"/>
    <n v="1736"/>
    <n v="1692"/>
    <n v="1650"/>
    <n v="1629"/>
    <n v="1617"/>
    <n v="1626"/>
  </r>
  <r>
    <x v="2"/>
    <n v="73083"/>
    <x v="270"/>
    <n v="2921.1"/>
    <n v="2951.59"/>
    <n v="2974.29"/>
    <n v="2988.6400000000003"/>
    <n v="2972.34"/>
    <n v="2960.1"/>
    <n v="3007.67"/>
    <n v="2983.31"/>
    <n v="3074.67"/>
    <n v="3031.26"/>
    <n v="3017.5"/>
    <n v="3010.4741288278774"/>
    <n v="2951.862302006336"/>
    <n v="2906.6821541710665"/>
    <n v="2878.8475184794088"/>
    <n v="2846.2287222808873"/>
    <n v="2802.4158394931364"/>
    <n v="2787.4158394931364"/>
    <n v="2741.2"/>
    <n v="2701.4158394931364"/>
    <n v="2689.2791974656811"/>
    <n v="2680.6029567053856"/>
    <n v="2691.8187961985213"/>
  </r>
  <r>
    <x v="3"/>
    <n v="73083"/>
    <x v="270"/>
    <n v="3810.7"/>
    <n v="3810.7"/>
    <n v="3810.7"/>
    <n v="3810.7"/>
    <n v="3810.7"/>
    <n v="3810.7"/>
    <n v="3810.7"/>
    <n v="3810.7"/>
    <n v="3810.7"/>
    <n v="3810.7"/>
    <n v="3810.7"/>
    <n v="3810.7"/>
    <n v="3810.7"/>
    <n v="3810.7"/>
    <n v="3810.7"/>
    <n v="3810.7"/>
    <n v="3810.7"/>
    <n v="3810.7"/>
    <n v="3810.7"/>
    <n v="3810.7"/>
    <n v="3810.7"/>
    <n v="3810.7"/>
    <n v="3810.7"/>
  </r>
  <r>
    <x v="4"/>
    <n v="73083"/>
    <x v="270"/>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n v="3239.0950000000003"/>
  </r>
  <r>
    <x v="0"/>
    <n v="31033"/>
    <x v="271"/>
    <n v="858.44"/>
    <n v="865.33"/>
    <n v="920.85"/>
    <n v="983.26"/>
    <n v="1012.31"/>
    <n v="988.52"/>
    <n v="978.63"/>
    <n v="983.55"/>
    <n v="992.31"/>
    <n v="966.9"/>
    <n v="892.52"/>
    <n v="857.01621890547267"/>
    <n v="800.78155887230514"/>
    <n v="776.03830845771142"/>
    <n v="744.54689883913761"/>
    <n v="720.92834162520728"/>
    <n v="697.30978441127695"/>
    <n v="681.56407960198999"/>
    <n v="678.19"/>
    <n v="678.19"/>
    <n v="687.18754560530681"/>
    <n v="687.18754560530681"/>
    <n v="692.81101160862352"/>
  </r>
  <r>
    <x v="1"/>
    <n v="31033"/>
    <x v="271"/>
    <n v="1153"/>
    <n v="1148"/>
    <n v="1155"/>
    <n v="1197"/>
    <n v="1229"/>
    <n v="1250"/>
    <n v="1295"/>
    <n v="1346"/>
    <n v="1401"/>
    <n v="1420"/>
    <n v="1452"/>
    <n v="1449"/>
    <n v="1434"/>
    <n v="1360"/>
    <n v="1306"/>
    <n v="1256"/>
    <n v="1187"/>
    <n v="1138"/>
    <n v="1084"/>
    <n v="1052"/>
    <n v="1011"/>
    <n v="993"/>
    <n v="979"/>
  </r>
  <r>
    <x v="2"/>
    <n v="31033"/>
    <x v="271"/>
    <n v="2011.44"/>
    <n v="2013.33"/>
    <n v="2075.85"/>
    <n v="2180.2600000000002"/>
    <n v="2241.31"/>
    <n v="2238.52"/>
    <n v="2273.63"/>
    <n v="2329.5500000000002"/>
    <n v="2393.31"/>
    <n v="2386.9"/>
    <n v="2344.52"/>
    <n v="2306.0162189054727"/>
    <n v="2234.7815588723051"/>
    <n v="2136.0383084577115"/>
    <n v="2050.5468988391376"/>
    <n v="1976.9283416252074"/>
    <n v="1884.309784411277"/>
    <n v="1819.56407960199"/>
    <n v="1762.19"/>
    <n v="1730.19"/>
    <n v="1698.1875456053067"/>
    <n v="1680.1875456053067"/>
    <n v="1671.8110116086236"/>
  </r>
  <r>
    <x v="3"/>
    <n v="31033"/>
    <x v="271"/>
    <n v="2645.8"/>
    <n v="2645.8"/>
    <n v="2645.8"/>
    <n v="2645.8"/>
    <n v="2645.8"/>
    <n v="2645.8"/>
    <n v="2645.8"/>
    <n v="2645.8"/>
    <n v="2645.8"/>
    <n v="2645.8"/>
    <n v="2645.8"/>
    <n v="2645.8"/>
    <n v="2645.8"/>
    <n v="2645.8"/>
    <n v="2645.8"/>
    <n v="2645.8"/>
    <n v="2645.8"/>
    <n v="2645.8"/>
    <n v="2645.8"/>
    <n v="2645.8"/>
    <n v="2645.8"/>
    <n v="2645.8"/>
    <n v="2645.8"/>
  </r>
  <r>
    <x v="4"/>
    <n v="31033"/>
    <x v="271"/>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n v="2248.9300000000003"/>
  </r>
  <r>
    <x v="0"/>
    <n v="24109"/>
    <x v="272"/>
    <n v="491.90999999999997"/>
    <n v="513.94000000000005"/>
    <n v="551.70000000000005"/>
    <n v="495.18"/>
    <n v="477.42"/>
    <n v="477.37"/>
    <n v="477.37"/>
    <n v="449.72"/>
    <n v="424.5"/>
    <n v="430.90999999999997"/>
    <n v="404.31"/>
    <n v="379.68087774294668"/>
    <n v="362.93025078369908"/>
    <n v="331.66241379310344"/>
    <n v="333.89583072100311"/>
    <n v="346.17962382445143"/>
    <n v="351.76316614420062"/>
    <n v="352.87987460815049"/>
    <n v="356.23"/>
    <n v="358.46341692789969"/>
    <n v="360.69683385579935"/>
    <n v="360.69683385579935"/>
    <n v="356.23"/>
  </r>
  <r>
    <x v="1"/>
    <n v="24109"/>
    <x v="272"/>
    <n v="665"/>
    <n v="680"/>
    <n v="642"/>
    <n v="679"/>
    <n v="689"/>
    <n v="705"/>
    <n v="709"/>
    <n v="706"/>
    <n v="722"/>
    <n v="697"/>
    <n v="676"/>
    <n v="653"/>
    <n v="634"/>
    <n v="631"/>
    <n v="608"/>
    <n v="576"/>
    <n v="556"/>
    <n v="534"/>
    <n v="528"/>
    <n v="516"/>
    <n v="517"/>
    <n v="523"/>
    <n v="533"/>
  </r>
  <r>
    <x v="2"/>
    <n v="24109"/>
    <x v="272"/>
    <n v="1156.9099999999999"/>
    <n v="1193.94"/>
    <n v="1193.7"/>
    <n v="1174.18"/>
    <n v="1166.42"/>
    <n v="1182.3699999999999"/>
    <n v="1186.3699999999999"/>
    <n v="1155.72"/>
    <n v="1146.5"/>
    <n v="1127.9099999999999"/>
    <n v="1080.31"/>
    <n v="1032.6808777429467"/>
    <n v="996.93025078369908"/>
    <n v="962.6624137931035"/>
    <n v="941.89583072100311"/>
    <n v="922.17962382445148"/>
    <n v="907.76316614420057"/>
    <n v="886.87987460815043"/>
    <n v="884.23"/>
    <n v="874.46341692789974"/>
    <n v="877.69683385579935"/>
    <n v="883.69683385579935"/>
    <n v="889.23"/>
  </r>
  <r>
    <x v="3"/>
    <n v="24109"/>
    <x v="272"/>
    <n v="1650"/>
    <n v="1650"/>
    <n v="1650"/>
    <n v="1650"/>
    <n v="1650"/>
    <n v="1650"/>
    <n v="1650"/>
    <n v="1650"/>
    <n v="1650"/>
    <n v="1650"/>
    <n v="1650"/>
    <n v="1650"/>
    <n v="1650"/>
    <n v="1650"/>
    <n v="1650"/>
    <n v="1650"/>
    <n v="1650"/>
    <n v="1650"/>
    <n v="1650"/>
    <n v="1650"/>
    <n v="1650"/>
    <n v="1650"/>
    <n v="1650"/>
  </r>
  <r>
    <x v="4"/>
    <n v="24109"/>
    <x v="272"/>
    <n v="1402.5"/>
    <n v="1402.5"/>
    <n v="1402.5"/>
    <n v="1402.5"/>
    <n v="1402.5"/>
    <n v="1402.5"/>
    <n v="1402.5"/>
    <n v="1402.5"/>
    <n v="1402.5"/>
    <n v="1402.5"/>
    <n v="1402.5"/>
    <n v="1402.5"/>
    <n v="1402.5"/>
    <n v="1402.5"/>
    <n v="1402.5"/>
    <n v="1402.5"/>
    <n v="1402.5"/>
    <n v="1402.5"/>
    <n v="1402.5"/>
    <n v="1402.5"/>
    <n v="1402.5"/>
    <n v="1402.5"/>
    <n v="1402.5"/>
  </r>
  <r>
    <x v="0"/>
    <n v="13040"/>
    <x v="273"/>
    <n v="1728.93"/>
    <n v="1770.88"/>
    <n v="1886.94"/>
    <n v="1886.53"/>
    <n v="1956.75"/>
    <n v="1977.43"/>
    <n v="1936.99"/>
    <n v="2001.73"/>
    <n v="2038.75"/>
    <n v="2088.73"/>
    <n v="2113"/>
    <n v="2111.2800882028664"/>
    <n v="2172.6545093715545"/>
    <n v="2189.392987872106"/>
    <n v="2163.7273208379274"/>
    <n v="2100.1211025358325"/>
    <n v="2019.7764057331863"/>
    <n v="2013.0810143329659"/>
    <n v="2024.24"/>
    <n v="2036.5148842337376"/>
    <n v="2048.7897684674754"/>
    <n v="2059.9487541345093"/>
    <n v="2071.1077398015436"/>
  </r>
  <r>
    <x v="1"/>
    <n v="13040"/>
    <x v="273"/>
    <n v="2501"/>
    <n v="2485"/>
    <n v="2446"/>
    <n v="2520"/>
    <n v="2556"/>
    <n v="2622"/>
    <n v="2741"/>
    <n v="2852"/>
    <n v="3010"/>
    <n v="3078"/>
    <n v="3127"/>
    <n v="3200"/>
    <n v="3224"/>
    <n v="3224"/>
    <n v="3258"/>
    <n v="3306"/>
    <n v="3387"/>
    <n v="3360"/>
    <n v="3334"/>
    <n v="3318"/>
    <n v="3299"/>
    <n v="3255"/>
    <n v="3196"/>
  </r>
  <r>
    <x v="2"/>
    <n v="13040"/>
    <x v="273"/>
    <n v="4229.93"/>
    <n v="4255.88"/>
    <n v="4332.9400000000005"/>
    <n v="4406.53"/>
    <n v="4512.75"/>
    <n v="4599.43"/>
    <n v="4677.99"/>
    <n v="4853.7299999999996"/>
    <n v="5048.75"/>
    <n v="5166.7299999999996"/>
    <n v="5240"/>
    <n v="5311.280088202866"/>
    <n v="5396.654509371554"/>
    <n v="5413.3929878721065"/>
    <n v="5421.7273208379274"/>
    <n v="5406.1211025358325"/>
    <n v="5406.776405733186"/>
    <n v="5373.0810143329654"/>
    <n v="5358.24"/>
    <n v="5354.5148842337376"/>
    <n v="5347.7897684674754"/>
    <n v="5314.9487541345097"/>
    <n v="5267.1077398015441"/>
  </r>
  <r>
    <x v="3"/>
    <n v="13040"/>
    <x v="273"/>
    <n v="5669"/>
    <n v="5669"/>
    <n v="5669"/>
    <n v="5669"/>
    <n v="5669"/>
    <n v="5669"/>
    <n v="5669"/>
    <n v="5669"/>
    <n v="5669"/>
    <n v="5669"/>
    <n v="5669"/>
    <n v="5669"/>
    <n v="5669"/>
    <n v="5669"/>
    <n v="5669"/>
    <n v="5669"/>
    <n v="5669"/>
    <n v="5669"/>
    <n v="5669"/>
    <n v="5669"/>
    <n v="5669"/>
    <n v="5669"/>
    <n v="5669"/>
  </r>
  <r>
    <x v="4"/>
    <n v="13040"/>
    <x v="273"/>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n v="4818.6499999999996"/>
  </r>
  <r>
    <x v="0"/>
    <n v="21016"/>
    <x v="274"/>
    <n v="544.59"/>
    <n v="554.78"/>
    <n v="581.78"/>
    <n v="575.32000000000005"/>
    <n v="582.24"/>
    <n v="564.4"/>
    <n v="592.24"/>
    <n v="648.11"/>
    <n v="683.92"/>
    <n v="696.81"/>
    <n v="713.76"/>
    <n v="714.08865224625629"/>
    <n v="708.45703826955071"/>
    <n v="710.70968386023299"/>
    <n v="694.94116472545761"/>
    <n v="685.93058236272873"/>
    <n v="681.4252911813644"/>
    <n v="680.29896838602326"/>
    <n v="676.92"/>
    <n v="676.92"/>
    <n v="675.79367720465893"/>
    <n v="675.79367720465893"/>
    <n v="674.6673544093178"/>
  </r>
  <r>
    <x v="1"/>
    <n v="21016"/>
    <x v="274"/>
    <n v="560"/>
    <n v="566"/>
    <n v="578"/>
    <n v="594"/>
    <n v="615"/>
    <n v="629"/>
    <n v="659"/>
    <n v="673"/>
    <n v="709"/>
    <n v="745"/>
    <n v="793"/>
    <n v="823"/>
    <n v="842"/>
    <n v="857"/>
    <n v="872"/>
    <n v="884"/>
    <n v="887"/>
    <n v="875"/>
    <n v="863"/>
    <n v="858"/>
    <n v="847"/>
    <n v="839"/>
    <n v="833"/>
  </r>
  <r>
    <x v="2"/>
    <n v="21016"/>
    <x v="274"/>
    <n v="1104.5900000000001"/>
    <n v="1120.78"/>
    <n v="1159.78"/>
    <n v="1169.3200000000002"/>
    <n v="1197.24"/>
    <n v="1193.4000000000001"/>
    <n v="1251.24"/>
    <n v="1321.1100000000001"/>
    <n v="1392.92"/>
    <n v="1441.81"/>
    <n v="1506.76"/>
    <n v="1537.0886522462563"/>
    <n v="1550.4570382695506"/>
    <n v="1567.7096838602329"/>
    <n v="1566.9411647254576"/>
    <n v="1569.9305823627287"/>
    <n v="1568.4252911813644"/>
    <n v="1555.2989683860233"/>
    <n v="1539.92"/>
    <n v="1534.92"/>
    <n v="1522.7936772046589"/>
    <n v="1514.7936772046589"/>
    <n v="1507.6673544093178"/>
  </r>
  <r>
    <x v="3"/>
    <n v="21016"/>
    <x v="274"/>
    <n v="1711"/>
    <n v="1711"/>
    <n v="1711"/>
    <n v="1711"/>
    <n v="1711"/>
    <n v="1711"/>
    <n v="1711"/>
    <n v="1711"/>
    <n v="1711"/>
    <n v="1711"/>
    <n v="1711"/>
    <n v="1711"/>
    <n v="1711"/>
    <n v="1711"/>
    <n v="1711"/>
    <n v="1711"/>
    <n v="1711"/>
    <n v="1711"/>
    <n v="1711"/>
    <n v="1711"/>
    <n v="1711"/>
    <n v="1711"/>
    <n v="1711"/>
  </r>
  <r>
    <x v="4"/>
    <n v="21016"/>
    <x v="274"/>
    <n v="1454.35"/>
    <n v="1454.35"/>
    <n v="1454.35"/>
    <n v="1454.35"/>
    <n v="1454.35"/>
    <n v="1454.35"/>
    <n v="1454.35"/>
    <n v="1454.35"/>
    <n v="1454.35"/>
    <n v="1454.35"/>
    <n v="1454.35"/>
    <n v="1454.35"/>
    <n v="1454.35"/>
    <n v="1454.35"/>
    <n v="1454.35"/>
    <n v="1454.35"/>
    <n v="1454.35"/>
    <n v="1454.35"/>
    <n v="1454.35"/>
    <n v="1454.35"/>
    <n v="1454.35"/>
    <n v="1454.35"/>
    <n v="1454.35"/>
  </r>
  <r>
    <x v="0"/>
    <n v="38025"/>
    <x v="275"/>
    <n v="468.07"/>
    <n v="452.45"/>
    <n v="453.53"/>
    <n v="437.8"/>
    <n v="427.07"/>
    <n v="400.23"/>
    <n v="432.90999999999997"/>
    <n v="417.15"/>
    <n v="458.75"/>
    <n v="475.21"/>
    <n v="484.1"/>
    <n v="507.29238805970147"/>
    <n v="500.57328358208957"/>
    <n v="482.65567164179106"/>
    <n v="475.93656716417911"/>
    <n v="452.41970149253734"/>
    <n v="450.18"/>
    <n v="454.65940298507462"/>
    <n v="450.18"/>
    <n v="447.94029850746267"/>
    <n v="444.5807462686567"/>
    <n v="445.70059701492539"/>
    <n v="443.46089552238806"/>
  </r>
  <r>
    <x v="1"/>
    <n v="38025"/>
    <x v="275"/>
    <n v="724"/>
    <n v="720"/>
    <n v="697"/>
    <n v="717"/>
    <n v="678"/>
    <n v="650"/>
    <n v="689"/>
    <n v="672"/>
    <n v="668"/>
    <n v="652"/>
    <n v="664"/>
    <n v="673"/>
    <n v="698"/>
    <n v="734"/>
    <n v="758"/>
    <n v="785"/>
    <n v="795"/>
    <n v="796"/>
    <n v="788"/>
    <n v="774"/>
    <n v="770"/>
    <n v="747"/>
    <n v="749"/>
  </r>
  <r>
    <x v="2"/>
    <n v="38025"/>
    <x v="275"/>
    <n v="1192.07"/>
    <n v="1172.45"/>
    <n v="1150.53"/>
    <n v="1154.8"/>
    <n v="1105.07"/>
    <n v="1050.23"/>
    <n v="1121.9099999999999"/>
    <n v="1089.1500000000001"/>
    <n v="1126.75"/>
    <n v="1127.21"/>
    <n v="1148.0999999999999"/>
    <n v="1180.2923880597014"/>
    <n v="1198.5732835820895"/>
    <n v="1216.6556716417911"/>
    <n v="1233.936567164179"/>
    <n v="1237.4197014925373"/>
    <n v="1245.18"/>
    <n v="1250.6594029850746"/>
    <n v="1238.18"/>
    <n v="1221.9402985074626"/>
    <n v="1214.5807462686566"/>
    <n v="1192.7005970149253"/>
    <n v="1192.460895522388"/>
  </r>
  <r>
    <x v="3"/>
    <n v="38025"/>
    <x v="275"/>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766"/>
    <n v="1425.88235294118"/>
    <n v="1425.88235294118"/>
  </r>
  <r>
    <x v="4"/>
    <n v="38025"/>
    <x v="275"/>
    <n v="1212"/>
    <n v="1212"/>
    <n v="1212"/>
    <n v="1212"/>
    <n v="1212"/>
    <n v="1212"/>
    <n v="1212"/>
    <n v="1212"/>
    <n v="1212"/>
    <n v="1212"/>
    <n v="1212"/>
    <n v="1212"/>
    <n v="1212"/>
    <n v="1212"/>
    <n v="1212"/>
    <n v="1212"/>
    <n v="1212"/>
    <n v="1212"/>
    <n v="1212"/>
    <n v="1212"/>
    <n v="1212"/>
    <n v="1212"/>
    <n v="1212"/>
  </r>
  <r>
    <x v="0"/>
    <n v="23088"/>
    <x v="276"/>
    <n v="1813.77"/>
    <n v="1912.72"/>
    <n v="1929.61"/>
    <n v="1989.73"/>
    <n v="1976.21"/>
    <n v="2059.6"/>
    <n v="2079.65"/>
    <n v="2117.87"/>
    <n v="2138.59"/>
    <n v="2215.9499999999998"/>
    <n v="2259.3000000000002"/>
    <n v="2284.983131067961"/>
    <n v="2317.323058252427"/>
    <n v="2310.6320388349513"/>
    <n v="2332.935436893204"/>
    <n v="2302.8258495145633"/>
    <n v="2302.8258495145633"/>
    <n v="2306.1713592233009"/>
    <n v="2297.25"/>
    <n v="2325.1292475728155"/>
    <n v="2324.0140776699027"/>
    <n v="2360.8146844660196"/>
    <n v="2379.7725728155337"/>
  </r>
  <r>
    <x v="1"/>
    <n v="23088"/>
    <x v="276"/>
    <n v="2270"/>
    <n v="2305"/>
    <n v="2392"/>
    <n v="2459"/>
    <n v="2576"/>
    <n v="2648"/>
    <n v="2724"/>
    <n v="2840"/>
    <n v="2924"/>
    <n v="3005"/>
    <n v="3124"/>
    <n v="3275"/>
    <n v="3376"/>
    <n v="3477"/>
    <n v="3541"/>
    <n v="3632"/>
    <n v="3679"/>
    <n v="3683"/>
    <n v="3705"/>
    <n v="3690"/>
    <n v="3716"/>
    <n v="3694"/>
    <n v="3701"/>
  </r>
  <r>
    <x v="2"/>
    <n v="23088"/>
    <x v="276"/>
    <n v="4083.77"/>
    <n v="4217.72"/>
    <n v="4321.6099999999997"/>
    <n v="4448.7299999999996"/>
    <n v="4552.21"/>
    <n v="4707.6000000000004"/>
    <n v="4803.6499999999996"/>
    <n v="4957.87"/>
    <n v="5062.59"/>
    <n v="5220.95"/>
    <n v="5383.3"/>
    <n v="5559.983131067961"/>
    <n v="5693.3230582524266"/>
    <n v="5787.6320388349513"/>
    <n v="5873.9354368932036"/>
    <n v="5934.8258495145637"/>
    <n v="5981.8258495145637"/>
    <n v="5989.1713592233009"/>
    <n v="6002.25"/>
    <n v="6015.1292475728151"/>
    <n v="6040.0140776699027"/>
    <n v="6054.8146844660196"/>
    <n v="6080.7725728155337"/>
  </r>
  <r>
    <x v="3"/>
    <n v="23088"/>
    <x v="276"/>
    <n v="6040"/>
    <n v="6040"/>
    <n v="6040"/>
    <n v="6040"/>
    <n v="6040"/>
    <n v="6040"/>
    <n v="6040"/>
    <n v="6040"/>
    <n v="6040"/>
    <n v="6040"/>
    <n v="6040"/>
    <n v="6040"/>
    <n v="6040"/>
    <n v="6040"/>
    <n v="6040"/>
    <n v="6040"/>
    <n v="6040"/>
    <n v="6040"/>
    <n v="6040"/>
    <n v="6040"/>
    <n v="6040"/>
    <n v="6040"/>
    <n v="6040"/>
  </r>
  <r>
    <x v="4"/>
    <n v="23088"/>
    <x v="276"/>
    <n v="5134"/>
    <n v="5134"/>
    <n v="5134"/>
    <n v="5134"/>
    <n v="5134"/>
    <n v="5134"/>
    <n v="5134"/>
    <n v="5134"/>
    <n v="5134"/>
    <n v="5134"/>
    <n v="5134"/>
    <n v="5134"/>
    <n v="5134"/>
    <n v="5134"/>
    <n v="5134"/>
    <n v="5134"/>
    <n v="5134"/>
    <n v="5134"/>
    <n v="5134"/>
    <n v="5134"/>
    <n v="5134"/>
    <n v="5134"/>
    <n v="5134"/>
  </r>
  <r>
    <x v="0"/>
    <n v="33041"/>
    <x v="277"/>
    <n v="172.63"/>
    <n v="178.71"/>
    <n v="187.17"/>
    <n v="189.63"/>
    <n v="170.6"/>
    <n v="162.87"/>
    <n v="176.79"/>
    <n v="168.25"/>
    <n v="166.25"/>
    <n v="187.55"/>
    <n v="167.33"/>
    <n v="163.73642201834863"/>
    <n v="154.82559633027523"/>
    <n v="140.34550458715597"/>
    <n v="135.89009174311926"/>
    <n v="128.09311926605506"/>
    <n v="126.97926605504587"/>
    <n v="126.97926605504587"/>
    <n v="121.41"/>
    <n v="120.29614678899082"/>
    <n v="119.18229357798165"/>
    <n v="124.75155963302753"/>
    <n v="131.43467889908257"/>
  </r>
  <r>
    <x v="1"/>
    <n v="33041"/>
    <x v="277"/>
    <n v="239"/>
    <n v="232"/>
    <n v="232"/>
    <n v="230"/>
    <n v="238"/>
    <n v="246"/>
    <n v="246"/>
    <n v="262"/>
    <n v="260"/>
    <n v="258"/>
    <n v="260"/>
    <n v="259"/>
    <n v="257"/>
    <n v="252"/>
    <n v="241"/>
    <n v="234"/>
    <n v="225"/>
    <n v="216"/>
    <n v="206"/>
    <n v="195"/>
    <n v="194"/>
    <n v="185"/>
    <n v="180"/>
  </r>
  <r>
    <x v="2"/>
    <n v="33041"/>
    <x v="277"/>
    <n v="411.63"/>
    <n v="410.71000000000004"/>
    <n v="419.16999999999996"/>
    <n v="419.63"/>
    <n v="408.6"/>
    <n v="408.87"/>
    <n v="422.78999999999996"/>
    <n v="430.25"/>
    <n v="426.25"/>
    <n v="445.55"/>
    <n v="427.33000000000004"/>
    <n v="422.73642201834866"/>
    <n v="411.82559633027523"/>
    <n v="392.34550458715597"/>
    <n v="376.89009174311923"/>
    <n v="362.09311926605506"/>
    <n v="351.97926605504585"/>
    <n v="342.97926605504585"/>
    <n v="327.40999999999997"/>
    <n v="315.29614678899082"/>
    <n v="313.18229357798168"/>
    <n v="309.75155963302751"/>
    <n v="311.43467889908254"/>
  </r>
  <r>
    <x v="3"/>
    <n v="33041"/>
    <x v="277"/>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2.99999999999989"/>
    <n v="653"/>
    <n v="653"/>
  </r>
  <r>
    <x v="4"/>
    <n v="33041"/>
    <x v="277"/>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n v="555.04999999999995"/>
  </r>
  <r>
    <x v="0"/>
    <n v="73109"/>
    <x v="278"/>
    <n v="202.44"/>
    <n v="229.66"/>
    <n v="203.14"/>
    <n v="195.44"/>
    <n v="202.17"/>
    <n v="171.87"/>
    <n v="166.95"/>
    <n v="171.71"/>
    <n v="164.06"/>
    <n v="172.79"/>
    <n v="196.71"/>
    <n v="198.10380116959064"/>
    <n v="192.57017543859649"/>
    <n v="191.46345029239765"/>
    <n v="185.92982456140351"/>
    <n v="189.25"/>
    <n v="189.25"/>
    <n v="189.25"/>
    <n v="189.25"/>
    <n v="189.25"/>
    <n v="190.35672514619884"/>
    <n v="190.35672514619884"/>
    <n v="190.35672514619884"/>
  </r>
  <r>
    <x v="1"/>
    <n v="73109"/>
    <x v="278"/>
    <n v="300"/>
    <n v="293"/>
    <n v="290"/>
    <n v="288"/>
    <n v="277"/>
    <n v="307"/>
    <n v="282"/>
    <n v="285"/>
    <n v="275"/>
    <n v="271"/>
    <n v="271"/>
    <n v="279"/>
    <n v="294"/>
    <n v="297"/>
    <n v="305"/>
    <n v="305"/>
    <n v="307"/>
    <n v="309"/>
    <n v="306"/>
    <n v="304"/>
    <n v="301"/>
    <n v="302"/>
    <n v="303"/>
  </r>
  <r>
    <x v="2"/>
    <n v="73109"/>
    <x v="278"/>
    <n v="502.44"/>
    <n v="522.66"/>
    <n v="493.14"/>
    <n v="483.44"/>
    <n v="479.16999999999996"/>
    <n v="478.87"/>
    <n v="448.95"/>
    <n v="456.71000000000004"/>
    <n v="439.06"/>
    <n v="443.78999999999996"/>
    <n v="467.71000000000004"/>
    <n v="477.10380116959061"/>
    <n v="486.57017543859649"/>
    <n v="488.46345029239762"/>
    <n v="490.92982456140351"/>
    <n v="494.25"/>
    <n v="496.25"/>
    <n v="498.25"/>
    <n v="495.25"/>
    <n v="493.25"/>
    <n v="491.35672514619887"/>
    <n v="492.35672514619887"/>
    <n v="493.35672514619887"/>
  </r>
  <r>
    <x v="3"/>
    <n v="73109"/>
    <x v="278"/>
    <n v="743"/>
    <n v="743"/>
    <n v="743"/>
    <n v="743"/>
    <n v="743"/>
    <n v="743"/>
    <n v="743"/>
    <n v="743"/>
    <n v="743"/>
    <n v="743"/>
    <n v="743"/>
    <n v="743"/>
    <n v="743"/>
    <n v="743"/>
    <n v="743"/>
    <n v="743"/>
    <n v="743"/>
    <n v="743"/>
    <n v="743"/>
    <n v="743"/>
    <n v="743"/>
    <n v="743"/>
    <n v="743"/>
  </r>
  <r>
    <x v="4"/>
    <n v="73109"/>
    <x v="278"/>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n v="631.54999999999995"/>
  </r>
  <r>
    <x v="0"/>
    <n v="13044"/>
    <x v="279"/>
    <n v="329.66"/>
    <n v="344.58"/>
    <n v="350.42"/>
    <n v="353.58"/>
    <n v="347.96"/>
    <n v="327.2"/>
    <n v="326.69"/>
    <n v="315.39"/>
    <n v="313.66000000000003"/>
    <n v="316.31"/>
    <n v="319.66000000000003"/>
    <n v="336.90792452830186"/>
    <n v="351.22100628930815"/>
    <n v="343.51396226415096"/>
    <n v="360.0290566037736"/>
    <n v="355.6250314465409"/>
    <n v="364.43308176100629"/>
    <n v="356.72603773584905"/>
    <n v="350.12"/>
    <n v="339.10993710691821"/>
    <n v="334.70591194968551"/>
    <n v="330.30188679245282"/>
    <n v="341.31194968553461"/>
  </r>
  <r>
    <x v="1"/>
    <n v="13044"/>
    <x v="279"/>
    <n v="440"/>
    <n v="446"/>
    <n v="439"/>
    <n v="473"/>
    <n v="483"/>
    <n v="501"/>
    <n v="519"/>
    <n v="518"/>
    <n v="501"/>
    <n v="497"/>
    <n v="509"/>
    <n v="512"/>
    <n v="498"/>
    <n v="521"/>
    <n v="522"/>
    <n v="533"/>
    <n v="531"/>
    <n v="550"/>
    <n v="566"/>
    <n v="561"/>
    <n v="566"/>
    <n v="566"/>
    <n v="562"/>
  </r>
  <r>
    <x v="2"/>
    <n v="13044"/>
    <x v="279"/>
    <n v="769.66000000000008"/>
    <n v="790.57999999999993"/>
    <n v="789.42000000000007"/>
    <n v="826.57999999999993"/>
    <n v="830.96"/>
    <n v="828.2"/>
    <n v="845.69"/>
    <n v="833.39"/>
    <n v="814.66000000000008"/>
    <n v="813.31"/>
    <n v="828.66000000000008"/>
    <n v="848.90792452830192"/>
    <n v="849.22100628930821"/>
    <n v="864.5139622641509"/>
    <n v="882.0290566037736"/>
    <n v="888.6250314465409"/>
    <n v="895.43308176100629"/>
    <n v="906.7260377358491"/>
    <n v="916.12"/>
    <n v="900.10993710691821"/>
    <n v="900.70591194968551"/>
    <n v="896.30188679245282"/>
    <n v="903.31194968553461"/>
  </r>
  <r>
    <x v="3"/>
    <n v="13044"/>
    <x v="279"/>
    <n v="1220"/>
    <n v="1220"/>
    <n v="1220"/>
    <n v="1220"/>
    <n v="1220"/>
    <n v="1220"/>
    <n v="1220"/>
    <n v="1220"/>
    <n v="1220"/>
    <n v="1220"/>
    <n v="1220"/>
    <n v="1220"/>
    <n v="1220"/>
    <n v="1220"/>
    <n v="1220"/>
    <n v="1220"/>
    <n v="1220"/>
    <n v="1220"/>
    <n v="1220"/>
    <n v="1220"/>
    <n v="1220"/>
    <n v="1220"/>
    <n v="1220"/>
  </r>
  <r>
    <x v="4"/>
    <n v="13044"/>
    <x v="279"/>
    <n v="1037"/>
    <n v="1037"/>
    <n v="1037"/>
    <n v="1037"/>
    <n v="1037"/>
    <n v="1037"/>
    <n v="1037"/>
    <n v="1037"/>
    <n v="1037"/>
    <n v="1037"/>
    <n v="1037"/>
    <n v="1037"/>
    <n v="1037"/>
    <n v="1037"/>
    <n v="1037"/>
    <n v="1037"/>
    <n v="1037"/>
    <n v="1037"/>
    <n v="1037"/>
    <n v="1037"/>
    <n v="1037"/>
    <n v="1037"/>
    <n v="1037"/>
  </r>
  <r>
    <x v="0"/>
    <n v="21007"/>
    <x v="280"/>
    <n v="448.21"/>
    <n v="418.07"/>
    <n v="409.53"/>
    <n v="409.45"/>
    <n v="413.26"/>
    <n v="411.37"/>
    <n v="403.61"/>
    <n v="411.45"/>
    <n v="391.15"/>
    <n v="411.15"/>
    <n v="433.45"/>
    <n v="459.59762376237626"/>
    <n v="475.06485148514849"/>
    <n v="475.06485148514849"/>
    <n v="460.70242574257423"/>
    <n v="450.75920792079205"/>
    <n v="447.44480198019801"/>
    <n v="447.44480198019801"/>
    <n v="446.34"/>
    <n v="446.34"/>
    <n v="445.235198019802"/>
    <n v="446.34"/>
    <n v="447.44480198019801"/>
  </r>
  <r>
    <x v="1"/>
    <n v="21007"/>
    <x v="280"/>
    <n v="285"/>
    <n v="316"/>
    <n v="338"/>
    <n v="351"/>
    <n v="378"/>
    <n v="413"/>
    <n v="406"/>
    <n v="416"/>
    <n v="440"/>
    <n v="451"/>
    <n v="470"/>
    <n v="484"/>
    <n v="503"/>
    <n v="528"/>
    <n v="563"/>
    <n v="586"/>
    <n v="598"/>
    <n v="601"/>
    <n v="602"/>
    <n v="597"/>
    <n v="588"/>
    <n v="582"/>
    <n v="577"/>
  </r>
  <r>
    <x v="2"/>
    <n v="21007"/>
    <x v="280"/>
    <n v="733.21"/>
    <n v="734.06999999999994"/>
    <n v="747.53"/>
    <n v="760.45"/>
    <n v="791.26"/>
    <n v="824.37"/>
    <n v="809.61"/>
    <n v="827.45"/>
    <n v="831.15"/>
    <n v="862.15"/>
    <n v="903.45"/>
    <n v="943.59762376237632"/>
    <n v="978.06485148514844"/>
    <n v="1003.0648514851484"/>
    <n v="1023.7024257425742"/>
    <n v="1036.7592079207921"/>
    <n v="1045.444801980198"/>
    <n v="1048.444801980198"/>
    <n v="1048.3399999999999"/>
    <n v="1043.3399999999999"/>
    <n v="1033.2351980198021"/>
    <n v="1028.3399999999999"/>
    <n v="1024.444801980198"/>
  </r>
  <r>
    <x v="3"/>
    <n v="21007"/>
    <x v="280"/>
    <n v="978"/>
    <n v="978"/>
    <n v="978"/>
    <n v="978"/>
    <n v="978"/>
    <n v="978"/>
    <n v="978"/>
    <n v="978"/>
    <n v="978"/>
    <n v="978"/>
    <n v="978"/>
    <n v="978"/>
    <n v="978"/>
    <n v="978"/>
    <n v="978"/>
    <n v="978"/>
    <n v="978"/>
    <n v="978"/>
    <n v="978"/>
    <n v="978"/>
    <n v="978"/>
    <n v="978"/>
    <n v="978"/>
  </r>
  <r>
    <x v="4"/>
    <n v="21007"/>
    <x v="280"/>
    <n v="831.3"/>
    <n v="831.3"/>
    <n v="831.3"/>
    <n v="831.3"/>
    <n v="831.3"/>
    <n v="831.3"/>
    <n v="831.3"/>
    <n v="831.3"/>
    <n v="831.3"/>
    <n v="831.3"/>
    <n v="831.3"/>
    <n v="831.3"/>
    <n v="831.3"/>
    <n v="831.3"/>
    <n v="831.3"/>
    <n v="831.3"/>
    <n v="831.3"/>
    <n v="831.3"/>
    <n v="831.3"/>
    <n v="831.3"/>
    <n v="831.3"/>
    <n v="831.3"/>
    <n v="831.3"/>
  </r>
  <r>
    <x v="0"/>
    <n v="13046"/>
    <x v="281"/>
    <n v="450.18"/>
    <n v="459.90999999999997"/>
    <n v="473.97"/>
    <n v="469.18"/>
    <n v="465.07"/>
    <n v="510.02"/>
    <n v="485.45"/>
    <n v="518.59"/>
    <n v="517.45000000000005"/>
    <n v="562.16"/>
    <n v="540.37"/>
    <n v="498.3028272251309"/>
    <n v="485.95748691099476"/>
    <n v="450.04376963350785"/>
    <n v="444.4322513089005"/>
    <n v="439.94303664921466"/>
    <n v="437.69842931937171"/>
    <n v="428.72"/>
    <n v="428.72"/>
    <n v="432.08691099476437"/>
    <n v="436.57612565445027"/>
    <n v="436.57612565445027"/>
    <n v="437.69842931937171"/>
  </r>
  <r>
    <x v="1"/>
    <n v="13046"/>
    <x v="281"/>
    <n v="601"/>
    <n v="590"/>
    <n v="628"/>
    <n v="635"/>
    <n v="632"/>
    <n v="651"/>
    <n v="719"/>
    <n v="718"/>
    <n v="720"/>
    <n v="742"/>
    <n v="761"/>
    <n v="808"/>
    <n v="795"/>
    <n v="823"/>
    <n v="816"/>
    <n v="801"/>
    <n v="784"/>
    <n v="745"/>
    <n v="729"/>
    <n v="696"/>
    <n v="685"/>
    <n v="680"/>
    <n v="679"/>
  </r>
  <r>
    <x v="2"/>
    <n v="13046"/>
    <x v="281"/>
    <n v="1051.18"/>
    <n v="1049.9099999999999"/>
    <n v="1101.97"/>
    <n v="1104.18"/>
    <n v="1097.07"/>
    <n v="1161.02"/>
    <n v="1204.45"/>
    <n v="1236.5900000000001"/>
    <n v="1237.45"/>
    <n v="1304.1599999999999"/>
    <n v="1301.3699999999999"/>
    <n v="1306.3028272251308"/>
    <n v="1280.9574869109947"/>
    <n v="1273.043769633508"/>
    <n v="1260.4322513089005"/>
    <n v="1240.9430366492147"/>
    <n v="1221.6984293193718"/>
    <n v="1173.72"/>
    <n v="1157.72"/>
    <n v="1128.0869109947644"/>
    <n v="1121.5761256544502"/>
    <n v="1116.5761256544502"/>
    <n v="1116.6984293193718"/>
  </r>
  <r>
    <x v="3"/>
    <n v="13046"/>
    <x v="281"/>
    <n v="1393"/>
    <n v="1393"/>
    <n v="1393"/>
    <n v="1393"/>
    <n v="1393"/>
    <n v="1393"/>
    <n v="1393"/>
    <n v="1393"/>
    <n v="1393"/>
    <n v="1393"/>
    <n v="1393"/>
    <n v="1393"/>
    <n v="1393"/>
    <n v="1393"/>
    <n v="1393"/>
    <n v="1393"/>
    <n v="1393"/>
    <n v="1393"/>
    <n v="1393"/>
    <n v="1393"/>
    <n v="1393"/>
    <n v="1393"/>
    <n v="1393"/>
  </r>
  <r>
    <x v="4"/>
    <n v="13046"/>
    <x v="281"/>
    <n v="1184.05"/>
    <n v="1184.05"/>
    <n v="1184.05"/>
    <n v="1184.05"/>
    <n v="1184.05"/>
    <n v="1184.05"/>
    <n v="1184.05"/>
    <n v="1184.05"/>
    <n v="1184.05"/>
    <n v="1184.05"/>
    <n v="1184.05"/>
    <n v="1184.05"/>
    <n v="1184.05"/>
    <n v="1184.05"/>
    <n v="1184.05"/>
    <n v="1184.05"/>
    <n v="1184.05"/>
    <n v="1184.05"/>
    <n v="1184.05"/>
    <n v="1184.05"/>
    <n v="1184.05"/>
    <n v="1184.05"/>
    <n v="1184.05"/>
  </r>
  <r>
    <x v="0"/>
    <n v="42023"/>
    <x v="282"/>
    <n v="405.69"/>
    <n v="439.07"/>
    <n v="494.29"/>
    <n v="461.5"/>
    <n v="472.90999999999997"/>
    <n v="460.34"/>
    <n v="436.34"/>
    <n v="463.18"/>
    <n v="447.26"/>
    <n v="455.72"/>
    <n v="452.69"/>
    <n v="470.88078534031411"/>
    <n v="467.52534031413614"/>
    <n v="451.86659685863873"/>
    <n v="460.81445026178011"/>
    <n v="433.97089005235603"/>
    <n v="436.20785340314137"/>
    <n v="427.26"/>
    <n v="427.26"/>
    <n v="438.44481675392672"/>
    <n v="432.85240837696335"/>
    <n v="436.20785340314137"/>
    <n v="426.14151832460732"/>
  </r>
  <r>
    <x v="1"/>
    <n v="42023"/>
    <x v="282"/>
    <n v="617"/>
    <n v="612"/>
    <n v="613"/>
    <n v="663"/>
    <n v="678"/>
    <n v="675"/>
    <n v="700"/>
    <n v="725"/>
    <n v="743"/>
    <n v="727"/>
    <n v="699"/>
    <n v="698"/>
    <n v="687"/>
    <n v="699"/>
    <n v="684"/>
    <n v="688"/>
    <n v="677"/>
    <n v="674"/>
    <n v="666"/>
    <n v="643"/>
    <n v="649"/>
    <n v="629"/>
    <n v="640"/>
  </r>
  <r>
    <x v="2"/>
    <n v="42023"/>
    <x v="282"/>
    <n v="1022.69"/>
    <n v="1051.07"/>
    <n v="1107.29"/>
    <n v="1124.5"/>
    <n v="1150.9099999999999"/>
    <n v="1135.3399999999999"/>
    <n v="1136.3399999999999"/>
    <n v="1188.18"/>
    <n v="1190.26"/>
    <n v="1182.72"/>
    <n v="1151.69"/>
    <n v="1168.8807853403141"/>
    <n v="1154.5253403141362"/>
    <n v="1150.8665968586388"/>
    <n v="1144.8144502617802"/>
    <n v="1121.970890052356"/>
    <n v="1113.2078534031414"/>
    <n v="1101.26"/>
    <n v="1093.26"/>
    <n v="1081.4448167539267"/>
    <n v="1081.8524083769635"/>
    <n v="1065.2078534031414"/>
    <n v="1066.1415183246072"/>
  </r>
  <r>
    <x v="3"/>
    <n v="42023"/>
    <x v="282"/>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117"/>
    <n v="1447.0588235294099"/>
    <n v="1447.0588235294099"/>
  </r>
  <r>
    <x v="4"/>
    <n v="42023"/>
    <x v="282"/>
    <n v="1230"/>
    <n v="1230"/>
    <n v="1230"/>
    <n v="1230"/>
    <n v="1230"/>
    <n v="1230"/>
    <n v="1230"/>
    <n v="1230"/>
    <n v="1230"/>
    <n v="1230"/>
    <n v="1230"/>
    <n v="1230"/>
    <n v="1230"/>
    <n v="1230"/>
    <n v="1230"/>
    <n v="1230"/>
    <n v="1230"/>
    <n v="1230"/>
    <n v="1230"/>
    <n v="1230"/>
    <n v="1230"/>
    <n v="1230"/>
    <n v="1230"/>
  </r>
  <r>
    <x v="0"/>
    <n v="44073"/>
    <x v="283"/>
    <n v="403.5"/>
    <n v="382.58"/>
    <n v="349.39"/>
    <n v="357.42"/>
    <n v="369.42"/>
    <n v="379.34"/>
    <n v="385.58"/>
    <n v="378.88"/>
    <n v="371.77"/>
    <n v="340.77"/>
    <n v="367.96"/>
    <n v="374.9265306122449"/>
    <n v="386.11836734693878"/>
    <n v="384.99918367346936"/>
    <n v="383.88"/>
    <n v="379.40326530612242"/>
    <n v="380.52244897959184"/>
    <n v="383.88"/>
    <n v="383.88"/>
    <n v="390.5951020408163"/>
    <n v="392.83346938775509"/>
    <n v="400.66775510204081"/>
    <n v="400.66775510204081"/>
  </r>
  <r>
    <x v="1"/>
    <n v="44073"/>
    <x v="283"/>
    <n v="593"/>
    <n v="616"/>
    <n v="633"/>
    <n v="623"/>
    <n v="634"/>
    <n v="610"/>
    <n v="608"/>
    <n v="619"/>
    <n v="587"/>
    <n v="593"/>
    <n v="577"/>
    <n v="575"/>
    <n v="570"/>
    <n v="563"/>
    <n v="560"/>
    <n v="560"/>
    <n v="565"/>
    <n v="564"/>
    <n v="575"/>
    <n v="574"/>
    <n v="577"/>
    <n v="569"/>
    <n v="574"/>
  </r>
  <r>
    <x v="2"/>
    <n v="44073"/>
    <x v="283"/>
    <n v="996.5"/>
    <n v="998.57999999999993"/>
    <n v="982.39"/>
    <n v="980.42000000000007"/>
    <n v="1003.4200000000001"/>
    <n v="989.33999999999992"/>
    <n v="993.57999999999993"/>
    <n v="997.88"/>
    <n v="958.77"/>
    <n v="933.77"/>
    <n v="944.96"/>
    <n v="949.92653061224496"/>
    <n v="956.11836734693884"/>
    <n v="947.99918367346936"/>
    <n v="943.88"/>
    <n v="939.40326530612242"/>
    <n v="945.5224489795919"/>
    <n v="947.88"/>
    <n v="958.88"/>
    <n v="964.5951020408163"/>
    <n v="969.83346938775503"/>
    <n v="969.66775510204081"/>
    <n v="974.66775510204081"/>
  </r>
  <r>
    <x v="3"/>
    <n v="44073"/>
    <x v="283"/>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46"/>
    <n v="1178.8235294117601"/>
    <n v="1178.8235294117601"/>
  </r>
  <r>
    <x v="4"/>
    <n v="44073"/>
    <x v="283"/>
    <n v="1002"/>
    <n v="1002"/>
    <n v="1002"/>
    <n v="1002"/>
    <n v="1002"/>
    <n v="1002"/>
    <n v="1002"/>
    <n v="1002"/>
    <n v="1002"/>
    <n v="1002"/>
    <n v="1002"/>
    <n v="1002"/>
    <n v="1002"/>
    <n v="1002"/>
    <n v="1002"/>
    <n v="1002"/>
    <n v="1002"/>
    <n v="1002"/>
    <n v="1002"/>
    <n v="1002"/>
    <n v="1002"/>
    <n v="1002"/>
    <n v="1002"/>
  </r>
  <r>
    <x v="0"/>
    <n v="34040"/>
    <x v="284"/>
    <n v="1590.98"/>
    <n v="1636.12"/>
    <n v="1604.73"/>
    <n v="1651.04"/>
    <n v="1700.52"/>
    <n v="1702.04"/>
    <n v="1709.85"/>
    <n v="1663.66"/>
    <n v="1633.65"/>
    <n v="1639.2"/>
    <n v="1626.06"/>
    <n v="1600.6637554585152"/>
    <n v="1624.006768558952"/>
    <n v="1592.8827510917031"/>
    <n v="1577.3207423580786"/>
    <n v="1562.8703056768559"/>
    <n v="1548.4198689956331"/>
    <n v="1535.0810043668123"/>
    <n v="1527.3"/>
    <n v="1525.0768558951966"/>
    <n v="1539.5272925764193"/>
    <n v="1550.6430131004367"/>
    <n v="1567.3165938864629"/>
  </r>
  <r>
    <x v="1"/>
    <n v="34040"/>
    <x v="284"/>
    <n v="2239"/>
    <n v="2208"/>
    <n v="2235"/>
    <n v="2282"/>
    <n v="2308"/>
    <n v="2399"/>
    <n v="2447"/>
    <n v="2555"/>
    <n v="2590"/>
    <n v="2614"/>
    <n v="2611"/>
    <n v="2605"/>
    <n v="2561"/>
    <n v="2527"/>
    <n v="2507"/>
    <n v="2484"/>
    <n v="2470"/>
    <n v="2447"/>
    <n v="2452"/>
    <n v="2420"/>
    <n v="2398"/>
    <n v="2384"/>
    <n v="2372"/>
  </r>
  <r>
    <x v="2"/>
    <n v="34040"/>
    <x v="284"/>
    <n v="3829.98"/>
    <n v="3844.12"/>
    <n v="3839.73"/>
    <n v="3933.04"/>
    <n v="4008.52"/>
    <n v="4101.04"/>
    <n v="4156.8500000000004"/>
    <n v="4218.66"/>
    <n v="4223.6499999999996"/>
    <n v="4253.2"/>
    <n v="4237.0599999999995"/>
    <n v="4205.663755458515"/>
    <n v="4185.006768558952"/>
    <n v="4119.8827510917035"/>
    <n v="4084.3207423580789"/>
    <n v="4046.8703056768559"/>
    <n v="4018.4198689956329"/>
    <n v="3982.0810043668125"/>
    <n v="3979.3"/>
    <n v="3945.0768558951968"/>
    <n v="3937.5272925764193"/>
    <n v="3934.6430131004367"/>
    <n v="3939.3165938864631"/>
  </r>
  <r>
    <x v="3"/>
    <n v="34040"/>
    <x v="284"/>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n v="5297.6470588235297"/>
  </r>
  <r>
    <x v="4"/>
    <n v="34040"/>
    <x v="284"/>
    <n v="4503"/>
    <n v="4503"/>
    <n v="4503"/>
    <n v="4503"/>
    <n v="4503"/>
    <n v="4503"/>
    <n v="4503"/>
    <n v="4503"/>
    <n v="4503"/>
    <n v="4503"/>
    <n v="4503"/>
    <n v="4503"/>
    <n v="4503"/>
    <n v="4503"/>
    <n v="4503"/>
    <n v="4503"/>
    <n v="4503"/>
    <n v="4503"/>
    <n v="4503"/>
    <n v="4503"/>
    <n v="4503"/>
    <n v="4503"/>
    <n v="4503"/>
  </r>
  <r>
    <x v="0"/>
    <n v="21017"/>
    <x v="285"/>
    <n v="282.93"/>
    <n v="267.63"/>
    <n v="285.93"/>
    <n v="277.01"/>
    <n v="271.93"/>
    <n v="285.04000000000002"/>
    <n v="267.2"/>
    <n v="266.66000000000003"/>
    <n v="274.66000000000003"/>
    <n v="276.27999999999997"/>
    <n v="292.85000000000002"/>
    <n v="297.19357429718877"/>
    <n v="296.07630522088351"/>
    <n v="296.07630522088351"/>
    <n v="287.13815261044175"/>
    <n v="282.66907630522087"/>
    <n v="280.43453815261046"/>
    <n v="279.31726907630519"/>
    <n v="278.2"/>
    <n v="277.08273092369478"/>
    <n v="277.08273092369478"/>
    <n v="277.08273092369478"/>
    <n v="277.08273092369478"/>
  </r>
  <r>
    <x v="1"/>
    <n v="21017"/>
    <x v="285"/>
    <n v="301"/>
    <n v="317"/>
    <n v="325"/>
    <n v="339"/>
    <n v="344"/>
    <n v="350"/>
    <n v="346"/>
    <n v="353"/>
    <n v="360"/>
    <n v="349"/>
    <n v="350"/>
    <n v="360"/>
    <n v="362"/>
    <n v="362"/>
    <n v="376"/>
    <n v="381"/>
    <n v="384"/>
    <n v="382"/>
    <n v="378"/>
    <n v="376"/>
    <n v="369"/>
    <n v="364"/>
    <n v="362"/>
  </r>
  <r>
    <x v="2"/>
    <n v="21017"/>
    <x v="285"/>
    <n v="583.93000000000006"/>
    <n v="584.63"/>
    <n v="610.93000000000006"/>
    <n v="616.01"/>
    <n v="615.93000000000006"/>
    <n v="635.04"/>
    <n v="613.20000000000005"/>
    <n v="619.66000000000008"/>
    <n v="634.66000000000008"/>
    <n v="625.28"/>
    <n v="642.85"/>
    <n v="657.19357429718877"/>
    <n v="658.07630522088357"/>
    <n v="658.07630522088357"/>
    <n v="663.13815261044169"/>
    <n v="663.66907630522087"/>
    <n v="664.43453815261046"/>
    <n v="661.31726907630514"/>
    <n v="656.2"/>
    <n v="653.08273092369473"/>
    <n v="646.08273092369473"/>
    <n v="641.08273092369473"/>
    <n v="639.08273092369473"/>
  </r>
  <r>
    <x v="3"/>
    <n v="21017"/>
    <x v="285"/>
    <n v="640"/>
    <n v="640"/>
    <n v="640"/>
    <n v="640"/>
    <n v="640"/>
    <n v="640"/>
    <n v="640"/>
    <n v="640"/>
    <n v="640"/>
    <n v="640"/>
    <n v="640"/>
    <n v="640"/>
    <n v="640"/>
    <n v="640"/>
    <n v="640"/>
    <n v="640"/>
    <n v="640"/>
    <n v="640"/>
    <n v="640"/>
    <n v="640"/>
    <n v="640"/>
    <n v="640"/>
    <n v="640"/>
  </r>
  <r>
    <x v="4"/>
    <n v="21017"/>
    <x v="285"/>
    <n v="544"/>
    <n v="544"/>
    <n v="544"/>
    <n v="544"/>
    <n v="544"/>
    <n v="544"/>
    <n v="544"/>
    <n v="544"/>
    <n v="544"/>
    <n v="544"/>
    <n v="544"/>
    <n v="544"/>
    <n v="544"/>
    <n v="544"/>
    <n v="544"/>
    <n v="544"/>
    <n v="544"/>
    <n v="544"/>
    <n v="544"/>
    <n v="544"/>
    <n v="544"/>
    <n v="544"/>
    <n v="544"/>
  </r>
  <r>
    <x v="0"/>
    <n v="73098"/>
    <x v="286"/>
    <n v="336.77"/>
    <n v="365.18"/>
    <n v="337.85"/>
    <n v="373.90999999999997"/>
    <n v="364.31"/>
    <n v="336.85"/>
    <n v="343.15"/>
    <n v="299.2"/>
    <n v="278.08999999999997"/>
    <n v="276.2"/>
    <n v="245.17"/>
    <n v="250.28277056277057"/>
    <n v="252.49766233766235"/>
    <n v="252.49766233766235"/>
    <n v="251.39021645021646"/>
    <n v="260.24978354978356"/>
    <n v="265.78701298701299"/>
    <n v="261.35722943722942"/>
    <n v="255.82"/>
    <n v="249.17532467532467"/>
    <n v="249.17532467532467"/>
    <n v="256.92744588744591"/>
    <n v="262.46467532467534"/>
  </r>
  <r>
    <x v="1"/>
    <n v="73098"/>
    <x v="286"/>
    <n v="434"/>
    <n v="436"/>
    <n v="433"/>
    <n v="431"/>
    <n v="442"/>
    <n v="473"/>
    <n v="452"/>
    <n v="469"/>
    <n v="463"/>
    <n v="459"/>
    <n v="469"/>
    <n v="460"/>
    <n v="447"/>
    <n v="439"/>
    <n v="436"/>
    <n v="432"/>
    <n v="424"/>
    <n v="428"/>
    <n v="437"/>
    <n v="442"/>
    <n v="438"/>
    <n v="438"/>
    <n v="438"/>
  </r>
  <r>
    <x v="2"/>
    <n v="73098"/>
    <x v="286"/>
    <n v="770.77"/>
    <n v="801.18000000000006"/>
    <n v="770.85"/>
    <n v="804.91"/>
    <n v="806.31"/>
    <n v="809.85"/>
    <n v="795.15"/>
    <n v="768.2"/>
    <n v="741.08999999999992"/>
    <n v="735.2"/>
    <n v="714.17"/>
    <n v="710.28277056277057"/>
    <n v="699.4976623376624"/>
    <n v="691.4976623376624"/>
    <n v="687.39021645021649"/>
    <n v="692.24978354978361"/>
    <n v="689.78701298701299"/>
    <n v="689.35722943722942"/>
    <n v="692.81999999999994"/>
    <n v="691.17532467532465"/>
    <n v="687.17532467532465"/>
    <n v="694.92744588744586"/>
    <n v="700.46467532467534"/>
  </r>
  <r>
    <x v="3"/>
    <n v="73098"/>
    <x v="286"/>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25"/>
    <n v="901.17647058823502"/>
    <n v="901.17647058823502"/>
  </r>
  <r>
    <x v="4"/>
    <n v="73098"/>
    <x v="286"/>
    <n v="766"/>
    <n v="766"/>
    <n v="766"/>
    <n v="766"/>
    <n v="766"/>
    <n v="766"/>
    <n v="766"/>
    <n v="766"/>
    <n v="766"/>
    <n v="766"/>
    <n v="766"/>
    <n v="766"/>
    <n v="766"/>
    <n v="766"/>
    <n v="766"/>
    <n v="766"/>
    <n v="766"/>
    <n v="766"/>
    <n v="766"/>
    <n v="766"/>
    <n v="766"/>
    <n v="766"/>
    <n v="766"/>
  </r>
  <r>
    <x v="0"/>
    <n v="23102"/>
    <x v="287"/>
    <n v="740"/>
    <n v="783.03"/>
    <n v="791.49"/>
    <n v="792.84"/>
    <n v="780.76"/>
    <n v="820.17"/>
    <n v="773.84"/>
    <n v="746.81"/>
    <n v="796.11"/>
    <n v="852.6"/>
    <n v="858.41"/>
    <n v="865.02911492734484"/>
    <n v="862.80538969616907"/>
    <n v="855.02235138705419"/>
    <n v="845.01558784676354"/>
    <n v="849.46303830911495"/>
    <n v="841.68"/>
    <n v="843.90372523117571"/>
    <n v="841.68"/>
    <n v="861.69352708058125"/>
    <n v="867.25284015852048"/>
    <n v="877.25960369881113"/>
    <n v="886.15450462351384"/>
  </r>
  <r>
    <x v="1"/>
    <n v="23102"/>
    <x v="287"/>
    <n v="1070"/>
    <n v="1062"/>
    <n v="1062"/>
    <n v="1087"/>
    <n v="1108"/>
    <n v="1114"/>
    <n v="1121"/>
    <n v="1147"/>
    <n v="1157"/>
    <n v="1179"/>
    <n v="1224"/>
    <n v="1275"/>
    <n v="1300"/>
    <n v="1344"/>
    <n v="1379"/>
    <n v="1402"/>
    <n v="1419"/>
    <n v="1427"/>
    <n v="1434"/>
    <n v="1408"/>
    <n v="1408"/>
    <n v="1410"/>
    <n v="1404"/>
  </r>
  <r>
    <x v="2"/>
    <n v="23102"/>
    <x v="287"/>
    <n v="1810"/>
    <n v="1845.03"/>
    <n v="1853.49"/>
    <n v="1879.8400000000001"/>
    <n v="1888.76"/>
    <n v="1934.17"/>
    <n v="1894.8400000000001"/>
    <n v="1893.81"/>
    <n v="1953.1100000000001"/>
    <n v="2031.6"/>
    <n v="2082.41"/>
    <n v="2140.0291149273448"/>
    <n v="2162.8053896961692"/>
    <n v="2199.0223513870542"/>
    <n v="2224.0155878467635"/>
    <n v="2251.4630383091148"/>
    <n v="2260.6799999999998"/>
    <n v="2270.9037252311755"/>
    <n v="2275.6799999999998"/>
    <n v="2269.6935270805811"/>
    <n v="2275.2528401585205"/>
    <n v="2287.2596036988111"/>
    <n v="2290.1545046235137"/>
  </r>
  <r>
    <x v="3"/>
    <n v="23102"/>
    <x v="287"/>
    <n v="2266"/>
    <n v="2266"/>
    <n v="2266"/>
    <n v="2266"/>
    <n v="2266"/>
    <n v="2266"/>
    <n v="2266"/>
    <n v="2266"/>
    <n v="2266"/>
    <n v="2266"/>
    <n v="2266"/>
    <n v="2266"/>
    <n v="2266"/>
    <n v="2266"/>
    <n v="2266"/>
    <n v="2266"/>
    <n v="2266"/>
    <n v="2266"/>
    <n v="2266"/>
    <n v="2266"/>
    <n v="2266"/>
    <n v="2266"/>
    <n v="2266"/>
  </r>
  <r>
    <x v="4"/>
    <n v="23102"/>
    <x v="287"/>
    <n v="1926.1"/>
    <n v="1926.1"/>
    <n v="1926.1"/>
    <n v="1926.1"/>
    <n v="1926.1"/>
    <n v="1926.1"/>
    <n v="1926.1"/>
    <n v="1926.1"/>
    <n v="1926.1"/>
    <n v="1926.1"/>
    <n v="1926.1"/>
    <n v="1926.1"/>
    <n v="1926.1"/>
    <n v="1926.1"/>
    <n v="1926.1"/>
    <n v="1926.1"/>
    <n v="1926.1"/>
    <n v="1926.1"/>
    <n v="1926.1"/>
    <n v="1926.1"/>
    <n v="1926.1"/>
    <n v="1926.1"/>
    <n v="1926.1"/>
  </r>
  <r>
    <x v="0"/>
    <n v="33029"/>
    <x v="288"/>
    <n v="752.38"/>
    <n v="806.98"/>
    <n v="843.09"/>
    <n v="847.79"/>
    <n v="819.87"/>
    <n v="767"/>
    <n v="727.92"/>
    <n v="720.46"/>
    <n v="711.81"/>
    <n v="706.81"/>
    <n v="732.11"/>
    <n v="741.49864600326259"/>
    <n v="751.47396411092984"/>
    <n v="753.69070146818922"/>
    <n v="725.98148450244696"/>
    <n v="698.2722675367047"/>
    <n v="673.88815660685157"/>
    <n v="674.9965252854812"/>
    <n v="679.43"/>
    <n v="679.43"/>
    <n v="669.45468189233281"/>
    <n v="660.5877324632952"/>
    <n v="659.47936378466557"/>
  </r>
  <r>
    <x v="1"/>
    <n v="33029"/>
    <x v="288"/>
    <n v="962"/>
    <n v="963"/>
    <n v="970"/>
    <n v="1012"/>
    <n v="1060"/>
    <n v="1081"/>
    <n v="1123"/>
    <n v="1117"/>
    <n v="1125"/>
    <n v="1101"/>
    <n v="1104"/>
    <n v="1113"/>
    <n v="1107"/>
    <n v="1110"/>
    <n v="1130"/>
    <n v="1147"/>
    <n v="1152"/>
    <n v="1144"/>
    <n v="1130"/>
    <n v="1117"/>
    <n v="1093"/>
    <n v="1081"/>
    <n v="1059"/>
  </r>
  <r>
    <x v="2"/>
    <n v="33029"/>
    <x v="288"/>
    <n v="1714.38"/>
    <n v="1769.98"/>
    <n v="1813.0900000000001"/>
    <n v="1859.79"/>
    <n v="1879.87"/>
    <n v="1848"/>
    <n v="1850.92"/>
    <n v="1837.46"/>
    <n v="1836.81"/>
    <n v="1807.81"/>
    <n v="1836.1100000000001"/>
    <n v="1854.4986460032626"/>
    <n v="1858.47396411093"/>
    <n v="1863.6907014681892"/>
    <n v="1855.9814845024471"/>
    <n v="1845.2722675367047"/>
    <n v="1825.8881566068517"/>
    <n v="1818.9965252854813"/>
    <n v="1809.4299999999998"/>
    <n v="1796.4299999999998"/>
    <n v="1762.4546818923327"/>
    <n v="1741.5877324632952"/>
    <n v="1718.4793637846656"/>
  </r>
  <r>
    <x v="3"/>
    <n v="33029"/>
    <x v="28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n v="2267.1999999999998"/>
  </r>
  <r>
    <x v="4"/>
    <n v="33029"/>
    <x v="288"/>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n v="1927.1200000000001"/>
  </r>
  <r>
    <x v="0"/>
    <n v="13049"/>
    <x v="289"/>
    <n v="932.63"/>
    <n v="1010.88"/>
    <n v="984.36"/>
    <n v="1041.69"/>
    <n v="1054.8800000000001"/>
    <n v="1031.1199999999999"/>
    <n v="1042.69"/>
    <n v="987.36"/>
    <n v="906.65"/>
    <n v="928.47"/>
    <n v="878.28"/>
    <n v="838.59838304552591"/>
    <n v="820.63643642072213"/>
    <n v="783.58992150706433"/>
    <n v="742.05291993720562"/>
    <n v="733.07194662480379"/>
    <n v="724.09097331240184"/>
    <n v="727.45883830455261"/>
    <n v="715.11"/>
    <n v="721.84572998430144"/>
    <n v="729.70408163265301"/>
    <n v="737.5624332810047"/>
    <n v="749.9112715855573"/>
  </r>
  <r>
    <x v="1"/>
    <n v="13049"/>
    <x v="289"/>
    <n v="1290"/>
    <n v="1290"/>
    <n v="1334"/>
    <n v="1361"/>
    <n v="1393"/>
    <n v="1464"/>
    <n v="1496"/>
    <n v="1575"/>
    <n v="1592"/>
    <n v="1592"/>
    <n v="1595"/>
    <n v="1570"/>
    <n v="1512"/>
    <n v="1462"/>
    <n v="1442"/>
    <n v="1385"/>
    <n v="1319"/>
    <n v="1267"/>
    <n v="1248"/>
    <n v="1215"/>
    <n v="1176"/>
    <n v="1162"/>
    <n v="1152"/>
  </r>
  <r>
    <x v="2"/>
    <n v="13049"/>
    <x v="289"/>
    <n v="2222.63"/>
    <n v="2300.88"/>
    <n v="2318.36"/>
    <n v="2402.69"/>
    <n v="2447.88"/>
    <n v="2495.12"/>
    <n v="2538.69"/>
    <n v="2562.36"/>
    <n v="2498.65"/>
    <n v="2520.4700000000003"/>
    <n v="2473.2799999999997"/>
    <n v="2408.5983830455261"/>
    <n v="2332.636436420722"/>
    <n v="2245.5899215070644"/>
    <n v="2184.0529199372058"/>
    <n v="2118.0719466248038"/>
    <n v="2043.0909733124017"/>
    <n v="1994.4588383045525"/>
    <n v="1963.1100000000001"/>
    <n v="1936.8457299843014"/>
    <n v="1905.704081632653"/>
    <n v="1899.5624332810048"/>
    <n v="1901.9112715855572"/>
  </r>
  <r>
    <x v="3"/>
    <n v="13049"/>
    <x v="289"/>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0000000000005"/>
    <n v="3271"/>
    <n v="3271"/>
  </r>
  <r>
    <x v="4"/>
    <n v="13049"/>
    <x v="289"/>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n v="2780.3500000000004"/>
  </r>
  <r>
    <x v="0"/>
    <n v="42025"/>
    <x v="290"/>
    <n v="923.95"/>
    <n v="963.17"/>
    <n v="1000.47"/>
    <n v="971.55"/>
    <n v="976.36"/>
    <n v="975.93"/>
    <n v="973.04"/>
    <n v="988.66"/>
    <n v="979.81999999999994"/>
    <n v="1016.23"/>
    <n v="975.47"/>
    <n v="950.10627400768249"/>
    <n v="916.57311139564661"/>
    <n v="890.86435339308582"/>
    <n v="872.98"/>
    <n v="877.45108834827147"/>
    <n v="869.62668373879637"/>
    <n v="868.50891165172857"/>
    <n v="872.98"/>
    <n v="868.50891165172857"/>
    <n v="878.56886043533927"/>
    <n v="874.09777208706782"/>
    <n v="876.33331626120355"/>
  </r>
  <r>
    <x v="1"/>
    <n v="42025"/>
    <x v="290"/>
    <n v="1160"/>
    <n v="1172"/>
    <n v="1239"/>
    <n v="1239"/>
    <n v="1294"/>
    <n v="1342"/>
    <n v="1360"/>
    <n v="1393"/>
    <n v="1422"/>
    <n v="1436"/>
    <n v="1434"/>
    <n v="1419"/>
    <n v="1410"/>
    <n v="1394"/>
    <n v="1377"/>
    <n v="1341"/>
    <n v="1309"/>
    <n v="1292"/>
    <n v="1274"/>
    <n v="1262"/>
    <n v="1249"/>
    <n v="1252"/>
    <n v="1238"/>
  </r>
  <r>
    <x v="2"/>
    <n v="42025"/>
    <x v="290"/>
    <n v="2083.9499999999998"/>
    <n v="2135.17"/>
    <n v="2239.4700000000003"/>
    <n v="2210.5500000000002"/>
    <n v="2270.36"/>
    <n v="2317.9299999999998"/>
    <n v="2333.04"/>
    <n v="2381.66"/>
    <n v="2401.8199999999997"/>
    <n v="2452.23"/>
    <n v="2409.4700000000003"/>
    <n v="2369.1062740076823"/>
    <n v="2326.5731113956467"/>
    <n v="2284.8643533930858"/>
    <n v="2249.98"/>
    <n v="2218.4510883482717"/>
    <n v="2178.6266837387966"/>
    <n v="2160.5089116517283"/>
    <n v="2146.98"/>
    <n v="2130.5089116517283"/>
    <n v="2127.568860435339"/>
    <n v="2126.0977720870678"/>
    <n v="2114.3333162612034"/>
  </r>
  <r>
    <x v="3"/>
    <n v="42025"/>
    <x v="290"/>
    <n v="2806"/>
    <n v="2806"/>
    <n v="2806"/>
    <n v="2806"/>
    <n v="2806"/>
    <n v="2806"/>
    <n v="2806"/>
    <n v="2806"/>
    <n v="2806"/>
    <n v="2806"/>
    <n v="2806"/>
    <n v="2806"/>
    <n v="2806"/>
    <n v="2806"/>
    <n v="2806"/>
    <n v="2806"/>
    <n v="2806"/>
    <n v="2806"/>
    <n v="2806"/>
    <n v="2806"/>
    <n v="2806"/>
    <n v="2806"/>
    <n v="2806"/>
  </r>
  <r>
    <x v="4"/>
    <n v="42025"/>
    <x v="290"/>
    <n v="2385.1"/>
    <n v="2385.1"/>
    <n v="2385.1"/>
    <n v="2385.1"/>
    <n v="2385.1"/>
    <n v="2385.1"/>
    <n v="2385.1"/>
    <n v="2385.1"/>
    <n v="2385.1"/>
    <n v="2385.1"/>
    <n v="2385.1"/>
    <n v="2385.1"/>
    <n v="2385.1"/>
    <n v="2385.1"/>
    <n v="2385.1"/>
    <n v="2385.1"/>
    <n v="2385.1"/>
    <n v="2385.1"/>
    <n v="2385.1"/>
    <n v="2385.1"/>
    <n v="2385.1"/>
    <n v="2385.1"/>
    <n v="2385.1"/>
  </r>
  <r>
    <x v="0"/>
    <n v="34041"/>
    <x v="291"/>
    <n v="1252.8899999999999"/>
    <n v="1260.24"/>
    <n v="1224.0999999999999"/>
    <n v="1292.73"/>
    <n v="1295.6199999999999"/>
    <n v="1313.05"/>
    <n v="1353.97"/>
    <n v="1372.68"/>
    <n v="1372.11"/>
    <n v="1369.97"/>
    <n v="1338.75"/>
    <n v="1295.7051282051282"/>
    <n v="1277.8333333333333"/>
    <n v="1264.4294871794873"/>
    <n v="1272.2483974358975"/>
    <n v="1274.4823717948718"/>
    <n v="1239.8557692307693"/>
    <n v="1229.8028846153845"/>
    <n v="1219.75"/>
    <n v="1223.1009615384614"/>
    <n v="1235.3878205128206"/>
    <n v="1224.2179487179487"/>
    <n v="1220.8669871794873"/>
  </r>
  <r>
    <x v="1"/>
    <n v="34041"/>
    <x v="291"/>
    <n v="1744"/>
    <n v="1728"/>
    <n v="1708"/>
    <n v="1708"/>
    <n v="1740"/>
    <n v="1758"/>
    <n v="1806"/>
    <n v="1844"/>
    <n v="1902"/>
    <n v="1934"/>
    <n v="1947"/>
    <n v="1992"/>
    <n v="2015"/>
    <n v="2001"/>
    <n v="1969"/>
    <n v="1943"/>
    <n v="1947"/>
    <n v="1909"/>
    <n v="1892"/>
    <n v="1859"/>
    <n v="1852"/>
    <n v="1858"/>
    <n v="1833"/>
  </r>
  <r>
    <x v="2"/>
    <n v="34041"/>
    <x v="291"/>
    <n v="2996.89"/>
    <n v="2988.24"/>
    <n v="2932.1"/>
    <n v="3000.73"/>
    <n v="3035.62"/>
    <n v="3071.05"/>
    <n v="3159.9700000000003"/>
    <n v="3216.6800000000003"/>
    <n v="3274.1099999999997"/>
    <n v="3303.9700000000003"/>
    <n v="3285.75"/>
    <n v="3287.7051282051279"/>
    <n v="3292.833333333333"/>
    <n v="3265.4294871794873"/>
    <n v="3241.2483974358975"/>
    <n v="3217.4823717948721"/>
    <n v="3186.8557692307695"/>
    <n v="3138.8028846153848"/>
    <n v="3111.75"/>
    <n v="3082.1009615384614"/>
    <n v="3087.3878205128203"/>
    <n v="3082.2179487179487"/>
    <n v="3053.8669871794873"/>
  </r>
  <r>
    <x v="3"/>
    <n v="34041"/>
    <x v="291"/>
    <n v="3958"/>
    <n v="3958"/>
    <n v="3958"/>
    <n v="3958"/>
    <n v="3958"/>
    <n v="3958"/>
    <n v="3958"/>
    <n v="3958"/>
    <n v="3958"/>
    <n v="3958"/>
    <n v="3958"/>
    <n v="3958"/>
    <n v="3958"/>
    <n v="3958"/>
    <n v="3958"/>
    <n v="3958"/>
    <n v="3958"/>
    <n v="3958"/>
    <n v="3958"/>
    <n v="3958"/>
    <n v="3958"/>
    <n v="3958"/>
    <n v="3958"/>
  </r>
  <r>
    <x v="4"/>
    <n v="34041"/>
    <x v="291"/>
    <n v="3364.3"/>
    <n v="3364.3"/>
    <n v="3364.3"/>
    <n v="3364.3"/>
    <n v="3364.3"/>
    <n v="3364.3"/>
    <n v="3364.3"/>
    <n v="3364.3"/>
    <n v="3364.3"/>
    <n v="3364.3"/>
    <n v="3364.3"/>
    <n v="3364.3"/>
    <n v="3364.3"/>
    <n v="3364.3"/>
    <n v="3364.3"/>
    <n v="3364.3"/>
    <n v="3364.3"/>
    <n v="3364.3"/>
    <n v="3364.3"/>
    <n v="3364.3"/>
    <n v="3364.3"/>
    <n v="3364.3"/>
    <n v="3364.3"/>
  </r>
  <r>
    <x v="0"/>
    <n v="23103"/>
    <x v="292"/>
    <n v="503.13"/>
    <n v="518.64"/>
    <n v="565.37"/>
    <n v="601.21"/>
    <n v="605.86"/>
    <n v="597.48"/>
    <n v="610.32000000000005"/>
    <n v="615.78"/>
    <n v="641.24"/>
    <n v="625.13"/>
    <n v="625.4"/>
    <n v="625.23273394495413"/>
    <n v="617.44513761467886"/>
    <n v="602.98245871559629"/>
    <n v="599.64491743119265"/>
    <n v="586.29475229357797"/>
    <n v="582.95721100917433"/>
    <n v="587.40726605504585"/>
    <n v="606.32000000000005"/>
    <n v="624.12022018348625"/>
    <n v="623.00770642201837"/>
    <n v="612.99508256880733"/>
    <n v="602.98245871559629"/>
  </r>
  <r>
    <x v="1"/>
    <n v="23103"/>
    <x v="292"/>
    <n v="845"/>
    <n v="852"/>
    <n v="856"/>
    <n v="846"/>
    <n v="869"/>
    <n v="851"/>
    <n v="879"/>
    <n v="931"/>
    <n v="976"/>
    <n v="992"/>
    <n v="1009"/>
    <n v="1026"/>
    <n v="1030"/>
    <n v="1036"/>
    <n v="1028"/>
    <n v="1020"/>
    <n v="1009"/>
    <n v="1000"/>
    <n v="982"/>
    <n v="964"/>
    <n v="961"/>
    <n v="963"/>
    <n v="975"/>
  </r>
  <r>
    <x v="2"/>
    <n v="23103"/>
    <x v="292"/>
    <n v="1348.13"/>
    <n v="1370.6399999999999"/>
    <n v="1421.37"/>
    <n v="1447.21"/>
    <n v="1474.8600000000001"/>
    <n v="1448.48"/>
    <n v="1489.3200000000002"/>
    <n v="1546.78"/>
    <n v="1617.24"/>
    <n v="1617.13"/>
    <n v="1634.4"/>
    <n v="1651.2327339449541"/>
    <n v="1647.445137614679"/>
    <n v="1638.9824587155963"/>
    <n v="1627.6449174311927"/>
    <n v="1606.2947522935779"/>
    <n v="1591.9572110091744"/>
    <n v="1587.407266055046"/>
    <n v="1588.3200000000002"/>
    <n v="1588.1202201834863"/>
    <n v="1584.0077064220184"/>
    <n v="1575.9950825688074"/>
    <n v="1577.9824587155963"/>
  </r>
  <r>
    <x v="3"/>
    <n v="23103"/>
    <x v="292"/>
    <n v="1780"/>
    <n v="1780"/>
    <n v="1780"/>
    <n v="1780"/>
    <n v="1780"/>
    <n v="1780"/>
    <n v="1780"/>
    <n v="1780"/>
    <n v="1780"/>
    <n v="1780"/>
    <n v="1780"/>
    <n v="1780"/>
    <n v="1780"/>
    <n v="1780"/>
    <n v="1780"/>
    <n v="1780"/>
    <n v="1780"/>
    <n v="1780"/>
    <n v="1780"/>
    <n v="1780"/>
    <n v="1780"/>
    <n v="1780"/>
    <n v="1780"/>
  </r>
  <r>
    <x v="4"/>
    <n v="23103"/>
    <x v="292"/>
    <n v="1513"/>
    <n v="1513"/>
    <n v="1513"/>
    <n v="1513"/>
    <n v="1513"/>
    <n v="1513"/>
    <n v="1513"/>
    <n v="1513"/>
    <n v="1513"/>
    <n v="1513"/>
    <n v="1513"/>
    <n v="1513"/>
    <n v="1513"/>
    <n v="1513"/>
    <n v="1513"/>
    <n v="1513"/>
    <n v="1513"/>
    <n v="1513"/>
    <n v="1513"/>
    <n v="1513"/>
    <n v="1513"/>
    <n v="1513"/>
    <n v="1513"/>
  </r>
  <r>
    <x v="0"/>
    <n v="42026"/>
    <x v="293"/>
    <n v="431.07"/>
    <n v="409.8"/>
    <n v="409.53"/>
    <n v="426.72"/>
    <n v="449.18"/>
    <n v="453.64"/>
    <n v="465.90999999999997"/>
    <n v="439.90999999999997"/>
    <n v="425.34"/>
    <n v="384.58"/>
    <n v="414.64"/>
    <n v="408.65882352941173"/>
    <n v="409.781512605042"/>
    <n v="419.8857142857143"/>
    <n v="404.16806722689074"/>
    <n v="405.290756302521"/>
    <n v="404.16806722689074"/>
    <n v="400.8"/>
    <n v="400.8"/>
    <n v="397.43193277310922"/>
    <n v="399.67731092436975"/>
    <n v="399.67731092436975"/>
    <n v="396.30924369747902"/>
  </r>
  <r>
    <x v="1"/>
    <n v="42026"/>
    <x v="293"/>
    <n v="611"/>
    <n v="626"/>
    <n v="644"/>
    <n v="643"/>
    <n v="633"/>
    <n v="649"/>
    <n v="692"/>
    <n v="712"/>
    <n v="717"/>
    <n v="702"/>
    <n v="679"/>
    <n v="664"/>
    <n v="638"/>
    <n v="608"/>
    <n v="616"/>
    <n v="609"/>
    <n v="605"/>
    <n v="600"/>
    <n v="603"/>
    <n v="608"/>
    <n v="589"/>
    <n v="588"/>
    <n v="592"/>
  </r>
  <r>
    <x v="2"/>
    <n v="42026"/>
    <x v="293"/>
    <n v="1042.07"/>
    <n v="1035.8"/>
    <n v="1053.53"/>
    <n v="1069.72"/>
    <n v="1082.18"/>
    <n v="1102.6399999999999"/>
    <n v="1157.9099999999999"/>
    <n v="1151.9099999999999"/>
    <n v="1142.3399999999999"/>
    <n v="1086.58"/>
    <n v="1093.6399999999999"/>
    <n v="1072.6588235294116"/>
    <n v="1047.7815126050421"/>
    <n v="1027.8857142857144"/>
    <n v="1020.1680672268908"/>
    <n v="1014.290756302521"/>
    <n v="1009.1680672268908"/>
    <n v="1000.8"/>
    <n v="1003.8"/>
    <n v="1005.4319327731092"/>
    <n v="988.67731092436975"/>
    <n v="987.67731092436975"/>
    <n v="988.30924369747902"/>
  </r>
  <r>
    <x v="3"/>
    <n v="42026"/>
    <x v="293"/>
    <n v="1280"/>
    <n v="1280"/>
    <n v="1280"/>
    <n v="1280"/>
    <n v="1280"/>
    <n v="1280"/>
    <n v="1280"/>
    <n v="1280"/>
    <n v="1280"/>
    <n v="1280"/>
    <n v="1280"/>
    <n v="1280"/>
    <n v="1280"/>
    <n v="1280"/>
    <n v="1280"/>
    <n v="1280"/>
    <n v="1280"/>
    <n v="1280"/>
    <n v="1280"/>
    <n v="1280"/>
    <n v="1280"/>
    <n v="1280"/>
    <n v="1280"/>
  </r>
  <r>
    <x v="4"/>
    <n v="42026"/>
    <x v="293"/>
    <n v="1088"/>
    <n v="1088"/>
    <n v="1088"/>
    <n v="1088"/>
    <n v="1088"/>
    <n v="1088"/>
    <n v="1088"/>
    <n v="1088"/>
    <n v="1088"/>
    <n v="1088"/>
    <n v="1088"/>
    <n v="1088"/>
    <n v="1088"/>
    <n v="1088"/>
    <n v="1088"/>
    <n v="1088"/>
    <n v="1088"/>
    <n v="1088"/>
    <n v="1088"/>
    <n v="1088"/>
    <n v="1088"/>
    <n v="1088"/>
    <n v="1088"/>
  </r>
  <r>
    <x v="0"/>
    <n v="37017"/>
    <x v="294"/>
    <n v="379.8"/>
    <n v="376.15"/>
    <n v="401.8"/>
    <n v="365.12"/>
    <n v="376.69"/>
    <n v="373.07"/>
    <n v="402.83"/>
    <n v="366.74"/>
    <n v="364.96"/>
    <n v="326.55"/>
    <n v="329.5"/>
    <n v="353.25335243553008"/>
    <n v="365.47280802292266"/>
    <n v="389.91171919770773"/>
    <n v="392.13343839541545"/>
    <n v="391.02257879656162"/>
    <n v="384.35742120343838"/>
    <n v="386.57914040114611"/>
    <n v="387.69"/>
    <n v="377.69226361031519"/>
    <n v="374.35968481375357"/>
    <n v="366.5836676217765"/>
    <n v="363.25108882521488"/>
  </r>
  <r>
    <x v="1"/>
    <n v="37017"/>
    <x v="294"/>
    <n v="546"/>
    <n v="552"/>
    <n v="540"/>
    <n v="533"/>
    <n v="520"/>
    <n v="508"/>
    <n v="536"/>
    <n v="525"/>
    <n v="535"/>
    <n v="544"/>
    <n v="559"/>
    <n v="543"/>
    <n v="547"/>
    <n v="541"/>
    <n v="534"/>
    <n v="528"/>
    <n v="533"/>
    <n v="545"/>
    <n v="545"/>
    <n v="567"/>
    <n v="569"/>
    <n v="566"/>
    <n v="562"/>
  </r>
  <r>
    <x v="2"/>
    <n v="37017"/>
    <x v="294"/>
    <n v="925.8"/>
    <n v="928.15"/>
    <n v="941.8"/>
    <n v="898.12"/>
    <n v="896.69"/>
    <n v="881.06999999999994"/>
    <n v="938.82999999999993"/>
    <n v="891.74"/>
    <n v="899.96"/>
    <n v="870.55"/>
    <n v="888.5"/>
    <n v="896.25335243553013"/>
    <n v="912.47280802292266"/>
    <n v="930.91171919770773"/>
    <n v="926.1334383954154"/>
    <n v="919.02257879656167"/>
    <n v="917.35742120343843"/>
    <n v="931.57914040114611"/>
    <n v="932.69"/>
    <n v="944.69226361031519"/>
    <n v="943.35968481375357"/>
    <n v="932.5836676217765"/>
    <n v="925.25108882521488"/>
  </r>
  <r>
    <x v="3"/>
    <n v="37017"/>
    <x v="294"/>
    <n v="1282"/>
    <n v="1282"/>
    <n v="1282"/>
    <n v="1282"/>
    <n v="1282"/>
    <n v="1282"/>
    <n v="1282"/>
    <n v="1282"/>
    <n v="1282"/>
    <n v="1282"/>
    <n v="1282"/>
    <n v="1282"/>
    <n v="1282"/>
    <n v="1282"/>
    <n v="1282"/>
    <n v="1282"/>
    <n v="1282"/>
    <n v="1282"/>
    <n v="1282"/>
    <n v="1282"/>
    <n v="1282"/>
    <n v="1282"/>
    <n v="1282"/>
  </r>
  <r>
    <x v="4"/>
    <n v="37017"/>
    <x v="294"/>
    <n v="1089.7"/>
    <n v="1089.7"/>
    <n v="1089.7"/>
    <n v="1089.7"/>
    <n v="1089.7"/>
    <n v="1089.7"/>
    <n v="1089.7"/>
    <n v="1089.7"/>
    <n v="1089.7"/>
    <n v="1089.7"/>
    <n v="1089.7"/>
    <n v="1089.7"/>
    <n v="1089.7"/>
    <n v="1089.7"/>
    <n v="1089.7"/>
    <n v="1089.7"/>
    <n v="1089.7"/>
    <n v="1089.7"/>
    <n v="1089.7"/>
    <n v="1089.7"/>
    <n v="1089.7"/>
    <n v="1089.7"/>
    <n v="1089.7"/>
  </r>
  <r>
    <x v="0"/>
    <n v="11050"/>
    <x v="295"/>
    <n v="360.66"/>
    <n v="406.64"/>
    <n v="430.99"/>
    <n v="420.26"/>
    <n v="437.99"/>
    <n v="412.88"/>
    <n v="430.34"/>
    <n v="446.90999999999997"/>
    <n v="445.26"/>
    <n v="454.72"/>
    <n v="459.26"/>
    <n v="458.9931162790698"/>
    <n v="464.60427906976747"/>
    <n v="472.45990697674421"/>
    <n v="490.41562790697674"/>
    <n v="493.78232558139536"/>
    <n v="489.29339534883718"/>
    <n v="485.92669767441862"/>
    <n v="482.56"/>
    <n v="483.68223255813956"/>
    <n v="487.04893023255812"/>
    <n v="483.68223255813956"/>
    <n v="480.31553488372094"/>
  </r>
  <r>
    <x v="1"/>
    <n v="11050"/>
    <x v="295"/>
    <n v="644"/>
    <n v="670"/>
    <n v="707"/>
    <n v="757"/>
    <n v="738"/>
    <n v="772"/>
    <n v="762"/>
    <n v="788"/>
    <n v="795"/>
    <n v="825"/>
    <n v="851"/>
    <n v="860"/>
    <n v="873"/>
    <n v="894"/>
    <n v="898"/>
    <n v="901"/>
    <n v="917"/>
    <n v="917"/>
    <n v="926"/>
    <n v="925"/>
    <n v="933"/>
    <n v="933"/>
    <n v="934"/>
  </r>
  <r>
    <x v="2"/>
    <n v="11050"/>
    <x v="295"/>
    <n v="1004.6600000000001"/>
    <n v="1076.6399999999999"/>
    <n v="1137.99"/>
    <n v="1177.26"/>
    <n v="1175.99"/>
    <n v="1184.8800000000001"/>
    <n v="1192.3399999999999"/>
    <n v="1234.9099999999999"/>
    <n v="1240.26"/>
    <n v="1279.72"/>
    <n v="1310.26"/>
    <n v="1318.9931162790699"/>
    <n v="1337.6042790697675"/>
    <n v="1366.4599069767442"/>
    <n v="1388.4156279069766"/>
    <n v="1394.7823255813953"/>
    <n v="1406.2933953488373"/>
    <n v="1402.9266976744186"/>
    <n v="1408.56"/>
    <n v="1408.6822325581395"/>
    <n v="1420.0489302325582"/>
    <n v="1416.6822325581395"/>
    <n v="1414.3155348837208"/>
  </r>
  <r>
    <x v="3"/>
    <n v="11050"/>
    <x v="295"/>
    <n v="1416"/>
    <n v="1416"/>
    <n v="1416"/>
    <n v="1416"/>
    <n v="1416"/>
    <n v="1416"/>
    <n v="1416"/>
    <n v="1416"/>
    <n v="1416"/>
    <n v="1416"/>
    <n v="1416"/>
    <n v="1416"/>
    <n v="1416"/>
    <n v="1416"/>
    <n v="1416"/>
    <n v="1416"/>
    <n v="1416"/>
    <n v="1416"/>
    <n v="1416"/>
    <n v="1416"/>
    <n v="1416"/>
    <n v="1416"/>
    <n v="1416"/>
  </r>
  <r>
    <x v="4"/>
    <n v="11050"/>
    <x v="295"/>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n v="1203.5999999999999"/>
  </r>
  <r>
    <x v="0"/>
    <n v="12040"/>
    <x v="296"/>
    <n v="1068.1500000000001"/>
    <n v="1105.8800000000001"/>
    <n v="1136.58"/>
    <n v="1156.5"/>
    <n v="1197.75"/>
    <n v="1150.6099999999999"/>
    <n v="1191.0999999999999"/>
    <n v="1246.27"/>
    <n v="1218.07"/>
    <n v="1182.42"/>
    <n v="1163.6600000000001"/>
    <n v="1111.6708682008368"/>
    <n v="1107.2463075313808"/>
    <n v="1095.0787656903765"/>
    <n v="1092.8664853556486"/>
    <n v="1078.4866631799164"/>
    <n v="1066.3191213389121"/>
    <n v="1055.2577196652719"/>
    <n v="1057.47"/>
    <n v="1064.1068410041842"/>
    <n v="1066.3191213389121"/>
    <n v="1087.3357845188284"/>
    <n v="1101.7156066945606"/>
  </r>
  <r>
    <x v="1"/>
    <n v="12040"/>
    <x v="296"/>
    <n v="1410"/>
    <n v="1427"/>
    <n v="1496"/>
    <n v="1536"/>
    <n v="1605"/>
    <n v="1689"/>
    <n v="1743"/>
    <n v="1803"/>
    <n v="1838"/>
    <n v="1895"/>
    <n v="1886"/>
    <n v="1916"/>
    <n v="1902"/>
    <n v="1871"/>
    <n v="1854"/>
    <n v="1819"/>
    <n v="1801"/>
    <n v="1759"/>
    <n v="1735"/>
    <n v="1713"/>
    <n v="1708"/>
    <n v="1698"/>
    <n v="1695"/>
  </r>
  <r>
    <x v="2"/>
    <n v="12040"/>
    <x v="296"/>
    <n v="2478.15"/>
    <n v="2532.88"/>
    <n v="2632.58"/>
    <n v="2692.5"/>
    <n v="2802.75"/>
    <n v="2839.6099999999997"/>
    <n v="2934.1"/>
    <n v="3049.27"/>
    <n v="3056.0699999999997"/>
    <n v="3077.42"/>
    <n v="3049.66"/>
    <n v="3027.6708682008366"/>
    <n v="3009.2463075313808"/>
    <n v="2966.0787656903767"/>
    <n v="2946.8664853556484"/>
    <n v="2897.4866631799164"/>
    <n v="2867.3191213389118"/>
    <n v="2814.2577196652719"/>
    <n v="2792.4700000000003"/>
    <n v="2777.1068410041844"/>
    <n v="2774.3191213389118"/>
    <n v="2785.3357845188284"/>
    <n v="2796.7156066945608"/>
  </r>
  <r>
    <x v="3"/>
    <n v="12040"/>
    <x v="296"/>
    <n v="3911"/>
    <n v="3911"/>
    <n v="3911"/>
    <n v="3911"/>
    <n v="3911"/>
    <n v="3911"/>
    <n v="3911"/>
    <n v="3911"/>
    <n v="3911"/>
    <n v="3911"/>
    <n v="3911"/>
    <n v="3911"/>
    <n v="3911"/>
    <n v="3911"/>
    <n v="3911"/>
    <n v="3911"/>
    <n v="3911"/>
    <n v="3911"/>
    <n v="3911"/>
    <n v="3911"/>
    <n v="3911"/>
    <n v="3911"/>
    <n v="3911"/>
  </r>
  <r>
    <x v="4"/>
    <n v="12040"/>
    <x v="296"/>
    <n v="3324.35"/>
    <n v="3324.35"/>
    <n v="3324.35"/>
    <n v="3324.35"/>
    <n v="3324.35"/>
    <n v="3324.35"/>
    <n v="3324.35"/>
    <n v="3324.35"/>
    <n v="3324.35"/>
    <n v="3324.35"/>
    <n v="3324.35"/>
    <n v="3324.35"/>
    <n v="3324.35"/>
    <n v="3324.35"/>
    <n v="3324.35"/>
    <n v="3324.35"/>
    <n v="3324.35"/>
    <n v="3324.35"/>
    <n v="3324.35"/>
    <n v="3324.35"/>
    <n v="3324.35"/>
    <n v="3324.35"/>
    <n v="3324.35"/>
  </r>
  <r>
    <x v="0"/>
    <n v="37018"/>
    <x v="297"/>
    <n v="613.04999999999995"/>
    <n v="654.38"/>
    <n v="640.51"/>
    <n v="601.21"/>
    <n v="625.42999999999995"/>
    <n v="600.89"/>
    <n v="592.42999999999995"/>
    <n v="580.32000000000005"/>
    <n v="565.86"/>
    <n v="549.04999999999995"/>
    <n v="554.51"/>
    <n v="558.70400414937762"/>
    <n v="563.18259336099584"/>
    <n v="558.70400414937762"/>
    <n v="547.50753112033192"/>
    <n v="549.74682572614108"/>
    <n v="549.74682572614108"/>
    <n v="541.90929460580912"/>
    <n v="539.66999999999996"/>
    <n v="535.19141078838175"/>
    <n v="543.0289419087137"/>
    <n v="549.74682572614108"/>
    <n v="558.70400414937762"/>
  </r>
  <r>
    <x v="1"/>
    <n v="37018"/>
    <x v="297"/>
    <n v="830"/>
    <n v="827"/>
    <n v="835"/>
    <n v="857"/>
    <n v="866"/>
    <n v="889"/>
    <n v="904"/>
    <n v="885"/>
    <n v="878"/>
    <n v="865"/>
    <n v="869"/>
    <n v="847"/>
    <n v="827"/>
    <n v="829"/>
    <n v="838"/>
    <n v="829"/>
    <n v="827"/>
    <n v="831"/>
    <n v="835"/>
    <n v="831"/>
    <n v="817"/>
    <n v="813"/>
    <n v="814"/>
  </r>
  <r>
    <x v="2"/>
    <n v="37018"/>
    <x v="297"/>
    <n v="1443.05"/>
    <n v="1481.38"/>
    <n v="1475.51"/>
    <n v="1458.21"/>
    <n v="1491.4299999999998"/>
    <n v="1489.8899999999999"/>
    <n v="1496.4299999999998"/>
    <n v="1465.3200000000002"/>
    <n v="1443.8600000000001"/>
    <n v="1414.05"/>
    <n v="1423.51"/>
    <n v="1405.7040041493776"/>
    <n v="1390.1825933609957"/>
    <n v="1387.7040041493776"/>
    <n v="1385.5075311203318"/>
    <n v="1378.7468257261412"/>
    <n v="1376.7468257261412"/>
    <n v="1372.909294605809"/>
    <n v="1374.67"/>
    <n v="1366.1914107883817"/>
    <n v="1360.0289419087137"/>
    <n v="1362.7468257261412"/>
    <n v="1372.7040041493776"/>
  </r>
  <r>
    <x v="3"/>
    <n v="37018"/>
    <x v="297"/>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473"/>
    <n v="1768.23529411765"/>
    <n v="1768.23529411765"/>
  </r>
  <r>
    <x v="4"/>
    <n v="37018"/>
    <x v="297"/>
    <n v="1503"/>
    <n v="1503"/>
    <n v="1503"/>
    <n v="1503"/>
    <n v="1503"/>
    <n v="1503"/>
    <n v="1503"/>
    <n v="1503"/>
    <n v="1503"/>
    <n v="1503"/>
    <n v="1503"/>
    <n v="1503"/>
    <n v="1503"/>
    <n v="1503"/>
    <n v="1503"/>
    <n v="1503"/>
    <n v="1503"/>
    <n v="1503"/>
    <n v="1503"/>
    <n v="1503"/>
    <n v="1503"/>
    <n v="1503"/>
    <n v="1503"/>
  </r>
  <r>
    <x v="0"/>
    <n v="11052"/>
    <x v="298"/>
    <n v="493.21"/>
    <n v="476.26"/>
    <n v="486.56"/>
    <n v="523.51"/>
    <n v="492.07"/>
    <n v="562.24"/>
    <n v="574.16"/>
    <n v="574.42999999999995"/>
    <n v="582.89"/>
    <n v="560.02"/>
    <n v="567.32000000000005"/>
    <n v="571.26455696202527"/>
    <n v="570.14443037974684"/>
    <n v="557.82303797468353"/>
    <n v="538.78088607594941"/>
    <n v="537.66075949367087"/>
    <n v="527.57962025316453"/>
    <n v="532.06012658227849"/>
    <n v="530.94000000000005"/>
    <n v="520.85886075949372"/>
    <n v="514.1381012658228"/>
    <n v="516.37835443037977"/>
    <n v="515.25822784810123"/>
  </r>
  <r>
    <x v="1"/>
    <n v="11052"/>
    <x v="298"/>
    <n v="701"/>
    <n v="678"/>
    <n v="683"/>
    <n v="674"/>
    <n v="680"/>
    <n v="676"/>
    <n v="692"/>
    <n v="741"/>
    <n v="758"/>
    <n v="795"/>
    <n v="808"/>
    <n v="822"/>
    <n v="835"/>
    <n v="818"/>
    <n v="814"/>
    <n v="823"/>
    <n v="820"/>
    <n v="802"/>
    <n v="787"/>
    <n v="785"/>
    <n v="765"/>
    <n v="760"/>
    <n v="751"/>
  </r>
  <r>
    <x v="2"/>
    <n v="11052"/>
    <x v="298"/>
    <n v="1194.21"/>
    <n v="1154.26"/>
    <n v="1169.56"/>
    <n v="1197.51"/>
    <n v="1172.07"/>
    <n v="1238.24"/>
    <n v="1266.1599999999999"/>
    <n v="1315.4299999999998"/>
    <n v="1340.8899999999999"/>
    <n v="1355.02"/>
    <n v="1375.3200000000002"/>
    <n v="1393.2645569620254"/>
    <n v="1405.1444303797468"/>
    <n v="1375.8230379746835"/>
    <n v="1352.7808860759494"/>
    <n v="1360.6607594936709"/>
    <n v="1347.5796202531646"/>
    <n v="1334.0601265822784"/>
    <n v="1317.94"/>
    <n v="1305.8588607594938"/>
    <n v="1279.1381012658228"/>
    <n v="1276.3783544303797"/>
    <n v="1266.2582278481013"/>
  </r>
  <r>
    <x v="3"/>
    <n v="11052"/>
    <x v="298"/>
    <n v="1573"/>
    <n v="1573"/>
    <n v="1573"/>
    <n v="1573"/>
    <n v="1573"/>
    <n v="1573"/>
    <n v="1573"/>
    <n v="1573"/>
    <n v="1573"/>
    <n v="1573"/>
    <n v="1573"/>
    <n v="1573"/>
    <n v="1573"/>
    <n v="1573"/>
    <n v="1573"/>
    <n v="1573"/>
    <n v="1573"/>
    <n v="1573"/>
    <n v="1573"/>
    <n v="1573"/>
    <n v="1573"/>
    <n v="1573"/>
    <n v="1573"/>
  </r>
  <r>
    <x v="4"/>
    <n v="11052"/>
    <x v="298"/>
    <n v="1337.05"/>
    <n v="1337.05"/>
    <n v="1337.05"/>
    <n v="1337.05"/>
    <n v="1337.05"/>
    <n v="1337.05"/>
    <n v="1337.05"/>
    <n v="1337.05"/>
    <n v="1337.05"/>
    <n v="1337.05"/>
    <n v="1337.05"/>
    <n v="1337.05"/>
    <n v="1337.05"/>
    <n v="1337.05"/>
    <n v="1337.05"/>
    <n v="1337.05"/>
    <n v="1337.05"/>
    <n v="1337.05"/>
    <n v="1337.05"/>
    <n v="1337.05"/>
    <n v="1337.05"/>
    <n v="1337.05"/>
    <n v="1337.05"/>
  </r>
  <r>
    <x v="0"/>
    <n v="45035"/>
    <x v="299"/>
    <n v="1233.83"/>
    <n v="1280.54"/>
    <n v="1352.22"/>
    <n v="1350.51"/>
    <n v="1357.86"/>
    <n v="1375.11"/>
    <n v="1316.29"/>
    <n v="1265.8"/>
    <n v="1246.0999999999999"/>
    <n v="1159.23"/>
    <n v="1133.5"/>
    <n v="1113.6552834224599"/>
    <n v="1103.6223529411764"/>
    <n v="1086.9008021390375"/>
    <n v="1077.9826417112299"/>
    <n v="1059.031550802139"/>
    <n v="1046.7690802139036"/>
    <n v="1045.6543101604277"/>
    <n v="1042.31"/>
    <n v="1040.0804598930481"/>
    <n v="1031.1622994652407"/>
    <n v="1035.6213796791444"/>
    <n v="1033.3918395721926"/>
  </r>
  <r>
    <x v="1"/>
    <n v="45035"/>
    <x v="299"/>
    <n v="1817"/>
    <n v="1784"/>
    <n v="1790"/>
    <n v="1813"/>
    <n v="1793"/>
    <n v="1881"/>
    <n v="1937"/>
    <n v="1984"/>
    <n v="1984"/>
    <n v="2019"/>
    <n v="2027"/>
    <n v="1986"/>
    <n v="1921"/>
    <n v="1878"/>
    <n v="1826"/>
    <n v="1763"/>
    <n v="1739"/>
    <n v="1706"/>
    <n v="1681"/>
    <n v="1661"/>
    <n v="1655"/>
    <n v="1634"/>
    <n v="1624"/>
  </r>
  <r>
    <x v="2"/>
    <n v="45035"/>
    <x v="299"/>
    <n v="3050.83"/>
    <n v="3064.54"/>
    <n v="3142.2200000000003"/>
    <n v="3163.51"/>
    <n v="3150.8599999999997"/>
    <n v="3256.1099999999997"/>
    <n v="3253.29"/>
    <n v="3249.8"/>
    <n v="3230.1"/>
    <n v="3178.23"/>
    <n v="3160.5"/>
    <n v="3099.6552834224599"/>
    <n v="3024.6223529411764"/>
    <n v="2964.9008021390373"/>
    <n v="2903.9826417112299"/>
    <n v="2822.031550802139"/>
    <n v="2785.7690802139036"/>
    <n v="2751.6543101604275"/>
    <n v="2723.31"/>
    <n v="2701.0804598930481"/>
    <n v="2686.1622994652407"/>
    <n v="2669.6213796791444"/>
    <n v="2657.3918395721926"/>
  </r>
  <r>
    <x v="3"/>
    <n v="45035"/>
    <x v="299"/>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0000000000005"/>
    <n v="3302"/>
    <n v="3302"/>
  </r>
  <r>
    <x v="4"/>
    <n v="45035"/>
    <x v="299"/>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n v="2806.7000000000003"/>
  </r>
  <r>
    <x v="0"/>
    <n v="11053"/>
    <x v="300"/>
    <n v="751.95"/>
    <n v="777.49"/>
    <n v="825.14"/>
    <n v="823.03"/>
    <n v="892.85"/>
    <n v="908.81999999999994"/>
    <n v="908.41"/>
    <n v="905.44"/>
    <n v="843.08"/>
    <n v="864.66"/>
    <n v="888.09"/>
    <n v="877.66577319587623"/>
    <n v="913.48886597938144"/>
    <n v="887.74101804123711"/>
    <n v="865.35158505154641"/>
    <n v="877.66577319587623"/>
    <n v="858.63475515463915"/>
    <n v="866.47105670103088"/>
    <n v="868.71"/>
    <n v="867.59052835051546"/>
    <n v="875.42682989690718"/>
    <n v="889.97996134020616"/>
    <n v="892.21890463917521"/>
  </r>
  <r>
    <x v="1"/>
    <n v="11053"/>
    <x v="300"/>
    <n v="1181"/>
    <n v="1175"/>
    <n v="1146"/>
    <n v="1133"/>
    <n v="1163"/>
    <n v="1171"/>
    <n v="1219"/>
    <n v="1246"/>
    <n v="1318"/>
    <n v="1340"/>
    <n v="1332"/>
    <n v="1342"/>
    <n v="1314"/>
    <n v="1344"/>
    <n v="1341"/>
    <n v="1318"/>
    <n v="1348"/>
    <n v="1327"/>
    <n v="1341"/>
    <n v="1332"/>
    <n v="1316"/>
    <n v="1314"/>
    <n v="1303"/>
  </r>
  <r>
    <x v="2"/>
    <n v="11053"/>
    <x v="300"/>
    <n v="1932.95"/>
    <n v="1952.49"/>
    <n v="1971.1399999999999"/>
    <n v="1956.03"/>
    <n v="2055.85"/>
    <n v="2079.8199999999997"/>
    <n v="2127.41"/>
    <n v="2151.44"/>
    <n v="2161.08"/>
    <n v="2204.66"/>
    <n v="2220.09"/>
    <n v="2219.6657731958762"/>
    <n v="2227.4888659793814"/>
    <n v="2231.7410180412371"/>
    <n v="2206.3515850515464"/>
    <n v="2195.6657731958762"/>
    <n v="2206.6347551546392"/>
    <n v="2193.4710567010306"/>
    <n v="2209.71"/>
    <n v="2199.5905283505153"/>
    <n v="2191.4268298969073"/>
    <n v="2203.979961340206"/>
    <n v="2195.218904639175"/>
  </r>
  <r>
    <x v="3"/>
    <n v="11053"/>
    <x v="300"/>
    <n v="2928"/>
    <n v="2928"/>
    <n v="2928"/>
    <n v="2928"/>
    <n v="2928"/>
    <n v="2928"/>
    <n v="2928"/>
    <n v="2928"/>
    <n v="2928"/>
    <n v="2928"/>
    <n v="2928"/>
    <n v="2928"/>
    <n v="2928"/>
    <n v="2928"/>
    <n v="2928"/>
    <n v="2928"/>
    <n v="2928"/>
    <n v="2928"/>
    <n v="2928"/>
    <n v="2928"/>
    <n v="2928"/>
    <n v="2928"/>
    <n v="2928"/>
  </r>
  <r>
    <x v="4"/>
    <n v="11053"/>
    <x v="300"/>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n v="2488.7999999999997"/>
  </r>
  <r>
    <x v="0"/>
    <n v="11054"/>
    <x v="301"/>
    <n v="513.21"/>
    <n v="552.86"/>
    <n v="577.97"/>
    <n v="569.04999999999995"/>
    <n v="562.13"/>
    <n v="530.88"/>
    <n v="570.70000000000005"/>
    <n v="531.72"/>
    <n v="517.48"/>
    <n v="522.59"/>
    <n v="530.32000000000005"/>
    <n v="542.78085774058582"/>
    <n v="562.84257322175733"/>
    <n v="559.49895397489536"/>
    <n v="537.20815899581589"/>
    <n v="542.78085774058582"/>
    <n v="526.06276150627616"/>
    <n v="521.60460251046027"/>
    <n v="532.75"/>
    <n v="526.06276150627616"/>
    <n v="524.94822175732213"/>
    <n v="532.75"/>
    <n v="533.86453974895403"/>
  </r>
  <r>
    <x v="1"/>
    <n v="11054"/>
    <x v="301"/>
    <n v="731"/>
    <n v="709"/>
    <n v="728"/>
    <n v="748"/>
    <n v="758"/>
    <n v="767"/>
    <n v="777"/>
    <n v="810"/>
    <n v="861"/>
    <n v="858"/>
    <n v="854"/>
    <n v="843"/>
    <n v="827"/>
    <n v="834"/>
    <n v="834"/>
    <n v="832"/>
    <n v="847"/>
    <n v="860"/>
    <n v="858"/>
    <n v="853"/>
    <n v="845"/>
    <n v="842"/>
    <n v="825"/>
  </r>
  <r>
    <x v="2"/>
    <n v="11054"/>
    <x v="301"/>
    <n v="1244.21"/>
    <n v="1261.8600000000001"/>
    <n v="1305.97"/>
    <n v="1317.05"/>
    <n v="1320.13"/>
    <n v="1297.8800000000001"/>
    <n v="1347.7"/>
    <n v="1341.72"/>
    <n v="1378.48"/>
    <n v="1380.5900000000001"/>
    <n v="1384.3200000000002"/>
    <n v="1385.7808577405858"/>
    <n v="1389.8425732217574"/>
    <n v="1393.4989539748954"/>
    <n v="1371.2081589958159"/>
    <n v="1374.7808577405858"/>
    <n v="1373.0627615062763"/>
    <n v="1381.6046025104602"/>
    <n v="1390.75"/>
    <n v="1379.0627615062763"/>
    <n v="1369.9482217573222"/>
    <n v="1374.75"/>
    <n v="1358.864539748954"/>
  </r>
  <r>
    <x v="3"/>
    <n v="11054"/>
    <x v="301"/>
    <n v="1841.7"/>
    <n v="1841.7"/>
    <n v="1841.7"/>
    <n v="1841.7"/>
    <n v="1841.7"/>
    <n v="1841.7"/>
    <n v="1841.7"/>
    <n v="1841.7"/>
    <n v="1841.7"/>
    <n v="1841.7"/>
    <n v="1841.7"/>
    <n v="1841.7"/>
    <n v="1841.7"/>
    <n v="1841.7"/>
    <n v="1841.7"/>
    <n v="1841.7"/>
    <n v="1841.7"/>
    <n v="1841.7"/>
    <n v="1841.7"/>
    <n v="1841.7"/>
    <n v="1841.7"/>
    <n v="1841.7"/>
    <n v="1841.7"/>
  </r>
  <r>
    <x v="4"/>
    <n v="11054"/>
    <x v="301"/>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n v="1565.4450000000002"/>
  </r>
  <r>
    <x v="0"/>
    <n v="23094"/>
    <x v="302"/>
    <n v="1082.53"/>
    <n v="1064.6600000000001"/>
    <n v="1117.69"/>
    <n v="1181.4000000000001"/>
    <n v="1152.58"/>
    <n v="1156.26"/>
    <n v="1165.18"/>
    <n v="1189.67"/>
    <n v="1233.67"/>
    <n v="1251.83"/>
    <n v="1201.96"/>
    <n v="1156.542993062438"/>
    <n v="1116.6622001982159"/>
    <n v="1081.2126065411298"/>
    <n v="1071.2424083250744"/>
    <n v="1083.4282061446977"/>
    <n v="1095.614003964321"/>
    <n v="1097.8296035678891"/>
    <n v="1117.77"/>
    <n v="1126.6323984142716"/>
    <n v="1126.6323984142716"/>
    <n v="1136.6025966303271"/>
    <n v="1146.5727948463825"/>
  </r>
  <r>
    <x v="1"/>
    <n v="23094"/>
    <x v="302"/>
    <n v="1296"/>
    <n v="1326"/>
    <n v="1374"/>
    <n v="1400"/>
    <n v="1482"/>
    <n v="1531"/>
    <n v="1577"/>
    <n v="1585"/>
    <n v="1595"/>
    <n v="1643"/>
    <n v="1671"/>
    <n v="1708"/>
    <n v="1715"/>
    <n v="1710"/>
    <n v="1708"/>
    <n v="1678"/>
    <n v="1632"/>
    <n v="1601"/>
    <n v="1576"/>
    <n v="1559"/>
    <n v="1559"/>
    <n v="1572"/>
    <n v="1590"/>
  </r>
  <r>
    <x v="2"/>
    <n v="23094"/>
    <x v="302"/>
    <n v="2378.5299999999997"/>
    <n v="2390.66"/>
    <n v="2491.69"/>
    <n v="2581.4"/>
    <n v="2634.58"/>
    <n v="2687.26"/>
    <n v="2742.1800000000003"/>
    <n v="2774.67"/>
    <n v="2828.67"/>
    <n v="2894.83"/>
    <n v="2872.96"/>
    <n v="2864.5429930624377"/>
    <n v="2831.6622001982159"/>
    <n v="2791.2126065411298"/>
    <n v="2779.2424083250744"/>
    <n v="2761.4282061446975"/>
    <n v="2727.614003964321"/>
    <n v="2698.8296035678891"/>
    <n v="2693.77"/>
    <n v="2685.6323984142718"/>
    <n v="2685.6323984142718"/>
    <n v="2708.6025966303268"/>
    <n v="2736.5727948463827"/>
  </r>
  <r>
    <x v="3"/>
    <n v="23094"/>
    <x v="302"/>
    <n v="3144"/>
    <n v="3144"/>
    <n v="3144"/>
    <n v="3144"/>
    <n v="3144"/>
    <n v="3144"/>
    <n v="3144"/>
    <n v="3144"/>
    <n v="3144"/>
    <n v="3144"/>
    <n v="3144"/>
    <n v="3144"/>
    <n v="3144"/>
    <n v="3144"/>
    <n v="3144"/>
    <n v="3144"/>
    <n v="3144"/>
    <n v="3144"/>
    <n v="3144"/>
    <n v="3144"/>
    <n v="3144"/>
    <n v="3144"/>
    <n v="3144"/>
  </r>
  <r>
    <x v="4"/>
    <n v="23094"/>
    <x v="302"/>
    <n v="2672.4"/>
    <n v="2672.4"/>
    <n v="2672.4"/>
    <n v="2672.4"/>
    <n v="2672.4"/>
    <n v="2672.4"/>
    <n v="2672.4"/>
    <n v="2672.4"/>
    <n v="2672.4"/>
    <n v="2672.4"/>
    <n v="2672.4"/>
    <n v="2672.4"/>
    <n v="2672.4"/>
    <n v="2672.4"/>
    <n v="2672.4"/>
    <n v="2672.4"/>
    <n v="2672.4"/>
    <n v="2672.4"/>
    <n v="2672.4"/>
    <n v="2672.4"/>
    <n v="2672.4"/>
    <n v="2672.4"/>
    <n v="2672.4"/>
  </r>
  <r>
    <x v="0"/>
    <n v="31040"/>
    <x v="303"/>
    <n v="878.17"/>
    <n v="906.39"/>
    <n v="892.28"/>
    <n v="909.17"/>
    <n v="933.01"/>
    <n v="889.6"/>
    <n v="880.25"/>
    <n v="831.22"/>
    <n v="835.14"/>
    <n v="836.09"/>
    <n v="798.92"/>
    <n v="791.34821325648409"/>
    <n v="799.23914985590773"/>
    <n v="791.34821325648409"/>
    <n v="815.02102305475501"/>
    <n v="801.49370317002877"/>
    <n v="784.58455331412097"/>
    <n v="775.56634005763692"/>
    <n v="782.32999999999993"/>
    <n v="782.32999999999993"/>
    <n v="785.71182997118149"/>
    <n v="794.73004322766565"/>
    <n v="799.23914985590773"/>
  </r>
  <r>
    <x v="1"/>
    <n v="31040"/>
    <x v="303"/>
    <n v="1179"/>
    <n v="1144"/>
    <n v="1143"/>
    <n v="1139"/>
    <n v="1169"/>
    <n v="1197"/>
    <n v="1272"/>
    <n v="1291"/>
    <n v="1300"/>
    <n v="1292"/>
    <n v="1288"/>
    <n v="1302"/>
    <n v="1275"/>
    <n v="1274"/>
    <n v="1240"/>
    <n v="1223"/>
    <n v="1234"/>
    <n v="1222"/>
    <n v="1215"/>
    <n v="1197"/>
    <n v="1215"/>
    <n v="1204"/>
    <n v="1195"/>
  </r>
  <r>
    <x v="2"/>
    <n v="31040"/>
    <x v="303"/>
    <n v="2057.17"/>
    <n v="2050.39"/>
    <n v="2035.28"/>
    <n v="2048.17"/>
    <n v="2102.0100000000002"/>
    <n v="2086.6"/>
    <n v="2152.25"/>
    <n v="2122.2200000000003"/>
    <n v="2135.14"/>
    <n v="2128.09"/>
    <n v="2086.92"/>
    <n v="2093.3482132564841"/>
    <n v="2074.2391498559077"/>
    <n v="2065.3482132564841"/>
    <n v="2055.021023054755"/>
    <n v="2024.4937031700288"/>
    <n v="2018.584553314121"/>
    <n v="1997.5663400576368"/>
    <n v="1997.33"/>
    <n v="1979.33"/>
    <n v="2000.7118299711815"/>
    <n v="1998.7300432276656"/>
    <n v="1994.2391498559077"/>
  </r>
  <r>
    <x v="3"/>
    <n v="31040"/>
    <x v="303"/>
    <n v="2620"/>
    <n v="2620"/>
    <n v="2620"/>
    <n v="2620"/>
    <n v="2620"/>
    <n v="2620"/>
    <n v="2620"/>
    <n v="2620"/>
    <n v="2620"/>
    <n v="2620"/>
    <n v="2620"/>
    <n v="2620"/>
    <n v="2620"/>
    <n v="2620"/>
    <n v="2620"/>
    <n v="2620"/>
    <n v="2620"/>
    <n v="2620"/>
    <n v="2620"/>
    <n v="2620"/>
    <n v="2620"/>
    <n v="2620"/>
    <n v="2620"/>
  </r>
  <r>
    <x v="4"/>
    <n v="31040"/>
    <x v="303"/>
    <n v="2227"/>
    <n v="2227"/>
    <n v="2227"/>
    <n v="2227"/>
    <n v="2227"/>
    <n v="2227"/>
    <n v="2227"/>
    <n v="2227"/>
    <n v="2227"/>
    <n v="2227"/>
    <n v="2227"/>
    <n v="2227"/>
    <n v="2227"/>
    <n v="2227"/>
    <n v="2227"/>
    <n v="2227"/>
    <n v="2227"/>
    <n v="2227"/>
    <n v="2227"/>
    <n v="2227"/>
    <n v="2227"/>
    <n v="2227"/>
    <n v="2227"/>
  </r>
  <r>
    <x v="0"/>
    <n v="42028"/>
    <x v="304"/>
    <n v="984.28"/>
    <n v="1056.83"/>
    <n v="1053.8800000000001"/>
    <n v="1033.77"/>
    <n v="1036.8499999999999"/>
    <n v="983.81999999999994"/>
    <n v="988.39"/>
    <n v="966.36"/>
    <n v="966.28"/>
    <n v="969.98"/>
    <n v="934.52"/>
    <n v="927.48023622047242"/>
    <n v="904.12641732283464"/>
    <n v="880.77259842519686"/>
    <n v="866.31547244094486"/>
    <n v="846.29791338582675"/>
    <n v="848.52208661417319"/>
    <n v="849.63417322834641"/>
    <n v="847.41"/>
    <n v="847.41"/>
    <n v="846.29791338582675"/>
    <n v="858.5308661417323"/>
    <n v="869.65173228346453"/>
  </r>
  <r>
    <x v="1"/>
    <n v="42028"/>
    <x v="304"/>
    <n v="1402"/>
    <n v="1433"/>
    <n v="1409"/>
    <n v="1454"/>
    <n v="1419"/>
    <n v="1442"/>
    <n v="1454"/>
    <n v="1490"/>
    <n v="1470"/>
    <n v="1485"/>
    <n v="1515"/>
    <n v="1487"/>
    <n v="1483"/>
    <n v="1456"/>
    <n v="1428"/>
    <n v="1417"/>
    <n v="1371"/>
    <n v="1343"/>
    <n v="1320"/>
    <n v="1302"/>
    <n v="1294"/>
    <n v="1273"/>
    <n v="1275"/>
  </r>
  <r>
    <x v="2"/>
    <n v="42028"/>
    <x v="304"/>
    <n v="2386.2799999999997"/>
    <n v="2489.83"/>
    <n v="2462.88"/>
    <n v="2487.77"/>
    <n v="2455.85"/>
    <n v="2425.8199999999997"/>
    <n v="2442.39"/>
    <n v="2456.36"/>
    <n v="2436.2799999999997"/>
    <n v="2454.98"/>
    <n v="2449.52"/>
    <n v="2414.4802362204723"/>
    <n v="2387.1264173228346"/>
    <n v="2336.772598425197"/>
    <n v="2294.3154724409451"/>
    <n v="2263.2979133858266"/>
    <n v="2219.5220866141731"/>
    <n v="2192.6341732283463"/>
    <n v="2167.41"/>
    <n v="2149.41"/>
    <n v="2140.2979133858266"/>
    <n v="2131.5308661417321"/>
    <n v="2144.6517322834643"/>
  </r>
  <r>
    <x v="3"/>
    <n v="42028"/>
    <x v="304"/>
    <n v="2836"/>
    <n v="2836"/>
    <n v="2836"/>
    <n v="2836"/>
    <n v="2836"/>
    <n v="2836"/>
    <n v="2836"/>
    <n v="2836"/>
    <n v="2836"/>
    <n v="2836"/>
    <n v="2836"/>
    <n v="2836"/>
    <n v="2836"/>
    <n v="2836"/>
    <n v="2836"/>
    <n v="2836"/>
    <n v="2836"/>
    <n v="2836"/>
    <n v="2836"/>
    <n v="2836"/>
    <n v="2836"/>
    <n v="2836"/>
    <n v="2836"/>
  </r>
  <r>
    <x v="4"/>
    <n v="42028"/>
    <x v="304"/>
    <n v="2410.6"/>
    <n v="2410.6"/>
    <n v="2410.6"/>
    <n v="2410.6"/>
    <n v="2410.6"/>
    <n v="2410.6"/>
    <n v="2410.6"/>
    <n v="2410.6"/>
    <n v="2410.6"/>
    <n v="2410.6"/>
    <n v="2410.6"/>
    <n v="2410.6"/>
    <n v="2410.6"/>
    <n v="2410.6"/>
    <n v="2410.6"/>
    <n v="2410.6"/>
    <n v="2410.6"/>
    <n v="2410.6"/>
    <n v="2410.6"/>
    <n v="2410.6"/>
    <n v="2410.6"/>
    <n v="2410.6"/>
    <n v="2410.6"/>
  </r>
  <r>
    <x v="0"/>
    <n v="43018"/>
    <x v="305"/>
    <n v="571.35"/>
    <n v="555.66999999999996"/>
    <n v="553.48"/>
    <n v="584.59"/>
    <n v="556.48"/>
    <n v="553.75"/>
    <n v="533.29"/>
    <n v="550.02"/>
    <n v="552.13"/>
    <n v="569.51"/>
    <n v="563.29"/>
    <n v="584.85677734374997"/>
    <n v="581.52742187499996"/>
    <n v="565.99042968749995"/>
    <n v="573.75892578125001"/>
    <n v="563.77085937499999"/>
    <n v="565.99042968749995"/>
    <n v="570.4295703125"/>
    <n v="568.21"/>
    <n v="559.33171875000005"/>
    <n v="572.64914062499997"/>
    <n v="578.19806640624995"/>
    <n v="592.62527343750003"/>
  </r>
  <r>
    <x v="1"/>
    <n v="43018"/>
    <x v="305"/>
    <n v="739"/>
    <n v="760"/>
    <n v="739"/>
    <n v="763"/>
    <n v="790"/>
    <n v="807"/>
    <n v="831"/>
    <n v="844"/>
    <n v="845"/>
    <n v="856"/>
    <n v="836"/>
    <n v="822"/>
    <n v="815"/>
    <n v="810"/>
    <n v="782"/>
    <n v="789"/>
    <n v="791"/>
    <n v="795"/>
    <n v="792"/>
    <n v="789"/>
    <n v="793"/>
    <n v="783"/>
    <n v="777"/>
  </r>
  <r>
    <x v="2"/>
    <n v="43018"/>
    <x v="305"/>
    <n v="1310.3499999999999"/>
    <n v="1315.67"/>
    <n v="1292.48"/>
    <n v="1347.5900000000001"/>
    <n v="1346.48"/>
    <n v="1360.75"/>
    <n v="1364.29"/>
    <n v="1394.02"/>
    <n v="1397.13"/>
    <n v="1425.51"/>
    <n v="1399.29"/>
    <n v="1406.8567773437499"/>
    <n v="1396.5274218750001"/>
    <n v="1375.9904296875"/>
    <n v="1355.7589257812501"/>
    <n v="1352.7708593749999"/>
    <n v="1356.9904296875"/>
    <n v="1365.4295703124999"/>
    <n v="1360.21"/>
    <n v="1348.3317187500002"/>
    <n v="1365.649140625"/>
    <n v="1361.1980664062498"/>
    <n v="1369.6252734375"/>
  </r>
  <r>
    <x v="3"/>
    <n v="43018"/>
    <x v="305"/>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824"/>
    <n v="1749.4117647058799"/>
    <n v="1749.4117647058799"/>
  </r>
  <r>
    <x v="4"/>
    <n v="43018"/>
    <x v="305"/>
    <n v="1487"/>
    <n v="1487"/>
    <n v="1487"/>
    <n v="1487"/>
    <n v="1487"/>
    <n v="1487"/>
    <n v="1487"/>
    <n v="1487"/>
    <n v="1487"/>
    <n v="1487"/>
    <n v="1487"/>
    <n v="1487"/>
    <n v="1487"/>
    <n v="1487"/>
    <n v="1487"/>
    <n v="1487"/>
    <n v="1487"/>
    <n v="1487"/>
    <n v="1487"/>
    <n v="1487"/>
    <n v="1487"/>
    <n v="1487"/>
    <n v="1487"/>
  </r>
  <r>
    <x v="0"/>
    <n v="23096"/>
    <x v="306"/>
    <n v="1033.74"/>
    <n v="1079.04"/>
    <n v="1185.4000000000001"/>
    <n v="1134.8"/>
    <n v="1178.72"/>
    <n v="1192.75"/>
    <n v="1146.58"/>
    <n v="1129.23"/>
    <n v="1106.45"/>
    <n v="1066.2"/>
    <n v="1062.04"/>
    <n v="1046.9836784409258"/>
    <n v="983.49637028014615"/>
    <n v="975.69968331303289"/>
    <n v="935.60243605359324"/>
    <n v="926.69193666260662"/>
    <n v="911.09856272837999"/>
    <n v="905.52950060901344"/>
    <n v="914.44"/>
    <n v="915.5538124238733"/>
    <n v="927.80574908647986"/>
    <n v="943.3991230207065"/>
    <n v="957.87868453105966"/>
  </r>
  <r>
    <x v="1"/>
    <n v="23096"/>
    <x v="306"/>
    <n v="1518"/>
    <n v="1499"/>
    <n v="1539"/>
    <n v="1569"/>
    <n v="1572"/>
    <n v="1634"/>
    <n v="1729"/>
    <n v="1764"/>
    <n v="1763"/>
    <n v="1764"/>
    <n v="1755"/>
    <n v="1715"/>
    <n v="1707"/>
    <n v="1672"/>
    <n v="1648"/>
    <n v="1582"/>
    <n v="1566"/>
    <n v="1544"/>
    <n v="1473"/>
    <n v="1455"/>
    <n v="1427"/>
    <n v="1422"/>
    <n v="1406"/>
  </r>
  <r>
    <x v="2"/>
    <n v="23096"/>
    <x v="306"/>
    <n v="2551.7399999999998"/>
    <n v="2578.04"/>
    <n v="2724.4"/>
    <n v="2703.8"/>
    <n v="2750.7200000000003"/>
    <n v="2826.75"/>
    <n v="2875.58"/>
    <n v="2893.23"/>
    <n v="2869.45"/>
    <n v="2830.2"/>
    <n v="2817.04"/>
    <n v="2761.9836784409258"/>
    <n v="2690.496370280146"/>
    <n v="2647.6996833130329"/>
    <n v="2583.602436053593"/>
    <n v="2508.6919366626066"/>
    <n v="2477.0985627283799"/>
    <n v="2449.5295006090137"/>
    <n v="2387.44"/>
    <n v="2370.5538124238733"/>
    <n v="2354.8057490864799"/>
    <n v="2365.3991230207066"/>
    <n v="2363.8786845310597"/>
  </r>
  <r>
    <x v="3"/>
    <n v="23096"/>
    <x v="306"/>
    <n v="3223.4"/>
    <n v="3223.4"/>
    <n v="3223.4"/>
    <n v="3223.4"/>
    <n v="3223.4"/>
    <n v="3223.4"/>
    <n v="3223.4"/>
    <n v="3223.4"/>
    <n v="3223.4"/>
    <n v="3223.4"/>
    <n v="3223.4"/>
    <n v="3223.4"/>
    <n v="3223.4"/>
    <n v="3223.4"/>
    <n v="3223.4"/>
    <n v="3223.4"/>
    <n v="3223.4"/>
    <n v="3223.4"/>
    <n v="3223.4"/>
    <n v="3223.4"/>
    <n v="3223.4"/>
    <n v="3223.4"/>
    <n v="3223.4"/>
  </r>
  <r>
    <x v="4"/>
    <n v="23096"/>
    <x v="306"/>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n v="2739.8900000000003"/>
  </r>
  <r>
    <x v="0"/>
    <n v="11055"/>
    <x v="307"/>
    <n v="844.46"/>
    <n v="873.71"/>
    <n v="882.98"/>
    <n v="817.03"/>
    <n v="850.09"/>
    <n v="852.28"/>
    <n v="833.73"/>
    <n v="810.06"/>
    <n v="755.65"/>
    <n v="740.84"/>
    <n v="760.22"/>
    <n v="772.09299707602338"/>
    <n v="773.21359649122803"/>
    <n v="765.36940058479536"/>
    <n v="753.04280701754385"/>
    <n v="738.47501461988304"/>
    <n v="747.43980994152048"/>
    <n v="756.40460526315792"/>
    <n v="766.49"/>
    <n v="768.73119883040931"/>
    <n v="764.24880116959059"/>
    <n v="769.85179824561408"/>
    <n v="779.93719298245617"/>
  </r>
  <r>
    <x v="1"/>
    <n v="11055"/>
    <x v="307"/>
    <n v="1207"/>
    <n v="1207"/>
    <n v="1209"/>
    <n v="1226"/>
    <n v="1210"/>
    <n v="1214"/>
    <n v="1220"/>
    <n v="1244"/>
    <n v="1253"/>
    <n v="1257"/>
    <n v="1242"/>
    <n v="1217"/>
    <n v="1206"/>
    <n v="1195"/>
    <n v="1186"/>
    <n v="1174"/>
    <n v="1173"/>
    <n v="1170"/>
    <n v="1160"/>
    <n v="1150"/>
    <n v="1156"/>
    <n v="1150"/>
    <n v="1154"/>
  </r>
  <r>
    <x v="2"/>
    <n v="11055"/>
    <x v="307"/>
    <n v="2051.46"/>
    <n v="2080.71"/>
    <n v="2091.98"/>
    <n v="2043.03"/>
    <n v="2060.09"/>
    <n v="2066.2799999999997"/>
    <n v="2053.73"/>
    <n v="2054.06"/>
    <n v="2008.65"/>
    <n v="1997.8400000000001"/>
    <n v="2002.22"/>
    <n v="1989.0929970760235"/>
    <n v="1979.2135964912281"/>
    <n v="1960.3694005847954"/>
    <n v="1939.042807017544"/>
    <n v="1912.475014619883"/>
    <n v="1920.4398099415205"/>
    <n v="1926.4046052631579"/>
    <n v="1926.49"/>
    <n v="1918.7311988304093"/>
    <n v="1920.2488011695905"/>
    <n v="1919.8517982456142"/>
    <n v="1933.9371929824561"/>
  </r>
  <r>
    <x v="3"/>
    <n v="11055"/>
    <x v="307"/>
    <n v="2776.2"/>
    <n v="2776.2"/>
    <n v="2776.2"/>
    <n v="2776.2"/>
    <n v="2776.2"/>
    <n v="2776.2"/>
    <n v="2776.2"/>
    <n v="2776.2"/>
    <n v="2776.2"/>
    <n v="2776.2"/>
    <n v="2776.2"/>
    <n v="2776.2"/>
    <n v="2776.2"/>
    <n v="2776.2"/>
    <n v="2776.2"/>
    <n v="2776.2"/>
    <n v="2776.2"/>
    <n v="2776.2"/>
    <n v="2776.2"/>
    <n v="2776.2"/>
    <n v="2776.2"/>
    <n v="2776.2"/>
    <n v="2776.2"/>
  </r>
  <r>
    <x v="4"/>
    <n v="11055"/>
    <x v="307"/>
    <n v="2359.77"/>
    <n v="2359.77"/>
    <n v="2359.77"/>
    <n v="2359.77"/>
    <n v="2359.77"/>
    <n v="2359.77"/>
    <n v="2359.77"/>
    <n v="2359.77"/>
    <n v="2359.77"/>
    <n v="2359.77"/>
    <n v="2359.77"/>
    <n v="2359.77"/>
    <n v="2359.77"/>
    <n v="2359.77"/>
    <n v="2359.77"/>
    <n v="2359.77"/>
    <n v="2359.77"/>
    <n v="2359.77"/>
    <n v="2359.77"/>
    <n v="2359.77"/>
    <n v="2359.77"/>
    <n v="2359.77"/>
    <n v="2359.77"/>
  </r>
  <r>
    <x v="0"/>
    <n v="71066"/>
    <x v="308"/>
    <n v="837.68"/>
    <n v="906.66"/>
    <n v="899.63"/>
    <n v="900.17"/>
    <n v="928.58"/>
    <n v="933.74"/>
    <n v="910.68"/>
    <n v="928.55"/>
    <n v="878.71"/>
    <n v="886.33"/>
    <n v="876.95"/>
    <n v="867.8843283582089"/>
    <n v="838.76820895522383"/>
    <n v="821.97044776119401"/>
    <n v="819.73074626865673"/>
    <n v="802.93298507462691"/>
    <n v="776.05656716417911"/>
    <n v="755.89925373134326"/>
    <n v="750.3"/>
    <n v="749.18014925373132"/>
    <n v="760.37865671641794"/>
    <n v="764.85805970149249"/>
    <n v="768.21761194029853"/>
  </r>
  <r>
    <x v="1"/>
    <n v="71066"/>
    <x v="308"/>
    <n v="1086"/>
    <n v="1077"/>
    <n v="1120"/>
    <n v="1127"/>
    <n v="1138"/>
    <n v="1224"/>
    <n v="1285"/>
    <n v="1333"/>
    <n v="1374"/>
    <n v="1365"/>
    <n v="1384"/>
    <n v="1397"/>
    <n v="1407"/>
    <n v="1421"/>
    <n v="1369"/>
    <n v="1362"/>
    <n v="1359"/>
    <n v="1333"/>
    <n v="1296"/>
    <n v="1264"/>
    <n v="1244"/>
    <n v="1225"/>
    <n v="1201"/>
  </r>
  <r>
    <x v="2"/>
    <n v="71066"/>
    <x v="308"/>
    <n v="1923.6799999999998"/>
    <n v="1983.6599999999999"/>
    <n v="2019.63"/>
    <n v="2027.17"/>
    <n v="2066.58"/>
    <n v="2157.7399999999998"/>
    <n v="2195.6799999999998"/>
    <n v="2261.5500000000002"/>
    <n v="2252.71"/>
    <n v="2251.33"/>
    <n v="2260.9499999999998"/>
    <n v="2264.8843283582091"/>
    <n v="2245.7682089552236"/>
    <n v="2242.970447761194"/>
    <n v="2188.7307462686567"/>
    <n v="2164.9329850746271"/>
    <n v="2135.0565671641789"/>
    <n v="2088.8992537313434"/>
    <n v="2046.3"/>
    <n v="2013.1801492537313"/>
    <n v="2004.3786567164179"/>
    <n v="1989.8580597014925"/>
    <n v="1969.2176119402984"/>
  </r>
  <r>
    <x v="3"/>
    <n v="71066"/>
    <x v="308"/>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2.9999999999995"/>
    <n v="2543"/>
    <n v="2543"/>
  </r>
  <r>
    <x v="4"/>
    <n v="71066"/>
    <x v="308"/>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n v="2161.5499999999997"/>
  </r>
  <r>
    <x v="0"/>
    <n v="33037"/>
    <x v="309"/>
    <n v="492.75"/>
    <n v="527.4"/>
    <n v="550.4"/>
    <n v="547.13"/>
    <n v="567.66999999999996"/>
    <n v="541.1"/>
    <n v="556.97"/>
    <n v="544.13"/>
    <n v="517.64"/>
    <n v="495.53"/>
    <n v="492.83"/>
    <n v="485.5198387096774"/>
    <n v="489.94370967741935"/>
    <n v="486.6258064516129"/>
    <n v="478.88403225806451"/>
    <n v="485.5198387096774"/>
    <n v="494.3675806451613"/>
    <n v="487.7317741935484"/>
    <n v="479.99"/>
    <n v="479.99"/>
    <n v="477.77806451612901"/>
    <n v="474.46016129032256"/>
    <n v="474.46016129032256"/>
  </r>
  <r>
    <x v="1"/>
    <n v="33037"/>
    <x v="309"/>
    <n v="686"/>
    <n v="670"/>
    <n v="672"/>
    <n v="672"/>
    <n v="700"/>
    <n v="727"/>
    <n v="773"/>
    <n v="793"/>
    <n v="819"/>
    <n v="812"/>
    <n v="807"/>
    <n v="786"/>
    <n v="752"/>
    <n v="727"/>
    <n v="719"/>
    <n v="716"/>
    <n v="691"/>
    <n v="687"/>
    <n v="703"/>
    <n v="700"/>
    <n v="689"/>
    <n v="688"/>
    <n v="695"/>
  </r>
  <r>
    <x v="2"/>
    <n v="33037"/>
    <x v="309"/>
    <n v="1178.75"/>
    <n v="1197.4000000000001"/>
    <n v="1222.4000000000001"/>
    <n v="1219.1300000000001"/>
    <n v="1267.67"/>
    <n v="1268.0999999999999"/>
    <n v="1329.97"/>
    <n v="1337.13"/>
    <n v="1336.6399999999999"/>
    <n v="1307.53"/>
    <n v="1299.83"/>
    <n v="1271.5198387096775"/>
    <n v="1241.9437096774193"/>
    <n v="1213.6258064516128"/>
    <n v="1197.8840322580645"/>
    <n v="1201.5198387096775"/>
    <n v="1185.3675806451613"/>
    <n v="1174.7317741935485"/>
    <n v="1182.99"/>
    <n v="1179.99"/>
    <n v="1166.778064516129"/>
    <n v="1162.4601612903225"/>
    <n v="1169.4601612903225"/>
  </r>
  <r>
    <x v="3"/>
    <n v="33037"/>
    <x v="309"/>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07"/>
    <n v="1622.35294117647"/>
    <n v="1622.35294117647"/>
  </r>
  <r>
    <x v="4"/>
    <n v="33037"/>
    <x v="309"/>
    <n v="1379"/>
    <n v="1379"/>
    <n v="1379"/>
    <n v="1379"/>
    <n v="1379"/>
    <n v="1379"/>
    <n v="1379"/>
    <n v="1379"/>
    <n v="1379"/>
    <n v="1379"/>
    <n v="1379"/>
    <n v="1379"/>
    <n v="1379"/>
    <n v="1379"/>
    <n v="1379"/>
    <n v="1379"/>
    <n v="1379"/>
    <n v="1379"/>
    <n v="1379"/>
    <n v="1379"/>
    <n v="1379"/>
    <n v="1379"/>
    <n v="1379"/>
  </r>
  <r>
    <x v="0"/>
    <n v="41081"/>
    <x v="310"/>
    <n v="1006.79"/>
    <n v="994.74"/>
    <n v="1005.66"/>
    <n v="950.06"/>
    <n v="1000.5"/>
    <n v="980.71"/>
    <n v="1034.53"/>
    <n v="1019.98"/>
    <n v="1013.66"/>
    <n v="1086.9100000000001"/>
    <n v="1000.09"/>
    <n v="1002.8674850299401"/>
    <n v="986.097125748503"/>
    <n v="935.78604790419161"/>
    <n v="929.07790419161677"/>
    <n v="927.959880239521"/>
    <n v="920.13371257485028"/>
    <n v="927.959880239521"/>
    <n v="933.55"/>
    <n v="940.25814371257479"/>
    <n v="948.08431137724551"/>
    <n v="955.91047904191612"/>
    <n v="961.50059880239519"/>
  </r>
  <r>
    <x v="1"/>
    <n v="41081"/>
    <x v="310"/>
    <n v="1441"/>
    <n v="1460"/>
    <n v="1485"/>
    <n v="1532"/>
    <n v="1535"/>
    <n v="1572"/>
    <n v="1588"/>
    <n v="1580"/>
    <n v="1581"/>
    <n v="1585"/>
    <n v="1652"/>
    <n v="1631"/>
    <n v="1622"/>
    <n v="1645"/>
    <n v="1614"/>
    <n v="1605"/>
    <n v="1553"/>
    <n v="1544"/>
    <n v="1522"/>
    <n v="1478"/>
    <n v="1476"/>
    <n v="1482"/>
    <n v="1479"/>
  </r>
  <r>
    <x v="2"/>
    <n v="41081"/>
    <x v="310"/>
    <n v="2447.79"/>
    <n v="2454.7399999999998"/>
    <n v="2490.66"/>
    <n v="2482.06"/>
    <n v="2535.5"/>
    <n v="2552.71"/>
    <n v="2622.5299999999997"/>
    <n v="2599.98"/>
    <n v="2594.66"/>
    <n v="2671.91"/>
    <n v="2652.09"/>
    <n v="2633.8674850299403"/>
    <n v="2608.097125748503"/>
    <n v="2580.7860479041915"/>
    <n v="2543.0779041916167"/>
    <n v="2532.9598802395212"/>
    <n v="2473.1337125748505"/>
    <n v="2471.9598802395212"/>
    <n v="2455.5500000000002"/>
    <n v="2418.2581437125746"/>
    <n v="2424.0843113772453"/>
    <n v="2437.910479041916"/>
    <n v="2440.500598802395"/>
  </r>
  <r>
    <x v="3"/>
    <n v="41081"/>
    <x v="310"/>
    <n v="3838.3"/>
    <n v="3838.3"/>
    <n v="3838.3"/>
    <n v="3838.3"/>
    <n v="3838.3"/>
    <n v="3838.3"/>
    <n v="3838.3"/>
    <n v="3838.3"/>
    <n v="3838.3"/>
    <n v="3838.3"/>
    <n v="3838.3"/>
    <n v="3838.3"/>
    <n v="3838.3"/>
    <n v="3838.3"/>
    <n v="3838.3"/>
    <n v="3838.3"/>
    <n v="3838.3"/>
    <n v="3838.3"/>
    <n v="3838.3"/>
    <n v="3838.3"/>
    <n v="3838.3"/>
    <n v="3838.3"/>
    <n v="3838.3"/>
  </r>
  <r>
    <x v="4"/>
    <n v="41081"/>
    <x v="310"/>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n v="3262.5550000000003"/>
  </r>
  <r>
    <x v="0"/>
    <n v="24130"/>
    <x v="311"/>
    <n v="324.95999999999998"/>
    <n v="382.58"/>
    <n v="382.42"/>
    <n v="356.85"/>
    <n v="336.12"/>
    <n v="340.77"/>
    <n v="362.77"/>
    <n v="364.23"/>
    <n v="358.31"/>
    <n v="336.12"/>
    <n v="326.39"/>
    <n v="303.60296"/>
    <n v="291.41451999999998"/>
    <n v="284.76627999999999"/>
    <n v="283.65823999999998"/>
    <n v="288.09039999999999"/>
    <n v="283.65823999999998"/>
    <n v="280.33411999999998"/>
    <n v="277.01"/>
    <n v="271.46980000000002"/>
    <n v="269.25371999999999"/>
    <n v="273.68588"/>
    <n v="279.22608000000002"/>
  </r>
  <r>
    <x v="1"/>
    <n v="24130"/>
    <x v="311"/>
    <n v="377"/>
    <n v="408"/>
    <n v="431"/>
    <n v="492"/>
    <n v="530"/>
    <n v="546"/>
    <n v="584"/>
    <n v="585"/>
    <n v="566"/>
    <n v="545"/>
    <n v="520"/>
    <n v="515"/>
    <n v="515"/>
    <n v="507"/>
    <n v="495"/>
    <n v="471"/>
    <n v="461"/>
    <n v="450"/>
    <n v="441"/>
    <n v="432"/>
    <n v="430"/>
    <n v="432"/>
    <n v="425"/>
  </r>
  <r>
    <x v="2"/>
    <n v="24130"/>
    <x v="311"/>
    <n v="701.96"/>
    <n v="790.57999999999993"/>
    <n v="813.42000000000007"/>
    <n v="848.85"/>
    <n v="866.12"/>
    <n v="886.77"/>
    <n v="946.77"/>
    <n v="949.23"/>
    <n v="924.31"/>
    <n v="881.12"/>
    <n v="846.39"/>
    <n v="818.60295999999994"/>
    <n v="806.41452000000004"/>
    <n v="791.76628000000005"/>
    <n v="778.65823999999998"/>
    <n v="759.09040000000005"/>
    <n v="744.65823999999998"/>
    <n v="730.33411999999998"/>
    <n v="718.01"/>
    <n v="703.46980000000008"/>
    <n v="699.25371999999993"/>
    <n v="705.68588"/>
    <n v="704.22608000000002"/>
  </r>
  <r>
    <x v="3"/>
    <n v="24130"/>
    <x v="311"/>
    <n v="1110"/>
    <n v="1110"/>
    <n v="1110"/>
    <n v="1110"/>
    <n v="1110"/>
    <n v="1110"/>
    <n v="1110"/>
    <n v="1110"/>
    <n v="1110"/>
    <n v="1110"/>
    <n v="1110"/>
    <n v="1110"/>
    <n v="1110"/>
    <n v="1110"/>
    <n v="1110"/>
    <n v="1110"/>
    <n v="1110"/>
    <n v="1110"/>
    <n v="1110"/>
    <n v="1110"/>
    <n v="1110"/>
    <n v="1110"/>
    <n v="1110"/>
  </r>
  <r>
    <x v="4"/>
    <n v="24130"/>
    <x v="311"/>
    <n v="943.5"/>
    <n v="943.5"/>
    <n v="943.5"/>
    <n v="943.5"/>
    <n v="943.5"/>
    <n v="943.5"/>
    <n v="943.5"/>
    <n v="943.5"/>
    <n v="943.5"/>
    <n v="943.5"/>
    <n v="943.5"/>
    <n v="943.5"/>
    <n v="943.5"/>
    <n v="943.5"/>
    <n v="943.5"/>
    <n v="943.5"/>
    <n v="943.5"/>
    <n v="943.5"/>
    <n v="943.5"/>
    <n v="943.5"/>
    <n v="943.5"/>
    <n v="943.5"/>
    <n v="943.5"/>
  </r>
  <r>
    <x v="0"/>
    <n v="31042"/>
    <x v="312"/>
    <n v="103.03"/>
    <n v="118.6"/>
    <n v="108.41"/>
    <n v="98.84"/>
    <n v="99.68"/>
    <n v="93.76"/>
    <n v="85.03"/>
    <n v="85.3"/>
    <n v="76.760000000000005"/>
    <n v="79.03"/>
    <n v="94.41"/>
    <n v="92.320689655172416"/>
    <n v="94.572413793103451"/>
    <n v="94.572413793103451"/>
    <n v="96.824137931034485"/>
    <n v="97.95"/>
    <n v="97.95"/>
    <n v="95.698275862068968"/>
    <n v="97.95"/>
    <n v="99.07586206896552"/>
    <n v="103.57931034482759"/>
    <n v="105.83103448275862"/>
    <n v="106.95689655172414"/>
  </r>
  <r>
    <x v="1"/>
    <n v="31042"/>
    <x v="312"/>
    <n v="177"/>
    <n v="171"/>
    <n v="170"/>
    <n v="166"/>
    <n v="169"/>
    <n v="170"/>
    <n v="172"/>
    <n v="166"/>
    <n v="167"/>
    <n v="161"/>
    <n v="154"/>
    <n v="149"/>
    <n v="143"/>
    <n v="145"/>
    <n v="142"/>
    <n v="143"/>
    <n v="142"/>
    <n v="145"/>
    <n v="148"/>
    <n v="147"/>
    <n v="147"/>
    <n v="148"/>
    <n v="150"/>
  </r>
  <r>
    <x v="2"/>
    <n v="31042"/>
    <x v="312"/>
    <n v="280.02999999999997"/>
    <n v="289.60000000000002"/>
    <n v="278.40999999999997"/>
    <n v="264.84000000000003"/>
    <n v="268.68"/>
    <n v="263.76"/>
    <n v="257.02999999999997"/>
    <n v="251.3"/>
    <n v="243.76"/>
    <n v="240.03"/>
    <n v="248.41"/>
    <n v="241.32068965517243"/>
    <n v="237.57241379310346"/>
    <n v="239.57241379310346"/>
    <n v="238.8241379310345"/>
    <n v="240.95"/>
    <n v="239.95"/>
    <n v="240.69827586206895"/>
    <n v="245.95"/>
    <n v="246.07586206896553"/>
    <n v="250.5793103448276"/>
    <n v="253.83103448275864"/>
    <n v="256.95689655172413"/>
  </r>
  <r>
    <x v="3"/>
    <n v="31042"/>
    <x v="312"/>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177"/>
    <n v="307.058823529412"/>
    <n v="307.058823529412"/>
  </r>
  <r>
    <x v="4"/>
    <n v="31042"/>
    <x v="312"/>
    <n v="261"/>
    <n v="261"/>
    <n v="261"/>
    <n v="261"/>
    <n v="261"/>
    <n v="261"/>
    <n v="261"/>
    <n v="261"/>
    <n v="261"/>
    <n v="261"/>
    <n v="261"/>
    <n v="261"/>
    <n v="261"/>
    <n v="261"/>
    <n v="261"/>
    <n v="261"/>
    <n v="261"/>
    <n v="261"/>
    <n v="261"/>
    <n v="261"/>
    <n v="261"/>
    <n v="261"/>
    <n v="261"/>
  </r>
  <r>
    <x v="0"/>
    <n v="44081"/>
    <x v="313"/>
    <n v="551.42999999999995"/>
    <n v="591.54"/>
    <n v="612.08000000000004"/>
    <n v="684.22"/>
    <n v="746.79"/>
    <n v="695.97"/>
    <n v="715.49"/>
    <n v="657.78"/>
    <n v="647.89"/>
    <n v="659.35"/>
    <n v="644.16"/>
    <n v="663.78189024390247"/>
    <n v="643.56518292682927"/>
    <n v="613.24012195121952"/>
    <n v="595.26971544715445"/>
    <n v="573.92985772357724"/>
    <n v="569.43725609756098"/>
    <n v="557.0826016260163"/>
    <n v="552.59"/>
    <n v="555.95945121951218"/>
    <n v="564.94465447154471"/>
    <n v="564.94465447154471"/>
    <n v="558.20575203252031"/>
  </r>
  <r>
    <x v="1"/>
    <n v="44081"/>
    <x v="313"/>
    <n v="811"/>
    <n v="793"/>
    <n v="794"/>
    <n v="741"/>
    <n v="782"/>
    <n v="832"/>
    <n v="865"/>
    <n v="930"/>
    <n v="951"/>
    <n v="961"/>
    <n v="989"/>
    <n v="979"/>
    <n v="982"/>
    <n v="963"/>
    <n v="952"/>
    <n v="952"/>
    <n v="916"/>
    <n v="914"/>
    <n v="891"/>
    <n v="860"/>
    <n v="835"/>
    <n v="818"/>
    <n v="821"/>
  </r>
  <r>
    <x v="2"/>
    <n v="44081"/>
    <x v="313"/>
    <n v="1362.4299999999998"/>
    <n v="1384.54"/>
    <n v="1406.08"/>
    <n v="1425.22"/>
    <n v="1528.79"/>
    <n v="1527.97"/>
    <n v="1580.49"/>
    <n v="1587.78"/>
    <n v="1598.8899999999999"/>
    <n v="1620.35"/>
    <n v="1633.1599999999999"/>
    <n v="1642.7818902439026"/>
    <n v="1625.5651829268293"/>
    <n v="1576.2401219512194"/>
    <n v="1547.2697154471543"/>
    <n v="1525.9298577235772"/>
    <n v="1485.437256097561"/>
    <n v="1471.0826016260162"/>
    <n v="1443.5900000000001"/>
    <n v="1415.9594512195122"/>
    <n v="1399.9446544715447"/>
    <n v="1382.9446544715447"/>
    <n v="1379.2057520325202"/>
  </r>
  <r>
    <x v="3"/>
    <n v="44081"/>
    <x v="313"/>
    <n v="1911"/>
    <n v="1911"/>
    <n v="1911"/>
    <n v="1911"/>
    <n v="1911"/>
    <n v="1911"/>
    <n v="1911"/>
    <n v="1911"/>
    <n v="1911"/>
    <n v="1911"/>
    <n v="1911"/>
    <n v="1911"/>
    <n v="1911"/>
    <n v="1911"/>
    <n v="1911"/>
    <n v="1911"/>
    <n v="1911"/>
    <n v="1911"/>
    <n v="1911"/>
    <n v="1911"/>
    <n v="1911"/>
    <n v="1911"/>
    <n v="1911"/>
  </r>
  <r>
    <x v="4"/>
    <n v="44081"/>
    <x v="313"/>
    <n v="1624.35"/>
    <n v="1624.35"/>
    <n v="1624.35"/>
    <n v="1624.35"/>
    <n v="1624.35"/>
    <n v="1624.35"/>
    <n v="1624.35"/>
    <n v="1624.35"/>
    <n v="1624.35"/>
    <n v="1624.35"/>
    <n v="1624.35"/>
    <n v="1624.35"/>
    <n v="1624.35"/>
    <n v="1624.35"/>
    <n v="1624.35"/>
    <n v="1624.35"/>
    <n v="1624.35"/>
    <n v="1624.35"/>
    <n v="1624.35"/>
    <n v="1624.35"/>
    <n v="1624.35"/>
    <n v="1624.35"/>
    <n v="1624.35"/>
  </r>
  <r>
    <x v="0"/>
    <n v="71067"/>
    <x v="314"/>
    <n v="277.01"/>
    <n v="273.82"/>
    <n v="269.89999999999998"/>
    <n v="277.58"/>
    <n v="259.55"/>
    <n v="300.85000000000002"/>
    <n v="302.12"/>
    <n v="316.04000000000002"/>
    <n v="322.69"/>
    <n v="310.93"/>
    <n v="306.12"/>
    <n v="291.95638554216868"/>
    <n v="291.95638554216868"/>
    <n v="285.27036144578312"/>
    <n v="285.27036144578312"/>
    <n v="285.27036144578312"/>
    <n v="283.04168674698792"/>
    <n v="280.81301204819277"/>
    <n v="277.47000000000003"/>
    <n v="278.58433734939757"/>
    <n v="275.24132530120482"/>
    <n v="275.24132530120482"/>
    <n v="275.24132530120482"/>
  </r>
  <r>
    <x v="1"/>
    <n v="71067"/>
    <x v="314"/>
    <n v="378"/>
    <n v="390"/>
    <n v="392"/>
    <n v="412"/>
    <n v="410"/>
    <n v="403"/>
    <n v="415"/>
    <n v="423"/>
    <n v="433"/>
    <n v="438"/>
    <n v="439"/>
    <n v="433"/>
    <n v="419"/>
    <n v="412"/>
    <n v="396"/>
    <n v="382"/>
    <n v="378"/>
    <n v="371"/>
    <n v="369"/>
    <n v="362"/>
    <n v="362"/>
    <n v="361"/>
    <n v="358"/>
  </r>
  <r>
    <x v="2"/>
    <n v="71067"/>
    <x v="314"/>
    <n v="655.01"/>
    <n v="663.81999999999994"/>
    <n v="661.9"/>
    <n v="689.57999999999993"/>
    <n v="669.55"/>
    <n v="703.85"/>
    <n v="717.12"/>
    <n v="739.04"/>
    <n v="755.69"/>
    <n v="748.93000000000006"/>
    <n v="745.12"/>
    <n v="724.95638554216862"/>
    <n v="710.95638554216862"/>
    <n v="697.27036144578312"/>
    <n v="681.27036144578312"/>
    <n v="667.27036144578312"/>
    <n v="661.04168674698792"/>
    <n v="651.81301204819283"/>
    <n v="646.47"/>
    <n v="640.58433734939763"/>
    <n v="637.24132530120482"/>
    <n v="636.24132530120482"/>
    <n v="633.24132530120482"/>
  </r>
  <r>
    <x v="3"/>
    <n v="71067"/>
    <x v="314"/>
    <n v="855"/>
    <n v="855"/>
    <n v="855"/>
    <n v="855"/>
    <n v="855"/>
    <n v="855"/>
    <n v="855"/>
    <n v="855"/>
    <n v="855"/>
    <n v="855"/>
    <n v="855"/>
    <n v="855"/>
    <n v="855"/>
    <n v="855"/>
    <n v="855"/>
    <n v="855"/>
    <n v="855"/>
    <n v="855"/>
    <n v="855"/>
    <n v="855"/>
    <n v="855"/>
    <n v="855"/>
    <n v="855"/>
  </r>
  <r>
    <x v="4"/>
    <n v="71067"/>
    <x v="314"/>
    <n v="726.75"/>
    <n v="726.75"/>
    <n v="726.75"/>
    <n v="726.75"/>
    <n v="726.75"/>
    <n v="726.75"/>
    <n v="726.75"/>
    <n v="726.75"/>
    <n v="726.75"/>
    <n v="726.75"/>
    <n v="726.75"/>
    <n v="726.75"/>
    <n v="726.75"/>
    <n v="726.75"/>
    <n v="726.75"/>
    <n v="726.75"/>
    <n v="726.75"/>
    <n v="726.75"/>
    <n v="726.75"/>
    <n v="726.75"/>
    <n v="726.75"/>
    <n v="726.75"/>
    <n v="726.75"/>
  </r>
  <r>
    <x v="0"/>
    <n v="45065"/>
    <x v="315"/>
    <n v="323.77"/>
    <n v="323.31"/>
    <n v="307.66000000000003"/>
    <n v="304.23"/>
    <n v="308.04000000000002"/>
    <n v="294.47000000000003"/>
    <n v="292.17"/>
    <n v="292.47000000000003"/>
    <n v="263.25"/>
    <n v="261.58"/>
    <n v="246.44"/>
    <n v="230.73540106951873"/>
    <n v="230.73540106951873"/>
    <n v="214.09582887700535"/>
    <n v="208.54930481283424"/>
    <n v="212.98652406417114"/>
    <n v="206.33069518716576"/>
    <n v="205.22139037433155"/>
    <n v="207.44"/>
    <n v="209.65860962566845"/>
    <n v="214.09582887700535"/>
    <n v="212.98652406417114"/>
    <n v="210.76791443850266"/>
  </r>
  <r>
    <x v="1"/>
    <n v="45065"/>
    <x v="315"/>
    <n v="416"/>
    <n v="441"/>
    <n v="433"/>
    <n v="442"/>
    <n v="442"/>
    <n v="431"/>
    <n v="444"/>
    <n v="459"/>
    <n v="459"/>
    <n v="445"/>
    <n v="440"/>
    <n v="452"/>
    <n v="449"/>
    <n v="450"/>
    <n v="437"/>
    <n v="416"/>
    <n v="414"/>
    <n v="401"/>
    <n v="397"/>
    <n v="381"/>
    <n v="374"/>
    <n v="379"/>
    <n v="378"/>
  </r>
  <r>
    <x v="2"/>
    <n v="45065"/>
    <x v="315"/>
    <n v="739.77"/>
    <n v="764.31"/>
    <n v="740.66000000000008"/>
    <n v="746.23"/>
    <n v="750.04"/>
    <n v="725.47"/>
    <n v="736.17000000000007"/>
    <n v="751.47"/>
    <n v="722.25"/>
    <n v="706.57999999999993"/>
    <n v="686.44"/>
    <n v="682.73540106951873"/>
    <n v="679.73540106951873"/>
    <n v="664.09582887700537"/>
    <n v="645.54930481283418"/>
    <n v="628.98652406417114"/>
    <n v="620.3306951871657"/>
    <n v="606.22139037433158"/>
    <n v="604.44000000000005"/>
    <n v="590.65860962566842"/>
    <n v="588.09582887700537"/>
    <n v="591.98652406417114"/>
    <n v="588.76791443850266"/>
  </r>
  <r>
    <x v="3"/>
    <n v="45065"/>
    <x v="315"/>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46"/>
    <n v="865.88235294117601"/>
    <n v="865.88235294117601"/>
  </r>
  <r>
    <x v="4"/>
    <n v="45065"/>
    <x v="315"/>
    <n v="736"/>
    <n v="736"/>
    <n v="736"/>
    <n v="736"/>
    <n v="736"/>
    <n v="736"/>
    <n v="736"/>
    <n v="736"/>
    <n v="736"/>
    <n v="736"/>
    <n v="736"/>
    <n v="736"/>
    <n v="736"/>
    <n v="736"/>
    <n v="736"/>
    <n v="736"/>
    <n v="736"/>
    <n v="736"/>
    <n v="736"/>
    <n v="736"/>
    <n v="736"/>
    <n v="736"/>
    <n v="736"/>
  </r>
  <r>
    <x v="0"/>
    <n v="34042"/>
    <x v="316"/>
    <n v="997.85"/>
    <n v="1054.83"/>
    <n v="985.01"/>
    <n v="983.2"/>
    <n v="992.77"/>
    <n v="953.71"/>
    <n v="915.14"/>
    <n v="919.25"/>
    <n v="907.93"/>
    <n v="905.2"/>
    <n v="898.98"/>
    <n v="895.47382352941179"/>
    <n v="864.24933155080214"/>
    <n v="833.02483957219249"/>
    <n v="821.87323529411765"/>
    <n v="826.33387700534763"/>
    <n v="826.33387700534763"/>
    <n v="836.37032085561498"/>
    <n v="834.14"/>
    <n v="834.14"/>
    <n v="844.17644385026733"/>
    <n v="837.48548128342247"/>
    <n v="848.63708556149732"/>
  </r>
  <r>
    <x v="1"/>
    <n v="34042"/>
    <x v="316"/>
    <n v="1366"/>
    <n v="1358"/>
    <n v="1388"/>
    <n v="1386"/>
    <n v="1381"/>
    <n v="1402"/>
    <n v="1388"/>
    <n v="1411"/>
    <n v="1403"/>
    <n v="1369"/>
    <n v="1345"/>
    <n v="1289"/>
    <n v="1285"/>
    <n v="1299"/>
    <n v="1271"/>
    <n v="1260"/>
    <n v="1252"/>
    <n v="1241"/>
    <n v="1224"/>
    <n v="1203"/>
    <n v="1194"/>
    <n v="1204"/>
    <n v="1200"/>
  </r>
  <r>
    <x v="2"/>
    <n v="34042"/>
    <x v="316"/>
    <n v="2363.85"/>
    <n v="2412.83"/>
    <n v="2373.0100000000002"/>
    <n v="2369.1999999999998"/>
    <n v="2373.77"/>
    <n v="2355.71"/>
    <n v="2303.14"/>
    <n v="2330.25"/>
    <n v="2310.9299999999998"/>
    <n v="2274.1999999999998"/>
    <n v="2243.98"/>
    <n v="2184.4738235294117"/>
    <n v="2149.2493315508023"/>
    <n v="2132.0248395721924"/>
    <n v="2092.8732352941179"/>
    <n v="2086.3338770053479"/>
    <n v="2078.3338770053479"/>
    <n v="2077.3703208556149"/>
    <n v="2058.14"/>
    <n v="2037.1399999999999"/>
    <n v="2038.1764438502673"/>
    <n v="2041.4854812834224"/>
    <n v="2048.6370855614973"/>
  </r>
  <r>
    <x v="3"/>
    <n v="34042"/>
    <x v="316"/>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297"/>
    <n v="2797.6470588235302"/>
    <n v="2797.6470588235302"/>
  </r>
  <r>
    <x v="4"/>
    <n v="34042"/>
    <x v="316"/>
    <n v="2378"/>
    <n v="2378"/>
    <n v="2378"/>
    <n v="2378"/>
    <n v="2378"/>
    <n v="2378"/>
    <n v="2378"/>
    <n v="2378"/>
    <n v="2378"/>
    <n v="2378"/>
    <n v="2378"/>
    <n v="2378"/>
    <n v="2378"/>
    <n v="2378"/>
    <n v="2378"/>
    <n v="2378"/>
    <n v="2378"/>
    <n v="2378"/>
    <n v="2378"/>
    <n v="2378"/>
    <n v="2378"/>
    <n v="2378"/>
    <n v="2378"/>
  </r>
  <r>
    <x v="0"/>
    <n v="11056"/>
    <x v="317"/>
    <n v="816.71"/>
    <n v="812.95"/>
    <n v="874.44"/>
    <n v="871.41"/>
    <n v="879.44"/>
    <n v="883.63"/>
    <n v="914.47"/>
    <n v="830.81"/>
    <n v="794.51"/>
    <n v="815.98"/>
    <n v="826.95"/>
    <n v="856.22416068866573"/>
    <n v="893.64269727403155"/>
    <n v="861.72688665710189"/>
    <n v="829.81107604017211"/>
    <n v="812.20235294117651"/>
    <n v="797.89526542324245"/>
    <n v="780.28654232424674"/>
    <n v="767.08"/>
    <n v="752.77291248206598"/>
    <n v="738.46582496413203"/>
    <n v="754.97400286944048"/>
    <n v="769.28109038737443"/>
  </r>
  <r>
    <x v="1"/>
    <n v="11056"/>
    <x v="317"/>
    <n v="951"/>
    <n v="1003"/>
    <n v="1018"/>
    <n v="1078"/>
    <n v="1119"/>
    <n v="1149"/>
    <n v="1231"/>
    <n v="1240"/>
    <n v="1267"/>
    <n v="1297"/>
    <n v="1306"/>
    <n v="1312"/>
    <n v="1270"/>
    <n v="1302"/>
    <n v="1335"/>
    <n v="1321"/>
    <n v="1317"/>
    <n v="1326"/>
    <n v="1334"/>
    <n v="1293"/>
    <n v="1260"/>
    <n v="1237"/>
    <n v="1209"/>
  </r>
  <r>
    <x v="2"/>
    <n v="11056"/>
    <x v="317"/>
    <n v="1767.71"/>
    <n v="1815.95"/>
    <n v="1892.44"/>
    <n v="1949.4099999999999"/>
    <n v="1998.44"/>
    <n v="2032.63"/>
    <n v="2145.4700000000003"/>
    <n v="2070.81"/>
    <n v="2061.5100000000002"/>
    <n v="2112.98"/>
    <n v="2132.9499999999998"/>
    <n v="2168.2241606886655"/>
    <n v="2163.6426972740314"/>
    <n v="2163.7268866571021"/>
    <n v="2164.8110760401723"/>
    <n v="2133.2023529411763"/>
    <n v="2114.8952654232426"/>
    <n v="2106.2865423242465"/>
    <n v="2101.08"/>
    <n v="2045.772912482066"/>
    <n v="1998.465824964132"/>
    <n v="1991.9740028694405"/>
    <n v="1978.2810903873744"/>
  </r>
  <r>
    <x v="3"/>
    <n v="11056"/>
    <x v="317"/>
    <n v="2212"/>
    <n v="2212"/>
    <n v="2212"/>
    <n v="2212"/>
    <n v="2212"/>
    <n v="2212"/>
    <n v="2212"/>
    <n v="2212"/>
    <n v="2212"/>
    <n v="2212"/>
    <n v="2212"/>
    <n v="2212"/>
    <n v="2212"/>
    <n v="2212"/>
    <n v="2212"/>
    <n v="2212"/>
    <n v="2212"/>
    <n v="2212"/>
    <n v="2212"/>
    <n v="2212"/>
    <n v="2212"/>
    <n v="2212"/>
    <n v="2212"/>
  </r>
  <r>
    <x v="4"/>
    <n v="11056"/>
    <x v="317"/>
    <n v="1880.2"/>
    <n v="1880.2"/>
    <n v="1880.2"/>
    <n v="1880.2"/>
    <n v="1880.2"/>
    <n v="1880.2"/>
    <n v="1880.2"/>
    <n v="1880.2"/>
    <n v="1880.2"/>
    <n v="1880.2"/>
    <n v="1880.2"/>
    <n v="1880.2"/>
    <n v="1880.2"/>
    <n v="1880.2"/>
    <n v="1880.2"/>
    <n v="1880.2"/>
    <n v="1880.2"/>
    <n v="1880.2"/>
    <n v="1880.2"/>
    <n v="1880.2"/>
    <n v="1880.2"/>
    <n v="1880.2"/>
    <n v="188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183918-AF39-4D0E-B516-4457AA3F1650}" name="PivotTable1" cacheId="3" dataOnRows="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8">
  <location ref="A3:G27" firstHeaderRow="1" firstDataRow="2" firstDataCol="1" rowPageCount="1" colPageCount="1"/>
  <pivotFields count="26">
    <pivotField axis="axisCol" showAll="0">
      <items count="6">
        <item x="4"/>
        <item x="3"/>
        <item x="2"/>
        <item x="0"/>
        <item x="1"/>
        <item t="default"/>
      </items>
    </pivotField>
    <pivotField showAll="0"/>
    <pivotField axis="axisPage" multipleItemSelectionAllowed="1" showAll="0">
      <items count="319">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t="default"/>
      </items>
    </pivotField>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showAll="0"/>
  </pivotFields>
  <rowFields count="1">
    <field x="-2"/>
  </rowFields>
  <row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rowItems>
  <colFields count="1">
    <field x="0"/>
  </colFields>
  <colItems count="6">
    <i>
      <x/>
    </i>
    <i>
      <x v="1"/>
    </i>
    <i>
      <x v="2"/>
    </i>
    <i>
      <x v="3"/>
    </i>
    <i>
      <x v="4"/>
    </i>
    <i t="grand">
      <x/>
    </i>
  </colItems>
  <pageFields count="1">
    <pageField fld="2" hier="-1"/>
  </pageFields>
  <dataFields count="23">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0" baseItem="0"/>
    <dataField name="2016" fld="10" baseField="0" baseItem="0"/>
    <dataField name="2017" fld="11" baseField="0" baseItem="0"/>
    <dataField name="2018" fld="12" baseField="0" baseItem="0"/>
    <dataField name="2019" fld="13" baseField="0" baseItem="0"/>
    <dataField name="2020" fld="14" baseField="0" baseItem="0"/>
    <dataField name="2021" fld="15" baseField="0" baseItem="0"/>
    <dataField name="2022" fld="16" baseField="0" baseItem="0"/>
    <dataField name="2023" fld="17" baseField="0" baseItem="0"/>
    <dataField name="2024" fld="18" baseField="0" baseItem="0"/>
    <dataField name="2025" fld="19" baseField="0" baseItem="0"/>
    <dataField name="2026" fld="20" baseField="0" baseItem="0"/>
    <dataField name="2027" fld="21" baseField="0" baseItem="0"/>
    <dataField name="2028" fld="22" baseField="0" baseItem="0"/>
    <dataField name="2029" fld="23" baseField="0" baseItem="0"/>
    <dataField name="2030" fld="24" baseField="0" baseItem="0"/>
    <dataField name="2031" fld="25" baseField="0" baseItem="0"/>
  </dataFields>
  <formats count="8">
    <format dxfId="15">
      <pivotArea outline="0" collapsedLevelsAreSubtotals="1" fieldPosition="0"/>
    </format>
    <format dxfId="14">
      <pivotArea outline="0" collapsedLevelsAreSubtotals="1" fieldPosition="0"/>
    </format>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outline="0" collapsedLevelsAreSubtotals="1" fieldPosition="0"/>
    </format>
    <format dxfId="9">
      <pivotArea outline="0" collapsedLevelsAreSubtotals="1" fieldPosition="0"/>
    </format>
    <format dxfId="8">
      <pivotArea outline="0" collapsedLevelsAreSubtotals="1" fieldPosition="0"/>
    </format>
  </formats>
  <chartFormats count="3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0" format="12" series="1">
      <pivotArea type="data" outline="0" fieldPosition="0">
        <references count="1">
          <reference field="4294967294" count="1" selected="0">
            <x v="12"/>
          </reference>
        </references>
      </pivotArea>
    </chartFormat>
    <chartFormat chart="0" format="13" series="1">
      <pivotArea type="data" outline="0" fieldPosition="0">
        <references count="1">
          <reference field="4294967294" count="1" selected="0">
            <x v="13"/>
          </reference>
        </references>
      </pivotArea>
    </chartFormat>
    <chartFormat chart="0" format="14" series="1">
      <pivotArea type="data" outline="0" fieldPosition="0">
        <references count="1">
          <reference field="4294967294" count="1" selected="0">
            <x v="14"/>
          </reference>
        </references>
      </pivotArea>
    </chartFormat>
    <chartFormat chart="0" format="15" series="1">
      <pivotArea type="data" outline="0" fieldPosition="0">
        <references count="1">
          <reference field="4294967294" count="1" selected="0">
            <x v="15"/>
          </reference>
        </references>
      </pivotArea>
    </chartFormat>
    <chartFormat chart="0" format="16" series="1">
      <pivotArea type="data" outline="0" fieldPosition="0">
        <references count="1">
          <reference field="4294967294" count="1" selected="0">
            <x v="16"/>
          </reference>
        </references>
      </pivotArea>
    </chartFormat>
    <chartFormat chart="0" format="17" series="1">
      <pivotArea type="data" outline="0" fieldPosition="0">
        <references count="1">
          <reference field="4294967294" count="1" selected="0">
            <x v="17"/>
          </reference>
        </references>
      </pivotArea>
    </chartFormat>
    <chartFormat chart="0" format="18" series="1">
      <pivotArea type="data" outline="0" fieldPosition="0">
        <references count="1">
          <reference field="4294967294" count="1" selected="0">
            <x v="18"/>
          </reference>
        </references>
      </pivotArea>
    </chartFormat>
    <chartFormat chart="0" format="19" series="1">
      <pivotArea type="data" outline="0" fieldPosition="0">
        <references count="1">
          <reference field="4294967294" count="1" selected="0">
            <x v="19"/>
          </reference>
        </references>
      </pivotArea>
    </chartFormat>
    <chartFormat chart="0" format="20" series="1">
      <pivotArea type="data" outline="0" fieldPosition="0">
        <references count="1">
          <reference field="4294967294" count="1" selected="0">
            <x v="20"/>
          </reference>
        </references>
      </pivotArea>
    </chartFormat>
    <chartFormat chart="0" format="21" series="1">
      <pivotArea type="data" outline="0" fieldPosition="0">
        <references count="1">
          <reference field="4294967294" count="1" selected="0">
            <x v="21"/>
          </reference>
        </references>
      </pivotArea>
    </chartFormat>
    <chartFormat chart="0" format="22" series="1">
      <pivotArea type="data" outline="0" fieldPosition="0">
        <references count="1">
          <reference field="4294967294" count="1" selected="0">
            <x v="22"/>
          </reference>
        </references>
      </pivotArea>
    </chartFormat>
    <chartFormat chart="0" format="23" series="1">
      <pivotArea type="data" outline="0" fieldPosition="0">
        <references count="2">
          <reference field="4294967294" count="1" selected="0">
            <x v="0"/>
          </reference>
          <reference field="0" count="1" selected="0">
            <x v="0"/>
          </reference>
        </references>
      </pivotArea>
    </chartFormat>
    <chartFormat chart="0" format="24" series="1">
      <pivotArea type="data" outline="0" fieldPosition="0">
        <references count="2">
          <reference field="4294967294" count="1" selected="0">
            <x v="0"/>
          </reference>
          <reference field="0" count="1" selected="0">
            <x v="1"/>
          </reference>
        </references>
      </pivotArea>
    </chartFormat>
    <chartFormat chart="0" format="25" series="1">
      <pivotArea type="data" outline="0" fieldPosition="0">
        <references count="2">
          <reference field="4294967294" count="1" selected="0">
            <x v="0"/>
          </reference>
          <reference field="0" count="1" selected="0">
            <x v="2"/>
          </reference>
        </references>
      </pivotArea>
    </chartFormat>
    <chartFormat chart="0" format="26" series="1">
      <pivotArea type="data" outline="0" fieldPosition="0">
        <references count="2">
          <reference field="4294967294" count="1" selected="0">
            <x v="0"/>
          </reference>
          <reference field="0" count="1" selected="0">
            <x v="3"/>
          </reference>
        </references>
      </pivotArea>
    </chartFormat>
    <chartFormat chart="0" format="27" series="1">
      <pivotArea type="data" outline="0" fieldPosition="0">
        <references count="2">
          <reference field="4294967294" count="1" selected="0">
            <x v="0"/>
          </reference>
          <reference field="0" count="1" selected="0">
            <x v="4"/>
          </reference>
        </references>
      </pivotArea>
    </chartFormat>
    <chartFormat chart="7" format="28" series="1">
      <pivotArea type="data" outline="0" fieldPosition="0">
        <references count="2">
          <reference field="4294967294" count="1" selected="0">
            <x v="0"/>
          </reference>
          <reference field="0" count="1" selected="0">
            <x v="0"/>
          </reference>
        </references>
      </pivotArea>
    </chartFormat>
    <chartFormat chart="7" format="29" series="1">
      <pivotArea type="data" outline="0" fieldPosition="0">
        <references count="2">
          <reference field="4294967294" count="1" selected="0">
            <x v="0"/>
          </reference>
          <reference field="0" count="1" selected="0">
            <x v="1"/>
          </reference>
        </references>
      </pivotArea>
    </chartFormat>
    <chartFormat chart="7" format="30" series="1">
      <pivotArea type="data" outline="0" fieldPosition="0">
        <references count="2">
          <reference field="4294967294" count="1" selected="0">
            <x v="0"/>
          </reference>
          <reference field="0" count="1" selected="0">
            <x v="2"/>
          </reference>
        </references>
      </pivotArea>
    </chartFormat>
    <chartFormat chart="7" format="31" series="1">
      <pivotArea type="data" outline="0" fieldPosition="0">
        <references count="2">
          <reference field="4294967294" count="1" selected="0">
            <x v="0"/>
          </reference>
          <reference field="0" count="1" selected="0">
            <x v="3"/>
          </reference>
        </references>
      </pivotArea>
    </chartFormat>
    <chartFormat chart="7" format="32"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368619-9C32-45F5-A48E-5174F7235D59}"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325" firstHeaderRow="1" firstDataRow="2" firstDataCol="1"/>
  <pivotFields count="4">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dataField="1"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ko"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DE4474-363A-4BC2-8DA5-190C78703FD0}"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L1:X323" firstHeaderRow="1" firstDataRow="2" firstDataCol="1"/>
  <pivotFields count="5">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dataField="1" numFmtId="1"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ophoging"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706770D-0902-466E-834D-2D04DF70DF87}"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325" firstHeaderRow="1" firstDataRow="2" firstDataCol="1"/>
  <pivotFields count="4">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dataField="1"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lo"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F7F70-1EBE-4AD6-B005-EFC726121A0F}">
  <dimension ref="A1:F320"/>
  <sheetViews>
    <sheetView workbookViewId="0"/>
  </sheetViews>
  <sheetFormatPr defaultRowHeight="14.4" x14ac:dyDescent="0.3"/>
  <cols>
    <col min="1" max="2" width="13" customWidth="1"/>
    <col min="3" max="3" width="28.44140625" bestFit="1" customWidth="1"/>
    <col min="4" max="4" width="58" customWidth="1"/>
  </cols>
  <sheetData>
    <row r="1" spans="1:6" x14ac:dyDescent="0.3">
      <c r="A1" t="s">
        <v>29</v>
      </c>
      <c r="B1" t="s">
        <v>67</v>
      </c>
      <c r="C1" t="s">
        <v>412</v>
      </c>
      <c r="D1" t="s">
        <v>415</v>
      </c>
      <c r="E1" s="7"/>
      <c r="F1" s="7"/>
    </row>
    <row r="2" spans="1:6" x14ac:dyDescent="0.3">
      <c r="A2">
        <v>11001</v>
      </c>
      <c r="B2" t="s">
        <v>70</v>
      </c>
      <c r="C2" t="s">
        <v>413</v>
      </c>
      <c r="D2" s="7" t="s">
        <v>428</v>
      </c>
    </row>
    <row r="3" spans="1:6" x14ac:dyDescent="0.3">
      <c r="A3">
        <v>11002</v>
      </c>
      <c r="B3" t="s">
        <v>30</v>
      </c>
      <c r="C3" t="s">
        <v>414</v>
      </c>
      <c r="D3" s="7" t="s">
        <v>416</v>
      </c>
    </row>
    <row r="4" spans="1:6" x14ac:dyDescent="0.3">
      <c r="A4">
        <v>11004</v>
      </c>
      <c r="B4" t="s">
        <v>71</v>
      </c>
      <c r="C4" t="s">
        <v>414</v>
      </c>
      <c r="D4" s="7" t="s">
        <v>416</v>
      </c>
    </row>
    <row r="5" spans="1:6" x14ac:dyDescent="0.3">
      <c r="A5">
        <v>11005</v>
      </c>
      <c r="B5" t="s">
        <v>72</v>
      </c>
      <c r="C5" t="s">
        <v>414</v>
      </c>
      <c r="D5" s="7" t="s">
        <v>416</v>
      </c>
    </row>
    <row r="6" spans="1:6" x14ac:dyDescent="0.3">
      <c r="A6">
        <v>11007</v>
      </c>
      <c r="B6" t="s">
        <v>73</v>
      </c>
      <c r="C6" t="s">
        <v>413</v>
      </c>
      <c r="D6" s="7" t="s">
        <v>428</v>
      </c>
    </row>
    <row r="7" spans="1:6" x14ac:dyDescent="0.3">
      <c r="A7">
        <v>11008</v>
      </c>
      <c r="B7" t="s">
        <v>74</v>
      </c>
      <c r="C7" t="s">
        <v>414</v>
      </c>
      <c r="D7" s="7" t="s">
        <v>416</v>
      </c>
    </row>
    <row r="8" spans="1:6" x14ac:dyDescent="0.3">
      <c r="A8">
        <v>11009</v>
      </c>
      <c r="B8" t="s">
        <v>75</v>
      </c>
      <c r="C8" t="s">
        <v>414</v>
      </c>
      <c r="D8" s="7" t="s">
        <v>416</v>
      </c>
    </row>
    <row r="9" spans="1:6" x14ac:dyDescent="0.3">
      <c r="A9">
        <v>11013</v>
      </c>
      <c r="B9" t="s">
        <v>76</v>
      </c>
      <c r="C9" t="s">
        <v>414</v>
      </c>
      <c r="D9" s="7" t="s">
        <v>416</v>
      </c>
    </row>
    <row r="10" spans="1:6" x14ac:dyDescent="0.3">
      <c r="A10">
        <v>11016</v>
      </c>
      <c r="B10" t="s">
        <v>77</v>
      </c>
      <c r="C10" t="s">
        <v>414</v>
      </c>
      <c r="D10" s="7" t="s">
        <v>416</v>
      </c>
    </row>
    <row r="11" spans="1:6" x14ac:dyDescent="0.3">
      <c r="A11">
        <v>11018</v>
      </c>
      <c r="B11" t="s">
        <v>78</v>
      </c>
      <c r="C11" t="s">
        <v>413</v>
      </c>
      <c r="D11" s="7" t="s">
        <v>428</v>
      </c>
    </row>
    <row r="12" spans="1:6" x14ac:dyDescent="0.3">
      <c r="A12">
        <v>11021</v>
      </c>
      <c r="B12" t="s">
        <v>79</v>
      </c>
      <c r="C12" t="s">
        <v>414</v>
      </c>
      <c r="D12" s="7" t="s">
        <v>416</v>
      </c>
    </row>
    <row r="13" spans="1:6" x14ac:dyDescent="0.3">
      <c r="A13">
        <v>11022</v>
      </c>
      <c r="B13" t="s">
        <v>80</v>
      </c>
      <c r="C13" t="s">
        <v>414</v>
      </c>
      <c r="D13" s="7" t="s">
        <v>416</v>
      </c>
    </row>
    <row r="14" spans="1:6" x14ac:dyDescent="0.3">
      <c r="A14">
        <v>11023</v>
      </c>
      <c r="B14" t="s">
        <v>81</v>
      </c>
      <c r="C14" t="s">
        <v>414</v>
      </c>
      <c r="D14" s="7" t="s">
        <v>416</v>
      </c>
    </row>
    <row r="15" spans="1:6" x14ac:dyDescent="0.3">
      <c r="A15">
        <v>11024</v>
      </c>
      <c r="B15" t="s">
        <v>82</v>
      </c>
      <c r="C15" t="s">
        <v>414</v>
      </c>
      <c r="D15" s="7" t="s">
        <v>416</v>
      </c>
    </row>
    <row r="16" spans="1:6" x14ac:dyDescent="0.3">
      <c r="A16">
        <v>11025</v>
      </c>
      <c r="B16" t="s">
        <v>83</v>
      </c>
      <c r="C16" t="s">
        <v>413</v>
      </c>
      <c r="D16" s="7" t="s">
        <v>428</v>
      </c>
    </row>
    <row r="17" spans="1:4" x14ac:dyDescent="0.3">
      <c r="A17">
        <v>11029</v>
      </c>
      <c r="B17" t="s">
        <v>84</v>
      </c>
      <c r="C17" t="s">
        <v>414</v>
      </c>
      <c r="D17" s="7" t="s">
        <v>416</v>
      </c>
    </row>
    <row r="18" spans="1:4" x14ac:dyDescent="0.3">
      <c r="A18">
        <v>11030</v>
      </c>
      <c r="B18" t="s">
        <v>85</v>
      </c>
      <c r="C18" t="s">
        <v>413</v>
      </c>
      <c r="D18" s="7" t="s">
        <v>428</v>
      </c>
    </row>
    <row r="19" spans="1:4" x14ac:dyDescent="0.3">
      <c r="A19">
        <v>11035</v>
      </c>
      <c r="B19" t="s">
        <v>86</v>
      </c>
      <c r="C19" t="s">
        <v>414</v>
      </c>
      <c r="D19" s="7" t="s">
        <v>416</v>
      </c>
    </row>
    <row r="20" spans="1:4" x14ac:dyDescent="0.3">
      <c r="A20">
        <v>11037</v>
      </c>
      <c r="B20" t="s">
        <v>87</v>
      </c>
      <c r="C20" t="s">
        <v>414</v>
      </c>
      <c r="D20" s="7" t="s">
        <v>416</v>
      </c>
    </row>
    <row r="21" spans="1:4" x14ac:dyDescent="0.3">
      <c r="A21">
        <v>11038</v>
      </c>
      <c r="B21" t="s">
        <v>88</v>
      </c>
      <c r="C21" t="s">
        <v>414</v>
      </c>
      <c r="D21" s="7" t="s">
        <v>416</v>
      </c>
    </row>
    <row r="22" spans="1:4" x14ac:dyDescent="0.3">
      <c r="A22">
        <v>11039</v>
      </c>
      <c r="B22" t="s">
        <v>89</v>
      </c>
      <c r="C22" t="s">
        <v>414</v>
      </c>
      <c r="D22" s="7" t="s">
        <v>416</v>
      </c>
    </row>
    <row r="23" spans="1:4" x14ac:dyDescent="0.3">
      <c r="A23">
        <v>11040</v>
      </c>
      <c r="B23" t="s">
        <v>90</v>
      </c>
      <c r="C23" t="s">
        <v>414</v>
      </c>
      <c r="D23" s="7" t="s">
        <v>416</v>
      </c>
    </row>
    <row r="24" spans="1:4" x14ac:dyDescent="0.3">
      <c r="A24">
        <v>11044</v>
      </c>
      <c r="B24" t="s">
        <v>91</v>
      </c>
      <c r="C24" t="s">
        <v>414</v>
      </c>
      <c r="D24" s="7" t="s">
        <v>416</v>
      </c>
    </row>
    <row r="25" spans="1:4" x14ac:dyDescent="0.3">
      <c r="A25">
        <v>11050</v>
      </c>
      <c r="B25" t="s">
        <v>92</v>
      </c>
      <c r="C25" t="s">
        <v>414</v>
      </c>
      <c r="D25" s="7" t="s">
        <v>416</v>
      </c>
    </row>
    <row r="26" spans="1:4" x14ac:dyDescent="0.3">
      <c r="A26">
        <v>11052</v>
      </c>
      <c r="B26" t="s">
        <v>93</v>
      </c>
      <c r="C26" t="s">
        <v>414</v>
      </c>
      <c r="D26" s="7" t="s">
        <v>416</v>
      </c>
    </row>
    <row r="27" spans="1:4" x14ac:dyDescent="0.3">
      <c r="A27">
        <v>11053</v>
      </c>
      <c r="B27" t="s">
        <v>94</v>
      </c>
      <c r="C27" t="s">
        <v>414</v>
      </c>
      <c r="D27" s="7" t="s">
        <v>416</v>
      </c>
    </row>
    <row r="28" spans="1:4" x14ac:dyDescent="0.3">
      <c r="A28">
        <v>11054</v>
      </c>
      <c r="B28" t="s">
        <v>95</v>
      </c>
      <c r="C28" t="s">
        <v>414</v>
      </c>
      <c r="D28" s="7" t="s">
        <v>416</v>
      </c>
    </row>
    <row r="29" spans="1:4" x14ac:dyDescent="0.3">
      <c r="A29">
        <v>11055</v>
      </c>
      <c r="B29" t="s">
        <v>96</v>
      </c>
      <c r="C29" t="s">
        <v>414</v>
      </c>
      <c r="D29" s="7" t="s">
        <v>416</v>
      </c>
    </row>
    <row r="30" spans="1:4" x14ac:dyDescent="0.3">
      <c r="A30">
        <v>11056</v>
      </c>
      <c r="B30" t="s">
        <v>97</v>
      </c>
      <c r="C30" t="s">
        <v>414</v>
      </c>
      <c r="D30" s="7" t="s">
        <v>416</v>
      </c>
    </row>
    <row r="31" spans="1:4" x14ac:dyDescent="0.3">
      <c r="A31">
        <v>11057</v>
      </c>
      <c r="B31" t="s">
        <v>98</v>
      </c>
      <c r="C31" t="s">
        <v>414</v>
      </c>
      <c r="D31" s="7" t="s">
        <v>416</v>
      </c>
    </row>
    <row r="32" spans="1:4" x14ac:dyDescent="0.3">
      <c r="A32">
        <v>12002</v>
      </c>
      <c r="B32" t="s">
        <v>99</v>
      </c>
      <c r="C32" t="s">
        <v>413</v>
      </c>
      <c r="D32" s="7" t="s">
        <v>428</v>
      </c>
    </row>
    <row r="33" spans="1:4" x14ac:dyDescent="0.3">
      <c r="A33">
        <v>12005</v>
      </c>
      <c r="B33" t="s">
        <v>100</v>
      </c>
      <c r="C33" t="s">
        <v>414</v>
      </c>
      <c r="D33" s="7" t="s">
        <v>416</v>
      </c>
    </row>
    <row r="34" spans="1:4" x14ac:dyDescent="0.3">
      <c r="A34">
        <v>12007</v>
      </c>
      <c r="B34" t="s">
        <v>101</v>
      </c>
      <c r="C34" t="s">
        <v>413</v>
      </c>
      <c r="D34" s="7" t="s">
        <v>428</v>
      </c>
    </row>
    <row r="35" spans="1:4" x14ac:dyDescent="0.3">
      <c r="A35">
        <v>12009</v>
      </c>
      <c r="B35" t="s">
        <v>102</v>
      </c>
      <c r="C35" t="s">
        <v>414</v>
      </c>
      <c r="D35" s="7" t="s">
        <v>416</v>
      </c>
    </row>
    <row r="36" spans="1:4" x14ac:dyDescent="0.3">
      <c r="A36">
        <v>12014</v>
      </c>
      <c r="B36" t="s">
        <v>103</v>
      </c>
      <c r="C36" t="s">
        <v>414</v>
      </c>
      <c r="D36" s="7" t="s">
        <v>416</v>
      </c>
    </row>
    <row r="37" spans="1:4" x14ac:dyDescent="0.3">
      <c r="A37">
        <v>12021</v>
      </c>
      <c r="B37" t="s">
        <v>104</v>
      </c>
      <c r="C37" t="s">
        <v>414</v>
      </c>
      <c r="D37" s="7" t="s">
        <v>416</v>
      </c>
    </row>
    <row r="38" spans="1:4" x14ac:dyDescent="0.3">
      <c r="A38">
        <v>12025</v>
      </c>
      <c r="B38" t="s">
        <v>105</v>
      </c>
      <c r="C38" t="s">
        <v>414</v>
      </c>
      <c r="D38" s="7" t="s">
        <v>416</v>
      </c>
    </row>
    <row r="39" spans="1:4" x14ac:dyDescent="0.3">
      <c r="A39">
        <v>12026</v>
      </c>
      <c r="B39" t="s">
        <v>106</v>
      </c>
      <c r="C39" t="s">
        <v>414</v>
      </c>
      <c r="D39" s="7" t="s">
        <v>416</v>
      </c>
    </row>
    <row r="40" spans="1:4" x14ac:dyDescent="0.3">
      <c r="A40">
        <v>12029</v>
      </c>
      <c r="B40" t="s">
        <v>107</v>
      </c>
      <c r="C40" t="s">
        <v>414</v>
      </c>
      <c r="D40" s="7" t="s">
        <v>416</v>
      </c>
    </row>
    <row r="41" spans="1:4" x14ac:dyDescent="0.3">
      <c r="A41">
        <v>12035</v>
      </c>
      <c r="B41" t="s">
        <v>108</v>
      </c>
      <c r="C41" t="s">
        <v>414</v>
      </c>
      <c r="D41" s="7" t="s">
        <v>416</v>
      </c>
    </row>
    <row r="42" spans="1:4" x14ac:dyDescent="0.3">
      <c r="A42">
        <v>12040</v>
      </c>
      <c r="B42" t="s">
        <v>109</v>
      </c>
      <c r="C42" t="s">
        <v>414</v>
      </c>
      <c r="D42" s="7" t="s">
        <v>416</v>
      </c>
    </row>
    <row r="43" spans="1:4" x14ac:dyDescent="0.3">
      <c r="A43">
        <v>12041</v>
      </c>
      <c r="B43" t="s">
        <v>110</v>
      </c>
      <c r="C43" t="s">
        <v>414</v>
      </c>
      <c r="D43" s="7" t="s">
        <v>416</v>
      </c>
    </row>
    <row r="44" spans="1:4" x14ac:dyDescent="0.3">
      <c r="A44">
        <v>13001</v>
      </c>
      <c r="B44" t="s">
        <v>111</v>
      </c>
      <c r="C44" t="s">
        <v>413</v>
      </c>
      <c r="D44" s="7" t="s">
        <v>428</v>
      </c>
    </row>
    <row r="45" spans="1:4" x14ac:dyDescent="0.3">
      <c r="A45">
        <v>13002</v>
      </c>
      <c r="B45" t="s">
        <v>112</v>
      </c>
      <c r="C45" t="s">
        <v>413</v>
      </c>
      <c r="D45" s="7" t="s">
        <v>428</v>
      </c>
    </row>
    <row r="46" spans="1:4" x14ac:dyDescent="0.3">
      <c r="A46">
        <v>13003</v>
      </c>
      <c r="B46" t="s">
        <v>113</v>
      </c>
      <c r="C46" t="s">
        <v>414</v>
      </c>
      <c r="D46" s="7" t="s">
        <v>416</v>
      </c>
    </row>
    <row r="47" spans="1:4" x14ac:dyDescent="0.3">
      <c r="A47">
        <v>13004</v>
      </c>
      <c r="B47" t="s">
        <v>114</v>
      </c>
      <c r="C47" t="s">
        <v>414</v>
      </c>
      <c r="D47" s="7" t="s">
        <v>416</v>
      </c>
    </row>
    <row r="48" spans="1:4" x14ac:dyDescent="0.3">
      <c r="A48">
        <v>13006</v>
      </c>
      <c r="B48" t="s">
        <v>115</v>
      </c>
      <c r="C48" t="s">
        <v>414</v>
      </c>
      <c r="D48" s="7" t="s">
        <v>416</v>
      </c>
    </row>
    <row r="49" spans="1:4" x14ac:dyDescent="0.3">
      <c r="A49">
        <v>13008</v>
      </c>
      <c r="B49" t="s">
        <v>116</v>
      </c>
      <c r="C49" t="s">
        <v>414</v>
      </c>
      <c r="D49" s="7" t="s">
        <v>416</v>
      </c>
    </row>
    <row r="50" spans="1:4" x14ac:dyDescent="0.3">
      <c r="A50">
        <v>13010</v>
      </c>
      <c r="B50" t="s">
        <v>117</v>
      </c>
      <c r="C50" t="s">
        <v>414</v>
      </c>
      <c r="D50" s="7" t="s">
        <v>416</v>
      </c>
    </row>
    <row r="51" spans="1:4" x14ac:dyDescent="0.3">
      <c r="A51">
        <v>13011</v>
      </c>
      <c r="B51" t="s">
        <v>118</v>
      </c>
      <c r="C51" t="s">
        <v>414</v>
      </c>
      <c r="D51" s="7" t="s">
        <v>416</v>
      </c>
    </row>
    <row r="52" spans="1:4" x14ac:dyDescent="0.3">
      <c r="A52">
        <v>13012</v>
      </c>
      <c r="B52" t="s">
        <v>119</v>
      </c>
      <c r="C52" t="s">
        <v>413</v>
      </c>
      <c r="D52" s="7" t="s">
        <v>428</v>
      </c>
    </row>
    <row r="53" spans="1:4" x14ac:dyDescent="0.3">
      <c r="A53">
        <v>13013</v>
      </c>
      <c r="B53" t="s">
        <v>120</v>
      </c>
      <c r="C53" t="s">
        <v>414</v>
      </c>
      <c r="D53" s="7" t="s">
        <v>416</v>
      </c>
    </row>
    <row r="54" spans="1:4" x14ac:dyDescent="0.3">
      <c r="A54">
        <v>13014</v>
      </c>
      <c r="B54" t="s">
        <v>121</v>
      </c>
      <c r="C54" t="s">
        <v>414</v>
      </c>
      <c r="D54" s="7" t="s">
        <v>416</v>
      </c>
    </row>
    <row r="55" spans="1:4" x14ac:dyDescent="0.3">
      <c r="A55">
        <v>13016</v>
      </c>
      <c r="B55" t="s">
        <v>122</v>
      </c>
      <c r="C55" t="s">
        <v>414</v>
      </c>
      <c r="D55" s="7" t="s">
        <v>416</v>
      </c>
    </row>
    <row r="56" spans="1:4" x14ac:dyDescent="0.3">
      <c r="A56">
        <v>13017</v>
      </c>
      <c r="B56" t="s">
        <v>123</v>
      </c>
      <c r="C56" t="s">
        <v>413</v>
      </c>
      <c r="D56" s="7" t="s">
        <v>428</v>
      </c>
    </row>
    <row r="57" spans="1:4" x14ac:dyDescent="0.3">
      <c r="A57">
        <v>13019</v>
      </c>
      <c r="B57" t="s">
        <v>124</v>
      </c>
      <c r="C57" t="s">
        <v>414</v>
      </c>
      <c r="D57" s="7" t="s">
        <v>416</v>
      </c>
    </row>
    <row r="58" spans="1:4" x14ac:dyDescent="0.3">
      <c r="A58">
        <v>13021</v>
      </c>
      <c r="B58" t="s">
        <v>125</v>
      </c>
      <c r="C58" t="s">
        <v>414</v>
      </c>
      <c r="D58" s="7" t="s">
        <v>416</v>
      </c>
    </row>
    <row r="59" spans="1:4" x14ac:dyDescent="0.3">
      <c r="A59">
        <v>13023</v>
      </c>
      <c r="B59" t="s">
        <v>126</v>
      </c>
      <c r="C59" t="s">
        <v>414</v>
      </c>
      <c r="D59" s="7" t="s">
        <v>416</v>
      </c>
    </row>
    <row r="60" spans="1:4" x14ac:dyDescent="0.3">
      <c r="A60">
        <v>13025</v>
      </c>
      <c r="B60" t="s">
        <v>127</v>
      </c>
      <c r="C60" t="s">
        <v>414</v>
      </c>
      <c r="D60" s="7" t="s">
        <v>416</v>
      </c>
    </row>
    <row r="61" spans="1:4" x14ac:dyDescent="0.3">
      <c r="A61">
        <v>13029</v>
      </c>
      <c r="B61" t="s">
        <v>128</v>
      </c>
      <c r="C61" t="s">
        <v>414</v>
      </c>
      <c r="D61" s="7" t="s">
        <v>416</v>
      </c>
    </row>
    <row r="62" spans="1:4" x14ac:dyDescent="0.3">
      <c r="A62">
        <v>13031</v>
      </c>
      <c r="B62" t="s">
        <v>129</v>
      </c>
      <c r="C62" t="s">
        <v>414</v>
      </c>
      <c r="D62" s="7" t="s">
        <v>416</v>
      </c>
    </row>
    <row r="63" spans="1:4" x14ac:dyDescent="0.3">
      <c r="A63">
        <v>13035</v>
      </c>
      <c r="B63" t="s">
        <v>130</v>
      </c>
      <c r="C63" t="s">
        <v>414</v>
      </c>
      <c r="D63" s="7" t="s">
        <v>416</v>
      </c>
    </row>
    <row r="64" spans="1:4" x14ac:dyDescent="0.3">
      <c r="A64">
        <v>13036</v>
      </c>
      <c r="B64" t="s">
        <v>131</v>
      </c>
      <c r="C64" t="s">
        <v>413</v>
      </c>
      <c r="D64" s="7" t="s">
        <v>428</v>
      </c>
    </row>
    <row r="65" spans="1:4" x14ac:dyDescent="0.3">
      <c r="A65">
        <v>13037</v>
      </c>
      <c r="B65" t="s">
        <v>132</v>
      </c>
      <c r="C65" t="s">
        <v>413</v>
      </c>
      <c r="D65" s="7" t="s">
        <v>428</v>
      </c>
    </row>
    <row r="66" spans="1:4" x14ac:dyDescent="0.3">
      <c r="A66">
        <v>13040</v>
      </c>
      <c r="B66" t="s">
        <v>133</v>
      </c>
      <c r="C66" t="s">
        <v>414</v>
      </c>
      <c r="D66" s="7" t="s">
        <v>416</v>
      </c>
    </row>
    <row r="67" spans="1:4" x14ac:dyDescent="0.3">
      <c r="A67">
        <v>13044</v>
      </c>
      <c r="B67" t="s">
        <v>134</v>
      </c>
      <c r="C67" t="s">
        <v>414</v>
      </c>
      <c r="D67" s="7" t="s">
        <v>416</v>
      </c>
    </row>
    <row r="68" spans="1:4" x14ac:dyDescent="0.3">
      <c r="A68">
        <v>13046</v>
      </c>
      <c r="B68" t="s">
        <v>135</v>
      </c>
      <c r="C68" t="s">
        <v>414</v>
      </c>
      <c r="D68" s="7" t="s">
        <v>416</v>
      </c>
    </row>
    <row r="69" spans="1:4" x14ac:dyDescent="0.3">
      <c r="A69">
        <v>13049</v>
      </c>
      <c r="B69" t="s">
        <v>136</v>
      </c>
      <c r="C69" t="s">
        <v>414</v>
      </c>
      <c r="D69" s="7" t="s">
        <v>416</v>
      </c>
    </row>
    <row r="70" spans="1:4" x14ac:dyDescent="0.3">
      <c r="A70">
        <v>13053</v>
      </c>
      <c r="B70" t="s">
        <v>137</v>
      </c>
      <c r="C70" t="s">
        <v>413</v>
      </c>
      <c r="D70" s="7" t="s">
        <v>428</v>
      </c>
    </row>
    <row r="71" spans="1:4" x14ac:dyDescent="0.3">
      <c r="A71">
        <v>21001</v>
      </c>
      <c r="B71" t="s">
        <v>138</v>
      </c>
      <c r="C71" t="s">
        <v>414</v>
      </c>
      <c r="D71" s="7" t="s">
        <v>416</v>
      </c>
    </row>
    <row r="72" spans="1:4" x14ac:dyDescent="0.3">
      <c r="A72">
        <v>21002</v>
      </c>
      <c r="B72" t="s">
        <v>139</v>
      </c>
      <c r="C72" t="s">
        <v>414</v>
      </c>
      <c r="D72" s="7" t="s">
        <v>416</v>
      </c>
    </row>
    <row r="73" spans="1:4" x14ac:dyDescent="0.3">
      <c r="A73">
        <v>21003</v>
      </c>
      <c r="B73" t="s">
        <v>140</v>
      </c>
      <c r="C73" t="s">
        <v>414</v>
      </c>
      <c r="D73" s="7" t="s">
        <v>416</v>
      </c>
    </row>
    <row r="74" spans="1:4" x14ac:dyDescent="0.3">
      <c r="A74">
        <v>21004</v>
      </c>
      <c r="B74" t="s">
        <v>141</v>
      </c>
      <c r="C74" t="s">
        <v>414</v>
      </c>
      <c r="D74" s="7" t="s">
        <v>416</v>
      </c>
    </row>
    <row r="75" spans="1:4" x14ac:dyDescent="0.3">
      <c r="A75">
        <v>21005</v>
      </c>
      <c r="B75" t="s">
        <v>142</v>
      </c>
      <c r="C75" t="s">
        <v>414</v>
      </c>
      <c r="D75" s="7" t="s">
        <v>416</v>
      </c>
    </row>
    <row r="76" spans="1:4" x14ac:dyDescent="0.3">
      <c r="A76">
        <v>21006</v>
      </c>
      <c r="B76" t="s">
        <v>143</v>
      </c>
      <c r="C76" t="s">
        <v>414</v>
      </c>
      <c r="D76" s="7" t="s">
        <v>416</v>
      </c>
    </row>
    <row r="77" spans="1:4" x14ac:dyDescent="0.3">
      <c r="A77">
        <v>21007</v>
      </c>
      <c r="B77" t="s">
        <v>144</v>
      </c>
      <c r="C77" t="s">
        <v>414</v>
      </c>
      <c r="D77" s="7" t="s">
        <v>416</v>
      </c>
    </row>
    <row r="78" spans="1:4" x14ac:dyDescent="0.3">
      <c r="A78">
        <v>21008</v>
      </c>
      <c r="B78" t="s">
        <v>145</v>
      </c>
      <c r="C78" t="s">
        <v>414</v>
      </c>
      <c r="D78" s="7" t="s">
        <v>416</v>
      </c>
    </row>
    <row r="79" spans="1:4" x14ac:dyDescent="0.3">
      <c r="A79">
        <v>21009</v>
      </c>
      <c r="B79" t="s">
        <v>146</v>
      </c>
      <c r="C79" t="s">
        <v>414</v>
      </c>
      <c r="D79" s="7" t="s">
        <v>416</v>
      </c>
    </row>
    <row r="80" spans="1:4" x14ac:dyDescent="0.3">
      <c r="A80">
        <v>21010</v>
      </c>
      <c r="B80" t="s">
        <v>147</v>
      </c>
      <c r="C80" t="s">
        <v>414</v>
      </c>
      <c r="D80" s="7" t="s">
        <v>416</v>
      </c>
    </row>
    <row r="81" spans="1:4" x14ac:dyDescent="0.3">
      <c r="A81">
        <v>21011</v>
      </c>
      <c r="B81" t="s">
        <v>148</v>
      </c>
      <c r="C81" t="s">
        <v>414</v>
      </c>
      <c r="D81" s="7" t="s">
        <v>416</v>
      </c>
    </row>
    <row r="82" spans="1:4" x14ac:dyDescent="0.3">
      <c r="A82">
        <v>21012</v>
      </c>
      <c r="B82" t="s">
        <v>149</v>
      </c>
      <c r="C82" t="s">
        <v>414</v>
      </c>
      <c r="D82" s="7" t="s">
        <v>416</v>
      </c>
    </row>
    <row r="83" spans="1:4" x14ac:dyDescent="0.3">
      <c r="A83">
        <v>21013</v>
      </c>
      <c r="B83" t="s">
        <v>150</v>
      </c>
      <c r="C83" t="s">
        <v>414</v>
      </c>
      <c r="D83" s="7" t="s">
        <v>416</v>
      </c>
    </row>
    <row r="84" spans="1:4" x14ac:dyDescent="0.3">
      <c r="A84">
        <v>21014</v>
      </c>
      <c r="B84" t="s">
        <v>151</v>
      </c>
      <c r="C84" t="s">
        <v>414</v>
      </c>
      <c r="D84" s="7" t="s">
        <v>416</v>
      </c>
    </row>
    <row r="85" spans="1:4" x14ac:dyDescent="0.3">
      <c r="A85">
        <v>21015</v>
      </c>
      <c r="B85" t="s">
        <v>152</v>
      </c>
      <c r="C85" t="s">
        <v>414</v>
      </c>
      <c r="D85" s="7" t="s">
        <v>416</v>
      </c>
    </row>
    <row r="86" spans="1:4" x14ac:dyDescent="0.3">
      <c r="A86">
        <v>21016</v>
      </c>
      <c r="B86" t="s">
        <v>153</v>
      </c>
      <c r="C86" t="s">
        <v>414</v>
      </c>
      <c r="D86" s="7" t="s">
        <v>416</v>
      </c>
    </row>
    <row r="87" spans="1:4" x14ac:dyDescent="0.3">
      <c r="A87">
        <v>21017</v>
      </c>
      <c r="B87" t="s">
        <v>154</v>
      </c>
      <c r="C87" t="s">
        <v>414</v>
      </c>
      <c r="D87" s="7" t="s">
        <v>416</v>
      </c>
    </row>
    <row r="88" spans="1:4" x14ac:dyDescent="0.3">
      <c r="A88">
        <v>21018</v>
      </c>
      <c r="B88" t="s">
        <v>155</v>
      </c>
      <c r="C88" t="s">
        <v>414</v>
      </c>
      <c r="D88" s="7" t="s">
        <v>416</v>
      </c>
    </row>
    <row r="89" spans="1:4" x14ac:dyDescent="0.3">
      <c r="A89">
        <v>21019</v>
      </c>
      <c r="B89" t="s">
        <v>156</v>
      </c>
      <c r="C89" t="s">
        <v>414</v>
      </c>
      <c r="D89" s="7" t="s">
        <v>416</v>
      </c>
    </row>
    <row r="90" spans="1:4" x14ac:dyDescent="0.3">
      <c r="A90">
        <v>23002</v>
      </c>
      <c r="B90" t="s">
        <v>157</v>
      </c>
      <c r="C90" t="s">
        <v>414</v>
      </c>
      <c r="D90" s="7" t="s">
        <v>416</v>
      </c>
    </row>
    <row r="91" spans="1:4" x14ac:dyDescent="0.3">
      <c r="A91">
        <v>23003</v>
      </c>
      <c r="B91" t="s">
        <v>158</v>
      </c>
      <c r="C91" t="s">
        <v>414</v>
      </c>
      <c r="D91" s="7" t="s">
        <v>416</v>
      </c>
    </row>
    <row r="92" spans="1:4" x14ac:dyDescent="0.3">
      <c r="A92">
        <v>23009</v>
      </c>
      <c r="B92" t="s">
        <v>159</v>
      </c>
      <c r="C92" t="s">
        <v>414</v>
      </c>
      <c r="D92" s="7" t="s">
        <v>416</v>
      </c>
    </row>
    <row r="93" spans="1:4" x14ac:dyDescent="0.3">
      <c r="A93">
        <v>23016</v>
      </c>
      <c r="B93" t="s">
        <v>160</v>
      </c>
      <c r="C93" t="s">
        <v>414</v>
      </c>
      <c r="D93" s="7" t="s">
        <v>416</v>
      </c>
    </row>
    <row r="94" spans="1:4" x14ac:dyDescent="0.3">
      <c r="A94">
        <v>23023</v>
      </c>
      <c r="B94" t="s">
        <v>161</v>
      </c>
      <c r="C94" t="s">
        <v>413</v>
      </c>
      <c r="D94" s="7" t="s">
        <v>428</v>
      </c>
    </row>
    <row r="95" spans="1:4" x14ac:dyDescent="0.3">
      <c r="A95">
        <v>23024</v>
      </c>
      <c r="B95" t="s">
        <v>162</v>
      </c>
      <c r="C95" t="s">
        <v>414</v>
      </c>
      <c r="D95" s="7" t="s">
        <v>416</v>
      </c>
    </row>
    <row r="96" spans="1:4" x14ac:dyDescent="0.3">
      <c r="A96">
        <v>23025</v>
      </c>
      <c r="B96" t="s">
        <v>163</v>
      </c>
      <c r="C96" t="s">
        <v>414</v>
      </c>
      <c r="D96" s="7" t="s">
        <v>416</v>
      </c>
    </row>
    <row r="97" spans="1:4" x14ac:dyDescent="0.3">
      <c r="A97">
        <v>23027</v>
      </c>
      <c r="B97" t="s">
        <v>164</v>
      </c>
      <c r="C97" t="s">
        <v>414</v>
      </c>
      <c r="D97" s="7" t="s">
        <v>416</v>
      </c>
    </row>
    <row r="98" spans="1:4" x14ac:dyDescent="0.3">
      <c r="A98">
        <v>23032</v>
      </c>
      <c r="B98" t="s">
        <v>165</v>
      </c>
      <c r="C98" t="s">
        <v>413</v>
      </c>
      <c r="D98" s="7" t="s">
        <v>428</v>
      </c>
    </row>
    <row r="99" spans="1:4" x14ac:dyDescent="0.3">
      <c r="A99">
        <v>23033</v>
      </c>
      <c r="B99" t="s">
        <v>166</v>
      </c>
      <c r="C99" t="s">
        <v>414</v>
      </c>
      <c r="D99" s="7" t="s">
        <v>416</v>
      </c>
    </row>
    <row r="100" spans="1:4" x14ac:dyDescent="0.3">
      <c r="A100">
        <v>23038</v>
      </c>
      <c r="B100" t="s">
        <v>167</v>
      </c>
      <c r="C100" t="s">
        <v>414</v>
      </c>
      <c r="D100" s="7" t="s">
        <v>416</v>
      </c>
    </row>
    <row r="101" spans="1:4" x14ac:dyDescent="0.3">
      <c r="A101">
        <v>23039</v>
      </c>
      <c r="B101" t="s">
        <v>168</v>
      </c>
      <c r="C101" t="s">
        <v>414</v>
      </c>
      <c r="D101" s="7" t="s">
        <v>416</v>
      </c>
    </row>
    <row r="102" spans="1:4" x14ac:dyDescent="0.3">
      <c r="A102">
        <v>23044</v>
      </c>
      <c r="B102" t="s">
        <v>169</v>
      </c>
      <c r="C102" t="s">
        <v>414</v>
      </c>
      <c r="D102" s="7" t="s">
        <v>416</v>
      </c>
    </row>
    <row r="103" spans="1:4" x14ac:dyDescent="0.3">
      <c r="A103">
        <v>23045</v>
      </c>
      <c r="B103" t="s">
        <v>170</v>
      </c>
      <c r="C103" t="s">
        <v>414</v>
      </c>
      <c r="D103" s="7" t="s">
        <v>416</v>
      </c>
    </row>
    <row r="104" spans="1:4" x14ac:dyDescent="0.3">
      <c r="A104">
        <v>23047</v>
      </c>
      <c r="B104" t="s">
        <v>171</v>
      </c>
      <c r="C104" t="s">
        <v>414</v>
      </c>
      <c r="D104" s="7" t="s">
        <v>416</v>
      </c>
    </row>
    <row r="105" spans="1:4" x14ac:dyDescent="0.3">
      <c r="A105">
        <v>23050</v>
      </c>
      <c r="B105" t="s">
        <v>172</v>
      </c>
      <c r="C105" t="s">
        <v>414</v>
      </c>
      <c r="D105" s="7" t="s">
        <v>416</v>
      </c>
    </row>
    <row r="106" spans="1:4" x14ac:dyDescent="0.3">
      <c r="A106">
        <v>23052</v>
      </c>
      <c r="B106" t="s">
        <v>173</v>
      </c>
      <c r="C106" t="s">
        <v>414</v>
      </c>
      <c r="D106" s="7" t="s">
        <v>416</v>
      </c>
    </row>
    <row r="107" spans="1:4" x14ac:dyDescent="0.3">
      <c r="A107">
        <v>23060</v>
      </c>
      <c r="B107" t="s">
        <v>174</v>
      </c>
      <c r="C107" t="s">
        <v>413</v>
      </c>
      <c r="D107" s="7" t="s">
        <v>428</v>
      </c>
    </row>
    <row r="108" spans="1:4" x14ac:dyDescent="0.3">
      <c r="A108">
        <v>23062</v>
      </c>
      <c r="B108" t="s">
        <v>175</v>
      </c>
      <c r="C108" t="s">
        <v>414</v>
      </c>
      <c r="D108" s="7" t="s">
        <v>416</v>
      </c>
    </row>
    <row r="109" spans="1:4" x14ac:dyDescent="0.3">
      <c r="A109">
        <v>23064</v>
      </c>
      <c r="B109" t="s">
        <v>176</v>
      </c>
      <c r="C109" t="s">
        <v>414</v>
      </c>
      <c r="D109" s="7" t="s">
        <v>416</v>
      </c>
    </row>
    <row r="110" spans="1:4" x14ac:dyDescent="0.3">
      <c r="A110">
        <v>23077</v>
      </c>
      <c r="B110" t="s">
        <v>177</v>
      </c>
      <c r="C110" t="s">
        <v>414</v>
      </c>
      <c r="D110" s="7" t="s">
        <v>416</v>
      </c>
    </row>
    <row r="111" spans="1:4" x14ac:dyDescent="0.3">
      <c r="A111">
        <v>23081</v>
      </c>
      <c r="B111" t="s">
        <v>178</v>
      </c>
      <c r="C111" t="s">
        <v>414</v>
      </c>
      <c r="D111" s="7" t="s">
        <v>416</v>
      </c>
    </row>
    <row r="112" spans="1:4" x14ac:dyDescent="0.3">
      <c r="A112">
        <v>23086</v>
      </c>
      <c r="B112" t="s">
        <v>179</v>
      </c>
      <c r="C112" t="s">
        <v>414</v>
      </c>
      <c r="D112" s="7" t="s">
        <v>416</v>
      </c>
    </row>
    <row r="113" spans="1:4" x14ac:dyDescent="0.3">
      <c r="A113">
        <v>23088</v>
      </c>
      <c r="B113" t="s">
        <v>180</v>
      </c>
      <c r="C113" t="s">
        <v>414</v>
      </c>
      <c r="D113" s="7" t="s">
        <v>416</v>
      </c>
    </row>
    <row r="114" spans="1:4" x14ac:dyDescent="0.3">
      <c r="A114">
        <v>23094</v>
      </c>
      <c r="B114" t="s">
        <v>181</v>
      </c>
      <c r="C114" t="s">
        <v>414</v>
      </c>
      <c r="D114" s="7" t="s">
        <v>416</v>
      </c>
    </row>
    <row r="115" spans="1:4" x14ac:dyDescent="0.3">
      <c r="A115">
        <v>23096</v>
      </c>
      <c r="B115" t="s">
        <v>182</v>
      </c>
      <c r="C115" t="s">
        <v>414</v>
      </c>
      <c r="D115" s="7" t="s">
        <v>416</v>
      </c>
    </row>
    <row r="116" spans="1:4" x14ac:dyDescent="0.3">
      <c r="A116">
        <v>23097</v>
      </c>
      <c r="B116" t="s">
        <v>183</v>
      </c>
      <c r="C116" t="s">
        <v>414</v>
      </c>
      <c r="D116" s="7" t="s">
        <v>416</v>
      </c>
    </row>
    <row r="117" spans="1:4" x14ac:dyDescent="0.3">
      <c r="A117">
        <v>23098</v>
      </c>
      <c r="B117" t="s">
        <v>184</v>
      </c>
      <c r="C117" t="s">
        <v>414</v>
      </c>
      <c r="D117" s="7" t="s">
        <v>416</v>
      </c>
    </row>
    <row r="118" spans="1:4" x14ac:dyDescent="0.3">
      <c r="A118">
        <v>23099</v>
      </c>
      <c r="B118" t="s">
        <v>185</v>
      </c>
      <c r="C118" t="s">
        <v>414</v>
      </c>
      <c r="D118" s="7" t="s">
        <v>416</v>
      </c>
    </row>
    <row r="119" spans="1:4" x14ac:dyDescent="0.3">
      <c r="A119">
        <v>23100</v>
      </c>
      <c r="B119" t="s">
        <v>186</v>
      </c>
      <c r="C119" t="s">
        <v>413</v>
      </c>
      <c r="D119" s="7" t="s">
        <v>428</v>
      </c>
    </row>
    <row r="120" spans="1:4" x14ac:dyDescent="0.3">
      <c r="A120">
        <v>23101</v>
      </c>
      <c r="B120" t="s">
        <v>187</v>
      </c>
      <c r="C120" t="s">
        <v>414</v>
      </c>
      <c r="D120" s="7" t="s">
        <v>416</v>
      </c>
    </row>
    <row r="121" spans="1:4" x14ac:dyDescent="0.3">
      <c r="A121">
        <v>23102</v>
      </c>
      <c r="B121" t="s">
        <v>188</v>
      </c>
      <c r="C121" t="s">
        <v>414</v>
      </c>
      <c r="D121" s="7" t="s">
        <v>416</v>
      </c>
    </row>
    <row r="122" spans="1:4" x14ac:dyDescent="0.3">
      <c r="A122">
        <v>23103</v>
      </c>
      <c r="B122" t="s">
        <v>189</v>
      </c>
      <c r="C122" t="s">
        <v>414</v>
      </c>
      <c r="D122" s="7" t="s">
        <v>416</v>
      </c>
    </row>
    <row r="123" spans="1:4" x14ac:dyDescent="0.3">
      <c r="A123">
        <v>23104</v>
      </c>
      <c r="B123" t="s">
        <v>190</v>
      </c>
      <c r="C123" t="s">
        <v>414</v>
      </c>
      <c r="D123" s="7" t="s">
        <v>416</v>
      </c>
    </row>
    <row r="124" spans="1:4" x14ac:dyDescent="0.3">
      <c r="A124">
        <v>23105</v>
      </c>
      <c r="B124" t="s">
        <v>191</v>
      </c>
      <c r="C124" t="s">
        <v>414</v>
      </c>
      <c r="D124" s="7" t="s">
        <v>416</v>
      </c>
    </row>
    <row r="125" spans="1:4" x14ac:dyDescent="0.3">
      <c r="A125">
        <v>24001</v>
      </c>
      <c r="B125" t="s">
        <v>192</v>
      </c>
      <c r="C125" t="s">
        <v>414</v>
      </c>
      <c r="D125" s="7" t="s">
        <v>416</v>
      </c>
    </row>
    <row r="126" spans="1:4" x14ac:dyDescent="0.3">
      <c r="A126">
        <v>24007</v>
      </c>
      <c r="B126" t="s">
        <v>193</v>
      </c>
      <c r="C126" t="s">
        <v>414</v>
      </c>
      <c r="D126" s="7" t="s">
        <v>416</v>
      </c>
    </row>
    <row r="127" spans="1:4" x14ac:dyDescent="0.3">
      <c r="A127">
        <v>24008</v>
      </c>
      <c r="B127" t="s">
        <v>194</v>
      </c>
      <c r="C127" t="s">
        <v>414</v>
      </c>
      <c r="D127" s="7" t="s">
        <v>416</v>
      </c>
    </row>
    <row r="128" spans="1:4" x14ac:dyDescent="0.3">
      <c r="A128">
        <v>24009</v>
      </c>
      <c r="B128" t="s">
        <v>195</v>
      </c>
      <c r="C128" t="s">
        <v>413</v>
      </c>
      <c r="D128" s="7" t="s">
        <v>428</v>
      </c>
    </row>
    <row r="129" spans="1:4" x14ac:dyDescent="0.3">
      <c r="A129">
        <v>24011</v>
      </c>
      <c r="B129" t="s">
        <v>196</v>
      </c>
      <c r="C129" t="s">
        <v>414</v>
      </c>
      <c r="D129" s="7" t="s">
        <v>416</v>
      </c>
    </row>
    <row r="130" spans="1:4" x14ac:dyDescent="0.3">
      <c r="A130">
        <v>24014</v>
      </c>
      <c r="B130" t="s">
        <v>197</v>
      </c>
      <c r="C130" t="s">
        <v>413</v>
      </c>
      <c r="D130" s="7" t="s">
        <v>428</v>
      </c>
    </row>
    <row r="131" spans="1:4" x14ac:dyDescent="0.3">
      <c r="A131">
        <v>24016</v>
      </c>
      <c r="B131" t="s">
        <v>198</v>
      </c>
      <c r="C131" t="s">
        <v>414</v>
      </c>
      <c r="D131" s="7" t="s">
        <v>416</v>
      </c>
    </row>
    <row r="132" spans="1:4" x14ac:dyDescent="0.3">
      <c r="A132">
        <v>24020</v>
      </c>
      <c r="B132" t="s">
        <v>199</v>
      </c>
      <c r="C132" t="s">
        <v>414</v>
      </c>
      <c r="D132" s="7" t="s">
        <v>416</v>
      </c>
    </row>
    <row r="133" spans="1:4" x14ac:dyDescent="0.3">
      <c r="A133">
        <v>24028</v>
      </c>
      <c r="B133" t="s">
        <v>200</v>
      </c>
      <c r="C133" t="s">
        <v>413</v>
      </c>
      <c r="D133" s="7" t="s">
        <v>428</v>
      </c>
    </row>
    <row r="134" spans="1:4" x14ac:dyDescent="0.3">
      <c r="A134">
        <v>24033</v>
      </c>
      <c r="B134" t="s">
        <v>201</v>
      </c>
      <c r="C134" t="s">
        <v>414</v>
      </c>
      <c r="D134" s="7" t="s">
        <v>416</v>
      </c>
    </row>
    <row r="135" spans="1:4" x14ac:dyDescent="0.3">
      <c r="A135">
        <v>24038</v>
      </c>
      <c r="B135" t="s">
        <v>202</v>
      </c>
      <c r="C135" t="s">
        <v>414</v>
      </c>
      <c r="D135" s="7" t="s">
        <v>416</v>
      </c>
    </row>
    <row r="136" spans="1:4" x14ac:dyDescent="0.3">
      <c r="A136">
        <v>24041</v>
      </c>
      <c r="B136" t="s">
        <v>203</v>
      </c>
      <c r="C136" t="s">
        <v>413</v>
      </c>
      <c r="D136" s="7" t="s">
        <v>428</v>
      </c>
    </row>
    <row r="137" spans="1:4" x14ac:dyDescent="0.3">
      <c r="A137">
        <v>24043</v>
      </c>
      <c r="B137" t="s">
        <v>204</v>
      </c>
      <c r="C137" t="s">
        <v>413</v>
      </c>
      <c r="D137" s="7" t="s">
        <v>428</v>
      </c>
    </row>
    <row r="138" spans="1:4" x14ac:dyDescent="0.3">
      <c r="A138">
        <v>24045</v>
      </c>
      <c r="B138" t="s">
        <v>205</v>
      </c>
      <c r="C138" t="s">
        <v>414</v>
      </c>
      <c r="D138" s="7" t="s">
        <v>416</v>
      </c>
    </row>
    <row r="139" spans="1:4" x14ac:dyDescent="0.3">
      <c r="A139">
        <v>24048</v>
      </c>
      <c r="B139" t="s">
        <v>206</v>
      </c>
      <c r="C139" t="s">
        <v>414</v>
      </c>
      <c r="D139" s="7" t="s">
        <v>416</v>
      </c>
    </row>
    <row r="140" spans="1:4" x14ac:dyDescent="0.3">
      <c r="A140">
        <v>24054</v>
      </c>
      <c r="B140" t="s">
        <v>207</v>
      </c>
      <c r="C140" t="s">
        <v>414</v>
      </c>
      <c r="D140" s="7" t="s">
        <v>416</v>
      </c>
    </row>
    <row r="141" spans="1:4" x14ac:dyDescent="0.3">
      <c r="A141">
        <v>24055</v>
      </c>
      <c r="B141" t="s">
        <v>208</v>
      </c>
      <c r="C141" t="s">
        <v>414</v>
      </c>
      <c r="D141" s="7" t="s">
        <v>416</v>
      </c>
    </row>
    <row r="142" spans="1:4" x14ac:dyDescent="0.3">
      <c r="A142">
        <v>24059</v>
      </c>
      <c r="B142" t="s">
        <v>209</v>
      </c>
      <c r="C142" t="s">
        <v>414</v>
      </c>
      <c r="D142" s="7" t="s">
        <v>416</v>
      </c>
    </row>
    <row r="143" spans="1:4" x14ac:dyDescent="0.3">
      <c r="A143">
        <v>24062</v>
      </c>
      <c r="B143" t="s">
        <v>210</v>
      </c>
      <c r="C143" t="s">
        <v>414</v>
      </c>
      <c r="D143" s="7" t="s">
        <v>416</v>
      </c>
    </row>
    <row r="144" spans="1:4" x14ac:dyDescent="0.3">
      <c r="A144">
        <v>24066</v>
      </c>
      <c r="B144" t="s">
        <v>211</v>
      </c>
      <c r="C144" t="s">
        <v>414</v>
      </c>
      <c r="D144" s="7" t="s">
        <v>416</v>
      </c>
    </row>
    <row r="145" spans="1:4" x14ac:dyDescent="0.3">
      <c r="A145">
        <v>24086</v>
      </c>
      <c r="B145" t="s">
        <v>212</v>
      </c>
      <c r="C145" t="s">
        <v>414</v>
      </c>
      <c r="D145" s="7" t="s">
        <v>416</v>
      </c>
    </row>
    <row r="146" spans="1:4" x14ac:dyDescent="0.3">
      <c r="A146">
        <v>24094</v>
      </c>
      <c r="B146" t="s">
        <v>213</v>
      </c>
      <c r="C146" t="s">
        <v>414</v>
      </c>
      <c r="D146" s="7" t="s">
        <v>416</v>
      </c>
    </row>
    <row r="147" spans="1:4" x14ac:dyDescent="0.3">
      <c r="A147">
        <v>24104</v>
      </c>
      <c r="B147" t="s">
        <v>214</v>
      </c>
      <c r="C147" t="s">
        <v>414</v>
      </c>
      <c r="D147" s="7" t="s">
        <v>416</v>
      </c>
    </row>
    <row r="148" spans="1:4" x14ac:dyDescent="0.3">
      <c r="A148">
        <v>24107</v>
      </c>
      <c r="B148" t="s">
        <v>215</v>
      </c>
      <c r="C148" t="s">
        <v>414</v>
      </c>
      <c r="D148" s="7" t="s">
        <v>416</v>
      </c>
    </row>
    <row r="149" spans="1:4" x14ac:dyDescent="0.3">
      <c r="A149">
        <v>24109</v>
      </c>
      <c r="B149" t="s">
        <v>216</v>
      </c>
      <c r="C149" t="s">
        <v>414</v>
      </c>
      <c r="D149" s="7" t="s">
        <v>416</v>
      </c>
    </row>
    <row r="150" spans="1:4" x14ac:dyDescent="0.3">
      <c r="A150">
        <v>24130</v>
      </c>
      <c r="B150" t="s">
        <v>217</v>
      </c>
      <c r="C150" t="s">
        <v>414</v>
      </c>
      <c r="D150" s="7" t="s">
        <v>416</v>
      </c>
    </row>
    <row r="151" spans="1:4" x14ac:dyDescent="0.3">
      <c r="A151">
        <v>24133</v>
      </c>
      <c r="B151" t="s">
        <v>218</v>
      </c>
      <c r="C151" t="s">
        <v>413</v>
      </c>
      <c r="D151" s="7" t="s">
        <v>428</v>
      </c>
    </row>
    <row r="152" spans="1:4" x14ac:dyDescent="0.3">
      <c r="A152">
        <v>24134</v>
      </c>
      <c r="B152" t="s">
        <v>219</v>
      </c>
      <c r="C152" t="s">
        <v>413</v>
      </c>
      <c r="D152" s="7" t="s">
        <v>428</v>
      </c>
    </row>
    <row r="153" spans="1:4" x14ac:dyDescent="0.3">
      <c r="A153">
        <v>24135</v>
      </c>
      <c r="B153" t="s">
        <v>220</v>
      </c>
      <c r="C153" t="s">
        <v>414</v>
      </c>
      <c r="D153" s="7" t="s">
        <v>416</v>
      </c>
    </row>
    <row r="154" spans="1:4" x14ac:dyDescent="0.3">
      <c r="A154">
        <v>24137</v>
      </c>
      <c r="B154" t="s">
        <v>221</v>
      </c>
      <c r="C154" t="s">
        <v>414</v>
      </c>
      <c r="D154" s="7" t="s">
        <v>416</v>
      </c>
    </row>
    <row r="155" spans="1:4" x14ac:dyDescent="0.3">
      <c r="A155">
        <v>31003</v>
      </c>
      <c r="B155" t="s">
        <v>222</v>
      </c>
      <c r="C155" t="s">
        <v>414</v>
      </c>
      <c r="D155" s="7" t="s">
        <v>416</v>
      </c>
    </row>
    <row r="156" spans="1:4" x14ac:dyDescent="0.3">
      <c r="A156">
        <v>31004</v>
      </c>
      <c r="B156" t="s">
        <v>223</v>
      </c>
      <c r="C156" t="s">
        <v>414</v>
      </c>
      <c r="D156" s="7" t="s">
        <v>416</v>
      </c>
    </row>
    <row r="157" spans="1:4" x14ac:dyDescent="0.3">
      <c r="A157">
        <v>31005</v>
      </c>
      <c r="B157" t="s">
        <v>224</v>
      </c>
      <c r="C157" t="s">
        <v>414</v>
      </c>
      <c r="D157" s="7" t="s">
        <v>416</v>
      </c>
    </row>
    <row r="158" spans="1:4" x14ac:dyDescent="0.3">
      <c r="A158">
        <v>31006</v>
      </c>
      <c r="B158" t="s">
        <v>225</v>
      </c>
      <c r="C158" t="s">
        <v>414</v>
      </c>
      <c r="D158" s="7" t="s">
        <v>416</v>
      </c>
    </row>
    <row r="159" spans="1:4" x14ac:dyDescent="0.3">
      <c r="A159">
        <v>31012</v>
      </c>
      <c r="B159" t="s">
        <v>226</v>
      </c>
      <c r="C159" t="s">
        <v>413</v>
      </c>
      <c r="D159" s="7" t="s">
        <v>428</v>
      </c>
    </row>
    <row r="160" spans="1:4" x14ac:dyDescent="0.3">
      <c r="A160">
        <v>31022</v>
      </c>
      <c r="B160" t="s">
        <v>227</v>
      </c>
      <c r="C160" t="s">
        <v>414</v>
      </c>
      <c r="D160" s="7" t="s">
        <v>416</v>
      </c>
    </row>
    <row r="161" spans="1:4" x14ac:dyDescent="0.3">
      <c r="A161">
        <v>31033</v>
      </c>
      <c r="B161" t="s">
        <v>228</v>
      </c>
      <c r="C161" t="s">
        <v>414</v>
      </c>
      <c r="D161" s="7" t="s">
        <v>416</v>
      </c>
    </row>
    <row r="162" spans="1:4" x14ac:dyDescent="0.3">
      <c r="A162">
        <v>31040</v>
      </c>
      <c r="B162" t="s">
        <v>229</v>
      </c>
      <c r="C162" t="s">
        <v>414</v>
      </c>
      <c r="D162" s="7" t="s">
        <v>416</v>
      </c>
    </row>
    <row r="163" spans="1:4" x14ac:dyDescent="0.3">
      <c r="A163">
        <v>31042</v>
      </c>
      <c r="B163" t="s">
        <v>230</v>
      </c>
      <c r="C163" t="s">
        <v>413</v>
      </c>
      <c r="D163" s="7" t="s">
        <v>428</v>
      </c>
    </row>
    <row r="164" spans="1:4" x14ac:dyDescent="0.3">
      <c r="A164">
        <v>31043</v>
      </c>
      <c r="B164" t="s">
        <v>231</v>
      </c>
      <c r="C164" t="s">
        <v>413</v>
      </c>
      <c r="D164" s="7" t="s">
        <v>428</v>
      </c>
    </row>
    <row r="165" spans="1:4" x14ac:dyDescent="0.3">
      <c r="A165">
        <v>32003</v>
      </c>
      <c r="B165" t="s">
        <v>232</v>
      </c>
      <c r="C165" t="s">
        <v>414</v>
      </c>
      <c r="D165" s="7" t="s">
        <v>416</v>
      </c>
    </row>
    <row r="166" spans="1:4" x14ac:dyDescent="0.3">
      <c r="A166">
        <v>32006</v>
      </c>
      <c r="B166" t="s">
        <v>233</v>
      </c>
      <c r="C166" t="s">
        <v>413</v>
      </c>
      <c r="D166" s="7" t="s">
        <v>428</v>
      </c>
    </row>
    <row r="167" spans="1:4" x14ac:dyDescent="0.3">
      <c r="A167">
        <v>32010</v>
      </c>
      <c r="B167" t="s">
        <v>234</v>
      </c>
      <c r="C167" t="s">
        <v>414</v>
      </c>
      <c r="D167" s="7" t="s">
        <v>416</v>
      </c>
    </row>
    <row r="168" spans="1:4" x14ac:dyDescent="0.3">
      <c r="A168">
        <v>32011</v>
      </c>
      <c r="B168" t="s">
        <v>235</v>
      </c>
      <c r="C168" t="s">
        <v>414</v>
      </c>
      <c r="D168" s="7" t="s">
        <v>416</v>
      </c>
    </row>
    <row r="169" spans="1:4" x14ac:dyDescent="0.3">
      <c r="A169">
        <v>32030</v>
      </c>
      <c r="B169" t="s">
        <v>236</v>
      </c>
      <c r="C169" t="s">
        <v>413</v>
      </c>
      <c r="D169" s="7" t="s">
        <v>428</v>
      </c>
    </row>
    <row r="170" spans="1:4" x14ac:dyDescent="0.3">
      <c r="A170">
        <v>33011</v>
      </c>
      <c r="B170" t="s">
        <v>237</v>
      </c>
      <c r="C170" t="s">
        <v>413</v>
      </c>
      <c r="D170" s="7" t="s">
        <v>428</v>
      </c>
    </row>
    <row r="171" spans="1:4" x14ac:dyDescent="0.3">
      <c r="A171">
        <v>33016</v>
      </c>
      <c r="B171" t="s">
        <v>238</v>
      </c>
      <c r="C171" t="s">
        <v>413</v>
      </c>
      <c r="D171" s="7" t="s">
        <v>428</v>
      </c>
    </row>
    <row r="172" spans="1:4" x14ac:dyDescent="0.3">
      <c r="A172">
        <v>33021</v>
      </c>
      <c r="B172" t="s">
        <v>239</v>
      </c>
      <c r="C172" t="s">
        <v>414</v>
      </c>
      <c r="D172" s="7" t="s">
        <v>416</v>
      </c>
    </row>
    <row r="173" spans="1:4" x14ac:dyDescent="0.3">
      <c r="A173">
        <v>33029</v>
      </c>
      <c r="B173" t="s">
        <v>240</v>
      </c>
      <c r="C173" t="s">
        <v>414</v>
      </c>
      <c r="D173" s="7" t="s">
        <v>416</v>
      </c>
    </row>
    <row r="174" spans="1:4" x14ac:dyDescent="0.3">
      <c r="A174">
        <v>33037</v>
      </c>
      <c r="B174" t="s">
        <v>241</v>
      </c>
      <c r="C174" t="s">
        <v>413</v>
      </c>
      <c r="D174" s="7" t="s">
        <v>428</v>
      </c>
    </row>
    <row r="175" spans="1:4" x14ac:dyDescent="0.3">
      <c r="A175">
        <v>33039</v>
      </c>
      <c r="B175" t="s">
        <v>242</v>
      </c>
      <c r="C175" t="s">
        <v>413</v>
      </c>
      <c r="D175" s="7" t="s">
        <v>428</v>
      </c>
    </row>
    <row r="176" spans="1:4" x14ac:dyDescent="0.3">
      <c r="A176">
        <v>33040</v>
      </c>
      <c r="B176" t="s">
        <v>243</v>
      </c>
      <c r="C176" t="s">
        <v>413</v>
      </c>
      <c r="D176" s="7" t="s">
        <v>428</v>
      </c>
    </row>
    <row r="177" spans="1:4" x14ac:dyDescent="0.3">
      <c r="A177">
        <v>33041</v>
      </c>
      <c r="B177" t="s">
        <v>244</v>
      </c>
      <c r="C177" t="s">
        <v>414</v>
      </c>
      <c r="D177" s="7" t="s">
        <v>416</v>
      </c>
    </row>
    <row r="178" spans="1:4" x14ac:dyDescent="0.3">
      <c r="A178">
        <v>34002</v>
      </c>
      <c r="B178" t="s">
        <v>245</v>
      </c>
      <c r="C178" t="s">
        <v>414</v>
      </c>
      <c r="D178" s="7" t="s">
        <v>416</v>
      </c>
    </row>
    <row r="179" spans="1:4" x14ac:dyDescent="0.3">
      <c r="A179">
        <v>34003</v>
      </c>
      <c r="B179" t="s">
        <v>246</v>
      </c>
      <c r="C179" t="s">
        <v>413</v>
      </c>
      <c r="D179" s="7" t="s">
        <v>428</v>
      </c>
    </row>
    <row r="180" spans="1:4" x14ac:dyDescent="0.3">
      <c r="A180">
        <v>34009</v>
      </c>
      <c r="B180" t="s">
        <v>247</v>
      </c>
      <c r="C180" t="s">
        <v>414</v>
      </c>
      <c r="D180" s="7" t="s">
        <v>416</v>
      </c>
    </row>
    <row r="181" spans="1:4" x14ac:dyDescent="0.3">
      <c r="A181">
        <v>34013</v>
      </c>
      <c r="B181" t="s">
        <v>248</v>
      </c>
      <c r="C181" t="s">
        <v>414</v>
      </c>
      <c r="D181" s="7" t="s">
        <v>416</v>
      </c>
    </row>
    <row r="182" spans="1:4" x14ac:dyDescent="0.3">
      <c r="A182">
        <v>34022</v>
      </c>
      <c r="B182" t="s">
        <v>249</v>
      </c>
      <c r="C182" t="s">
        <v>414</v>
      </c>
      <c r="D182" s="7" t="s">
        <v>416</v>
      </c>
    </row>
    <row r="183" spans="1:4" x14ac:dyDescent="0.3">
      <c r="A183">
        <v>34023</v>
      </c>
      <c r="B183" t="s">
        <v>250</v>
      </c>
      <c r="C183" t="s">
        <v>414</v>
      </c>
      <c r="D183" s="7" t="s">
        <v>416</v>
      </c>
    </row>
    <row r="184" spans="1:4" x14ac:dyDescent="0.3">
      <c r="A184">
        <v>34025</v>
      </c>
      <c r="B184" t="s">
        <v>251</v>
      </c>
      <c r="C184" t="s">
        <v>414</v>
      </c>
      <c r="D184" s="7" t="s">
        <v>416</v>
      </c>
    </row>
    <row r="185" spans="1:4" x14ac:dyDescent="0.3">
      <c r="A185">
        <v>34027</v>
      </c>
      <c r="B185" t="s">
        <v>252</v>
      </c>
      <c r="C185" t="s">
        <v>414</v>
      </c>
      <c r="D185" s="7" t="s">
        <v>416</v>
      </c>
    </row>
    <row r="186" spans="1:4" x14ac:dyDescent="0.3">
      <c r="A186">
        <v>34040</v>
      </c>
      <c r="B186" t="s">
        <v>253</v>
      </c>
      <c r="C186" t="s">
        <v>413</v>
      </c>
      <c r="D186" s="7" t="s">
        <v>428</v>
      </c>
    </row>
    <row r="187" spans="1:4" x14ac:dyDescent="0.3">
      <c r="A187">
        <v>34041</v>
      </c>
      <c r="B187" t="s">
        <v>254</v>
      </c>
      <c r="C187" t="s">
        <v>414</v>
      </c>
      <c r="D187" s="7" t="s">
        <v>416</v>
      </c>
    </row>
    <row r="188" spans="1:4" x14ac:dyDescent="0.3">
      <c r="A188">
        <v>34042</v>
      </c>
      <c r="B188" t="s">
        <v>255</v>
      </c>
      <c r="C188" t="s">
        <v>413</v>
      </c>
      <c r="D188" s="7" t="s">
        <v>428</v>
      </c>
    </row>
    <row r="189" spans="1:4" x14ac:dyDescent="0.3">
      <c r="A189">
        <v>34043</v>
      </c>
      <c r="B189" t="s">
        <v>256</v>
      </c>
      <c r="C189" t="s">
        <v>413</v>
      </c>
      <c r="D189" s="7" t="s">
        <v>428</v>
      </c>
    </row>
    <row r="190" spans="1:4" x14ac:dyDescent="0.3">
      <c r="A190">
        <v>35002</v>
      </c>
      <c r="B190" t="s">
        <v>257</v>
      </c>
      <c r="C190" t="s">
        <v>413</v>
      </c>
      <c r="D190" s="7" t="s">
        <v>428</v>
      </c>
    </row>
    <row r="191" spans="1:4" x14ac:dyDescent="0.3">
      <c r="A191">
        <v>35005</v>
      </c>
      <c r="B191" t="s">
        <v>258</v>
      </c>
      <c r="C191" t="s">
        <v>413</v>
      </c>
      <c r="D191" s="7" t="s">
        <v>428</v>
      </c>
    </row>
    <row r="192" spans="1:4" x14ac:dyDescent="0.3">
      <c r="A192">
        <v>35006</v>
      </c>
      <c r="B192" t="s">
        <v>259</v>
      </c>
      <c r="C192" t="s">
        <v>413</v>
      </c>
      <c r="D192" s="7" t="s">
        <v>428</v>
      </c>
    </row>
    <row r="193" spans="1:4" x14ac:dyDescent="0.3">
      <c r="A193">
        <v>35011</v>
      </c>
      <c r="B193" t="s">
        <v>260</v>
      </c>
      <c r="C193" t="s">
        <v>414</v>
      </c>
      <c r="D193" s="7" t="s">
        <v>416</v>
      </c>
    </row>
    <row r="194" spans="1:4" x14ac:dyDescent="0.3">
      <c r="A194">
        <v>35013</v>
      </c>
      <c r="B194" t="s">
        <v>261</v>
      </c>
      <c r="C194" t="s">
        <v>414</v>
      </c>
      <c r="D194" s="7" t="s">
        <v>416</v>
      </c>
    </row>
    <row r="195" spans="1:4" x14ac:dyDescent="0.3">
      <c r="A195">
        <v>35014</v>
      </c>
      <c r="B195" t="s">
        <v>262</v>
      </c>
      <c r="C195" t="s">
        <v>414</v>
      </c>
      <c r="D195" s="7" t="s">
        <v>416</v>
      </c>
    </row>
    <row r="196" spans="1:4" x14ac:dyDescent="0.3">
      <c r="A196">
        <v>35029</v>
      </c>
      <c r="B196" t="s">
        <v>263</v>
      </c>
      <c r="C196" t="s">
        <v>414</v>
      </c>
      <c r="D196" s="7" t="s">
        <v>416</v>
      </c>
    </row>
    <row r="197" spans="1:4" x14ac:dyDescent="0.3">
      <c r="A197">
        <v>36006</v>
      </c>
      <c r="B197" t="s">
        <v>264</v>
      </c>
      <c r="C197" t="s">
        <v>414</v>
      </c>
      <c r="D197" s="7" t="s">
        <v>416</v>
      </c>
    </row>
    <row r="198" spans="1:4" x14ac:dyDescent="0.3">
      <c r="A198">
        <v>36007</v>
      </c>
      <c r="B198" t="s">
        <v>265</v>
      </c>
      <c r="C198" t="s">
        <v>414</v>
      </c>
      <c r="D198" s="7" t="s">
        <v>416</v>
      </c>
    </row>
    <row r="199" spans="1:4" x14ac:dyDescent="0.3">
      <c r="A199">
        <v>36008</v>
      </c>
      <c r="B199" t="s">
        <v>266</v>
      </c>
      <c r="C199" t="s">
        <v>414</v>
      </c>
      <c r="D199" s="7" t="s">
        <v>416</v>
      </c>
    </row>
    <row r="200" spans="1:4" x14ac:dyDescent="0.3">
      <c r="A200">
        <v>36010</v>
      </c>
      <c r="B200" t="s">
        <v>267</v>
      </c>
      <c r="C200" t="s">
        <v>414</v>
      </c>
      <c r="D200" s="7" t="s">
        <v>416</v>
      </c>
    </row>
    <row r="201" spans="1:4" x14ac:dyDescent="0.3">
      <c r="A201">
        <v>36011</v>
      </c>
      <c r="B201" t="s">
        <v>268</v>
      </c>
      <c r="C201" t="s">
        <v>414</v>
      </c>
      <c r="D201" s="7" t="s">
        <v>416</v>
      </c>
    </row>
    <row r="202" spans="1:4" x14ac:dyDescent="0.3">
      <c r="A202">
        <v>36012</v>
      </c>
      <c r="B202" t="s">
        <v>269</v>
      </c>
      <c r="C202" t="s">
        <v>414</v>
      </c>
      <c r="D202" s="7" t="s">
        <v>416</v>
      </c>
    </row>
    <row r="203" spans="1:4" x14ac:dyDescent="0.3">
      <c r="A203">
        <v>36015</v>
      </c>
      <c r="B203" t="s">
        <v>270</v>
      </c>
      <c r="C203" t="s">
        <v>414</v>
      </c>
      <c r="D203" s="7" t="s">
        <v>416</v>
      </c>
    </row>
    <row r="204" spans="1:4" x14ac:dyDescent="0.3">
      <c r="A204">
        <v>36019</v>
      </c>
      <c r="B204" t="s">
        <v>271</v>
      </c>
      <c r="C204" t="s">
        <v>414</v>
      </c>
      <c r="D204" s="7" t="s">
        <v>416</v>
      </c>
    </row>
    <row r="205" spans="1:4" x14ac:dyDescent="0.3">
      <c r="A205">
        <v>37002</v>
      </c>
      <c r="B205" t="s">
        <v>272</v>
      </c>
      <c r="C205" t="s">
        <v>413</v>
      </c>
      <c r="D205" s="7" t="s">
        <v>428</v>
      </c>
    </row>
    <row r="206" spans="1:4" x14ac:dyDescent="0.3">
      <c r="A206">
        <v>37007</v>
      </c>
      <c r="B206" t="s">
        <v>273</v>
      </c>
      <c r="C206" t="s">
        <v>413</v>
      </c>
      <c r="D206" s="7" t="s">
        <v>428</v>
      </c>
    </row>
    <row r="207" spans="1:4" x14ac:dyDescent="0.3">
      <c r="A207">
        <v>37010</v>
      </c>
      <c r="B207" t="s">
        <v>274</v>
      </c>
      <c r="C207" t="s">
        <v>414</v>
      </c>
      <c r="D207" s="7" t="s">
        <v>416</v>
      </c>
    </row>
    <row r="208" spans="1:4" x14ac:dyDescent="0.3">
      <c r="A208">
        <v>37011</v>
      </c>
      <c r="B208" t="s">
        <v>275</v>
      </c>
      <c r="C208" t="s">
        <v>414</v>
      </c>
      <c r="D208" s="7" t="s">
        <v>416</v>
      </c>
    </row>
    <row r="209" spans="1:4" x14ac:dyDescent="0.3">
      <c r="A209">
        <v>37012</v>
      </c>
      <c r="B209" t="s">
        <v>276</v>
      </c>
      <c r="C209" t="s">
        <v>414</v>
      </c>
      <c r="D209" s="7" t="s">
        <v>416</v>
      </c>
    </row>
    <row r="210" spans="1:4" x14ac:dyDescent="0.3">
      <c r="A210">
        <v>37015</v>
      </c>
      <c r="B210" t="s">
        <v>277</v>
      </c>
      <c r="C210" t="s">
        <v>413</v>
      </c>
      <c r="D210" s="7" t="s">
        <v>428</v>
      </c>
    </row>
    <row r="211" spans="1:4" x14ac:dyDescent="0.3">
      <c r="A211">
        <v>37017</v>
      </c>
      <c r="B211" t="s">
        <v>278</v>
      </c>
      <c r="C211" t="s">
        <v>414</v>
      </c>
      <c r="D211" s="7" t="s">
        <v>416</v>
      </c>
    </row>
    <row r="212" spans="1:4" x14ac:dyDescent="0.3">
      <c r="A212">
        <v>37018</v>
      </c>
      <c r="B212" t="s">
        <v>279</v>
      </c>
      <c r="C212" t="s">
        <v>413</v>
      </c>
      <c r="D212" s="7" t="s">
        <v>428</v>
      </c>
    </row>
    <row r="213" spans="1:4" x14ac:dyDescent="0.3">
      <c r="A213">
        <v>37020</v>
      </c>
      <c r="B213" t="s">
        <v>280</v>
      </c>
      <c r="C213" t="s">
        <v>413</v>
      </c>
      <c r="D213" s="7" t="s">
        <v>428</v>
      </c>
    </row>
    <row r="214" spans="1:4" x14ac:dyDescent="0.3">
      <c r="A214">
        <v>38002</v>
      </c>
      <c r="B214" t="s">
        <v>281</v>
      </c>
      <c r="C214" t="s">
        <v>413</v>
      </c>
      <c r="D214" s="7" t="s">
        <v>428</v>
      </c>
    </row>
    <row r="215" spans="1:4" x14ac:dyDescent="0.3">
      <c r="A215">
        <v>38008</v>
      </c>
      <c r="B215" t="s">
        <v>282</v>
      </c>
      <c r="C215" t="s">
        <v>413</v>
      </c>
      <c r="D215" s="7" t="s">
        <v>428</v>
      </c>
    </row>
    <row r="216" spans="1:4" x14ac:dyDescent="0.3">
      <c r="A216">
        <v>38014</v>
      </c>
      <c r="B216" t="s">
        <v>283</v>
      </c>
      <c r="C216" t="s">
        <v>413</v>
      </c>
      <c r="D216" s="7" t="s">
        <v>428</v>
      </c>
    </row>
    <row r="217" spans="1:4" x14ac:dyDescent="0.3">
      <c r="A217">
        <v>38016</v>
      </c>
      <c r="B217" t="s">
        <v>284</v>
      </c>
      <c r="C217" t="s">
        <v>413</v>
      </c>
      <c r="D217" s="7" t="s">
        <v>428</v>
      </c>
    </row>
    <row r="218" spans="1:4" x14ac:dyDescent="0.3">
      <c r="A218">
        <v>38025</v>
      </c>
      <c r="B218" t="s">
        <v>285</v>
      </c>
      <c r="C218" t="s">
        <v>413</v>
      </c>
      <c r="D218" s="7" t="s">
        <v>428</v>
      </c>
    </row>
    <row r="219" spans="1:4" x14ac:dyDescent="0.3">
      <c r="A219">
        <v>41002</v>
      </c>
      <c r="B219" t="s">
        <v>286</v>
      </c>
      <c r="C219" t="s">
        <v>414</v>
      </c>
      <c r="D219" s="7" t="s">
        <v>416</v>
      </c>
    </row>
    <row r="220" spans="1:4" x14ac:dyDescent="0.3">
      <c r="A220">
        <v>41011</v>
      </c>
      <c r="B220" t="s">
        <v>287</v>
      </c>
      <c r="C220" t="s">
        <v>414</v>
      </c>
      <c r="D220" s="7" t="s">
        <v>416</v>
      </c>
    </row>
    <row r="221" spans="1:4" x14ac:dyDescent="0.3">
      <c r="A221">
        <v>41018</v>
      </c>
      <c r="B221" t="s">
        <v>288</v>
      </c>
      <c r="C221" t="s">
        <v>414</v>
      </c>
      <c r="D221" s="7" t="s">
        <v>416</v>
      </c>
    </row>
    <row r="222" spans="1:4" x14ac:dyDescent="0.3">
      <c r="A222">
        <v>41024</v>
      </c>
      <c r="B222" t="s">
        <v>289</v>
      </c>
      <c r="C222" t="s">
        <v>414</v>
      </c>
      <c r="D222" s="7" t="s">
        <v>416</v>
      </c>
    </row>
    <row r="223" spans="1:4" x14ac:dyDescent="0.3">
      <c r="A223">
        <v>41027</v>
      </c>
      <c r="B223" t="s">
        <v>290</v>
      </c>
      <c r="C223" t="s">
        <v>413</v>
      </c>
      <c r="D223" s="7" t="s">
        <v>428</v>
      </c>
    </row>
    <row r="224" spans="1:4" x14ac:dyDescent="0.3">
      <c r="A224">
        <v>41034</v>
      </c>
      <c r="B224" t="s">
        <v>291</v>
      </c>
      <c r="C224" t="s">
        <v>413</v>
      </c>
      <c r="D224" s="7" t="s">
        <v>428</v>
      </c>
    </row>
    <row r="225" spans="1:4" x14ac:dyDescent="0.3">
      <c r="A225">
        <v>41048</v>
      </c>
      <c r="B225" t="s">
        <v>292</v>
      </c>
      <c r="C225" t="s">
        <v>414</v>
      </c>
      <c r="D225" s="7" t="s">
        <v>416</v>
      </c>
    </row>
    <row r="226" spans="1:4" x14ac:dyDescent="0.3">
      <c r="A226">
        <v>41063</v>
      </c>
      <c r="B226" t="s">
        <v>293</v>
      </c>
      <c r="C226" t="s">
        <v>413</v>
      </c>
      <c r="D226" s="7" t="s">
        <v>428</v>
      </c>
    </row>
    <row r="227" spans="1:4" x14ac:dyDescent="0.3">
      <c r="A227">
        <v>41081</v>
      </c>
      <c r="B227" t="s">
        <v>294</v>
      </c>
      <c r="C227" t="s">
        <v>414</v>
      </c>
      <c r="D227" s="7" t="s">
        <v>416</v>
      </c>
    </row>
    <row r="228" spans="1:4" x14ac:dyDescent="0.3">
      <c r="A228">
        <v>41082</v>
      </c>
      <c r="B228" t="s">
        <v>295</v>
      </c>
      <c r="C228" t="s">
        <v>413</v>
      </c>
      <c r="D228" s="7" t="s">
        <v>428</v>
      </c>
    </row>
    <row r="229" spans="1:4" x14ac:dyDescent="0.3">
      <c r="A229">
        <v>42003</v>
      </c>
      <c r="B229" t="s">
        <v>296</v>
      </c>
      <c r="C229" t="s">
        <v>414</v>
      </c>
      <c r="D229" s="7" t="s">
        <v>416</v>
      </c>
    </row>
    <row r="230" spans="1:4" x14ac:dyDescent="0.3">
      <c r="A230">
        <v>42004</v>
      </c>
      <c r="B230" t="s">
        <v>297</v>
      </c>
      <c r="C230" t="s">
        <v>414</v>
      </c>
      <c r="D230" s="7" t="s">
        <v>416</v>
      </c>
    </row>
    <row r="231" spans="1:4" x14ac:dyDescent="0.3">
      <c r="A231">
        <v>42006</v>
      </c>
      <c r="B231" t="s">
        <v>298</v>
      </c>
      <c r="C231" t="s">
        <v>414</v>
      </c>
      <c r="D231" s="7" t="s">
        <v>416</v>
      </c>
    </row>
    <row r="232" spans="1:4" x14ac:dyDescent="0.3">
      <c r="A232">
        <v>42008</v>
      </c>
      <c r="B232" t="s">
        <v>299</v>
      </c>
      <c r="C232" t="s">
        <v>414</v>
      </c>
      <c r="D232" s="7" t="s">
        <v>416</v>
      </c>
    </row>
    <row r="233" spans="1:4" x14ac:dyDescent="0.3">
      <c r="A233">
        <v>42010</v>
      </c>
      <c r="B233" t="s">
        <v>300</v>
      </c>
      <c r="C233" t="s">
        <v>414</v>
      </c>
      <c r="D233" s="7" t="s">
        <v>416</v>
      </c>
    </row>
    <row r="234" spans="1:4" x14ac:dyDescent="0.3">
      <c r="A234">
        <v>42011</v>
      </c>
      <c r="B234" t="s">
        <v>301</v>
      </c>
      <c r="C234" t="s">
        <v>414</v>
      </c>
      <c r="D234" s="7" t="s">
        <v>416</v>
      </c>
    </row>
    <row r="235" spans="1:4" x14ac:dyDescent="0.3">
      <c r="A235">
        <v>42023</v>
      </c>
      <c r="B235" t="s">
        <v>302</v>
      </c>
      <c r="C235" t="s">
        <v>413</v>
      </c>
      <c r="D235" s="7" t="s">
        <v>428</v>
      </c>
    </row>
    <row r="236" spans="1:4" x14ac:dyDescent="0.3">
      <c r="A236">
        <v>42025</v>
      </c>
      <c r="B236" t="s">
        <v>303</v>
      </c>
      <c r="C236" t="s">
        <v>414</v>
      </c>
      <c r="D236" s="7" t="s">
        <v>416</v>
      </c>
    </row>
    <row r="237" spans="1:4" x14ac:dyDescent="0.3">
      <c r="A237">
        <v>42026</v>
      </c>
      <c r="B237" t="s">
        <v>304</v>
      </c>
      <c r="C237" t="s">
        <v>414</v>
      </c>
      <c r="D237" s="7" t="s">
        <v>416</v>
      </c>
    </row>
    <row r="238" spans="1:4" x14ac:dyDescent="0.3">
      <c r="A238">
        <v>42028</v>
      </c>
      <c r="B238" t="s">
        <v>305</v>
      </c>
      <c r="C238" t="s">
        <v>414</v>
      </c>
      <c r="D238" s="7" t="s">
        <v>416</v>
      </c>
    </row>
    <row r="239" spans="1:4" x14ac:dyDescent="0.3">
      <c r="A239">
        <v>43002</v>
      </c>
      <c r="B239" t="s">
        <v>306</v>
      </c>
      <c r="C239" t="s">
        <v>414</v>
      </c>
      <c r="D239" s="7" t="s">
        <v>416</v>
      </c>
    </row>
    <row r="240" spans="1:4" x14ac:dyDescent="0.3">
      <c r="A240">
        <v>43005</v>
      </c>
      <c r="B240" t="s">
        <v>307</v>
      </c>
      <c r="C240" t="s">
        <v>414</v>
      </c>
      <c r="D240" s="7" t="s">
        <v>416</v>
      </c>
    </row>
    <row r="241" spans="1:4" x14ac:dyDescent="0.3">
      <c r="A241">
        <v>43007</v>
      </c>
      <c r="B241" t="s">
        <v>308</v>
      </c>
      <c r="C241" t="s">
        <v>413</v>
      </c>
      <c r="D241" s="7" t="s">
        <v>428</v>
      </c>
    </row>
    <row r="242" spans="1:4" x14ac:dyDescent="0.3">
      <c r="A242">
        <v>43010</v>
      </c>
      <c r="B242" t="s">
        <v>309</v>
      </c>
      <c r="C242" t="s">
        <v>414</v>
      </c>
      <c r="D242" s="7" t="s">
        <v>416</v>
      </c>
    </row>
    <row r="243" spans="1:4" x14ac:dyDescent="0.3">
      <c r="A243">
        <v>43014</v>
      </c>
      <c r="B243" t="s">
        <v>310</v>
      </c>
      <c r="C243" t="s">
        <v>414</v>
      </c>
      <c r="D243" s="7" t="s">
        <v>416</v>
      </c>
    </row>
    <row r="244" spans="1:4" x14ac:dyDescent="0.3">
      <c r="A244">
        <v>43018</v>
      </c>
      <c r="B244" t="s">
        <v>311</v>
      </c>
      <c r="C244" t="s">
        <v>413</v>
      </c>
      <c r="D244" s="7" t="s">
        <v>428</v>
      </c>
    </row>
    <row r="245" spans="1:4" x14ac:dyDescent="0.3">
      <c r="A245">
        <v>44012</v>
      </c>
      <c r="B245" t="s">
        <v>312</v>
      </c>
      <c r="C245" t="s">
        <v>414</v>
      </c>
      <c r="D245" s="7" t="s">
        <v>416</v>
      </c>
    </row>
    <row r="246" spans="1:4" x14ac:dyDescent="0.3">
      <c r="A246">
        <v>44013</v>
      </c>
      <c r="B246" t="s">
        <v>313</v>
      </c>
      <c r="C246" t="s">
        <v>413</v>
      </c>
      <c r="D246" s="7" t="s">
        <v>428</v>
      </c>
    </row>
    <row r="247" spans="1:4" x14ac:dyDescent="0.3">
      <c r="A247">
        <v>44019</v>
      </c>
      <c r="B247" t="s">
        <v>314</v>
      </c>
      <c r="C247" t="s">
        <v>414</v>
      </c>
      <c r="D247" s="7" t="s">
        <v>416</v>
      </c>
    </row>
    <row r="248" spans="1:4" x14ac:dyDescent="0.3">
      <c r="A248">
        <v>44020</v>
      </c>
      <c r="B248" t="s">
        <v>315</v>
      </c>
      <c r="C248" t="s">
        <v>413</v>
      </c>
      <c r="D248" s="7" t="s">
        <v>428</v>
      </c>
    </row>
    <row r="249" spans="1:4" x14ac:dyDescent="0.3">
      <c r="A249">
        <v>44021</v>
      </c>
      <c r="B249" t="s">
        <v>316</v>
      </c>
      <c r="C249" t="s">
        <v>414</v>
      </c>
      <c r="D249" s="7" t="s">
        <v>416</v>
      </c>
    </row>
    <row r="250" spans="1:4" x14ac:dyDescent="0.3">
      <c r="A250">
        <v>44034</v>
      </c>
      <c r="B250" t="s">
        <v>317</v>
      </c>
      <c r="C250" t="s">
        <v>414</v>
      </c>
      <c r="D250" s="7" t="s">
        <v>416</v>
      </c>
    </row>
    <row r="251" spans="1:4" x14ac:dyDescent="0.3">
      <c r="A251">
        <v>44040</v>
      </c>
      <c r="B251" t="s">
        <v>318</v>
      </c>
      <c r="C251" t="s">
        <v>414</v>
      </c>
      <c r="D251" s="7" t="s">
        <v>416</v>
      </c>
    </row>
    <row r="252" spans="1:4" x14ac:dyDescent="0.3">
      <c r="A252">
        <v>44043</v>
      </c>
      <c r="B252" t="s">
        <v>319</v>
      </c>
      <c r="C252" t="s">
        <v>414</v>
      </c>
      <c r="D252" s="7" t="s">
        <v>416</v>
      </c>
    </row>
    <row r="253" spans="1:4" x14ac:dyDescent="0.3">
      <c r="A253">
        <v>44045</v>
      </c>
      <c r="B253" t="s">
        <v>320</v>
      </c>
      <c r="C253" t="s">
        <v>414</v>
      </c>
      <c r="D253" s="7" t="s">
        <v>416</v>
      </c>
    </row>
    <row r="254" spans="1:4" x14ac:dyDescent="0.3">
      <c r="A254">
        <v>44048</v>
      </c>
      <c r="B254" t="s">
        <v>321</v>
      </c>
      <c r="C254" t="s">
        <v>414</v>
      </c>
      <c r="D254" s="7" t="s">
        <v>416</v>
      </c>
    </row>
    <row r="255" spans="1:4" x14ac:dyDescent="0.3">
      <c r="A255">
        <v>44052</v>
      </c>
      <c r="B255" t="s">
        <v>322</v>
      </c>
      <c r="C255" t="s">
        <v>414</v>
      </c>
      <c r="D255" s="7" t="s">
        <v>416</v>
      </c>
    </row>
    <row r="256" spans="1:4" x14ac:dyDescent="0.3">
      <c r="A256">
        <v>44064</v>
      </c>
      <c r="B256" t="s">
        <v>323</v>
      </c>
      <c r="C256" t="s">
        <v>414</v>
      </c>
      <c r="D256" s="7" t="s">
        <v>416</v>
      </c>
    </row>
    <row r="257" spans="1:4" x14ac:dyDescent="0.3">
      <c r="A257">
        <v>44073</v>
      </c>
      <c r="B257" t="s">
        <v>324</v>
      </c>
      <c r="C257" t="s">
        <v>413</v>
      </c>
      <c r="D257" s="7" t="s">
        <v>428</v>
      </c>
    </row>
    <row r="258" spans="1:4" x14ac:dyDescent="0.3">
      <c r="A258">
        <v>44081</v>
      </c>
      <c r="B258" t="s">
        <v>325</v>
      </c>
      <c r="C258" t="s">
        <v>414</v>
      </c>
      <c r="D258" s="7" t="s">
        <v>416</v>
      </c>
    </row>
    <row r="259" spans="1:4" x14ac:dyDescent="0.3">
      <c r="A259">
        <v>44083</v>
      </c>
      <c r="B259" t="s">
        <v>326</v>
      </c>
      <c r="C259" t="s">
        <v>414</v>
      </c>
      <c r="D259" s="7" t="s">
        <v>416</v>
      </c>
    </row>
    <row r="260" spans="1:4" x14ac:dyDescent="0.3">
      <c r="A260">
        <v>44084</v>
      </c>
      <c r="B260" t="s">
        <v>327</v>
      </c>
      <c r="C260" t="s">
        <v>414</v>
      </c>
      <c r="D260" s="7" t="s">
        <v>416</v>
      </c>
    </row>
    <row r="261" spans="1:4" x14ac:dyDescent="0.3">
      <c r="A261">
        <v>44085</v>
      </c>
      <c r="B261" t="s">
        <v>328</v>
      </c>
      <c r="C261" t="s">
        <v>414</v>
      </c>
      <c r="D261" s="7" t="s">
        <v>416</v>
      </c>
    </row>
    <row r="262" spans="1:4" x14ac:dyDescent="0.3">
      <c r="A262">
        <v>45035</v>
      </c>
      <c r="B262" t="s">
        <v>329</v>
      </c>
      <c r="C262" t="s">
        <v>414</v>
      </c>
      <c r="D262" s="7" t="s">
        <v>416</v>
      </c>
    </row>
    <row r="263" spans="1:4" x14ac:dyDescent="0.3">
      <c r="A263">
        <v>45041</v>
      </c>
      <c r="B263" t="s">
        <v>330</v>
      </c>
      <c r="C263" t="s">
        <v>413</v>
      </c>
      <c r="D263" s="7" t="s">
        <v>428</v>
      </c>
    </row>
    <row r="264" spans="1:4" x14ac:dyDescent="0.3">
      <c r="A264">
        <v>45059</v>
      </c>
      <c r="B264" t="s">
        <v>331</v>
      </c>
      <c r="C264" t="s">
        <v>413</v>
      </c>
      <c r="D264" s="7" t="s">
        <v>428</v>
      </c>
    </row>
    <row r="265" spans="1:4" x14ac:dyDescent="0.3">
      <c r="A265">
        <v>45060</v>
      </c>
      <c r="B265" t="s">
        <v>332</v>
      </c>
      <c r="C265" t="s">
        <v>413</v>
      </c>
      <c r="D265" s="7" t="s">
        <v>428</v>
      </c>
    </row>
    <row r="266" spans="1:4" x14ac:dyDescent="0.3">
      <c r="A266">
        <v>45061</v>
      </c>
      <c r="B266" t="s">
        <v>333</v>
      </c>
      <c r="C266" t="s">
        <v>413</v>
      </c>
      <c r="D266" s="7" t="s">
        <v>428</v>
      </c>
    </row>
    <row r="267" spans="1:4" x14ac:dyDescent="0.3">
      <c r="A267">
        <v>45062</v>
      </c>
      <c r="B267" t="s">
        <v>334</v>
      </c>
      <c r="C267" t="s">
        <v>414</v>
      </c>
      <c r="D267" s="7" t="s">
        <v>416</v>
      </c>
    </row>
    <row r="268" spans="1:4" x14ac:dyDescent="0.3">
      <c r="A268">
        <v>45063</v>
      </c>
      <c r="B268" t="s">
        <v>335</v>
      </c>
      <c r="C268" t="s">
        <v>413</v>
      </c>
      <c r="D268" s="7" t="s">
        <v>428</v>
      </c>
    </row>
    <row r="269" spans="1:4" x14ac:dyDescent="0.3">
      <c r="A269">
        <v>45064</v>
      </c>
      <c r="B269" t="s">
        <v>336</v>
      </c>
      <c r="C269" t="s">
        <v>414</v>
      </c>
      <c r="D269" s="7" t="s">
        <v>416</v>
      </c>
    </row>
    <row r="270" spans="1:4" x14ac:dyDescent="0.3">
      <c r="A270">
        <v>45065</v>
      </c>
      <c r="B270" t="s">
        <v>337</v>
      </c>
      <c r="C270" t="s">
        <v>413</v>
      </c>
      <c r="D270" s="7" t="s">
        <v>428</v>
      </c>
    </row>
    <row r="271" spans="1:4" x14ac:dyDescent="0.3">
      <c r="A271">
        <v>45068</v>
      </c>
      <c r="B271" t="s">
        <v>338</v>
      </c>
      <c r="C271" t="s">
        <v>413</v>
      </c>
      <c r="D271" s="7" t="s">
        <v>428</v>
      </c>
    </row>
    <row r="272" spans="1:4" x14ac:dyDescent="0.3">
      <c r="A272">
        <v>46003</v>
      </c>
      <c r="B272" t="s">
        <v>339</v>
      </c>
      <c r="C272" t="s">
        <v>414</v>
      </c>
      <c r="D272" s="7" t="s">
        <v>416</v>
      </c>
    </row>
    <row r="273" spans="1:4" x14ac:dyDescent="0.3">
      <c r="A273">
        <v>46013</v>
      </c>
      <c r="B273" t="s">
        <v>340</v>
      </c>
      <c r="C273" t="s">
        <v>414</v>
      </c>
      <c r="D273" s="7" t="s">
        <v>416</v>
      </c>
    </row>
    <row r="274" spans="1:4" x14ac:dyDescent="0.3">
      <c r="A274">
        <v>46014</v>
      </c>
      <c r="B274" t="s">
        <v>341</v>
      </c>
      <c r="C274" t="s">
        <v>414</v>
      </c>
      <c r="D274" s="7" t="s">
        <v>416</v>
      </c>
    </row>
    <row r="275" spans="1:4" x14ac:dyDescent="0.3">
      <c r="A275">
        <v>46020</v>
      </c>
      <c r="B275" t="s">
        <v>342</v>
      </c>
      <c r="C275" t="s">
        <v>414</v>
      </c>
      <c r="D275" s="7" t="s">
        <v>416</v>
      </c>
    </row>
    <row r="276" spans="1:4" x14ac:dyDescent="0.3">
      <c r="A276">
        <v>46021</v>
      </c>
      <c r="B276" t="s">
        <v>343</v>
      </c>
      <c r="C276" t="s">
        <v>414</v>
      </c>
      <c r="D276" s="7" t="s">
        <v>416</v>
      </c>
    </row>
    <row r="277" spans="1:4" x14ac:dyDescent="0.3">
      <c r="A277">
        <v>46024</v>
      </c>
      <c r="B277" t="s">
        <v>344</v>
      </c>
      <c r="C277" t="s">
        <v>413</v>
      </c>
      <c r="D277" s="7" t="s">
        <v>428</v>
      </c>
    </row>
    <row r="278" spans="1:4" x14ac:dyDescent="0.3">
      <c r="A278">
        <v>46025</v>
      </c>
      <c r="B278" t="s">
        <v>345</v>
      </c>
      <c r="C278" t="s">
        <v>414</v>
      </c>
      <c r="D278" s="7" t="s">
        <v>416</v>
      </c>
    </row>
    <row r="279" spans="1:4" x14ac:dyDescent="0.3">
      <c r="A279">
        <v>71002</v>
      </c>
      <c r="B279" t="s">
        <v>346</v>
      </c>
      <c r="C279" t="s">
        <v>413</v>
      </c>
      <c r="D279" s="7" t="s">
        <v>428</v>
      </c>
    </row>
    <row r="280" spans="1:4" x14ac:dyDescent="0.3">
      <c r="A280">
        <v>71004</v>
      </c>
      <c r="B280" t="s">
        <v>347</v>
      </c>
      <c r="C280" t="s">
        <v>414</v>
      </c>
      <c r="D280" s="7" t="s">
        <v>416</v>
      </c>
    </row>
    <row r="281" spans="1:4" x14ac:dyDescent="0.3">
      <c r="A281">
        <v>71011</v>
      </c>
      <c r="B281" t="s">
        <v>348</v>
      </c>
      <c r="C281" t="s">
        <v>413</v>
      </c>
      <c r="D281" s="7" t="s">
        <v>428</v>
      </c>
    </row>
    <row r="282" spans="1:4" x14ac:dyDescent="0.3">
      <c r="A282">
        <v>71016</v>
      </c>
      <c r="B282" t="s">
        <v>349</v>
      </c>
      <c r="C282" t="s">
        <v>414</v>
      </c>
      <c r="D282" s="7" t="s">
        <v>416</v>
      </c>
    </row>
    <row r="283" spans="1:4" x14ac:dyDescent="0.3">
      <c r="A283">
        <v>71017</v>
      </c>
      <c r="B283" t="s">
        <v>350</v>
      </c>
      <c r="C283" t="s">
        <v>414</v>
      </c>
      <c r="D283" s="7" t="s">
        <v>416</v>
      </c>
    </row>
    <row r="284" spans="1:4" x14ac:dyDescent="0.3">
      <c r="A284">
        <v>71020</v>
      </c>
      <c r="B284" t="s">
        <v>351</v>
      </c>
      <c r="C284" t="s">
        <v>413</v>
      </c>
      <c r="D284" s="7" t="s">
        <v>428</v>
      </c>
    </row>
    <row r="285" spans="1:4" x14ac:dyDescent="0.3">
      <c r="A285">
        <v>71022</v>
      </c>
      <c r="B285" t="s">
        <v>352</v>
      </c>
      <c r="C285" t="s">
        <v>414</v>
      </c>
      <c r="D285" s="7" t="s">
        <v>416</v>
      </c>
    </row>
    <row r="286" spans="1:4" x14ac:dyDescent="0.3">
      <c r="A286">
        <v>71024</v>
      </c>
      <c r="B286" t="s">
        <v>353</v>
      </c>
      <c r="C286" t="s">
        <v>413</v>
      </c>
      <c r="D286" s="7" t="s">
        <v>428</v>
      </c>
    </row>
    <row r="287" spans="1:4" x14ac:dyDescent="0.3">
      <c r="A287">
        <v>71034</v>
      </c>
      <c r="B287" t="s">
        <v>354</v>
      </c>
      <c r="C287" t="s">
        <v>414</v>
      </c>
      <c r="D287" s="7" t="s">
        <v>416</v>
      </c>
    </row>
    <row r="288" spans="1:4" x14ac:dyDescent="0.3">
      <c r="A288">
        <v>71037</v>
      </c>
      <c r="B288" t="s">
        <v>355</v>
      </c>
      <c r="C288" t="s">
        <v>414</v>
      </c>
      <c r="D288" s="7" t="s">
        <v>416</v>
      </c>
    </row>
    <row r="289" spans="1:4" x14ac:dyDescent="0.3">
      <c r="A289">
        <v>71045</v>
      </c>
      <c r="B289" t="s">
        <v>356</v>
      </c>
      <c r="C289" t="s">
        <v>413</v>
      </c>
      <c r="D289" s="7" t="s">
        <v>428</v>
      </c>
    </row>
    <row r="290" spans="1:4" x14ac:dyDescent="0.3">
      <c r="A290">
        <v>71053</v>
      </c>
      <c r="B290" t="s">
        <v>357</v>
      </c>
      <c r="C290" t="s">
        <v>414</v>
      </c>
      <c r="D290" s="7" t="s">
        <v>416</v>
      </c>
    </row>
    <row r="291" spans="1:4" x14ac:dyDescent="0.3">
      <c r="A291">
        <v>71057</v>
      </c>
      <c r="B291" t="s">
        <v>358</v>
      </c>
      <c r="C291" t="s">
        <v>413</v>
      </c>
      <c r="D291" s="7" t="s">
        <v>428</v>
      </c>
    </row>
    <row r="292" spans="1:4" x14ac:dyDescent="0.3">
      <c r="A292">
        <v>71066</v>
      </c>
      <c r="B292" t="s">
        <v>359</v>
      </c>
      <c r="C292" t="s">
        <v>414</v>
      </c>
      <c r="D292" s="7" t="s">
        <v>416</v>
      </c>
    </row>
    <row r="293" spans="1:4" x14ac:dyDescent="0.3">
      <c r="A293">
        <v>71067</v>
      </c>
      <c r="B293" t="s">
        <v>360</v>
      </c>
      <c r="C293" t="s">
        <v>414</v>
      </c>
      <c r="D293" s="7" t="s">
        <v>416</v>
      </c>
    </row>
    <row r="294" spans="1:4" x14ac:dyDescent="0.3">
      <c r="A294">
        <v>71069</v>
      </c>
      <c r="B294" t="s">
        <v>361</v>
      </c>
      <c r="C294" t="s">
        <v>414</v>
      </c>
      <c r="D294" s="7" t="s">
        <v>416</v>
      </c>
    </row>
    <row r="295" spans="1:4" x14ac:dyDescent="0.3">
      <c r="A295">
        <v>71070</v>
      </c>
      <c r="B295" t="s">
        <v>362</v>
      </c>
      <c r="C295" t="s">
        <v>413</v>
      </c>
      <c r="D295" s="7" t="s">
        <v>428</v>
      </c>
    </row>
    <row r="296" spans="1:4" x14ac:dyDescent="0.3">
      <c r="A296">
        <v>72003</v>
      </c>
      <c r="B296" t="s">
        <v>363</v>
      </c>
      <c r="C296" t="s">
        <v>414</v>
      </c>
      <c r="D296" s="7" t="s">
        <v>416</v>
      </c>
    </row>
    <row r="297" spans="1:4" x14ac:dyDescent="0.3">
      <c r="A297">
        <v>72004</v>
      </c>
      <c r="B297" t="s">
        <v>364</v>
      </c>
      <c r="C297" t="s">
        <v>414</v>
      </c>
      <c r="D297" s="7" t="s">
        <v>416</v>
      </c>
    </row>
    <row r="298" spans="1:4" x14ac:dyDescent="0.3">
      <c r="A298">
        <v>72018</v>
      </c>
      <c r="B298" t="s">
        <v>365</v>
      </c>
      <c r="C298" t="s">
        <v>414</v>
      </c>
      <c r="D298" s="7" t="s">
        <v>416</v>
      </c>
    </row>
    <row r="299" spans="1:4" x14ac:dyDescent="0.3">
      <c r="A299">
        <v>72020</v>
      </c>
      <c r="B299" t="s">
        <v>366</v>
      </c>
      <c r="C299" t="s">
        <v>414</v>
      </c>
      <c r="D299" s="7" t="s">
        <v>416</v>
      </c>
    </row>
    <row r="300" spans="1:4" x14ac:dyDescent="0.3">
      <c r="A300">
        <v>72021</v>
      </c>
      <c r="B300" t="s">
        <v>367</v>
      </c>
      <c r="C300" t="s">
        <v>413</v>
      </c>
      <c r="D300" s="7" t="s">
        <v>428</v>
      </c>
    </row>
    <row r="301" spans="1:4" x14ac:dyDescent="0.3">
      <c r="A301">
        <v>72030</v>
      </c>
      <c r="B301" t="s">
        <v>368</v>
      </c>
      <c r="C301" t="s">
        <v>414</v>
      </c>
      <c r="D301" s="7" t="s">
        <v>416</v>
      </c>
    </row>
    <row r="302" spans="1:4" x14ac:dyDescent="0.3">
      <c r="A302">
        <v>72037</v>
      </c>
      <c r="B302" t="s">
        <v>369</v>
      </c>
      <c r="C302" t="s">
        <v>413</v>
      </c>
      <c r="D302" s="7" t="s">
        <v>428</v>
      </c>
    </row>
    <row r="303" spans="1:4" x14ac:dyDescent="0.3">
      <c r="A303">
        <v>72038</v>
      </c>
      <c r="B303" t="s">
        <v>370</v>
      </c>
      <c r="C303" t="s">
        <v>413</v>
      </c>
      <c r="D303" s="7" t="s">
        <v>428</v>
      </c>
    </row>
    <row r="304" spans="1:4" x14ac:dyDescent="0.3">
      <c r="A304">
        <v>72039</v>
      </c>
      <c r="B304" t="s">
        <v>371</v>
      </c>
      <c r="C304" t="s">
        <v>414</v>
      </c>
      <c r="D304" s="7" t="s">
        <v>416</v>
      </c>
    </row>
    <row r="305" spans="1:4" x14ac:dyDescent="0.3">
      <c r="A305">
        <v>72041</v>
      </c>
      <c r="B305" t="s">
        <v>372</v>
      </c>
      <c r="C305" t="s">
        <v>414</v>
      </c>
      <c r="D305" s="7" t="s">
        <v>416</v>
      </c>
    </row>
    <row r="306" spans="1:4" x14ac:dyDescent="0.3">
      <c r="A306">
        <v>72042</v>
      </c>
      <c r="B306" t="s">
        <v>373</v>
      </c>
      <c r="C306" t="s">
        <v>414</v>
      </c>
      <c r="D306" s="7" t="s">
        <v>416</v>
      </c>
    </row>
    <row r="307" spans="1:4" x14ac:dyDescent="0.3">
      <c r="A307">
        <v>72043</v>
      </c>
      <c r="B307" t="s">
        <v>374</v>
      </c>
      <c r="C307" t="s">
        <v>414</v>
      </c>
      <c r="D307" s="7" t="s">
        <v>416</v>
      </c>
    </row>
    <row r="308" spans="1:4" x14ac:dyDescent="0.3">
      <c r="A308">
        <v>73001</v>
      </c>
      <c r="B308" t="s">
        <v>375</v>
      </c>
      <c r="C308" t="s">
        <v>413</v>
      </c>
      <c r="D308" s="7" t="s">
        <v>428</v>
      </c>
    </row>
    <row r="309" spans="1:4" x14ac:dyDescent="0.3">
      <c r="A309">
        <v>73006</v>
      </c>
      <c r="B309" t="s">
        <v>376</v>
      </c>
      <c r="C309" t="s">
        <v>414</v>
      </c>
      <c r="D309" s="7" t="s">
        <v>416</v>
      </c>
    </row>
    <row r="310" spans="1:4" x14ac:dyDescent="0.3">
      <c r="A310">
        <v>73009</v>
      </c>
      <c r="B310" t="s">
        <v>377</v>
      </c>
      <c r="C310" t="s">
        <v>414</v>
      </c>
      <c r="D310" s="7" t="s">
        <v>416</v>
      </c>
    </row>
    <row r="311" spans="1:4" x14ac:dyDescent="0.3">
      <c r="A311">
        <v>73022</v>
      </c>
      <c r="B311" t="s">
        <v>378</v>
      </c>
      <c r="C311" t="s">
        <v>414</v>
      </c>
      <c r="D311" s="7" t="s">
        <v>416</v>
      </c>
    </row>
    <row r="312" spans="1:4" x14ac:dyDescent="0.3">
      <c r="A312">
        <v>73032</v>
      </c>
      <c r="B312" t="s">
        <v>379</v>
      </c>
      <c r="C312" t="s">
        <v>414</v>
      </c>
      <c r="D312" s="7" t="s">
        <v>416</v>
      </c>
    </row>
    <row r="313" spans="1:4" x14ac:dyDescent="0.3">
      <c r="A313">
        <v>73040</v>
      </c>
      <c r="B313" t="s">
        <v>380</v>
      </c>
      <c r="C313" t="s">
        <v>414</v>
      </c>
      <c r="D313" s="7" t="s">
        <v>416</v>
      </c>
    </row>
    <row r="314" spans="1:4" x14ac:dyDescent="0.3">
      <c r="A314">
        <v>73042</v>
      </c>
      <c r="B314" t="s">
        <v>381</v>
      </c>
      <c r="C314" t="s">
        <v>413</v>
      </c>
      <c r="D314" s="7" t="s">
        <v>428</v>
      </c>
    </row>
    <row r="315" spans="1:4" x14ac:dyDescent="0.3">
      <c r="A315">
        <v>73066</v>
      </c>
      <c r="B315" t="s">
        <v>382</v>
      </c>
      <c r="C315" t="s">
        <v>414</v>
      </c>
      <c r="D315" s="7" t="s">
        <v>416</v>
      </c>
    </row>
    <row r="316" spans="1:4" x14ac:dyDescent="0.3">
      <c r="A316">
        <v>73083</v>
      </c>
      <c r="B316" t="s">
        <v>383</v>
      </c>
      <c r="C316" t="s">
        <v>414</v>
      </c>
      <c r="D316" s="7" t="s">
        <v>416</v>
      </c>
    </row>
    <row r="317" spans="1:4" x14ac:dyDescent="0.3">
      <c r="A317">
        <v>73098</v>
      </c>
      <c r="B317" t="s">
        <v>384</v>
      </c>
      <c r="C317" t="s">
        <v>413</v>
      </c>
      <c r="D317" s="7" t="s">
        <v>428</v>
      </c>
    </row>
    <row r="318" spans="1:4" x14ac:dyDescent="0.3">
      <c r="A318">
        <v>73107</v>
      </c>
      <c r="B318" t="s">
        <v>385</v>
      </c>
      <c r="C318" t="s">
        <v>414</v>
      </c>
      <c r="D318" s="7" t="s">
        <v>416</v>
      </c>
    </row>
    <row r="319" spans="1:4" x14ac:dyDescent="0.3">
      <c r="A319">
        <v>73109</v>
      </c>
      <c r="B319" t="s">
        <v>386</v>
      </c>
      <c r="C319" t="s">
        <v>414</v>
      </c>
      <c r="D319" s="7" t="s">
        <v>416</v>
      </c>
    </row>
    <row r="320" spans="1:4" x14ac:dyDescent="0.3">
      <c r="D320" s="7"/>
    </row>
  </sheetData>
  <autoFilter ref="A1:D319" xr:uid="{A91F7F70-1EBE-4AD6-B005-EFC726121A0F}"/>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7BCF-90A5-4186-8C30-C4F85A4511E2}">
  <dimension ref="A1:D3510"/>
  <sheetViews>
    <sheetView workbookViewId="0">
      <selection activeCell="B3" sqref="B3"/>
    </sheetView>
  </sheetViews>
  <sheetFormatPr defaultRowHeight="14.4" x14ac:dyDescent="0.3"/>
  <cols>
    <col min="1" max="4" width="13" customWidth="1"/>
  </cols>
  <sheetData>
    <row r="1" spans="1:4" x14ac:dyDescent="0.3">
      <c r="A1" t="s">
        <v>48</v>
      </c>
      <c r="B1" t="s">
        <v>49</v>
      </c>
      <c r="C1" t="s">
        <v>50</v>
      </c>
      <c r="D1" t="s">
        <v>51</v>
      </c>
    </row>
    <row r="2" spans="1:4" x14ac:dyDescent="0.3">
      <c r="A2">
        <v>11001</v>
      </c>
      <c r="B2">
        <v>2009</v>
      </c>
      <c r="C2">
        <v>515</v>
      </c>
      <c r="D2">
        <v>818</v>
      </c>
    </row>
    <row r="3" spans="1:4" x14ac:dyDescent="0.3">
      <c r="A3">
        <v>11001</v>
      </c>
      <c r="B3">
        <v>2010</v>
      </c>
      <c r="C3">
        <v>512</v>
      </c>
      <c r="D3">
        <v>802</v>
      </c>
    </row>
    <row r="4" spans="1:4" x14ac:dyDescent="0.3">
      <c r="A4">
        <v>11001</v>
      </c>
      <c r="B4">
        <v>2011</v>
      </c>
      <c r="C4">
        <v>503</v>
      </c>
      <c r="D4">
        <v>808</v>
      </c>
    </row>
    <row r="5" spans="1:4" x14ac:dyDescent="0.3">
      <c r="A5">
        <v>11001</v>
      </c>
      <c r="B5">
        <v>2012</v>
      </c>
      <c r="C5">
        <v>515</v>
      </c>
      <c r="D5">
        <v>787</v>
      </c>
    </row>
    <row r="6" spans="1:4" x14ac:dyDescent="0.3">
      <c r="A6">
        <v>11001</v>
      </c>
      <c r="B6">
        <v>2013</v>
      </c>
      <c r="C6">
        <v>517</v>
      </c>
      <c r="D6">
        <v>790</v>
      </c>
    </row>
    <row r="7" spans="1:4" x14ac:dyDescent="0.3">
      <c r="A7">
        <v>11001</v>
      </c>
      <c r="B7">
        <v>2014</v>
      </c>
      <c r="C7">
        <v>518</v>
      </c>
      <c r="D7">
        <v>788</v>
      </c>
    </row>
    <row r="8" spans="1:4" x14ac:dyDescent="0.3">
      <c r="A8">
        <v>11001</v>
      </c>
      <c r="B8">
        <v>2015</v>
      </c>
      <c r="C8">
        <v>528</v>
      </c>
      <c r="D8">
        <v>805</v>
      </c>
    </row>
    <row r="9" spans="1:4" x14ac:dyDescent="0.3">
      <c r="A9">
        <v>11001</v>
      </c>
      <c r="B9">
        <v>2016</v>
      </c>
      <c r="C9">
        <v>509</v>
      </c>
      <c r="D9">
        <v>824</v>
      </c>
    </row>
    <row r="10" spans="1:4" x14ac:dyDescent="0.3">
      <c r="A10">
        <v>11001</v>
      </c>
      <c r="B10">
        <v>2017</v>
      </c>
      <c r="C10">
        <v>513</v>
      </c>
      <c r="D10">
        <v>810</v>
      </c>
    </row>
    <row r="11" spans="1:4" x14ac:dyDescent="0.3">
      <c r="A11">
        <v>11001</v>
      </c>
      <c r="B11">
        <v>2018</v>
      </c>
      <c r="C11">
        <v>486</v>
      </c>
      <c r="D11">
        <v>816</v>
      </c>
    </row>
    <row r="12" spans="1:4" x14ac:dyDescent="0.3">
      <c r="A12">
        <v>11001</v>
      </c>
      <c r="B12">
        <v>2019</v>
      </c>
      <c r="C12">
        <v>461</v>
      </c>
      <c r="D12">
        <v>820</v>
      </c>
    </row>
    <row r="13" spans="1:4" x14ac:dyDescent="0.3">
      <c r="A13">
        <v>11002</v>
      </c>
      <c r="B13">
        <v>2009</v>
      </c>
      <c r="C13">
        <v>21987</v>
      </c>
      <c r="D13">
        <v>29535</v>
      </c>
    </row>
    <row r="14" spans="1:4" x14ac:dyDescent="0.3">
      <c r="A14">
        <v>11002</v>
      </c>
      <c r="B14">
        <v>2010</v>
      </c>
      <c r="C14">
        <v>22762</v>
      </c>
      <c r="D14">
        <v>30164</v>
      </c>
    </row>
    <row r="15" spans="1:4" x14ac:dyDescent="0.3">
      <c r="A15">
        <v>11002</v>
      </c>
      <c r="B15">
        <v>2011</v>
      </c>
      <c r="C15">
        <v>23383</v>
      </c>
      <c r="D15">
        <v>31188</v>
      </c>
    </row>
    <row r="16" spans="1:4" x14ac:dyDescent="0.3">
      <c r="A16">
        <v>11002</v>
      </c>
      <c r="B16">
        <v>2012</v>
      </c>
      <c r="C16">
        <v>24087</v>
      </c>
      <c r="D16">
        <v>32090</v>
      </c>
    </row>
    <row r="17" spans="1:4" x14ac:dyDescent="0.3">
      <c r="A17">
        <v>11002</v>
      </c>
      <c r="B17">
        <v>2013</v>
      </c>
      <c r="C17">
        <v>24626</v>
      </c>
      <c r="D17">
        <v>33220</v>
      </c>
    </row>
    <row r="18" spans="1:4" x14ac:dyDescent="0.3">
      <c r="A18">
        <v>11002</v>
      </c>
      <c r="B18">
        <v>2014</v>
      </c>
      <c r="C18">
        <v>24933</v>
      </c>
      <c r="D18">
        <v>34636</v>
      </c>
    </row>
    <row r="19" spans="1:4" x14ac:dyDescent="0.3">
      <c r="A19">
        <v>11002</v>
      </c>
      <c r="B19">
        <v>2015</v>
      </c>
      <c r="C19">
        <v>24885</v>
      </c>
      <c r="D19">
        <v>36126</v>
      </c>
    </row>
    <row r="20" spans="1:4" x14ac:dyDescent="0.3">
      <c r="A20">
        <v>11002</v>
      </c>
      <c r="B20">
        <v>2016</v>
      </c>
      <c r="C20">
        <v>25098</v>
      </c>
      <c r="D20">
        <v>37328</v>
      </c>
    </row>
    <row r="21" spans="1:4" x14ac:dyDescent="0.3">
      <c r="A21">
        <v>11002</v>
      </c>
      <c r="B21">
        <v>2017</v>
      </c>
      <c r="C21">
        <v>25028</v>
      </c>
      <c r="D21">
        <v>38162</v>
      </c>
    </row>
    <row r="22" spans="1:4" x14ac:dyDescent="0.3">
      <c r="A22">
        <v>11002</v>
      </c>
      <c r="B22">
        <v>2018</v>
      </c>
      <c r="C22">
        <v>24524</v>
      </c>
      <c r="D22">
        <v>38558</v>
      </c>
    </row>
    <row r="23" spans="1:4" x14ac:dyDescent="0.3">
      <c r="A23">
        <v>11002</v>
      </c>
      <c r="B23">
        <v>2019</v>
      </c>
      <c r="C23">
        <v>24459</v>
      </c>
      <c r="D23">
        <v>38761</v>
      </c>
    </row>
    <row r="24" spans="1:4" x14ac:dyDescent="0.3">
      <c r="A24">
        <v>11004</v>
      </c>
      <c r="B24">
        <v>2009</v>
      </c>
      <c r="C24">
        <v>460</v>
      </c>
      <c r="D24">
        <v>828</v>
      </c>
    </row>
    <row r="25" spans="1:4" x14ac:dyDescent="0.3">
      <c r="A25">
        <v>11004</v>
      </c>
      <c r="B25">
        <v>2010</v>
      </c>
      <c r="C25">
        <v>443</v>
      </c>
      <c r="D25">
        <v>825</v>
      </c>
    </row>
    <row r="26" spans="1:4" x14ac:dyDescent="0.3">
      <c r="A26">
        <v>11004</v>
      </c>
      <c r="B26">
        <v>2011</v>
      </c>
      <c r="C26">
        <v>443</v>
      </c>
      <c r="D26">
        <v>813</v>
      </c>
    </row>
    <row r="27" spans="1:4" x14ac:dyDescent="0.3">
      <c r="A27">
        <v>11004</v>
      </c>
      <c r="B27">
        <v>2012</v>
      </c>
      <c r="C27">
        <v>481</v>
      </c>
      <c r="D27">
        <v>767</v>
      </c>
    </row>
    <row r="28" spans="1:4" x14ac:dyDescent="0.3">
      <c r="A28">
        <v>11004</v>
      </c>
      <c r="B28">
        <v>2013</v>
      </c>
      <c r="C28">
        <v>464</v>
      </c>
      <c r="D28">
        <v>780</v>
      </c>
    </row>
    <row r="29" spans="1:4" x14ac:dyDescent="0.3">
      <c r="A29">
        <v>11004</v>
      </c>
      <c r="B29">
        <v>2014</v>
      </c>
      <c r="C29">
        <v>458</v>
      </c>
      <c r="D29">
        <v>789</v>
      </c>
    </row>
    <row r="30" spans="1:4" x14ac:dyDescent="0.3">
      <c r="A30">
        <v>11004</v>
      </c>
      <c r="B30">
        <v>2015</v>
      </c>
      <c r="C30">
        <v>468</v>
      </c>
      <c r="D30">
        <v>830</v>
      </c>
    </row>
    <row r="31" spans="1:4" x14ac:dyDescent="0.3">
      <c r="A31">
        <v>11004</v>
      </c>
      <c r="B31">
        <v>2016</v>
      </c>
      <c r="C31">
        <v>443</v>
      </c>
      <c r="D31">
        <v>819</v>
      </c>
    </row>
    <row r="32" spans="1:4" x14ac:dyDescent="0.3">
      <c r="A32">
        <v>11004</v>
      </c>
      <c r="B32">
        <v>2017</v>
      </c>
      <c r="C32">
        <v>448</v>
      </c>
      <c r="D32">
        <v>824</v>
      </c>
    </row>
    <row r="33" spans="1:4" x14ac:dyDescent="0.3">
      <c r="A33">
        <v>11004</v>
      </c>
      <c r="B33">
        <v>2018</v>
      </c>
      <c r="C33">
        <v>426</v>
      </c>
      <c r="D33">
        <v>828</v>
      </c>
    </row>
    <row r="34" spans="1:4" x14ac:dyDescent="0.3">
      <c r="A34">
        <v>11004</v>
      </c>
      <c r="B34">
        <v>2019</v>
      </c>
      <c r="C34">
        <v>405</v>
      </c>
      <c r="D34">
        <v>834</v>
      </c>
    </row>
    <row r="35" spans="1:4" x14ac:dyDescent="0.3">
      <c r="A35">
        <v>11005</v>
      </c>
      <c r="B35">
        <v>2009</v>
      </c>
      <c r="C35">
        <v>687</v>
      </c>
      <c r="D35">
        <v>972</v>
      </c>
    </row>
    <row r="36" spans="1:4" x14ac:dyDescent="0.3">
      <c r="A36">
        <v>11005</v>
      </c>
      <c r="B36">
        <v>2010</v>
      </c>
      <c r="C36">
        <v>691</v>
      </c>
      <c r="D36">
        <v>1022</v>
      </c>
    </row>
    <row r="37" spans="1:4" x14ac:dyDescent="0.3">
      <c r="A37">
        <v>11005</v>
      </c>
      <c r="B37">
        <v>2011</v>
      </c>
      <c r="C37">
        <v>647</v>
      </c>
      <c r="D37">
        <v>1054</v>
      </c>
    </row>
    <row r="38" spans="1:4" x14ac:dyDescent="0.3">
      <c r="A38">
        <v>11005</v>
      </c>
      <c r="B38">
        <v>2012</v>
      </c>
      <c r="C38">
        <v>632</v>
      </c>
      <c r="D38">
        <v>1037</v>
      </c>
    </row>
    <row r="39" spans="1:4" x14ac:dyDescent="0.3">
      <c r="A39">
        <v>11005</v>
      </c>
      <c r="B39">
        <v>2013</v>
      </c>
      <c r="C39">
        <v>622</v>
      </c>
      <c r="D39">
        <v>1050</v>
      </c>
    </row>
    <row r="40" spans="1:4" x14ac:dyDescent="0.3">
      <c r="A40">
        <v>11005</v>
      </c>
      <c r="B40">
        <v>2014</v>
      </c>
      <c r="C40">
        <v>623</v>
      </c>
      <c r="D40">
        <v>1057</v>
      </c>
    </row>
    <row r="41" spans="1:4" x14ac:dyDescent="0.3">
      <c r="A41">
        <v>11005</v>
      </c>
      <c r="B41">
        <v>2015</v>
      </c>
      <c r="C41">
        <v>653</v>
      </c>
      <c r="D41">
        <v>1051</v>
      </c>
    </row>
    <row r="42" spans="1:4" x14ac:dyDescent="0.3">
      <c r="A42">
        <v>11005</v>
      </c>
      <c r="B42">
        <v>2016</v>
      </c>
      <c r="C42">
        <v>713</v>
      </c>
      <c r="D42">
        <v>1036</v>
      </c>
    </row>
    <row r="43" spans="1:4" x14ac:dyDescent="0.3">
      <c r="A43">
        <v>11005</v>
      </c>
      <c r="B43">
        <v>2017</v>
      </c>
      <c r="C43">
        <v>706</v>
      </c>
      <c r="D43">
        <v>1028</v>
      </c>
    </row>
    <row r="44" spans="1:4" x14ac:dyDescent="0.3">
      <c r="A44">
        <v>11005</v>
      </c>
      <c r="B44">
        <v>2018</v>
      </c>
      <c r="C44">
        <v>696</v>
      </c>
      <c r="D44">
        <v>1084</v>
      </c>
    </row>
    <row r="45" spans="1:4" x14ac:dyDescent="0.3">
      <c r="A45">
        <v>11005</v>
      </c>
      <c r="B45">
        <v>2019</v>
      </c>
      <c r="C45">
        <v>694</v>
      </c>
      <c r="D45">
        <v>1139</v>
      </c>
    </row>
    <row r="46" spans="1:4" x14ac:dyDescent="0.3">
      <c r="A46">
        <v>11007</v>
      </c>
      <c r="B46">
        <v>2009</v>
      </c>
      <c r="C46">
        <v>336</v>
      </c>
      <c r="D46">
        <v>659</v>
      </c>
    </row>
    <row r="47" spans="1:4" x14ac:dyDescent="0.3">
      <c r="A47">
        <v>11007</v>
      </c>
      <c r="B47">
        <v>2010</v>
      </c>
      <c r="C47">
        <v>326</v>
      </c>
      <c r="D47">
        <v>671</v>
      </c>
    </row>
    <row r="48" spans="1:4" x14ac:dyDescent="0.3">
      <c r="A48">
        <v>11007</v>
      </c>
      <c r="B48">
        <v>2011</v>
      </c>
      <c r="C48">
        <v>373</v>
      </c>
      <c r="D48">
        <v>696</v>
      </c>
    </row>
    <row r="49" spans="1:4" x14ac:dyDescent="0.3">
      <c r="A49">
        <v>11007</v>
      </c>
      <c r="B49">
        <v>2012</v>
      </c>
      <c r="C49">
        <v>379</v>
      </c>
      <c r="D49">
        <v>689</v>
      </c>
    </row>
    <row r="50" spans="1:4" x14ac:dyDescent="0.3">
      <c r="A50">
        <v>11007</v>
      </c>
      <c r="B50">
        <v>2013</v>
      </c>
      <c r="C50">
        <v>412</v>
      </c>
      <c r="D50">
        <v>669</v>
      </c>
    </row>
    <row r="51" spans="1:4" x14ac:dyDescent="0.3">
      <c r="A51">
        <v>11007</v>
      </c>
      <c r="B51">
        <v>2014</v>
      </c>
      <c r="C51">
        <v>421</v>
      </c>
      <c r="D51">
        <v>672</v>
      </c>
    </row>
    <row r="52" spans="1:4" x14ac:dyDescent="0.3">
      <c r="A52">
        <v>11007</v>
      </c>
      <c r="B52">
        <v>2015</v>
      </c>
      <c r="C52">
        <v>443</v>
      </c>
      <c r="D52">
        <v>657</v>
      </c>
    </row>
    <row r="53" spans="1:4" x14ac:dyDescent="0.3">
      <c r="A53">
        <v>11007</v>
      </c>
      <c r="B53">
        <v>2016</v>
      </c>
      <c r="C53">
        <v>427</v>
      </c>
      <c r="D53">
        <v>668</v>
      </c>
    </row>
    <row r="54" spans="1:4" x14ac:dyDescent="0.3">
      <c r="A54">
        <v>11007</v>
      </c>
      <c r="B54">
        <v>2017</v>
      </c>
      <c r="C54">
        <v>417</v>
      </c>
      <c r="D54">
        <v>649</v>
      </c>
    </row>
    <row r="55" spans="1:4" x14ac:dyDescent="0.3">
      <c r="A55">
        <v>11007</v>
      </c>
      <c r="B55">
        <v>2018</v>
      </c>
      <c r="C55">
        <v>435</v>
      </c>
      <c r="D55">
        <v>639</v>
      </c>
    </row>
    <row r="56" spans="1:4" x14ac:dyDescent="0.3">
      <c r="A56">
        <v>11007</v>
      </c>
      <c r="B56">
        <v>2019</v>
      </c>
      <c r="C56">
        <v>416</v>
      </c>
      <c r="D56">
        <v>672</v>
      </c>
    </row>
    <row r="57" spans="1:4" x14ac:dyDescent="0.3">
      <c r="A57">
        <v>11008</v>
      </c>
      <c r="B57">
        <v>2009</v>
      </c>
      <c r="C57">
        <v>1476</v>
      </c>
      <c r="D57">
        <v>2900</v>
      </c>
    </row>
    <row r="58" spans="1:4" x14ac:dyDescent="0.3">
      <c r="A58">
        <v>11008</v>
      </c>
      <c r="B58">
        <v>2010</v>
      </c>
      <c r="C58">
        <v>1545</v>
      </c>
      <c r="D58">
        <v>2892</v>
      </c>
    </row>
    <row r="59" spans="1:4" x14ac:dyDescent="0.3">
      <c r="A59">
        <v>11008</v>
      </c>
      <c r="B59">
        <v>2011</v>
      </c>
      <c r="C59">
        <v>1573</v>
      </c>
      <c r="D59">
        <v>2851</v>
      </c>
    </row>
    <row r="60" spans="1:4" x14ac:dyDescent="0.3">
      <c r="A60">
        <v>11008</v>
      </c>
      <c r="B60">
        <v>2012</v>
      </c>
      <c r="C60">
        <v>1608</v>
      </c>
      <c r="D60">
        <v>2827</v>
      </c>
    </row>
    <row r="61" spans="1:4" x14ac:dyDescent="0.3">
      <c r="A61">
        <v>11008</v>
      </c>
      <c r="B61">
        <v>2013</v>
      </c>
      <c r="C61">
        <v>1625</v>
      </c>
      <c r="D61">
        <v>2918</v>
      </c>
    </row>
    <row r="62" spans="1:4" x14ac:dyDescent="0.3">
      <c r="A62">
        <v>11008</v>
      </c>
      <c r="B62">
        <v>2014</v>
      </c>
      <c r="C62">
        <v>1681</v>
      </c>
      <c r="D62">
        <v>2917</v>
      </c>
    </row>
    <row r="63" spans="1:4" x14ac:dyDescent="0.3">
      <c r="A63">
        <v>11008</v>
      </c>
      <c r="B63">
        <v>2015</v>
      </c>
      <c r="C63">
        <v>1654</v>
      </c>
      <c r="D63">
        <v>2962</v>
      </c>
    </row>
    <row r="64" spans="1:4" x14ac:dyDescent="0.3">
      <c r="A64">
        <v>11008</v>
      </c>
      <c r="B64">
        <v>2016</v>
      </c>
      <c r="C64">
        <v>1686</v>
      </c>
      <c r="D64">
        <v>3029</v>
      </c>
    </row>
    <row r="65" spans="1:4" x14ac:dyDescent="0.3">
      <c r="A65">
        <v>11008</v>
      </c>
      <c r="B65">
        <v>2017</v>
      </c>
      <c r="C65">
        <v>1656</v>
      </c>
      <c r="D65">
        <v>3108</v>
      </c>
    </row>
    <row r="66" spans="1:4" x14ac:dyDescent="0.3">
      <c r="A66">
        <v>11008</v>
      </c>
      <c r="B66">
        <v>2018</v>
      </c>
      <c r="C66">
        <v>1634</v>
      </c>
      <c r="D66">
        <v>3156</v>
      </c>
    </row>
    <row r="67" spans="1:4" x14ac:dyDescent="0.3">
      <c r="A67">
        <v>11008</v>
      </c>
      <c r="B67">
        <v>2019</v>
      </c>
      <c r="C67">
        <v>1649</v>
      </c>
      <c r="D67">
        <v>3179</v>
      </c>
    </row>
    <row r="68" spans="1:4" x14ac:dyDescent="0.3">
      <c r="A68">
        <v>11009</v>
      </c>
      <c r="B68">
        <v>2009</v>
      </c>
      <c r="C68">
        <v>869</v>
      </c>
      <c r="D68">
        <v>1422</v>
      </c>
    </row>
    <row r="69" spans="1:4" x14ac:dyDescent="0.3">
      <c r="A69">
        <v>11009</v>
      </c>
      <c r="B69">
        <v>2010</v>
      </c>
      <c r="C69">
        <v>922</v>
      </c>
      <c r="D69">
        <v>1386</v>
      </c>
    </row>
    <row r="70" spans="1:4" x14ac:dyDescent="0.3">
      <c r="A70">
        <v>11009</v>
      </c>
      <c r="B70">
        <v>2011</v>
      </c>
      <c r="C70">
        <v>899</v>
      </c>
      <c r="D70">
        <v>1398</v>
      </c>
    </row>
    <row r="71" spans="1:4" x14ac:dyDescent="0.3">
      <c r="A71">
        <v>11009</v>
      </c>
      <c r="B71">
        <v>2012</v>
      </c>
      <c r="C71">
        <v>948</v>
      </c>
      <c r="D71">
        <v>1349</v>
      </c>
    </row>
    <row r="72" spans="1:4" x14ac:dyDescent="0.3">
      <c r="A72">
        <v>11009</v>
      </c>
      <c r="B72">
        <v>2013</v>
      </c>
      <c r="C72">
        <v>887</v>
      </c>
      <c r="D72">
        <v>1415</v>
      </c>
    </row>
    <row r="73" spans="1:4" x14ac:dyDescent="0.3">
      <c r="A73">
        <v>11009</v>
      </c>
      <c r="B73">
        <v>2014</v>
      </c>
      <c r="C73">
        <v>887</v>
      </c>
      <c r="D73">
        <v>1429</v>
      </c>
    </row>
    <row r="74" spans="1:4" x14ac:dyDescent="0.3">
      <c r="A74">
        <v>11009</v>
      </c>
      <c r="B74">
        <v>2015</v>
      </c>
      <c r="C74">
        <v>905</v>
      </c>
      <c r="D74">
        <v>1460</v>
      </c>
    </row>
    <row r="75" spans="1:4" x14ac:dyDescent="0.3">
      <c r="A75">
        <v>11009</v>
      </c>
      <c r="B75">
        <v>2016</v>
      </c>
      <c r="C75">
        <v>903</v>
      </c>
      <c r="D75">
        <v>1477</v>
      </c>
    </row>
    <row r="76" spans="1:4" x14ac:dyDescent="0.3">
      <c r="A76">
        <v>11009</v>
      </c>
      <c r="B76">
        <v>2017</v>
      </c>
      <c r="C76">
        <v>914</v>
      </c>
      <c r="D76">
        <v>1487</v>
      </c>
    </row>
    <row r="77" spans="1:4" x14ac:dyDescent="0.3">
      <c r="A77">
        <v>11009</v>
      </c>
      <c r="B77">
        <v>2018</v>
      </c>
      <c r="C77">
        <v>940</v>
      </c>
      <c r="D77">
        <v>1466</v>
      </c>
    </row>
    <row r="78" spans="1:4" x14ac:dyDescent="0.3">
      <c r="A78">
        <v>11009</v>
      </c>
      <c r="B78">
        <v>2019</v>
      </c>
      <c r="C78">
        <v>973</v>
      </c>
      <c r="D78">
        <v>1470</v>
      </c>
    </row>
    <row r="79" spans="1:4" x14ac:dyDescent="0.3">
      <c r="A79">
        <v>11013</v>
      </c>
      <c r="B79">
        <v>2009</v>
      </c>
      <c r="C79">
        <v>733</v>
      </c>
      <c r="D79">
        <v>1456</v>
      </c>
    </row>
    <row r="80" spans="1:4" x14ac:dyDescent="0.3">
      <c r="A80">
        <v>11013</v>
      </c>
      <c r="B80">
        <v>2010</v>
      </c>
      <c r="C80">
        <v>751</v>
      </c>
      <c r="D80">
        <v>1437</v>
      </c>
    </row>
    <row r="81" spans="1:4" x14ac:dyDescent="0.3">
      <c r="A81">
        <v>11013</v>
      </c>
      <c r="B81">
        <v>2011</v>
      </c>
      <c r="C81">
        <v>821</v>
      </c>
      <c r="D81">
        <v>1408</v>
      </c>
    </row>
    <row r="82" spans="1:4" x14ac:dyDescent="0.3">
      <c r="A82">
        <v>11013</v>
      </c>
      <c r="B82">
        <v>2012</v>
      </c>
      <c r="C82">
        <v>876</v>
      </c>
      <c r="D82">
        <v>1474</v>
      </c>
    </row>
    <row r="83" spans="1:4" x14ac:dyDescent="0.3">
      <c r="A83">
        <v>11013</v>
      </c>
      <c r="B83">
        <v>2013</v>
      </c>
      <c r="C83">
        <v>892</v>
      </c>
      <c r="D83">
        <v>1514</v>
      </c>
    </row>
    <row r="84" spans="1:4" x14ac:dyDescent="0.3">
      <c r="A84">
        <v>11013</v>
      </c>
      <c r="B84">
        <v>2014</v>
      </c>
      <c r="C84">
        <v>887</v>
      </c>
      <c r="D84">
        <v>1556</v>
      </c>
    </row>
    <row r="85" spans="1:4" x14ac:dyDescent="0.3">
      <c r="A85">
        <v>11013</v>
      </c>
      <c r="B85">
        <v>2015</v>
      </c>
      <c r="C85">
        <v>901</v>
      </c>
      <c r="D85">
        <v>1577</v>
      </c>
    </row>
    <row r="86" spans="1:4" x14ac:dyDescent="0.3">
      <c r="A86">
        <v>11013</v>
      </c>
      <c r="B86">
        <v>2016</v>
      </c>
      <c r="C86">
        <v>890</v>
      </c>
      <c r="D86">
        <v>1628</v>
      </c>
    </row>
    <row r="87" spans="1:4" x14ac:dyDescent="0.3">
      <c r="A87">
        <v>11013</v>
      </c>
      <c r="B87">
        <v>2017</v>
      </c>
      <c r="C87">
        <v>890</v>
      </c>
      <c r="D87">
        <v>1662</v>
      </c>
    </row>
    <row r="88" spans="1:4" x14ac:dyDescent="0.3">
      <c r="A88">
        <v>11013</v>
      </c>
      <c r="B88">
        <v>2018</v>
      </c>
      <c r="C88">
        <v>885</v>
      </c>
      <c r="D88">
        <v>1752</v>
      </c>
    </row>
    <row r="89" spans="1:4" x14ac:dyDescent="0.3">
      <c r="A89">
        <v>11013</v>
      </c>
      <c r="B89">
        <v>2019</v>
      </c>
      <c r="C89">
        <v>888</v>
      </c>
      <c r="D89">
        <v>1759</v>
      </c>
    </row>
    <row r="90" spans="1:4" x14ac:dyDescent="0.3">
      <c r="A90">
        <v>11016</v>
      </c>
      <c r="B90">
        <v>2009</v>
      </c>
      <c r="C90">
        <v>722</v>
      </c>
      <c r="D90">
        <v>1271</v>
      </c>
    </row>
    <row r="91" spans="1:4" x14ac:dyDescent="0.3">
      <c r="A91">
        <v>11016</v>
      </c>
      <c r="B91">
        <v>2010</v>
      </c>
      <c r="C91">
        <v>750</v>
      </c>
      <c r="D91">
        <v>1212</v>
      </c>
    </row>
    <row r="92" spans="1:4" x14ac:dyDescent="0.3">
      <c r="A92">
        <v>11016</v>
      </c>
      <c r="B92">
        <v>2011</v>
      </c>
      <c r="C92">
        <v>754</v>
      </c>
      <c r="D92">
        <v>1198</v>
      </c>
    </row>
    <row r="93" spans="1:4" x14ac:dyDescent="0.3">
      <c r="A93">
        <v>11016</v>
      </c>
      <c r="B93">
        <v>2012</v>
      </c>
      <c r="C93">
        <v>769</v>
      </c>
      <c r="D93">
        <v>1203</v>
      </c>
    </row>
    <row r="94" spans="1:4" x14ac:dyDescent="0.3">
      <c r="A94">
        <v>11016</v>
      </c>
      <c r="B94">
        <v>2013</v>
      </c>
      <c r="C94">
        <v>787</v>
      </c>
      <c r="D94">
        <v>1198</v>
      </c>
    </row>
    <row r="95" spans="1:4" x14ac:dyDescent="0.3">
      <c r="A95">
        <v>11016</v>
      </c>
      <c r="B95">
        <v>2014</v>
      </c>
      <c r="C95">
        <v>828</v>
      </c>
      <c r="D95">
        <v>1233</v>
      </c>
    </row>
    <row r="96" spans="1:4" x14ac:dyDescent="0.3">
      <c r="A96">
        <v>11016</v>
      </c>
      <c r="B96">
        <v>2015</v>
      </c>
      <c r="C96">
        <v>839</v>
      </c>
      <c r="D96">
        <v>1259</v>
      </c>
    </row>
    <row r="97" spans="1:4" x14ac:dyDescent="0.3">
      <c r="A97">
        <v>11016</v>
      </c>
      <c r="B97">
        <v>2016</v>
      </c>
      <c r="C97">
        <v>847</v>
      </c>
      <c r="D97">
        <v>1288</v>
      </c>
    </row>
    <row r="98" spans="1:4" x14ac:dyDescent="0.3">
      <c r="A98">
        <v>11016</v>
      </c>
      <c r="B98">
        <v>2017</v>
      </c>
      <c r="C98">
        <v>855</v>
      </c>
      <c r="D98">
        <v>1324</v>
      </c>
    </row>
    <row r="99" spans="1:4" x14ac:dyDescent="0.3">
      <c r="A99">
        <v>11016</v>
      </c>
      <c r="B99">
        <v>2018</v>
      </c>
      <c r="C99">
        <v>822</v>
      </c>
      <c r="D99">
        <v>1334</v>
      </c>
    </row>
    <row r="100" spans="1:4" x14ac:dyDescent="0.3">
      <c r="A100">
        <v>11016</v>
      </c>
      <c r="B100">
        <v>2019</v>
      </c>
      <c r="C100">
        <v>776</v>
      </c>
      <c r="D100">
        <v>1372</v>
      </c>
    </row>
    <row r="101" spans="1:4" x14ac:dyDescent="0.3">
      <c r="A101">
        <v>11018</v>
      </c>
      <c r="B101">
        <v>2009</v>
      </c>
      <c r="C101">
        <v>404</v>
      </c>
      <c r="D101">
        <v>643</v>
      </c>
    </row>
    <row r="102" spans="1:4" x14ac:dyDescent="0.3">
      <c r="A102">
        <v>11018</v>
      </c>
      <c r="B102">
        <v>2010</v>
      </c>
      <c r="C102">
        <v>444</v>
      </c>
      <c r="D102">
        <v>666</v>
      </c>
    </row>
    <row r="103" spans="1:4" x14ac:dyDescent="0.3">
      <c r="A103">
        <v>11018</v>
      </c>
      <c r="B103">
        <v>2011</v>
      </c>
      <c r="C103">
        <v>478</v>
      </c>
      <c r="D103">
        <v>658</v>
      </c>
    </row>
    <row r="104" spans="1:4" x14ac:dyDescent="0.3">
      <c r="A104">
        <v>11018</v>
      </c>
      <c r="B104">
        <v>2012</v>
      </c>
      <c r="C104">
        <v>482</v>
      </c>
      <c r="D104">
        <v>687</v>
      </c>
    </row>
    <row r="105" spans="1:4" x14ac:dyDescent="0.3">
      <c r="A105">
        <v>11018</v>
      </c>
      <c r="B105">
        <v>2013</v>
      </c>
      <c r="C105">
        <v>499</v>
      </c>
      <c r="D105">
        <v>717</v>
      </c>
    </row>
    <row r="106" spans="1:4" x14ac:dyDescent="0.3">
      <c r="A106">
        <v>11018</v>
      </c>
      <c r="B106">
        <v>2014</v>
      </c>
      <c r="C106">
        <v>508</v>
      </c>
      <c r="D106">
        <v>750</v>
      </c>
    </row>
    <row r="107" spans="1:4" x14ac:dyDescent="0.3">
      <c r="A107">
        <v>11018</v>
      </c>
      <c r="B107">
        <v>2015</v>
      </c>
      <c r="C107">
        <v>481</v>
      </c>
      <c r="D107">
        <v>758</v>
      </c>
    </row>
    <row r="108" spans="1:4" x14ac:dyDescent="0.3">
      <c r="A108">
        <v>11018</v>
      </c>
      <c r="B108">
        <v>2016</v>
      </c>
      <c r="C108">
        <v>465</v>
      </c>
      <c r="D108">
        <v>746</v>
      </c>
    </row>
    <row r="109" spans="1:4" x14ac:dyDescent="0.3">
      <c r="A109">
        <v>11018</v>
      </c>
      <c r="B109">
        <v>2017</v>
      </c>
      <c r="C109">
        <v>473</v>
      </c>
      <c r="D109">
        <v>791</v>
      </c>
    </row>
    <row r="110" spans="1:4" x14ac:dyDescent="0.3">
      <c r="A110">
        <v>11018</v>
      </c>
      <c r="B110">
        <v>2018</v>
      </c>
      <c r="C110">
        <v>481</v>
      </c>
      <c r="D110">
        <v>819</v>
      </c>
    </row>
    <row r="111" spans="1:4" x14ac:dyDescent="0.3">
      <c r="A111">
        <v>11018</v>
      </c>
      <c r="B111">
        <v>2019</v>
      </c>
      <c r="C111">
        <v>460</v>
      </c>
      <c r="D111">
        <v>832</v>
      </c>
    </row>
    <row r="112" spans="1:4" x14ac:dyDescent="0.3">
      <c r="A112">
        <v>11021</v>
      </c>
      <c r="B112">
        <v>2009</v>
      </c>
      <c r="C112">
        <v>477</v>
      </c>
      <c r="D112">
        <v>951</v>
      </c>
    </row>
    <row r="113" spans="1:4" x14ac:dyDescent="0.3">
      <c r="A113">
        <v>11021</v>
      </c>
      <c r="B113">
        <v>2010</v>
      </c>
      <c r="C113">
        <v>494</v>
      </c>
      <c r="D113">
        <v>946</v>
      </c>
    </row>
    <row r="114" spans="1:4" x14ac:dyDescent="0.3">
      <c r="A114">
        <v>11021</v>
      </c>
      <c r="B114">
        <v>2011</v>
      </c>
      <c r="C114">
        <v>501</v>
      </c>
      <c r="D114">
        <v>932</v>
      </c>
    </row>
    <row r="115" spans="1:4" x14ac:dyDescent="0.3">
      <c r="A115">
        <v>11021</v>
      </c>
      <c r="B115">
        <v>2012</v>
      </c>
      <c r="C115">
        <v>532</v>
      </c>
      <c r="D115">
        <v>949</v>
      </c>
    </row>
    <row r="116" spans="1:4" x14ac:dyDescent="0.3">
      <c r="A116">
        <v>11021</v>
      </c>
      <c r="B116">
        <v>2013</v>
      </c>
      <c r="C116">
        <v>518</v>
      </c>
      <c r="D116">
        <v>947</v>
      </c>
    </row>
    <row r="117" spans="1:4" x14ac:dyDescent="0.3">
      <c r="A117">
        <v>11021</v>
      </c>
      <c r="B117">
        <v>2014</v>
      </c>
      <c r="C117">
        <v>504</v>
      </c>
      <c r="D117">
        <v>942</v>
      </c>
    </row>
    <row r="118" spans="1:4" x14ac:dyDescent="0.3">
      <c r="A118">
        <v>11021</v>
      </c>
      <c r="B118">
        <v>2015</v>
      </c>
      <c r="C118">
        <v>489</v>
      </c>
      <c r="D118">
        <v>941</v>
      </c>
    </row>
    <row r="119" spans="1:4" x14ac:dyDescent="0.3">
      <c r="A119">
        <v>11021</v>
      </c>
      <c r="B119">
        <v>2016</v>
      </c>
      <c r="C119">
        <v>494</v>
      </c>
      <c r="D119">
        <v>942</v>
      </c>
    </row>
    <row r="120" spans="1:4" x14ac:dyDescent="0.3">
      <c r="A120">
        <v>11021</v>
      </c>
      <c r="B120">
        <v>2017</v>
      </c>
      <c r="C120">
        <v>499</v>
      </c>
      <c r="D120">
        <v>932</v>
      </c>
    </row>
    <row r="121" spans="1:4" x14ac:dyDescent="0.3">
      <c r="A121">
        <v>11021</v>
      </c>
      <c r="B121">
        <v>2018</v>
      </c>
      <c r="C121">
        <v>472</v>
      </c>
      <c r="D121">
        <v>952</v>
      </c>
    </row>
    <row r="122" spans="1:4" x14ac:dyDescent="0.3">
      <c r="A122">
        <v>11021</v>
      </c>
      <c r="B122">
        <v>2019</v>
      </c>
      <c r="C122">
        <v>474</v>
      </c>
      <c r="D122">
        <v>948</v>
      </c>
    </row>
    <row r="123" spans="1:4" x14ac:dyDescent="0.3">
      <c r="A123">
        <v>11022</v>
      </c>
      <c r="B123">
        <v>2009</v>
      </c>
      <c r="C123">
        <v>780</v>
      </c>
      <c r="D123">
        <v>1411</v>
      </c>
    </row>
    <row r="124" spans="1:4" x14ac:dyDescent="0.3">
      <c r="A124">
        <v>11022</v>
      </c>
      <c r="B124">
        <v>2010</v>
      </c>
      <c r="C124">
        <v>786</v>
      </c>
      <c r="D124">
        <v>1333</v>
      </c>
    </row>
    <row r="125" spans="1:4" x14ac:dyDescent="0.3">
      <c r="A125">
        <v>11022</v>
      </c>
      <c r="B125">
        <v>2011</v>
      </c>
      <c r="C125">
        <v>806</v>
      </c>
      <c r="D125">
        <v>1364</v>
      </c>
    </row>
    <row r="126" spans="1:4" x14ac:dyDescent="0.3">
      <c r="A126">
        <v>11022</v>
      </c>
      <c r="B126">
        <v>2012</v>
      </c>
      <c r="C126">
        <v>781</v>
      </c>
      <c r="D126">
        <v>1378</v>
      </c>
    </row>
    <row r="127" spans="1:4" x14ac:dyDescent="0.3">
      <c r="A127">
        <v>11022</v>
      </c>
      <c r="B127">
        <v>2013</v>
      </c>
      <c r="C127">
        <v>804</v>
      </c>
      <c r="D127">
        <v>1363</v>
      </c>
    </row>
    <row r="128" spans="1:4" x14ac:dyDescent="0.3">
      <c r="A128">
        <v>11022</v>
      </c>
      <c r="B128">
        <v>2014</v>
      </c>
      <c r="C128">
        <v>820</v>
      </c>
      <c r="D128">
        <v>1334</v>
      </c>
    </row>
    <row r="129" spans="1:4" x14ac:dyDescent="0.3">
      <c r="A129">
        <v>11022</v>
      </c>
      <c r="B129">
        <v>2015</v>
      </c>
      <c r="C129">
        <v>804</v>
      </c>
      <c r="D129">
        <v>1387</v>
      </c>
    </row>
    <row r="130" spans="1:4" x14ac:dyDescent="0.3">
      <c r="A130">
        <v>11022</v>
      </c>
      <c r="B130">
        <v>2016</v>
      </c>
      <c r="C130">
        <v>814</v>
      </c>
      <c r="D130">
        <v>1389</v>
      </c>
    </row>
    <row r="131" spans="1:4" x14ac:dyDescent="0.3">
      <c r="A131">
        <v>11022</v>
      </c>
      <c r="B131">
        <v>2017</v>
      </c>
      <c r="C131">
        <v>823</v>
      </c>
      <c r="D131">
        <v>1392</v>
      </c>
    </row>
    <row r="132" spans="1:4" x14ac:dyDescent="0.3">
      <c r="A132">
        <v>11022</v>
      </c>
      <c r="B132">
        <v>2018</v>
      </c>
      <c r="C132">
        <v>824</v>
      </c>
      <c r="D132">
        <v>1407</v>
      </c>
    </row>
    <row r="133" spans="1:4" x14ac:dyDescent="0.3">
      <c r="A133">
        <v>11022</v>
      </c>
      <c r="B133">
        <v>2019</v>
      </c>
      <c r="C133">
        <v>846</v>
      </c>
      <c r="D133">
        <v>1391</v>
      </c>
    </row>
    <row r="134" spans="1:4" x14ac:dyDescent="0.3">
      <c r="A134">
        <v>11023</v>
      </c>
      <c r="B134">
        <v>2009</v>
      </c>
      <c r="C134">
        <v>829</v>
      </c>
      <c r="D134">
        <v>1221</v>
      </c>
    </row>
    <row r="135" spans="1:4" x14ac:dyDescent="0.3">
      <c r="A135">
        <v>11023</v>
      </c>
      <c r="B135">
        <v>2010</v>
      </c>
      <c r="C135">
        <v>830</v>
      </c>
      <c r="D135">
        <v>1197</v>
      </c>
    </row>
    <row r="136" spans="1:4" x14ac:dyDescent="0.3">
      <c r="A136">
        <v>11023</v>
      </c>
      <c r="B136">
        <v>2011</v>
      </c>
      <c r="C136">
        <v>844</v>
      </c>
      <c r="D136">
        <v>1184</v>
      </c>
    </row>
    <row r="137" spans="1:4" x14ac:dyDescent="0.3">
      <c r="A137">
        <v>11023</v>
      </c>
      <c r="B137">
        <v>2012</v>
      </c>
      <c r="C137">
        <v>886</v>
      </c>
      <c r="D137">
        <v>1204</v>
      </c>
    </row>
    <row r="138" spans="1:4" x14ac:dyDescent="0.3">
      <c r="A138">
        <v>11023</v>
      </c>
      <c r="B138">
        <v>2013</v>
      </c>
      <c r="C138">
        <v>865</v>
      </c>
      <c r="D138">
        <v>1211</v>
      </c>
    </row>
    <row r="139" spans="1:4" x14ac:dyDescent="0.3">
      <c r="A139">
        <v>11023</v>
      </c>
      <c r="B139">
        <v>2014</v>
      </c>
      <c r="C139">
        <v>859</v>
      </c>
      <c r="D139">
        <v>1285</v>
      </c>
    </row>
    <row r="140" spans="1:4" x14ac:dyDescent="0.3">
      <c r="A140">
        <v>11023</v>
      </c>
      <c r="B140">
        <v>2015</v>
      </c>
      <c r="C140">
        <v>878</v>
      </c>
      <c r="D140">
        <v>1327</v>
      </c>
    </row>
    <row r="141" spans="1:4" x14ac:dyDescent="0.3">
      <c r="A141">
        <v>11023</v>
      </c>
      <c r="B141">
        <v>2016</v>
      </c>
      <c r="C141">
        <v>889</v>
      </c>
      <c r="D141">
        <v>1348</v>
      </c>
    </row>
    <row r="142" spans="1:4" x14ac:dyDescent="0.3">
      <c r="A142">
        <v>11023</v>
      </c>
      <c r="B142">
        <v>2017</v>
      </c>
      <c r="C142">
        <v>895</v>
      </c>
      <c r="D142">
        <v>1403</v>
      </c>
    </row>
    <row r="143" spans="1:4" x14ac:dyDescent="0.3">
      <c r="A143">
        <v>11023</v>
      </c>
      <c r="B143">
        <v>2018</v>
      </c>
      <c r="C143">
        <v>932</v>
      </c>
      <c r="D143">
        <v>1450</v>
      </c>
    </row>
    <row r="144" spans="1:4" x14ac:dyDescent="0.3">
      <c r="A144">
        <v>11023</v>
      </c>
      <c r="B144">
        <v>2019</v>
      </c>
      <c r="C144">
        <v>896</v>
      </c>
      <c r="D144">
        <v>1471</v>
      </c>
    </row>
    <row r="145" spans="1:4" x14ac:dyDescent="0.3">
      <c r="A145">
        <v>11024</v>
      </c>
      <c r="B145">
        <v>2009</v>
      </c>
      <c r="C145">
        <v>832</v>
      </c>
      <c r="D145">
        <v>1367</v>
      </c>
    </row>
    <row r="146" spans="1:4" x14ac:dyDescent="0.3">
      <c r="A146">
        <v>11024</v>
      </c>
      <c r="B146">
        <v>2010</v>
      </c>
      <c r="C146">
        <v>847</v>
      </c>
      <c r="D146">
        <v>1353</v>
      </c>
    </row>
    <row r="147" spans="1:4" x14ac:dyDescent="0.3">
      <c r="A147">
        <v>11024</v>
      </c>
      <c r="B147">
        <v>2011</v>
      </c>
      <c r="C147">
        <v>843</v>
      </c>
      <c r="D147">
        <v>1357</v>
      </c>
    </row>
    <row r="148" spans="1:4" x14ac:dyDescent="0.3">
      <c r="A148">
        <v>11024</v>
      </c>
      <c r="B148">
        <v>2012</v>
      </c>
      <c r="C148">
        <v>847</v>
      </c>
      <c r="D148">
        <v>1326</v>
      </c>
    </row>
    <row r="149" spans="1:4" x14ac:dyDescent="0.3">
      <c r="A149">
        <v>11024</v>
      </c>
      <c r="B149">
        <v>2013</v>
      </c>
      <c r="C149">
        <v>846</v>
      </c>
      <c r="D149">
        <v>1347</v>
      </c>
    </row>
    <row r="150" spans="1:4" x14ac:dyDescent="0.3">
      <c r="A150">
        <v>11024</v>
      </c>
      <c r="B150">
        <v>2014</v>
      </c>
      <c r="C150">
        <v>877</v>
      </c>
      <c r="D150">
        <v>1347</v>
      </c>
    </row>
    <row r="151" spans="1:4" x14ac:dyDescent="0.3">
      <c r="A151">
        <v>11024</v>
      </c>
      <c r="B151">
        <v>2015</v>
      </c>
      <c r="C151">
        <v>866</v>
      </c>
      <c r="D151">
        <v>1366</v>
      </c>
    </row>
    <row r="152" spans="1:4" x14ac:dyDescent="0.3">
      <c r="A152">
        <v>11024</v>
      </c>
      <c r="B152">
        <v>2016</v>
      </c>
      <c r="C152">
        <v>843</v>
      </c>
      <c r="D152">
        <v>1401</v>
      </c>
    </row>
    <row r="153" spans="1:4" x14ac:dyDescent="0.3">
      <c r="A153">
        <v>11024</v>
      </c>
      <c r="B153">
        <v>2017</v>
      </c>
      <c r="C153">
        <v>808</v>
      </c>
      <c r="D153">
        <v>1424</v>
      </c>
    </row>
    <row r="154" spans="1:4" x14ac:dyDescent="0.3">
      <c r="A154">
        <v>11024</v>
      </c>
      <c r="B154">
        <v>2018</v>
      </c>
      <c r="C154">
        <v>825</v>
      </c>
      <c r="D154">
        <v>1440</v>
      </c>
    </row>
    <row r="155" spans="1:4" x14ac:dyDescent="0.3">
      <c r="A155">
        <v>11024</v>
      </c>
      <c r="B155">
        <v>2019</v>
      </c>
      <c r="C155">
        <v>810</v>
      </c>
      <c r="D155">
        <v>1414</v>
      </c>
    </row>
    <row r="156" spans="1:4" x14ac:dyDescent="0.3">
      <c r="A156">
        <v>11025</v>
      </c>
      <c r="B156">
        <v>2009</v>
      </c>
      <c r="C156">
        <v>317</v>
      </c>
      <c r="D156">
        <v>495</v>
      </c>
    </row>
    <row r="157" spans="1:4" x14ac:dyDescent="0.3">
      <c r="A157">
        <v>11025</v>
      </c>
      <c r="B157">
        <v>2010</v>
      </c>
      <c r="C157">
        <v>329</v>
      </c>
      <c r="D157">
        <v>503</v>
      </c>
    </row>
    <row r="158" spans="1:4" x14ac:dyDescent="0.3">
      <c r="A158">
        <v>11025</v>
      </c>
      <c r="B158">
        <v>2011</v>
      </c>
      <c r="C158">
        <v>342</v>
      </c>
      <c r="D158">
        <v>511</v>
      </c>
    </row>
    <row r="159" spans="1:4" x14ac:dyDescent="0.3">
      <c r="A159">
        <v>11025</v>
      </c>
      <c r="B159">
        <v>2012</v>
      </c>
      <c r="C159">
        <v>360</v>
      </c>
      <c r="D159">
        <v>521</v>
      </c>
    </row>
    <row r="160" spans="1:4" x14ac:dyDescent="0.3">
      <c r="A160">
        <v>11025</v>
      </c>
      <c r="B160">
        <v>2013</v>
      </c>
      <c r="C160">
        <v>386</v>
      </c>
      <c r="D160">
        <v>546</v>
      </c>
    </row>
    <row r="161" spans="1:4" x14ac:dyDescent="0.3">
      <c r="A161">
        <v>11025</v>
      </c>
      <c r="B161">
        <v>2014</v>
      </c>
      <c r="C161">
        <v>400</v>
      </c>
      <c r="D161">
        <v>579</v>
      </c>
    </row>
    <row r="162" spans="1:4" x14ac:dyDescent="0.3">
      <c r="A162">
        <v>11025</v>
      </c>
      <c r="B162">
        <v>2015</v>
      </c>
      <c r="C162">
        <v>415</v>
      </c>
      <c r="D162">
        <v>575</v>
      </c>
    </row>
    <row r="163" spans="1:4" x14ac:dyDescent="0.3">
      <c r="A163">
        <v>11025</v>
      </c>
      <c r="B163">
        <v>2016</v>
      </c>
      <c r="C163">
        <v>396</v>
      </c>
      <c r="D163">
        <v>610</v>
      </c>
    </row>
    <row r="164" spans="1:4" x14ac:dyDescent="0.3">
      <c r="A164">
        <v>11025</v>
      </c>
      <c r="B164">
        <v>2017</v>
      </c>
      <c r="C164">
        <v>370</v>
      </c>
      <c r="D164">
        <v>630</v>
      </c>
    </row>
    <row r="165" spans="1:4" x14ac:dyDescent="0.3">
      <c r="A165">
        <v>11025</v>
      </c>
      <c r="B165">
        <v>2018</v>
      </c>
      <c r="C165">
        <v>368</v>
      </c>
      <c r="D165">
        <v>635</v>
      </c>
    </row>
    <row r="166" spans="1:4" x14ac:dyDescent="0.3">
      <c r="A166">
        <v>11025</v>
      </c>
      <c r="B166">
        <v>2019</v>
      </c>
      <c r="C166">
        <v>357</v>
      </c>
      <c r="D166">
        <v>642</v>
      </c>
    </row>
    <row r="167" spans="1:4" x14ac:dyDescent="0.3">
      <c r="A167">
        <v>11029</v>
      </c>
      <c r="B167">
        <v>2009</v>
      </c>
      <c r="C167">
        <v>973</v>
      </c>
      <c r="D167">
        <v>1153</v>
      </c>
    </row>
    <row r="168" spans="1:4" x14ac:dyDescent="0.3">
      <c r="A168">
        <v>11029</v>
      </c>
      <c r="B168">
        <v>2010</v>
      </c>
      <c r="C168">
        <v>986</v>
      </c>
      <c r="D168">
        <v>1189</v>
      </c>
    </row>
    <row r="169" spans="1:4" x14ac:dyDescent="0.3">
      <c r="A169">
        <v>11029</v>
      </c>
      <c r="B169">
        <v>2011</v>
      </c>
      <c r="C169">
        <v>1057</v>
      </c>
      <c r="D169">
        <v>1247</v>
      </c>
    </row>
    <row r="170" spans="1:4" x14ac:dyDescent="0.3">
      <c r="A170">
        <v>11029</v>
      </c>
      <c r="B170">
        <v>2012</v>
      </c>
      <c r="C170">
        <v>1076</v>
      </c>
      <c r="D170">
        <v>1276</v>
      </c>
    </row>
    <row r="171" spans="1:4" x14ac:dyDescent="0.3">
      <c r="A171">
        <v>11029</v>
      </c>
      <c r="B171">
        <v>2013</v>
      </c>
      <c r="C171">
        <v>1115</v>
      </c>
      <c r="D171">
        <v>1317</v>
      </c>
    </row>
    <row r="172" spans="1:4" x14ac:dyDescent="0.3">
      <c r="A172">
        <v>11029</v>
      </c>
      <c r="B172">
        <v>2014</v>
      </c>
      <c r="C172">
        <v>1058</v>
      </c>
      <c r="D172">
        <v>1354</v>
      </c>
    </row>
    <row r="173" spans="1:4" x14ac:dyDescent="0.3">
      <c r="A173">
        <v>11029</v>
      </c>
      <c r="B173">
        <v>2015</v>
      </c>
      <c r="C173">
        <v>1077</v>
      </c>
      <c r="D173">
        <v>1416</v>
      </c>
    </row>
    <row r="174" spans="1:4" x14ac:dyDescent="0.3">
      <c r="A174">
        <v>11029</v>
      </c>
      <c r="B174">
        <v>2016</v>
      </c>
      <c r="C174">
        <v>1064</v>
      </c>
      <c r="D174">
        <v>1424</v>
      </c>
    </row>
    <row r="175" spans="1:4" x14ac:dyDescent="0.3">
      <c r="A175">
        <v>11029</v>
      </c>
      <c r="B175">
        <v>2017</v>
      </c>
      <c r="C175">
        <v>1039</v>
      </c>
      <c r="D175">
        <v>1421</v>
      </c>
    </row>
    <row r="176" spans="1:4" x14ac:dyDescent="0.3">
      <c r="A176">
        <v>11029</v>
      </c>
      <c r="B176">
        <v>2018</v>
      </c>
      <c r="C176">
        <v>1039</v>
      </c>
      <c r="D176">
        <v>1470</v>
      </c>
    </row>
    <row r="177" spans="1:4" x14ac:dyDescent="0.3">
      <c r="A177">
        <v>11029</v>
      </c>
      <c r="B177">
        <v>2019</v>
      </c>
      <c r="C177">
        <v>1022</v>
      </c>
      <c r="D177">
        <v>1456</v>
      </c>
    </row>
    <row r="178" spans="1:4" x14ac:dyDescent="0.3">
      <c r="A178">
        <v>11030</v>
      </c>
      <c r="B178">
        <v>2009</v>
      </c>
      <c r="C178">
        <v>374</v>
      </c>
      <c r="D178">
        <v>486</v>
      </c>
    </row>
    <row r="179" spans="1:4" x14ac:dyDescent="0.3">
      <c r="A179">
        <v>11030</v>
      </c>
      <c r="B179">
        <v>2010</v>
      </c>
      <c r="C179">
        <v>386</v>
      </c>
      <c r="D179">
        <v>479</v>
      </c>
    </row>
    <row r="180" spans="1:4" x14ac:dyDescent="0.3">
      <c r="A180">
        <v>11030</v>
      </c>
      <c r="B180">
        <v>2011</v>
      </c>
      <c r="C180">
        <v>382</v>
      </c>
      <c r="D180">
        <v>499</v>
      </c>
    </row>
    <row r="181" spans="1:4" x14ac:dyDescent="0.3">
      <c r="A181">
        <v>11030</v>
      </c>
      <c r="B181">
        <v>2012</v>
      </c>
      <c r="C181">
        <v>394</v>
      </c>
      <c r="D181">
        <v>525</v>
      </c>
    </row>
    <row r="182" spans="1:4" x14ac:dyDescent="0.3">
      <c r="A182">
        <v>11030</v>
      </c>
      <c r="B182">
        <v>2013</v>
      </c>
      <c r="C182">
        <v>407</v>
      </c>
      <c r="D182">
        <v>571</v>
      </c>
    </row>
    <row r="183" spans="1:4" x14ac:dyDescent="0.3">
      <c r="A183">
        <v>11030</v>
      </c>
      <c r="B183">
        <v>2014</v>
      </c>
      <c r="C183">
        <v>411</v>
      </c>
      <c r="D183">
        <v>597</v>
      </c>
    </row>
    <row r="184" spans="1:4" x14ac:dyDescent="0.3">
      <c r="A184">
        <v>11030</v>
      </c>
      <c r="B184">
        <v>2015</v>
      </c>
      <c r="C184">
        <v>398</v>
      </c>
      <c r="D184">
        <v>617</v>
      </c>
    </row>
    <row r="185" spans="1:4" x14ac:dyDescent="0.3">
      <c r="A185">
        <v>11030</v>
      </c>
      <c r="B185">
        <v>2016</v>
      </c>
      <c r="C185">
        <v>388</v>
      </c>
      <c r="D185">
        <v>634</v>
      </c>
    </row>
    <row r="186" spans="1:4" x14ac:dyDescent="0.3">
      <c r="A186">
        <v>11030</v>
      </c>
      <c r="B186">
        <v>2017</v>
      </c>
      <c r="C186">
        <v>411</v>
      </c>
      <c r="D186">
        <v>654</v>
      </c>
    </row>
    <row r="187" spans="1:4" x14ac:dyDescent="0.3">
      <c r="A187">
        <v>11030</v>
      </c>
      <c r="B187">
        <v>2018</v>
      </c>
      <c r="C187">
        <v>405</v>
      </c>
      <c r="D187">
        <v>644</v>
      </c>
    </row>
    <row r="188" spans="1:4" x14ac:dyDescent="0.3">
      <c r="A188">
        <v>11030</v>
      </c>
      <c r="B188">
        <v>2019</v>
      </c>
      <c r="C188">
        <v>405</v>
      </c>
      <c r="D188">
        <v>659</v>
      </c>
    </row>
    <row r="189" spans="1:4" x14ac:dyDescent="0.3">
      <c r="A189">
        <v>11035</v>
      </c>
      <c r="B189">
        <v>2009</v>
      </c>
      <c r="C189">
        <v>578</v>
      </c>
      <c r="D189">
        <v>967</v>
      </c>
    </row>
    <row r="190" spans="1:4" x14ac:dyDescent="0.3">
      <c r="A190">
        <v>11035</v>
      </c>
      <c r="B190">
        <v>2010</v>
      </c>
      <c r="C190">
        <v>604</v>
      </c>
      <c r="D190">
        <v>973</v>
      </c>
    </row>
    <row r="191" spans="1:4" x14ac:dyDescent="0.3">
      <c r="A191">
        <v>11035</v>
      </c>
      <c r="B191">
        <v>2011</v>
      </c>
      <c r="C191">
        <v>613</v>
      </c>
      <c r="D191">
        <v>980</v>
      </c>
    </row>
    <row r="192" spans="1:4" x14ac:dyDescent="0.3">
      <c r="A192">
        <v>11035</v>
      </c>
      <c r="B192">
        <v>2012</v>
      </c>
      <c r="C192">
        <v>599</v>
      </c>
      <c r="D192">
        <v>959</v>
      </c>
    </row>
    <row r="193" spans="1:4" x14ac:dyDescent="0.3">
      <c r="A193">
        <v>11035</v>
      </c>
      <c r="B193">
        <v>2013</v>
      </c>
      <c r="C193">
        <v>602</v>
      </c>
      <c r="D193">
        <v>953</v>
      </c>
    </row>
    <row r="194" spans="1:4" x14ac:dyDescent="0.3">
      <c r="A194">
        <v>11035</v>
      </c>
      <c r="B194">
        <v>2014</v>
      </c>
      <c r="C194">
        <v>610</v>
      </c>
      <c r="D194">
        <v>990</v>
      </c>
    </row>
    <row r="195" spans="1:4" x14ac:dyDescent="0.3">
      <c r="A195">
        <v>11035</v>
      </c>
      <c r="B195">
        <v>2015</v>
      </c>
      <c r="C195">
        <v>608</v>
      </c>
      <c r="D195">
        <v>998</v>
      </c>
    </row>
    <row r="196" spans="1:4" x14ac:dyDescent="0.3">
      <c r="A196">
        <v>11035</v>
      </c>
      <c r="B196">
        <v>2016</v>
      </c>
      <c r="C196">
        <v>605</v>
      </c>
      <c r="D196">
        <v>1014</v>
      </c>
    </row>
    <row r="197" spans="1:4" x14ac:dyDescent="0.3">
      <c r="A197">
        <v>11035</v>
      </c>
      <c r="B197">
        <v>2017</v>
      </c>
      <c r="C197">
        <v>610</v>
      </c>
      <c r="D197">
        <v>1033</v>
      </c>
    </row>
    <row r="198" spans="1:4" x14ac:dyDescent="0.3">
      <c r="A198">
        <v>11035</v>
      </c>
      <c r="B198">
        <v>2018</v>
      </c>
      <c r="C198">
        <v>658</v>
      </c>
      <c r="D198">
        <v>1041</v>
      </c>
    </row>
    <row r="199" spans="1:4" x14ac:dyDescent="0.3">
      <c r="A199">
        <v>11035</v>
      </c>
      <c r="B199">
        <v>2019</v>
      </c>
      <c r="C199">
        <v>656</v>
      </c>
      <c r="D199">
        <v>1045</v>
      </c>
    </row>
    <row r="200" spans="1:4" x14ac:dyDescent="0.3">
      <c r="A200">
        <v>11037</v>
      </c>
      <c r="B200">
        <v>2009</v>
      </c>
      <c r="C200">
        <v>567</v>
      </c>
      <c r="D200">
        <v>945</v>
      </c>
    </row>
    <row r="201" spans="1:4" x14ac:dyDescent="0.3">
      <c r="A201">
        <v>11037</v>
      </c>
      <c r="B201">
        <v>2010</v>
      </c>
      <c r="C201">
        <v>619</v>
      </c>
      <c r="D201">
        <v>981</v>
      </c>
    </row>
    <row r="202" spans="1:4" x14ac:dyDescent="0.3">
      <c r="A202">
        <v>11037</v>
      </c>
      <c r="B202">
        <v>2011</v>
      </c>
      <c r="C202">
        <v>658</v>
      </c>
      <c r="D202">
        <v>981</v>
      </c>
    </row>
    <row r="203" spans="1:4" x14ac:dyDescent="0.3">
      <c r="A203">
        <v>11037</v>
      </c>
      <c r="B203">
        <v>2012</v>
      </c>
      <c r="C203">
        <v>677</v>
      </c>
      <c r="D203">
        <v>1003</v>
      </c>
    </row>
    <row r="204" spans="1:4" x14ac:dyDescent="0.3">
      <c r="A204">
        <v>11037</v>
      </c>
      <c r="B204">
        <v>2013</v>
      </c>
      <c r="C204">
        <v>698</v>
      </c>
      <c r="D204">
        <v>1036</v>
      </c>
    </row>
    <row r="205" spans="1:4" x14ac:dyDescent="0.3">
      <c r="A205">
        <v>11037</v>
      </c>
      <c r="B205">
        <v>2014</v>
      </c>
      <c r="C205">
        <v>696</v>
      </c>
      <c r="D205">
        <v>1101</v>
      </c>
    </row>
    <row r="206" spans="1:4" x14ac:dyDescent="0.3">
      <c r="A206">
        <v>11037</v>
      </c>
      <c r="B206">
        <v>2015</v>
      </c>
      <c r="C206">
        <v>675</v>
      </c>
      <c r="D206">
        <v>1161</v>
      </c>
    </row>
    <row r="207" spans="1:4" x14ac:dyDescent="0.3">
      <c r="A207">
        <v>11037</v>
      </c>
      <c r="B207">
        <v>2016</v>
      </c>
      <c r="C207">
        <v>680</v>
      </c>
      <c r="D207">
        <v>1178</v>
      </c>
    </row>
    <row r="208" spans="1:4" x14ac:dyDescent="0.3">
      <c r="A208">
        <v>11037</v>
      </c>
      <c r="B208">
        <v>2017</v>
      </c>
      <c r="C208">
        <v>642</v>
      </c>
      <c r="D208">
        <v>1212</v>
      </c>
    </row>
    <row r="209" spans="1:4" x14ac:dyDescent="0.3">
      <c r="A209">
        <v>11037</v>
      </c>
      <c r="B209">
        <v>2018</v>
      </c>
      <c r="C209">
        <v>647</v>
      </c>
      <c r="D209">
        <v>1218</v>
      </c>
    </row>
    <row r="210" spans="1:4" x14ac:dyDescent="0.3">
      <c r="A210">
        <v>11037</v>
      </c>
      <c r="B210">
        <v>2019</v>
      </c>
      <c r="C210">
        <v>626</v>
      </c>
      <c r="D210">
        <v>1228</v>
      </c>
    </row>
    <row r="211" spans="1:4" x14ac:dyDescent="0.3">
      <c r="A211">
        <v>11038</v>
      </c>
      <c r="B211">
        <v>2009</v>
      </c>
      <c r="C211">
        <v>363</v>
      </c>
      <c r="D211">
        <v>579</v>
      </c>
    </row>
    <row r="212" spans="1:4" x14ac:dyDescent="0.3">
      <c r="A212">
        <v>11038</v>
      </c>
      <c r="B212">
        <v>2010</v>
      </c>
      <c r="C212">
        <v>399</v>
      </c>
      <c r="D212">
        <v>584</v>
      </c>
    </row>
    <row r="213" spans="1:4" x14ac:dyDescent="0.3">
      <c r="A213">
        <v>11038</v>
      </c>
      <c r="B213">
        <v>2011</v>
      </c>
      <c r="C213">
        <v>430</v>
      </c>
      <c r="D213">
        <v>587</v>
      </c>
    </row>
    <row r="214" spans="1:4" x14ac:dyDescent="0.3">
      <c r="A214">
        <v>11038</v>
      </c>
      <c r="B214">
        <v>2012</v>
      </c>
      <c r="C214">
        <v>436</v>
      </c>
      <c r="D214">
        <v>579</v>
      </c>
    </row>
    <row r="215" spans="1:4" x14ac:dyDescent="0.3">
      <c r="A215">
        <v>11038</v>
      </c>
      <c r="B215">
        <v>2013</v>
      </c>
      <c r="C215">
        <v>444</v>
      </c>
      <c r="D215">
        <v>619</v>
      </c>
    </row>
    <row r="216" spans="1:4" x14ac:dyDescent="0.3">
      <c r="A216">
        <v>11038</v>
      </c>
      <c r="B216">
        <v>2014</v>
      </c>
      <c r="C216">
        <v>438</v>
      </c>
      <c r="D216">
        <v>646</v>
      </c>
    </row>
    <row r="217" spans="1:4" x14ac:dyDescent="0.3">
      <c r="A217">
        <v>11038</v>
      </c>
      <c r="B217">
        <v>2015</v>
      </c>
      <c r="C217">
        <v>434</v>
      </c>
      <c r="D217">
        <v>684</v>
      </c>
    </row>
    <row r="218" spans="1:4" x14ac:dyDescent="0.3">
      <c r="A218">
        <v>11038</v>
      </c>
      <c r="B218">
        <v>2016</v>
      </c>
      <c r="C218">
        <v>429</v>
      </c>
      <c r="D218">
        <v>716</v>
      </c>
    </row>
    <row r="219" spans="1:4" x14ac:dyDescent="0.3">
      <c r="A219">
        <v>11038</v>
      </c>
      <c r="B219">
        <v>2017</v>
      </c>
      <c r="C219">
        <v>437</v>
      </c>
      <c r="D219">
        <v>723</v>
      </c>
    </row>
    <row r="220" spans="1:4" x14ac:dyDescent="0.3">
      <c r="A220">
        <v>11038</v>
      </c>
      <c r="B220">
        <v>2018</v>
      </c>
      <c r="C220">
        <v>408</v>
      </c>
      <c r="D220">
        <v>701</v>
      </c>
    </row>
    <row r="221" spans="1:4" x14ac:dyDescent="0.3">
      <c r="A221">
        <v>11038</v>
      </c>
      <c r="B221">
        <v>2019</v>
      </c>
      <c r="C221">
        <v>414</v>
      </c>
      <c r="D221">
        <v>686</v>
      </c>
    </row>
    <row r="222" spans="1:4" x14ac:dyDescent="0.3">
      <c r="A222">
        <v>11039</v>
      </c>
      <c r="B222">
        <v>2009</v>
      </c>
      <c r="C222">
        <v>645</v>
      </c>
      <c r="D222">
        <v>1311</v>
      </c>
    </row>
    <row r="223" spans="1:4" x14ac:dyDescent="0.3">
      <c r="A223">
        <v>11039</v>
      </c>
      <c r="B223">
        <v>2010</v>
      </c>
      <c r="C223">
        <v>660</v>
      </c>
      <c r="D223">
        <v>1302</v>
      </c>
    </row>
    <row r="224" spans="1:4" x14ac:dyDescent="0.3">
      <c r="A224">
        <v>11039</v>
      </c>
      <c r="B224">
        <v>2011</v>
      </c>
      <c r="C224">
        <v>654</v>
      </c>
      <c r="D224">
        <v>1253</v>
      </c>
    </row>
    <row r="225" spans="1:4" x14ac:dyDescent="0.3">
      <c r="A225">
        <v>11039</v>
      </c>
      <c r="B225">
        <v>2012</v>
      </c>
      <c r="C225">
        <v>650</v>
      </c>
      <c r="D225">
        <v>1241</v>
      </c>
    </row>
    <row r="226" spans="1:4" x14ac:dyDescent="0.3">
      <c r="A226">
        <v>11039</v>
      </c>
      <c r="B226">
        <v>2013</v>
      </c>
      <c r="C226">
        <v>676</v>
      </c>
      <c r="D226">
        <v>1271</v>
      </c>
    </row>
    <row r="227" spans="1:4" x14ac:dyDescent="0.3">
      <c r="A227">
        <v>11039</v>
      </c>
      <c r="B227">
        <v>2014</v>
      </c>
      <c r="C227">
        <v>631</v>
      </c>
      <c r="D227">
        <v>1252</v>
      </c>
    </row>
    <row r="228" spans="1:4" x14ac:dyDescent="0.3">
      <c r="A228">
        <v>11039</v>
      </c>
      <c r="B228">
        <v>2015</v>
      </c>
      <c r="C228">
        <v>604</v>
      </c>
      <c r="D228">
        <v>1249</v>
      </c>
    </row>
    <row r="229" spans="1:4" x14ac:dyDescent="0.3">
      <c r="A229">
        <v>11039</v>
      </c>
      <c r="B229">
        <v>2016</v>
      </c>
      <c r="C229">
        <v>624</v>
      </c>
      <c r="D229">
        <v>1222</v>
      </c>
    </row>
    <row r="230" spans="1:4" x14ac:dyDescent="0.3">
      <c r="A230">
        <v>11039</v>
      </c>
      <c r="B230">
        <v>2017</v>
      </c>
      <c r="C230">
        <v>638</v>
      </c>
      <c r="D230">
        <v>1226</v>
      </c>
    </row>
    <row r="231" spans="1:4" x14ac:dyDescent="0.3">
      <c r="A231">
        <v>11039</v>
      </c>
      <c r="B231">
        <v>2018</v>
      </c>
      <c r="C231">
        <v>641</v>
      </c>
      <c r="D231">
        <v>1239</v>
      </c>
    </row>
    <row r="232" spans="1:4" x14ac:dyDescent="0.3">
      <c r="A232">
        <v>11039</v>
      </c>
      <c r="B232">
        <v>2019</v>
      </c>
      <c r="C232">
        <v>630</v>
      </c>
      <c r="D232">
        <v>1217</v>
      </c>
    </row>
    <row r="233" spans="1:4" x14ac:dyDescent="0.3">
      <c r="A233">
        <v>11040</v>
      </c>
      <c r="B233">
        <v>2009</v>
      </c>
      <c r="C233">
        <v>1265</v>
      </c>
      <c r="D233">
        <v>2181</v>
      </c>
    </row>
    <row r="234" spans="1:4" x14ac:dyDescent="0.3">
      <c r="A234">
        <v>11040</v>
      </c>
      <c r="B234">
        <v>2010</v>
      </c>
      <c r="C234">
        <v>1315</v>
      </c>
      <c r="D234">
        <v>2193</v>
      </c>
    </row>
    <row r="235" spans="1:4" x14ac:dyDescent="0.3">
      <c r="A235">
        <v>11040</v>
      </c>
      <c r="B235">
        <v>2011</v>
      </c>
      <c r="C235">
        <v>1353</v>
      </c>
      <c r="D235">
        <v>2182</v>
      </c>
    </row>
    <row r="236" spans="1:4" x14ac:dyDescent="0.3">
      <c r="A236">
        <v>11040</v>
      </c>
      <c r="B236">
        <v>2012</v>
      </c>
      <c r="C236">
        <v>1437</v>
      </c>
      <c r="D236">
        <v>2182</v>
      </c>
    </row>
    <row r="237" spans="1:4" x14ac:dyDescent="0.3">
      <c r="A237">
        <v>11040</v>
      </c>
      <c r="B237">
        <v>2013</v>
      </c>
      <c r="C237">
        <v>1482</v>
      </c>
      <c r="D237">
        <v>2171</v>
      </c>
    </row>
    <row r="238" spans="1:4" x14ac:dyDescent="0.3">
      <c r="A238">
        <v>11040</v>
      </c>
      <c r="B238">
        <v>2014</v>
      </c>
      <c r="C238">
        <v>1456</v>
      </c>
      <c r="D238">
        <v>2244</v>
      </c>
    </row>
    <row r="239" spans="1:4" x14ac:dyDescent="0.3">
      <c r="A239">
        <v>11040</v>
      </c>
      <c r="B239">
        <v>2015</v>
      </c>
      <c r="C239">
        <v>1498</v>
      </c>
      <c r="D239">
        <v>2249</v>
      </c>
    </row>
    <row r="240" spans="1:4" x14ac:dyDescent="0.3">
      <c r="A240">
        <v>11040</v>
      </c>
      <c r="B240">
        <v>2016</v>
      </c>
      <c r="C240">
        <v>1465</v>
      </c>
      <c r="D240">
        <v>2364</v>
      </c>
    </row>
    <row r="241" spans="1:4" x14ac:dyDescent="0.3">
      <c r="A241">
        <v>11040</v>
      </c>
      <c r="B241">
        <v>2017</v>
      </c>
      <c r="C241">
        <v>1488</v>
      </c>
      <c r="D241">
        <v>2384</v>
      </c>
    </row>
    <row r="242" spans="1:4" x14ac:dyDescent="0.3">
      <c r="A242">
        <v>11040</v>
      </c>
      <c r="B242">
        <v>2018</v>
      </c>
      <c r="C242">
        <v>1500</v>
      </c>
      <c r="D242">
        <v>2458</v>
      </c>
    </row>
    <row r="243" spans="1:4" x14ac:dyDescent="0.3">
      <c r="A243">
        <v>11040</v>
      </c>
      <c r="B243">
        <v>2019</v>
      </c>
      <c r="C243">
        <v>1500</v>
      </c>
      <c r="D243">
        <v>2502</v>
      </c>
    </row>
    <row r="244" spans="1:4" x14ac:dyDescent="0.3">
      <c r="A244">
        <v>11044</v>
      </c>
      <c r="B244">
        <v>2009</v>
      </c>
      <c r="C244">
        <v>665</v>
      </c>
      <c r="D244">
        <v>962</v>
      </c>
    </row>
    <row r="245" spans="1:4" x14ac:dyDescent="0.3">
      <c r="A245">
        <v>11044</v>
      </c>
      <c r="B245">
        <v>2010</v>
      </c>
      <c r="C245">
        <v>690</v>
      </c>
      <c r="D245">
        <v>981</v>
      </c>
    </row>
    <row r="246" spans="1:4" x14ac:dyDescent="0.3">
      <c r="A246">
        <v>11044</v>
      </c>
      <c r="B246">
        <v>2011</v>
      </c>
      <c r="C246">
        <v>683</v>
      </c>
      <c r="D246">
        <v>1020</v>
      </c>
    </row>
    <row r="247" spans="1:4" x14ac:dyDescent="0.3">
      <c r="A247">
        <v>11044</v>
      </c>
      <c r="B247">
        <v>2012</v>
      </c>
      <c r="C247">
        <v>702</v>
      </c>
      <c r="D247">
        <v>1041</v>
      </c>
    </row>
    <row r="248" spans="1:4" x14ac:dyDescent="0.3">
      <c r="A248">
        <v>11044</v>
      </c>
      <c r="B248">
        <v>2013</v>
      </c>
      <c r="C248">
        <v>705</v>
      </c>
      <c r="D248">
        <v>1061</v>
      </c>
    </row>
    <row r="249" spans="1:4" x14ac:dyDescent="0.3">
      <c r="A249">
        <v>11044</v>
      </c>
      <c r="B249">
        <v>2014</v>
      </c>
      <c r="C249">
        <v>725</v>
      </c>
      <c r="D249">
        <v>1107</v>
      </c>
    </row>
    <row r="250" spans="1:4" x14ac:dyDescent="0.3">
      <c r="A250">
        <v>11044</v>
      </c>
      <c r="B250">
        <v>2015</v>
      </c>
      <c r="C250">
        <v>706</v>
      </c>
      <c r="D250">
        <v>1143</v>
      </c>
    </row>
    <row r="251" spans="1:4" x14ac:dyDescent="0.3">
      <c r="A251">
        <v>11044</v>
      </c>
      <c r="B251">
        <v>2016</v>
      </c>
      <c r="C251">
        <v>671</v>
      </c>
      <c r="D251">
        <v>1168</v>
      </c>
    </row>
    <row r="252" spans="1:4" x14ac:dyDescent="0.3">
      <c r="A252">
        <v>11044</v>
      </c>
      <c r="B252">
        <v>2017</v>
      </c>
      <c r="C252">
        <v>664</v>
      </c>
      <c r="D252">
        <v>1183</v>
      </c>
    </row>
    <row r="253" spans="1:4" x14ac:dyDescent="0.3">
      <c r="A253">
        <v>11044</v>
      </c>
      <c r="B253">
        <v>2018</v>
      </c>
      <c r="C253">
        <v>629</v>
      </c>
      <c r="D253">
        <v>1169</v>
      </c>
    </row>
    <row r="254" spans="1:4" x14ac:dyDescent="0.3">
      <c r="A254">
        <v>11044</v>
      </c>
      <c r="B254">
        <v>2019</v>
      </c>
      <c r="C254">
        <v>607</v>
      </c>
      <c r="D254">
        <v>1149</v>
      </c>
    </row>
    <row r="255" spans="1:4" x14ac:dyDescent="0.3">
      <c r="A255">
        <v>11050</v>
      </c>
      <c r="B255">
        <v>2009</v>
      </c>
      <c r="C255">
        <v>330</v>
      </c>
      <c r="D255">
        <v>644</v>
      </c>
    </row>
    <row r="256" spans="1:4" x14ac:dyDescent="0.3">
      <c r="A256">
        <v>11050</v>
      </c>
      <c r="B256">
        <v>2010</v>
      </c>
      <c r="C256">
        <v>357</v>
      </c>
      <c r="D256">
        <v>670</v>
      </c>
    </row>
    <row r="257" spans="1:4" x14ac:dyDescent="0.3">
      <c r="A257">
        <v>11050</v>
      </c>
      <c r="B257">
        <v>2011</v>
      </c>
      <c r="C257">
        <v>385</v>
      </c>
      <c r="D257">
        <v>707</v>
      </c>
    </row>
    <row r="258" spans="1:4" x14ac:dyDescent="0.3">
      <c r="A258">
        <v>11050</v>
      </c>
      <c r="B258">
        <v>2012</v>
      </c>
      <c r="C258">
        <v>375</v>
      </c>
      <c r="D258">
        <v>757</v>
      </c>
    </row>
    <row r="259" spans="1:4" x14ac:dyDescent="0.3">
      <c r="A259">
        <v>11050</v>
      </c>
      <c r="B259">
        <v>2013</v>
      </c>
      <c r="C259">
        <v>392</v>
      </c>
      <c r="D259">
        <v>738</v>
      </c>
    </row>
    <row r="260" spans="1:4" x14ac:dyDescent="0.3">
      <c r="A260">
        <v>11050</v>
      </c>
      <c r="B260">
        <v>2014</v>
      </c>
      <c r="C260">
        <v>372</v>
      </c>
      <c r="D260">
        <v>772</v>
      </c>
    </row>
    <row r="261" spans="1:4" x14ac:dyDescent="0.3">
      <c r="A261">
        <v>11050</v>
      </c>
      <c r="B261">
        <v>2015</v>
      </c>
      <c r="C261">
        <v>388</v>
      </c>
      <c r="D261">
        <v>762</v>
      </c>
    </row>
    <row r="262" spans="1:4" x14ac:dyDescent="0.3">
      <c r="A262">
        <v>11050</v>
      </c>
      <c r="B262">
        <v>2016</v>
      </c>
      <c r="C262">
        <v>398</v>
      </c>
      <c r="D262">
        <v>788</v>
      </c>
    </row>
    <row r="263" spans="1:4" x14ac:dyDescent="0.3">
      <c r="A263">
        <v>11050</v>
      </c>
      <c r="B263">
        <v>2017</v>
      </c>
      <c r="C263">
        <v>400</v>
      </c>
      <c r="D263">
        <v>795</v>
      </c>
    </row>
    <row r="264" spans="1:4" x14ac:dyDescent="0.3">
      <c r="A264">
        <v>11050</v>
      </c>
      <c r="B264">
        <v>2018</v>
      </c>
      <c r="C264">
        <v>408</v>
      </c>
      <c r="D264">
        <v>825</v>
      </c>
    </row>
    <row r="265" spans="1:4" x14ac:dyDescent="0.3">
      <c r="A265">
        <v>11050</v>
      </c>
      <c r="B265">
        <v>2019</v>
      </c>
      <c r="C265">
        <v>414</v>
      </c>
      <c r="D265">
        <v>851</v>
      </c>
    </row>
    <row r="266" spans="1:4" x14ac:dyDescent="0.3">
      <c r="A266">
        <v>11052</v>
      </c>
      <c r="B266">
        <v>2009</v>
      </c>
      <c r="C266">
        <v>437</v>
      </c>
      <c r="D266">
        <v>701</v>
      </c>
    </row>
    <row r="267" spans="1:4" x14ac:dyDescent="0.3">
      <c r="A267">
        <v>11052</v>
      </c>
      <c r="B267">
        <v>2010</v>
      </c>
      <c r="C267">
        <v>431</v>
      </c>
      <c r="D267">
        <v>678</v>
      </c>
    </row>
    <row r="268" spans="1:4" x14ac:dyDescent="0.3">
      <c r="A268">
        <v>11052</v>
      </c>
      <c r="B268">
        <v>2011</v>
      </c>
      <c r="C268">
        <v>434</v>
      </c>
      <c r="D268">
        <v>683</v>
      </c>
    </row>
    <row r="269" spans="1:4" x14ac:dyDescent="0.3">
      <c r="A269">
        <v>11052</v>
      </c>
      <c r="B269">
        <v>2012</v>
      </c>
      <c r="C269">
        <v>460</v>
      </c>
      <c r="D269">
        <v>674</v>
      </c>
    </row>
    <row r="270" spans="1:4" x14ac:dyDescent="0.3">
      <c r="A270">
        <v>11052</v>
      </c>
      <c r="B270">
        <v>2013</v>
      </c>
      <c r="C270">
        <v>449</v>
      </c>
      <c r="D270">
        <v>680</v>
      </c>
    </row>
    <row r="271" spans="1:4" x14ac:dyDescent="0.3">
      <c r="A271">
        <v>11052</v>
      </c>
      <c r="B271">
        <v>2014</v>
      </c>
      <c r="C271">
        <v>498</v>
      </c>
      <c r="D271">
        <v>676</v>
      </c>
    </row>
    <row r="272" spans="1:4" x14ac:dyDescent="0.3">
      <c r="A272">
        <v>11052</v>
      </c>
      <c r="B272">
        <v>2015</v>
      </c>
      <c r="C272">
        <v>507</v>
      </c>
      <c r="D272">
        <v>692</v>
      </c>
    </row>
    <row r="273" spans="1:4" x14ac:dyDescent="0.3">
      <c r="A273">
        <v>11052</v>
      </c>
      <c r="B273">
        <v>2016</v>
      </c>
      <c r="C273">
        <v>508</v>
      </c>
      <c r="D273">
        <v>741</v>
      </c>
    </row>
    <row r="274" spans="1:4" x14ac:dyDescent="0.3">
      <c r="A274">
        <v>11052</v>
      </c>
      <c r="B274">
        <v>2017</v>
      </c>
      <c r="C274">
        <v>515</v>
      </c>
      <c r="D274">
        <v>758</v>
      </c>
    </row>
    <row r="275" spans="1:4" x14ac:dyDescent="0.3">
      <c r="A275">
        <v>11052</v>
      </c>
      <c r="B275">
        <v>2018</v>
      </c>
      <c r="C275">
        <v>506</v>
      </c>
      <c r="D275">
        <v>795</v>
      </c>
    </row>
    <row r="276" spans="1:4" x14ac:dyDescent="0.3">
      <c r="A276">
        <v>11052</v>
      </c>
      <c r="B276">
        <v>2019</v>
      </c>
      <c r="C276">
        <v>506</v>
      </c>
      <c r="D276">
        <v>808</v>
      </c>
    </row>
    <row r="277" spans="1:4" x14ac:dyDescent="0.3">
      <c r="A277">
        <v>11053</v>
      </c>
      <c r="B277">
        <v>2009</v>
      </c>
      <c r="C277">
        <v>668</v>
      </c>
      <c r="D277">
        <v>1181</v>
      </c>
    </row>
    <row r="278" spans="1:4" x14ac:dyDescent="0.3">
      <c r="A278">
        <v>11053</v>
      </c>
      <c r="B278">
        <v>2010</v>
      </c>
      <c r="C278">
        <v>695</v>
      </c>
      <c r="D278">
        <v>1175</v>
      </c>
    </row>
    <row r="279" spans="1:4" x14ac:dyDescent="0.3">
      <c r="A279">
        <v>11053</v>
      </c>
      <c r="B279">
        <v>2011</v>
      </c>
      <c r="C279">
        <v>739</v>
      </c>
      <c r="D279">
        <v>1146</v>
      </c>
    </row>
    <row r="280" spans="1:4" x14ac:dyDescent="0.3">
      <c r="A280">
        <v>11053</v>
      </c>
      <c r="B280">
        <v>2012</v>
      </c>
      <c r="C280">
        <v>742</v>
      </c>
      <c r="D280">
        <v>1133</v>
      </c>
    </row>
    <row r="281" spans="1:4" x14ac:dyDescent="0.3">
      <c r="A281">
        <v>11053</v>
      </c>
      <c r="B281">
        <v>2013</v>
      </c>
      <c r="C281">
        <v>787</v>
      </c>
      <c r="D281">
        <v>1163</v>
      </c>
    </row>
    <row r="282" spans="1:4" x14ac:dyDescent="0.3">
      <c r="A282">
        <v>11053</v>
      </c>
      <c r="B282">
        <v>2014</v>
      </c>
      <c r="C282">
        <v>811</v>
      </c>
      <c r="D282">
        <v>1171</v>
      </c>
    </row>
    <row r="283" spans="1:4" x14ac:dyDescent="0.3">
      <c r="A283">
        <v>11053</v>
      </c>
      <c r="B283">
        <v>2015</v>
      </c>
      <c r="C283">
        <v>823</v>
      </c>
      <c r="D283">
        <v>1219</v>
      </c>
    </row>
    <row r="284" spans="1:4" x14ac:dyDescent="0.3">
      <c r="A284">
        <v>11053</v>
      </c>
      <c r="B284">
        <v>2016</v>
      </c>
      <c r="C284">
        <v>812</v>
      </c>
      <c r="D284">
        <v>1246</v>
      </c>
    </row>
    <row r="285" spans="1:4" x14ac:dyDescent="0.3">
      <c r="A285">
        <v>11053</v>
      </c>
      <c r="B285">
        <v>2017</v>
      </c>
      <c r="C285">
        <v>773</v>
      </c>
      <c r="D285">
        <v>1318</v>
      </c>
    </row>
    <row r="286" spans="1:4" x14ac:dyDescent="0.3">
      <c r="A286">
        <v>11053</v>
      </c>
      <c r="B286">
        <v>2018</v>
      </c>
      <c r="C286">
        <v>761</v>
      </c>
      <c r="D286">
        <v>1340</v>
      </c>
    </row>
    <row r="287" spans="1:4" x14ac:dyDescent="0.3">
      <c r="A287">
        <v>11053</v>
      </c>
      <c r="B287">
        <v>2019</v>
      </c>
      <c r="C287">
        <v>791</v>
      </c>
      <c r="D287">
        <v>1332</v>
      </c>
    </row>
    <row r="288" spans="1:4" x14ac:dyDescent="0.3">
      <c r="A288">
        <v>11054</v>
      </c>
      <c r="B288">
        <v>2009</v>
      </c>
      <c r="C288">
        <v>457</v>
      </c>
      <c r="D288">
        <v>731</v>
      </c>
    </row>
    <row r="289" spans="1:4" x14ac:dyDescent="0.3">
      <c r="A289">
        <v>11054</v>
      </c>
      <c r="B289">
        <v>2010</v>
      </c>
      <c r="C289">
        <v>493</v>
      </c>
      <c r="D289">
        <v>709</v>
      </c>
    </row>
    <row r="290" spans="1:4" x14ac:dyDescent="0.3">
      <c r="A290">
        <v>11054</v>
      </c>
      <c r="B290">
        <v>2011</v>
      </c>
      <c r="C290">
        <v>513</v>
      </c>
      <c r="D290">
        <v>728</v>
      </c>
    </row>
    <row r="291" spans="1:4" x14ac:dyDescent="0.3">
      <c r="A291">
        <v>11054</v>
      </c>
      <c r="B291">
        <v>2012</v>
      </c>
      <c r="C291">
        <v>507</v>
      </c>
      <c r="D291">
        <v>748</v>
      </c>
    </row>
    <row r="292" spans="1:4" x14ac:dyDescent="0.3">
      <c r="A292">
        <v>11054</v>
      </c>
      <c r="B292">
        <v>2013</v>
      </c>
      <c r="C292">
        <v>503</v>
      </c>
      <c r="D292">
        <v>758</v>
      </c>
    </row>
    <row r="293" spans="1:4" x14ac:dyDescent="0.3">
      <c r="A293">
        <v>11054</v>
      </c>
      <c r="B293">
        <v>2014</v>
      </c>
      <c r="C293">
        <v>490</v>
      </c>
      <c r="D293">
        <v>767</v>
      </c>
    </row>
    <row r="294" spans="1:4" x14ac:dyDescent="0.3">
      <c r="A294">
        <v>11054</v>
      </c>
      <c r="B294">
        <v>2015</v>
      </c>
      <c r="C294">
        <v>505</v>
      </c>
      <c r="D294">
        <v>777</v>
      </c>
    </row>
    <row r="295" spans="1:4" x14ac:dyDescent="0.3">
      <c r="A295">
        <v>11054</v>
      </c>
      <c r="B295">
        <v>2016</v>
      </c>
      <c r="C295">
        <v>485</v>
      </c>
      <c r="D295">
        <v>810</v>
      </c>
    </row>
    <row r="296" spans="1:4" x14ac:dyDescent="0.3">
      <c r="A296">
        <v>11054</v>
      </c>
      <c r="B296">
        <v>2017</v>
      </c>
      <c r="C296">
        <v>462</v>
      </c>
      <c r="D296">
        <v>861</v>
      </c>
    </row>
    <row r="297" spans="1:4" x14ac:dyDescent="0.3">
      <c r="A297">
        <v>11054</v>
      </c>
      <c r="B297">
        <v>2018</v>
      </c>
      <c r="C297">
        <v>462</v>
      </c>
      <c r="D297">
        <v>858</v>
      </c>
    </row>
    <row r="298" spans="1:4" x14ac:dyDescent="0.3">
      <c r="A298">
        <v>11054</v>
      </c>
      <c r="B298">
        <v>2019</v>
      </c>
      <c r="C298">
        <v>469</v>
      </c>
      <c r="D298">
        <v>854</v>
      </c>
    </row>
    <row r="299" spans="1:4" x14ac:dyDescent="0.3">
      <c r="A299">
        <v>11055</v>
      </c>
      <c r="B299">
        <v>2009</v>
      </c>
      <c r="C299">
        <v>770</v>
      </c>
      <c r="D299">
        <v>1207</v>
      </c>
    </row>
    <row r="300" spans="1:4" x14ac:dyDescent="0.3">
      <c r="A300">
        <v>11055</v>
      </c>
      <c r="B300">
        <v>2010</v>
      </c>
      <c r="C300">
        <v>781</v>
      </c>
      <c r="D300">
        <v>1207</v>
      </c>
    </row>
    <row r="301" spans="1:4" x14ac:dyDescent="0.3">
      <c r="A301">
        <v>11055</v>
      </c>
      <c r="B301">
        <v>2011</v>
      </c>
      <c r="C301">
        <v>791</v>
      </c>
      <c r="D301">
        <v>1209</v>
      </c>
    </row>
    <row r="302" spans="1:4" x14ac:dyDescent="0.3">
      <c r="A302">
        <v>11055</v>
      </c>
      <c r="B302">
        <v>2012</v>
      </c>
      <c r="C302">
        <v>736</v>
      </c>
      <c r="D302">
        <v>1226</v>
      </c>
    </row>
    <row r="303" spans="1:4" x14ac:dyDescent="0.3">
      <c r="A303">
        <v>11055</v>
      </c>
      <c r="B303">
        <v>2013</v>
      </c>
      <c r="C303">
        <v>753</v>
      </c>
      <c r="D303">
        <v>1210</v>
      </c>
    </row>
    <row r="304" spans="1:4" x14ac:dyDescent="0.3">
      <c r="A304">
        <v>11055</v>
      </c>
      <c r="B304">
        <v>2014</v>
      </c>
      <c r="C304">
        <v>753</v>
      </c>
      <c r="D304">
        <v>1214</v>
      </c>
    </row>
    <row r="305" spans="1:4" x14ac:dyDescent="0.3">
      <c r="A305">
        <v>11055</v>
      </c>
      <c r="B305">
        <v>2015</v>
      </c>
      <c r="C305">
        <v>760</v>
      </c>
      <c r="D305">
        <v>1220</v>
      </c>
    </row>
    <row r="306" spans="1:4" x14ac:dyDescent="0.3">
      <c r="A306">
        <v>11055</v>
      </c>
      <c r="B306">
        <v>2016</v>
      </c>
      <c r="C306">
        <v>721</v>
      </c>
      <c r="D306">
        <v>1244</v>
      </c>
    </row>
    <row r="307" spans="1:4" x14ac:dyDescent="0.3">
      <c r="A307">
        <v>11055</v>
      </c>
      <c r="B307">
        <v>2017</v>
      </c>
      <c r="C307">
        <v>679</v>
      </c>
      <c r="D307">
        <v>1253</v>
      </c>
    </row>
    <row r="308" spans="1:4" x14ac:dyDescent="0.3">
      <c r="A308">
        <v>11055</v>
      </c>
      <c r="B308">
        <v>2018</v>
      </c>
      <c r="C308">
        <v>662</v>
      </c>
      <c r="D308">
        <v>1257</v>
      </c>
    </row>
    <row r="309" spans="1:4" x14ac:dyDescent="0.3">
      <c r="A309">
        <v>11055</v>
      </c>
      <c r="B309">
        <v>2019</v>
      </c>
      <c r="C309">
        <v>677</v>
      </c>
      <c r="D309">
        <v>1242</v>
      </c>
    </row>
    <row r="310" spans="1:4" x14ac:dyDescent="0.3">
      <c r="A310">
        <v>11056</v>
      </c>
      <c r="B310">
        <v>2009</v>
      </c>
      <c r="C310">
        <v>724</v>
      </c>
      <c r="D310">
        <v>951</v>
      </c>
    </row>
    <row r="311" spans="1:4" x14ac:dyDescent="0.3">
      <c r="A311">
        <v>11056</v>
      </c>
      <c r="B311">
        <v>2010</v>
      </c>
      <c r="C311">
        <v>729</v>
      </c>
      <c r="D311">
        <v>1003</v>
      </c>
    </row>
    <row r="312" spans="1:4" x14ac:dyDescent="0.3">
      <c r="A312">
        <v>11056</v>
      </c>
      <c r="B312">
        <v>2011</v>
      </c>
      <c r="C312">
        <v>781</v>
      </c>
      <c r="D312">
        <v>1018</v>
      </c>
    </row>
    <row r="313" spans="1:4" x14ac:dyDescent="0.3">
      <c r="A313">
        <v>11056</v>
      </c>
      <c r="B313">
        <v>2012</v>
      </c>
      <c r="C313">
        <v>786</v>
      </c>
      <c r="D313">
        <v>1078</v>
      </c>
    </row>
    <row r="314" spans="1:4" x14ac:dyDescent="0.3">
      <c r="A314">
        <v>11056</v>
      </c>
      <c r="B314">
        <v>2013</v>
      </c>
      <c r="C314">
        <v>786</v>
      </c>
      <c r="D314">
        <v>1119</v>
      </c>
    </row>
    <row r="315" spans="1:4" x14ac:dyDescent="0.3">
      <c r="A315">
        <v>11056</v>
      </c>
      <c r="B315">
        <v>2014</v>
      </c>
      <c r="C315">
        <v>788</v>
      </c>
      <c r="D315">
        <v>1149</v>
      </c>
    </row>
    <row r="316" spans="1:4" x14ac:dyDescent="0.3">
      <c r="A316">
        <v>11056</v>
      </c>
      <c r="B316">
        <v>2015</v>
      </c>
      <c r="C316">
        <v>813</v>
      </c>
      <c r="D316">
        <v>1231</v>
      </c>
    </row>
    <row r="317" spans="1:4" x14ac:dyDescent="0.3">
      <c r="A317">
        <v>11056</v>
      </c>
      <c r="B317">
        <v>2016</v>
      </c>
      <c r="C317">
        <v>760</v>
      </c>
      <c r="D317">
        <v>1240</v>
      </c>
    </row>
    <row r="318" spans="1:4" x14ac:dyDescent="0.3">
      <c r="A318">
        <v>11056</v>
      </c>
      <c r="B318">
        <v>2017</v>
      </c>
      <c r="C318">
        <v>731</v>
      </c>
      <c r="D318">
        <v>1267</v>
      </c>
    </row>
    <row r="319" spans="1:4" x14ac:dyDescent="0.3">
      <c r="A319">
        <v>11056</v>
      </c>
      <c r="B319">
        <v>2018</v>
      </c>
      <c r="C319">
        <v>724</v>
      </c>
      <c r="D319">
        <v>1297</v>
      </c>
    </row>
    <row r="320" spans="1:4" x14ac:dyDescent="0.3">
      <c r="A320">
        <v>11056</v>
      </c>
      <c r="B320">
        <v>2019</v>
      </c>
      <c r="C320">
        <v>743</v>
      </c>
      <c r="D320">
        <v>1306</v>
      </c>
    </row>
    <row r="321" spans="1:4" x14ac:dyDescent="0.3">
      <c r="A321">
        <v>11057</v>
      </c>
      <c r="B321">
        <v>2009</v>
      </c>
      <c r="C321">
        <v>590</v>
      </c>
      <c r="D321">
        <v>1086</v>
      </c>
    </row>
    <row r="322" spans="1:4" x14ac:dyDescent="0.3">
      <c r="A322">
        <v>11057</v>
      </c>
      <c r="B322">
        <v>2010</v>
      </c>
      <c r="C322">
        <v>588</v>
      </c>
      <c r="D322">
        <v>1074</v>
      </c>
    </row>
    <row r="323" spans="1:4" x14ac:dyDescent="0.3">
      <c r="A323">
        <v>11057</v>
      </c>
      <c r="B323">
        <v>2011</v>
      </c>
      <c r="C323">
        <v>596</v>
      </c>
      <c r="D323">
        <v>1080</v>
      </c>
    </row>
    <row r="324" spans="1:4" x14ac:dyDescent="0.3">
      <c r="A324">
        <v>11057</v>
      </c>
      <c r="B324">
        <v>2012</v>
      </c>
      <c r="C324">
        <v>577</v>
      </c>
      <c r="D324">
        <v>1099</v>
      </c>
    </row>
    <row r="325" spans="1:4" x14ac:dyDescent="0.3">
      <c r="A325">
        <v>11057</v>
      </c>
      <c r="B325">
        <v>2013</v>
      </c>
      <c r="C325">
        <v>596</v>
      </c>
      <c r="D325">
        <v>1105</v>
      </c>
    </row>
    <row r="326" spans="1:4" x14ac:dyDescent="0.3">
      <c r="A326">
        <v>11057</v>
      </c>
      <c r="B326">
        <v>2014</v>
      </c>
      <c r="C326">
        <v>557</v>
      </c>
      <c r="D326">
        <v>1124</v>
      </c>
    </row>
    <row r="327" spans="1:4" x14ac:dyDescent="0.3">
      <c r="A327">
        <v>11057</v>
      </c>
      <c r="B327">
        <v>2015</v>
      </c>
      <c r="C327">
        <v>578</v>
      </c>
      <c r="D327">
        <v>1127</v>
      </c>
    </row>
    <row r="328" spans="1:4" x14ac:dyDescent="0.3">
      <c r="A328">
        <v>11057</v>
      </c>
      <c r="B328">
        <v>2016</v>
      </c>
      <c r="C328">
        <v>575</v>
      </c>
      <c r="D328">
        <v>1113</v>
      </c>
    </row>
    <row r="329" spans="1:4" x14ac:dyDescent="0.3">
      <c r="A329">
        <v>11057</v>
      </c>
      <c r="B329">
        <v>2017</v>
      </c>
      <c r="C329">
        <v>562</v>
      </c>
      <c r="D329">
        <v>1103</v>
      </c>
    </row>
    <row r="330" spans="1:4" x14ac:dyDescent="0.3">
      <c r="A330">
        <v>11057</v>
      </c>
      <c r="B330">
        <v>2018</v>
      </c>
      <c r="C330">
        <v>565</v>
      </c>
      <c r="D330">
        <v>1096</v>
      </c>
    </row>
    <row r="331" spans="1:4" x14ac:dyDescent="0.3">
      <c r="A331">
        <v>11057</v>
      </c>
      <c r="B331">
        <v>2019</v>
      </c>
      <c r="C331">
        <v>556</v>
      </c>
      <c r="D331">
        <v>1068</v>
      </c>
    </row>
    <row r="332" spans="1:4" x14ac:dyDescent="0.3">
      <c r="A332">
        <v>12002</v>
      </c>
      <c r="B332">
        <v>2009</v>
      </c>
      <c r="C332">
        <v>435</v>
      </c>
      <c r="D332">
        <v>698</v>
      </c>
    </row>
    <row r="333" spans="1:4" x14ac:dyDescent="0.3">
      <c r="A333">
        <v>12002</v>
      </c>
      <c r="B333">
        <v>2010</v>
      </c>
      <c r="C333">
        <v>445</v>
      </c>
      <c r="D333">
        <v>695</v>
      </c>
    </row>
    <row r="334" spans="1:4" x14ac:dyDescent="0.3">
      <c r="A334">
        <v>12002</v>
      </c>
      <c r="B334">
        <v>2011</v>
      </c>
      <c r="C334">
        <v>465</v>
      </c>
      <c r="D334">
        <v>714</v>
      </c>
    </row>
    <row r="335" spans="1:4" x14ac:dyDescent="0.3">
      <c r="A335">
        <v>12002</v>
      </c>
      <c r="B335">
        <v>2012</v>
      </c>
      <c r="C335">
        <v>475</v>
      </c>
      <c r="D335">
        <v>717</v>
      </c>
    </row>
    <row r="336" spans="1:4" x14ac:dyDescent="0.3">
      <c r="A336">
        <v>12002</v>
      </c>
      <c r="B336">
        <v>2013</v>
      </c>
      <c r="C336">
        <v>483</v>
      </c>
      <c r="D336">
        <v>715</v>
      </c>
    </row>
    <row r="337" spans="1:4" x14ac:dyDescent="0.3">
      <c r="A337">
        <v>12002</v>
      </c>
      <c r="B337">
        <v>2014</v>
      </c>
      <c r="C337">
        <v>468</v>
      </c>
      <c r="D337">
        <v>746</v>
      </c>
    </row>
    <row r="338" spans="1:4" x14ac:dyDescent="0.3">
      <c r="A338">
        <v>12002</v>
      </c>
      <c r="B338">
        <v>2015</v>
      </c>
      <c r="C338">
        <v>453</v>
      </c>
      <c r="D338">
        <v>754</v>
      </c>
    </row>
    <row r="339" spans="1:4" x14ac:dyDescent="0.3">
      <c r="A339">
        <v>12002</v>
      </c>
      <c r="B339">
        <v>2016</v>
      </c>
      <c r="C339">
        <v>437</v>
      </c>
      <c r="D339">
        <v>796</v>
      </c>
    </row>
    <row r="340" spans="1:4" x14ac:dyDescent="0.3">
      <c r="A340">
        <v>12002</v>
      </c>
      <c r="B340">
        <v>2017</v>
      </c>
      <c r="C340">
        <v>421</v>
      </c>
      <c r="D340">
        <v>808</v>
      </c>
    </row>
    <row r="341" spans="1:4" x14ac:dyDescent="0.3">
      <c r="A341">
        <v>12002</v>
      </c>
      <c r="B341">
        <v>2018</v>
      </c>
      <c r="C341">
        <v>424</v>
      </c>
      <c r="D341">
        <v>795</v>
      </c>
    </row>
    <row r="342" spans="1:4" x14ac:dyDescent="0.3">
      <c r="A342">
        <v>12002</v>
      </c>
      <c r="B342">
        <v>2019</v>
      </c>
      <c r="C342">
        <v>454</v>
      </c>
      <c r="D342">
        <v>783</v>
      </c>
    </row>
    <row r="343" spans="1:4" x14ac:dyDescent="0.3">
      <c r="A343">
        <v>12005</v>
      </c>
      <c r="B343">
        <v>2009</v>
      </c>
      <c r="C343">
        <v>512</v>
      </c>
      <c r="D343">
        <v>845</v>
      </c>
    </row>
    <row r="344" spans="1:4" x14ac:dyDescent="0.3">
      <c r="A344">
        <v>12005</v>
      </c>
      <c r="B344">
        <v>2010</v>
      </c>
      <c r="C344">
        <v>525</v>
      </c>
      <c r="D344">
        <v>849</v>
      </c>
    </row>
    <row r="345" spans="1:4" x14ac:dyDescent="0.3">
      <c r="A345">
        <v>12005</v>
      </c>
      <c r="B345">
        <v>2011</v>
      </c>
      <c r="C345">
        <v>559</v>
      </c>
      <c r="D345">
        <v>838</v>
      </c>
    </row>
    <row r="346" spans="1:4" x14ac:dyDescent="0.3">
      <c r="A346">
        <v>12005</v>
      </c>
      <c r="B346">
        <v>2012</v>
      </c>
      <c r="C346">
        <v>580</v>
      </c>
      <c r="D346">
        <v>849</v>
      </c>
    </row>
    <row r="347" spans="1:4" x14ac:dyDescent="0.3">
      <c r="A347">
        <v>12005</v>
      </c>
      <c r="B347">
        <v>2013</v>
      </c>
      <c r="C347">
        <v>580</v>
      </c>
      <c r="D347">
        <v>888</v>
      </c>
    </row>
    <row r="348" spans="1:4" x14ac:dyDescent="0.3">
      <c r="A348">
        <v>12005</v>
      </c>
      <c r="B348">
        <v>2014</v>
      </c>
      <c r="C348">
        <v>589</v>
      </c>
      <c r="D348">
        <v>906</v>
      </c>
    </row>
    <row r="349" spans="1:4" x14ac:dyDescent="0.3">
      <c r="A349">
        <v>12005</v>
      </c>
      <c r="B349">
        <v>2015</v>
      </c>
      <c r="C349">
        <v>584</v>
      </c>
      <c r="D349">
        <v>938</v>
      </c>
    </row>
    <row r="350" spans="1:4" x14ac:dyDescent="0.3">
      <c r="A350">
        <v>12005</v>
      </c>
      <c r="B350">
        <v>2016</v>
      </c>
      <c r="C350">
        <v>585</v>
      </c>
      <c r="D350">
        <v>970</v>
      </c>
    </row>
    <row r="351" spans="1:4" x14ac:dyDescent="0.3">
      <c r="A351">
        <v>12005</v>
      </c>
      <c r="B351">
        <v>2017</v>
      </c>
      <c r="C351">
        <v>550</v>
      </c>
      <c r="D351">
        <v>986</v>
      </c>
    </row>
    <row r="352" spans="1:4" x14ac:dyDescent="0.3">
      <c r="A352">
        <v>12005</v>
      </c>
      <c r="B352">
        <v>2018</v>
      </c>
      <c r="C352">
        <v>554</v>
      </c>
      <c r="D352">
        <v>1016</v>
      </c>
    </row>
    <row r="353" spans="1:4" x14ac:dyDescent="0.3">
      <c r="A353">
        <v>12005</v>
      </c>
      <c r="B353">
        <v>2019</v>
      </c>
      <c r="C353">
        <v>529</v>
      </c>
      <c r="D353">
        <v>1020</v>
      </c>
    </row>
    <row r="354" spans="1:4" x14ac:dyDescent="0.3">
      <c r="A354">
        <v>12007</v>
      </c>
      <c r="B354">
        <v>2009</v>
      </c>
      <c r="C354">
        <v>786</v>
      </c>
      <c r="D354">
        <v>1208</v>
      </c>
    </row>
    <row r="355" spans="1:4" x14ac:dyDescent="0.3">
      <c r="A355">
        <v>12007</v>
      </c>
      <c r="B355">
        <v>2010</v>
      </c>
      <c r="C355">
        <v>789</v>
      </c>
      <c r="D355">
        <v>1242</v>
      </c>
    </row>
    <row r="356" spans="1:4" x14ac:dyDescent="0.3">
      <c r="A356">
        <v>12007</v>
      </c>
      <c r="B356">
        <v>2011</v>
      </c>
      <c r="C356">
        <v>808</v>
      </c>
      <c r="D356">
        <v>1240</v>
      </c>
    </row>
    <row r="357" spans="1:4" x14ac:dyDescent="0.3">
      <c r="A357">
        <v>12007</v>
      </c>
      <c r="B357">
        <v>2012</v>
      </c>
      <c r="C357">
        <v>782</v>
      </c>
      <c r="D357">
        <v>1250</v>
      </c>
    </row>
    <row r="358" spans="1:4" x14ac:dyDescent="0.3">
      <c r="A358">
        <v>12007</v>
      </c>
      <c r="B358">
        <v>2013</v>
      </c>
      <c r="C358">
        <v>789</v>
      </c>
      <c r="D358">
        <v>1259</v>
      </c>
    </row>
    <row r="359" spans="1:4" x14ac:dyDescent="0.3">
      <c r="A359">
        <v>12007</v>
      </c>
      <c r="B359">
        <v>2014</v>
      </c>
      <c r="C359">
        <v>757</v>
      </c>
      <c r="D359">
        <v>1278</v>
      </c>
    </row>
    <row r="360" spans="1:4" x14ac:dyDescent="0.3">
      <c r="A360">
        <v>12007</v>
      </c>
      <c r="B360">
        <v>2015</v>
      </c>
      <c r="C360">
        <v>727</v>
      </c>
      <c r="D360">
        <v>1304</v>
      </c>
    </row>
    <row r="361" spans="1:4" x14ac:dyDescent="0.3">
      <c r="A361">
        <v>12007</v>
      </c>
      <c r="B361">
        <v>2016</v>
      </c>
      <c r="C361">
        <v>693</v>
      </c>
      <c r="D361">
        <v>1346</v>
      </c>
    </row>
    <row r="362" spans="1:4" x14ac:dyDescent="0.3">
      <c r="A362">
        <v>12007</v>
      </c>
      <c r="B362">
        <v>2017</v>
      </c>
      <c r="C362">
        <v>677</v>
      </c>
      <c r="D362">
        <v>1350</v>
      </c>
    </row>
    <row r="363" spans="1:4" x14ac:dyDescent="0.3">
      <c r="A363">
        <v>12007</v>
      </c>
      <c r="B363">
        <v>2018</v>
      </c>
      <c r="C363">
        <v>670</v>
      </c>
      <c r="D363">
        <v>1333</v>
      </c>
    </row>
    <row r="364" spans="1:4" x14ac:dyDescent="0.3">
      <c r="A364">
        <v>12007</v>
      </c>
      <c r="B364">
        <v>2019</v>
      </c>
      <c r="C364">
        <v>673</v>
      </c>
      <c r="D364">
        <v>1303</v>
      </c>
    </row>
    <row r="365" spans="1:4" x14ac:dyDescent="0.3">
      <c r="A365">
        <v>12009</v>
      </c>
      <c r="B365">
        <v>2009</v>
      </c>
      <c r="C365">
        <v>661</v>
      </c>
      <c r="D365">
        <v>986</v>
      </c>
    </row>
    <row r="366" spans="1:4" x14ac:dyDescent="0.3">
      <c r="A366">
        <v>12009</v>
      </c>
      <c r="B366">
        <v>2010</v>
      </c>
      <c r="C366">
        <v>685</v>
      </c>
      <c r="D366">
        <v>982</v>
      </c>
    </row>
    <row r="367" spans="1:4" x14ac:dyDescent="0.3">
      <c r="A367">
        <v>12009</v>
      </c>
      <c r="B367">
        <v>2011</v>
      </c>
      <c r="C367">
        <v>707</v>
      </c>
      <c r="D367">
        <v>1007</v>
      </c>
    </row>
    <row r="368" spans="1:4" x14ac:dyDescent="0.3">
      <c r="A368">
        <v>12009</v>
      </c>
      <c r="B368">
        <v>2012</v>
      </c>
      <c r="C368">
        <v>724</v>
      </c>
      <c r="D368">
        <v>991</v>
      </c>
    </row>
    <row r="369" spans="1:4" x14ac:dyDescent="0.3">
      <c r="A369">
        <v>12009</v>
      </c>
      <c r="B369">
        <v>2013</v>
      </c>
      <c r="C369">
        <v>740</v>
      </c>
      <c r="D369">
        <v>1043</v>
      </c>
    </row>
    <row r="370" spans="1:4" x14ac:dyDescent="0.3">
      <c r="A370">
        <v>12009</v>
      </c>
      <c r="B370">
        <v>2014</v>
      </c>
      <c r="C370">
        <v>722</v>
      </c>
      <c r="D370">
        <v>1073</v>
      </c>
    </row>
    <row r="371" spans="1:4" x14ac:dyDescent="0.3">
      <c r="A371">
        <v>12009</v>
      </c>
      <c r="B371">
        <v>2015</v>
      </c>
      <c r="C371">
        <v>691</v>
      </c>
      <c r="D371">
        <v>1133</v>
      </c>
    </row>
    <row r="372" spans="1:4" x14ac:dyDescent="0.3">
      <c r="A372">
        <v>12009</v>
      </c>
      <c r="B372">
        <v>2016</v>
      </c>
      <c r="C372">
        <v>669</v>
      </c>
      <c r="D372">
        <v>1170</v>
      </c>
    </row>
    <row r="373" spans="1:4" x14ac:dyDescent="0.3">
      <c r="A373">
        <v>12009</v>
      </c>
      <c r="B373">
        <v>2017</v>
      </c>
      <c r="C373">
        <v>642</v>
      </c>
      <c r="D373">
        <v>1191</v>
      </c>
    </row>
    <row r="374" spans="1:4" x14ac:dyDescent="0.3">
      <c r="A374">
        <v>12009</v>
      </c>
      <c r="B374">
        <v>2018</v>
      </c>
      <c r="C374">
        <v>626</v>
      </c>
      <c r="D374">
        <v>1210</v>
      </c>
    </row>
    <row r="375" spans="1:4" x14ac:dyDescent="0.3">
      <c r="A375">
        <v>12009</v>
      </c>
      <c r="B375">
        <v>2019</v>
      </c>
      <c r="C375">
        <v>563</v>
      </c>
      <c r="D375">
        <v>1195</v>
      </c>
    </row>
    <row r="376" spans="1:4" x14ac:dyDescent="0.3">
      <c r="A376">
        <v>12014</v>
      </c>
      <c r="B376">
        <v>2009</v>
      </c>
      <c r="C376">
        <v>1338</v>
      </c>
      <c r="D376">
        <v>2032</v>
      </c>
    </row>
    <row r="377" spans="1:4" x14ac:dyDescent="0.3">
      <c r="A377">
        <v>12014</v>
      </c>
      <c r="B377">
        <v>2010</v>
      </c>
      <c r="C377">
        <v>1305</v>
      </c>
      <c r="D377">
        <v>2031</v>
      </c>
    </row>
    <row r="378" spans="1:4" x14ac:dyDescent="0.3">
      <c r="A378">
        <v>12014</v>
      </c>
      <c r="B378">
        <v>2011</v>
      </c>
      <c r="C378">
        <v>1358</v>
      </c>
      <c r="D378">
        <v>2015</v>
      </c>
    </row>
    <row r="379" spans="1:4" x14ac:dyDescent="0.3">
      <c r="A379">
        <v>12014</v>
      </c>
      <c r="B379">
        <v>2012</v>
      </c>
      <c r="C379">
        <v>1368</v>
      </c>
      <c r="D379">
        <v>2047</v>
      </c>
    </row>
    <row r="380" spans="1:4" x14ac:dyDescent="0.3">
      <c r="A380">
        <v>12014</v>
      </c>
      <c r="B380">
        <v>2013</v>
      </c>
      <c r="C380">
        <v>1442</v>
      </c>
      <c r="D380">
        <v>1968</v>
      </c>
    </row>
    <row r="381" spans="1:4" x14ac:dyDescent="0.3">
      <c r="A381">
        <v>12014</v>
      </c>
      <c r="B381">
        <v>2014</v>
      </c>
      <c r="C381">
        <v>1468</v>
      </c>
      <c r="D381">
        <v>2142</v>
      </c>
    </row>
    <row r="382" spans="1:4" x14ac:dyDescent="0.3">
      <c r="A382">
        <v>12014</v>
      </c>
      <c r="B382">
        <v>2015</v>
      </c>
      <c r="C382">
        <v>1468</v>
      </c>
      <c r="D382">
        <v>2134</v>
      </c>
    </row>
    <row r="383" spans="1:4" x14ac:dyDescent="0.3">
      <c r="A383">
        <v>12014</v>
      </c>
      <c r="B383">
        <v>2016</v>
      </c>
      <c r="C383">
        <v>1466</v>
      </c>
      <c r="D383">
        <v>2131</v>
      </c>
    </row>
    <row r="384" spans="1:4" x14ac:dyDescent="0.3">
      <c r="A384">
        <v>12014</v>
      </c>
      <c r="B384">
        <v>2017</v>
      </c>
      <c r="C384">
        <v>1406</v>
      </c>
      <c r="D384">
        <v>2206</v>
      </c>
    </row>
    <row r="385" spans="1:4" x14ac:dyDescent="0.3">
      <c r="A385">
        <v>12014</v>
      </c>
      <c r="B385">
        <v>2018</v>
      </c>
      <c r="C385">
        <v>1346</v>
      </c>
      <c r="D385">
        <v>2196</v>
      </c>
    </row>
    <row r="386" spans="1:4" x14ac:dyDescent="0.3">
      <c r="A386">
        <v>12014</v>
      </c>
      <c r="B386">
        <v>2019</v>
      </c>
      <c r="C386">
        <v>1308</v>
      </c>
      <c r="D386">
        <v>2276</v>
      </c>
    </row>
    <row r="387" spans="1:4" x14ac:dyDescent="0.3">
      <c r="A387">
        <v>12021</v>
      </c>
      <c r="B387">
        <v>2009</v>
      </c>
      <c r="C387">
        <v>1224</v>
      </c>
      <c r="D387">
        <v>1852</v>
      </c>
    </row>
    <row r="388" spans="1:4" x14ac:dyDescent="0.3">
      <c r="A388">
        <v>12021</v>
      </c>
      <c r="B388">
        <v>2010</v>
      </c>
      <c r="C388">
        <v>1266</v>
      </c>
      <c r="D388">
        <v>1845</v>
      </c>
    </row>
    <row r="389" spans="1:4" x14ac:dyDescent="0.3">
      <c r="A389">
        <v>12021</v>
      </c>
      <c r="B389">
        <v>2011</v>
      </c>
      <c r="C389">
        <v>1244</v>
      </c>
      <c r="D389">
        <v>1855</v>
      </c>
    </row>
    <row r="390" spans="1:4" x14ac:dyDescent="0.3">
      <c r="A390">
        <v>12021</v>
      </c>
      <c r="B390">
        <v>2012</v>
      </c>
      <c r="C390">
        <v>1228</v>
      </c>
      <c r="D390">
        <v>1919</v>
      </c>
    </row>
    <row r="391" spans="1:4" x14ac:dyDescent="0.3">
      <c r="A391">
        <v>12021</v>
      </c>
      <c r="B391">
        <v>2013</v>
      </c>
      <c r="C391">
        <v>1231</v>
      </c>
      <c r="D391">
        <v>1947</v>
      </c>
    </row>
    <row r="392" spans="1:4" x14ac:dyDescent="0.3">
      <c r="A392">
        <v>12021</v>
      </c>
      <c r="B392">
        <v>2014</v>
      </c>
      <c r="C392">
        <v>1218</v>
      </c>
      <c r="D392">
        <v>1983</v>
      </c>
    </row>
    <row r="393" spans="1:4" x14ac:dyDescent="0.3">
      <c r="A393">
        <v>12021</v>
      </c>
      <c r="B393">
        <v>2015</v>
      </c>
      <c r="C393">
        <v>1210</v>
      </c>
      <c r="D393">
        <v>2024</v>
      </c>
    </row>
    <row r="394" spans="1:4" x14ac:dyDescent="0.3">
      <c r="A394">
        <v>12021</v>
      </c>
      <c r="B394">
        <v>2016</v>
      </c>
      <c r="C394">
        <v>1282</v>
      </c>
      <c r="D394">
        <v>2029</v>
      </c>
    </row>
    <row r="395" spans="1:4" x14ac:dyDescent="0.3">
      <c r="A395">
        <v>12021</v>
      </c>
      <c r="B395">
        <v>2017</v>
      </c>
      <c r="C395">
        <v>1262</v>
      </c>
      <c r="D395">
        <v>2070</v>
      </c>
    </row>
    <row r="396" spans="1:4" x14ac:dyDescent="0.3">
      <c r="A396">
        <v>12021</v>
      </c>
      <c r="B396">
        <v>2018</v>
      </c>
      <c r="C396">
        <v>1242</v>
      </c>
      <c r="D396">
        <v>2065</v>
      </c>
    </row>
    <row r="397" spans="1:4" x14ac:dyDescent="0.3">
      <c r="A397">
        <v>12021</v>
      </c>
      <c r="B397">
        <v>2019</v>
      </c>
      <c r="C397">
        <v>1235</v>
      </c>
      <c r="D397">
        <v>2068</v>
      </c>
    </row>
    <row r="398" spans="1:4" x14ac:dyDescent="0.3">
      <c r="A398">
        <v>12025</v>
      </c>
      <c r="B398">
        <v>2009</v>
      </c>
      <c r="C398">
        <v>3373</v>
      </c>
      <c r="D398">
        <v>5050</v>
      </c>
    </row>
    <row r="399" spans="1:4" x14ac:dyDescent="0.3">
      <c r="A399">
        <v>12025</v>
      </c>
      <c r="B399">
        <v>2010</v>
      </c>
      <c r="C399">
        <v>3577</v>
      </c>
      <c r="D399">
        <v>5139</v>
      </c>
    </row>
    <row r="400" spans="1:4" x14ac:dyDescent="0.3">
      <c r="A400">
        <v>12025</v>
      </c>
      <c r="B400">
        <v>2011</v>
      </c>
      <c r="C400">
        <v>3715</v>
      </c>
      <c r="D400">
        <v>5227</v>
      </c>
    </row>
    <row r="401" spans="1:4" x14ac:dyDescent="0.3">
      <c r="A401">
        <v>12025</v>
      </c>
      <c r="B401">
        <v>2012</v>
      </c>
      <c r="C401">
        <v>3859</v>
      </c>
      <c r="D401">
        <v>5287</v>
      </c>
    </row>
    <row r="402" spans="1:4" x14ac:dyDescent="0.3">
      <c r="A402">
        <v>12025</v>
      </c>
      <c r="B402">
        <v>2013</v>
      </c>
      <c r="C402">
        <v>3901</v>
      </c>
      <c r="D402">
        <v>5401</v>
      </c>
    </row>
    <row r="403" spans="1:4" x14ac:dyDescent="0.3">
      <c r="A403">
        <v>12025</v>
      </c>
      <c r="B403">
        <v>2014</v>
      </c>
      <c r="C403">
        <v>3878</v>
      </c>
      <c r="D403">
        <v>5607</v>
      </c>
    </row>
    <row r="404" spans="1:4" x14ac:dyDescent="0.3">
      <c r="A404">
        <v>12025</v>
      </c>
      <c r="B404">
        <v>2015</v>
      </c>
      <c r="C404">
        <v>3896</v>
      </c>
      <c r="D404">
        <v>5899</v>
      </c>
    </row>
    <row r="405" spans="1:4" x14ac:dyDescent="0.3">
      <c r="A405">
        <v>12025</v>
      </c>
      <c r="B405">
        <v>2016</v>
      </c>
      <c r="C405">
        <v>3901</v>
      </c>
      <c r="D405">
        <v>6101</v>
      </c>
    </row>
    <row r="406" spans="1:4" x14ac:dyDescent="0.3">
      <c r="A406">
        <v>12025</v>
      </c>
      <c r="B406">
        <v>2017</v>
      </c>
      <c r="C406">
        <v>3881</v>
      </c>
      <c r="D406">
        <v>6249</v>
      </c>
    </row>
    <row r="407" spans="1:4" x14ac:dyDescent="0.3">
      <c r="A407">
        <v>12025</v>
      </c>
      <c r="B407">
        <v>2018</v>
      </c>
      <c r="C407">
        <v>3804</v>
      </c>
      <c r="D407">
        <v>6426</v>
      </c>
    </row>
    <row r="408" spans="1:4" x14ac:dyDescent="0.3">
      <c r="A408">
        <v>12025</v>
      </c>
      <c r="B408">
        <v>2019</v>
      </c>
      <c r="C408">
        <v>3730</v>
      </c>
      <c r="D408">
        <v>6455</v>
      </c>
    </row>
    <row r="409" spans="1:4" x14ac:dyDescent="0.3">
      <c r="A409">
        <v>12026</v>
      </c>
      <c r="B409">
        <v>2009</v>
      </c>
      <c r="C409">
        <v>756</v>
      </c>
      <c r="D409">
        <v>1236</v>
      </c>
    </row>
    <row r="410" spans="1:4" x14ac:dyDescent="0.3">
      <c r="A410">
        <v>12026</v>
      </c>
      <c r="B410">
        <v>2010</v>
      </c>
      <c r="C410">
        <v>796</v>
      </c>
      <c r="D410">
        <v>1235</v>
      </c>
    </row>
    <row r="411" spans="1:4" x14ac:dyDescent="0.3">
      <c r="A411">
        <v>12026</v>
      </c>
      <c r="B411">
        <v>2011</v>
      </c>
      <c r="C411">
        <v>781</v>
      </c>
      <c r="D411">
        <v>1253</v>
      </c>
    </row>
    <row r="412" spans="1:4" x14ac:dyDescent="0.3">
      <c r="A412">
        <v>12026</v>
      </c>
      <c r="B412">
        <v>2012</v>
      </c>
      <c r="C412">
        <v>824</v>
      </c>
      <c r="D412">
        <v>1245</v>
      </c>
    </row>
    <row r="413" spans="1:4" x14ac:dyDescent="0.3">
      <c r="A413">
        <v>12026</v>
      </c>
      <c r="B413">
        <v>2013</v>
      </c>
      <c r="C413">
        <v>857</v>
      </c>
      <c r="D413">
        <v>1275</v>
      </c>
    </row>
    <row r="414" spans="1:4" x14ac:dyDescent="0.3">
      <c r="A414">
        <v>12026</v>
      </c>
      <c r="B414">
        <v>2014</v>
      </c>
      <c r="C414">
        <v>847</v>
      </c>
      <c r="D414">
        <v>1312</v>
      </c>
    </row>
    <row r="415" spans="1:4" x14ac:dyDescent="0.3">
      <c r="A415">
        <v>12026</v>
      </c>
      <c r="B415">
        <v>2015</v>
      </c>
      <c r="C415">
        <v>863</v>
      </c>
      <c r="D415">
        <v>1293</v>
      </c>
    </row>
    <row r="416" spans="1:4" x14ac:dyDescent="0.3">
      <c r="A416">
        <v>12026</v>
      </c>
      <c r="B416">
        <v>2016</v>
      </c>
      <c r="C416">
        <v>843</v>
      </c>
      <c r="D416">
        <v>1340</v>
      </c>
    </row>
    <row r="417" spans="1:4" x14ac:dyDescent="0.3">
      <c r="A417">
        <v>12026</v>
      </c>
      <c r="B417">
        <v>2017</v>
      </c>
      <c r="C417">
        <v>826</v>
      </c>
      <c r="D417">
        <v>1398</v>
      </c>
    </row>
    <row r="418" spans="1:4" x14ac:dyDescent="0.3">
      <c r="A418">
        <v>12026</v>
      </c>
      <c r="B418">
        <v>2018</v>
      </c>
      <c r="C418">
        <v>831</v>
      </c>
      <c r="D418">
        <v>1424</v>
      </c>
    </row>
    <row r="419" spans="1:4" x14ac:dyDescent="0.3">
      <c r="A419">
        <v>12026</v>
      </c>
      <c r="B419">
        <v>2019</v>
      </c>
      <c r="C419">
        <v>830</v>
      </c>
      <c r="D419">
        <v>1419</v>
      </c>
    </row>
    <row r="420" spans="1:4" x14ac:dyDescent="0.3">
      <c r="A420">
        <v>12029</v>
      </c>
      <c r="B420">
        <v>2009</v>
      </c>
      <c r="C420">
        <v>644</v>
      </c>
      <c r="D420">
        <v>880</v>
      </c>
    </row>
    <row r="421" spans="1:4" x14ac:dyDescent="0.3">
      <c r="A421">
        <v>12029</v>
      </c>
      <c r="B421">
        <v>2010</v>
      </c>
      <c r="C421">
        <v>658</v>
      </c>
      <c r="D421">
        <v>911</v>
      </c>
    </row>
    <row r="422" spans="1:4" x14ac:dyDescent="0.3">
      <c r="A422">
        <v>12029</v>
      </c>
      <c r="B422">
        <v>2011</v>
      </c>
      <c r="C422">
        <v>668</v>
      </c>
      <c r="D422">
        <v>944</v>
      </c>
    </row>
    <row r="423" spans="1:4" x14ac:dyDescent="0.3">
      <c r="A423">
        <v>12029</v>
      </c>
      <c r="B423">
        <v>2012</v>
      </c>
      <c r="C423">
        <v>652</v>
      </c>
      <c r="D423">
        <v>991</v>
      </c>
    </row>
    <row r="424" spans="1:4" x14ac:dyDescent="0.3">
      <c r="A424">
        <v>12029</v>
      </c>
      <c r="B424">
        <v>2013</v>
      </c>
      <c r="C424">
        <v>656</v>
      </c>
      <c r="D424">
        <v>1038</v>
      </c>
    </row>
    <row r="425" spans="1:4" x14ac:dyDescent="0.3">
      <c r="A425">
        <v>12029</v>
      </c>
      <c r="B425">
        <v>2014</v>
      </c>
      <c r="C425">
        <v>638</v>
      </c>
      <c r="D425">
        <v>1066</v>
      </c>
    </row>
    <row r="426" spans="1:4" x14ac:dyDescent="0.3">
      <c r="A426">
        <v>12029</v>
      </c>
      <c r="B426">
        <v>2015</v>
      </c>
      <c r="C426">
        <v>647</v>
      </c>
      <c r="D426">
        <v>1065</v>
      </c>
    </row>
    <row r="427" spans="1:4" x14ac:dyDescent="0.3">
      <c r="A427">
        <v>12029</v>
      </c>
      <c r="B427">
        <v>2016</v>
      </c>
      <c r="C427">
        <v>626</v>
      </c>
      <c r="D427">
        <v>1087</v>
      </c>
    </row>
    <row r="428" spans="1:4" x14ac:dyDescent="0.3">
      <c r="A428">
        <v>12029</v>
      </c>
      <c r="B428">
        <v>2017</v>
      </c>
      <c r="C428">
        <v>635</v>
      </c>
      <c r="D428">
        <v>1098</v>
      </c>
    </row>
    <row r="429" spans="1:4" x14ac:dyDescent="0.3">
      <c r="A429">
        <v>12029</v>
      </c>
      <c r="B429">
        <v>2018</v>
      </c>
      <c r="C429">
        <v>605</v>
      </c>
      <c r="D429">
        <v>1085</v>
      </c>
    </row>
    <row r="430" spans="1:4" x14ac:dyDescent="0.3">
      <c r="A430">
        <v>12029</v>
      </c>
      <c r="B430">
        <v>2019</v>
      </c>
      <c r="C430">
        <v>562</v>
      </c>
      <c r="D430">
        <v>1090</v>
      </c>
    </row>
    <row r="431" spans="1:4" x14ac:dyDescent="0.3">
      <c r="A431">
        <v>12035</v>
      </c>
      <c r="B431">
        <v>2009</v>
      </c>
      <c r="C431">
        <v>1007</v>
      </c>
      <c r="D431">
        <v>1562</v>
      </c>
    </row>
    <row r="432" spans="1:4" x14ac:dyDescent="0.3">
      <c r="A432">
        <v>12035</v>
      </c>
      <c r="B432">
        <v>2010</v>
      </c>
      <c r="C432">
        <v>1054</v>
      </c>
      <c r="D432">
        <v>1569</v>
      </c>
    </row>
    <row r="433" spans="1:4" x14ac:dyDescent="0.3">
      <c r="A433">
        <v>12035</v>
      </c>
      <c r="B433">
        <v>2011</v>
      </c>
      <c r="C433">
        <v>1042</v>
      </c>
      <c r="D433">
        <v>1571</v>
      </c>
    </row>
    <row r="434" spans="1:4" x14ac:dyDescent="0.3">
      <c r="A434">
        <v>12035</v>
      </c>
      <c r="B434">
        <v>2012</v>
      </c>
      <c r="C434">
        <v>1029</v>
      </c>
      <c r="D434">
        <v>1598</v>
      </c>
    </row>
    <row r="435" spans="1:4" x14ac:dyDescent="0.3">
      <c r="A435">
        <v>12035</v>
      </c>
      <c r="B435">
        <v>2013</v>
      </c>
      <c r="C435">
        <v>1058</v>
      </c>
      <c r="D435">
        <v>1586</v>
      </c>
    </row>
    <row r="436" spans="1:4" x14ac:dyDescent="0.3">
      <c r="A436">
        <v>12035</v>
      </c>
      <c r="B436">
        <v>2014</v>
      </c>
      <c r="C436">
        <v>1069</v>
      </c>
      <c r="D436">
        <v>1657</v>
      </c>
    </row>
    <row r="437" spans="1:4" x14ac:dyDescent="0.3">
      <c r="A437">
        <v>12035</v>
      </c>
      <c r="B437">
        <v>2015</v>
      </c>
      <c r="C437">
        <v>1003</v>
      </c>
      <c r="D437">
        <v>1721</v>
      </c>
    </row>
    <row r="438" spans="1:4" x14ac:dyDescent="0.3">
      <c r="A438">
        <v>12035</v>
      </c>
      <c r="B438">
        <v>2016</v>
      </c>
      <c r="C438">
        <v>1024</v>
      </c>
      <c r="D438">
        <v>1762</v>
      </c>
    </row>
    <row r="439" spans="1:4" x14ac:dyDescent="0.3">
      <c r="A439">
        <v>12035</v>
      </c>
      <c r="B439">
        <v>2017</v>
      </c>
      <c r="C439">
        <v>978</v>
      </c>
      <c r="D439">
        <v>1801</v>
      </c>
    </row>
    <row r="440" spans="1:4" x14ac:dyDescent="0.3">
      <c r="A440">
        <v>12035</v>
      </c>
      <c r="B440">
        <v>2018</v>
      </c>
      <c r="C440">
        <v>939</v>
      </c>
      <c r="D440">
        <v>1800</v>
      </c>
    </row>
    <row r="441" spans="1:4" x14ac:dyDescent="0.3">
      <c r="A441">
        <v>12035</v>
      </c>
      <c r="B441">
        <v>2019</v>
      </c>
      <c r="C441">
        <v>967</v>
      </c>
      <c r="D441">
        <v>1777</v>
      </c>
    </row>
    <row r="442" spans="1:4" x14ac:dyDescent="0.3">
      <c r="A442">
        <v>12040</v>
      </c>
      <c r="B442">
        <v>2009</v>
      </c>
      <c r="C442">
        <v>955</v>
      </c>
      <c r="D442">
        <v>1410</v>
      </c>
    </row>
    <row r="443" spans="1:4" x14ac:dyDescent="0.3">
      <c r="A443">
        <v>12040</v>
      </c>
      <c r="B443">
        <v>2010</v>
      </c>
      <c r="C443">
        <v>992</v>
      </c>
      <c r="D443">
        <v>1427</v>
      </c>
    </row>
    <row r="444" spans="1:4" x14ac:dyDescent="0.3">
      <c r="A444">
        <v>12040</v>
      </c>
      <c r="B444">
        <v>2011</v>
      </c>
      <c r="C444">
        <v>1030</v>
      </c>
      <c r="D444">
        <v>1496</v>
      </c>
    </row>
    <row r="445" spans="1:4" x14ac:dyDescent="0.3">
      <c r="A445">
        <v>12040</v>
      </c>
      <c r="B445">
        <v>2012</v>
      </c>
      <c r="C445">
        <v>1047</v>
      </c>
      <c r="D445">
        <v>1536</v>
      </c>
    </row>
    <row r="446" spans="1:4" x14ac:dyDescent="0.3">
      <c r="A446">
        <v>12040</v>
      </c>
      <c r="B446">
        <v>2013</v>
      </c>
      <c r="C446">
        <v>1070</v>
      </c>
      <c r="D446">
        <v>1605</v>
      </c>
    </row>
    <row r="447" spans="1:4" x14ac:dyDescent="0.3">
      <c r="A447">
        <v>12040</v>
      </c>
      <c r="B447">
        <v>2014</v>
      </c>
      <c r="C447">
        <v>1036</v>
      </c>
      <c r="D447">
        <v>1689</v>
      </c>
    </row>
    <row r="448" spans="1:4" x14ac:dyDescent="0.3">
      <c r="A448">
        <v>12040</v>
      </c>
      <c r="B448">
        <v>2015</v>
      </c>
      <c r="C448">
        <v>1067</v>
      </c>
      <c r="D448">
        <v>1743</v>
      </c>
    </row>
    <row r="449" spans="1:4" x14ac:dyDescent="0.3">
      <c r="A449">
        <v>12040</v>
      </c>
      <c r="B449">
        <v>2016</v>
      </c>
      <c r="C449">
        <v>1101</v>
      </c>
      <c r="D449">
        <v>1803</v>
      </c>
    </row>
    <row r="450" spans="1:4" x14ac:dyDescent="0.3">
      <c r="A450">
        <v>12040</v>
      </c>
      <c r="B450">
        <v>2017</v>
      </c>
      <c r="C450">
        <v>1102</v>
      </c>
      <c r="D450">
        <v>1838</v>
      </c>
    </row>
    <row r="451" spans="1:4" x14ac:dyDescent="0.3">
      <c r="A451">
        <v>12040</v>
      </c>
      <c r="B451">
        <v>2018</v>
      </c>
      <c r="C451">
        <v>1070</v>
      </c>
      <c r="D451">
        <v>1895</v>
      </c>
    </row>
    <row r="452" spans="1:4" x14ac:dyDescent="0.3">
      <c r="A452">
        <v>12040</v>
      </c>
      <c r="B452">
        <v>2019</v>
      </c>
      <c r="C452">
        <v>1060</v>
      </c>
      <c r="D452">
        <v>1886</v>
      </c>
    </row>
    <row r="453" spans="1:4" x14ac:dyDescent="0.3">
      <c r="A453">
        <v>12041</v>
      </c>
      <c r="B453">
        <v>2009</v>
      </c>
      <c r="C453">
        <v>1024</v>
      </c>
      <c r="D453">
        <v>1586</v>
      </c>
    </row>
    <row r="454" spans="1:4" x14ac:dyDescent="0.3">
      <c r="A454">
        <v>12041</v>
      </c>
      <c r="B454">
        <v>2010</v>
      </c>
      <c r="C454">
        <v>978</v>
      </c>
      <c r="D454">
        <v>1612</v>
      </c>
    </row>
    <row r="455" spans="1:4" x14ac:dyDescent="0.3">
      <c r="A455">
        <v>12041</v>
      </c>
      <c r="B455">
        <v>2011</v>
      </c>
      <c r="C455">
        <v>996</v>
      </c>
      <c r="D455">
        <v>1653</v>
      </c>
    </row>
    <row r="456" spans="1:4" x14ac:dyDescent="0.3">
      <c r="A456">
        <v>12041</v>
      </c>
      <c r="B456">
        <v>2012</v>
      </c>
      <c r="C456">
        <v>1009</v>
      </c>
      <c r="D456">
        <v>1686</v>
      </c>
    </row>
    <row r="457" spans="1:4" x14ac:dyDescent="0.3">
      <c r="A457">
        <v>12041</v>
      </c>
      <c r="B457">
        <v>2013</v>
      </c>
      <c r="C457">
        <v>1085</v>
      </c>
      <c r="D457">
        <v>1672</v>
      </c>
    </row>
    <row r="458" spans="1:4" x14ac:dyDescent="0.3">
      <c r="A458">
        <v>12041</v>
      </c>
      <c r="B458">
        <v>2014</v>
      </c>
      <c r="C458">
        <v>1081</v>
      </c>
      <c r="D458">
        <v>1699</v>
      </c>
    </row>
    <row r="459" spans="1:4" x14ac:dyDescent="0.3">
      <c r="A459">
        <v>12041</v>
      </c>
      <c r="B459">
        <v>2015</v>
      </c>
      <c r="C459">
        <v>1035</v>
      </c>
      <c r="D459">
        <v>1737</v>
      </c>
    </row>
    <row r="460" spans="1:4" x14ac:dyDescent="0.3">
      <c r="A460">
        <v>12041</v>
      </c>
      <c r="B460">
        <v>2016</v>
      </c>
      <c r="C460">
        <v>1026</v>
      </c>
      <c r="D460">
        <v>1731</v>
      </c>
    </row>
    <row r="461" spans="1:4" x14ac:dyDescent="0.3">
      <c r="A461">
        <v>12041</v>
      </c>
      <c r="B461">
        <v>2017</v>
      </c>
      <c r="C461">
        <v>999</v>
      </c>
      <c r="D461">
        <v>1768</v>
      </c>
    </row>
    <row r="462" spans="1:4" x14ac:dyDescent="0.3">
      <c r="A462">
        <v>12041</v>
      </c>
      <c r="B462">
        <v>2018</v>
      </c>
      <c r="C462">
        <v>1019</v>
      </c>
      <c r="D462">
        <v>1751</v>
      </c>
    </row>
    <row r="463" spans="1:4" x14ac:dyDescent="0.3">
      <c r="A463">
        <v>12041</v>
      </c>
      <c r="B463">
        <v>2019</v>
      </c>
      <c r="C463">
        <v>1007</v>
      </c>
      <c r="D463">
        <v>1786</v>
      </c>
    </row>
    <row r="464" spans="1:4" x14ac:dyDescent="0.3">
      <c r="A464">
        <v>13001</v>
      </c>
      <c r="B464">
        <v>2009</v>
      </c>
      <c r="C464">
        <v>529</v>
      </c>
      <c r="D464">
        <v>874</v>
      </c>
    </row>
    <row r="465" spans="1:4" x14ac:dyDescent="0.3">
      <c r="A465">
        <v>13001</v>
      </c>
      <c r="B465">
        <v>2010</v>
      </c>
      <c r="C465">
        <v>544</v>
      </c>
      <c r="D465">
        <v>863</v>
      </c>
    </row>
    <row r="466" spans="1:4" x14ac:dyDescent="0.3">
      <c r="A466">
        <v>13001</v>
      </c>
      <c r="B466">
        <v>2011</v>
      </c>
      <c r="C466">
        <v>599</v>
      </c>
      <c r="D466">
        <v>849</v>
      </c>
    </row>
    <row r="467" spans="1:4" x14ac:dyDescent="0.3">
      <c r="A467">
        <v>13001</v>
      </c>
      <c r="B467">
        <v>2012</v>
      </c>
      <c r="C467">
        <v>569</v>
      </c>
      <c r="D467">
        <v>854</v>
      </c>
    </row>
    <row r="468" spans="1:4" x14ac:dyDescent="0.3">
      <c r="A468">
        <v>13001</v>
      </c>
      <c r="B468">
        <v>2013</v>
      </c>
      <c r="C468">
        <v>576</v>
      </c>
      <c r="D468">
        <v>835</v>
      </c>
    </row>
    <row r="469" spans="1:4" x14ac:dyDescent="0.3">
      <c r="A469">
        <v>13001</v>
      </c>
      <c r="B469">
        <v>2014</v>
      </c>
      <c r="C469">
        <v>601</v>
      </c>
      <c r="D469">
        <v>840</v>
      </c>
    </row>
    <row r="470" spans="1:4" x14ac:dyDescent="0.3">
      <c r="A470">
        <v>13001</v>
      </c>
      <c r="B470">
        <v>2015</v>
      </c>
      <c r="C470">
        <v>594</v>
      </c>
      <c r="D470">
        <v>877</v>
      </c>
    </row>
    <row r="471" spans="1:4" x14ac:dyDescent="0.3">
      <c r="A471">
        <v>13001</v>
      </c>
      <c r="B471">
        <v>2016</v>
      </c>
      <c r="C471">
        <v>576</v>
      </c>
      <c r="D471">
        <v>925</v>
      </c>
    </row>
    <row r="472" spans="1:4" x14ac:dyDescent="0.3">
      <c r="A472">
        <v>13001</v>
      </c>
      <c r="B472">
        <v>2017</v>
      </c>
      <c r="C472">
        <v>563</v>
      </c>
      <c r="D472">
        <v>982</v>
      </c>
    </row>
    <row r="473" spans="1:4" x14ac:dyDescent="0.3">
      <c r="A473">
        <v>13001</v>
      </c>
      <c r="B473">
        <v>2018</v>
      </c>
      <c r="C473">
        <v>543</v>
      </c>
      <c r="D473">
        <v>979</v>
      </c>
    </row>
    <row r="474" spans="1:4" x14ac:dyDescent="0.3">
      <c r="A474">
        <v>13001</v>
      </c>
      <c r="B474">
        <v>2019</v>
      </c>
      <c r="C474">
        <v>483</v>
      </c>
      <c r="D474">
        <v>980</v>
      </c>
    </row>
    <row r="475" spans="1:4" x14ac:dyDescent="0.3">
      <c r="A475">
        <v>13002</v>
      </c>
      <c r="B475">
        <v>2009</v>
      </c>
      <c r="C475">
        <v>159</v>
      </c>
      <c r="D475">
        <v>241</v>
      </c>
    </row>
    <row r="476" spans="1:4" x14ac:dyDescent="0.3">
      <c r="A476">
        <v>13002</v>
      </c>
      <c r="B476">
        <v>2010</v>
      </c>
      <c r="C476">
        <v>157</v>
      </c>
      <c r="D476">
        <v>260</v>
      </c>
    </row>
    <row r="477" spans="1:4" x14ac:dyDescent="0.3">
      <c r="A477">
        <v>13002</v>
      </c>
      <c r="B477">
        <v>2011</v>
      </c>
      <c r="C477">
        <v>160</v>
      </c>
      <c r="D477">
        <v>266</v>
      </c>
    </row>
    <row r="478" spans="1:4" x14ac:dyDescent="0.3">
      <c r="A478">
        <v>13002</v>
      </c>
      <c r="B478">
        <v>2012</v>
      </c>
      <c r="C478">
        <v>165</v>
      </c>
      <c r="D478">
        <v>286</v>
      </c>
    </row>
    <row r="479" spans="1:4" x14ac:dyDescent="0.3">
      <c r="A479">
        <v>13002</v>
      </c>
      <c r="B479">
        <v>2013</v>
      </c>
      <c r="C479">
        <v>161</v>
      </c>
      <c r="D479">
        <v>277</v>
      </c>
    </row>
    <row r="480" spans="1:4" x14ac:dyDescent="0.3">
      <c r="A480">
        <v>13002</v>
      </c>
      <c r="B480">
        <v>2014</v>
      </c>
      <c r="C480">
        <v>160</v>
      </c>
      <c r="D480">
        <v>285</v>
      </c>
    </row>
    <row r="481" spans="1:4" x14ac:dyDescent="0.3">
      <c r="A481">
        <v>13002</v>
      </c>
      <c r="B481">
        <v>2015</v>
      </c>
      <c r="C481">
        <v>172</v>
      </c>
      <c r="D481">
        <v>272</v>
      </c>
    </row>
    <row r="482" spans="1:4" x14ac:dyDescent="0.3">
      <c r="A482">
        <v>13002</v>
      </c>
      <c r="B482">
        <v>2016</v>
      </c>
      <c r="C482">
        <v>162</v>
      </c>
      <c r="D482">
        <v>283</v>
      </c>
    </row>
    <row r="483" spans="1:4" x14ac:dyDescent="0.3">
      <c r="A483">
        <v>13002</v>
      </c>
      <c r="B483">
        <v>2017</v>
      </c>
      <c r="C483">
        <v>151</v>
      </c>
      <c r="D483">
        <v>284</v>
      </c>
    </row>
    <row r="484" spans="1:4" x14ac:dyDescent="0.3">
      <c r="A484">
        <v>13002</v>
      </c>
      <c r="B484">
        <v>2018</v>
      </c>
      <c r="C484">
        <v>159</v>
      </c>
      <c r="D484">
        <v>273</v>
      </c>
    </row>
    <row r="485" spans="1:4" x14ac:dyDescent="0.3">
      <c r="A485">
        <v>13002</v>
      </c>
      <c r="B485">
        <v>2019</v>
      </c>
      <c r="C485">
        <v>147</v>
      </c>
      <c r="D485">
        <v>276</v>
      </c>
    </row>
    <row r="486" spans="1:4" x14ac:dyDescent="0.3">
      <c r="A486">
        <v>13003</v>
      </c>
      <c r="B486">
        <v>2009</v>
      </c>
      <c r="C486">
        <v>875</v>
      </c>
      <c r="D486">
        <v>1112</v>
      </c>
    </row>
    <row r="487" spans="1:4" x14ac:dyDescent="0.3">
      <c r="A487">
        <v>13003</v>
      </c>
      <c r="B487">
        <v>2010</v>
      </c>
      <c r="C487">
        <v>914</v>
      </c>
      <c r="D487">
        <v>1119</v>
      </c>
    </row>
    <row r="488" spans="1:4" x14ac:dyDescent="0.3">
      <c r="A488">
        <v>13003</v>
      </c>
      <c r="B488">
        <v>2011</v>
      </c>
      <c r="C488">
        <v>919</v>
      </c>
      <c r="D488">
        <v>1163</v>
      </c>
    </row>
    <row r="489" spans="1:4" x14ac:dyDescent="0.3">
      <c r="A489">
        <v>13003</v>
      </c>
      <c r="B489">
        <v>2012</v>
      </c>
      <c r="C489">
        <v>941</v>
      </c>
      <c r="D489">
        <v>1197</v>
      </c>
    </row>
    <row r="490" spans="1:4" x14ac:dyDescent="0.3">
      <c r="A490">
        <v>13003</v>
      </c>
      <c r="B490">
        <v>2013</v>
      </c>
      <c r="C490">
        <v>923</v>
      </c>
      <c r="D490">
        <v>1235</v>
      </c>
    </row>
    <row r="491" spans="1:4" x14ac:dyDescent="0.3">
      <c r="A491">
        <v>13003</v>
      </c>
      <c r="B491">
        <v>2014</v>
      </c>
      <c r="C491">
        <v>910</v>
      </c>
      <c r="D491">
        <v>1275</v>
      </c>
    </row>
    <row r="492" spans="1:4" x14ac:dyDescent="0.3">
      <c r="A492">
        <v>13003</v>
      </c>
      <c r="B492">
        <v>2015</v>
      </c>
      <c r="C492">
        <v>959</v>
      </c>
      <c r="D492">
        <v>1313</v>
      </c>
    </row>
    <row r="493" spans="1:4" x14ac:dyDescent="0.3">
      <c r="A493">
        <v>13003</v>
      </c>
      <c r="B493">
        <v>2016</v>
      </c>
      <c r="C493">
        <v>958</v>
      </c>
      <c r="D493">
        <v>1309</v>
      </c>
    </row>
    <row r="494" spans="1:4" x14ac:dyDescent="0.3">
      <c r="A494">
        <v>13003</v>
      </c>
      <c r="B494">
        <v>2017</v>
      </c>
      <c r="C494">
        <v>943</v>
      </c>
      <c r="D494">
        <v>1360</v>
      </c>
    </row>
    <row r="495" spans="1:4" x14ac:dyDescent="0.3">
      <c r="A495">
        <v>13003</v>
      </c>
      <c r="B495">
        <v>2018</v>
      </c>
      <c r="C495">
        <v>927</v>
      </c>
      <c r="D495">
        <v>1426</v>
      </c>
    </row>
    <row r="496" spans="1:4" x14ac:dyDescent="0.3">
      <c r="A496">
        <v>13003</v>
      </c>
      <c r="B496">
        <v>2019</v>
      </c>
      <c r="C496">
        <v>859</v>
      </c>
      <c r="D496">
        <v>1369</v>
      </c>
    </row>
    <row r="497" spans="1:4" x14ac:dyDescent="0.3">
      <c r="A497">
        <v>13004</v>
      </c>
      <c r="B497">
        <v>2009</v>
      </c>
      <c r="C497">
        <v>674</v>
      </c>
      <c r="D497">
        <v>1072</v>
      </c>
    </row>
    <row r="498" spans="1:4" x14ac:dyDescent="0.3">
      <c r="A498">
        <v>13004</v>
      </c>
      <c r="B498">
        <v>2010</v>
      </c>
      <c r="C498">
        <v>683</v>
      </c>
      <c r="D498">
        <v>1035</v>
      </c>
    </row>
    <row r="499" spans="1:4" x14ac:dyDescent="0.3">
      <c r="A499">
        <v>13004</v>
      </c>
      <c r="B499">
        <v>2011</v>
      </c>
      <c r="C499">
        <v>664</v>
      </c>
      <c r="D499">
        <v>1081</v>
      </c>
    </row>
    <row r="500" spans="1:4" x14ac:dyDescent="0.3">
      <c r="A500">
        <v>13004</v>
      </c>
      <c r="B500">
        <v>2012</v>
      </c>
      <c r="C500">
        <v>631</v>
      </c>
      <c r="D500">
        <v>1054</v>
      </c>
    </row>
    <row r="501" spans="1:4" x14ac:dyDescent="0.3">
      <c r="A501">
        <v>13004</v>
      </c>
      <c r="B501">
        <v>2013</v>
      </c>
      <c r="C501">
        <v>664</v>
      </c>
      <c r="D501">
        <v>1017</v>
      </c>
    </row>
    <row r="502" spans="1:4" x14ac:dyDescent="0.3">
      <c r="A502">
        <v>13004</v>
      </c>
      <c r="B502">
        <v>2014</v>
      </c>
      <c r="C502">
        <v>641</v>
      </c>
      <c r="D502">
        <v>1041</v>
      </c>
    </row>
    <row r="503" spans="1:4" x14ac:dyDescent="0.3">
      <c r="A503">
        <v>13004</v>
      </c>
      <c r="B503">
        <v>2015</v>
      </c>
      <c r="C503">
        <v>653</v>
      </c>
      <c r="D503">
        <v>1020</v>
      </c>
    </row>
    <row r="504" spans="1:4" x14ac:dyDescent="0.3">
      <c r="A504">
        <v>13004</v>
      </c>
      <c r="B504">
        <v>2016</v>
      </c>
      <c r="C504">
        <v>654</v>
      </c>
      <c r="D504">
        <v>1042</v>
      </c>
    </row>
    <row r="505" spans="1:4" x14ac:dyDescent="0.3">
      <c r="A505">
        <v>13004</v>
      </c>
      <c r="B505">
        <v>2017</v>
      </c>
      <c r="C505">
        <v>620</v>
      </c>
      <c r="D505">
        <v>1034</v>
      </c>
    </row>
    <row r="506" spans="1:4" x14ac:dyDescent="0.3">
      <c r="A506">
        <v>13004</v>
      </c>
      <c r="B506">
        <v>2018</v>
      </c>
      <c r="C506">
        <v>662</v>
      </c>
      <c r="D506">
        <v>1028</v>
      </c>
    </row>
    <row r="507" spans="1:4" x14ac:dyDescent="0.3">
      <c r="A507">
        <v>13004</v>
      </c>
      <c r="B507">
        <v>2019</v>
      </c>
      <c r="C507">
        <v>667</v>
      </c>
      <c r="D507">
        <v>1019</v>
      </c>
    </row>
    <row r="508" spans="1:4" x14ac:dyDescent="0.3">
      <c r="A508">
        <v>13006</v>
      </c>
      <c r="B508">
        <v>2009</v>
      </c>
      <c r="C508">
        <v>357</v>
      </c>
      <c r="D508">
        <v>515</v>
      </c>
    </row>
    <row r="509" spans="1:4" x14ac:dyDescent="0.3">
      <c r="A509">
        <v>13006</v>
      </c>
      <c r="B509">
        <v>2010</v>
      </c>
      <c r="C509">
        <v>366</v>
      </c>
      <c r="D509">
        <v>541</v>
      </c>
    </row>
    <row r="510" spans="1:4" x14ac:dyDescent="0.3">
      <c r="A510">
        <v>13006</v>
      </c>
      <c r="B510">
        <v>2011</v>
      </c>
      <c r="C510">
        <v>384</v>
      </c>
      <c r="D510">
        <v>547</v>
      </c>
    </row>
    <row r="511" spans="1:4" x14ac:dyDescent="0.3">
      <c r="A511">
        <v>13006</v>
      </c>
      <c r="B511">
        <v>2012</v>
      </c>
      <c r="C511">
        <v>414</v>
      </c>
      <c r="D511">
        <v>550</v>
      </c>
    </row>
    <row r="512" spans="1:4" x14ac:dyDescent="0.3">
      <c r="A512">
        <v>13006</v>
      </c>
      <c r="B512">
        <v>2013</v>
      </c>
      <c r="C512">
        <v>397</v>
      </c>
      <c r="D512">
        <v>556</v>
      </c>
    </row>
    <row r="513" spans="1:4" x14ac:dyDescent="0.3">
      <c r="A513">
        <v>13006</v>
      </c>
      <c r="B513">
        <v>2014</v>
      </c>
      <c r="C513">
        <v>378</v>
      </c>
      <c r="D513">
        <v>585</v>
      </c>
    </row>
    <row r="514" spans="1:4" x14ac:dyDescent="0.3">
      <c r="A514">
        <v>13006</v>
      </c>
      <c r="B514">
        <v>2015</v>
      </c>
      <c r="C514">
        <v>354</v>
      </c>
      <c r="D514">
        <v>616</v>
      </c>
    </row>
    <row r="515" spans="1:4" x14ac:dyDescent="0.3">
      <c r="A515">
        <v>13006</v>
      </c>
      <c r="B515">
        <v>2016</v>
      </c>
      <c r="C515">
        <v>351</v>
      </c>
      <c r="D515">
        <v>611</v>
      </c>
    </row>
    <row r="516" spans="1:4" x14ac:dyDescent="0.3">
      <c r="A516">
        <v>13006</v>
      </c>
      <c r="B516">
        <v>2017</v>
      </c>
      <c r="C516">
        <v>345</v>
      </c>
      <c r="D516">
        <v>641</v>
      </c>
    </row>
    <row r="517" spans="1:4" x14ac:dyDescent="0.3">
      <c r="A517">
        <v>13006</v>
      </c>
      <c r="B517">
        <v>2018</v>
      </c>
      <c r="C517">
        <v>324</v>
      </c>
      <c r="D517">
        <v>646</v>
      </c>
    </row>
    <row r="518" spans="1:4" x14ac:dyDescent="0.3">
      <c r="A518">
        <v>13006</v>
      </c>
      <c r="B518">
        <v>2019</v>
      </c>
      <c r="C518">
        <v>321</v>
      </c>
      <c r="D518">
        <v>634</v>
      </c>
    </row>
    <row r="519" spans="1:4" x14ac:dyDescent="0.3">
      <c r="A519">
        <v>13008</v>
      </c>
      <c r="B519">
        <v>2009</v>
      </c>
      <c r="C519">
        <v>1365</v>
      </c>
      <c r="D519">
        <v>1989</v>
      </c>
    </row>
    <row r="520" spans="1:4" x14ac:dyDescent="0.3">
      <c r="A520">
        <v>13008</v>
      </c>
      <c r="B520">
        <v>2010</v>
      </c>
      <c r="C520">
        <v>1426</v>
      </c>
      <c r="D520">
        <v>2019</v>
      </c>
    </row>
    <row r="521" spans="1:4" x14ac:dyDescent="0.3">
      <c r="A521">
        <v>13008</v>
      </c>
      <c r="B521">
        <v>2011</v>
      </c>
      <c r="C521">
        <v>1420</v>
      </c>
      <c r="D521">
        <v>2062</v>
      </c>
    </row>
    <row r="522" spans="1:4" x14ac:dyDescent="0.3">
      <c r="A522">
        <v>13008</v>
      </c>
      <c r="B522">
        <v>2012</v>
      </c>
      <c r="C522">
        <v>1435</v>
      </c>
      <c r="D522">
        <v>2091</v>
      </c>
    </row>
    <row r="523" spans="1:4" x14ac:dyDescent="0.3">
      <c r="A523">
        <v>13008</v>
      </c>
      <c r="B523">
        <v>2013</v>
      </c>
      <c r="C523">
        <v>1485</v>
      </c>
      <c r="D523">
        <v>2164</v>
      </c>
    </row>
    <row r="524" spans="1:4" x14ac:dyDescent="0.3">
      <c r="A524">
        <v>13008</v>
      </c>
      <c r="B524">
        <v>2014</v>
      </c>
      <c r="C524">
        <v>1504</v>
      </c>
      <c r="D524">
        <v>2235</v>
      </c>
    </row>
    <row r="525" spans="1:4" x14ac:dyDescent="0.3">
      <c r="A525">
        <v>13008</v>
      </c>
      <c r="B525">
        <v>2015</v>
      </c>
      <c r="C525">
        <v>1522</v>
      </c>
      <c r="D525">
        <v>2331</v>
      </c>
    </row>
    <row r="526" spans="1:4" x14ac:dyDescent="0.3">
      <c r="A526">
        <v>13008</v>
      </c>
      <c r="B526">
        <v>2016</v>
      </c>
      <c r="C526">
        <v>1513</v>
      </c>
      <c r="D526">
        <v>2401</v>
      </c>
    </row>
    <row r="527" spans="1:4" x14ac:dyDescent="0.3">
      <c r="A527">
        <v>13008</v>
      </c>
      <c r="B527">
        <v>2017</v>
      </c>
      <c r="C527">
        <v>1454</v>
      </c>
      <c r="D527">
        <v>2441</v>
      </c>
    </row>
    <row r="528" spans="1:4" x14ac:dyDescent="0.3">
      <c r="A528">
        <v>13008</v>
      </c>
      <c r="B528">
        <v>2018</v>
      </c>
      <c r="C528">
        <v>1458</v>
      </c>
      <c r="D528">
        <v>2511</v>
      </c>
    </row>
    <row r="529" spans="1:4" x14ac:dyDescent="0.3">
      <c r="A529">
        <v>13008</v>
      </c>
      <c r="B529">
        <v>2019</v>
      </c>
      <c r="C529">
        <v>1438</v>
      </c>
      <c r="D529">
        <v>2510</v>
      </c>
    </row>
    <row r="530" spans="1:4" x14ac:dyDescent="0.3">
      <c r="A530">
        <v>13010</v>
      </c>
      <c r="B530">
        <v>2009</v>
      </c>
      <c r="C530">
        <v>302</v>
      </c>
      <c r="D530">
        <v>599</v>
      </c>
    </row>
    <row r="531" spans="1:4" x14ac:dyDescent="0.3">
      <c r="A531">
        <v>13010</v>
      </c>
      <c r="B531">
        <v>2010</v>
      </c>
      <c r="C531">
        <v>336</v>
      </c>
      <c r="D531">
        <v>544</v>
      </c>
    </row>
    <row r="532" spans="1:4" x14ac:dyDescent="0.3">
      <c r="A532">
        <v>13010</v>
      </c>
      <c r="B532">
        <v>2011</v>
      </c>
      <c r="C532">
        <v>323</v>
      </c>
      <c r="D532">
        <v>548</v>
      </c>
    </row>
    <row r="533" spans="1:4" x14ac:dyDescent="0.3">
      <c r="A533">
        <v>13010</v>
      </c>
      <c r="B533">
        <v>2012</v>
      </c>
      <c r="C533">
        <v>284</v>
      </c>
      <c r="D533">
        <v>537</v>
      </c>
    </row>
    <row r="534" spans="1:4" x14ac:dyDescent="0.3">
      <c r="A534">
        <v>13010</v>
      </c>
      <c r="B534">
        <v>2013</v>
      </c>
      <c r="C534">
        <v>290</v>
      </c>
      <c r="D534">
        <v>511</v>
      </c>
    </row>
    <row r="535" spans="1:4" x14ac:dyDescent="0.3">
      <c r="A535">
        <v>13010</v>
      </c>
      <c r="B535">
        <v>2014</v>
      </c>
      <c r="C535">
        <v>267</v>
      </c>
      <c r="D535">
        <v>506</v>
      </c>
    </row>
    <row r="536" spans="1:4" x14ac:dyDescent="0.3">
      <c r="A536">
        <v>13010</v>
      </c>
      <c r="B536">
        <v>2015</v>
      </c>
      <c r="C536">
        <v>271</v>
      </c>
      <c r="D536">
        <v>506</v>
      </c>
    </row>
    <row r="537" spans="1:4" x14ac:dyDescent="0.3">
      <c r="A537">
        <v>13010</v>
      </c>
      <c r="B537">
        <v>2016</v>
      </c>
      <c r="C537">
        <v>298</v>
      </c>
      <c r="D537">
        <v>506</v>
      </c>
    </row>
    <row r="538" spans="1:4" x14ac:dyDescent="0.3">
      <c r="A538">
        <v>13010</v>
      </c>
      <c r="B538">
        <v>2017</v>
      </c>
      <c r="C538">
        <v>312</v>
      </c>
      <c r="D538">
        <v>477</v>
      </c>
    </row>
    <row r="539" spans="1:4" x14ac:dyDescent="0.3">
      <c r="A539">
        <v>13010</v>
      </c>
      <c r="B539">
        <v>2018</v>
      </c>
      <c r="C539">
        <v>286</v>
      </c>
      <c r="D539">
        <v>459</v>
      </c>
    </row>
    <row r="540" spans="1:4" x14ac:dyDescent="0.3">
      <c r="A540">
        <v>13010</v>
      </c>
      <c r="B540">
        <v>2019</v>
      </c>
      <c r="C540">
        <v>275</v>
      </c>
      <c r="D540">
        <v>480</v>
      </c>
    </row>
    <row r="541" spans="1:4" x14ac:dyDescent="0.3">
      <c r="A541">
        <v>13011</v>
      </c>
      <c r="B541">
        <v>2009</v>
      </c>
      <c r="C541">
        <v>898</v>
      </c>
      <c r="D541">
        <v>1505</v>
      </c>
    </row>
    <row r="542" spans="1:4" x14ac:dyDescent="0.3">
      <c r="A542">
        <v>13011</v>
      </c>
      <c r="B542">
        <v>2010</v>
      </c>
      <c r="C542">
        <v>944</v>
      </c>
      <c r="D542">
        <v>1470</v>
      </c>
    </row>
    <row r="543" spans="1:4" x14ac:dyDescent="0.3">
      <c r="A543">
        <v>13011</v>
      </c>
      <c r="B543">
        <v>2011</v>
      </c>
      <c r="C543">
        <v>976</v>
      </c>
      <c r="D543">
        <v>1443</v>
      </c>
    </row>
    <row r="544" spans="1:4" x14ac:dyDescent="0.3">
      <c r="A544">
        <v>13011</v>
      </c>
      <c r="B544">
        <v>2012</v>
      </c>
      <c r="C544">
        <v>977</v>
      </c>
      <c r="D544">
        <v>1425</v>
      </c>
    </row>
    <row r="545" spans="1:4" x14ac:dyDescent="0.3">
      <c r="A545">
        <v>13011</v>
      </c>
      <c r="B545">
        <v>2013</v>
      </c>
      <c r="C545">
        <v>1015</v>
      </c>
      <c r="D545">
        <v>1437</v>
      </c>
    </row>
    <row r="546" spans="1:4" x14ac:dyDescent="0.3">
      <c r="A546">
        <v>13011</v>
      </c>
      <c r="B546">
        <v>2014</v>
      </c>
      <c r="C546">
        <v>1002</v>
      </c>
      <c r="D546">
        <v>1480</v>
      </c>
    </row>
    <row r="547" spans="1:4" x14ac:dyDescent="0.3">
      <c r="A547">
        <v>13011</v>
      </c>
      <c r="B547">
        <v>2015</v>
      </c>
      <c r="C547">
        <v>978</v>
      </c>
      <c r="D547">
        <v>1538</v>
      </c>
    </row>
    <row r="548" spans="1:4" x14ac:dyDescent="0.3">
      <c r="A548">
        <v>13011</v>
      </c>
      <c r="B548">
        <v>2016</v>
      </c>
      <c r="C548">
        <v>972</v>
      </c>
      <c r="D548">
        <v>1571</v>
      </c>
    </row>
    <row r="549" spans="1:4" x14ac:dyDescent="0.3">
      <c r="A549">
        <v>13011</v>
      </c>
      <c r="B549">
        <v>2017</v>
      </c>
      <c r="C549">
        <v>972</v>
      </c>
      <c r="D549">
        <v>1636</v>
      </c>
    </row>
    <row r="550" spans="1:4" x14ac:dyDescent="0.3">
      <c r="A550">
        <v>13011</v>
      </c>
      <c r="B550">
        <v>2018</v>
      </c>
      <c r="C550">
        <v>928</v>
      </c>
      <c r="D550">
        <v>1684</v>
      </c>
    </row>
    <row r="551" spans="1:4" x14ac:dyDescent="0.3">
      <c r="A551">
        <v>13011</v>
      </c>
      <c r="B551">
        <v>2019</v>
      </c>
      <c r="C551">
        <v>976</v>
      </c>
      <c r="D551">
        <v>1702</v>
      </c>
    </row>
    <row r="552" spans="1:4" x14ac:dyDescent="0.3">
      <c r="A552">
        <v>13012</v>
      </c>
      <c r="B552">
        <v>2009</v>
      </c>
      <c r="C552">
        <v>325</v>
      </c>
      <c r="D552">
        <v>470</v>
      </c>
    </row>
    <row r="553" spans="1:4" x14ac:dyDescent="0.3">
      <c r="A553">
        <v>13012</v>
      </c>
      <c r="B553">
        <v>2010</v>
      </c>
      <c r="C553">
        <v>348</v>
      </c>
      <c r="D553">
        <v>461</v>
      </c>
    </row>
    <row r="554" spans="1:4" x14ac:dyDescent="0.3">
      <c r="A554">
        <v>13012</v>
      </c>
      <c r="B554">
        <v>2011</v>
      </c>
      <c r="C554">
        <v>330</v>
      </c>
      <c r="D554">
        <v>483</v>
      </c>
    </row>
    <row r="555" spans="1:4" x14ac:dyDescent="0.3">
      <c r="A555">
        <v>13012</v>
      </c>
      <c r="B555">
        <v>2012</v>
      </c>
      <c r="C555">
        <v>339</v>
      </c>
      <c r="D555">
        <v>508</v>
      </c>
    </row>
    <row r="556" spans="1:4" x14ac:dyDescent="0.3">
      <c r="A556">
        <v>13012</v>
      </c>
      <c r="B556">
        <v>2013</v>
      </c>
      <c r="C556">
        <v>340</v>
      </c>
      <c r="D556">
        <v>530</v>
      </c>
    </row>
    <row r="557" spans="1:4" x14ac:dyDescent="0.3">
      <c r="A557">
        <v>13012</v>
      </c>
      <c r="B557">
        <v>2014</v>
      </c>
      <c r="C557">
        <v>316</v>
      </c>
      <c r="D557">
        <v>551</v>
      </c>
    </row>
    <row r="558" spans="1:4" x14ac:dyDescent="0.3">
      <c r="A558">
        <v>13012</v>
      </c>
      <c r="B558">
        <v>2015</v>
      </c>
      <c r="C558">
        <v>308</v>
      </c>
      <c r="D558">
        <v>553</v>
      </c>
    </row>
    <row r="559" spans="1:4" x14ac:dyDescent="0.3">
      <c r="A559">
        <v>13012</v>
      </c>
      <c r="B559">
        <v>2016</v>
      </c>
      <c r="C559">
        <v>303</v>
      </c>
      <c r="D559">
        <v>574</v>
      </c>
    </row>
    <row r="560" spans="1:4" x14ac:dyDescent="0.3">
      <c r="A560">
        <v>13012</v>
      </c>
      <c r="B560">
        <v>2017</v>
      </c>
      <c r="C560">
        <v>302</v>
      </c>
      <c r="D560">
        <v>566</v>
      </c>
    </row>
    <row r="561" spans="1:4" x14ac:dyDescent="0.3">
      <c r="A561">
        <v>13012</v>
      </c>
      <c r="B561">
        <v>2018</v>
      </c>
      <c r="C561">
        <v>306</v>
      </c>
      <c r="D561">
        <v>553</v>
      </c>
    </row>
    <row r="562" spans="1:4" x14ac:dyDescent="0.3">
      <c r="A562">
        <v>13012</v>
      </c>
      <c r="B562">
        <v>2019</v>
      </c>
      <c r="C562">
        <v>306</v>
      </c>
      <c r="D562">
        <v>540</v>
      </c>
    </row>
    <row r="563" spans="1:4" x14ac:dyDescent="0.3">
      <c r="A563">
        <v>13013</v>
      </c>
      <c r="B563">
        <v>2009</v>
      </c>
      <c r="C563">
        <v>406</v>
      </c>
      <c r="D563">
        <v>611</v>
      </c>
    </row>
    <row r="564" spans="1:4" x14ac:dyDescent="0.3">
      <c r="A564">
        <v>13013</v>
      </c>
      <c r="B564">
        <v>2010</v>
      </c>
      <c r="C564">
        <v>451</v>
      </c>
      <c r="D564">
        <v>597</v>
      </c>
    </row>
    <row r="565" spans="1:4" x14ac:dyDescent="0.3">
      <c r="A565">
        <v>13013</v>
      </c>
      <c r="B565">
        <v>2011</v>
      </c>
      <c r="C565">
        <v>449</v>
      </c>
      <c r="D565">
        <v>620</v>
      </c>
    </row>
    <row r="566" spans="1:4" x14ac:dyDescent="0.3">
      <c r="A566">
        <v>13013</v>
      </c>
      <c r="B566">
        <v>2012</v>
      </c>
      <c r="C566">
        <v>442</v>
      </c>
      <c r="D566">
        <v>605</v>
      </c>
    </row>
    <row r="567" spans="1:4" x14ac:dyDescent="0.3">
      <c r="A567">
        <v>13013</v>
      </c>
      <c r="B567">
        <v>2013</v>
      </c>
      <c r="C567">
        <v>434</v>
      </c>
      <c r="D567">
        <v>655</v>
      </c>
    </row>
    <row r="568" spans="1:4" x14ac:dyDescent="0.3">
      <c r="A568">
        <v>13013</v>
      </c>
      <c r="B568">
        <v>2014</v>
      </c>
      <c r="C568">
        <v>420</v>
      </c>
      <c r="D568">
        <v>675</v>
      </c>
    </row>
    <row r="569" spans="1:4" x14ac:dyDescent="0.3">
      <c r="A569">
        <v>13013</v>
      </c>
      <c r="B569">
        <v>2015</v>
      </c>
      <c r="C569">
        <v>422</v>
      </c>
      <c r="D569">
        <v>679</v>
      </c>
    </row>
    <row r="570" spans="1:4" x14ac:dyDescent="0.3">
      <c r="A570">
        <v>13013</v>
      </c>
      <c r="B570">
        <v>2016</v>
      </c>
      <c r="C570">
        <v>433</v>
      </c>
      <c r="D570">
        <v>715</v>
      </c>
    </row>
    <row r="571" spans="1:4" x14ac:dyDescent="0.3">
      <c r="A571">
        <v>13013</v>
      </c>
      <c r="B571">
        <v>2017</v>
      </c>
      <c r="C571">
        <v>417</v>
      </c>
      <c r="D571">
        <v>709</v>
      </c>
    </row>
    <row r="572" spans="1:4" x14ac:dyDescent="0.3">
      <c r="A572">
        <v>13013</v>
      </c>
      <c r="B572">
        <v>2018</v>
      </c>
      <c r="C572">
        <v>394</v>
      </c>
      <c r="D572">
        <v>714</v>
      </c>
    </row>
    <row r="573" spans="1:4" x14ac:dyDescent="0.3">
      <c r="A573">
        <v>13013</v>
      </c>
      <c r="B573">
        <v>2019</v>
      </c>
      <c r="C573">
        <v>342</v>
      </c>
      <c r="D573">
        <v>722</v>
      </c>
    </row>
    <row r="574" spans="1:4" x14ac:dyDescent="0.3">
      <c r="A574">
        <v>13014</v>
      </c>
      <c r="B574">
        <v>2009</v>
      </c>
      <c r="C574">
        <v>746</v>
      </c>
      <c r="D574">
        <v>1386</v>
      </c>
    </row>
    <row r="575" spans="1:4" x14ac:dyDescent="0.3">
      <c r="A575">
        <v>13014</v>
      </c>
      <c r="B575">
        <v>2010</v>
      </c>
      <c r="C575">
        <v>805</v>
      </c>
      <c r="D575">
        <v>1355</v>
      </c>
    </row>
    <row r="576" spans="1:4" x14ac:dyDescent="0.3">
      <c r="A576">
        <v>13014</v>
      </c>
      <c r="B576">
        <v>2011</v>
      </c>
      <c r="C576">
        <v>817</v>
      </c>
      <c r="D576">
        <v>1347</v>
      </c>
    </row>
    <row r="577" spans="1:4" x14ac:dyDescent="0.3">
      <c r="A577">
        <v>13014</v>
      </c>
      <c r="B577">
        <v>2012</v>
      </c>
      <c r="C577">
        <v>868</v>
      </c>
      <c r="D577">
        <v>1296</v>
      </c>
    </row>
    <row r="578" spans="1:4" x14ac:dyDescent="0.3">
      <c r="A578">
        <v>13014</v>
      </c>
      <c r="B578">
        <v>2013</v>
      </c>
      <c r="C578">
        <v>892</v>
      </c>
      <c r="D578">
        <v>1330</v>
      </c>
    </row>
    <row r="579" spans="1:4" x14ac:dyDescent="0.3">
      <c r="A579">
        <v>13014</v>
      </c>
      <c r="B579">
        <v>2014</v>
      </c>
      <c r="C579">
        <v>855</v>
      </c>
      <c r="D579">
        <v>1380</v>
      </c>
    </row>
    <row r="580" spans="1:4" x14ac:dyDescent="0.3">
      <c r="A580">
        <v>13014</v>
      </c>
      <c r="B580">
        <v>2015</v>
      </c>
      <c r="C580">
        <v>875</v>
      </c>
      <c r="D580">
        <v>1405</v>
      </c>
    </row>
    <row r="581" spans="1:4" x14ac:dyDescent="0.3">
      <c r="A581">
        <v>13014</v>
      </c>
      <c r="B581">
        <v>2016</v>
      </c>
      <c r="C581">
        <v>876</v>
      </c>
      <c r="D581">
        <v>1419</v>
      </c>
    </row>
    <row r="582" spans="1:4" x14ac:dyDescent="0.3">
      <c r="A582">
        <v>13014</v>
      </c>
      <c r="B582">
        <v>2017</v>
      </c>
      <c r="C582">
        <v>881</v>
      </c>
      <c r="D582">
        <v>1436</v>
      </c>
    </row>
    <row r="583" spans="1:4" x14ac:dyDescent="0.3">
      <c r="A583">
        <v>13014</v>
      </c>
      <c r="B583">
        <v>2018</v>
      </c>
      <c r="C583">
        <v>916</v>
      </c>
      <c r="D583">
        <v>1454</v>
      </c>
    </row>
    <row r="584" spans="1:4" x14ac:dyDescent="0.3">
      <c r="A584">
        <v>13014</v>
      </c>
      <c r="B584">
        <v>2019</v>
      </c>
      <c r="C584">
        <v>928</v>
      </c>
      <c r="D584">
        <v>1470</v>
      </c>
    </row>
    <row r="585" spans="1:4" x14ac:dyDescent="0.3">
      <c r="A585">
        <v>13016</v>
      </c>
      <c r="B585">
        <v>2009</v>
      </c>
      <c r="C585">
        <v>326</v>
      </c>
      <c r="D585">
        <v>489</v>
      </c>
    </row>
    <row r="586" spans="1:4" x14ac:dyDescent="0.3">
      <c r="A586">
        <v>13016</v>
      </c>
      <c r="B586">
        <v>2010</v>
      </c>
      <c r="C586">
        <v>332</v>
      </c>
      <c r="D586">
        <v>488</v>
      </c>
    </row>
    <row r="587" spans="1:4" x14ac:dyDescent="0.3">
      <c r="A587">
        <v>13016</v>
      </c>
      <c r="B587">
        <v>2011</v>
      </c>
      <c r="C587">
        <v>332</v>
      </c>
      <c r="D587">
        <v>510</v>
      </c>
    </row>
    <row r="588" spans="1:4" x14ac:dyDescent="0.3">
      <c r="A588">
        <v>13016</v>
      </c>
      <c r="B588">
        <v>2012</v>
      </c>
      <c r="C588">
        <v>330</v>
      </c>
      <c r="D588">
        <v>521</v>
      </c>
    </row>
    <row r="589" spans="1:4" x14ac:dyDescent="0.3">
      <c r="A589">
        <v>13016</v>
      </c>
      <c r="B589">
        <v>2013</v>
      </c>
      <c r="C589">
        <v>334</v>
      </c>
      <c r="D589">
        <v>510</v>
      </c>
    </row>
    <row r="590" spans="1:4" x14ac:dyDescent="0.3">
      <c r="A590">
        <v>13016</v>
      </c>
      <c r="B590">
        <v>2014</v>
      </c>
      <c r="C590">
        <v>320</v>
      </c>
      <c r="D590">
        <v>499</v>
      </c>
    </row>
    <row r="591" spans="1:4" x14ac:dyDescent="0.3">
      <c r="A591">
        <v>13016</v>
      </c>
      <c r="B591">
        <v>2015</v>
      </c>
      <c r="C591">
        <v>343</v>
      </c>
      <c r="D591">
        <v>505</v>
      </c>
    </row>
    <row r="592" spans="1:4" x14ac:dyDescent="0.3">
      <c r="A592">
        <v>13016</v>
      </c>
      <c r="B592">
        <v>2016</v>
      </c>
      <c r="C592">
        <v>340</v>
      </c>
      <c r="D592">
        <v>527</v>
      </c>
    </row>
    <row r="593" spans="1:4" x14ac:dyDescent="0.3">
      <c r="A593">
        <v>13016</v>
      </c>
      <c r="B593">
        <v>2017</v>
      </c>
      <c r="C593">
        <v>364</v>
      </c>
      <c r="D593">
        <v>523</v>
      </c>
    </row>
    <row r="594" spans="1:4" x14ac:dyDescent="0.3">
      <c r="A594">
        <v>13016</v>
      </c>
      <c r="B594">
        <v>2018</v>
      </c>
      <c r="C594">
        <v>344</v>
      </c>
      <c r="D594">
        <v>524</v>
      </c>
    </row>
    <row r="595" spans="1:4" x14ac:dyDescent="0.3">
      <c r="A595">
        <v>13016</v>
      </c>
      <c r="B595">
        <v>2019</v>
      </c>
      <c r="C595">
        <v>327</v>
      </c>
      <c r="D595">
        <v>537</v>
      </c>
    </row>
    <row r="596" spans="1:4" x14ac:dyDescent="0.3">
      <c r="A596">
        <v>13017</v>
      </c>
      <c r="B596">
        <v>2009</v>
      </c>
      <c r="C596">
        <v>637</v>
      </c>
      <c r="D596">
        <v>1000</v>
      </c>
    </row>
    <row r="597" spans="1:4" x14ac:dyDescent="0.3">
      <c r="A597">
        <v>13017</v>
      </c>
      <c r="B597">
        <v>2010</v>
      </c>
      <c r="C597">
        <v>616</v>
      </c>
      <c r="D597">
        <v>1007</v>
      </c>
    </row>
    <row r="598" spans="1:4" x14ac:dyDescent="0.3">
      <c r="A598">
        <v>13017</v>
      </c>
      <c r="B598">
        <v>2011</v>
      </c>
      <c r="C598">
        <v>626</v>
      </c>
      <c r="D598">
        <v>993</v>
      </c>
    </row>
    <row r="599" spans="1:4" x14ac:dyDescent="0.3">
      <c r="A599">
        <v>13017</v>
      </c>
      <c r="B599">
        <v>2012</v>
      </c>
      <c r="C599">
        <v>625</v>
      </c>
      <c r="D599">
        <v>969</v>
      </c>
    </row>
    <row r="600" spans="1:4" x14ac:dyDescent="0.3">
      <c r="A600">
        <v>13017</v>
      </c>
      <c r="B600">
        <v>2013</v>
      </c>
      <c r="C600">
        <v>631</v>
      </c>
      <c r="D600">
        <v>999</v>
      </c>
    </row>
    <row r="601" spans="1:4" x14ac:dyDescent="0.3">
      <c r="A601">
        <v>13017</v>
      </c>
      <c r="B601">
        <v>2014</v>
      </c>
      <c r="C601">
        <v>646</v>
      </c>
      <c r="D601">
        <v>1025</v>
      </c>
    </row>
    <row r="602" spans="1:4" x14ac:dyDescent="0.3">
      <c r="A602">
        <v>13017</v>
      </c>
      <c r="B602">
        <v>2015</v>
      </c>
      <c r="C602">
        <v>647</v>
      </c>
      <c r="D602">
        <v>1036</v>
      </c>
    </row>
    <row r="603" spans="1:4" x14ac:dyDescent="0.3">
      <c r="A603">
        <v>13017</v>
      </c>
      <c r="B603">
        <v>2016</v>
      </c>
      <c r="C603">
        <v>658</v>
      </c>
      <c r="D603">
        <v>1044</v>
      </c>
    </row>
    <row r="604" spans="1:4" x14ac:dyDescent="0.3">
      <c r="A604">
        <v>13017</v>
      </c>
      <c r="B604">
        <v>2017</v>
      </c>
      <c r="C604">
        <v>693</v>
      </c>
      <c r="D604">
        <v>1046</v>
      </c>
    </row>
    <row r="605" spans="1:4" x14ac:dyDescent="0.3">
      <c r="A605">
        <v>13017</v>
      </c>
      <c r="B605">
        <v>2018</v>
      </c>
      <c r="C605">
        <v>666</v>
      </c>
      <c r="D605">
        <v>1066</v>
      </c>
    </row>
    <row r="606" spans="1:4" x14ac:dyDescent="0.3">
      <c r="A606">
        <v>13017</v>
      </c>
      <c r="B606">
        <v>2019</v>
      </c>
      <c r="C606">
        <v>656</v>
      </c>
      <c r="D606">
        <v>1065</v>
      </c>
    </row>
    <row r="607" spans="1:4" x14ac:dyDescent="0.3">
      <c r="A607">
        <v>13019</v>
      </c>
      <c r="B607">
        <v>2009</v>
      </c>
      <c r="C607">
        <v>547</v>
      </c>
      <c r="D607">
        <v>977</v>
      </c>
    </row>
    <row r="608" spans="1:4" x14ac:dyDescent="0.3">
      <c r="A608">
        <v>13019</v>
      </c>
      <c r="B608">
        <v>2010</v>
      </c>
      <c r="C608">
        <v>573</v>
      </c>
      <c r="D608">
        <v>948</v>
      </c>
    </row>
    <row r="609" spans="1:4" x14ac:dyDescent="0.3">
      <c r="A609">
        <v>13019</v>
      </c>
      <c r="B609">
        <v>2011</v>
      </c>
      <c r="C609">
        <v>595</v>
      </c>
      <c r="D609">
        <v>939</v>
      </c>
    </row>
    <row r="610" spans="1:4" x14ac:dyDescent="0.3">
      <c r="A610">
        <v>13019</v>
      </c>
      <c r="B610">
        <v>2012</v>
      </c>
      <c r="C610">
        <v>600</v>
      </c>
      <c r="D610">
        <v>931</v>
      </c>
    </row>
    <row r="611" spans="1:4" x14ac:dyDescent="0.3">
      <c r="A611">
        <v>13019</v>
      </c>
      <c r="B611">
        <v>2013</v>
      </c>
      <c r="C611">
        <v>635</v>
      </c>
      <c r="D611">
        <v>956</v>
      </c>
    </row>
    <row r="612" spans="1:4" x14ac:dyDescent="0.3">
      <c r="A612">
        <v>13019</v>
      </c>
      <c r="B612">
        <v>2014</v>
      </c>
      <c r="C612">
        <v>629</v>
      </c>
      <c r="D612">
        <v>969</v>
      </c>
    </row>
    <row r="613" spans="1:4" x14ac:dyDescent="0.3">
      <c r="A613">
        <v>13019</v>
      </c>
      <c r="B613">
        <v>2015</v>
      </c>
      <c r="C613">
        <v>616</v>
      </c>
      <c r="D613">
        <v>969</v>
      </c>
    </row>
    <row r="614" spans="1:4" x14ac:dyDescent="0.3">
      <c r="A614">
        <v>13019</v>
      </c>
      <c r="B614">
        <v>2016</v>
      </c>
      <c r="C614">
        <v>625</v>
      </c>
      <c r="D614">
        <v>997</v>
      </c>
    </row>
    <row r="615" spans="1:4" x14ac:dyDescent="0.3">
      <c r="A615">
        <v>13019</v>
      </c>
      <c r="B615">
        <v>2017</v>
      </c>
      <c r="C615">
        <v>593</v>
      </c>
      <c r="D615">
        <v>1026</v>
      </c>
    </row>
    <row r="616" spans="1:4" x14ac:dyDescent="0.3">
      <c r="A616">
        <v>13019</v>
      </c>
      <c r="B616">
        <v>2018</v>
      </c>
      <c r="C616">
        <v>602</v>
      </c>
      <c r="D616">
        <v>1026</v>
      </c>
    </row>
    <row r="617" spans="1:4" x14ac:dyDescent="0.3">
      <c r="A617">
        <v>13019</v>
      </c>
      <c r="B617">
        <v>2019</v>
      </c>
      <c r="C617">
        <v>553</v>
      </c>
      <c r="D617">
        <v>1037</v>
      </c>
    </row>
    <row r="618" spans="1:4" x14ac:dyDescent="0.3">
      <c r="A618">
        <v>13021</v>
      </c>
      <c r="B618">
        <v>2009</v>
      </c>
      <c r="C618">
        <v>353</v>
      </c>
      <c r="D618">
        <v>478</v>
      </c>
    </row>
    <row r="619" spans="1:4" x14ac:dyDescent="0.3">
      <c r="A619">
        <v>13021</v>
      </c>
      <c r="B619">
        <v>2010</v>
      </c>
      <c r="C619">
        <v>376</v>
      </c>
      <c r="D619">
        <v>488</v>
      </c>
    </row>
    <row r="620" spans="1:4" x14ac:dyDescent="0.3">
      <c r="A620">
        <v>13021</v>
      </c>
      <c r="B620">
        <v>2011</v>
      </c>
      <c r="C620">
        <v>374</v>
      </c>
      <c r="D620">
        <v>496</v>
      </c>
    </row>
    <row r="621" spans="1:4" x14ac:dyDescent="0.3">
      <c r="A621">
        <v>13021</v>
      </c>
      <c r="B621">
        <v>2012</v>
      </c>
      <c r="C621">
        <v>383</v>
      </c>
      <c r="D621">
        <v>528</v>
      </c>
    </row>
    <row r="622" spans="1:4" x14ac:dyDescent="0.3">
      <c r="A622">
        <v>13021</v>
      </c>
      <c r="B622">
        <v>2013</v>
      </c>
      <c r="C622">
        <v>416</v>
      </c>
      <c r="D622">
        <v>523</v>
      </c>
    </row>
    <row r="623" spans="1:4" x14ac:dyDescent="0.3">
      <c r="A623">
        <v>13021</v>
      </c>
      <c r="B623">
        <v>2014</v>
      </c>
      <c r="C623">
        <v>399</v>
      </c>
      <c r="D623">
        <v>562</v>
      </c>
    </row>
    <row r="624" spans="1:4" x14ac:dyDescent="0.3">
      <c r="A624">
        <v>13021</v>
      </c>
      <c r="B624">
        <v>2015</v>
      </c>
      <c r="C624">
        <v>398</v>
      </c>
      <c r="D624">
        <v>578</v>
      </c>
    </row>
    <row r="625" spans="1:4" x14ac:dyDescent="0.3">
      <c r="A625">
        <v>13021</v>
      </c>
      <c r="B625">
        <v>2016</v>
      </c>
      <c r="C625">
        <v>398</v>
      </c>
      <c r="D625">
        <v>621</v>
      </c>
    </row>
    <row r="626" spans="1:4" x14ac:dyDescent="0.3">
      <c r="A626">
        <v>13021</v>
      </c>
      <c r="B626">
        <v>2017</v>
      </c>
      <c r="C626">
        <v>370</v>
      </c>
      <c r="D626">
        <v>641</v>
      </c>
    </row>
    <row r="627" spans="1:4" x14ac:dyDescent="0.3">
      <c r="A627">
        <v>13021</v>
      </c>
      <c r="B627">
        <v>2018</v>
      </c>
      <c r="C627">
        <v>377</v>
      </c>
      <c r="D627">
        <v>632</v>
      </c>
    </row>
    <row r="628" spans="1:4" x14ac:dyDescent="0.3">
      <c r="A628">
        <v>13021</v>
      </c>
      <c r="B628">
        <v>2019</v>
      </c>
      <c r="C628">
        <v>360</v>
      </c>
      <c r="D628">
        <v>636</v>
      </c>
    </row>
    <row r="629" spans="1:4" x14ac:dyDescent="0.3">
      <c r="A629">
        <v>13023</v>
      </c>
      <c r="B629">
        <v>2009</v>
      </c>
      <c r="C629">
        <v>336</v>
      </c>
      <c r="D629">
        <v>531</v>
      </c>
    </row>
    <row r="630" spans="1:4" x14ac:dyDescent="0.3">
      <c r="A630">
        <v>13023</v>
      </c>
      <c r="B630">
        <v>2010</v>
      </c>
      <c r="C630">
        <v>365</v>
      </c>
      <c r="D630">
        <v>519</v>
      </c>
    </row>
    <row r="631" spans="1:4" x14ac:dyDescent="0.3">
      <c r="A631">
        <v>13023</v>
      </c>
      <c r="B631">
        <v>2011</v>
      </c>
      <c r="C631">
        <v>337</v>
      </c>
      <c r="D631">
        <v>515</v>
      </c>
    </row>
    <row r="632" spans="1:4" x14ac:dyDescent="0.3">
      <c r="A632">
        <v>13023</v>
      </c>
      <c r="B632">
        <v>2012</v>
      </c>
      <c r="C632">
        <v>329</v>
      </c>
      <c r="D632">
        <v>539</v>
      </c>
    </row>
    <row r="633" spans="1:4" x14ac:dyDescent="0.3">
      <c r="A633">
        <v>13023</v>
      </c>
      <c r="B633">
        <v>2013</v>
      </c>
      <c r="C633">
        <v>323</v>
      </c>
      <c r="D633">
        <v>583</v>
      </c>
    </row>
    <row r="634" spans="1:4" x14ac:dyDescent="0.3">
      <c r="A634">
        <v>13023</v>
      </c>
      <c r="B634">
        <v>2014</v>
      </c>
      <c r="C634">
        <v>334</v>
      </c>
      <c r="D634">
        <v>582</v>
      </c>
    </row>
    <row r="635" spans="1:4" x14ac:dyDescent="0.3">
      <c r="A635">
        <v>13023</v>
      </c>
      <c r="B635">
        <v>2015</v>
      </c>
      <c r="C635">
        <v>336</v>
      </c>
      <c r="D635">
        <v>584</v>
      </c>
    </row>
    <row r="636" spans="1:4" x14ac:dyDescent="0.3">
      <c r="A636">
        <v>13023</v>
      </c>
      <c r="B636">
        <v>2016</v>
      </c>
      <c r="C636">
        <v>326</v>
      </c>
      <c r="D636">
        <v>567</v>
      </c>
    </row>
    <row r="637" spans="1:4" x14ac:dyDescent="0.3">
      <c r="A637">
        <v>13023</v>
      </c>
      <c r="B637">
        <v>2017</v>
      </c>
      <c r="C637">
        <v>319</v>
      </c>
      <c r="D637">
        <v>559</v>
      </c>
    </row>
    <row r="638" spans="1:4" x14ac:dyDescent="0.3">
      <c r="A638">
        <v>13023</v>
      </c>
      <c r="B638">
        <v>2018</v>
      </c>
      <c r="C638">
        <v>328</v>
      </c>
      <c r="D638">
        <v>537</v>
      </c>
    </row>
    <row r="639" spans="1:4" x14ac:dyDescent="0.3">
      <c r="A639">
        <v>13023</v>
      </c>
      <c r="B639">
        <v>2019</v>
      </c>
      <c r="C639">
        <v>308</v>
      </c>
      <c r="D639">
        <v>516</v>
      </c>
    </row>
    <row r="640" spans="1:4" x14ac:dyDescent="0.3">
      <c r="A640">
        <v>13025</v>
      </c>
      <c r="B640">
        <v>2009</v>
      </c>
      <c r="C640">
        <v>1103</v>
      </c>
      <c r="D640">
        <v>1962</v>
      </c>
    </row>
    <row r="641" spans="1:4" x14ac:dyDescent="0.3">
      <c r="A641">
        <v>13025</v>
      </c>
      <c r="B641">
        <v>2010</v>
      </c>
      <c r="C641">
        <v>1144</v>
      </c>
      <c r="D641">
        <v>1953</v>
      </c>
    </row>
    <row r="642" spans="1:4" x14ac:dyDescent="0.3">
      <c r="A642">
        <v>13025</v>
      </c>
      <c r="B642">
        <v>2011</v>
      </c>
      <c r="C642">
        <v>1189</v>
      </c>
      <c r="D642">
        <v>1964</v>
      </c>
    </row>
    <row r="643" spans="1:4" x14ac:dyDescent="0.3">
      <c r="A643">
        <v>13025</v>
      </c>
      <c r="B643">
        <v>2012</v>
      </c>
      <c r="C643">
        <v>1244</v>
      </c>
      <c r="D643">
        <v>1992</v>
      </c>
    </row>
    <row r="644" spans="1:4" x14ac:dyDescent="0.3">
      <c r="A644">
        <v>13025</v>
      </c>
      <c r="B644">
        <v>2013</v>
      </c>
      <c r="C644">
        <v>1346</v>
      </c>
      <c r="D644">
        <v>2009</v>
      </c>
    </row>
    <row r="645" spans="1:4" x14ac:dyDescent="0.3">
      <c r="A645">
        <v>13025</v>
      </c>
      <c r="B645">
        <v>2014</v>
      </c>
      <c r="C645">
        <v>1347</v>
      </c>
      <c r="D645">
        <v>2091</v>
      </c>
    </row>
    <row r="646" spans="1:4" x14ac:dyDescent="0.3">
      <c r="A646">
        <v>13025</v>
      </c>
      <c r="B646">
        <v>2015</v>
      </c>
      <c r="C646">
        <v>1325</v>
      </c>
      <c r="D646">
        <v>2131</v>
      </c>
    </row>
    <row r="647" spans="1:4" x14ac:dyDescent="0.3">
      <c r="A647">
        <v>13025</v>
      </c>
      <c r="B647">
        <v>2016</v>
      </c>
      <c r="C647">
        <v>1298</v>
      </c>
      <c r="D647">
        <v>2221</v>
      </c>
    </row>
    <row r="648" spans="1:4" x14ac:dyDescent="0.3">
      <c r="A648">
        <v>13025</v>
      </c>
      <c r="B648">
        <v>2017</v>
      </c>
      <c r="C648">
        <v>1261</v>
      </c>
      <c r="D648">
        <v>2293</v>
      </c>
    </row>
    <row r="649" spans="1:4" x14ac:dyDescent="0.3">
      <c r="A649">
        <v>13025</v>
      </c>
      <c r="B649">
        <v>2018</v>
      </c>
      <c r="C649">
        <v>1302</v>
      </c>
      <c r="D649">
        <v>2294</v>
      </c>
    </row>
    <row r="650" spans="1:4" x14ac:dyDescent="0.3">
      <c r="A650">
        <v>13025</v>
      </c>
      <c r="B650">
        <v>2019</v>
      </c>
      <c r="C650">
        <v>1279</v>
      </c>
      <c r="D650">
        <v>2295</v>
      </c>
    </row>
    <row r="651" spans="1:4" x14ac:dyDescent="0.3">
      <c r="A651">
        <v>13029</v>
      </c>
      <c r="B651">
        <v>2009</v>
      </c>
      <c r="C651">
        <v>525</v>
      </c>
      <c r="D651">
        <v>772</v>
      </c>
    </row>
    <row r="652" spans="1:4" x14ac:dyDescent="0.3">
      <c r="A652">
        <v>13029</v>
      </c>
      <c r="B652">
        <v>2010</v>
      </c>
      <c r="C652">
        <v>563</v>
      </c>
      <c r="D652">
        <v>773</v>
      </c>
    </row>
    <row r="653" spans="1:4" x14ac:dyDescent="0.3">
      <c r="A653">
        <v>13029</v>
      </c>
      <c r="B653">
        <v>2011</v>
      </c>
      <c r="C653">
        <v>578</v>
      </c>
      <c r="D653">
        <v>776</v>
      </c>
    </row>
    <row r="654" spans="1:4" x14ac:dyDescent="0.3">
      <c r="A654">
        <v>13029</v>
      </c>
      <c r="B654">
        <v>2012</v>
      </c>
      <c r="C654">
        <v>591</v>
      </c>
      <c r="D654">
        <v>805</v>
      </c>
    </row>
    <row r="655" spans="1:4" x14ac:dyDescent="0.3">
      <c r="A655">
        <v>13029</v>
      </c>
      <c r="B655">
        <v>2013</v>
      </c>
      <c r="C655">
        <v>582</v>
      </c>
      <c r="D655">
        <v>848</v>
      </c>
    </row>
    <row r="656" spans="1:4" x14ac:dyDescent="0.3">
      <c r="A656">
        <v>13029</v>
      </c>
      <c r="B656">
        <v>2014</v>
      </c>
      <c r="C656">
        <v>536</v>
      </c>
      <c r="D656">
        <v>888</v>
      </c>
    </row>
    <row r="657" spans="1:4" x14ac:dyDescent="0.3">
      <c r="A657">
        <v>13029</v>
      </c>
      <c r="B657">
        <v>2015</v>
      </c>
      <c r="C657">
        <v>542</v>
      </c>
      <c r="D657">
        <v>899</v>
      </c>
    </row>
    <row r="658" spans="1:4" x14ac:dyDescent="0.3">
      <c r="A658">
        <v>13029</v>
      </c>
      <c r="B658">
        <v>2016</v>
      </c>
      <c r="C658">
        <v>531</v>
      </c>
      <c r="D658">
        <v>927</v>
      </c>
    </row>
    <row r="659" spans="1:4" x14ac:dyDescent="0.3">
      <c r="A659">
        <v>13029</v>
      </c>
      <c r="B659">
        <v>2017</v>
      </c>
      <c r="C659">
        <v>531</v>
      </c>
      <c r="D659">
        <v>956</v>
      </c>
    </row>
    <row r="660" spans="1:4" x14ac:dyDescent="0.3">
      <c r="A660">
        <v>13029</v>
      </c>
      <c r="B660">
        <v>2018</v>
      </c>
      <c r="C660">
        <v>547</v>
      </c>
      <c r="D660">
        <v>931</v>
      </c>
    </row>
    <row r="661" spans="1:4" x14ac:dyDescent="0.3">
      <c r="A661">
        <v>13029</v>
      </c>
      <c r="B661">
        <v>2019</v>
      </c>
      <c r="C661">
        <v>529</v>
      </c>
      <c r="D661">
        <v>889</v>
      </c>
    </row>
    <row r="662" spans="1:4" x14ac:dyDescent="0.3">
      <c r="A662">
        <v>13031</v>
      </c>
      <c r="B662">
        <v>2009</v>
      </c>
      <c r="C662">
        <v>462</v>
      </c>
      <c r="D662">
        <v>749</v>
      </c>
    </row>
    <row r="663" spans="1:4" x14ac:dyDescent="0.3">
      <c r="A663">
        <v>13031</v>
      </c>
      <c r="B663">
        <v>2010</v>
      </c>
      <c r="C663">
        <v>477</v>
      </c>
      <c r="D663">
        <v>752</v>
      </c>
    </row>
    <row r="664" spans="1:4" x14ac:dyDescent="0.3">
      <c r="A664">
        <v>13031</v>
      </c>
      <c r="B664">
        <v>2011</v>
      </c>
      <c r="C664">
        <v>484</v>
      </c>
      <c r="D664">
        <v>767</v>
      </c>
    </row>
    <row r="665" spans="1:4" x14ac:dyDescent="0.3">
      <c r="A665">
        <v>13031</v>
      </c>
      <c r="B665">
        <v>2012</v>
      </c>
      <c r="C665">
        <v>511</v>
      </c>
      <c r="D665">
        <v>766</v>
      </c>
    </row>
    <row r="666" spans="1:4" x14ac:dyDescent="0.3">
      <c r="A666">
        <v>13031</v>
      </c>
      <c r="B666">
        <v>2013</v>
      </c>
      <c r="C666">
        <v>518</v>
      </c>
      <c r="D666">
        <v>799</v>
      </c>
    </row>
    <row r="667" spans="1:4" x14ac:dyDescent="0.3">
      <c r="A667">
        <v>13031</v>
      </c>
      <c r="B667">
        <v>2014</v>
      </c>
      <c r="C667">
        <v>517</v>
      </c>
      <c r="D667">
        <v>821</v>
      </c>
    </row>
    <row r="668" spans="1:4" x14ac:dyDescent="0.3">
      <c r="A668">
        <v>13031</v>
      </c>
      <c r="B668">
        <v>2015</v>
      </c>
      <c r="C668">
        <v>517</v>
      </c>
      <c r="D668">
        <v>846</v>
      </c>
    </row>
    <row r="669" spans="1:4" x14ac:dyDescent="0.3">
      <c r="A669">
        <v>13031</v>
      </c>
      <c r="B669">
        <v>2016</v>
      </c>
      <c r="C669">
        <v>522</v>
      </c>
      <c r="D669">
        <v>855</v>
      </c>
    </row>
    <row r="670" spans="1:4" x14ac:dyDescent="0.3">
      <c r="A670">
        <v>13031</v>
      </c>
      <c r="B670">
        <v>2017</v>
      </c>
      <c r="C670">
        <v>548</v>
      </c>
      <c r="D670">
        <v>863</v>
      </c>
    </row>
    <row r="671" spans="1:4" x14ac:dyDescent="0.3">
      <c r="A671">
        <v>13031</v>
      </c>
      <c r="B671">
        <v>2018</v>
      </c>
      <c r="C671">
        <v>544</v>
      </c>
      <c r="D671">
        <v>859</v>
      </c>
    </row>
    <row r="672" spans="1:4" x14ac:dyDescent="0.3">
      <c r="A672">
        <v>13031</v>
      </c>
      <c r="B672">
        <v>2019</v>
      </c>
      <c r="C672">
        <v>514</v>
      </c>
      <c r="D672">
        <v>871</v>
      </c>
    </row>
    <row r="673" spans="1:4" x14ac:dyDescent="0.3">
      <c r="A673">
        <v>13035</v>
      </c>
      <c r="B673">
        <v>2009</v>
      </c>
      <c r="C673">
        <v>488</v>
      </c>
      <c r="D673">
        <v>936</v>
      </c>
    </row>
    <row r="674" spans="1:4" x14ac:dyDescent="0.3">
      <c r="A674">
        <v>13035</v>
      </c>
      <c r="B674">
        <v>2010</v>
      </c>
      <c r="C674">
        <v>529</v>
      </c>
      <c r="D674">
        <v>900</v>
      </c>
    </row>
    <row r="675" spans="1:4" x14ac:dyDescent="0.3">
      <c r="A675">
        <v>13035</v>
      </c>
      <c r="B675">
        <v>2011</v>
      </c>
      <c r="C675">
        <v>560</v>
      </c>
      <c r="D675">
        <v>876</v>
      </c>
    </row>
    <row r="676" spans="1:4" x14ac:dyDescent="0.3">
      <c r="A676">
        <v>13035</v>
      </c>
      <c r="B676">
        <v>2012</v>
      </c>
      <c r="C676">
        <v>535</v>
      </c>
      <c r="D676">
        <v>852</v>
      </c>
    </row>
    <row r="677" spans="1:4" x14ac:dyDescent="0.3">
      <c r="A677">
        <v>13035</v>
      </c>
      <c r="B677">
        <v>2013</v>
      </c>
      <c r="C677">
        <v>544</v>
      </c>
      <c r="D677">
        <v>828</v>
      </c>
    </row>
    <row r="678" spans="1:4" x14ac:dyDescent="0.3">
      <c r="A678">
        <v>13035</v>
      </c>
      <c r="B678">
        <v>2014</v>
      </c>
      <c r="C678">
        <v>573</v>
      </c>
      <c r="D678">
        <v>817</v>
      </c>
    </row>
    <row r="679" spans="1:4" x14ac:dyDescent="0.3">
      <c r="A679">
        <v>13035</v>
      </c>
      <c r="B679">
        <v>2015</v>
      </c>
      <c r="C679">
        <v>591</v>
      </c>
      <c r="D679">
        <v>899</v>
      </c>
    </row>
    <row r="680" spans="1:4" x14ac:dyDescent="0.3">
      <c r="A680">
        <v>13035</v>
      </c>
      <c r="B680">
        <v>2016</v>
      </c>
      <c r="C680">
        <v>586</v>
      </c>
      <c r="D680">
        <v>874</v>
      </c>
    </row>
    <row r="681" spans="1:4" x14ac:dyDescent="0.3">
      <c r="A681">
        <v>13035</v>
      </c>
      <c r="B681">
        <v>2017</v>
      </c>
      <c r="C681">
        <v>577</v>
      </c>
      <c r="D681">
        <v>877</v>
      </c>
    </row>
    <row r="682" spans="1:4" x14ac:dyDescent="0.3">
      <c r="A682">
        <v>13035</v>
      </c>
      <c r="B682">
        <v>2018</v>
      </c>
      <c r="C682">
        <v>559</v>
      </c>
      <c r="D682">
        <v>919</v>
      </c>
    </row>
    <row r="683" spans="1:4" x14ac:dyDescent="0.3">
      <c r="A683">
        <v>13035</v>
      </c>
      <c r="B683">
        <v>2019</v>
      </c>
      <c r="C683">
        <v>585</v>
      </c>
      <c r="D683">
        <v>920</v>
      </c>
    </row>
    <row r="684" spans="1:4" x14ac:dyDescent="0.3">
      <c r="A684">
        <v>13036</v>
      </c>
      <c r="B684">
        <v>2009</v>
      </c>
      <c r="C684">
        <v>388</v>
      </c>
      <c r="D684">
        <v>652</v>
      </c>
    </row>
    <row r="685" spans="1:4" x14ac:dyDescent="0.3">
      <c r="A685">
        <v>13036</v>
      </c>
      <c r="B685">
        <v>2010</v>
      </c>
      <c r="C685">
        <v>414</v>
      </c>
      <c r="D685">
        <v>637</v>
      </c>
    </row>
    <row r="686" spans="1:4" x14ac:dyDescent="0.3">
      <c r="A686">
        <v>13036</v>
      </c>
      <c r="B686">
        <v>2011</v>
      </c>
      <c r="C686">
        <v>405</v>
      </c>
      <c r="D686">
        <v>642</v>
      </c>
    </row>
    <row r="687" spans="1:4" x14ac:dyDescent="0.3">
      <c r="A687">
        <v>13036</v>
      </c>
      <c r="B687">
        <v>2012</v>
      </c>
      <c r="C687">
        <v>410</v>
      </c>
      <c r="D687">
        <v>648</v>
      </c>
    </row>
    <row r="688" spans="1:4" x14ac:dyDescent="0.3">
      <c r="A688">
        <v>13036</v>
      </c>
      <c r="B688">
        <v>2013</v>
      </c>
      <c r="C688">
        <v>409</v>
      </c>
      <c r="D688">
        <v>654</v>
      </c>
    </row>
    <row r="689" spans="1:4" x14ac:dyDescent="0.3">
      <c r="A689">
        <v>13036</v>
      </c>
      <c r="B689">
        <v>2014</v>
      </c>
      <c r="C689">
        <v>420</v>
      </c>
      <c r="D689">
        <v>666</v>
      </c>
    </row>
    <row r="690" spans="1:4" x14ac:dyDescent="0.3">
      <c r="A690">
        <v>13036</v>
      </c>
      <c r="B690">
        <v>2015</v>
      </c>
      <c r="C690">
        <v>445</v>
      </c>
      <c r="D690">
        <v>673</v>
      </c>
    </row>
    <row r="691" spans="1:4" x14ac:dyDescent="0.3">
      <c r="A691">
        <v>13036</v>
      </c>
      <c r="B691">
        <v>2016</v>
      </c>
      <c r="C691">
        <v>406</v>
      </c>
      <c r="D691">
        <v>702</v>
      </c>
    </row>
    <row r="692" spans="1:4" x14ac:dyDescent="0.3">
      <c r="A692">
        <v>13036</v>
      </c>
      <c r="B692">
        <v>2017</v>
      </c>
      <c r="C692">
        <v>417</v>
      </c>
      <c r="D692">
        <v>687</v>
      </c>
    </row>
    <row r="693" spans="1:4" x14ac:dyDescent="0.3">
      <c r="A693">
        <v>13036</v>
      </c>
      <c r="B693">
        <v>2018</v>
      </c>
      <c r="C693">
        <v>405</v>
      </c>
      <c r="D693">
        <v>713</v>
      </c>
    </row>
    <row r="694" spans="1:4" x14ac:dyDescent="0.3">
      <c r="A694">
        <v>13036</v>
      </c>
      <c r="B694">
        <v>2019</v>
      </c>
      <c r="C694">
        <v>407</v>
      </c>
      <c r="D694">
        <v>739</v>
      </c>
    </row>
    <row r="695" spans="1:4" x14ac:dyDescent="0.3">
      <c r="A695">
        <v>13037</v>
      </c>
      <c r="B695">
        <v>2009</v>
      </c>
      <c r="C695">
        <v>381</v>
      </c>
      <c r="D695">
        <v>658</v>
      </c>
    </row>
    <row r="696" spans="1:4" x14ac:dyDescent="0.3">
      <c r="A696">
        <v>13037</v>
      </c>
      <c r="B696">
        <v>2010</v>
      </c>
      <c r="C696">
        <v>419</v>
      </c>
      <c r="D696">
        <v>629</v>
      </c>
    </row>
    <row r="697" spans="1:4" x14ac:dyDescent="0.3">
      <c r="A697">
        <v>13037</v>
      </c>
      <c r="B697">
        <v>2011</v>
      </c>
      <c r="C697">
        <v>463</v>
      </c>
      <c r="D697">
        <v>614</v>
      </c>
    </row>
    <row r="698" spans="1:4" x14ac:dyDescent="0.3">
      <c r="A698">
        <v>13037</v>
      </c>
      <c r="B698">
        <v>2012</v>
      </c>
      <c r="C698">
        <v>478</v>
      </c>
      <c r="D698">
        <v>626</v>
      </c>
    </row>
    <row r="699" spans="1:4" x14ac:dyDescent="0.3">
      <c r="A699">
        <v>13037</v>
      </c>
      <c r="B699">
        <v>2013</v>
      </c>
      <c r="C699">
        <v>498</v>
      </c>
      <c r="D699">
        <v>625</v>
      </c>
    </row>
    <row r="700" spans="1:4" x14ac:dyDescent="0.3">
      <c r="A700">
        <v>13037</v>
      </c>
      <c r="B700">
        <v>2014</v>
      </c>
      <c r="C700">
        <v>476</v>
      </c>
      <c r="D700">
        <v>675</v>
      </c>
    </row>
    <row r="701" spans="1:4" x14ac:dyDescent="0.3">
      <c r="A701">
        <v>13037</v>
      </c>
      <c r="B701">
        <v>2015</v>
      </c>
      <c r="C701">
        <v>471</v>
      </c>
      <c r="D701">
        <v>719</v>
      </c>
    </row>
    <row r="702" spans="1:4" x14ac:dyDescent="0.3">
      <c r="A702">
        <v>13037</v>
      </c>
      <c r="B702">
        <v>2016</v>
      </c>
      <c r="C702">
        <v>458</v>
      </c>
      <c r="D702">
        <v>752</v>
      </c>
    </row>
    <row r="703" spans="1:4" x14ac:dyDescent="0.3">
      <c r="A703">
        <v>13037</v>
      </c>
      <c r="B703">
        <v>2017</v>
      </c>
      <c r="C703">
        <v>463</v>
      </c>
      <c r="D703">
        <v>761</v>
      </c>
    </row>
    <row r="704" spans="1:4" x14ac:dyDescent="0.3">
      <c r="A704">
        <v>13037</v>
      </c>
      <c r="B704">
        <v>2018</v>
      </c>
      <c r="C704">
        <v>426</v>
      </c>
      <c r="D704">
        <v>786</v>
      </c>
    </row>
    <row r="705" spans="1:4" x14ac:dyDescent="0.3">
      <c r="A705">
        <v>13037</v>
      </c>
      <c r="B705">
        <v>2019</v>
      </c>
      <c r="C705">
        <v>453</v>
      </c>
      <c r="D705">
        <v>774</v>
      </c>
    </row>
    <row r="706" spans="1:4" x14ac:dyDescent="0.3">
      <c r="A706">
        <v>13040</v>
      </c>
      <c r="B706">
        <v>2009</v>
      </c>
      <c r="C706">
        <v>1553</v>
      </c>
      <c r="D706">
        <v>2501</v>
      </c>
    </row>
    <row r="707" spans="1:4" x14ac:dyDescent="0.3">
      <c r="A707">
        <v>13040</v>
      </c>
      <c r="B707">
        <v>2010</v>
      </c>
      <c r="C707">
        <v>1584</v>
      </c>
      <c r="D707">
        <v>2485</v>
      </c>
    </row>
    <row r="708" spans="1:4" x14ac:dyDescent="0.3">
      <c r="A708">
        <v>13040</v>
      </c>
      <c r="B708">
        <v>2011</v>
      </c>
      <c r="C708">
        <v>1684</v>
      </c>
      <c r="D708">
        <v>2446</v>
      </c>
    </row>
    <row r="709" spans="1:4" x14ac:dyDescent="0.3">
      <c r="A709">
        <v>13040</v>
      </c>
      <c r="B709">
        <v>2012</v>
      </c>
      <c r="C709">
        <v>1696</v>
      </c>
      <c r="D709">
        <v>2520</v>
      </c>
    </row>
    <row r="710" spans="1:4" x14ac:dyDescent="0.3">
      <c r="A710">
        <v>13040</v>
      </c>
      <c r="B710">
        <v>2013</v>
      </c>
      <c r="C710">
        <v>1756</v>
      </c>
      <c r="D710">
        <v>2556</v>
      </c>
    </row>
    <row r="711" spans="1:4" x14ac:dyDescent="0.3">
      <c r="A711">
        <v>13040</v>
      </c>
      <c r="B711">
        <v>2014</v>
      </c>
      <c r="C711">
        <v>1765</v>
      </c>
      <c r="D711">
        <v>2622</v>
      </c>
    </row>
    <row r="712" spans="1:4" x14ac:dyDescent="0.3">
      <c r="A712">
        <v>13040</v>
      </c>
      <c r="B712">
        <v>2015</v>
      </c>
      <c r="C712">
        <v>1745</v>
      </c>
      <c r="D712">
        <v>2741</v>
      </c>
    </row>
    <row r="713" spans="1:4" x14ac:dyDescent="0.3">
      <c r="A713">
        <v>13040</v>
      </c>
      <c r="B713">
        <v>2016</v>
      </c>
      <c r="C713">
        <v>1782</v>
      </c>
      <c r="D713">
        <v>2852</v>
      </c>
    </row>
    <row r="714" spans="1:4" x14ac:dyDescent="0.3">
      <c r="A714">
        <v>13040</v>
      </c>
      <c r="B714">
        <v>2017</v>
      </c>
      <c r="C714">
        <v>1838</v>
      </c>
      <c r="D714">
        <v>3010</v>
      </c>
    </row>
    <row r="715" spans="1:4" x14ac:dyDescent="0.3">
      <c r="A715">
        <v>13040</v>
      </c>
      <c r="B715">
        <v>2018</v>
      </c>
      <c r="C715">
        <v>1869</v>
      </c>
      <c r="D715">
        <v>3078</v>
      </c>
    </row>
    <row r="716" spans="1:4" x14ac:dyDescent="0.3">
      <c r="A716">
        <v>13040</v>
      </c>
      <c r="B716">
        <v>2019</v>
      </c>
      <c r="C716">
        <v>1894</v>
      </c>
      <c r="D716">
        <v>3127</v>
      </c>
    </row>
    <row r="717" spans="1:4" x14ac:dyDescent="0.3">
      <c r="A717">
        <v>13044</v>
      </c>
      <c r="B717">
        <v>2009</v>
      </c>
      <c r="C717">
        <v>299</v>
      </c>
      <c r="D717">
        <v>440</v>
      </c>
    </row>
    <row r="718" spans="1:4" x14ac:dyDescent="0.3">
      <c r="A718">
        <v>13044</v>
      </c>
      <c r="B718">
        <v>2010</v>
      </c>
      <c r="C718">
        <v>311</v>
      </c>
      <c r="D718">
        <v>446</v>
      </c>
    </row>
    <row r="719" spans="1:4" x14ac:dyDescent="0.3">
      <c r="A719">
        <v>13044</v>
      </c>
      <c r="B719">
        <v>2011</v>
      </c>
      <c r="C719">
        <v>311</v>
      </c>
      <c r="D719">
        <v>439</v>
      </c>
    </row>
    <row r="720" spans="1:4" x14ac:dyDescent="0.3">
      <c r="A720">
        <v>13044</v>
      </c>
      <c r="B720">
        <v>2012</v>
      </c>
      <c r="C720">
        <v>320</v>
      </c>
      <c r="D720">
        <v>473</v>
      </c>
    </row>
    <row r="721" spans="1:4" x14ac:dyDescent="0.3">
      <c r="A721">
        <v>13044</v>
      </c>
      <c r="B721">
        <v>2013</v>
      </c>
      <c r="C721">
        <v>310</v>
      </c>
      <c r="D721">
        <v>483</v>
      </c>
    </row>
    <row r="722" spans="1:4" x14ac:dyDescent="0.3">
      <c r="A722">
        <v>13044</v>
      </c>
      <c r="B722">
        <v>2014</v>
      </c>
      <c r="C722">
        <v>298</v>
      </c>
      <c r="D722">
        <v>501</v>
      </c>
    </row>
    <row r="723" spans="1:4" x14ac:dyDescent="0.3">
      <c r="A723">
        <v>13044</v>
      </c>
      <c r="B723">
        <v>2015</v>
      </c>
      <c r="C723">
        <v>288</v>
      </c>
      <c r="D723">
        <v>519</v>
      </c>
    </row>
    <row r="724" spans="1:4" x14ac:dyDescent="0.3">
      <c r="A724">
        <v>13044</v>
      </c>
      <c r="B724">
        <v>2016</v>
      </c>
      <c r="C724">
        <v>284</v>
      </c>
      <c r="D724">
        <v>518</v>
      </c>
    </row>
    <row r="725" spans="1:4" x14ac:dyDescent="0.3">
      <c r="A725">
        <v>13044</v>
      </c>
      <c r="B725">
        <v>2017</v>
      </c>
      <c r="C725">
        <v>283</v>
      </c>
      <c r="D725">
        <v>501</v>
      </c>
    </row>
    <row r="726" spans="1:4" x14ac:dyDescent="0.3">
      <c r="A726">
        <v>13044</v>
      </c>
      <c r="B726">
        <v>2018</v>
      </c>
      <c r="C726">
        <v>282</v>
      </c>
      <c r="D726">
        <v>497</v>
      </c>
    </row>
    <row r="727" spans="1:4" x14ac:dyDescent="0.3">
      <c r="A727">
        <v>13044</v>
      </c>
      <c r="B727">
        <v>2019</v>
      </c>
      <c r="C727">
        <v>289</v>
      </c>
      <c r="D727">
        <v>509</v>
      </c>
    </row>
    <row r="728" spans="1:4" x14ac:dyDescent="0.3">
      <c r="A728">
        <v>13046</v>
      </c>
      <c r="B728">
        <v>2009</v>
      </c>
      <c r="C728">
        <v>402</v>
      </c>
      <c r="D728">
        <v>601</v>
      </c>
    </row>
    <row r="729" spans="1:4" x14ac:dyDescent="0.3">
      <c r="A729">
        <v>13046</v>
      </c>
      <c r="B729">
        <v>2010</v>
      </c>
      <c r="C729">
        <v>411</v>
      </c>
      <c r="D729">
        <v>590</v>
      </c>
    </row>
    <row r="730" spans="1:4" x14ac:dyDescent="0.3">
      <c r="A730">
        <v>13046</v>
      </c>
      <c r="B730">
        <v>2011</v>
      </c>
      <c r="C730">
        <v>409</v>
      </c>
      <c r="D730">
        <v>628</v>
      </c>
    </row>
    <row r="731" spans="1:4" x14ac:dyDescent="0.3">
      <c r="A731">
        <v>13046</v>
      </c>
      <c r="B731">
        <v>2012</v>
      </c>
      <c r="C731">
        <v>421</v>
      </c>
      <c r="D731">
        <v>635</v>
      </c>
    </row>
    <row r="732" spans="1:4" x14ac:dyDescent="0.3">
      <c r="A732">
        <v>13046</v>
      </c>
      <c r="B732">
        <v>2013</v>
      </c>
      <c r="C732">
        <v>422</v>
      </c>
      <c r="D732">
        <v>632</v>
      </c>
    </row>
    <row r="733" spans="1:4" x14ac:dyDescent="0.3">
      <c r="A733">
        <v>13046</v>
      </c>
      <c r="B733">
        <v>2014</v>
      </c>
      <c r="C733">
        <v>456</v>
      </c>
      <c r="D733">
        <v>651</v>
      </c>
    </row>
    <row r="734" spans="1:4" x14ac:dyDescent="0.3">
      <c r="A734">
        <v>13046</v>
      </c>
      <c r="B734">
        <v>2015</v>
      </c>
      <c r="C734">
        <v>438</v>
      </c>
      <c r="D734">
        <v>719</v>
      </c>
    </row>
    <row r="735" spans="1:4" x14ac:dyDescent="0.3">
      <c r="A735">
        <v>13046</v>
      </c>
      <c r="B735">
        <v>2016</v>
      </c>
      <c r="C735">
        <v>458</v>
      </c>
      <c r="D735">
        <v>718</v>
      </c>
    </row>
    <row r="736" spans="1:4" x14ac:dyDescent="0.3">
      <c r="A736">
        <v>13046</v>
      </c>
      <c r="B736">
        <v>2017</v>
      </c>
      <c r="C736">
        <v>470</v>
      </c>
      <c r="D736">
        <v>720</v>
      </c>
    </row>
    <row r="737" spans="1:4" x14ac:dyDescent="0.3">
      <c r="A737">
        <v>13046</v>
      </c>
      <c r="B737">
        <v>2018</v>
      </c>
      <c r="C737">
        <v>495</v>
      </c>
      <c r="D737">
        <v>742</v>
      </c>
    </row>
    <row r="738" spans="1:4" x14ac:dyDescent="0.3">
      <c r="A738">
        <v>13046</v>
      </c>
      <c r="B738">
        <v>2019</v>
      </c>
      <c r="C738">
        <v>490</v>
      </c>
      <c r="D738">
        <v>761</v>
      </c>
    </row>
    <row r="739" spans="1:4" x14ac:dyDescent="0.3">
      <c r="A739">
        <v>13049</v>
      </c>
      <c r="B739">
        <v>2009</v>
      </c>
      <c r="C739">
        <v>837</v>
      </c>
      <c r="D739">
        <v>1290</v>
      </c>
    </row>
    <row r="740" spans="1:4" x14ac:dyDescent="0.3">
      <c r="A740">
        <v>13049</v>
      </c>
      <c r="B740">
        <v>2010</v>
      </c>
      <c r="C740">
        <v>897</v>
      </c>
      <c r="D740">
        <v>1290</v>
      </c>
    </row>
    <row r="741" spans="1:4" x14ac:dyDescent="0.3">
      <c r="A741">
        <v>13049</v>
      </c>
      <c r="B741">
        <v>2011</v>
      </c>
      <c r="C741">
        <v>888</v>
      </c>
      <c r="D741">
        <v>1334</v>
      </c>
    </row>
    <row r="742" spans="1:4" x14ac:dyDescent="0.3">
      <c r="A742">
        <v>13049</v>
      </c>
      <c r="B742">
        <v>2012</v>
      </c>
      <c r="C742">
        <v>930</v>
      </c>
      <c r="D742">
        <v>1361</v>
      </c>
    </row>
    <row r="743" spans="1:4" x14ac:dyDescent="0.3">
      <c r="A743">
        <v>13049</v>
      </c>
      <c r="B743">
        <v>2013</v>
      </c>
      <c r="C743">
        <v>941</v>
      </c>
      <c r="D743">
        <v>1393</v>
      </c>
    </row>
    <row r="744" spans="1:4" x14ac:dyDescent="0.3">
      <c r="A744">
        <v>13049</v>
      </c>
      <c r="B744">
        <v>2014</v>
      </c>
      <c r="C744">
        <v>926</v>
      </c>
      <c r="D744">
        <v>1464</v>
      </c>
    </row>
    <row r="745" spans="1:4" x14ac:dyDescent="0.3">
      <c r="A745">
        <v>13049</v>
      </c>
      <c r="B745">
        <v>2015</v>
      </c>
      <c r="C745">
        <v>931</v>
      </c>
      <c r="D745">
        <v>1496</v>
      </c>
    </row>
    <row r="746" spans="1:4" x14ac:dyDescent="0.3">
      <c r="A746">
        <v>13049</v>
      </c>
      <c r="B746">
        <v>2016</v>
      </c>
      <c r="C746">
        <v>891</v>
      </c>
      <c r="D746">
        <v>1575</v>
      </c>
    </row>
    <row r="747" spans="1:4" x14ac:dyDescent="0.3">
      <c r="A747">
        <v>13049</v>
      </c>
      <c r="B747">
        <v>2017</v>
      </c>
      <c r="C747">
        <v>830</v>
      </c>
      <c r="D747">
        <v>1592</v>
      </c>
    </row>
    <row r="748" spans="1:4" x14ac:dyDescent="0.3">
      <c r="A748">
        <v>13049</v>
      </c>
      <c r="B748">
        <v>2018</v>
      </c>
      <c r="C748">
        <v>827</v>
      </c>
      <c r="D748">
        <v>1592</v>
      </c>
    </row>
    <row r="749" spans="1:4" x14ac:dyDescent="0.3">
      <c r="A749">
        <v>13049</v>
      </c>
      <c r="B749">
        <v>2019</v>
      </c>
      <c r="C749">
        <v>779</v>
      </c>
      <c r="D749">
        <v>1595</v>
      </c>
    </row>
    <row r="750" spans="1:4" x14ac:dyDescent="0.3">
      <c r="A750">
        <v>13053</v>
      </c>
      <c r="B750">
        <v>2009</v>
      </c>
      <c r="C750">
        <v>602</v>
      </c>
      <c r="D750">
        <v>868</v>
      </c>
    </row>
    <row r="751" spans="1:4" x14ac:dyDescent="0.3">
      <c r="A751">
        <v>13053</v>
      </c>
      <c r="B751">
        <v>2010</v>
      </c>
      <c r="C751">
        <v>634</v>
      </c>
      <c r="D751">
        <v>897</v>
      </c>
    </row>
    <row r="752" spans="1:4" x14ac:dyDescent="0.3">
      <c r="A752">
        <v>13053</v>
      </c>
      <c r="B752">
        <v>2011</v>
      </c>
      <c r="C752">
        <v>654</v>
      </c>
      <c r="D752">
        <v>884</v>
      </c>
    </row>
    <row r="753" spans="1:4" x14ac:dyDescent="0.3">
      <c r="A753">
        <v>13053</v>
      </c>
      <c r="B753">
        <v>2012</v>
      </c>
      <c r="C753">
        <v>673</v>
      </c>
      <c r="D753">
        <v>911</v>
      </c>
    </row>
    <row r="754" spans="1:4" x14ac:dyDescent="0.3">
      <c r="A754">
        <v>13053</v>
      </c>
      <c r="B754">
        <v>2013</v>
      </c>
      <c r="C754">
        <v>655</v>
      </c>
      <c r="D754">
        <v>959</v>
      </c>
    </row>
    <row r="755" spans="1:4" x14ac:dyDescent="0.3">
      <c r="A755">
        <v>13053</v>
      </c>
      <c r="B755">
        <v>2014</v>
      </c>
      <c r="C755">
        <v>678</v>
      </c>
      <c r="D755">
        <v>993</v>
      </c>
    </row>
    <row r="756" spans="1:4" x14ac:dyDescent="0.3">
      <c r="A756">
        <v>13053</v>
      </c>
      <c r="B756">
        <v>2015</v>
      </c>
      <c r="C756">
        <v>658</v>
      </c>
      <c r="D756">
        <v>1042</v>
      </c>
    </row>
    <row r="757" spans="1:4" x14ac:dyDescent="0.3">
      <c r="A757">
        <v>13053</v>
      </c>
      <c r="B757">
        <v>2016</v>
      </c>
      <c r="C757">
        <v>597</v>
      </c>
      <c r="D757">
        <v>1075</v>
      </c>
    </row>
    <row r="758" spans="1:4" x14ac:dyDescent="0.3">
      <c r="A758">
        <v>13053</v>
      </c>
      <c r="B758">
        <v>2017</v>
      </c>
      <c r="C758">
        <v>576</v>
      </c>
      <c r="D758">
        <v>1097</v>
      </c>
    </row>
    <row r="759" spans="1:4" x14ac:dyDescent="0.3">
      <c r="A759">
        <v>13053</v>
      </c>
      <c r="B759">
        <v>2018</v>
      </c>
      <c r="C759">
        <v>566</v>
      </c>
      <c r="D759">
        <v>1049</v>
      </c>
    </row>
    <row r="760" spans="1:4" x14ac:dyDescent="0.3">
      <c r="A760">
        <v>13053</v>
      </c>
      <c r="B760">
        <v>2019</v>
      </c>
      <c r="C760">
        <v>528</v>
      </c>
      <c r="D760">
        <v>1032</v>
      </c>
    </row>
    <row r="761" spans="1:4" x14ac:dyDescent="0.3">
      <c r="A761">
        <v>21001</v>
      </c>
      <c r="B761">
        <v>2009</v>
      </c>
      <c r="C761">
        <v>1605</v>
      </c>
      <c r="D761">
        <v>2009</v>
      </c>
    </row>
    <row r="762" spans="1:4" x14ac:dyDescent="0.3">
      <c r="A762">
        <v>21001</v>
      </c>
      <c r="B762">
        <v>2010</v>
      </c>
      <c r="C762">
        <v>1623</v>
      </c>
      <c r="D762">
        <v>2057</v>
      </c>
    </row>
    <row r="763" spans="1:4" x14ac:dyDescent="0.3">
      <c r="A763">
        <v>21001</v>
      </c>
      <c r="B763">
        <v>2011</v>
      </c>
      <c r="C763">
        <v>1622</v>
      </c>
      <c r="D763">
        <v>2187</v>
      </c>
    </row>
    <row r="764" spans="1:4" x14ac:dyDescent="0.3">
      <c r="A764">
        <v>21001</v>
      </c>
      <c r="B764">
        <v>2012</v>
      </c>
      <c r="C764">
        <v>1740</v>
      </c>
      <c r="D764">
        <v>2300</v>
      </c>
    </row>
    <row r="765" spans="1:4" x14ac:dyDescent="0.3">
      <c r="A765">
        <v>21001</v>
      </c>
      <c r="B765">
        <v>2013</v>
      </c>
      <c r="C765">
        <v>1735</v>
      </c>
      <c r="D765">
        <v>2378</v>
      </c>
    </row>
    <row r="766" spans="1:4" x14ac:dyDescent="0.3">
      <c r="A766">
        <v>21001</v>
      </c>
      <c r="B766">
        <v>2014</v>
      </c>
      <c r="C766">
        <v>1775</v>
      </c>
      <c r="D766">
        <v>2489</v>
      </c>
    </row>
    <row r="767" spans="1:4" x14ac:dyDescent="0.3">
      <c r="A767">
        <v>21001</v>
      </c>
      <c r="B767">
        <v>2015</v>
      </c>
      <c r="C767">
        <v>1776</v>
      </c>
      <c r="D767">
        <v>2548</v>
      </c>
    </row>
    <row r="768" spans="1:4" x14ac:dyDescent="0.3">
      <c r="A768">
        <v>21001</v>
      </c>
      <c r="B768">
        <v>2016</v>
      </c>
      <c r="C768">
        <v>1832</v>
      </c>
      <c r="D768">
        <v>2645</v>
      </c>
    </row>
    <row r="769" spans="1:4" x14ac:dyDescent="0.3">
      <c r="A769">
        <v>21001</v>
      </c>
      <c r="B769">
        <v>2017</v>
      </c>
      <c r="C769">
        <v>1862</v>
      </c>
      <c r="D769">
        <v>2681</v>
      </c>
    </row>
    <row r="770" spans="1:4" x14ac:dyDescent="0.3">
      <c r="A770">
        <v>21001</v>
      </c>
      <c r="B770">
        <v>2018</v>
      </c>
      <c r="C770">
        <v>2007</v>
      </c>
      <c r="D770">
        <v>2810</v>
      </c>
    </row>
    <row r="771" spans="1:4" x14ac:dyDescent="0.3">
      <c r="A771">
        <v>21001</v>
      </c>
      <c r="B771">
        <v>2019</v>
      </c>
      <c r="C771">
        <v>2057</v>
      </c>
      <c r="D771">
        <v>2880</v>
      </c>
    </row>
    <row r="772" spans="1:4" x14ac:dyDescent="0.3">
      <c r="A772">
        <v>21002</v>
      </c>
      <c r="B772">
        <v>2009</v>
      </c>
      <c r="C772">
        <v>297</v>
      </c>
      <c r="D772">
        <v>301</v>
      </c>
    </row>
    <row r="773" spans="1:4" x14ac:dyDescent="0.3">
      <c r="A773">
        <v>21002</v>
      </c>
      <c r="B773">
        <v>2010</v>
      </c>
      <c r="C773">
        <v>313</v>
      </c>
      <c r="D773">
        <v>300</v>
      </c>
    </row>
    <row r="774" spans="1:4" x14ac:dyDescent="0.3">
      <c r="A774">
        <v>21002</v>
      </c>
      <c r="B774">
        <v>2011</v>
      </c>
      <c r="C774">
        <v>337</v>
      </c>
      <c r="D774">
        <v>295</v>
      </c>
    </row>
    <row r="775" spans="1:4" x14ac:dyDescent="0.3">
      <c r="A775">
        <v>21002</v>
      </c>
      <c r="B775">
        <v>2012</v>
      </c>
      <c r="C775">
        <v>326</v>
      </c>
      <c r="D775">
        <v>304</v>
      </c>
    </row>
    <row r="776" spans="1:4" x14ac:dyDescent="0.3">
      <c r="A776">
        <v>21002</v>
      </c>
      <c r="B776">
        <v>2013</v>
      </c>
      <c r="C776">
        <v>327</v>
      </c>
      <c r="D776">
        <v>303</v>
      </c>
    </row>
    <row r="777" spans="1:4" x14ac:dyDescent="0.3">
      <c r="A777">
        <v>21002</v>
      </c>
      <c r="B777">
        <v>2014</v>
      </c>
      <c r="C777">
        <v>335</v>
      </c>
      <c r="D777">
        <v>301</v>
      </c>
    </row>
    <row r="778" spans="1:4" x14ac:dyDescent="0.3">
      <c r="A778">
        <v>21002</v>
      </c>
      <c r="B778">
        <v>2015</v>
      </c>
      <c r="C778">
        <v>337</v>
      </c>
      <c r="D778">
        <v>304</v>
      </c>
    </row>
    <row r="779" spans="1:4" x14ac:dyDescent="0.3">
      <c r="A779">
        <v>21002</v>
      </c>
      <c r="B779">
        <v>2016</v>
      </c>
      <c r="C779">
        <v>350</v>
      </c>
      <c r="D779">
        <v>332</v>
      </c>
    </row>
    <row r="780" spans="1:4" x14ac:dyDescent="0.3">
      <c r="A780">
        <v>21002</v>
      </c>
      <c r="B780">
        <v>2017</v>
      </c>
      <c r="C780">
        <v>338</v>
      </c>
      <c r="D780">
        <v>351</v>
      </c>
    </row>
    <row r="781" spans="1:4" x14ac:dyDescent="0.3">
      <c r="A781">
        <v>21002</v>
      </c>
      <c r="B781">
        <v>2018</v>
      </c>
      <c r="C781">
        <v>346</v>
      </c>
      <c r="D781">
        <v>356</v>
      </c>
    </row>
    <row r="782" spans="1:4" x14ac:dyDescent="0.3">
      <c r="A782">
        <v>21002</v>
      </c>
      <c r="B782">
        <v>2019</v>
      </c>
      <c r="C782">
        <v>368</v>
      </c>
      <c r="D782">
        <v>367</v>
      </c>
    </row>
    <row r="783" spans="1:4" x14ac:dyDescent="0.3">
      <c r="A783">
        <v>21003</v>
      </c>
      <c r="B783">
        <v>2009</v>
      </c>
      <c r="C783">
        <v>494</v>
      </c>
      <c r="D783">
        <v>524</v>
      </c>
    </row>
    <row r="784" spans="1:4" x14ac:dyDescent="0.3">
      <c r="A784">
        <v>21003</v>
      </c>
      <c r="B784">
        <v>2010</v>
      </c>
      <c r="C784">
        <v>503</v>
      </c>
      <c r="D784">
        <v>527</v>
      </c>
    </row>
    <row r="785" spans="1:4" x14ac:dyDescent="0.3">
      <c r="A785">
        <v>21003</v>
      </c>
      <c r="B785">
        <v>2011</v>
      </c>
      <c r="C785">
        <v>478</v>
      </c>
      <c r="D785">
        <v>559</v>
      </c>
    </row>
    <row r="786" spans="1:4" x14ac:dyDescent="0.3">
      <c r="A786">
        <v>21003</v>
      </c>
      <c r="B786">
        <v>2012</v>
      </c>
      <c r="C786">
        <v>478</v>
      </c>
      <c r="D786">
        <v>562</v>
      </c>
    </row>
    <row r="787" spans="1:4" x14ac:dyDescent="0.3">
      <c r="A787">
        <v>21003</v>
      </c>
      <c r="B787">
        <v>2013</v>
      </c>
      <c r="C787">
        <v>504</v>
      </c>
      <c r="D787">
        <v>559</v>
      </c>
    </row>
    <row r="788" spans="1:4" x14ac:dyDescent="0.3">
      <c r="A788">
        <v>21003</v>
      </c>
      <c r="B788">
        <v>2014</v>
      </c>
      <c r="C788">
        <v>482</v>
      </c>
      <c r="D788">
        <v>562</v>
      </c>
    </row>
    <row r="789" spans="1:4" x14ac:dyDescent="0.3">
      <c r="A789">
        <v>21003</v>
      </c>
      <c r="B789">
        <v>2015</v>
      </c>
      <c r="C789">
        <v>763</v>
      </c>
      <c r="D789">
        <v>875</v>
      </c>
    </row>
    <row r="790" spans="1:4" x14ac:dyDescent="0.3">
      <c r="A790">
        <v>21003</v>
      </c>
      <c r="B790">
        <v>2016</v>
      </c>
      <c r="C790">
        <v>731</v>
      </c>
      <c r="D790">
        <v>898</v>
      </c>
    </row>
    <row r="791" spans="1:4" x14ac:dyDescent="0.3">
      <c r="A791">
        <v>21003</v>
      </c>
      <c r="B791">
        <v>2017</v>
      </c>
      <c r="C791">
        <v>512</v>
      </c>
      <c r="D791">
        <v>557</v>
      </c>
    </row>
    <row r="792" spans="1:4" x14ac:dyDescent="0.3">
      <c r="A792">
        <v>21003</v>
      </c>
      <c r="B792">
        <v>2018</v>
      </c>
      <c r="C792">
        <v>532</v>
      </c>
      <c r="D792">
        <v>591</v>
      </c>
    </row>
    <row r="793" spans="1:4" x14ac:dyDescent="0.3">
      <c r="A793">
        <v>21003</v>
      </c>
      <c r="B793">
        <v>2019</v>
      </c>
      <c r="C793">
        <v>527</v>
      </c>
      <c r="D793">
        <v>613</v>
      </c>
    </row>
    <row r="794" spans="1:4" x14ac:dyDescent="0.3">
      <c r="A794">
        <v>21004</v>
      </c>
      <c r="B794">
        <v>2009</v>
      </c>
      <c r="C794">
        <v>1987</v>
      </c>
      <c r="D794">
        <v>2682</v>
      </c>
    </row>
    <row r="795" spans="1:4" x14ac:dyDescent="0.3">
      <c r="A795">
        <v>21004</v>
      </c>
      <c r="B795">
        <v>2010</v>
      </c>
      <c r="C795">
        <v>1989</v>
      </c>
      <c r="D795">
        <v>2712</v>
      </c>
    </row>
    <row r="796" spans="1:4" x14ac:dyDescent="0.3">
      <c r="A796">
        <v>21004</v>
      </c>
      <c r="B796">
        <v>2011</v>
      </c>
      <c r="C796">
        <v>2036</v>
      </c>
      <c r="D796">
        <v>2759</v>
      </c>
    </row>
    <row r="797" spans="1:4" x14ac:dyDescent="0.3">
      <c r="A797">
        <v>21004</v>
      </c>
      <c r="B797">
        <v>2012</v>
      </c>
      <c r="C797">
        <v>2133</v>
      </c>
      <c r="D797">
        <v>2860</v>
      </c>
    </row>
    <row r="798" spans="1:4" x14ac:dyDescent="0.3">
      <c r="A798">
        <v>21004</v>
      </c>
      <c r="B798">
        <v>2013</v>
      </c>
      <c r="C798">
        <v>2294</v>
      </c>
      <c r="D798">
        <v>2936</v>
      </c>
    </row>
    <row r="799" spans="1:4" x14ac:dyDescent="0.3">
      <c r="A799">
        <v>21004</v>
      </c>
      <c r="B799">
        <v>2014</v>
      </c>
      <c r="C799">
        <v>2367</v>
      </c>
      <c r="D799">
        <v>3109</v>
      </c>
    </row>
    <row r="800" spans="1:4" x14ac:dyDescent="0.3">
      <c r="A800">
        <v>21004</v>
      </c>
      <c r="B800">
        <v>2015</v>
      </c>
      <c r="C800">
        <v>2405</v>
      </c>
      <c r="D800">
        <v>3299</v>
      </c>
    </row>
    <row r="801" spans="1:4" x14ac:dyDescent="0.3">
      <c r="A801">
        <v>21004</v>
      </c>
      <c r="B801">
        <v>2016</v>
      </c>
      <c r="C801">
        <v>2323</v>
      </c>
      <c r="D801">
        <v>3359</v>
      </c>
    </row>
    <row r="802" spans="1:4" x14ac:dyDescent="0.3">
      <c r="A802">
        <v>21004</v>
      </c>
      <c r="B802">
        <v>2017</v>
      </c>
      <c r="C802">
        <v>2365</v>
      </c>
      <c r="D802">
        <v>3483</v>
      </c>
    </row>
    <row r="803" spans="1:4" x14ac:dyDescent="0.3">
      <c r="A803">
        <v>21004</v>
      </c>
      <c r="B803">
        <v>2018</v>
      </c>
      <c r="C803">
        <v>2362</v>
      </c>
      <c r="D803">
        <v>3576</v>
      </c>
    </row>
    <row r="804" spans="1:4" x14ac:dyDescent="0.3">
      <c r="A804">
        <v>21004</v>
      </c>
      <c r="B804">
        <v>2019</v>
      </c>
      <c r="C804">
        <v>2457</v>
      </c>
      <c r="D804">
        <v>3769</v>
      </c>
    </row>
    <row r="805" spans="1:4" x14ac:dyDescent="0.3">
      <c r="A805">
        <v>21005</v>
      </c>
      <c r="B805">
        <v>2009</v>
      </c>
      <c r="C805">
        <v>452</v>
      </c>
      <c r="D805">
        <v>696</v>
      </c>
    </row>
    <row r="806" spans="1:4" x14ac:dyDescent="0.3">
      <c r="A806">
        <v>21005</v>
      </c>
      <c r="B806">
        <v>2010</v>
      </c>
      <c r="C806">
        <v>447</v>
      </c>
      <c r="D806">
        <v>729</v>
      </c>
    </row>
    <row r="807" spans="1:4" x14ac:dyDescent="0.3">
      <c r="A807">
        <v>21005</v>
      </c>
      <c r="B807">
        <v>2011</v>
      </c>
      <c r="C807">
        <v>435</v>
      </c>
      <c r="D807">
        <v>716</v>
      </c>
    </row>
    <row r="808" spans="1:4" x14ac:dyDescent="0.3">
      <c r="A808">
        <v>21005</v>
      </c>
      <c r="B808">
        <v>2012</v>
      </c>
      <c r="C808">
        <v>477</v>
      </c>
      <c r="D808">
        <v>723</v>
      </c>
    </row>
    <row r="809" spans="1:4" x14ac:dyDescent="0.3">
      <c r="A809">
        <v>21005</v>
      </c>
      <c r="B809">
        <v>2013</v>
      </c>
      <c r="C809">
        <v>508</v>
      </c>
      <c r="D809">
        <v>727</v>
      </c>
    </row>
    <row r="810" spans="1:4" x14ac:dyDescent="0.3">
      <c r="A810">
        <v>21005</v>
      </c>
      <c r="B810">
        <v>2014</v>
      </c>
      <c r="C810">
        <v>520</v>
      </c>
      <c r="D810">
        <v>741</v>
      </c>
    </row>
    <row r="811" spans="1:4" x14ac:dyDescent="0.3">
      <c r="A811">
        <v>21005</v>
      </c>
      <c r="B811">
        <v>2015</v>
      </c>
      <c r="C811">
        <v>534</v>
      </c>
      <c r="D811">
        <v>760</v>
      </c>
    </row>
    <row r="812" spans="1:4" x14ac:dyDescent="0.3">
      <c r="A812">
        <v>21005</v>
      </c>
      <c r="B812">
        <v>2016</v>
      </c>
      <c r="C812">
        <v>530</v>
      </c>
      <c r="D812">
        <v>786</v>
      </c>
    </row>
    <row r="813" spans="1:4" x14ac:dyDescent="0.3">
      <c r="A813">
        <v>21005</v>
      </c>
      <c r="B813">
        <v>2017</v>
      </c>
      <c r="C813">
        <v>528</v>
      </c>
      <c r="D813">
        <v>793</v>
      </c>
    </row>
    <row r="814" spans="1:4" x14ac:dyDescent="0.3">
      <c r="A814">
        <v>21005</v>
      </c>
      <c r="B814">
        <v>2018</v>
      </c>
      <c r="C814">
        <v>505</v>
      </c>
      <c r="D814">
        <v>822</v>
      </c>
    </row>
    <row r="815" spans="1:4" x14ac:dyDescent="0.3">
      <c r="A815">
        <v>21005</v>
      </c>
      <c r="B815">
        <v>2019</v>
      </c>
      <c r="C815">
        <v>522</v>
      </c>
      <c r="D815">
        <v>820</v>
      </c>
    </row>
    <row r="816" spans="1:4" x14ac:dyDescent="0.3">
      <c r="A816">
        <v>21006</v>
      </c>
      <c r="B816">
        <v>2009</v>
      </c>
      <c r="C816">
        <v>484</v>
      </c>
      <c r="D816">
        <v>624</v>
      </c>
    </row>
    <row r="817" spans="1:4" x14ac:dyDescent="0.3">
      <c r="A817">
        <v>21006</v>
      </c>
      <c r="B817">
        <v>2010</v>
      </c>
      <c r="C817">
        <v>472</v>
      </c>
      <c r="D817">
        <v>638</v>
      </c>
    </row>
    <row r="818" spans="1:4" x14ac:dyDescent="0.3">
      <c r="A818">
        <v>21006</v>
      </c>
      <c r="B818">
        <v>2011</v>
      </c>
      <c r="C818">
        <v>506</v>
      </c>
      <c r="D818">
        <v>638</v>
      </c>
    </row>
    <row r="819" spans="1:4" x14ac:dyDescent="0.3">
      <c r="A819">
        <v>21006</v>
      </c>
      <c r="B819">
        <v>2012</v>
      </c>
      <c r="C819">
        <v>496</v>
      </c>
      <c r="D819">
        <v>662</v>
      </c>
    </row>
    <row r="820" spans="1:4" x14ac:dyDescent="0.3">
      <c r="A820">
        <v>21006</v>
      </c>
      <c r="B820">
        <v>2013</v>
      </c>
      <c r="C820">
        <v>526</v>
      </c>
      <c r="D820">
        <v>663</v>
      </c>
    </row>
    <row r="821" spans="1:4" x14ac:dyDescent="0.3">
      <c r="A821">
        <v>21006</v>
      </c>
      <c r="B821">
        <v>2014</v>
      </c>
      <c r="C821">
        <v>518</v>
      </c>
      <c r="D821">
        <v>694</v>
      </c>
    </row>
    <row r="822" spans="1:4" x14ac:dyDescent="0.3">
      <c r="A822">
        <v>21006</v>
      </c>
      <c r="B822">
        <v>2015</v>
      </c>
      <c r="C822">
        <v>526</v>
      </c>
      <c r="D822">
        <v>715</v>
      </c>
    </row>
    <row r="823" spans="1:4" x14ac:dyDescent="0.3">
      <c r="A823">
        <v>21006</v>
      </c>
      <c r="B823">
        <v>2016</v>
      </c>
      <c r="C823">
        <v>543</v>
      </c>
      <c r="D823">
        <v>743</v>
      </c>
    </row>
    <row r="824" spans="1:4" x14ac:dyDescent="0.3">
      <c r="A824">
        <v>21006</v>
      </c>
      <c r="B824">
        <v>2017</v>
      </c>
      <c r="C824">
        <v>539</v>
      </c>
      <c r="D824">
        <v>747</v>
      </c>
    </row>
    <row r="825" spans="1:4" x14ac:dyDescent="0.3">
      <c r="A825">
        <v>21006</v>
      </c>
      <c r="B825">
        <v>2018</v>
      </c>
      <c r="C825">
        <v>538</v>
      </c>
      <c r="D825">
        <v>764</v>
      </c>
    </row>
    <row r="826" spans="1:4" x14ac:dyDescent="0.3">
      <c r="A826">
        <v>21006</v>
      </c>
      <c r="B826">
        <v>2019</v>
      </c>
      <c r="C826">
        <v>547</v>
      </c>
      <c r="D826">
        <v>782</v>
      </c>
    </row>
    <row r="827" spans="1:4" x14ac:dyDescent="0.3">
      <c r="A827">
        <v>21007</v>
      </c>
      <c r="B827">
        <v>2009</v>
      </c>
      <c r="C827">
        <v>392</v>
      </c>
      <c r="D827">
        <v>285</v>
      </c>
    </row>
    <row r="828" spans="1:4" x14ac:dyDescent="0.3">
      <c r="A828">
        <v>21007</v>
      </c>
      <c r="B828">
        <v>2010</v>
      </c>
      <c r="C828">
        <v>375</v>
      </c>
      <c r="D828">
        <v>316</v>
      </c>
    </row>
    <row r="829" spans="1:4" x14ac:dyDescent="0.3">
      <c r="A829">
        <v>21007</v>
      </c>
      <c r="B829">
        <v>2011</v>
      </c>
      <c r="C829">
        <v>365</v>
      </c>
      <c r="D829">
        <v>338</v>
      </c>
    </row>
    <row r="830" spans="1:4" x14ac:dyDescent="0.3">
      <c r="A830">
        <v>21007</v>
      </c>
      <c r="B830">
        <v>2012</v>
      </c>
      <c r="C830">
        <v>362</v>
      </c>
      <c r="D830">
        <v>351</v>
      </c>
    </row>
    <row r="831" spans="1:4" x14ac:dyDescent="0.3">
      <c r="A831">
        <v>21007</v>
      </c>
      <c r="B831">
        <v>2013</v>
      </c>
      <c r="C831">
        <v>368</v>
      </c>
      <c r="D831">
        <v>378</v>
      </c>
    </row>
    <row r="832" spans="1:4" x14ac:dyDescent="0.3">
      <c r="A832">
        <v>21007</v>
      </c>
      <c r="B832">
        <v>2014</v>
      </c>
      <c r="C832">
        <v>361</v>
      </c>
      <c r="D832">
        <v>413</v>
      </c>
    </row>
    <row r="833" spans="1:4" x14ac:dyDescent="0.3">
      <c r="A833">
        <v>21007</v>
      </c>
      <c r="B833">
        <v>2015</v>
      </c>
      <c r="C833">
        <v>362</v>
      </c>
      <c r="D833">
        <v>406</v>
      </c>
    </row>
    <row r="834" spans="1:4" x14ac:dyDescent="0.3">
      <c r="A834">
        <v>21007</v>
      </c>
      <c r="B834">
        <v>2016</v>
      </c>
      <c r="C834">
        <v>364</v>
      </c>
      <c r="D834">
        <v>416</v>
      </c>
    </row>
    <row r="835" spans="1:4" x14ac:dyDescent="0.3">
      <c r="A835">
        <v>21007</v>
      </c>
      <c r="B835">
        <v>2017</v>
      </c>
      <c r="C835">
        <v>351</v>
      </c>
      <c r="D835">
        <v>440</v>
      </c>
    </row>
    <row r="836" spans="1:4" x14ac:dyDescent="0.3">
      <c r="A836">
        <v>21007</v>
      </c>
      <c r="B836">
        <v>2018</v>
      </c>
      <c r="C836">
        <v>371</v>
      </c>
      <c r="D836">
        <v>451</v>
      </c>
    </row>
    <row r="837" spans="1:4" x14ac:dyDescent="0.3">
      <c r="A837">
        <v>21007</v>
      </c>
      <c r="B837">
        <v>2019</v>
      </c>
      <c r="C837">
        <v>386</v>
      </c>
      <c r="D837">
        <v>470</v>
      </c>
    </row>
    <row r="838" spans="1:4" x14ac:dyDescent="0.3">
      <c r="A838">
        <v>21008</v>
      </c>
      <c r="B838">
        <v>2009</v>
      </c>
      <c r="C838">
        <v>419</v>
      </c>
      <c r="D838">
        <v>555</v>
      </c>
    </row>
    <row r="839" spans="1:4" x14ac:dyDescent="0.3">
      <c r="A839">
        <v>21008</v>
      </c>
      <c r="B839">
        <v>2010</v>
      </c>
      <c r="C839">
        <v>418</v>
      </c>
      <c r="D839">
        <v>575</v>
      </c>
    </row>
    <row r="840" spans="1:4" x14ac:dyDescent="0.3">
      <c r="A840">
        <v>21008</v>
      </c>
      <c r="B840">
        <v>2011</v>
      </c>
      <c r="C840">
        <v>420</v>
      </c>
      <c r="D840">
        <v>599</v>
      </c>
    </row>
    <row r="841" spans="1:4" x14ac:dyDescent="0.3">
      <c r="A841">
        <v>21008</v>
      </c>
      <c r="B841">
        <v>2012</v>
      </c>
      <c r="C841">
        <v>408</v>
      </c>
      <c r="D841">
        <v>589</v>
      </c>
    </row>
    <row r="842" spans="1:4" x14ac:dyDescent="0.3">
      <c r="A842">
        <v>21008</v>
      </c>
      <c r="B842">
        <v>2013</v>
      </c>
      <c r="C842">
        <v>398</v>
      </c>
      <c r="D842">
        <v>616</v>
      </c>
    </row>
    <row r="843" spans="1:4" x14ac:dyDescent="0.3">
      <c r="A843">
        <v>21008</v>
      </c>
      <c r="B843">
        <v>2014</v>
      </c>
      <c r="C843">
        <v>383</v>
      </c>
      <c r="D843">
        <v>626</v>
      </c>
    </row>
    <row r="844" spans="1:4" x14ac:dyDescent="0.3">
      <c r="A844">
        <v>21008</v>
      </c>
      <c r="B844">
        <v>2015</v>
      </c>
      <c r="C844">
        <v>401</v>
      </c>
      <c r="D844">
        <v>634</v>
      </c>
    </row>
    <row r="845" spans="1:4" x14ac:dyDescent="0.3">
      <c r="A845">
        <v>21008</v>
      </c>
      <c r="B845">
        <v>2016</v>
      </c>
      <c r="C845">
        <v>399</v>
      </c>
      <c r="D845">
        <v>611</v>
      </c>
    </row>
    <row r="846" spans="1:4" x14ac:dyDescent="0.3">
      <c r="A846">
        <v>21008</v>
      </c>
      <c r="B846">
        <v>2017</v>
      </c>
      <c r="C846">
        <v>404</v>
      </c>
      <c r="D846">
        <v>603</v>
      </c>
    </row>
    <row r="847" spans="1:4" x14ac:dyDescent="0.3">
      <c r="A847">
        <v>21008</v>
      </c>
      <c r="B847">
        <v>2018</v>
      </c>
      <c r="C847">
        <v>391</v>
      </c>
      <c r="D847">
        <v>612</v>
      </c>
    </row>
    <row r="848" spans="1:4" x14ac:dyDescent="0.3">
      <c r="A848">
        <v>21008</v>
      </c>
      <c r="B848">
        <v>2019</v>
      </c>
      <c r="C848">
        <v>397</v>
      </c>
      <c r="D848">
        <v>613</v>
      </c>
    </row>
    <row r="849" spans="1:4" x14ac:dyDescent="0.3">
      <c r="A849">
        <v>21009</v>
      </c>
      <c r="B849">
        <v>2009</v>
      </c>
      <c r="C849">
        <v>269</v>
      </c>
      <c r="D849">
        <v>234</v>
      </c>
    </row>
    <row r="850" spans="1:4" x14ac:dyDescent="0.3">
      <c r="A850">
        <v>21009</v>
      </c>
      <c r="B850">
        <v>2010</v>
      </c>
      <c r="C850">
        <v>276</v>
      </c>
      <c r="D850">
        <v>236</v>
      </c>
    </row>
    <row r="851" spans="1:4" x14ac:dyDescent="0.3">
      <c r="A851">
        <v>21009</v>
      </c>
      <c r="B851">
        <v>2011</v>
      </c>
      <c r="C851">
        <v>267</v>
      </c>
      <c r="D851">
        <v>250</v>
      </c>
    </row>
    <row r="852" spans="1:4" x14ac:dyDescent="0.3">
      <c r="A852">
        <v>21009</v>
      </c>
      <c r="B852">
        <v>2012</v>
      </c>
      <c r="C852">
        <v>269</v>
      </c>
      <c r="D852">
        <v>255</v>
      </c>
    </row>
    <row r="853" spans="1:4" x14ac:dyDescent="0.3">
      <c r="A853">
        <v>21009</v>
      </c>
      <c r="B853">
        <v>2013</v>
      </c>
      <c r="C853">
        <v>260</v>
      </c>
      <c r="D853">
        <v>254</v>
      </c>
    </row>
    <row r="854" spans="1:4" x14ac:dyDescent="0.3">
      <c r="A854">
        <v>21009</v>
      </c>
      <c r="B854">
        <v>2014</v>
      </c>
      <c r="C854">
        <v>252</v>
      </c>
      <c r="D854">
        <v>264</v>
      </c>
    </row>
    <row r="855" spans="1:4" x14ac:dyDescent="0.3">
      <c r="A855">
        <v>21009</v>
      </c>
      <c r="B855">
        <v>2015</v>
      </c>
      <c r="C855">
        <v>272</v>
      </c>
      <c r="D855">
        <v>258</v>
      </c>
    </row>
    <row r="856" spans="1:4" x14ac:dyDescent="0.3">
      <c r="A856">
        <v>21009</v>
      </c>
      <c r="B856">
        <v>2016</v>
      </c>
      <c r="C856">
        <v>261</v>
      </c>
      <c r="D856">
        <v>249</v>
      </c>
    </row>
    <row r="857" spans="1:4" x14ac:dyDescent="0.3">
      <c r="A857">
        <v>21009</v>
      </c>
      <c r="B857">
        <v>2017</v>
      </c>
      <c r="C857">
        <v>257</v>
      </c>
      <c r="D857">
        <v>246</v>
      </c>
    </row>
    <row r="858" spans="1:4" x14ac:dyDescent="0.3">
      <c r="A858">
        <v>21009</v>
      </c>
      <c r="B858">
        <v>2018</v>
      </c>
      <c r="C858">
        <v>255</v>
      </c>
      <c r="D858">
        <v>238</v>
      </c>
    </row>
    <row r="859" spans="1:4" x14ac:dyDescent="0.3">
      <c r="A859">
        <v>21009</v>
      </c>
      <c r="B859">
        <v>2019</v>
      </c>
      <c r="C859">
        <v>283</v>
      </c>
      <c r="D859">
        <v>245</v>
      </c>
    </row>
    <row r="860" spans="1:4" x14ac:dyDescent="0.3">
      <c r="A860">
        <v>21010</v>
      </c>
      <c r="B860">
        <v>2009</v>
      </c>
      <c r="C860">
        <v>723</v>
      </c>
      <c r="D860">
        <v>925</v>
      </c>
    </row>
    <row r="861" spans="1:4" x14ac:dyDescent="0.3">
      <c r="A861">
        <v>21010</v>
      </c>
      <c r="B861">
        <v>2010</v>
      </c>
      <c r="C861">
        <v>714</v>
      </c>
      <c r="D861">
        <v>922</v>
      </c>
    </row>
    <row r="862" spans="1:4" x14ac:dyDescent="0.3">
      <c r="A862">
        <v>21010</v>
      </c>
      <c r="B862">
        <v>2011</v>
      </c>
      <c r="C862">
        <v>737</v>
      </c>
      <c r="D862">
        <v>965</v>
      </c>
    </row>
    <row r="863" spans="1:4" x14ac:dyDescent="0.3">
      <c r="A863">
        <v>21010</v>
      </c>
      <c r="B863">
        <v>2012</v>
      </c>
      <c r="C863">
        <v>780</v>
      </c>
      <c r="D863">
        <v>1006</v>
      </c>
    </row>
    <row r="864" spans="1:4" x14ac:dyDescent="0.3">
      <c r="A864">
        <v>21010</v>
      </c>
      <c r="B864">
        <v>2013</v>
      </c>
      <c r="C864">
        <v>839</v>
      </c>
      <c r="D864">
        <v>1058</v>
      </c>
    </row>
    <row r="865" spans="1:4" x14ac:dyDescent="0.3">
      <c r="A865">
        <v>21010</v>
      </c>
      <c r="B865">
        <v>2014</v>
      </c>
      <c r="C865">
        <v>896</v>
      </c>
      <c r="D865">
        <v>1134</v>
      </c>
    </row>
    <row r="866" spans="1:4" x14ac:dyDescent="0.3">
      <c r="A866">
        <v>21010</v>
      </c>
      <c r="B866">
        <v>2015</v>
      </c>
      <c r="C866">
        <v>909</v>
      </c>
      <c r="D866">
        <v>1185</v>
      </c>
    </row>
    <row r="867" spans="1:4" x14ac:dyDescent="0.3">
      <c r="A867">
        <v>21010</v>
      </c>
      <c r="B867">
        <v>2016</v>
      </c>
      <c r="C867">
        <v>940</v>
      </c>
      <c r="D867">
        <v>1276</v>
      </c>
    </row>
    <row r="868" spans="1:4" x14ac:dyDescent="0.3">
      <c r="A868">
        <v>21010</v>
      </c>
      <c r="B868">
        <v>2017</v>
      </c>
      <c r="C868">
        <v>1000</v>
      </c>
      <c r="D868">
        <v>1321</v>
      </c>
    </row>
    <row r="869" spans="1:4" x14ac:dyDescent="0.3">
      <c r="A869">
        <v>21010</v>
      </c>
      <c r="B869">
        <v>2018</v>
      </c>
      <c r="C869">
        <v>1071</v>
      </c>
      <c r="D869">
        <v>1364</v>
      </c>
    </row>
    <row r="870" spans="1:4" x14ac:dyDescent="0.3">
      <c r="A870">
        <v>21010</v>
      </c>
      <c r="B870">
        <v>2019</v>
      </c>
      <c r="C870">
        <v>1119</v>
      </c>
      <c r="D870">
        <v>1437</v>
      </c>
    </row>
    <row r="871" spans="1:4" x14ac:dyDescent="0.3">
      <c r="A871">
        <v>21011</v>
      </c>
      <c r="B871">
        <v>2009</v>
      </c>
      <c r="C871">
        <v>327</v>
      </c>
      <c r="D871">
        <v>434</v>
      </c>
    </row>
    <row r="872" spans="1:4" x14ac:dyDescent="0.3">
      <c r="A872">
        <v>21011</v>
      </c>
      <c r="B872">
        <v>2010</v>
      </c>
      <c r="C872">
        <v>337</v>
      </c>
      <c r="D872">
        <v>439</v>
      </c>
    </row>
    <row r="873" spans="1:4" x14ac:dyDescent="0.3">
      <c r="A873">
        <v>21011</v>
      </c>
      <c r="B873">
        <v>2011</v>
      </c>
      <c r="C873">
        <v>359</v>
      </c>
      <c r="D873">
        <v>443</v>
      </c>
    </row>
    <row r="874" spans="1:4" x14ac:dyDescent="0.3">
      <c r="A874">
        <v>21011</v>
      </c>
      <c r="B874">
        <v>2012</v>
      </c>
      <c r="C874">
        <v>358</v>
      </c>
      <c r="D874">
        <v>454</v>
      </c>
    </row>
    <row r="875" spans="1:4" x14ac:dyDescent="0.3">
      <c r="A875">
        <v>21011</v>
      </c>
      <c r="B875">
        <v>2013</v>
      </c>
      <c r="C875">
        <v>372</v>
      </c>
      <c r="D875">
        <v>473</v>
      </c>
    </row>
    <row r="876" spans="1:4" x14ac:dyDescent="0.3">
      <c r="A876">
        <v>21011</v>
      </c>
      <c r="B876">
        <v>2014</v>
      </c>
      <c r="C876">
        <v>386</v>
      </c>
      <c r="D876">
        <v>505</v>
      </c>
    </row>
    <row r="877" spans="1:4" x14ac:dyDescent="0.3">
      <c r="A877">
        <v>21011</v>
      </c>
      <c r="B877">
        <v>2015</v>
      </c>
      <c r="C877">
        <v>145</v>
      </c>
      <c r="D877">
        <v>219</v>
      </c>
    </row>
    <row r="878" spans="1:4" x14ac:dyDescent="0.3">
      <c r="A878">
        <v>21011</v>
      </c>
      <c r="B878">
        <v>2016</v>
      </c>
      <c r="C878">
        <v>148</v>
      </c>
      <c r="D878">
        <v>216</v>
      </c>
    </row>
    <row r="879" spans="1:4" x14ac:dyDescent="0.3">
      <c r="A879">
        <v>21011</v>
      </c>
      <c r="B879">
        <v>2017</v>
      </c>
      <c r="C879">
        <v>394</v>
      </c>
      <c r="D879">
        <v>571</v>
      </c>
    </row>
    <row r="880" spans="1:4" x14ac:dyDescent="0.3">
      <c r="A880">
        <v>21011</v>
      </c>
      <c r="B880">
        <v>2018</v>
      </c>
      <c r="C880">
        <v>447</v>
      </c>
      <c r="D880">
        <v>631</v>
      </c>
    </row>
    <row r="881" spans="1:4" x14ac:dyDescent="0.3">
      <c r="A881">
        <v>21011</v>
      </c>
      <c r="B881">
        <v>2019</v>
      </c>
      <c r="C881">
        <v>483</v>
      </c>
      <c r="D881">
        <v>666</v>
      </c>
    </row>
    <row r="882" spans="1:4" x14ac:dyDescent="0.3">
      <c r="A882">
        <v>21012</v>
      </c>
      <c r="B882">
        <v>2009</v>
      </c>
      <c r="C882">
        <v>1097</v>
      </c>
      <c r="D882">
        <v>1227</v>
      </c>
    </row>
    <row r="883" spans="1:4" x14ac:dyDescent="0.3">
      <c r="A883">
        <v>21012</v>
      </c>
      <c r="B883">
        <v>2010</v>
      </c>
      <c r="C883">
        <v>1117</v>
      </c>
      <c r="D883">
        <v>1322</v>
      </c>
    </row>
    <row r="884" spans="1:4" x14ac:dyDescent="0.3">
      <c r="A884">
        <v>21012</v>
      </c>
      <c r="B884">
        <v>2011</v>
      </c>
      <c r="C884">
        <v>1094</v>
      </c>
      <c r="D884">
        <v>1351</v>
      </c>
    </row>
    <row r="885" spans="1:4" x14ac:dyDescent="0.3">
      <c r="A885">
        <v>21012</v>
      </c>
      <c r="B885">
        <v>2012</v>
      </c>
      <c r="C885">
        <v>1070</v>
      </c>
      <c r="D885">
        <v>1391</v>
      </c>
    </row>
    <row r="886" spans="1:4" x14ac:dyDescent="0.3">
      <c r="A886">
        <v>21012</v>
      </c>
      <c r="B886">
        <v>2013</v>
      </c>
      <c r="C886">
        <v>1049</v>
      </c>
      <c r="D886">
        <v>1403</v>
      </c>
    </row>
    <row r="887" spans="1:4" x14ac:dyDescent="0.3">
      <c r="A887">
        <v>21012</v>
      </c>
      <c r="B887">
        <v>2014</v>
      </c>
      <c r="C887">
        <v>1038</v>
      </c>
      <c r="D887">
        <v>1423</v>
      </c>
    </row>
    <row r="888" spans="1:4" x14ac:dyDescent="0.3">
      <c r="A888">
        <v>21012</v>
      </c>
      <c r="B888">
        <v>2015</v>
      </c>
      <c r="C888">
        <v>1038</v>
      </c>
      <c r="D888">
        <v>1490</v>
      </c>
    </row>
    <row r="889" spans="1:4" x14ac:dyDescent="0.3">
      <c r="A889">
        <v>21012</v>
      </c>
      <c r="B889">
        <v>2016</v>
      </c>
      <c r="C889">
        <v>1230</v>
      </c>
      <c r="D889">
        <v>1573</v>
      </c>
    </row>
    <row r="890" spans="1:4" x14ac:dyDescent="0.3">
      <c r="A890">
        <v>21012</v>
      </c>
      <c r="B890">
        <v>2017</v>
      </c>
      <c r="C890">
        <v>1247</v>
      </c>
      <c r="D890">
        <v>1641</v>
      </c>
    </row>
    <row r="891" spans="1:4" x14ac:dyDescent="0.3">
      <c r="A891">
        <v>21012</v>
      </c>
      <c r="B891">
        <v>2018</v>
      </c>
      <c r="C891">
        <v>1260</v>
      </c>
      <c r="D891">
        <v>1634</v>
      </c>
    </row>
    <row r="892" spans="1:4" x14ac:dyDescent="0.3">
      <c r="A892">
        <v>21012</v>
      </c>
      <c r="B892">
        <v>2019</v>
      </c>
      <c r="C892">
        <v>1260</v>
      </c>
      <c r="D892">
        <v>1626</v>
      </c>
    </row>
    <row r="893" spans="1:4" x14ac:dyDescent="0.3">
      <c r="A893">
        <v>21013</v>
      </c>
      <c r="B893">
        <v>2009</v>
      </c>
      <c r="C893">
        <v>258</v>
      </c>
      <c r="D893">
        <v>230</v>
      </c>
    </row>
    <row r="894" spans="1:4" x14ac:dyDescent="0.3">
      <c r="A894">
        <v>21013</v>
      </c>
      <c r="B894">
        <v>2010</v>
      </c>
      <c r="C894">
        <v>278</v>
      </c>
      <c r="D894">
        <v>262</v>
      </c>
    </row>
    <row r="895" spans="1:4" x14ac:dyDescent="0.3">
      <c r="A895">
        <v>21013</v>
      </c>
      <c r="B895">
        <v>2011</v>
      </c>
      <c r="C895">
        <v>295</v>
      </c>
      <c r="D895">
        <v>279</v>
      </c>
    </row>
    <row r="896" spans="1:4" x14ac:dyDescent="0.3">
      <c r="A896">
        <v>21013</v>
      </c>
      <c r="B896">
        <v>2012</v>
      </c>
      <c r="C896">
        <v>283</v>
      </c>
      <c r="D896">
        <v>306</v>
      </c>
    </row>
    <row r="897" spans="1:4" x14ac:dyDescent="0.3">
      <c r="A897">
        <v>21013</v>
      </c>
      <c r="B897">
        <v>2013</v>
      </c>
      <c r="C897">
        <v>274</v>
      </c>
      <c r="D897">
        <v>337</v>
      </c>
    </row>
    <row r="898" spans="1:4" x14ac:dyDescent="0.3">
      <c r="A898">
        <v>21013</v>
      </c>
      <c r="B898">
        <v>2014</v>
      </c>
      <c r="C898">
        <v>263</v>
      </c>
      <c r="D898">
        <v>359</v>
      </c>
    </row>
    <row r="899" spans="1:4" x14ac:dyDescent="0.3">
      <c r="A899">
        <v>21013</v>
      </c>
      <c r="B899">
        <v>2015</v>
      </c>
      <c r="C899">
        <v>263</v>
      </c>
      <c r="D899">
        <v>391</v>
      </c>
    </row>
    <row r="900" spans="1:4" x14ac:dyDescent="0.3">
      <c r="A900">
        <v>21013</v>
      </c>
      <c r="B900">
        <v>2016</v>
      </c>
      <c r="C900">
        <v>275</v>
      </c>
      <c r="D900">
        <v>388</v>
      </c>
    </row>
    <row r="901" spans="1:4" x14ac:dyDescent="0.3">
      <c r="A901">
        <v>21013</v>
      </c>
      <c r="B901">
        <v>2017</v>
      </c>
      <c r="C901">
        <v>276</v>
      </c>
      <c r="D901">
        <v>408</v>
      </c>
    </row>
    <row r="902" spans="1:4" x14ac:dyDescent="0.3">
      <c r="A902">
        <v>21013</v>
      </c>
      <c r="B902">
        <v>2018</v>
      </c>
      <c r="C902">
        <v>282</v>
      </c>
      <c r="D902">
        <v>438</v>
      </c>
    </row>
    <row r="903" spans="1:4" x14ac:dyDescent="0.3">
      <c r="A903">
        <v>21013</v>
      </c>
      <c r="B903">
        <v>2019</v>
      </c>
      <c r="C903">
        <v>340</v>
      </c>
      <c r="D903">
        <v>447</v>
      </c>
    </row>
    <row r="904" spans="1:4" x14ac:dyDescent="0.3">
      <c r="A904">
        <v>21014</v>
      </c>
      <c r="B904">
        <v>2009</v>
      </c>
      <c r="C904">
        <v>136</v>
      </c>
      <c r="D904">
        <v>171</v>
      </c>
    </row>
    <row r="905" spans="1:4" x14ac:dyDescent="0.3">
      <c r="A905">
        <v>21014</v>
      </c>
      <c r="B905">
        <v>2010</v>
      </c>
      <c r="C905">
        <v>137</v>
      </c>
      <c r="D905">
        <v>180</v>
      </c>
    </row>
    <row r="906" spans="1:4" x14ac:dyDescent="0.3">
      <c r="A906">
        <v>21014</v>
      </c>
      <c r="B906">
        <v>2011</v>
      </c>
      <c r="C906">
        <v>139</v>
      </c>
      <c r="D906">
        <v>200</v>
      </c>
    </row>
    <row r="907" spans="1:4" x14ac:dyDescent="0.3">
      <c r="A907">
        <v>21014</v>
      </c>
      <c r="B907">
        <v>2012</v>
      </c>
      <c r="C907">
        <v>136</v>
      </c>
      <c r="D907">
        <v>210</v>
      </c>
    </row>
    <row r="908" spans="1:4" x14ac:dyDescent="0.3">
      <c r="A908">
        <v>21014</v>
      </c>
      <c r="B908">
        <v>2013</v>
      </c>
      <c r="C908">
        <v>137</v>
      </c>
      <c r="D908">
        <v>206</v>
      </c>
    </row>
    <row r="909" spans="1:4" x14ac:dyDescent="0.3">
      <c r="A909">
        <v>21014</v>
      </c>
      <c r="B909">
        <v>2014</v>
      </c>
      <c r="C909">
        <v>142</v>
      </c>
      <c r="D909">
        <v>212</v>
      </c>
    </row>
    <row r="910" spans="1:4" x14ac:dyDescent="0.3">
      <c r="A910">
        <v>21014</v>
      </c>
      <c r="B910">
        <v>2015</v>
      </c>
      <c r="C910">
        <v>131</v>
      </c>
      <c r="D910">
        <v>219</v>
      </c>
    </row>
    <row r="911" spans="1:4" x14ac:dyDescent="0.3">
      <c r="A911">
        <v>21014</v>
      </c>
      <c r="B911">
        <v>2016</v>
      </c>
      <c r="C911">
        <v>139</v>
      </c>
      <c r="D911">
        <v>220</v>
      </c>
    </row>
    <row r="912" spans="1:4" x14ac:dyDescent="0.3">
      <c r="A912">
        <v>21014</v>
      </c>
      <c r="B912">
        <v>2017</v>
      </c>
      <c r="C912">
        <v>138</v>
      </c>
      <c r="D912">
        <v>220</v>
      </c>
    </row>
    <row r="913" spans="1:4" x14ac:dyDescent="0.3">
      <c r="A913">
        <v>21014</v>
      </c>
      <c r="B913">
        <v>2018</v>
      </c>
      <c r="C913">
        <v>137</v>
      </c>
      <c r="D913">
        <v>214</v>
      </c>
    </row>
    <row r="914" spans="1:4" x14ac:dyDescent="0.3">
      <c r="A914">
        <v>21014</v>
      </c>
      <c r="B914">
        <v>2019</v>
      </c>
      <c r="C914">
        <v>131</v>
      </c>
      <c r="D914">
        <v>221</v>
      </c>
    </row>
    <row r="915" spans="1:4" x14ac:dyDescent="0.3">
      <c r="A915">
        <v>21015</v>
      </c>
      <c r="B915">
        <v>2009</v>
      </c>
      <c r="C915">
        <v>815</v>
      </c>
      <c r="D915">
        <v>902</v>
      </c>
    </row>
    <row r="916" spans="1:4" x14ac:dyDescent="0.3">
      <c r="A916">
        <v>21015</v>
      </c>
      <c r="B916">
        <v>2010</v>
      </c>
      <c r="C916">
        <v>820</v>
      </c>
      <c r="D916">
        <v>925</v>
      </c>
    </row>
    <row r="917" spans="1:4" x14ac:dyDescent="0.3">
      <c r="A917">
        <v>21015</v>
      </c>
      <c r="B917">
        <v>2011</v>
      </c>
      <c r="C917">
        <v>896</v>
      </c>
      <c r="D917">
        <v>937</v>
      </c>
    </row>
    <row r="918" spans="1:4" x14ac:dyDescent="0.3">
      <c r="A918">
        <v>21015</v>
      </c>
      <c r="B918">
        <v>2012</v>
      </c>
      <c r="C918">
        <v>966</v>
      </c>
      <c r="D918">
        <v>1018</v>
      </c>
    </row>
    <row r="919" spans="1:4" x14ac:dyDescent="0.3">
      <c r="A919">
        <v>21015</v>
      </c>
      <c r="B919">
        <v>2013</v>
      </c>
      <c r="C919">
        <v>986</v>
      </c>
      <c r="D919">
        <v>1107</v>
      </c>
    </row>
    <row r="920" spans="1:4" x14ac:dyDescent="0.3">
      <c r="A920">
        <v>21015</v>
      </c>
      <c r="B920">
        <v>2014</v>
      </c>
      <c r="C920">
        <v>1022</v>
      </c>
      <c r="D920">
        <v>1181</v>
      </c>
    </row>
    <row r="921" spans="1:4" x14ac:dyDescent="0.3">
      <c r="A921">
        <v>21015</v>
      </c>
      <c r="B921">
        <v>2015</v>
      </c>
      <c r="C921">
        <v>1089</v>
      </c>
      <c r="D921">
        <v>1263</v>
      </c>
    </row>
    <row r="922" spans="1:4" x14ac:dyDescent="0.3">
      <c r="A922">
        <v>21015</v>
      </c>
      <c r="B922">
        <v>2016</v>
      </c>
      <c r="C922">
        <v>1131</v>
      </c>
      <c r="D922">
        <v>1342</v>
      </c>
    </row>
    <row r="923" spans="1:4" x14ac:dyDescent="0.3">
      <c r="A923">
        <v>21015</v>
      </c>
      <c r="B923">
        <v>2017</v>
      </c>
      <c r="C923">
        <v>1137</v>
      </c>
      <c r="D923">
        <v>1452</v>
      </c>
    </row>
    <row r="924" spans="1:4" x14ac:dyDescent="0.3">
      <c r="A924">
        <v>21015</v>
      </c>
      <c r="B924">
        <v>2018</v>
      </c>
      <c r="C924">
        <v>1276</v>
      </c>
      <c r="D924">
        <v>1534</v>
      </c>
    </row>
    <row r="925" spans="1:4" x14ac:dyDescent="0.3">
      <c r="A925">
        <v>21015</v>
      </c>
      <c r="B925">
        <v>2019</v>
      </c>
      <c r="C925">
        <v>1345</v>
      </c>
      <c r="D925">
        <v>1614</v>
      </c>
    </row>
    <row r="926" spans="1:4" x14ac:dyDescent="0.3">
      <c r="A926">
        <v>21016</v>
      </c>
      <c r="B926">
        <v>2009</v>
      </c>
      <c r="C926">
        <v>484</v>
      </c>
      <c r="D926">
        <v>560</v>
      </c>
    </row>
    <row r="927" spans="1:4" x14ac:dyDescent="0.3">
      <c r="A927">
        <v>21016</v>
      </c>
      <c r="B927">
        <v>2010</v>
      </c>
      <c r="C927">
        <v>492</v>
      </c>
      <c r="D927">
        <v>566</v>
      </c>
    </row>
    <row r="928" spans="1:4" x14ac:dyDescent="0.3">
      <c r="A928">
        <v>21016</v>
      </c>
      <c r="B928">
        <v>2011</v>
      </c>
      <c r="C928">
        <v>519</v>
      </c>
      <c r="D928">
        <v>578</v>
      </c>
    </row>
    <row r="929" spans="1:4" x14ac:dyDescent="0.3">
      <c r="A929">
        <v>21016</v>
      </c>
      <c r="B929">
        <v>2012</v>
      </c>
      <c r="C929">
        <v>514</v>
      </c>
      <c r="D929">
        <v>594</v>
      </c>
    </row>
    <row r="930" spans="1:4" x14ac:dyDescent="0.3">
      <c r="A930">
        <v>21016</v>
      </c>
      <c r="B930">
        <v>2013</v>
      </c>
      <c r="C930">
        <v>518</v>
      </c>
      <c r="D930">
        <v>615</v>
      </c>
    </row>
    <row r="931" spans="1:4" x14ac:dyDescent="0.3">
      <c r="A931">
        <v>21016</v>
      </c>
      <c r="B931">
        <v>2014</v>
      </c>
      <c r="C931">
        <v>506</v>
      </c>
      <c r="D931">
        <v>629</v>
      </c>
    </row>
    <row r="932" spans="1:4" x14ac:dyDescent="0.3">
      <c r="A932">
        <v>21016</v>
      </c>
      <c r="B932">
        <v>2015</v>
      </c>
      <c r="C932">
        <v>528</v>
      </c>
      <c r="D932">
        <v>659</v>
      </c>
    </row>
    <row r="933" spans="1:4" x14ac:dyDescent="0.3">
      <c r="A933">
        <v>21016</v>
      </c>
      <c r="B933">
        <v>2016</v>
      </c>
      <c r="C933">
        <v>570</v>
      </c>
      <c r="D933">
        <v>673</v>
      </c>
    </row>
    <row r="934" spans="1:4" x14ac:dyDescent="0.3">
      <c r="A934">
        <v>21016</v>
      </c>
      <c r="B934">
        <v>2017</v>
      </c>
      <c r="C934">
        <v>608</v>
      </c>
      <c r="D934">
        <v>709</v>
      </c>
    </row>
    <row r="935" spans="1:4" x14ac:dyDescent="0.3">
      <c r="A935">
        <v>21016</v>
      </c>
      <c r="B935">
        <v>2018</v>
      </c>
      <c r="C935">
        <v>626</v>
      </c>
      <c r="D935">
        <v>745</v>
      </c>
    </row>
    <row r="936" spans="1:4" x14ac:dyDescent="0.3">
      <c r="A936">
        <v>21016</v>
      </c>
      <c r="B936">
        <v>2019</v>
      </c>
      <c r="C936">
        <v>632</v>
      </c>
      <c r="D936">
        <v>793</v>
      </c>
    </row>
    <row r="937" spans="1:4" x14ac:dyDescent="0.3">
      <c r="A937">
        <v>21017</v>
      </c>
      <c r="B937">
        <v>2009</v>
      </c>
      <c r="C937">
        <v>253</v>
      </c>
      <c r="D937">
        <v>301</v>
      </c>
    </row>
    <row r="938" spans="1:4" x14ac:dyDescent="0.3">
      <c r="A938">
        <v>21017</v>
      </c>
      <c r="B938">
        <v>2010</v>
      </c>
      <c r="C938">
        <v>245</v>
      </c>
      <c r="D938">
        <v>317</v>
      </c>
    </row>
    <row r="939" spans="1:4" x14ac:dyDescent="0.3">
      <c r="A939">
        <v>21017</v>
      </c>
      <c r="B939">
        <v>2011</v>
      </c>
      <c r="C939">
        <v>256</v>
      </c>
      <c r="D939">
        <v>325</v>
      </c>
    </row>
    <row r="940" spans="1:4" x14ac:dyDescent="0.3">
      <c r="A940">
        <v>21017</v>
      </c>
      <c r="B940">
        <v>2012</v>
      </c>
      <c r="C940">
        <v>250</v>
      </c>
      <c r="D940">
        <v>339</v>
      </c>
    </row>
    <row r="941" spans="1:4" x14ac:dyDescent="0.3">
      <c r="A941">
        <v>21017</v>
      </c>
      <c r="B941">
        <v>2013</v>
      </c>
      <c r="C941">
        <v>242</v>
      </c>
      <c r="D941">
        <v>344</v>
      </c>
    </row>
    <row r="942" spans="1:4" x14ac:dyDescent="0.3">
      <c r="A942">
        <v>21017</v>
      </c>
      <c r="B942">
        <v>2014</v>
      </c>
      <c r="C942">
        <v>250</v>
      </c>
      <c r="D942">
        <v>350</v>
      </c>
    </row>
    <row r="943" spans="1:4" x14ac:dyDescent="0.3">
      <c r="A943">
        <v>21017</v>
      </c>
      <c r="B943">
        <v>2015</v>
      </c>
      <c r="C943">
        <v>238</v>
      </c>
      <c r="D943">
        <v>346</v>
      </c>
    </row>
    <row r="944" spans="1:4" x14ac:dyDescent="0.3">
      <c r="A944">
        <v>21017</v>
      </c>
      <c r="B944">
        <v>2016</v>
      </c>
      <c r="C944">
        <v>236</v>
      </c>
      <c r="D944">
        <v>353</v>
      </c>
    </row>
    <row r="945" spans="1:4" x14ac:dyDescent="0.3">
      <c r="A945">
        <v>21017</v>
      </c>
      <c r="B945">
        <v>2017</v>
      </c>
      <c r="C945">
        <v>244</v>
      </c>
      <c r="D945">
        <v>360</v>
      </c>
    </row>
    <row r="946" spans="1:4" x14ac:dyDescent="0.3">
      <c r="A946">
        <v>21017</v>
      </c>
      <c r="B946">
        <v>2018</v>
      </c>
      <c r="C946">
        <v>250</v>
      </c>
      <c r="D946">
        <v>349</v>
      </c>
    </row>
    <row r="947" spans="1:4" x14ac:dyDescent="0.3">
      <c r="A947">
        <v>21017</v>
      </c>
      <c r="B947">
        <v>2019</v>
      </c>
      <c r="C947">
        <v>260</v>
      </c>
      <c r="D947">
        <v>350</v>
      </c>
    </row>
    <row r="948" spans="1:4" x14ac:dyDescent="0.3">
      <c r="A948">
        <v>21018</v>
      </c>
      <c r="B948">
        <v>2009</v>
      </c>
      <c r="C948">
        <v>539</v>
      </c>
      <c r="D948">
        <v>630</v>
      </c>
    </row>
    <row r="949" spans="1:4" x14ac:dyDescent="0.3">
      <c r="A949">
        <v>21018</v>
      </c>
      <c r="B949">
        <v>2010</v>
      </c>
      <c r="C949">
        <v>549</v>
      </c>
      <c r="D949">
        <v>645</v>
      </c>
    </row>
    <row r="950" spans="1:4" x14ac:dyDescent="0.3">
      <c r="A950">
        <v>21018</v>
      </c>
      <c r="B950">
        <v>2011</v>
      </c>
      <c r="C950">
        <v>553</v>
      </c>
      <c r="D950">
        <v>638</v>
      </c>
    </row>
    <row r="951" spans="1:4" x14ac:dyDescent="0.3">
      <c r="A951">
        <v>21018</v>
      </c>
      <c r="B951">
        <v>2012</v>
      </c>
      <c r="C951">
        <v>541</v>
      </c>
      <c r="D951">
        <v>641</v>
      </c>
    </row>
    <row r="952" spans="1:4" x14ac:dyDescent="0.3">
      <c r="A952">
        <v>21018</v>
      </c>
      <c r="B952">
        <v>2013</v>
      </c>
      <c r="C952">
        <v>559</v>
      </c>
      <c r="D952">
        <v>645</v>
      </c>
    </row>
    <row r="953" spans="1:4" x14ac:dyDescent="0.3">
      <c r="A953">
        <v>21018</v>
      </c>
      <c r="B953">
        <v>2014</v>
      </c>
      <c r="C953">
        <v>553</v>
      </c>
      <c r="D953">
        <v>667</v>
      </c>
    </row>
    <row r="954" spans="1:4" x14ac:dyDescent="0.3">
      <c r="A954">
        <v>21018</v>
      </c>
      <c r="B954">
        <v>2015</v>
      </c>
      <c r="C954">
        <v>530</v>
      </c>
      <c r="D954">
        <v>685</v>
      </c>
    </row>
    <row r="955" spans="1:4" x14ac:dyDescent="0.3">
      <c r="A955">
        <v>21018</v>
      </c>
      <c r="B955">
        <v>2016</v>
      </c>
      <c r="C955">
        <v>518</v>
      </c>
      <c r="D955">
        <v>682</v>
      </c>
    </row>
    <row r="956" spans="1:4" x14ac:dyDescent="0.3">
      <c r="A956">
        <v>21018</v>
      </c>
      <c r="B956">
        <v>2017</v>
      </c>
      <c r="C956">
        <v>530</v>
      </c>
      <c r="D956">
        <v>689</v>
      </c>
    </row>
    <row r="957" spans="1:4" x14ac:dyDescent="0.3">
      <c r="A957">
        <v>21018</v>
      </c>
      <c r="B957">
        <v>2018</v>
      </c>
      <c r="C957">
        <v>561</v>
      </c>
      <c r="D957">
        <v>707</v>
      </c>
    </row>
    <row r="958" spans="1:4" x14ac:dyDescent="0.3">
      <c r="A958">
        <v>21018</v>
      </c>
      <c r="B958">
        <v>2019</v>
      </c>
      <c r="C958">
        <v>532</v>
      </c>
      <c r="D958">
        <v>721</v>
      </c>
    </row>
    <row r="959" spans="1:4" x14ac:dyDescent="0.3">
      <c r="A959">
        <v>21019</v>
      </c>
      <c r="B959">
        <v>2009</v>
      </c>
      <c r="C959">
        <v>461</v>
      </c>
      <c r="D959">
        <v>774</v>
      </c>
    </row>
    <row r="960" spans="1:4" x14ac:dyDescent="0.3">
      <c r="A960">
        <v>21019</v>
      </c>
      <c r="B960">
        <v>2010</v>
      </c>
      <c r="C960">
        <v>463</v>
      </c>
      <c r="D960">
        <v>789</v>
      </c>
    </row>
    <row r="961" spans="1:4" x14ac:dyDescent="0.3">
      <c r="A961">
        <v>21019</v>
      </c>
      <c r="B961">
        <v>2011</v>
      </c>
      <c r="C961">
        <v>454</v>
      </c>
      <c r="D961">
        <v>791</v>
      </c>
    </row>
    <row r="962" spans="1:4" x14ac:dyDescent="0.3">
      <c r="A962">
        <v>21019</v>
      </c>
      <c r="B962">
        <v>2012</v>
      </c>
      <c r="C962">
        <v>469</v>
      </c>
      <c r="D962">
        <v>804</v>
      </c>
    </row>
    <row r="963" spans="1:4" x14ac:dyDescent="0.3">
      <c r="A963">
        <v>21019</v>
      </c>
      <c r="B963">
        <v>2013</v>
      </c>
      <c r="C963">
        <v>446</v>
      </c>
      <c r="D963">
        <v>799</v>
      </c>
    </row>
    <row r="964" spans="1:4" x14ac:dyDescent="0.3">
      <c r="A964">
        <v>21019</v>
      </c>
      <c r="B964">
        <v>2014</v>
      </c>
      <c r="C964">
        <v>449</v>
      </c>
      <c r="D964">
        <v>788</v>
      </c>
    </row>
    <row r="965" spans="1:4" x14ac:dyDescent="0.3">
      <c r="A965">
        <v>21019</v>
      </c>
      <c r="B965">
        <v>2015</v>
      </c>
      <c r="C965">
        <v>449</v>
      </c>
      <c r="D965">
        <v>780</v>
      </c>
    </row>
    <row r="966" spans="1:4" x14ac:dyDescent="0.3">
      <c r="A966">
        <v>21019</v>
      </c>
      <c r="B966">
        <v>2016</v>
      </c>
      <c r="C966">
        <v>428</v>
      </c>
      <c r="D966">
        <v>795</v>
      </c>
    </row>
    <row r="967" spans="1:4" x14ac:dyDescent="0.3">
      <c r="A967">
        <v>21019</v>
      </c>
      <c r="B967">
        <v>2017</v>
      </c>
      <c r="C967">
        <v>444</v>
      </c>
      <c r="D967">
        <v>775</v>
      </c>
    </row>
    <row r="968" spans="1:4" x14ac:dyDescent="0.3">
      <c r="A968">
        <v>21019</v>
      </c>
      <c r="B968">
        <v>2018</v>
      </c>
      <c r="C968">
        <v>484</v>
      </c>
      <c r="D968">
        <v>818</v>
      </c>
    </row>
    <row r="969" spans="1:4" x14ac:dyDescent="0.3">
      <c r="A969">
        <v>21019</v>
      </c>
      <c r="B969">
        <v>2019</v>
      </c>
      <c r="C969">
        <v>512</v>
      </c>
      <c r="D969">
        <v>811</v>
      </c>
    </row>
    <row r="970" spans="1:4" x14ac:dyDescent="0.3">
      <c r="A970">
        <v>23002</v>
      </c>
      <c r="B970">
        <v>2009</v>
      </c>
      <c r="C970">
        <v>1055</v>
      </c>
      <c r="D970">
        <v>1418</v>
      </c>
    </row>
    <row r="971" spans="1:4" x14ac:dyDescent="0.3">
      <c r="A971">
        <v>23002</v>
      </c>
      <c r="B971">
        <v>2010</v>
      </c>
      <c r="C971">
        <v>1084</v>
      </c>
      <c r="D971">
        <v>1504</v>
      </c>
    </row>
    <row r="972" spans="1:4" x14ac:dyDescent="0.3">
      <c r="A972">
        <v>23002</v>
      </c>
      <c r="B972">
        <v>2011</v>
      </c>
      <c r="C972">
        <v>1141</v>
      </c>
      <c r="D972">
        <v>1587</v>
      </c>
    </row>
    <row r="973" spans="1:4" x14ac:dyDescent="0.3">
      <c r="A973">
        <v>23002</v>
      </c>
      <c r="B973">
        <v>2012</v>
      </c>
      <c r="C973">
        <v>1157</v>
      </c>
      <c r="D973">
        <v>1633</v>
      </c>
    </row>
    <row r="974" spans="1:4" x14ac:dyDescent="0.3">
      <c r="A974">
        <v>23002</v>
      </c>
      <c r="B974">
        <v>2013</v>
      </c>
      <c r="C974">
        <v>1163</v>
      </c>
      <c r="D974">
        <v>1724</v>
      </c>
    </row>
    <row r="975" spans="1:4" x14ac:dyDescent="0.3">
      <c r="A975">
        <v>23002</v>
      </c>
      <c r="B975">
        <v>2014</v>
      </c>
      <c r="C975">
        <v>1140</v>
      </c>
      <c r="D975">
        <v>1797</v>
      </c>
    </row>
    <row r="976" spans="1:4" x14ac:dyDescent="0.3">
      <c r="A976">
        <v>23002</v>
      </c>
      <c r="B976">
        <v>2015</v>
      </c>
      <c r="C976">
        <v>1184</v>
      </c>
      <c r="D976">
        <v>1839</v>
      </c>
    </row>
    <row r="977" spans="1:4" x14ac:dyDescent="0.3">
      <c r="A977">
        <v>23002</v>
      </c>
      <c r="B977">
        <v>2016</v>
      </c>
      <c r="C977">
        <v>1240</v>
      </c>
      <c r="D977">
        <v>1849</v>
      </c>
    </row>
    <row r="978" spans="1:4" x14ac:dyDescent="0.3">
      <c r="A978">
        <v>23002</v>
      </c>
      <c r="B978">
        <v>2017</v>
      </c>
      <c r="C978">
        <v>1258</v>
      </c>
      <c r="D978">
        <v>1895</v>
      </c>
    </row>
    <row r="979" spans="1:4" x14ac:dyDescent="0.3">
      <c r="A979">
        <v>23002</v>
      </c>
      <c r="B979">
        <v>2018</v>
      </c>
      <c r="C979">
        <v>1272</v>
      </c>
      <c r="D979">
        <v>1960</v>
      </c>
    </row>
    <row r="980" spans="1:4" x14ac:dyDescent="0.3">
      <c r="A980">
        <v>23002</v>
      </c>
      <c r="B980">
        <v>2019</v>
      </c>
      <c r="C980">
        <v>1308</v>
      </c>
      <c r="D980">
        <v>1982</v>
      </c>
    </row>
    <row r="981" spans="1:4" x14ac:dyDescent="0.3">
      <c r="A981">
        <v>23003</v>
      </c>
      <c r="B981">
        <v>2009</v>
      </c>
      <c r="C981">
        <v>831</v>
      </c>
      <c r="D981">
        <v>1392</v>
      </c>
    </row>
    <row r="982" spans="1:4" x14ac:dyDescent="0.3">
      <c r="A982">
        <v>23003</v>
      </c>
      <c r="B982">
        <v>2010</v>
      </c>
      <c r="C982">
        <v>866</v>
      </c>
      <c r="D982">
        <v>1441</v>
      </c>
    </row>
    <row r="983" spans="1:4" x14ac:dyDescent="0.3">
      <c r="A983">
        <v>23003</v>
      </c>
      <c r="B983">
        <v>2011</v>
      </c>
      <c r="C983">
        <v>886</v>
      </c>
      <c r="D983">
        <v>1471</v>
      </c>
    </row>
    <row r="984" spans="1:4" x14ac:dyDescent="0.3">
      <c r="A984">
        <v>23003</v>
      </c>
      <c r="B984">
        <v>2012</v>
      </c>
      <c r="C984">
        <v>913</v>
      </c>
      <c r="D984">
        <v>1461</v>
      </c>
    </row>
    <row r="985" spans="1:4" x14ac:dyDescent="0.3">
      <c r="A985">
        <v>23003</v>
      </c>
      <c r="B985">
        <v>2013</v>
      </c>
      <c r="C985">
        <v>927</v>
      </c>
      <c r="D985">
        <v>1495</v>
      </c>
    </row>
    <row r="986" spans="1:4" x14ac:dyDescent="0.3">
      <c r="A986">
        <v>23003</v>
      </c>
      <c r="B986">
        <v>2014</v>
      </c>
      <c r="C986">
        <v>936</v>
      </c>
      <c r="D986">
        <v>1525</v>
      </c>
    </row>
    <row r="987" spans="1:4" x14ac:dyDescent="0.3">
      <c r="A987">
        <v>23003</v>
      </c>
      <c r="B987">
        <v>2015</v>
      </c>
      <c r="C987">
        <v>991</v>
      </c>
      <c r="D987">
        <v>1560</v>
      </c>
    </row>
    <row r="988" spans="1:4" x14ac:dyDescent="0.3">
      <c r="A988">
        <v>23003</v>
      </c>
      <c r="B988">
        <v>2016</v>
      </c>
      <c r="C988">
        <v>930</v>
      </c>
      <c r="D988">
        <v>1573</v>
      </c>
    </row>
    <row r="989" spans="1:4" x14ac:dyDescent="0.3">
      <c r="A989">
        <v>23003</v>
      </c>
      <c r="B989">
        <v>2017</v>
      </c>
      <c r="C989">
        <v>978</v>
      </c>
      <c r="D989">
        <v>1574</v>
      </c>
    </row>
    <row r="990" spans="1:4" x14ac:dyDescent="0.3">
      <c r="A990">
        <v>23003</v>
      </c>
      <c r="B990">
        <v>2018</v>
      </c>
      <c r="C990">
        <v>957</v>
      </c>
      <c r="D990">
        <v>1572</v>
      </c>
    </row>
    <row r="991" spans="1:4" x14ac:dyDescent="0.3">
      <c r="A991">
        <v>23003</v>
      </c>
      <c r="B991">
        <v>2019</v>
      </c>
      <c r="C991">
        <v>955</v>
      </c>
      <c r="D991">
        <v>1599</v>
      </c>
    </row>
    <row r="992" spans="1:4" x14ac:dyDescent="0.3">
      <c r="A992">
        <v>23009</v>
      </c>
      <c r="B992">
        <v>2009</v>
      </c>
      <c r="C992">
        <v>158</v>
      </c>
      <c r="D992">
        <v>245</v>
      </c>
    </row>
    <row r="993" spans="1:4" x14ac:dyDescent="0.3">
      <c r="A993">
        <v>23009</v>
      </c>
      <c r="B993">
        <v>2010</v>
      </c>
      <c r="C993">
        <v>177</v>
      </c>
      <c r="D993">
        <v>258</v>
      </c>
    </row>
    <row r="994" spans="1:4" x14ac:dyDescent="0.3">
      <c r="A994">
        <v>23009</v>
      </c>
      <c r="B994">
        <v>2011</v>
      </c>
      <c r="C994">
        <v>176</v>
      </c>
      <c r="D994">
        <v>253</v>
      </c>
    </row>
    <row r="995" spans="1:4" x14ac:dyDescent="0.3">
      <c r="A995">
        <v>23009</v>
      </c>
      <c r="B995">
        <v>2012</v>
      </c>
      <c r="C995">
        <v>173</v>
      </c>
      <c r="D995">
        <v>270</v>
      </c>
    </row>
    <row r="996" spans="1:4" x14ac:dyDescent="0.3">
      <c r="A996">
        <v>23009</v>
      </c>
      <c r="B996">
        <v>2013</v>
      </c>
      <c r="C996">
        <v>168</v>
      </c>
      <c r="D996">
        <v>263</v>
      </c>
    </row>
    <row r="997" spans="1:4" x14ac:dyDescent="0.3">
      <c r="A997">
        <v>23009</v>
      </c>
      <c r="B997">
        <v>2014</v>
      </c>
      <c r="C997">
        <v>165</v>
      </c>
      <c r="D997">
        <v>274</v>
      </c>
    </row>
    <row r="998" spans="1:4" x14ac:dyDescent="0.3">
      <c r="A998">
        <v>23009</v>
      </c>
      <c r="B998">
        <v>2015</v>
      </c>
      <c r="C998">
        <v>152</v>
      </c>
      <c r="D998">
        <v>272</v>
      </c>
    </row>
    <row r="999" spans="1:4" x14ac:dyDescent="0.3">
      <c r="A999">
        <v>23009</v>
      </c>
      <c r="B999">
        <v>2016</v>
      </c>
      <c r="C999">
        <v>157</v>
      </c>
      <c r="D999">
        <v>269</v>
      </c>
    </row>
    <row r="1000" spans="1:4" x14ac:dyDescent="0.3">
      <c r="A1000">
        <v>23009</v>
      </c>
      <c r="B1000">
        <v>2017</v>
      </c>
      <c r="C1000">
        <v>139</v>
      </c>
      <c r="D1000">
        <v>277</v>
      </c>
    </row>
    <row r="1001" spans="1:4" x14ac:dyDescent="0.3">
      <c r="A1001">
        <v>23009</v>
      </c>
      <c r="B1001">
        <v>2018</v>
      </c>
      <c r="C1001">
        <v>142</v>
      </c>
      <c r="D1001">
        <v>252</v>
      </c>
    </row>
    <row r="1002" spans="1:4" x14ac:dyDescent="0.3">
      <c r="A1002">
        <v>23009</v>
      </c>
      <c r="B1002">
        <v>2019</v>
      </c>
      <c r="C1002">
        <v>141</v>
      </c>
      <c r="D1002">
        <v>244</v>
      </c>
    </row>
    <row r="1003" spans="1:4" x14ac:dyDescent="0.3">
      <c r="A1003">
        <v>23016</v>
      </c>
      <c r="B1003">
        <v>2009</v>
      </c>
      <c r="C1003">
        <v>1422</v>
      </c>
      <c r="D1003">
        <v>2451</v>
      </c>
    </row>
    <row r="1004" spans="1:4" x14ac:dyDescent="0.3">
      <c r="A1004">
        <v>23016</v>
      </c>
      <c r="B1004">
        <v>2010</v>
      </c>
      <c r="C1004">
        <v>1443</v>
      </c>
      <c r="D1004">
        <v>2483</v>
      </c>
    </row>
    <row r="1005" spans="1:4" x14ac:dyDescent="0.3">
      <c r="A1005">
        <v>23016</v>
      </c>
      <c r="B1005">
        <v>2011</v>
      </c>
      <c r="C1005">
        <v>1464</v>
      </c>
      <c r="D1005">
        <v>2493</v>
      </c>
    </row>
    <row r="1006" spans="1:4" x14ac:dyDescent="0.3">
      <c r="A1006">
        <v>23016</v>
      </c>
      <c r="B1006">
        <v>2012</v>
      </c>
      <c r="C1006">
        <v>1444</v>
      </c>
      <c r="D1006">
        <v>2507</v>
      </c>
    </row>
    <row r="1007" spans="1:4" x14ac:dyDescent="0.3">
      <c r="A1007">
        <v>23016</v>
      </c>
      <c r="B1007">
        <v>2013</v>
      </c>
      <c r="C1007">
        <v>1524</v>
      </c>
      <c r="D1007">
        <v>2553</v>
      </c>
    </row>
    <row r="1008" spans="1:4" x14ac:dyDescent="0.3">
      <c r="A1008">
        <v>23016</v>
      </c>
      <c r="B1008">
        <v>2014</v>
      </c>
      <c r="C1008">
        <v>1505</v>
      </c>
      <c r="D1008">
        <v>2607</v>
      </c>
    </row>
    <row r="1009" spans="1:4" x14ac:dyDescent="0.3">
      <c r="A1009">
        <v>23016</v>
      </c>
      <c r="B1009">
        <v>2015</v>
      </c>
      <c r="C1009">
        <v>1484</v>
      </c>
      <c r="D1009">
        <v>2639</v>
      </c>
    </row>
    <row r="1010" spans="1:4" x14ac:dyDescent="0.3">
      <c r="A1010">
        <v>23016</v>
      </c>
      <c r="B1010">
        <v>2016</v>
      </c>
      <c r="C1010">
        <v>1491</v>
      </c>
      <c r="D1010">
        <v>2675</v>
      </c>
    </row>
    <row r="1011" spans="1:4" x14ac:dyDescent="0.3">
      <c r="A1011">
        <v>23016</v>
      </c>
      <c r="B1011">
        <v>2017</v>
      </c>
      <c r="C1011">
        <v>1536</v>
      </c>
      <c r="D1011">
        <v>2679</v>
      </c>
    </row>
    <row r="1012" spans="1:4" x14ac:dyDescent="0.3">
      <c r="A1012">
        <v>23016</v>
      </c>
      <c r="B1012">
        <v>2018</v>
      </c>
      <c r="C1012">
        <v>1574</v>
      </c>
      <c r="D1012">
        <v>2674</v>
      </c>
    </row>
    <row r="1013" spans="1:4" x14ac:dyDescent="0.3">
      <c r="A1013">
        <v>23016</v>
      </c>
      <c r="B1013">
        <v>2019</v>
      </c>
      <c r="C1013">
        <v>1571</v>
      </c>
      <c r="D1013">
        <v>2698</v>
      </c>
    </row>
    <row r="1014" spans="1:4" x14ac:dyDescent="0.3">
      <c r="A1014">
        <v>23023</v>
      </c>
      <c r="B1014">
        <v>2009</v>
      </c>
      <c r="C1014">
        <v>360</v>
      </c>
      <c r="D1014">
        <v>552</v>
      </c>
    </row>
    <row r="1015" spans="1:4" x14ac:dyDescent="0.3">
      <c r="A1015">
        <v>23023</v>
      </c>
      <c r="B1015">
        <v>2010</v>
      </c>
      <c r="C1015">
        <v>378</v>
      </c>
      <c r="D1015">
        <v>577</v>
      </c>
    </row>
    <row r="1016" spans="1:4" x14ac:dyDescent="0.3">
      <c r="A1016">
        <v>23023</v>
      </c>
      <c r="B1016">
        <v>2011</v>
      </c>
      <c r="C1016">
        <v>394</v>
      </c>
      <c r="D1016">
        <v>585</v>
      </c>
    </row>
    <row r="1017" spans="1:4" x14ac:dyDescent="0.3">
      <c r="A1017">
        <v>23023</v>
      </c>
      <c r="B1017">
        <v>2012</v>
      </c>
      <c r="C1017">
        <v>423</v>
      </c>
      <c r="D1017">
        <v>585</v>
      </c>
    </row>
    <row r="1018" spans="1:4" x14ac:dyDescent="0.3">
      <c r="A1018">
        <v>23023</v>
      </c>
      <c r="B1018">
        <v>2013</v>
      </c>
      <c r="C1018">
        <v>387</v>
      </c>
      <c r="D1018">
        <v>603</v>
      </c>
    </row>
    <row r="1019" spans="1:4" x14ac:dyDescent="0.3">
      <c r="A1019">
        <v>23023</v>
      </c>
      <c r="B1019">
        <v>2014</v>
      </c>
      <c r="C1019">
        <v>403</v>
      </c>
      <c r="D1019">
        <v>621</v>
      </c>
    </row>
    <row r="1020" spans="1:4" x14ac:dyDescent="0.3">
      <c r="A1020">
        <v>23023</v>
      </c>
      <c r="B1020">
        <v>2015</v>
      </c>
      <c r="C1020">
        <v>383</v>
      </c>
      <c r="D1020">
        <v>640</v>
      </c>
    </row>
    <row r="1021" spans="1:4" x14ac:dyDescent="0.3">
      <c r="A1021">
        <v>23023</v>
      </c>
      <c r="B1021">
        <v>2016</v>
      </c>
      <c r="C1021">
        <v>374</v>
      </c>
      <c r="D1021">
        <v>648</v>
      </c>
    </row>
    <row r="1022" spans="1:4" x14ac:dyDescent="0.3">
      <c r="A1022">
        <v>23023</v>
      </c>
      <c r="B1022">
        <v>2017</v>
      </c>
      <c r="C1022">
        <v>367</v>
      </c>
      <c r="D1022">
        <v>648</v>
      </c>
    </row>
    <row r="1023" spans="1:4" x14ac:dyDescent="0.3">
      <c r="A1023">
        <v>23023</v>
      </c>
      <c r="B1023">
        <v>2018</v>
      </c>
      <c r="C1023">
        <v>362</v>
      </c>
      <c r="D1023">
        <v>652</v>
      </c>
    </row>
    <row r="1024" spans="1:4" x14ac:dyDescent="0.3">
      <c r="A1024">
        <v>23023</v>
      </c>
      <c r="B1024">
        <v>2019</v>
      </c>
      <c r="C1024">
        <v>347</v>
      </c>
      <c r="D1024">
        <v>655</v>
      </c>
    </row>
    <row r="1025" spans="1:4" x14ac:dyDescent="0.3">
      <c r="A1025">
        <v>23024</v>
      </c>
      <c r="B1025">
        <v>2009</v>
      </c>
      <c r="C1025">
        <v>305</v>
      </c>
      <c r="D1025">
        <v>452</v>
      </c>
    </row>
    <row r="1026" spans="1:4" x14ac:dyDescent="0.3">
      <c r="A1026">
        <v>23024</v>
      </c>
      <c r="B1026">
        <v>2010</v>
      </c>
      <c r="C1026">
        <v>318</v>
      </c>
      <c r="D1026">
        <v>462</v>
      </c>
    </row>
    <row r="1027" spans="1:4" x14ac:dyDescent="0.3">
      <c r="A1027">
        <v>23024</v>
      </c>
      <c r="B1027">
        <v>2011</v>
      </c>
      <c r="C1027">
        <v>312</v>
      </c>
      <c r="D1027">
        <v>469</v>
      </c>
    </row>
    <row r="1028" spans="1:4" x14ac:dyDescent="0.3">
      <c r="A1028">
        <v>23024</v>
      </c>
      <c r="B1028">
        <v>2012</v>
      </c>
      <c r="C1028">
        <v>323</v>
      </c>
      <c r="D1028">
        <v>457</v>
      </c>
    </row>
    <row r="1029" spans="1:4" x14ac:dyDescent="0.3">
      <c r="A1029">
        <v>23024</v>
      </c>
      <c r="B1029">
        <v>2013</v>
      </c>
      <c r="C1029">
        <v>296</v>
      </c>
      <c r="D1029">
        <v>482</v>
      </c>
    </row>
    <row r="1030" spans="1:4" x14ac:dyDescent="0.3">
      <c r="A1030">
        <v>23024</v>
      </c>
      <c r="B1030">
        <v>2014</v>
      </c>
      <c r="C1030">
        <v>308</v>
      </c>
      <c r="D1030">
        <v>482</v>
      </c>
    </row>
    <row r="1031" spans="1:4" x14ac:dyDescent="0.3">
      <c r="A1031">
        <v>23024</v>
      </c>
      <c r="B1031">
        <v>2015</v>
      </c>
      <c r="C1031">
        <v>322</v>
      </c>
      <c r="D1031">
        <v>506</v>
      </c>
    </row>
    <row r="1032" spans="1:4" x14ac:dyDescent="0.3">
      <c r="A1032">
        <v>23024</v>
      </c>
      <c r="B1032">
        <v>2016</v>
      </c>
      <c r="C1032">
        <v>303</v>
      </c>
      <c r="D1032">
        <v>509</v>
      </c>
    </row>
    <row r="1033" spans="1:4" x14ac:dyDescent="0.3">
      <c r="A1033">
        <v>23024</v>
      </c>
      <c r="B1033">
        <v>2017</v>
      </c>
      <c r="C1033">
        <v>305</v>
      </c>
      <c r="D1033">
        <v>496</v>
      </c>
    </row>
    <row r="1034" spans="1:4" x14ac:dyDescent="0.3">
      <c r="A1034">
        <v>23024</v>
      </c>
      <c r="B1034">
        <v>2018</v>
      </c>
      <c r="C1034">
        <v>306</v>
      </c>
      <c r="D1034">
        <v>511</v>
      </c>
    </row>
    <row r="1035" spans="1:4" x14ac:dyDescent="0.3">
      <c r="A1035">
        <v>23024</v>
      </c>
      <c r="B1035">
        <v>2019</v>
      </c>
      <c r="C1035">
        <v>294</v>
      </c>
      <c r="D1035">
        <v>499</v>
      </c>
    </row>
    <row r="1036" spans="1:4" x14ac:dyDescent="0.3">
      <c r="A1036">
        <v>23025</v>
      </c>
      <c r="B1036">
        <v>2009</v>
      </c>
      <c r="C1036">
        <v>1177</v>
      </c>
      <c r="D1036">
        <v>1693</v>
      </c>
    </row>
    <row r="1037" spans="1:4" x14ac:dyDescent="0.3">
      <c r="A1037">
        <v>23025</v>
      </c>
      <c r="B1037">
        <v>2010</v>
      </c>
      <c r="C1037">
        <v>1220</v>
      </c>
      <c r="D1037">
        <v>1747</v>
      </c>
    </row>
    <row r="1038" spans="1:4" x14ac:dyDescent="0.3">
      <c r="A1038">
        <v>23025</v>
      </c>
      <c r="B1038">
        <v>2011</v>
      </c>
      <c r="C1038">
        <v>1228</v>
      </c>
      <c r="D1038">
        <v>1786</v>
      </c>
    </row>
    <row r="1039" spans="1:4" x14ac:dyDescent="0.3">
      <c r="A1039">
        <v>23025</v>
      </c>
      <c r="B1039">
        <v>2012</v>
      </c>
      <c r="C1039">
        <v>1285</v>
      </c>
      <c r="D1039">
        <v>1867</v>
      </c>
    </row>
    <row r="1040" spans="1:4" x14ac:dyDescent="0.3">
      <c r="A1040">
        <v>23025</v>
      </c>
      <c r="B1040">
        <v>2013</v>
      </c>
      <c r="C1040">
        <v>1311</v>
      </c>
      <c r="D1040">
        <v>1957</v>
      </c>
    </row>
    <row r="1041" spans="1:4" x14ac:dyDescent="0.3">
      <c r="A1041">
        <v>23025</v>
      </c>
      <c r="B1041">
        <v>2014</v>
      </c>
      <c r="C1041">
        <v>1304</v>
      </c>
      <c r="D1041">
        <v>1996</v>
      </c>
    </row>
    <row r="1042" spans="1:4" x14ac:dyDescent="0.3">
      <c r="A1042">
        <v>23025</v>
      </c>
      <c r="B1042">
        <v>2015</v>
      </c>
      <c r="C1042">
        <v>1291</v>
      </c>
      <c r="D1042">
        <v>2089</v>
      </c>
    </row>
    <row r="1043" spans="1:4" x14ac:dyDescent="0.3">
      <c r="A1043">
        <v>23025</v>
      </c>
      <c r="B1043">
        <v>2016</v>
      </c>
      <c r="C1043">
        <v>1359</v>
      </c>
      <c r="D1043">
        <v>2149</v>
      </c>
    </row>
    <row r="1044" spans="1:4" x14ac:dyDescent="0.3">
      <c r="A1044">
        <v>23025</v>
      </c>
      <c r="B1044">
        <v>2017</v>
      </c>
      <c r="C1044">
        <v>1375</v>
      </c>
      <c r="D1044">
        <v>2161</v>
      </c>
    </row>
    <row r="1045" spans="1:4" x14ac:dyDescent="0.3">
      <c r="A1045">
        <v>23025</v>
      </c>
      <c r="B1045">
        <v>2018</v>
      </c>
      <c r="C1045">
        <v>1359</v>
      </c>
      <c r="D1045">
        <v>2221</v>
      </c>
    </row>
    <row r="1046" spans="1:4" x14ac:dyDescent="0.3">
      <c r="A1046">
        <v>23025</v>
      </c>
      <c r="B1046">
        <v>2019</v>
      </c>
      <c r="C1046">
        <v>1367</v>
      </c>
      <c r="D1046">
        <v>2236</v>
      </c>
    </row>
    <row r="1047" spans="1:4" x14ac:dyDescent="0.3">
      <c r="A1047">
        <v>23027</v>
      </c>
      <c r="B1047">
        <v>2009</v>
      </c>
      <c r="C1047">
        <v>1593</v>
      </c>
      <c r="D1047">
        <v>2327</v>
      </c>
    </row>
    <row r="1048" spans="1:4" x14ac:dyDescent="0.3">
      <c r="A1048">
        <v>23027</v>
      </c>
      <c r="B1048">
        <v>2010</v>
      </c>
      <c r="C1048">
        <v>1595</v>
      </c>
      <c r="D1048">
        <v>2389</v>
      </c>
    </row>
    <row r="1049" spans="1:4" x14ac:dyDescent="0.3">
      <c r="A1049">
        <v>23027</v>
      </c>
      <c r="B1049">
        <v>2011</v>
      </c>
      <c r="C1049">
        <v>1562</v>
      </c>
      <c r="D1049">
        <v>2465</v>
      </c>
    </row>
    <row r="1050" spans="1:4" x14ac:dyDescent="0.3">
      <c r="A1050">
        <v>23027</v>
      </c>
      <c r="B1050">
        <v>2012</v>
      </c>
      <c r="C1050">
        <v>1572</v>
      </c>
      <c r="D1050">
        <v>2506</v>
      </c>
    </row>
    <row r="1051" spans="1:4" x14ac:dyDescent="0.3">
      <c r="A1051">
        <v>23027</v>
      </c>
      <c r="B1051">
        <v>2013</v>
      </c>
      <c r="C1051">
        <v>1649</v>
      </c>
      <c r="D1051">
        <v>2506</v>
      </c>
    </row>
    <row r="1052" spans="1:4" x14ac:dyDescent="0.3">
      <c r="A1052">
        <v>23027</v>
      </c>
      <c r="B1052">
        <v>2014</v>
      </c>
      <c r="C1052">
        <v>1633</v>
      </c>
      <c r="D1052">
        <v>2585</v>
      </c>
    </row>
    <row r="1053" spans="1:4" x14ac:dyDescent="0.3">
      <c r="A1053">
        <v>23027</v>
      </c>
      <c r="B1053">
        <v>2015</v>
      </c>
      <c r="C1053">
        <v>1639</v>
      </c>
      <c r="D1053">
        <v>2596</v>
      </c>
    </row>
    <row r="1054" spans="1:4" x14ac:dyDescent="0.3">
      <c r="A1054">
        <v>23027</v>
      </c>
      <c r="B1054">
        <v>2016</v>
      </c>
      <c r="C1054">
        <v>1617</v>
      </c>
      <c r="D1054">
        <v>2648</v>
      </c>
    </row>
    <row r="1055" spans="1:4" x14ac:dyDescent="0.3">
      <c r="A1055">
        <v>23027</v>
      </c>
      <c r="B1055">
        <v>2017</v>
      </c>
      <c r="C1055">
        <v>1664</v>
      </c>
      <c r="D1055">
        <v>2654</v>
      </c>
    </row>
    <row r="1056" spans="1:4" x14ac:dyDescent="0.3">
      <c r="A1056">
        <v>23027</v>
      </c>
      <c r="B1056">
        <v>2018</v>
      </c>
      <c r="C1056">
        <v>1674</v>
      </c>
      <c r="D1056">
        <v>2664</v>
      </c>
    </row>
    <row r="1057" spans="1:4" x14ac:dyDescent="0.3">
      <c r="A1057">
        <v>23027</v>
      </c>
      <c r="B1057">
        <v>2019</v>
      </c>
      <c r="C1057">
        <v>1690</v>
      </c>
      <c r="D1057">
        <v>2709</v>
      </c>
    </row>
    <row r="1058" spans="1:4" x14ac:dyDescent="0.3">
      <c r="A1058">
        <v>23032</v>
      </c>
      <c r="B1058">
        <v>2009</v>
      </c>
      <c r="C1058">
        <v>271</v>
      </c>
      <c r="D1058">
        <v>460</v>
      </c>
    </row>
    <row r="1059" spans="1:4" x14ac:dyDescent="0.3">
      <c r="A1059">
        <v>23032</v>
      </c>
      <c r="B1059">
        <v>2010</v>
      </c>
      <c r="C1059">
        <v>264</v>
      </c>
      <c r="D1059">
        <v>450</v>
      </c>
    </row>
    <row r="1060" spans="1:4" x14ac:dyDescent="0.3">
      <c r="A1060">
        <v>23032</v>
      </c>
      <c r="B1060">
        <v>2011</v>
      </c>
      <c r="C1060">
        <v>239</v>
      </c>
      <c r="D1060">
        <v>439</v>
      </c>
    </row>
    <row r="1061" spans="1:4" x14ac:dyDescent="0.3">
      <c r="A1061">
        <v>23032</v>
      </c>
      <c r="B1061">
        <v>2012</v>
      </c>
      <c r="C1061">
        <v>246</v>
      </c>
      <c r="D1061">
        <v>443</v>
      </c>
    </row>
    <row r="1062" spans="1:4" x14ac:dyDescent="0.3">
      <c r="A1062">
        <v>23032</v>
      </c>
      <c r="B1062">
        <v>2013</v>
      </c>
      <c r="C1062">
        <v>245</v>
      </c>
      <c r="D1062">
        <v>418</v>
      </c>
    </row>
    <row r="1063" spans="1:4" x14ac:dyDescent="0.3">
      <c r="A1063">
        <v>23032</v>
      </c>
      <c r="B1063">
        <v>2014</v>
      </c>
      <c r="C1063">
        <v>235</v>
      </c>
      <c r="D1063">
        <v>413</v>
      </c>
    </row>
    <row r="1064" spans="1:4" x14ac:dyDescent="0.3">
      <c r="A1064">
        <v>23032</v>
      </c>
      <c r="B1064">
        <v>2015</v>
      </c>
      <c r="C1064">
        <v>237</v>
      </c>
      <c r="D1064">
        <v>394</v>
      </c>
    </row>
    <row r="1065" spans="1:4" x14ac:dyDescent="0.3">
      <c r="A1065">
        <v>23032</v>
      </c>
      <c r="B1065">
        <v>2016</v>
      </c>
      <c r="C1065">
        <v>246</v>
      </c>
      <c r="D1065">
        <v>410</v>
      </c>
    </row>
    <row r="1066" spans="1:4" x14ac:dyDescent="0.3">
      <c r="A1066">
        <v>23032</v>
      </c>
      <c r="B1066">
        <v>2017</v>
      </c>
      <c r="C1066">
        <v>259</v>
      </c>
      <c r="D1066">
        <v>415</v>
      </c>
    </row>
    <row r="1067" spans="1:4" x14ac:dyDescent="0.3">
      <c r="A1067">
        <v>23032</v>
      </c>
      <c r="B1067">
        <v>2018</v>
      </c>
      <c r="C1067">
        <v>257</v>
      </c>
      <c r="D1067">
        <v>409</v>
      </c>
    </row>
    <row r="1068" spans="1:4" x14ac:dyDescent="0.3">
      <c r="A1068">
        <v>23032</v>
      </c>
      <c r="B1068">
        <v>2019</v>
      </c>
      <c r="C1068">
        <v>258</v>
      </c>
      <c r="D1068">
        <v>410</v>
      </c>
    </row>
    <row r="1069" spans="1:4" x14ac:dyDescent="0.3">
      <c r="A1069">
        <v>23033</v>
      </c>
      <c r="B1069">
        <v>2009</v>
      </c>
      <c r="C1069">
        <v>472</v>
      </c>
      <c r="D1069">
        <v>773</v>
      </c>
    </row>
    <row r="1070" spans="1:4" x14ac:dyDescent="0.3">
      <c r="A1070">
        <v>23033</v>
      </c>
      <c r="B1070">
        <v>2010</v>
      </c>
      <c r="C1070">
        <v>484</v>
      </c>
      <c r="D1070">
        <v>760</v>
      </c>
    </row>
    <row r="1071" spans="1:4" x14ac:dyDescent="0.3">
      <c r="A1071">
        <v>23033</v>
      </c>
      <c r="B1071">
        <v>2011</v>
      </c>
      <c r="C1071">
        <v>463</v>
      </c>
      <c r="D1071">
        <v>780</v>
      </c>
    </row>
    <row r="1072" spans="1:4" x14ac:dyDescent="0.3">
      <c r="A1072">
        <v>23033</v>
      </c>
      <c r="B1072">
        <v>2012</v>
      </c>
      <c r="C1072">
        <v>423</v>
      </c>
      <c r="D1072">
        <v>813</v>
      </c>
    </row>
    <row r="1073" spans="1:4" x14ac:dyDescent="0.3">
      <c r="A1073">
        <v>23033</v>
      </c>
      <c r="B1073">
        <v>2013</v>
      </c>
      <c r="C1073">
        <v>450</v>
      </c>
      <c r="D1073">
        <v>773</v>
      </c>
    </row>
    <row r="1074" spans="1:4" x14ac:dyDescent="0.3">
      <c r="A1074">
        <v>23033</v>
      </c>
      <c r="B1074">
        <v>2014</v>
      </c>
      <c r="C1074">
        <v>439</v>
      </c>
      <c r="D1074">
        <v>783</v>
      </c>
    </row>
    <row r="1075" spans="1:4" x14ac:dyDescent="0.3">
      <c r="A1075">
        <v>23033</v>
      </c>
      <c r="B1075">
        <v>2015</v>
      </c>
      <c r="C1075">
        <v>450</v>
      </c>
      <c r="D1075">
        <v>785</v>
      </c>
    </row>
    <row r="1076" spans="1:4" x14ac:dyDescent="0.3">
      <c r="A1076">
        <v>23033</v>
      </c>
      <c r="B1076">
        <v>2016</v>
      </c>
      <c r="C1076">
        <v>450</v>
      </c>
      <c r="D1076">
        <v>786</v>
      </c>
    </row>
    <row r="1077" spans="1:4" x14ac:dyDescent="0.3">
      <c r="A1077">
        <v>23033</v>
      </c>
      <c r="B1077">
        <v>2017</v>
      </c>
      <c r="C1077">
        <v>443</v>
      </c>
      <c r="D1077">
        <v>788</v>
      </c>
    </row>
    <row r="1078" spans="1:4" x14ac:dyDescent="0.3">
      <c r="A1078">
        <v>23033</v>
      </c>
      <c r="B1078">
        <v>2018</v>
      </c>
      <c r="C1078">
        <v>440</v>
      </c>
      <c r="D1078">
        <v>789</v>
      </c>
    </row>
    <row r="1079" spans="1:4" x14ac:dyDescent="0.3">
      <c r="A1079">
        <v>23033</v>
      </c>
      <c r="B1079">
        <v>2019</v>
      </c>
      <c r="C1079">
        <v>453</v>
      </c>
      <c r="D1079">
        <v>798</v>
      </c>
    </row>
    <row r="1080" spans="1:4" x14ac:dyDescent="0.3">
      <c r="A1080">
        <v>23038</v>
      </c>
      <c r="B1080">
        <v>2009</v>
      </c>
      <c r="C1080">
        <v>446</v>
      </c>
      <c r="D1080">
        <v>713</v>
      </c>
    </row>
    <row r="1081" spans="1:4" x14ac:dyDescent="0.3">
      <c r="A1081">
        <v>23038</v>
      </c>
      <c r="B1081">
        <v>2010</v>
      </c>
      <c r="C1081">
        <v>459</v>
      </c>
      <c r="D1081">
        <v>700</v>
      </c>
    </row>
    <row r="1082" spans="1:4" x14ac:dyDescent="0.3">
      <c r="A1082">
        <v>23038</v>
      </c>
      <c r="B1082">
        <v>2011</v>
      </c>
      <c r="C1082">
        <v>493</v>
      </c>
      <c r="D1082">
        <v>696</v>
      </c>
    </row>
    <row r="1083" spans="1:4" x14ac:dyDescent="0.3">
      <c r="A1083">
        <v>23038</v>
      </c>
      <c r="B1083">
        <v>2012</v>
      </c>
      <c r="C1083">
        <v>461</v>
      </c>
      <c r="D1083">
        <v>701</v>
      </c>
    </row>
    <row r="1084" spans="1:4" x14ac:dyDescent="0.3">
      <c r="A1084">
        <v>23038</v>
      </c>
      <c r="B1084">
        <v>2013</v>
      </c>
      <c r="C1084">
        <v>452</v>
      </c>
      <c r="D1084">
        <v>740</v>
      </c>
    </row>
    <row r="1085" spans="1:4" x14ac:dyDescent="0.3">
      <c r="A1085">
        <v>23038</v>
      </c>
      <c r="B1085">
        <v>2014</v>
      </c>
      <c r="C1085">
        <v>461</v>
      </c>
      <c r="D1085">
        <v>743</v>
      </c>
    </row>
    <row r="1086" spans="1:4" x14ac:dyDescent="0.3">
      <c r="A1086">
        <v>23038</v>
      </c>
      <c r="B1086">
        <v>2015</v>
      </c>
      <c r="C1086">
        <v>448</v>
      </c>
      <c r="D1086">
        <v>750</v>
      </c>
    </row>
    <row r="1087" spans="1:4" x14ac:dyDescent="0.3">
      <c r="A1087">
        <v>23038</v>
      </c>
      <c r="B1087">
        <v>2016</v>
      </c>
      <c r="C1087">
        <v>440</v>
      </c>
      <c r="D1087">
        <v>780</v>
      </c>
    </row>
    <row r="1088" spans="1:4" x14ac:dyDescent="0.3">
      <c r="A1088">
        <v>23038</v>
      </c>
      <c r="B1088">
        <v>2017</v>
      </c>
      <c r="C1088">
        <v>432</v>
      </c>
      <c r="D1088">
        <v>774</v>
      </c>
    </row>
    <row r="1089" spans="1:4" x14ac:dyDescent="0.3">
      <c r="A1089">
        <v>23038</v>
      </c>
      <c r="B1089">
        <v>2018</v>
      </c>
      <c r="C1089">
        <v>430</v>
      </c>
      <c r="D1089">
        <v>745</v>
      </c>
    </row>
    <row r="1090" spans="1:4" x14ac:dyDescent="0.3">
      <c r="A1090">
        <v>23038</v>
      </c>
      <c r="B1090">
        <v>2019</v>
      </c>
      <c r="C1090">
        <v>435</v>
      </c>
      <c r="D1090">
        <v>751</v>
      </c>
    </row>
    <row r="1091" spans="1:4" x14ac:dyDescent="0.3">
      <c r="A1091">
        <v>23039</v>
      </c>
      <c r="B1091">
        <v>2009</v>
      </c>
      <c r="C1091">
        <v>365</v>
      </c>
      <c r="D1091">
        <v>530</v>
      </c>
    </row>
    <row r="1092" spans="1:4" x14ac:dyDescent="0.3">
      <c r="A1092">
        <v>23039</v>
      </c>
      <c r="B1092">
        <v>2010</v>
      </c>
      <c r="C1092">
        <v>359</v>
      </c>
      <c r="D1092">
        <v>528</v>
      </c>
    </row>
    <row r="1093" spans="1:4" x14ac:dyDescent="0.3">
      <c r="A1093">
        <v>23039</v>
      </c>
      <c r="B1093">
        <v>2011</v>
      </c>
      <c r="C1093">
        <v>373</v>
      </c>
      <c r="D1093">
        <v>545</v>
      </c>
    </row>
    <row r="1094" spans="1:4" x14ac:dyDescent="0.3">
      <c r="A1094">
        <v>23039</v>
      </c>
      <c r="B1094">
        <v>2012</v>
      </c>
      <c r="C1094">
        <v>383</v>
      </c>
      <c r="D1094">
        <v>544</v>
      </c>
    </row>
    <row r="1095" spans="1:4" x14ac:dyDescent="0.3">
      <c r="A1095">
        <v>23039</v>
      </c>
      <c r="B1095">
        <v>2013</v>
      </c>
      <c r="C1095">
        <v>385</v>
      </c>
      <c r="D1095">
        <v>564</v>
      </c>
    </row>
    <row r="1096" spans="1:4" x14ac:dyDescent="0.3">
      <c r="A1096">
        <v>23039</v>
      </c>
      <c r="B1096">
        <v>2014</v>
      </c>
      <c r="C1096">
        <v>394</v>
      </c>
      <c r="D1096">
        <v>587</v>
      </c>
    </row>
    <row r="1097" spans="1:4" x14ac:dyDescent="0.3">
      <c r="A1097">
        <v>23039</v>
      </c>
      <c r="B1097">
        <v>2015</v>
      </c>
      <c r="C1097">
        <v>375</v>
      </c>
      <c r="D1097">
        <v>627</v>
      </c>
    </row>
    <row r="1098" spans="1:4" x14ac:dyDescent="0.3">
      <c r="A1098">
        <v>23039</v>
      </c>
      <c r="B1098">
        <v>2016</v>
      </c>
      <c r="C1098">
        <v>372</v>
      </c>
      <c r="D1098">
        <v>665</v>
      </c>
    </row>
    <row r="1099" spans="1:4" x14ac:dyDescent="0.3">
      <c r="A1099">
        <v>23039</v>
      </c>
      <c r="B1099">
        <v>2017</v>
      </c>
      <c r="C1099">
        <v>365</v>
      </c>
      <c r="D1099">
        <v>686</v>
      </c>
    </row>
    <row r="1100" spans="1:4" x14ac:dyDescent="0.3">
      <c r="A1100">
        <v>23039</v>
      </c>
      <c r="B1100">
        <v>2018</v>
      </c>
      <c r="C1100">
        <v>355</v>
      </c>
      <c r="D1100">
        <v>694</v>
      </c>
    </row>
    <row r="1101" spans="1:4" x14ac:dyDescent="0.3">
      <c r="A1101">
        <v>23039</v>
      </c>
      <c r="B1101">
        <v>2019</v>
      </c>
      <c r="C1101">
        <v>353</v>
      </c>
      <c r="D1101">
        <v>673</v>
      </c>
    </row>
    <row r="1102" spans="1:4" x14ac:dyDescent="0.3">
      <c r="A1102">
        <v>23044</v>
      </c>
      <c r="B1102">
        <v>2009</v>
      </c>
      <c r="C1102">
        <v>440</v>
      </c>
      <c r="D1102">
        <v>645</v>
      </c>
    </row>
    <row r="1103" spans="1:4" x14ac:dyDescent="0.3">
      <c r="A1103">
        <v>23044</v>
      </c>
      <c r="B1103">
        <v>2010</v>
      </c>
      <c r="C1103">
        <v>441</v>
      </c>
      <c r="D1103">
        <v>646</v>
      </c>
    </row>
    <row r="1104" spans="1:4" x14ac:dyDescent="0.3">
      <c r="A1104">
        <v>23044</v>
      </c>
      <c r="B1104">
        <v>2011</v>
      </c>
      <c r="C1104">
        <v>489</v>
      </c>
      <c r="D1104">
        <v>643</v>
      </c>
    </row>
    <row r="1105" spans="1:4" x14ac:dyDescent="0.3">
      <c r="A1105">
        <v>23044</v>
      </c>
      <c r="B1105">
        <v>2012</v>
      </c>
      <c r="C1105">
        <v>480</v>
      </c>
      <c r="D1105">
        <v>646</v>
      </c>
    </row>
    <row r="1106" spans="1:4" x14ac:dyDescent="0.3">
      <c r="A1106">
        <v>23044</v>
      </c>
      <c r="B1106">
        <v>2013</v>
      </c>
      <c r="C1106">
        <v>497</v>
      </c>
      <c r="D1106">
        <v>667</v>
      </c>
    </row>
    <row r="1107" spans="1:4" x14ac:dyDescent="0.3">
      <c r="A1107">
        <v>23044</v>
      </c>
      <c r="B1107">
        <v>2014</v>
      </c>
      <c r="C1107">
        <v>495</v>
      </c>
      <c r="D1107">
        <v>691</v>
      </c>
    </row>
    <row r="1108" spans="1:4" x14ac:dyDescent="0.3">
      <c r="A1108">
        <v>23044</v>
      </c>
      <c r="B1108">
        <v>2015</v>
      </c>
      <c r="C1108">
        <v>502</v>
      </c>
      <c r="D1108">
        <v>696</v>
      </c>
    </row>
    <row r="1109" spans="1:4" x14ac:dyDescent="0.3">
      <c r="A1109">
        <v>23044</v>
      </c>
      <c r="B1109">
        <v>2016</v>
      </c>
      <c r="C1109">
        <v>484</v>
      </c>
      <c r="D1109">
        <v>734</v>
      </c>
    </row>
    <row r="1110" spans="1:4" x14ac:dyDescent="0.3">
      <c r="A1110">
        <v>23044</v>
      </c>
      <c r="B1110">
        <v>2017</v>
      </c>
      <c r="C1110">
        <v>461</v>
      </c>
      <c r="D1110">
        <v>747</v>
      </c>
    </row>
    <row r="1111" spans="1:4" x14ac:dyDescent="0.3">
      <c r="A1111">
        <v>23044</v>
      </c>
      <c r="B1111">
        <v>2018</v>
      </c>
      <c r="C1111">
        <v>460</v>
      </c>
      <c r="D1111">
        <v>772</v>
      </c>
    </row>
    <row r="1112" spans="1:4" x14ac:dyDescent="0.3">
      <c r="A1112">
        <v>23044</v>
      </c>
      <c r="B1112">
        <v>2019</v>
      </c>
      <c r="C1112">
        <v>477</v>
      </c>
      <c r="D1112">
        <v>797</v>
      </c>
    </row>
    <row r="1113" spans="1:4" x14ac:dyDescent="0.3">
      <c r="A1113">
        <v>23045</v>
      </c>
      <c r="B1113">
        <v>2009</v>
      </c>
      <c r="C1113">
        <v>664</v>
      </c>
      <c r="D1113">
        <v>1078</v>
      </c>
    </row>
    <row r="1114" spans="1:4" x14ac:dyDescent="0.3">
      <c r="A1114">
        <v>23045</v>
      </c>
      <c r="B1114">
        <v>2010</v>
      </c>
      <c r="C1114">
        <v>702</v>
      </c>
      <c r="D1114">
        <v>1081</v>
      </c>
    </row>
    <row r="1115" spans="1:4" x14ac:dyDescent="0.3">
      <c r="A1115">
        <v>23045</v>
      </c>
      <c r="B1115">
        <v>2011</v>
      </c>
      <c r="C1115">
        <v>721</v>
      </c>
      <c r="D1115">
        <v>1075</v>
      </c>
    </row>
    <row r="1116" spans="1:4" x14ac:dyDescent="0.3">
      <c r="A1116">
        <v>23045</v>
      </c>
      <c r="B1116">
        <v>2012</v>
      </c>
      <c r="C1116">
        <v>734</v>
      </c>
      <c r="D1116">
        <v>1098</v>
      </c>
    </row>
    <row r="1117" spans="1:4" x14ac:dyDescent="0.3">
      <c r="A1117">
        <v>23045</v>
      </c>
      <c r="B1117">
        <v>2013</v>
      </c>
      <c r="C1117">
        <v>711</v>
      </c>
      <c r="D1117">
        <v>1120</v>
      </c>
    </row>
    <row r="1118" spans="1:4" x14ac:dyDescent="0.3">
      <c r="A1118">
        <v>23045</v>
      </c>
      <c r="B1118">
        <v>2014</v>
      </c>
      <c r="C1118">
        <v>694</v>
      </c>
      <c r="D1118">
        <v>1177</v>
      </c>
    </row>
    <row r="1119" spans="1:4" x14ac:dyDescent="0.3">
      <c r="A1119">
        <v>23045</v>
      </c>
      <c r="B1119">
        <v>2015</v>
      </c>
      <c r="C1119">
        <v>677</v>
      </c>
      <c r="D1119">
        <v>1185</v>
      </c>
    </row>
    <row r="1120" spans="1:4" x14ac:dyDescent="0.3">
      <c r="A1120">
        <v>23045</v>
      </c>
      <c r="B1120">
        <v>2016</v>
      </c>
      <c r="C1120">
        <v>700</v>
      </c>
      <c r="D1120">
        <v>1189</v>
      </c>
    </row>
    <row r="1121" spans="1:4" x14ac:dyDescent="0.3">
      <c r="A1121">
        <v>23045</v>
      </c>
      <c r="B1121">
        <v>2017</v>
      </c>
      <c r="C1121">
        <v>720</v>
      </c>
      <c r="D1121">
        <v>1207</v>
      </c>
    </row>
    <row r="1122" spans="1:4" x14ac:dyDescent="0.3">
      <c r="A1122">
        <v>23045</v>
      </c>
      <c r="B1122">
        <v>2018</v>
      </c>
      <c r="C1122">
        <v>730</v>
      </c>
      <c r="D1122">
        <v>1248</v>
      </c>
    </row>
    <row r="1123" spans="1:4" x14ac:dyDescent="0.3">
      <c r="A1123">
        <v>23045</v>
      </c>
      <c r="B1123">
        <v>2019</v>
      </c>
      <c r="C1123">
        <v>782</v>
      </c>
      <c r="D1123">
        <v>1246</v>
      </c>
    </row>
    <row r="1124" spans="1:4" x14ac:dyDescent="0.3">
      <c r="A1124">
        <v>23047</v>
      </c>
      <c r="B1124">
        <v>2009</v>
      </c>
      <c r="C1124">
        <v>608</v>
      </c>
      <c r="D1124">
        <v>809</v>
      </c>
    </row>
    <row r="1125" spans="1:4" x14ac:dyDescent="0.3">
      <c r="A1125">
        <v>23047</v>
      </c>
      <c r="B1125">
        <v>2010</v>
      </c>
      <c r="C1125">
        <v>617</v>
      </c>
      <c r="D1125">
        <v>822</v>
      </c>
    </row>
    <row r="1126" spans="1:4" x14ac:dyDescent="0.3">
      <c r="A1126">
        <v>23047</v>
      </c>
      <c r="B1126">
        <v>2011</v>
      </c>
      <c r="C1126">
        <v>604</v>
      </c>
      <c r="D1126">
        <v>846</v>
      </c>
    </row>
    <row r="1127" spans="1:4" x14ac:dyDescent="0.3">
      <c r="A1127">
        <v>23047</v>
      </c>
      <c r="B1127">
        <v>2012</v>
      </c>
      <c r="C1127">
        <v>591</v>
      </c>
      <c r="D1127">
        <v>860</v>
      </c>
    </row>
    <row r="1128" spans="1:4" x14ac:dyDescent="0.3">
      <c r="A1128">
        <v>23047</v>
      </c>
      <c r="B1128">
        <v>2013</v>
      </c>
      <c r="C1128">
        <v>614</v>
      </c>
      <c r="D1128">
        <v>880</v>
      </c>
    </row>
    <row r="1129" spans="1:4" x14ac:dyDescent="0.3">
      <c r="A1129">
        <v>23047</v>
      </c>
      <c r="B1129">
        <v>2014</v>
      </c>
      <c r="C1129">
        <v>600</v>
      </c>
      <c r="D1129">
        <v>927</v>
      </c>
    </row>
    <row r="1130" spans="1:4" x14ac:dyDescent="0.3">
      <c r="A1130">
        <v>23047</v>
      </c>
      <c r="B1130">
        <v>2015</v>
      </c>
      <c r="C1130">
        <v>603</v>
      </c>
      <c r="D1130">
        <v>942</v>
      </c>
    </row>
    <row r="1131" spans="1:4" x14ac:dyDescent="0.3">
      <c r="A1131">
        <v>23047</v>
      </c>
      <c r="B1131">
        <v>2016</v>
      </c>
      <c r="C1131">
        <v>594</v>
      </c>
      <c r="D1131">
        <v>969</v>
      </c>
    </row>
    <row r="1132" spans="1:4" x14ac:dyDescent="0.3">
      <c r="A1132">
        <v>23047</v>
      </c>
      <c r="B1132">
        <v>2017</v>
      </c>
      <c r="C1132">
        <v>605</v>
      </c>
      <c r="D1132">
        <v>937</v>
      </c>
    </row>
    <row r="1133" spans="1:4" x14ac:dyDescent="0.3">
      <c r="A1133">
        <v>23047</v>
      </c>
      <c r="B1133">
        <v>2018</v>
      </c>
      <c r="C1133">
        <v>588</v>
      </c>
      <c r="D1133">
        <v>946</v>
      </c>
    </row>
    <row r="1134" spans="1:4" x14ac:dyDescent="0.3">
      <c r="A1134">
        <v>23047</v>
      </c>
      <c r="B1134">
        <v>2019</v>
      </c>
      <c r="C1134">
        <v>589</v>
      </c>
      <c r="D1134">
        <v>935</v>
      </c>
    </row>
    <row r="1135" spans="1:4" x14ac:dyDescent="0.3">
      <c r="A1135">
        <v>23050</v>
      </c>
      <c r="B1135">
        <v>2009</v>
      </c>
      <c r="C1135">
        <v>701</v>
      </c>
      <c r="D1135">
        <v>1257</v>
      </c>
    </row>
    <row r="1136" spans="1:4" x14ac:dyDescent="0.3">
      <c r="A1136">
        <v>23050</v>
      </c>
      <c r="B1136">
        <v>2010</v>
      </c>
      <c r="C1136">
        <v>728</v>
      </c>
      <c r="D1136">
        <v>1245</v>
      </c>
    </row>
    <row r="1137" spans="1:4" x14ac:dyDescent="0.3">
      <c r="A1137">
        <v>23050</v>
      </c>
      <c r="B1137">
        <v>2011</v>
      </c>
      <c r="C1137">
        <v>763</v>
      </c>
      <c r="D1137">
        <v>1295</v>
      </c>
    </row>
    <row r="1138" spans="1:4" x14ac:dyDescent="0.3">
      <c r="A1138">
        <v>23050</v>
      </c>
      <c r="B1138">
        <v>2012</v>
      </c>
      <c r="C1138">
        <v>809</v>
      </c>
      <c r="D1138">
        <v>1293</v>
      </c>
    </row>
    <row r="1139" spans="1:4" x14ac:dyDescent="0.3">
      <c r="A1139">
        <v>23050</v>
      </c>
      <c r="B1139">
        <v>2013</v>
      </c>
      <c r="C1139">
        <v>835</v>
      </c>
      <c r="D1139">
        <v>1313</v>
      </c>
    </row>
    <row r="1140" spans="1:4" x14ac:dyDescent="0.3">
      <c r="A1140">
        <v>23050</v>
      </c>
      <c r="B1140">
        <v>2014</v>
      </c>
      <c r="C1140">
        <v>847</v>
      </c>
      <c r="D1140">
        <v>1348</v>
      </c>
    </row>
    <row r="1141" spans="1:4" x14ac:dyDescent="0.3">
      <c r="A1141">
        <v>23050</v>
      </c>
      <c r="B1141">
        <v>2015</v>
      </c>
      <c r="C1141">
        <v>872</v>
      </c>
      <c r="D1141">
        <v>1365</v>
      </c>
    </row>
    <row r="1142" spans="1:4" x14ac:dyDescent="0.3">
      <c r="A1142">
        <v>23050</v>
      </c>
      <c r="B1142">
        <v>2016</v>
      </c>
      <c r="C1142">
        <v>876</v>
      </c>
      <c r="D1142">
        <v>1436</v>
      </c>
    </row>
    <row r="1143" spans="1:4" x14ac:dyDescent="0.3">
      <c r="A1143">
        <v>23050</v>
      </c>
      <c r="B1143">
        <v>2017</v>
      </c>
      <c r="C1143">
        <v>905</v>
      </c>
      <c r="D1143">
        <v>1473</v>
      </c>
    </row>
    <row r="1144" spans="1:4" x14ac:dyDescent="0.3">
      <c r="A1144">
        <v>23050</v>
      </c>
      <c r="B1144">
        <v>2018</v>
      </c>
      <c r="C1144">
        <v>904</v>
      </c>
      <c r="D1144">
        <v>1521</v>
      </c>
    </row>
    <row r="1145" spans="1:4" x14ac:dyDescent="0.3">
      <c r="A1145">
        <v>23050</v>
      </c>
      <c r="B1145">
        <v>2019</v>
      </c>
      <c r="C1145">
        <v>904</v>
      </c>
      <c r="D1145">
        <v>1521</v>
      </c>
    </row>
    <row r="1146" spans="1:4" x14ac:dyDescent="0.3">
      <c r="A1146">
        <v>23052</v>
      </c>
      <c r="B1146">
        <v>2009</v>
      </c>
      <c r="C1146">
        <v>535</v>
      </c>
      <c r="D1146">
        <v>914</v>
      </c>
    </row>
    <row r="1147" spans="1:4" x14ac:dyDescent="0.3">
      <c r="A1147">
        <v>23052</v>
      </c>
      <c r="B1147">
        <v>2010</v>
      </c>
      <c r="C1147">
        <v>563</v>
      </c>
      <c r="D1147">
        <v>850</v>
      </c>
    </row>
    <row r="1148" spans="1:4" x14ac:dyDescent="0.3">
      <c r="A1148">
        <v>23052</v>
      </c>
      <c r="B1148">
        <v>2011</v>
      </c>
      <c r="C1148">
        <v>609</v>
      </c>
      <c r="D1148">
        <v>828</v>
      </c>
    </row>
    <row r="1149" spans="1:4" x14ac:dyDescent="0.3">
      <c r="A1149">
        <v>23052</v>
      </c>
      <c r="B1149">
        <v>2012</v>
      </c>
      <c r="C1149">
        <v>629</v>
      </c>
      <c r="D1149">
        <v>845</v>
      </c>
    </row>
    <row r="1150" spans="1:4" x14ac:dyDescent="0.3">
      <c r="A1150">
        <v>23052</v>
      </c>
      <c r="B1150">
        <v>2013</v>
      </c>
      <c r="C1150">
        <v>635</v>
      </c>
      <c r="D1150">
        <v>873</v>
      </c>
    </row>
    <row r="1151" spans="1:4" x14ac:dyDescent="0.3">
      <c r="A1151">
        <v>23052</v>
      </c>
      <c r="B1151">
        <v>2014</v>
      </c>
      <c r="C1151">
        <v>631</v>
      </c>
      <c r="D1151">
        <v>894</v>
      </c>
    </row>
    <row r="1152" spans="1:4" x14ac:dyDescent="0.3">
      <c r="A1152">
        <v>23052</v>
      </c>
      <c r="B1152">
        <v>2015</v>
      </c>
      <c r="C1152">
        <v>592</v>
      </c>
      <c r="D1152">
        <v>933</v>
      </c>
    </row>
    <row r="1153" spans="1:4" x14ac:dyDescent="0.3">
      <c r="A1153">
        <v>23052</v>
      </c>
      <c r="B1153">
        <v>2016</v>
      </c>
      <c r="C1153">
        <v>622</v>
      </c>
      <c r="D1153">
        <v>974</v>
      </c>
    </row>
    <row r="1154" spans="1:4" x14ac:dyDescent="0.3">
      <c r="A1154">
        <v>23052</v>
      </c>
      <c r="B1154">
        <v>2017</v>
      </c>
      <c r="C1154">
        <v>620</v>
      </c>
      <c r="D1154">
        <v>1000</v>
      </c>
    </row>
    <row r="1155" spans="1:4" x14ac:dyDescent="0.3">
      <c r="A1155">
        <v>23052</v>
      </c>
      <c r="B1155">
        <v>2018</v>
      </c>
      <c r="C1155">
        <v>612</v>
      </c>
      <c r="D1155">
        <v>1011</v>
      </c>
    </row>
    <row r="1156" spans="1:4" x14ac:dyDescent="0.3">
      <c r="A1156">
        <v>23052</v>
      </c>
      <c r="B1156">
        <v>2019</v>
      </c>
      <c r="C1156">
        <v>626</v>
      </c>
      <c r="D1156">
        <v>1023</v>
      </c>
    </row>
    <row r="1157" spans="1:4" x14ac:dyDescent="0.3">
      <c r="A1157">
        <v>23060</v>
      </c>
      <c r="B1157">
        <v>2009</v>
      </c>
      <c r="C1157">
        <v>556</v>
      </c>
      <c r="D1157">
        <v>792</v>
      </c>
    </row>
    <row r="1158" spans="1:4" x14ac:dyDescent="0.3">
      <c r="A1158">
        <v>23060</v>
      </c>
      <c r="B1158">
        <v>2010</v>
      </c>
      <c r="C1158">
        <v>602</v>
      </c>
      <c r="D1158">
        <v>797</v>
      </c>
    </row>
    <row r="1159" spans="1:4" x14ac:dyDescent="0.3">
      <c r="A1159">
        <v>23060</v>
      </c>
      <c r="B1159">
        <v>2011</v>
      </c>
      <c r="C1159">
        <v>620</v>
      </c>
      <c r="D1159">
        <v>848</v>
      </c>
    </row>
    <row r="1160" spans="1:4" x14ac:dyDescent="0.3">
      <c r="A1160">
        <v>23060</v>
      </c>
      <c r="B1160">
        <v>2012</v>
      </c>
      <c r="C1160">
        <v>644</v>
      </c>
      <c r="D1160">
        <v>874</v>
      </c>
    </row>
    <row r="1161" spans="1:4" x14ac:dyDescent="0.3">
      <c r="A1161">
        <v>23060</v>
      </c>
      <c r="B1161">
        <v>2013</v>
      </c>
      <c r="C1161">
        <v>637</v>
      </c>
      <c r="D1161">
        <v>942</v>
      </c>
    </row>
    <row r="1162" spans="1:4" x14ac:dyDescent="0.3">
      <c r="A1162">
        <v>23060</v>
      </c>
      <c r="B1162">
        <v>2014</v>
      </c>
      <c r="C1162">
        <v>653</v>
      </c>
      <c r="D1162">
        <v>1004</v>
      </c>
    </row>
    <row r="1163" spans="1:4" x14ac:dyDescent="0.3">
      <c r="A1163">
        <v>23060</v>
      </c>
      <c r="B1163">
        <v>2015</v>
      </c>
      <c r="C1163">
        <v>655</v>
      </c>
      <c r="D1163">
        <v>1033</v>
      </c>
    </row>
    <row r="1164" spans="1:4" x14ac:dyDescent="0.3">
      <c r="A1164">
        <v>23060</v>
      </c>
      <c r="B1164">
        <v>2016</v>
      </c>
      <c r="C1164">
        <v>628</v>
      </c>
      <c r="D1164">
        <v>1077</v>
      </c>
    </row>
    <row r="1165" spans="1:4" x14ac:dyDescent="0.3">
      <c r="A1165">
        <v>23060</v>
      </c>
      <c r="B1165">
        <v>2017</v>
      </c>
      <c r="C1165">
        <v>592</v>
      </c>
      <c r="D1165">
        <v>1105</v>
      </c>
    </row>
    <row r="1166" spans="1:4" x14ac:dyDescent="0.3">
      <c r="A1166">
        <v>23060</v>
      </c>
      <c r="B1166">
        <v>2018</v>
      </c>
      <c r="C1166">
        <v>587</v>
      </c>
      <c r="D1166">
        <v>1112</v>
      </c>
    </row>
    <row r="1167" spans="1:4" x14ac:dyDescent="0.3">
      <c r="A1167">
        <v>23060</v>
      </c>
      <c r="B1167">
        <v>2019</v>
      </c>
      <c r="C1167">
        <v>576</v>
      </c>
      <c r="D1167">
        <v>1109</v>
      </c>
    </row>
    <row r="1168" spans="1:4" x14ac:dyDescent="0.3">
      <c r="A1168">
        <v>23062</v>
      </c>
      <c r="B1168">
        <v>2009</v>
      </c>
      <c r="C1168">
        <v>866</v>
      </c>
      <c r="D1168">
        <v>1199</v>
      </c>
    </row>
    <row r="1169" spans="1:4" x14ac:dyDescent="0.3">
      <c r="A1169">
        <v>23062</v>
      </c>
      <c r="B1169">
        <v>2010</v>
      </c>
      <c r="C1169">
        <v>865</v>
      </c>
      <c r="D1169">
        <v>1163</v>
      </c>
    </row>
    <row r="1170" spans="1:4" x14ac:dyDescent="0.3">
      <c r="A1170">
        <v>23062</v>
      </c>
      <c r="B1170">
        <v>2011</v>
      </c>
      <c r="C1170">
        <v>870</v>
      </c>
      <c r="D1170">
        <v>1148</v>
      </c>
    </row>
    <row r="1171" spans="1:4" x14ac:dyDescent="0.3">
      <c r="A1171">
        <v>23062</v>
      </c>
      <c r="B1171">
        <v>2012</v>
      </c>
      <c r="C1171">
        <v>834</v>
      </c>
      <c r="D1171">
        <v>1235</v>
      </c>
    </row>
    <row r="1172" spans="1:4" x14ac:dyDescent="0.3">
      <c r="A1172">
        <v>23062</v>
      </c>
      <c r="B1172">
        <v>2013</v>
      </c>
      <c r="C1172">
        <v>813</v>
      </c>
      <c r="D1172">
        <v>1261</v>
      </c>
    </row>
    <row r="1173" spans="1:4" x14ac:dyDescent="0.3">
      <c r="A1173">
        <v>23062</v>
      </c>
      <c r="B1173">
        <v>2014</v>
      </c>
      <c r="C1173">
        <v>848</v>
      </c>
      <c r="D1173">
        <v>1289</v>
      </c>
    </row>
    <row r="1174" spans="1:4" x14ac:dyDescent="0.3">
      <c r="A1174">
        <v>23062</v>
      </c>
      <c r="B1174">
        <v>2015</v>
      </c>
      <c r="C1174">
        <v>792</v>
      </c>
      <c r="D1174">
        <v>1298</v>
      </c>
    </row>
    <row r="1175" spans="1:4" x14ac:dyDescent="0.3">
      <c r="A1175">
        <v>23062</v>
      </c>
      <c r="B1175">
        <v>2016</v>
      </c>
      <c r="C1175">
        <v>807</v>
      </c>
      <c r="D1175">
        <v>1330</v>
      </c>
    </row>
    <row r="1176" spans="1:4" x14ac:dyDescent="0.3">
      <c r="A1176">
        <v>23062</v>
      </c>
      <c r="B1176">
        <v>2017</v>
      </c>
      <c r="C1176">
        <v>809</v>
      </c>
      <c r="D1176">
        <v>1333</v>
      </c>
    </row>
    <row r="1177" spans="1:4" x14ac:dyDescent="0.3">
      <c r="A1177">
        <v>23062</v>
      </c>
      <c r="B1177">
        <v>2018</v>
      </c>
      <c r="C1177">
        <v>827</v>
      </c>
      <c r="D1177">
        <v>1310</v>
      </c>
    </row>
    <row r="1178" spans="1:4" x14ac:dyDescent="0.3">
      <c r="A1178">
        <v>23062</v>
      </c>
      <c r="B1178">
        <v>2019</v>
      </c>
      <c r="C1178">
        <v>788</v>
      </c>
      <c r="D1178">
        <v>1291</v>
      </c>
    </row>
    <row r="1179" spans="1:4" x14ac:dyDescent="0.3">
      <c r="A1179">
        <v>23064</v>
      </c>
      <c r="B1179">
        <v>2009</v>
      </c>
      <c r="C1179">
        <v>157</v>
      </c>
      <c r="D1179">
        <v>301</v>
      </c>
    </row>
    <row r="1180" spans="1:4" x14ac:dyDescent="0.3">
      <c r="A1180">
        <v>23064</v>
      </c>
      <c r="B1180">
        <v>2010</v>
      </c>
      <c r="C1180">
        <v>160</v>
      </c>
      <c r="D1180">
        <v>290</v>
      </c>
    </row>
    <row r="1181" spans="1:4" x14ac:dyDescent="0.3">
      <c r="A1181">
        <v>23064</v>
      </c>
      <c r="B1181">
        <v>2011</v>
      </c>
      <c r="C1181">
        <v>165</v>
      </c>
      <c r="D1181">
        <v>298</v>
      </c>
    </row>
    <row r="1182" spans="1:4" x14ac:dyDescent="0.3">
      <c r="A1182">
        <v>23064</v>
      </c>
      <c r="B1182">
        <v>2012</v>
      </c>
      <c r="C1182">
        <v>166</v>
      </c>
      <c r="D1182">
        <v>294</v>
      </c>
    </row>
    <row r="1183" spans="1:4" x14ac:dyDescent="0.3">
      <c r="A1183">
        <v>23064</v>
      </c>
      <c r="B1183">
        <v>2013</v>
      </c>
      <c r="C1183">
        <v>175</v>
      </c>
      <c r="D1183">
        <v>303</v>
      </c>
    </row>
    <row r="1184" spans="1:4" x14ac:dyDescent="0.3">
      <c r="A1184">
        <v>23064</v>
      </c>
      <c r="B1184">
        <v>2014</v>
      </c>
      <c r="C1184">
        <v>187</v>
      </c>
      <c r="D1184">
        <v>319</v>
      </c>
    </row>
    <row r="1185" spans="1:4" x14ac:dyDescent="0.3">
      <c r="A1185">
        <v>23064</v>
      </c>
      <c r="B1185">
        <v>2015</v>
      </c>
      <c r="C1185">
        <v>207</v>
      </c>
      <c r="D1185">
        <v>347</v>
      </c>
    </row>
    <row r="1186" spans="1:4" x14ac:dyDescent="0.3">
      <c r="A1186">
        <v>23064</v>
      </c>
      <c r="B1186">
        <v>2016</v>
      </c>
      <c r="C1186">
        <v>195</v>
      </c>
      <c r="D1186">
        <v>363</v>
      </c>
    </row>
    <row r="1187" spans="1:4" x14ac:dyDescent="0.3">
      <c r="A1187">
        <v>23064</v>
      </c>
      <c r="B1187">
        <v>2017</v>
      </c>
      <c r="C1187">
        <v>169</v>
      </c>
      <c r="D1187">
        <v>372</v>
      </c>
    </row>
    <row r="1188" spans="1:4" x14ac:dyDescent="0.3">
      <c r="A1188">
        <v>23064</v>
      </c>
      <c r="B1188">
        <v>2018</v>
      </c>
      <c r="C1188">
        <v>183</v>
      </c>
      <c r="D1188">
        <v>371</v>
      </c>
    </row>
    <row r="1189" spans="1:4" x14ac:dyDescent="0.3">
      <c r="A1189">
        <v>23064</v>
      </c>
      <c r="B1189">
        <v>2019</v>
      </c>
      <c r="C1189">
        <v>180</v>
      </c>
      <c r="D1189">
        <v>394</v>
      </c>
    </row>
    <row r="1190" spans="1:4" x14ac:dyDescent="0.3">
      <c r="A1190">
        <v>23077</v>
      </c>
      <c r="B1190">
        <v>2009</v>
      </c>
      <c r="C1190">
        <v>1048</v>
      </c>
      <c r="D1190">
        <v>1425</v>
      </c>
    </row>
    <row r="1191" spans="1:4" x14ac:dyDescent="0.3">
      <c r="A1191">
        <v>23077</v>
      </c>
      <c r="B1191">
        <v>2010</v>
      </c>
      <c r="C1191">
        <v>1081</v>
      </c>
      <c r="D1191">
        <v>1423</v>
      </c>
    </row>
    <row r="1192" spans="1:4" x14ac:dyDescent="0.3">
      <c r="A1192">
        <v>23077</v>
      </c>
      <c r="B1192">
        <v>2011</v>
      </c>
      <c r="C1192">
        <v>1068</v>
      </c>
      <c r="D1192">
        <v>1467</v>
      </c>
    </row>
    <row r="1193" spans="1:4" x14ac:dyDescent="0.3">
      <c r="A1193">
        <v>23077</v>
      </c>
      <c r="B1193">
        <v>2012</v>
      </c>
      <c r="C1193">
        <v>1109</v>
      </c>
      <c r="D1193">
        <v>1486</v>
      </c>
    </row>
    <row r="1194" spans="1:4" x14ac:dyDescent="0.3">
      <c r="A1194">
        <v>23077</v>
      </c>
      <c r="B1194">
        <v>2013</v>
      </c>
      <c r="C1194">
        <v>1105</v>
      </c>
      <c r="D1194">
        <v>1538</v>
      </c>
    </row>
    <row r="1195" spans="1:4" x14ac:dyDescent="0.3">
      <c r="A1195">
        <v>23077</v>
      </c>
      <c r="B1195">
        <v>2014</v>
      </c>
      <c r="C1195">
        <v>1124</v>
      </c>
      <c r="D1195">
        <v>1587</v>
      </c>
    </row>
    <row r="1196" spans="1:4" x14ac:dyDescent="0.3">
      <c r="A1196">
        <v>23077</v>
      </c>
      <c r="B1196">
        <v>2015</v>
      </c>
      <c r="C1196">
        <v>1151</v>
      </c>
      <c r="D1196">
        <v>1652</v>
      </c>
    </row>
    <row r="1197" spans="1:4" x14ac:dyDescent="0.3">
      <c r="A1197">
        <v>23077</v>
      </c>
      <c r="B1197">
        <v>2016</v>
      </c>
      <c r="C1197">
        <v>1139</v>
      </c>
      <c r="D1197">
        <v>1741</v>
      </c>
    </row>
    <row r="1198" spans="1:4" x14ac:dyDescent="0.3">
      <c r="A1198">
        <v>23077</v>
      </c>
      <c r="B1198">
        <v>2017</v>
      </c>
      <c r="C1198">
        <v>1132</v>
      </c>
      <c r="D1198">
        <v>1793</v>
      </c>
    </row>
    <row r="1199" spans="1:4" x14ac:dyDescent="0.3">
      <c r="A1199">
        <v>23077</v>
      </c>
      <c r="B1199">
        <v>2018</v>
      </c>
      <c r="C1199">
        <v>1139</v>
      </c>
      <c r="D1199">
        <v>1813</v>
      </c>
    </row>
    <row r="1200" spans="1:4" x14ac:dyDescent="0.3">
      <c r="A1200">
        <v>23077</v>
      </c>
      <c r="B1200">
        <v>2019</v>
      </c>
      <c r="C1200">
        <v>1126</v>
      </c>
      <c r="D1200">
        <v>1858</v>
      </c>
    </row>
    <row r="1201" spans="1:4" x14ac:dyDescent="0.3">
      <c r="A1201">
        <v>23081</v>
      </c>
      <c r="B1201">
        <v>2009</v>
      </c>
      <c r="C1201">
        <v>416</v>
      </c>
      <c r="D1201">
        <v>647</v>
      </c>
    </row>
    <row r="1202" spans="1:4" x14ac:dyDescent="0.3">
      <c r="A1202">
        <v>23081</v>
      </c>
      <c r="B1202">
        <v>2010</v>
      </c>
      <c r="C1202">
        <v>432</v>
      </c>
      <c r="D1202">
        <v>673</v>
      </c>
    </row>
    <row r="1203" spans="1:4" x14ac:dyDescent="0.3">
      <c r="A1203">
        <v>23081</v>
      </c>
      <c r="B1203">
        <v>2011</v>
      </c>
      <c r="C1203">
        <v>481</v>
      </c>
      <c r="D1203">
        <v>680</v>
      </c>
    </row>
    <row r="1204" spans="1:4" x14ac:dyDescent="0.3">
      <c r="A1204">
        <v>23081</v>
      </c>
      <c r="B1204">
        <v>2012</v>
      </c>
      <c r="C1204">
        <v>488</v>
      </c>
      <c r="D1204">
        <v>723</v>
      </c>
    </row>
    <row r="1205" spans="1:4" x14ac:dyDescent="0.3">
      <c r="A1205">
        <v>23081</v>
      </c>
      <c r="B1205">
        <v>2013</v>
      </c>
      <c r="C1205">
        <v>476</v>
      </c>
      <c r="D1205">
        <v>723</v>
      </c>
    </row>
    <row r="1206" spans="1:4" x14ac:dyDescent="0.3">
      <c r="A1206">
        <v>23081</v>
      </c>
      <c r="B1206">
        <v>2014</v>
      </c>
      <c r="C1206">
        <v>458</v>
      </c>
      <c r="D1206">
        <v>748</v>
      </c>
    </row>
    <row r="1207" spans="1:4" x14ac:dyDescent="0.3">
      <c r="A1207">
        <v>23081</v>
      </c>
      <c r="B1207">
        <v>2015</v>
      </c>
      <c r="C1207">
        <v>469</v>
      </c>
      <c r="D1207">
        <v>789</v>
      </c>
    </row>
    <row r="1208" spans="1:4" x14ac:dyDescent="0.3">
      <c r="A1208">
        <v>23081</v>
      </c>
      <c r="B1208">
        <v>2016</v>
      </c>
      <c r="C1208">
        <v>467</v>
      </c>
      <c r="D1208">
        <v>784</v>
      </c>
    </row>
    <row r="1209" spans="1:4" x14ac:dyDescent="0.3">
      <c r="A1209">
        <v>23081</v>
      </c>
      <c r="B1209">
        <v>2017</v>
      </c>
      <c r="C1209">
        <v>473</v>
      </c>
      <c r="D1209">
        <v>807</v>
      </c>
    </row>
    <row r="1210" spans="1:4" x14ac:dyDescent="0.3">
      <c r="A1210">
        <v>23081</v>
      </c>
      <c r="B1210">
        <v>2018</v>
      </c>
      <c r="C1210">
        <v>467</v>
      </c>
      <c r="D1210">
        <v>817</v>
      </c>
    </row>
    <row r="1211" spans="1:4" x14ac:dyDescent="0.3">
      <c r="A1211">
        <v>23081</v>
      </c>
      <c r="B1211">
        <v>2019</v>
      </c>
      <c r="C1211">
        <v>469</v>
      </c>
      <c r="D1211">
        <v>821</v>
      </c>
    </row>
    <row r="1212" spans="1:4" x14ac:dyDescent="0.3">
      <c r="A1212">
        <v>23086</v>
      </c>
      <c r="B1212">
        <v>2009</v>
      </c>
      <c r="C1212">
        <v>606</v>
      </c>
      <c r="D1212">
        <v>949</v>
      </c>
    </row>
    <row r="1213" spans="1:4" x14ac:dyDescent="0.3">
      <c r="A1213">
        <v>23086</v>
      </c>
      <c r="B1213">
        <v>2010</v>
      </c>
      <c r="C1213">
        <v>638</v>
      </c>
      <c r="D1213">
        <v>1005</v>
      </c>
    </row>
    <row r="1214" spans="1:4" x14ac:dyDescent="0.3">
      <c r="A1214">
        <v>23086</v>
      </c>
      <c r="B1214">
        <v>2011</v>
      </c>
      <c r="C1214">
        <v>656</v>
      </c>
      <c r="D1214">
        <v>1016</v>
      </c>
    </row>
    <row r="1215" spans="1:4" x14ac:dyDescent="0.3">
      <c r="A1215">
        <v>23086</v>
      </c>
      <c r="B1215">
        <v>2012</v>
      </c>
      <c r="C1215">
        <v>623</v>
      </c>
      <c r="D1215">
        <v>1033</v>
      </c>
    </row>
    <row r="1216" spans="1:4" x14ac:dyDescent="0.3">
      <c r="A1216">
        <v>23086</v>
      </c>
      <c r="B1216">
        <v>2013</v>
      </c>
      <c r="C1216">
        <v>638</v>
      </c>
      <c r="D1216">
        <v>1081</v>
      </c>
    </row>
    <row r="1217" spans="1:4" x14ac:dyDescent="0.3">
      <c r="A1217">
        <v>23086</v>
      </c>
      <c r="B1217">
        <v>2014</v>
      </c>
      <c r="C1217">
        <v>674</v>
      </c>
      <c r="D1217">
        <v>1110</v>
      </c>
    </row>
    <row r="1218" spans="1:4" x14ac:dyDescent="0.3">
      <c r="A1218">
        <v>23086</v>
      </c>
      <c r="B1218">
        <v>2015</v>
      </c>
      <c r="C1218">
        <v>687</v>
      </c>
      <c r="D1218">
        <v>1119</v>
      </c>
    </row>
    <row r="1219" spans="1:4" x14ac:dyDescent="0.3">
      <c r="A1219">
        <v>23086</v>
      </c>
      <c r="B1219">
        <v>2016</v>
      </c>
      <c r="C1219">
        <v>715</v>
      </c>
      <c r="D1219">
        <v>1099</v>
      </c>
    </row>
    <row r="1220" spans="1:4" x14ac:dyDescent="0.3">
      <c r="A1220">
        <v>23086</v>
      </c>
      <c r="B1220">
        <v>2017</v>
      </c>
      <c r="C1220">
        <v>708</v>
      </c>
      <c r="D1220">
        <v>1189</v>
      </c>
    </row>
    <row r="1221" spans="1:4" x14ac:dyDescent="0.3">
      <c r="A1221">
        <v>23086</v>
      </c>
      <c r="B1221">
        <v>2018</v>
      </c>
      <c r="C1221">
        <v>720</v>
      </c>
      <c r="D1221">
        <v>1216</v>
      </c>
    </row>
    <row r="1222" spans="1:4" x14ac:dyDescent="0.3">
      <c r="A1222">
        <v>23086</v>
      </c>
      <c r="B1222">
        <v>2019</v>
      </c>
      <c r="C1222">
        <v>749</v>
      </c>
      <c r="D1222">
        <v>1228</v>
      </c>
    </row>
    <row r="1223" spans="1:4" x14ac:dyDescent="0.3">
      <c r="A1223">
        <v>23088</v>
      </c>
      <c r="B1223">
        <v>2009</v>
      </c>
      <c r="C1223">
        <v>1632</v>
      </c>
      <c r="D1223">
        <v>2270</v>
      </c>
    </row>
    <row r="1224" spans="1:4" x14ac:dyDescent="0.3">
      <c r="A1224">
        <v>23088</v>
      </c>
      <c r="B1224">
        <v>2010</v>
      </c>
      <c r="C1224">
        <v>1720</v>
      </c>
      <c r="D1224">
        <v>2305</v>
      </c>
    </row>
    <row r="1225" spans="1:4" x14ac:dyDescent="0.3">
      <c r="A1225">
        <v>23088</v>
      </c>
      <c r="B1225">
        <v>2011</v>
      </c>
      <c r="C1225">
        <v>1742</v>
      </c>
      <c r="D1225">
        <v>2392</v>
      </c>
    </row>
    <row r="1226" spans="1:4" x14ac:dyDescent="0.3">
      <c r="A1226">
        <v>23088</v>
      </c>
      <c r="B1226">
        <v>2012</v>
      </c>
      <c r="C1226">
        <v>1770</v>
      </c>
      <c r="D1226">
        <v>2459</v>
      </c>
    </row>
    <row r="1227" spans="1:4" x14ac:dyDescent="0.3">
      <c r="A1227">
        <v>23088</v>
      </c>
      <c r="B1227">
        <v>2013</v>
      </c>
      <c r="C1227">
        <v>1774</v>
      </c>
      <c r="D1227">
        <v>2576</v>
      </c>
    </row>
    <row r="1228" spans="1:4" x14ac:dyDescent="0.3">
      <c r="A1228">
        <v>23088</v>
      </c>
      <c r="B1228">
        <v>2014</v>
      </c>
      <c r="C1228">
        <v>1826</v>
      </c>
      <c r="D1228">
        <v>2648</v>
      </c>
    </row>
    <row r="1229" spans="1:4" x14ac:dyDescent="0.3">
      <c r="A1229">
        <v>23088</v>
      </c>
      <c r="B1229">
        <v>2015</v>
      </c>
      <c r="C1229">
        <v>1857</v>
      </c>
      <c r="D1229">
        <v>2724</v>
      </c>
    </row>
    <row r="1230" spans="1:4" x14ac:dyDescent="0.3">
      <c r="A1230">
        <v>23088</v>
      </c>
      <c r="B1230">
        <v>2016</v>
      </c>
      <c r="C1230">
        <v>1885</v>
      </c>
      <c r="D1230">
        <v>2840</v>
      </c>
    </row>
    <row r="1231" spans="1:4" x14ac:dyDescent="0.3">
      <c r="A1231">
        <v>23088</v>
      </c>
      <c r="B1231">
        <v>2017</v>
      </c>
      <c r="C1231">
        <v>1932</v>
      </c>
      <c r="D1231">
        <v>2924</v>
      </c>
    </row>
    <row r="1232" spans="1:4" x14ac:dyDescent="0.3">
      <c r="A1232">
        <v>23088</v>
      </c>
      <c r="B1232">
        <v>2018</v>
      </c>
      <c r="C1232">
        <v>1986</v>
      </c>
      <c r="D1232">
        <v>3005</v>
      </c>
    </row>
    <row r="1233" spans="1:4" x14ac:dyDescent="0.3">
      <c r="A1233">
        <v>23088</v>
      </c>
      <c r="B1233">
        <v>2019</v>
      </c>
      <c r="C1233">
        <v>2033</v>
      </c>
      <c r="D1233">
        <v>3124</v>
      </c>
    </row>
    <row r="1234" spans="1:4" x14ac:dyDescent="0.3">
      <c r="A1234">
        <v>23094</v>
      </c>
      <c r="B1234">
        <v>2009</v>
      </c>
      <c r="C1234">
        <v>965</v>
      </c>
      <c r="D1234">
        <v>1296</v>
      </c>
    </row>
    <row r="1235" spans="1:4" x14ac:dyDescent="0.3">
      <c r="A1235">
        <v>23094</v>
      </c>
      <c r="B1235">
        <v>2010</v>
      </c>
      <c r="C1235">
        <v>961</v>
      </c>
      <c r="D1235">
        <v>1326</v>
      </c>
    </row>
    <row r="1236" spans="1:4" x14ac:dyDescent="0.3">
      <c r="A1236">
        <v>23094</v>
      </c>
      <c r="B1236">
        <v>2011</v>
      </c>
      <c r="C1236">
        <v>1006</v>
      </c>
      <c r="D1236">
        <v>1374</v>
      </c>
    </row>
    <row r="1237" spans="1:4" x14ac:dyDescent="0.3">
      <c r="A1237">
        <v>23094</v>
      </c>
      <c r="B1237">
        <v>2012</v>
      </c>
      <c r="C1237">
        <v>1050</v>
      </c>
      <c r="D1237">
        <v>1400</v>
      </c>
    </row>
    <row r="1238" spans="1:4" x14ac:dyDescent="0.3">
      <c r="A1238">
        <v>23094</v>
      </c>
      <c r="B1238">
        <v>2013</v>
      </c>
      <c r="C1238">
        <v>1046</v>
      </c>
      <c r="D1238">
        <v>1482</v>
      </c>
    </row>
    <row r="1239" spans="1:4" x14ac:dyDescent="0.3">
      <c r="A1239">
        <v>23094</v>
      </c>
      <c r="B1239">
        <v>2014</v>
      </c>
      <c r="C1239">
        <v>1038</v>
      </c>
      <c r="D1239">
        <v>1531</v>
      </c>
    </row>
    <row r="1240" spans="1:4" x14ac:dyDescent="0.3">
      <c r="A1240">
        <v>23094</v>
      </c>
      <c r="B1240">
        <v>2015</v>
      </c>
      <c r="C1240">
        <v>1044</v>
      </c>
      <c r="D1240">
        <v>1577</v>
      </c>
    </row>
    <row r="1241" spans="1:4" x14ac:dyDescent="0.3">
      <c r="A1241">
        <v>23094</v>
      </c>
      <c r="B1241">
        <v>2016</v>
      </c>
      <c r="C1241">
        <v>1059</v>
      </c>
      <c r="D1241">
        <v>1585</v>
      </c>
    </row>
    <row r="1242" spans="1:4" x14ac:dyDescent="0.3">
      <c r="A1242">
        <v>23094</v>
      </c>
      <c r="B1242">
        <v>2017</v>
      </c>
      <c r="C1242">
        <v>1103</v>
      </c>
      <c r="D1242">
        <v>1595</v>
      </c>
    </row>
    <row r="1243" spans="1:4" x14ac:dyDescent="0.3">
      <c r="A1243">
        <v>23094</v>
      </c>
      <c r="B1243">
        <v>2018</v>
      </c>
      <c r="C1243">
        <v>1127</v>
      </c>
      <c r="D1243">
        <v>1643</v>
      </c>
    </row>
    <row r="1244" spans="1:4" x14ac:dyDescent="0.3">
      <c r="A1244">
        <v>23094</v>
      </c>
      <c r="B1244">
        <v>2019</v>
      </c>
      <c r="C1244">
        <v>1091</v>
      </c>
      <c r="D1244">
        <v>1671</v>
      </c>
    </row>
    <row r="1245" spans="1:4" x14ac:dyDescent="0.3">
      <c r="A1245">
        <v>23096</v>
      </c>
      <c r="B1245">
        <v>2009</v>
      </c>
      <c r="C1245">
        <v>933</v>
      </c>
      <c r="D1245">
        <v>1518</v>
      </c>
    </row>
    <row r="1246" spans="1:4" x14ac:dyDescent="0.3">
      <c r="A1246">
        <v>23096</v>
      </c>
      <c r="B1246">
        <v>2010</v>
      </c>
      <c r="C1246">
        <v>971</v>
      </c>
      <c r="D1246">
        <v>1499</v>
      </c>
    </row>
    <row r="1247" spans="1:4" x14ac:dyDescent="0.3">
      <c r="A1247">
        <v>23096</v>
      </c>
      <c r="B1247">
        <v>2011</v>
      </c>
      <c r="C1247">
        <v>1054</v>
      </c>
      <c r="D1247">
        <v>1539</v>
      </c>
    </row>
    <row r="1248" spans="1:4" x14ac:dyDescent="0.3">
      <c r="A1248">
        <v>23096</v>
      </c>
      <c r="B1248">
        <v>2012</v>
      </c>
      <c r="C1248">
        <v>1018</v>
      </c>
      <c r="D1248">
        <v>1569</v>
      </c>
    </row>
    <row r="1249" spans="1:4" x14ac:dyDescent="0.3">
      <c r="A1249">
        <v>23096</v>
      </c>
      <c r="B1249">
        <v>2013</v>
      </c>
      <c r="C1249">
        <v>1059</v>
      </c>
      <c r="D1249">
        <v>1572</v>
      </c>
    </row>
    <row r="1250" spans="1:4" x14ac:dyDescent="0.3">
      <c r="A1250">
        <v>23096</v>
      </c>
      <c r="B1250">
        <v>2014</v>
      </c>
      <c r="C1250">
        <v>1065</v>
      </c>
      <c r="D1250">
        <v>1634</v>
      </c>
    </row>
    <row r="1251" spans="1:4" x14ac:dyDescent="0.3">
      <c r="A1251">
        <v>23096</v>
      </c>
      <c r="B1251">
        <v>2015</v>
      </c>
      <c r="C1251">
        <v>1040</v>
      </c>
      <c r="D1251">
        <v>1729</v>
      </c>
    </row>
    <row r="1252" spans="1:4" x14ac:dyDescent="0.3">
      <c r="A1252">
        <v>23096</v>
      </c>
      <c r="B1252">
        <v>2016</v>
      </c>
      <c r="C1252">
        <v>1019</v>
      </c>
      <c r="D1252">
        <v>1764</v>
      </c>
    </row>
    <row r="1253" spans="1:4" x14ac:dyDescent="0.3">
      <c r="A1253">
        <v>23096</v>
      </c>
      <c r="B1253">
        <v>2017</v>
      </c>
      <c r="C1253">
        <v>986</v>
      </c>
      <c r="D1253">
        <v>1763</v>
      </c>
    </row>
    <row r="1254" spans="1:4" x14ac:dyDescent="0.3">
      <c r="A1254">
        <v>23096</v>
      </c>
      <c r="B1254">
        <v>2018</v>
      </c>
      <c r="C1254">
        <v>964</v>
      </c>
      <c r="D1254">
        <v>1764</v>
      </c>
    </row>
    <row r="1255" spans="1:4" x14ac:dyDescent="0.3">
      <c r="A1255">
        <v>23096</v>
      </c>
      <c r="B1255">
        <v>2019</v>
      </c>
      <c r="C1255">
        <v>954</v>
      </c>
      <c r="D1255">
        <v>1755</v>
      </c>
    </row>
    <row r="1256" spans="1:4" x14ac:dyDescent="0.3">
      <c r="A1256">
        <v>23097</v>
      </c>
      <c r="B1256">
        <v>2009</v>
      </c>
      <c r="C1256">
        <v>374</v>
      </c>
      <c r="D1256">
        <v>635</v>
      </c>
    </row>
    <row r="1257" spans="1:4" x14ac:dyDescent="0.3">
      <c r="A1257">
        <v>23097</v>
      </c>
      <c r="B1257">
        <v>2010</v>
      </c>
      <c r="C1257">
        <v>407</v>
      </c>
      <c r="D1257">
        <v>645</v>
      </c>
    </row>
    <row r="1258" spans="1:4" x14ac:dyDescent="0.3">
      <c r="A1258">
        <v>23097</v>
      </c>
      <c r="B1258">
        <v>2011</v>
      </c>
      <c r="C1258">
        <v>394</v>
      </c>
      <c r="D1258">
        <v>646</v>
      </c>
    </row>
    <row r="1259" spans="1:4" x14ac:dyDescent="0.3">
      <c r="A1259">
        <v>23097</v>
      </c>
      <c r="B1259">
        <v>2012</v>
      </c>
      <c r="C1259">
        <v>410</v>
      </c>
      <c r="D1259">
        <v>662</v>
      </c>
    </row>
    <row r="1260" spans="1:4" x14ac:dyDescent="0.3">
      <c r="A1260">
        <v>23097</v>
      </c>
      <c r="B1260">
        <v>2013</v>
      </c>
      <c r="C1260">
        <v>414</v>
      </c>
      <c r="D1260">
        <v>691</v>
      </c>
    </row>
    <row r="1261" spans="1:4" x14ac:dyDescent="0.3">
      <c r="A1261">
        <v>23097</v>
      </c>
      <c r="B1261">
        <v>2014</v>
      </c>
      <c r="C1261">
        <v>394</v>
      </c>
      <c r="D1261">
        <v>715</v>
      </c>
    </row>
    <row r="1262" spans="1:4" x14ac:dyDescent="0.3">
      <c r="A1262">
        <v>23097</v>
      </c>
      <c r="B1262">
        <v>2015</v>
      </c>
      <c r="C1262">
        <v>385</v>
      </c>
      <c r="D1262">
        <v>744</v>
      </c>
    </row>
    <row r="1263" spans="1:4" x14ac:dyDescent="0.3">
      <c r="A1263">
        <v>23097</v>
      </c>
      <c r="B1263">
        <v>2016</v>
      </c>
      <c r="C1263">
        <v>382</v>
      </c>
      <c r="D1263">
        <v>781</v>
      </c>
    </row>
    <row r="1264" spans="1:4" x14ac:dyDescent="0.3">
      <c r="A1264">
        <v>23097</v>
      </c>
      <c r="B1264">
        <v>2017</v>
      </c>
      <c r="C1264">
        <v>377</v>
      </c>
      <c r="D1264">
        <v>758</v>
      </c>
    </row>
    <row r="1265" spans="1:4" x14ac:dyDescent="0.3">
      <c r="A1265">
        <v>23097</v>
      </c>
      <c r="B1265">
        <v>2018</v>
      </c>
      <c r="C1265">
        <v>399</v>
      </c>
      <c r="D1265">
        <v>754</v>
      </c>
    </row>
    <row r="1266" spans="1:4" x14ac:dyDescent="0.3">
      <c r="A1266">
        <v>23097</v>
      </c>
      <c r="B1266">
        <v>2019</v>
      </c>
      <c r="C1266">
        <v>404</v>
      </c>
      <c r="D1266">
        <v>760</v>
      </c>
    </row>
    <row r="1267" spans="1:4" x14ac:dyDescent="0.3">
      <c r="A1267">
        <v>23098</v>
      </c>
      <c r="B1267">
        <v>2009</v>
      </c>
      <c r="C1267">
        <v>148</v>
      </c>
      <c r="D1267">
        <v>269</v>
      </c>
    </row>
    <row r="1268" spans="1:4" x14ac:dyDescent="0.3">
      <c r="A1268">
        <v>23098</v>
      </c>
      <c r="B1268">
        <v>2010</v>
      </c>
      <c r="C1268">
        <v>159</v>
      </c>
      <c r="D1268">
        <v>277</v>
      </c>
    </row>
    <row r="1269" spans="1:4" x14ac:dyDescent="0.3">
      <c r="A1269">
        <v>23098</v>
      </c>
      <c r="B1269">
        <v>2011</v>
      </c>
      <c r="C1269">
        <v>171</v>
      </c>
      <c r="D1269">
        <v>272</v>
      </c>
    </row>
    <row r="1270" spans="1:4" x14ac:dyDescent="0.3">
      <c r="A1270">
        <v>23098</v>
      </c>
      <c r="B1270">
        <v>2012</v>
      </c>
      <c r="C1270">
        <v>181</v>
      </c>
      <c r="D1270">
        <v>284</v>
      </c>
    </row>
    <row r="1271" spans="1:4" x14ac:dyDescent="0.3">
      <c r="A1271">
        <v>23098</v>
      </c>
      <c r="B1271">
        <v>2013</v>
      </c>
      <c r="C1271">
        <v>190</v>
      </c>
      <c r="D1271">
        <v>288</v>
      </c>
    </row>
    <row r="1272" spans="1:4" x14ac:dyDescent="0.3">
      <c r="A1272">
        <v>23098</v>
      </c>
      <c r="B1272">
        <v>2014</v>
      </c>
      <c r="C1272">
        <v>194</v>
      </c>
      <c r="D1272">
        <v>287</v>
      </c>
    </row>
    <row r="1273" spans="1:4" x14ac:dyDescent="0.3">
      <c r="A1273">
        <v>23098</v>
      </c>
      <c r="B1273">
        <v>2015</v>
      </c>
      <c r="C1273">
        <v>197</v>
      </c>
      <c r="D1273">
        <v>276</v>
      </c>
    </row>
    <row r="1274" spans="1:4" x14ac:dyDescent="0.3">
      <c r="A1274">
        <v>23098</v>
      </c>
      <c r="B1274">
        <v>2016</v>
      </c>
      <c r="C1274">
        <v>182</v>
      </c>
      <c r="D1274">
        <v>292</v>
      </c>
    </row>
    <row r="1275" spans="1:4" x14ac:dyDescent="0.3">
      <c r="A1275">
        <v>23098</v>
      </c>
      <c r="B1275">
        <v>2017</v>
      </c>
      <c r="C1275">
        <v>186</v>
      </c>
      <c r="D1275">
        <v>292</v>
      </c>
    </row>
    <row r="1276" spans="1:4" x14ac:dyDescent="0.3">
      <c r="A1276">
        <v>23098</v>
      </c>
      <c r="B1276">
        <v>2018</v>
      </c>
      <c r="C1276">
        <v>196</v>
      </c>
      <c r="D1276">
        <v>288</v>
      </c>
    </row>
    <row r="1277" spans="1:4" x14ac:dyDescent="0.3">
      <c r="A1277">
        <v>23098</v>
      </c>
      <c r="B1277">
        <v>2019</v>
      </c>
      <c r="C1277">
        <v>187</v>
      </c>
      <c r="D1277">
        <v>295</v>
      </c>
    </row>
    <row r="1278" spans="1:4" x14ac:dyDescent="0.3">
      <c r="A1278">
        <v>23099</v>
      </c>
      <c r="B1278">
        <v>2009</v>
      </c>
      <c r="C1278">
        <v>263</v>
      </c>
      <c r="D1278">
        <v>335</v>
      </c>
    </row>
    <row r="1279" spans="1:4" x14ac:dyDescent="0.3">
      <c r="A1279">
        <v>23099</v>
      </c>
      <c r="B1279">
        <v>2010</v>
      </c>
      <c r="C1279">
        <v>295</v>
      </c>
      <c r="D1279">
        <v>368</v>
      </c>
    </row>
    <row r="1280" spans="1:4" x14ac:dyDescent="0.3">
      <c r="A1280">
        <v>23099</v>
      </c>
      <c r="B1280">
        <v>2011</v>
      </c>
      <c r="C1280">
        <v>329</v>
      </c>
      <c r="D1280">
        <v>400</v>
      </c>
    </row>
    <row r="1281" spans="1:4" x14ac:dyDescent="0.3">
      <c r="A1281">
        <v>23099</v>
      </c>
      <c r="B1281">
        <v>2012</v>
      </c>
      <c r="C1281">
        <v>323</v>
      </c>
      <c r="D1281">
        <v>398</v>
      </c>
    </row>
    <row r="1282" spans="1:4" x14ac:dyDescent="0.3">
      <c r="A1282">
        <v>23099</v>
      </c>
      <c r="B1282">
        <v>2013</v>
      </c>
      <c r="C1282">
        <v>316</v>
      </c>
      <c r="D1282">
        <v>386</v>
      </c>
    </row>
    <row r="1283" spans="1:4" x14ac:dyDescent="0.3">
      <c r="A1283">
        <v>23099</v>
      </c>
      <c r="B1283">
        <v>2014</v>
      </c>
      <c r="C1283">
        <v>321</v>
      </c>
      <c r="D1283">
        <v>409</v>
      </c>
    </row>
    <row r="1284" spans="1:4" x14ac:dyDescent="0.3">
      <c r="A1284">
        <v>23099</v>
      </c>
      <c r="B1284">
        <v>2015</v>
      </c>
      <c r="C1284">
        <v>303</v>
      </c>
      <c r="D1284">
        <v>432</v>
      </c>
    </row>
    <row r="1285" spans="1:4" x14ac:dyDescent="0.3">
      <c r="A1285">
        <v>23099</v>
      </c>
      <c r="B1285">
        <v>2016</v>
      </c>
      <c r="C1285">
        <v>312</v>
      </c>
      <c r="D1285">
        <v>451</v>
      </c>
    </row>
    <row r="1286" spans="1:4" x14ac:dyDescent="0.3">
      <c r="A1286">
        <v>23099</v>
      </c>
      <c r="B1286">
        <v>2017</v>
      </c>
      <c r="C1286">
        <v>329</v>
      </c>
      <c r="D1286">
        <v>472</v>
      </c>
    </row>
    <row r="1287" spans="1:4" x14ac:dyDescent="0.3">
      <c r="A1287">
        <v>23099</v>
      </c>
      <c r="B1287">
        <v>2018</v>
      </c>
      <c r="C1287">
        <v>336</v>
      </c>
      <c r="D1287">
        <v>489</v>
      </c>
    </row>
    <row r="1288" spans="1:4" x14ac:dyDescent="0.3">
      <c r="A1288">
        <v>23099</v>
      </c>
      <c r="B1288">
        <v>2019</v>
      </c>
      <c r="C1288">
        <v>315</v>
      </c>
      <c r="D1288">
        <v>488</v>
      </c>
    </row>
    <row r="1289" spans="1:4" x14ac:dyDescent="0.3">
      <c r="A1289">
        <v>23100</v>
      </c>
      <c r="B1289">
        <v>2009</v>
      </c>
      <c r="C1289">
        <v>129</v>
      </c>
      <c r="D1289">
        <v>246</v>
      </c>
    </row>
    <row r="1290" spans="1:4" x14ac:dyDescent="0.3">
      <c r="A1290">
        <v>23100</v>
      </c>
      <c r="B1290">
        <v>2010</v>
      </c>
      <c r="C1290">
        <v>154</v>
      </c>
      <c r="D1290">
        <v>235</v>
      </c>
    </row>
    <row r="1291" spans="1:4" x14ac:dyDescent="0.3">
      <c r="A1291">
        <v>23100</v>
      </c>
      <c r="B1291">
        <v>2011</v>
      </c>
      <c r="C1291">
        <v>133</v>
      </c>
      <c r="D1291">
        <v>233</v>
      </c>
    </row>
    <row r="1292" spans="1:4" x14ac:dyDescent="0.3">
      <c r="A1292">
        <v>23100</v>
      </c>
      <c r="B1292">
        <v>2012</v>
      </c>
      <c r="C1292">
        <v>144</v>
      </c>
      <c r="D1292">
        <v>227</v>
      </c>
    </row>
    <row r="1293" spans="1:4" x14ac:dyDescent="0.3">
      <c r="A1293">
        <v>23100</v>
      </c>
      <c r="B1293">
        <v>2013</v>
      </c>
      <c r="C1293">
        <v>145</v>
      </c>
      <c r="D1293">
        <v>228</v>
      </c>
    </row>
    <row r="1294" spans="1:4" x14ac:dyDescent="0.3">
      <c r="A1294">
        <v>23100</v>
      </c>
      <c r="B1294">
        <v>2014</v>
      </c>
      <c r="C1294">
        <v>145</v>
      </c>
      <c r="D1294">
        <v>216</v>
      </c>
    </row>
    <row r="1295" spans="1:4" x14ac:dyDescent="0.3">
      <c r="A1295">
        <v>23100</v>
      </c>
      <c r="B1295">
        <v>2015</v>
      </c>
      <c r="C1295">
        <v>163</v>
      </c>
      <c r="D1295">
        <v>212</v>
      </c>
    </row>
    <row r="1296" spans="1:4" x14ac:dyDescent="0.3">
      <c r="A1296">
        <v>23100</v>
      </c>
      <c r="B1296">
        <v>2016</v>
      </c>
      <c r="C1296">
        <v>160</v>
      </c>
      <c r="D1296">
        <v>244</v>
      </c>
    </row>
    <row r="1297" spans="1:4" x14ac:dyDescent="0.3">
      <c r="A1297">
        <v>23100</v>
      </c>
      <c r="B1297">
        <v>2017</v>
      </c>
      <c r="C1297">
        <v>177</v>
      </c>
      <c r="D1297">
        <v>237</v>
      </c>
    </row>
    <row r="1298" spans="1:4" x14ac:dyDescent="0.3">
      <c r="A1298">
        <v>23100</v>
      </c>
      <c r="B1298">
        <v>2018</v>
      </c>
      <c r="C1298">
        <v>168</v>
      </c>
      <c r="D1298">
        <v>241</v>
      </c>
    </row>
    <row r="1299" spans="1:4" x14ac:dyDescent="0.3">
      <c r="A1299">
        <v>23100</v>
      </c>
      <c r="B1299">
        <v>2019</v>
      </c>
      <c r="C1299">
        <v>163</v>
      </c>
      <c r="D1299">
        <v>256</v>
      </c>
    </row>
    <row r="1300" spans="1:4" x14ac:dyDescent="0.3">
      <c r="A1300">
        <v>23101</v>
      </c>
      <c r="B1300">
        <v>2009</v>
      </c>
      <c r="C1300">
        <v>640</v>
      </c>
      <c r="D1300">
        <v>1160</v>
      </c>
    </row>
    <row r="1301" spans="1:4" x14ac:dyDescent="0.3">
      <c r="A1301">
        <v>23101</v>
      </c>
      <c r="B1301">
        <v>2010</v>
      </c>
      <c r="C1301">
        <v>655</v>
      </c>
      <c r="D1301">
        <v>1111</v>
      </c>
    </row>
    <row r="1302" spans="1:4" x14ac:dyDescent="0.3">
      <c r="A1302">
        <v>23101</v>
      </c>
      <c r="B1302">
        <v>2011</v>
      </c>
      <c r="C1302">
        <v>631</v>
      </c>
      <c r="D1302">
        <v>1093</v>
      </c>
    </row>
    <row r="1303" spans="1:4" x14ac:dyDescent="0.3">
      <c r="A1303">
        <v>23101</v>
      </c>
      <c r="B1303">
        <v>2012</v>
      </c>
      <c r="C1303">
        <v>656</v>
      </c>
      <c r="D1303">
        <v>1088</v>
      </c>
    </row>
    <row r="1304" spans="1:4" x14ac:dyDescent="0.3">
      <c r="A1304">
        <v>23101</v>
      </c>
      <c r="B1304">
        <v>2013</v>
      </c>
      <c r="C1304">
        <v>644</v>
      </c>
      <c r="D1304">
        <v>1078</v>
      </c>
    </row>
    <row r="1305" spans="1:4" x14ac:dyDescent="0.3">
      <c r="A1305">
        <v>23101</v>
      </c>
      <c r="B1305">
        <v>2014</v>
      </c>
      <c r="C1305">
        <v>649</v>
      </c>
      <c r="D1305">
        <v>1054</v>
      </c>
    </row>
    <row r="1306" spans="1:4" x14ac:dyDescent="0.3">
      <c r="A1306">
        <v>23101</v>
      </c>
      <c r="B1306">
        <v>2015</v>
      </c>
      <c r="C1306">
        <v>661</v>
      </c>
      <c r="D1306">
        <v>1050</v>
      </c>
    </row>
    <row r="1307" spans="1:4" x14ac:dyDescent="0.3">
      <c r="A1307">
        <v>23101</v>
      </c>
      <c r="B1307">
        <v>2016</v>
      </c>
      <c r="C1307">
        <v>655</v>
      </c>
      <c r="D1307">
        <v>1070</v>
      </c>
    </row>
    <row r="1308" spans="1:4" x14ac:dyDescent="0.3">
      <c r="A1308">
        <v>23101</v>
      </c>
      <c r="B1308">
        <v>2017</v>
      </c>
      <c r="C1308">
        <v>672</v>
      </c>
      <c r="D1308">
        <v>1091</v>
      </c>
    </row>
    <row r="1309" spans="1:4" x14ac:dyDescent="0.3">
      <c r="A1309">
        <v>23101</v>
      </c>
      <c r="B1309">
        <v>2018</v>
      </c>
      <c r="C1309">
        <v>703</v>
      </c>
      <c r="D1309">
        <v>1118</v>
      </c>
    </row>
    <row r="1310" spans="1:4" x14ac:dyDescent="0.3">
      <c r="A1310">
        <v>23101</v>
      </c>
      <c r="B1310">
        <v>2019</v>
      </c>
      <c r="C1310">
        <v>711</v>
      </c>
      <c r="D1310">
        <v>1152</v>
      </c>
    </row>
    <row r="1311" spans="1:4" x14ac:dyDescent="0.3">
      <c r="A1311">
        <v>23102</v>
      </c>
      <c r="B1311">
        <v>2009</v>
      </c>
      <c r="C1311">
        <v>667</v>
      </c>
      <c r="D1311">
        <v>1070</v>
      </c>
    </row>
    <row r="1312" spans="1:4" x14ac:dyDescent="0.3">
      <c r="A1312">
        <v>23102</v>
      </c>
      <c r="B1312">
        <v>2010</v>
      </c>
      <c r="C1312">
        <v>702</v>
      </c>
      <c r="D1312">
        <v>1062</v>
      </c>
    </row>
    <row r="1313" spans="1:4" x14ac:dyDescent="0.3">
      <c r="A1313">
        <v>23102</v>
      </c>
      <c r="B1313">
        <v>2011</v>
      </c>
      <c r="C1313">
        <v>709</v>
      </c>
      <c r="D1313">
        <v>1062</v>
      </c>
    </row>
    <row r="1314" spans="1:4" x14ac:dyDescent="0.3">
      <c r="A1314">
        <v>23102</v>
      </c>
      <c r="B1314">
        <v>2012</v>
      </c>
      <c r="C1314">
        <v>714</v>
      </c>
      <c r="D1314">
        <v>1087</v>
      </c>
    </row>
    <row r="1315" spans="1:4" x14ac:dyDescent="0.3">
      <c r="A1315">
        <v>23102</v>
      </c>
      <c r="B1315">
        <v>2013</v>
      </c>
      <c r="C1315">
        <v>699</v>
      </c>
      <c r="D1315">
        <v>1108</v>
      </c>
    </row>
    <row r="1316" spans="1:4" x14ac:dyDescent="0.3">
      <c r="A1316">
        <v>23102</v>
      </c>
      <c r="B1316">
        <v>2014</v>
      </c>
      <c r="C1316">
        <v>726</v>
      </c>
      <c r="D1316">
        <v>1114</v>
      </c>
    </row>
    <row r="1317" spans="1:4" x14ac:dyDescent="0.3">
      <c r="A1317">
        <v>23102</v>
      </c>
      <c r="B1317">
        <v>2015</v>
      </c>
      <c r="C1317">
        <v>695</v>
      </c>
      <c r="D1317">
        <v>1121</v>
      </c>
    </row>
    <row r="1318" spans="1:4" x14ac:dyDescent="0.3">
      <c r="A1318">
        <v>23102</v>
      </c>
      <c r="B1318">
        <v>2016</v>
      </c>
      <c r="C1318">
        <v>676</v>
      </c>
      <c r="D1318">
        <v>1147</v>
      </c>
    </row>
    <row r="1319" spans="1:4" x14ac:dyDescent="0.3">
      <c r="A1319">
        <v>23102</v>
      </c>
      <c r="B1319">
        <v>2017</v>
      </c>
      <c r="C1319">
        <v>718</v>
      </c>
      <c r="D1319">
        <v>1157</v>
      </c>
    </row>
    <row r="1320" spans="1:4" x14ac:dyDescent="0.3">
      <c r="A1320">
        <v>23102</v>
      </c>
      <c r="B1320">
        <v>2018</v>
      </c>
      <c r="C1320">
        <v>765</v>
      </c>
      <c r="D1320">
        <v>1179</v>
      </c>
    </row>
    <row r="1321" spans="1:4" x14ac:dyDescent="0.3">
      <c r="A1321">
        <v>23102</v>
      </c>
      <c r="B1321">
        <v>2019</v>
      </c>
      <c r="C1321">
        <v>773</v>
      </c>
      <c r="D1321">
        <v>1224</v>
      </c>
    </row>
    <row r="1322" spans="1:4" x14ac:dyDescent="0.3">
      <c r="A1322">
        <v>23103</v>
      </c>
      <c r="B1322">
        <v>2009</v>
      </c>
      <c r="C1322">
        <v>444</v>
      </c>
      <c r="D1322">
        <v>845</v>
      </c>
    </row>
    <row r="1323" spans="1:4" x14ac:dyDescent="0.3">
      <c r="A1323">
        <v>23103</v>
      </c>
      <c r="B1323">
        <v>2010</v>
      </c>
      <c r="C1323">
        <v>469</v>
      </c>
      <c r="D1323">
        <v>852</v>
      </c>
    </row>
    <row r="1324" spans="1:4" x14ac:dyDescent="0.3">
      <c r="A1324">
        <v>23103</v>
      </c>
      <c r="B1324">
        <v>2011</v>
      </c>
      <c r="C1324">
        <v>515</v>
      </c>
      <c r="D1324">
        <v>856</v>
      </c>
    </row>
    <row r="1325" spans="1:4" x14ac:dyDescent="0.3">
      <c r="A1325">
        <v>23103</v>
      </c>
      <c r="B1325">
        <v>2012</v>
      </c>
      <c r="C1325">
        <v>545</v>
      </c>
      <c r="D1325">
        <v>846</v>
      </c>
    </row>
    <row r="1326" spans="1:4" x14ac:dyDescent="0.3">
      <c r="A1326">
        <v>23103</v>
      </c>
      <c r="B1326">
        <v>2013</v>
      </c>
      <c r="C1326">
        <v>546</v>
      </c>
      <c r="D1326">
        <v>869</v>
      </c>
    </row>
    <row r="1327" spans="1:4" x14ac:dyDescent="0.3">
      <c r="A1327">
        <v>23103</v>
      </c>
      <c r="B1327">
        <v>2014</v>
      </c>
      <c r="C1327">
        <v>542</v>
      </c>
      <c r="D1327">
        <v>851</v>
      </c>
    </row>
    <row r="1328" spans="1:4" x14ac:dyDescent="0.3">
      <c r="A1328">
        <v>23103</v>
      </c>
      <c r="B1328">
        <v>2015</v>
      </c>
      <c r="C1328">
        <v>549</v>
      </c>
      <c r="D1328">
        <v>879</v>
      </c>
    </row>
    <row r="1329" spans="1:4" x14ac:dyDescent="0.3">
      <c r="A1329">
        <v>23103</v>
      </c>
      <c r="B1329">
        <v>2016</v>
      </c>
      <c r="C1329">
        <v>553</v>
      </c>
      <c r="D1329">
        <v>931</v>
      </c>
    </row>
    <row r="1330" spans="1:4" x14ac:dyDescent="0.3">
      <c r="A1330">
        <v>23103</v>
      </c>
      <c r="B1330">
        <v>2017</v>
      </c>
      <c r="C1330">
        <v>577</v>
      </c>
      <c r="D1330">
        <v>976</v>
      </c>
    </row>
    <row r="1331" spans="1:4" x14ac:dyDescent="0.3">
      <c r="A1331">
        <v>23103</v>
      </c>
      <c r="B1331">
        <v>2018</v>
      </c>
      <c r="C1331">
        <v>566</v>
      </c>
      <c r="D1331">
        <v>992</v>
      </c>
    </row>
    <row r="1332" spans="1:4" x14ac:dyDescent="0.3">
      <c r="A1332">
        <v>23103</v>
      </c>
      <c r="B1332">
        <v>2019</v>
      </c>
      <c r="C1332">
        <v>567</v>
      </c>
      <c r="D1332">
        <v>1009</v>
      </c>
    </row>
    <row r="1333" spans="1:4" x14ac:dyDescent="0.3">
      <c r="A1333">
        <v>23104</v>
      </c>
      <c r="B1333">
        <v>2009</v>
      </c>
      <c r="C1333">
        <v>370</v>
      </c>
      <c r="D1333">
        <v>660</v>
      </c>
    </row>
    <row r="1334" spans="1:4" x14ac:dyDescent="0.3">
      <c r="A1334">
        <v>23104</v>
      </c>
      <c r="B1334">
        <v>2010</v>
      </c>
      <c r="C1334">
        <v>376</v>
      </c>
      <c r="D1334">
        <v>708</v>
      </c>
    </row>
    <row r="1335" spans="1:4" x14ac:dyDescent="0.3">
      <c r="A1335">
        <v>23104</v>
      </c>
      <c r="B1335">
        <v>2011</v>
      </c>
      <c r="C1335">
        <v>383</v>
      </c>
      <c r="D1335">
        <v>696</v>
      </c>
    </row>
    <row r="1336" spans="1:4" x14ac:dyDescent="0.3">
      <c r="A1336">
        <v>23104</v>
      </c>
      <c r="B1336">
        <v>2012</v>
      </c>
      <c r="C1336">
        <v>381</v>
      </c>
      <c r="D1336">
        <v>703</v>
      </c>
    </row>
    <row r="1337" spans="1:4" x14ac:dyDescent="0.3">
      <c r="A1337">
        <v>23104</v>
      </c>
      <c r="B1337">
        <v>2013</v>
      </c>
      <c r="C1337">
        <v>419</v>
      </c>
      <c r="D1337">
        <v>684</v>
      </c>
    </row>
    <row r="1338" spans="1:4" x14ac:dyDescent="0.3">
      <c r="A1338">
        <v>23104</v>
      </c>
      <c r="B1338">
        <v>2014</v>
      </c>
      <c r="C1338">
        <v>426</v>
      </c>
      <c r="D1338">
        <v>728</v>
      </c>
    </row>
    <row r="1339" spans="1:4" x14ac:dyDescent="0.3">
      <c r="A1339">
        <v>23104</v>
      </c>
      <c r="B1339">
        <v>2015</v>
      </c>
      <c r="C1339">
        <v>419</v>
      </c>
      <c r="D1339">
        <v>729</v>
      </c>
    </row>
    <row r="1340" spans="1:4" x14ac:dyDescent="0.3">
      <c r="A1340">
        <v>23104</v>
      </c>
      <c r="B1340">
        <v>2016</v>
      </c>
      <c r="C1340">
        <v>438</v>
      </c>
      <c r="D1340">
        <v>749</v>
      </c>
    </row>
    <row r="1341" spans="1:4" x14ac:dyDescent="0.3">
      <c r="A1341">
        <v>23104</v>
      </c>
      <c r="B1341">
        <v>2017</v>
      </c>
      <c r="C1341">
        <v>431</v>
      </c>
      <c r="D1341">
        <v>751</v>
      </c>
    </row>
    <row r="1342" spans="1:4" x14ac:dyDescent="0.3">
      <c r="A1342">
        <v>23104</v>
      </c>
      <c r="B1342">
        <v>2018</v>
      </c>
      <c r="C1342">
        <v>438</v>
      </c>
      <c r="D1342">
        <v>799</v>
      </c>
    </row>
    <row r="1343" spans="1:4" x14ac:dyDescent="0.3">
      <c r="A1343">
        <v>23104</v>
      </c>
      <c r="B1343">
        <v>2019</v>
      </c>
      <c r="C1343">
        <v>452</v>
      </c>
      <c r="D1343">
        <v>802</v>
      </c>
    </row>
    <row r="1344" spans="1:4" x14ac:dyDescent="0.3">
      <c r="A1344">
        <v>23105</v>
      </c>
      <c r="B1344">
        <v>2009</v>
      </c>
      <c r="C1344">
        <v>475</v>
      </c>
      <c r="D1344">
        <v>693</v>
      </c>
    </row>
    <row r="1345" spans="1:4" x14ac:dyDescent="0.3">
      <c r="A1345">
        <v>23105</v>
      </c>
      <c r="B1345">
        <v>2010</v>
      </c>
      <c r="C1345">
        <v>482</v>
      </c>
      <c r="D1345">
        <v>706</v>
      </c>
    </row>
    <row r="1346" spans="1:4" x14ac:dyDescent="0.3">
      <c r="A1346">
        <v>23105</v>
      </c>
      <c r="B1346">
        <v>2011</v>
      </c>
      <c r="C1346">
        <v>516</v>
      </c>
      <c r="D1346">
        <v>734</v>
      </c>
    </row>
    <row r="1347" spans="1:4" x14ac:dyDescent="0.3">
      <c r="A1347">
        <v>23105</v>
      </c>
      <c r="B1347">
        <v>2012</v>
      </c>
      <c r="C1347">
        <v>543</v>
      </c>
      <c r="D1347">
        <v>769</v>
      </c>
    </row>
    <row r="1348" spans="1:4" x14ac:dyDescent="0.3">
      <c r="A1348">
        <v>23105</v>
      </c>
      <c r="B1348">
        <v>2013</v>
      </c>
      <c r="C1348">
        <v>545</v>
      </c>
      <c r="D1348">
        <v>771</v>
      </c>
    </row>
    <row r="1349" spans="1:4" x14ac:dyDescent="0.3">
      <c r="A1349">
        <v>23105</v>
      </c>
      <c r="B1349">
        <v>2014</v>
      </c>
      <c r="C1349">
        <v>535</v>
      </c>
      <c r="D1349">
        <v>821</v>
      </c>
    </row>
    <row r="1350" spans="1:4" x14ac:dyDescent="0.3">
      <c r="A1350">
        <v>23105</v>
      </c>
      <c r="B1350">
        <v>2015</v>
      </c>
      <c r="C1350">
        <v>517</v>
      </c>
      <c r="D1350">
        <v>808</v>
      </c>
    </row>
    <row r="1351" spans="1:4" x14ac:dyDescent="0.3">
      <c r="A1351">
        <v>23105</v>
      </c>
      <c r="B1351">
        <v>2016</v>
      </c>
      <c r="C1351">
        <v>515</v>
      </c>
      <c r="D1351">
        <v>792</v>
      </c>
    </row>
    <row r="1352" spans="1:4" x14ac:dyDescent="0.3">
      <c r="A1352">
        <v>23105</v>
      </c>
      <c r="B1352">
        <v>2017</v>
      </c>
      <c r="C1352">
        <v>512</v>
      </c>
      <c r="D1352">
        <v>785</v>
      </c>
    </row>
    <row r="1353" spans="1:4" x14ac:dyDescent="0.3">
      <c r="A1353">
        <v>23105</v>
      </c>
      <c r="B1353">
        <v>2018</v>
      </c>
      <c r="C1353">
        <v>483</v>
      </c>
      <c r="D1353">
        <v>796</v>
      </c>
    </row>
    <row r="1354" spans="1:4" x14ac:dyDescent="0.3">
      <c r="A1354">
        <v>23105</v>
      </c>
      <c r="B1354">
        <v>2019</v>
      </c>
      <c r="C1354">
        <v>482</v>
      </c>
      <c r="D1354">
        <v>804</v>
      </c>
    </row>
    <row r="1355" spans="1:4" x14ac:dyDescent="0.3">
      <c r="A1355">
        <v>24001</v>
      </c>
      <c r="B1355">
        <v>2009</v>
      </c>
      <c r="C1355">
        <v>1021</v>
      </c>
      <c r="D1355">
        <v>1683</v>
      </c>
    </row>
    <row r="1356" spans="1:4" x14ac:dyDescent="0.3">
      <c r="A1356">
        <v>24001</v>
      </c>
      <c r="B1356">
        <v>2010</v>
      </c>
      <c r="C1356">
        <v>999</v>
      </c>
      <c r="D1356">
        <v>1704</v>
      </c>
    </row>
    <row r="1357" spans="1:4" x14ac:dyDescent="0.3">
      <c r="A1357">
        <v>24001</v>
      </c>
      <c r="B1357">
        <v>2011</v>
      </c>
      <c r="C1357">
        <v>1047</v>
      </c>
      <c r="D1357">
        <v>1693</v>
      </c>
    </row>
    <row r="1358" spans="1:4" x14ac:dyDescent="0.3">
      <c r="A1358">
        <v>24001</v>
      </c>
      <c r="B1358">
        <v>2012</v>
      </c>
      <c r="C1358">
        <v>1059</v>
      </c>
      <c r="D1358">
        <v>1674</v>
      </c>
    </row>
    <row r="1359" spans="1:4" x14ac:dyDescent="0.3">
      <c r="A1359">
        <v>24001</v>
      </c>
      <c r="B1359">
        <v>2013</v>
      </c>
      <c r="C1359">
        <v>1110</v>
      </c>
      <c r="D1359">
        <v>1709</v>
      </c>
    </row>
    <row r="1360" spans="1:4" x14ac:dyDescent="0.3">
      <c r="A1360">
        <v>24001</v>
      </c>
      <c r="B1360">
        <v>2014</v>
      </c>
      <c r="C1360">
        <v>1108</v>
      </c>
      <c r="D1360">
        <v>1792</v>
      </c>
    </row>
    <row r="1361" spans="1:4" x14ac:dyDescent="0.3">
      <c r="A1361">
        <v>24001</v>
      </c>
      <c r="B1361">
        <v>2015</v>
      </c>
      <c r="C1361">
        <v>1084</v>
      </c>
      <c r="D1361">
        <v>1818</v>
      </c>
    </row>
    <row r="1362" spans="1:4" x14ac:dyDescent="0.3">
      <c r="A1362">
        <v>24001</v>
      </c>
      <c r="B1362">
        <v>2016</v>
      </c>
      <c r="C1362">
        <v>1101</v>
      </c>
      <c r="D1362">
        <v>1796</v>
      </c>
    </row>
    <row r="1363" spans="1:4" x14ac:dyDescent="0.3">
      <c r="A1363">
        <v>24001</v>
      </c>
      <c r="B1363">
        <v>2017</v>
      </c>
      <c r="C1363">
        <v>1078</v>
      </c>
      <c r="D1363">
        <v>1844</v>
      </c>
    </row>
    <row r="1364" spans="1:4" x14ac:dyDescent="0.3">
      <c r="A1364">
        <v>24001</v>
      </c>
      <c r="B1364">
        <v>2018</v>
      </c>
      <c r="C1364">
        <v>1053</v>
      </c>
      <c r="D1364">
        <v>1883</v>
      </c>
    </row>
    <row r="1365" spans="1:4" x14ac:dyDescent="0.3">
      <c r="A1365">
        <v>24001</v>
      </c>
      <c r="B1365">
        <v>2019</v>
      </c>
      <c r="C1365">
        <v>1097</v>
      </c>
      <c r="D1365">
        <v>1899</v>
      </c>
    </row>
    <row r="1366" spans="1:4" x14ac:dyDescent="0.3">
      <c r="A1366">
        <v>24007</v>
      </c>
      <c r="B1366">
        <v>2009</v>
      </c>
      <c r="C1366">
        <v>360</v>
      </c>
      <c r="D1366">
        <v>530</v>
      </c>
    </row>
    <row r="1367" spans="1:4" x14ac:dyDescent="0.3">
      <c r="A1367">
        <v>24007</v>
      </c>
      <c r="B1367">
        <v>2010</v>
      </c>
      <c r="C1367">
        <v>388</v>
      </c>
      <c r="D1367">
        <v>551</v>
      </c>
    </row>
    <row r="1368" spans="1:4" x14ac:dyDescent="0.3">
      <c r="A1368">
        <v>24007</v>
      </c>
      <c r="B1368">
        <v>2011</v>
      </c>
      <c r="C1368">
        <v>392</v>
      </c>
      <c r="D1368">
        <v>568</v>
      </c>
    </row>
    <row r="1369" spans="1:4" x14ac:dyDescent="0.3">
      <c r="A1369">
        <v>24007</v>
      </c>
      <c r="B1369">
        <v>2012</v>
      </c>
      <c r="C1369">
        <v>398</v>
      </c>
      <c r="D1369">
        <v>576</v>
      </c>
    </row>
    <row r="1370" spans="1:4" x14ac:dyDescent="0.3">
      <c r="A1370">
        <v>24007</v>
      </c>
      <c r="B1370">
        <v>2013</v>
      </c>
      <c r="C1370">
        <v>397</v>
      </c>
      <c r="D1370">
        <v>610</v>
      </c>
    </row>
    <row r="1371" spans="1:4" x14ac:dyDescent="0.3">
      <c r="A1371">
        <v>24007</v>
      </c>
      <c r="B1371">
        <v>2014</v>
      </c>
      <c r="C1371">
        <v>392</v>
      </c>
      <c r="D1371">
        <v>635</v>
      </c>
    </row>
    <row r="1372" spans="1:4" x14ac:dyDescent="0.3">
      <c r="A1372">
        <v>24007</v>
      </c>
      <c r="B1372">
        <v>2015</v>
      </c>
      <c r="C1372">
        <v>376</v>
      </c>
      <c r="D1372">
        <v>645</v>
      </c>
    </row>
    <row r="1373" spans="1:4" x14ac:dyDescent="0.3">
      <c r="A1373">
        <v>24007</v>
      </c>
      <c r="B1373">
        <v>2016</v>
      </c>
      <c r="C1373">
        <v>376</v>
      </c>
      <c r="D1373">
        <v>652</v>
      </c>
    </row>
    <row r="1374" spans="1:4" x14ac:dyDescent="0.3">
      <c r="A1374">
        <v>24007</v>
      </c>
      <c r="B1374">
        <v>2017</v>
      </c>
      <c r="C1374">
        <v>341</v>
      </c>
      <c r="D1374">
        <v>673</v>
      </c>
    </row>
    <row r="1375" spans="1:4" x14ac:dyDescent="0.3">
      <c r="A1375">
        <v>24007</v>
      </c>
      <c r="B1375">
        <v>2018</v>
      </c>
      <c r="C1375">
        <v>348</v>
      </c>
      <c r="D1375">
        <v>669</v>
      </c>
    </row>
    <row r="1376" spans="1:4" x14ac:dyDescent="0.3">
      <c r="A1376">
        <v>24007</v>
      </c>
      <c r="B1376">
        <v>2019</v>
      </c>
      <c r="C1376">
        <v>332</v>
      </c>
      <c r="D1376">
        <v>650</v>
      </c>
    </row>
    <row r="1377" spans="1:4" x14ac:dyDescent="0.3">
      <c r="A1377">
        <v>24008</v>
      </c>
      <c r="B1377">
        <v>2009</v>
      </c>
      <c r="C1377">
        <v>206</v>
      </c>
      <c r="D1377">
        <v>300</v>
      </c>
    </row>
    <row r="1378" spans="1:4" x14ac:dyDescent="0.3">
      <c r="A1378">
        <v>24008</v>
      </c>
      <c r="B1378">
        <v>2010</v>
      </c>
      <c r="C1378">
        <v>189</v>
      </c>
      <c r="D1378">
        <v>301</v>
      </c>
    </row>
    <row r="1379" spans="1:4" x14ac:dyDescent="0.3">
      <c r="A1379">
        <v>24008</v>
      </c>
      <c r="B1379">
        <v>2011</v>
      </c>
      <c r="C1379">
        <v>194</v>
      </c>
      <c r="D1379">
        <v>304</v>
      </c>
    </row>
    <row r="1380" spans="1:4" x14ac:dyDescent="0.3">
      <c r="A1380">
        <v>24008</v>
      </c>
      <c r="B1380">
        <v>2012</v>
      </c>
      <c r="C1380">
        <v>192</v>
      </c>
      <c r="D1380">
        <v>305</v>
      </c>
    </row>
    <row r="1381" spans="1:4" x14ac:dyDescent="0.3">
      <c r="A1381">
        <v>24008</v>
      </c>
      <c r="B1381">
        <v>2013</v>
      </c>
      <c r="C1381">
        <v>195</v>
      </c>
      <c r="D1381">
        <v>331</v>
      </c>
    </row>
    <row r="1382" spans="1:4" x14ac:dyDescent="0.3">
      <c r="A1382">
        <v>24008</v>
      </c>
      <c r="B1382">
        <v>2014</v>
      </c>
      <c r="C1382">
        <v>186</v>
      </c>
      <c r="D1382">
        <v>316</v>
      </c>
    </row>
    <row r="1383" spans="1:4" x14ac:dyDescent="0.3">
      <c r="A1383">
        <v>24008</v>
      </c>
      <c r="B1383">
        <v>2015</v>
      </c>
      <c r="C1383">
        <v>194</v>
      </c>
      <c r="D1383">
        <v>326</v>
      </c>
    </row>
    <row r="1384" spans="1:4" x14ac:dyDescent="0.3">
      <c r="A1384">
        <v>24008</v>
      </c>
      <c r="B1384">
        <v>2016</v>
      </c>
      <c r="C1384">
        <v>224</v>
      </c>
      <c r="D1384">
        <v>325</v>
      </c>
    </row>
    <row r="1385" spans="1:4" x14ac:dyDescent="0.3">
      <c r="A1385">
        <v>24008</v>
      </c>
      <c r="B1385">
        <v>2017</v>
      </c>
      <c r="C1385">
        <v>220</v>
      </c>
      <c r="D1385">
        <v>342</v>
      </c>
    </row>
    <row r="1386" spans="1:4" x14ac:dyDescent="0.3">
      <c r="A1386">
        <v>24008</v>
      </c>
      <c r="B1386">
        <v>2018</v>
      </c>
      <c r="C1386">
        <v>227</v>
      </c>
      <c r="D1386">
        <v>348</v>
      </c>
    </row>
    <row r="1387" spans="1:4" x14ac:dyDescent="0.3">
      <c r="A1387">
        <v>24008</v>
      </c>
      <c r="B1387">
        <v>2019</v>
      </c>
      <c r="C1387">
        <v>213</v>
      </c>
      <c r="D1387">
        <v>363</v>
      </c>
    </row>
    <row r="1388" spans="1:4" x14ac:dyDescent="0.3">
      <c r="A1388">
        <v>24009</v>
      </c>
      <c r="B1388">
        <v>2009</v>
      </c>
      <c r="C1388">
        <v>412</v>
      </c>
      <c r="D1388">
        <v>578</v>
      </c>
    </row>
    <row r="1389" spans="1:4" x14ac:dyDescent="0.3">
      <c r="A1389">
        <v>24009</v>
      </c>
      <c r="B1389">
        <v>2010</v>
      </c>
      <c r="C1389">
        <v>411</v>
      </c>
      <c r="D1389">
        <v>583</v>
      </c>
    </row>
    <row r="1390" spans="1:4" x14ac:dyDescent="0.3">
      <c r="A1390">
        <v>24009</v>
      </c>
      <c r="B1390">
        <v>2011</v>
      </c>
      <c r="C1390">
        <v>412</v>
      </c>
      <c r="D1390">
        <v>602</v>
      </c>
    </row>
    <row r="1391" spans="1:4" x14ac:dyDescent="0.3">
      <c r="A1391">
        <v>24009</v>
      </c>
      <c r="B1391">
        <v>2012</v>
      </c>
      <c r="C1391">
        <v>393</v>
      </c>
      <c r="D1391">
        <v>611</v>
      </c>
    </row>
    <row r="1392" spans="1:4" x14ac:dyDescent="0.3">
      <c r="A1392">
        <v>24009</v>
      </c>
      <c r="B1392">
        <v>2013</v>
      </c>
      <c r="C1392">
        <v>386</v>
      </c>
      <c r="D1392">
        <v>621</v>
      </c>
    </row>
    <row r="1393" spans="1:4" x14ac:dyDescent="0.3">
      <c r="A1393">
        <v>24009</v>
      </c>
      <c r="B1393">
        <v>2014</v>
      </c>
      <c r="C1393">
        <v>393</v>
      </c>
      <c r="D1393">
        <v>636</v>
      </c>
    </row>
    <row r="1394" spans="1:4" x14ac:dyDescent="0.3">
      <c r="A1394">
        <v>24009</v>
      </c>
      <c r="B1394">
        <v>2015</v>
      </c>
      <c r="C1394">
        <v>395</v>
      </c>
      <c r="D1394">
        <v>648</v>
      </c>
    </row>
    <row r="1395" spans="1:4" x14ac:dyDescent="0.3">
      <c r="A1395">
        <v>24009</v>
      </c>
      <c r="B1395">
        <v>2016</v>
      </c>
      <c r="C1395">
        <v>387</v>
      </c>
      <c r="D1395">
        <v>668</v>
      </c>
    </row>
    <row r="1396" spans="1:4" x14ac:dyDescent="0.3">
      <c r="A1396">
        <v>24009</v>
      </c>
      <c r="B1396">
        <v>2017</v>
      </c>
      <c r="C1396">
        <v>382</v>
      </c>
      <c r="D1396">
        <v>646</v>
      </c>
    </row>
    <row r="1397" spans="1:4" x14ac:dyDescent="0.3">
      <c r="A1397">
        <v>24009</v>
      </c>
      <c r="B1397">
        <v>2018</v>
      </c>
      <c r="C1397">
        <v>370</v>
      </c>
      <c r="D1397">
        <v>632</v>
      </c>
    </row>
    <row r="1398" spans="1:4" x14ac:dyDescent="0.3">
      <c r="A1398">
        <v>24009</v>
      </c>
      <c r="B1398">
        <v>2019</v>
      </c>
      <c r="C1398">
        <v>387</v>
      </c>
      <c r="D1398">
        <v>627</v>
      </c>
    </row>
    <row r="1399" spans="1:4" x14ac:dyDescent="0.3">
      <c r="A1399">
        <v>24011</v>
      </c>
      <c r="B1399">
        <v>2009</v>
      </c>
      <c r="C1399">
        <v>412</v>
      </c>
      <c r="D1399">
        <v>628</v>
      </c>
    </row>
    <row r="1400" spans="1:4" x14ac:dyDescent="0.3">
      <c r="A1400">
        <v>24011</v>
      </c>
      <c r="B1400">
        <v>2010</v>
      </c>
      <c r="C1400">
        <v>419</v>
      </c>
      <c r="D1400">
        <v>651</v>
      </c>
    </row>
    <row r="1401" spans="1:4" x14ac:dyDescent="0.3">
      <c r="A1401">
        <v>24011</v>
      </c>
      <c r="B1401">
        <v>2011</v>
      </c>
      <c r="C1401">
        <v>410</v>
      </c>
      <c r="D1401">
        <v>643</v>
      </c>
    </row>
    <row r="1402" spans="1:4" x14ac:dyDescent="0.3">
      <c r="A1402">
        <v>24011</v>
      </c>
      <c r="B1402">
        <v>2012</v>
      </c>
      <c r="C1402">
        <v>417</v>
      </c>
      <c r="D1402">
        <v>635</v>
      </c>
    </row>
    <row r="1403" spans="1:4" x14ac:dyDescent="0.3">
      <c r="A1403">
        <v>24011</v>
      </c>
      <c r="B1403">
        <v>2013</v>
      </c>
      <c r="C1403">
        <v>409</v>
      </c>
      <c r="D1403">
        <v>628</v>
      </c>
    </row>
    <row r="1404" spans="1:4" x14ac:dyDescent="0.3">
      <c r="A1404">
        <v>24011</v>
      </c>
      <c r="B1404">
        <v>2014</v>
      </c>
      <c r="C1404">
        <v>397</v>
      </c>
      <c r="D1404">
        <v>638</v>
      </c>
    </row>
    <row r="1405" spans="1:4" x14ac:dyDescent="0.3">
      <c r="A1405">
        <v>24011</v>
      </c>
      <c r="B1405">
        <v>2015</v>
      </c>
      <c r="C1405">
        <v>411</v>
      </c>
      <c r="D1405">
        <v>646</v>
      </c>
    </row>
    <row r="1406" spans="1:4" x14ac:dyDescent="0.3">
      <c r="A1406">
        <v>24011</v>
      </c>
      <c r="B1406">
        <v>2016</v>
      </c>
      <c r="C1406">
        <v>378</v>
      </c>
      <c r="D1406">
        <v>683</v>
      </c>
    </row>
    <row r="1407" spans="1:4" x14ac:dyDescent="0.3">
      <c r="A1407">
        <v>24011</v>
      </c>
      <c r="B1407">
        <v>2017</v>
      </c>
      <c r="C1407">
        <v>371</v>
      </c>
      <c r="D1407">
        <v>668</v>
      </c>
    </row>
    <row r="1408" spans="1:4" x14ac:dyDescent="0.3">
      <c r="A1408">
        <v>24011</v>
      </c>
      <c r="B1408">
        <v>2018</v>
      </c>
      <c r="C1408">
        <v>357</v>
      </c>
      <c r="D1408">
        <v>660</v>
      </c>
    </row>
    <row r="1409" spans="1:4" x14ac:dyDescent="0.3">
      <c r="A1409">
        <v>24011</v>
      </c>
      <c r="B1409">
        <v>2019</v>
      </c>
      <c r="C1409">
        <v>340</v>
      </c>
      <c r="D1409">
        <v>646</v>
      </c>
    </row>
    <row r="1410" spans="1:4" x14ac:dyDescent="0.3">
      <c r="A1410">
        <v>24014</v>
      </c>
      <c r="B1410">
        <v>2009</v>
      </c>
      <c r="C1410">
        <v>470</v>
      </c>
      <c r="D1410">
        <v>707</v>
      </c>
    </row>
    <row r="1411" spans="1:4" x14ac:dyDescent="0.3">
      <c r="A1411">
        <v>24014</v>
      </c>
      <c r="B1411">
        <v>2010</v>
      </c>
      <c r="C1411">
        <v>471</v>
      </c>
      <c r="D1411">
        <v>721</v>
      </c>
    </row>
    <row r="1412" spans="1:4" x14ac:dyDescent="0.3">
      <c r="A1412">
        <v>24014</v>
      </c>
      <c r="B1412">
        <v>2011</v>
      </c>
      <c r="C1412">
        <v>472</v>
      </c>
      <c r="D1412">
        <v>715</v>
      </c>
    </row>
    <row r="1413" spans="1:4" x14ac:dyDescent="0.3">
      <c r="A1413">
        <v>24014</v>
      </c>
      <c r="B1413">
        <v>2012</v>
      </c>
      <c r="C1413">
        <v>468</v>
      </c>
      <c r="D1413">
        <v>743</v>
      </c>
    </row>
    <row r="1414" spans="1:4" x14ac:dyDescent="0.3">
      <c r="A1414">
        <v>24014</v>
      </c>
      <c r="B1414">
        <v>2013</v>
      </c>
      <c r="C1414">
        <v>498</v>
      </c>
      <c r="D1414">
        <v>740</v>
      </c>
    </row>
    <row r="1415" spans="1:4" x14ac:dyDescent="0.3">
      <c r="A1415">
        <v>24014</v>
      </c>
      <c r="B1415">
        <v>2014</v>
      </c>
      <c r="C1415">
        <v>490</v>
      </c>
      <c r="D1415">
        <v>770</v>
      </c>
    </row>
    <row r="1416" spans="1:4" x14ac:dyDescent="0.3">
      <c r="A1416">
        <v>24014</v>
      </c>
      <c r="B1416">
        <v>2015</v>
      </c>
      <c r="C1416">
        <v>475</v>
      </c>
      <c r="D1416">
        <v>810</v>
      </c>
    </row>
    <row r="1417" spans="1:4" x14ac:dyDescent="0.3">
      <c r="A1417">
        <v>24014</v>
      </c>
      <c r="B1417">
        <v>2016</v>
      </c>
      <c r="C1417">
        <v>455</v>
      </c>
      <c r="D1417">
        <v>817</v>
      </c>
    </row>
    <row r="1418" spans="1:4" x14ac:dyDescent="0.3">
      <c r="A1418">
        <v>24014</v>
      </c>
      <c r="B1418">
        <v>2017</v>
      </c>
      <c r="C1418">
        <v>450</v>
      </c>
      <c r="D1418">
        <v>829</v>
      </c>
    </row>
    <row r="1419" spans="1:4" x14ac:dyDescent="0.3">
      <c r="A1419">
        <v>24014</v>
      </c>
      <c r="B1419">
        <v>2018</v>
      </c>
      <c r="C1419">
        <v>437</v>
      </c>
      <c r="D1419">
        <v>826</v>
      </c>
    </row>
    <row r="1420" spans="1:4" x14ac:dyDescent="0.3">
      <c r="A1420">
        <v>24014</v>
      </c>
      <c r="B1420">
        <v>2019</v>
      </c>
      <c r="C1420">
        <v>453</v>
      </c>
      <c r="D1420">
        <v>797</v>
      </c>
    </row>
    <row r="1421" spans="1:4" x14ac:dyDescent="0.3">
      <c r="A1421">
        <v>24016</v>
      </c>
      <c r="B1421">
        <v>2009</v>
      </c>
      <c r="C1421">
        <v>333</v>
      </c>
      <c r="D1421">
        <v>561</v>
      </c>
    </row>
    <row r="1422" spans="1:4" x14ac:dyDescent="0.3">
      <c r="A1422">
        <v>24016</v>
      </c>
      <c r="B1422">
        <v>2010</v>
      </c>
      <c r="C1422">
        <v>330</v>
      </c>
      <c r="D1422">
        <v>563</v>
      </c>
    </row>
    <row r="1423" spans="1:4" x14ac:dyDescent="0.3">
      <c r="A1423">
        <v>24016</v>
      </c>
      <c r="B1423">
        <v>2011</v>
      </c>
      <c r="C1423">
        <v>361</v>
      </c>
      <c r="D1423">
        <v>554</v>
      </c>
    </row>
    <row r="1424" spans="1:4" x14ac:dyDescent="0.3">
      <c r="A1424">
        <v>24016</v>
      </c>
      <c r="B1424">
        <v>2012</v>
      </c>
      <c r="C1424">
        <v>374</v>
      </c>
      <c r="D1424">
        <v>560</v>
      </c>
    </row>
    <row r="1425" spans="1:4" x14ac:dyDescent="0.3">
      <c r="A1425">
        <v>24016</v>
      </c>
      <c r="B1425">
        <v>2013</v>
      </c>
      <c r="C1425">
        <v>376</v>
      </c>
      <c r="D1425">
        <v>579</v>
      </c>
    </row>
    <row r="1426" spans="1:4" x14ac:dyDescent="0.3">
      <c r="A1426">
        <v>24016</v>
      </c>
      <c r="B1426">
        <v>2014</v>
      </c>
      <c r="C1426">
        <v>378</v>
      </c>
      <c r="D1426">
        <v>596</v>
      </c>
    </row>
    <row r="1427" spans="1:4" x14ac:dyDescent="0.3">
      <c r="A1427">
        <v>24016</v>
      </c>
      <c r="B1427">
        <v>2015</v>
      </c>
      <c r="C1427">
        <v>400</v>
      </c>
      <c r="D1427">
        <v>613</v>
      </c>
    </row>
    <row r="1428" spans="1:4" x14ac:dyDescent="0.3">
      <c r="A1428">
        <v>24016</v>
      </c>
      <c r="B1428">
        <v>2016</v>
      </c>
      <c r="C1428">
        <v>412</v>
      </c>
      <c r="D1428">
        <v>617</v>
      </c>
    </row>
    <row r="1429" spans="1:4" x14ac:dyDescent="0.3">
      <c r="A1429">
        <v>24016</v>
      </c>
      <c r="B1429">
        <v>2017</v>
      </c>
      <c r="C1429">
        <v>393</v>
      </c>
      <c r="D1429">
        <v>619</v>
      </c>
    </row>
    <row r="1430" spans="1:4" x14ac:dyDescent="0.3">
      <c r="A1430">
        <v>24016</v>
      </c>
      <c r="B1430">
        <v>2018</v>
      </c>
      <c r="C1430">
        <v>381</v>
      </c>
      <c r="D1430">
        <v>665</v>
      </c>
    </row>
    <row r="1431" spans="1:4" x14ac:dyDescent="0.3">
      <c r="A1431">
        <v>24016</v>
      </c>
      <c r="B1431">
        <v>2019</v>
      </c>
      <c r="C1431">
        <v>378</v>
      </c>
      <c r="D1431">
        <v>651</v>
      </c>
    </row>
    <row r="1432" spans="1:4" x14ac:dyDescent="0.3">
      <c r="A1432">
        <v>24020</v>
      </c>
      <c r="B1432">
        <v>2009</v>
      </c>
      <c r="C1432">
        <v>899</v>
      </c>
      <c r="D1432">
        <v>1407</v>
      </c>
    </row>
    <row r="1433" spans="1:4" x14ac:dyDescent="0.3">
      <c r="A1433">
        <v>24020</v>
      </c>
      <c r="B1433">
        <v>2010</v>
      </c>
      <c r="C1433">
        <v>951</v>
      </c>
      <c r="D1433">
        <v>1462</v>
      </c>
    </row>
    <row r="1434" spans="1:4" x14ac:dyDescent="0.3">
      <c r="A1434">
        <v>24020</v>
      </c>
      <c r="B1434">
        <v>2011</v>
      </c>
      <c r="C1434">
        <v>959</v>
      </c>
      <c r="D1434">
        <v>1412</v>
      </c>
    </row>
    <row r="1435" spans="1:4" x14ac:dyDescent="0.3">
      <c r="A1435">
        <v>24020</v>
      </c>
      <c r="B1435">
        <v>2012</v>
      </c>
      <c r="C1435">
        <v>940</v>
      </c>
      <c r="D1435">
        <v>1419</v>
      </c>
    </row>
    <row r="1436" spans="1:4" x14ac:dyDescent="0.3">
      <c r="A1436">
        <v>24020</v>
      </c>
      <c r="B1436">
        <v>2013</v>
      </c>
      <c r="C1436">
        <v>956</v>
      </c>
      <c r="D1436">
        <v>1458</v>
      </c>
    </row>
    <row r="1437" spans="1:4" x14ac:dyDescent="0.3">
      <c r="A1437">
        <v>24020</v>
      </c>
      <c r="B1437">
        <v>2014</v>
      </c>
      <c r="C1437">
        <v>957</v>
      </c>
      <c r="D1437">
        <v>1506</v>
      </c>
    </row>
    <row r="1438" spans="1:4" x14ac:dyDescent="0.3">
      <c r="A1438">
        <v>24020</v>
      </c>
      <c r="B1438">
        <v>2015</v>
      </c>
      <c r="C1438">
        <v>955</v>
      </c>
      <c r="D1438">
        <v>1534</v>
      </c>
    </row>
    <row r="1439" spans="1:4" x14ac:dyDescent="0.3">
      <c r="A1439">
        <v>24020</v>
      </c>
      <c r="B1439">
        <v>2016</v>
      </c>
      <c r="C1439">
        <v>970</v>
      </c>
      <c r="D1439">
        <v>1545</v>
      </c>
    </row>
    <row r="1440" spans="1:4" x14ac:dyDescent="0.3">
      <c r="A1440">
        <v>24020</v>
      </c>
      <c r="B1440">
        <v>2017</v>
      </c>
      <c r="C1440">
        <v>969</v>
      </c>
      <c r="D1440">
        <v>1579</v>
      </c>
    </row>
    <row r="1441" spans="1:4" x14ac:dyDescent="0.3">
      <c r="A1441">
        <v>24020</v>
      </c>
      <c r="B1441">
        <v>2018</v>
      </c>
      <c r="C1441">
        <v>919</v>
      </c>
      <c r="D1441">
        <v>1595</v>
      </c>
    </row>
    <row r="1442" spans="1:4" x14ac:dyDescent="0.3">
      <c r="A1442">
        <v>24020</v>
      </c>
      <c r="B1442">
        <v>2019</v>
      </c>
      <c r="C1442">
        <v>917</v>
      </c>
      <c r="D1442">
        <v>1573</v>
      </c>
    </row>
    <row r="1443" spans="1:4" x14ac:dyDescent="0.3">
      <c r="A1443">
        <v>24028</v>
      </c>
      <c r="B1443">
        <v>2009</v>
      </c>
      <c r="C1443">
        <v>182</v>
      </c>
      <c r="D1443">
        <v>295</v>
      </c>
    </row>
    <row r="1444" spans="1:4" x14ac:dyDescent="0.3">
      <c r="A1444">
        <v>24028</v>
      </c>
      <c r="B1444">
        <v>2010</v>
      </c>
      <c r="C1444">
        <v>203</v>
      </c>
      <c r="D1444">
        <v>286</v>
      </c>
    </row>
    <row r="1445" spans="1:4" x14ac:dyDescent="0.3">
      <c r="A1445">
        <v>24028</v>
      </c>
      <c r="B1445">
        <v>2011</v>
      </c>
      <c r="C1445">
        <v>207</v>
      </c>
      <c r="D1445">
        <v>275</v>
      </c>
    </row>
    <row r="1446" spans="1:4" x14ac:dyDescent="0.3">
      <c r="A1446">
        <v>24028</v>
      </c>
      <c r="B1446">
        <v>2012</v>
      </c>
      <c r="C1446">
        <v>208</v>
      </c>
      <c r="D1446">
        <v>290</v>
      </c>
    </row>
    <row r="1447" spans="1:4" x14ac:dyDescent="0.3">
      <c r="A1447">
        <v>24028</v>
      </c>
      <c r="B1447">
        <v>2013</v>
      </c>
      <c r="C1447">
        <v>203</v>
      </c>
      <c r="D1447">
        <v>298</v>
      </c>
    </row>
    <row r="1448" spans="1:4" x14ac:dyDescent="0.3">
      <c r="A1448">
        <v>24028</v>
      </c>
      <c r="B1448">
        <v>2014</v>
      </c>
      <c r="C1448">
        <v>191</v>
      </c>
      <c r="D1448">
        <v>330</v>
      </c>
    </row>
    <row r="1449" spans="1:4" x14ac:dyDescent="0.3">
      <c r="A1449">
        <v>24028</v>
      </c>
      <c r="B1449">
        <v>2015</v>
      </c>
      <c r="C1449">
        <v>178</v>
      </c>
      <c r="D1449">
        <v>336</v>
      </c>
    </row>
    <row r="1450" spans="1:4" x14ac:dyDescent="0.3">
      <c r="A1450">
        <v>24028</v>
      </c>
      <c r="B1450">
        <v>2016</v>
      </c>
      <c r="C1450">
        <v>174</v>
      </c>
      <c r="D1450">
        <v>342</v>
      </c>
    </row>
    <row r="1451" spans="1:4" x14ac:dyDescent="0.3">
      <c r="A1451">
        <v>24028</v>
      </c>
      <c r="B1451">
        <v>2017</v>
      </c>
      <c r="C1451">
        <v>172</v>
      </c>
      <c r="D1451">
        <v>343</v>
      </c>
    </row>
    <row r="1452" spans="1:4" x14ac:dyDescent="0.3">
      <c r="A1452">
        <v>24028</v>
      </c>
      <c r="B1452">
        <v>2018</v>
      </c>
      <c r="C1452">
        <v>189</v>
      </c>
      <c r="D1452">
        <v>347</v>
      </c>
    </row>
    <row r="1453" spans="1:4" x14ac:dyDescent="0.3">
      <c r="A1453">
        <v>24028</v>
      </c>
      <c r="B1453">
        <v>2019</v>
      </c>
      <c r="C1453">
        <v>189</v>
      </c>
      <c r="D1453">
        <v>354</v>
      </c>
    </row>
    <row r="1454" spans="1:4" x14ac:dyDescent="0.3">
      <c r="A1454">
        <v>24033</v>
      </c>
      <c r="B1454">
        <v>2009</v>
      </c>
      <c r="C1454">
        <v>634</v>
      </c>
      <c r="D1454">
        <v>980</v>
      </c>
    </row>
    <row r="1455" spans="1:4" x14ac:dyDescent="0.3">
      <c r="A1455">
        <v>24033</v>
      </c>
      <c r="B1455">
        <v>2010</v>
      </c>
      <c r="C1455">
        <v>645</v>
      </c>
      <c r="D1455">
        <v>988</v>
      </c>
    </row>
    <row r="1456" spans="1:4" x14ac:dyDescent="0.3">
      <c r="A1456">
        <v>24033</v>
      </c>
      <c r="B1456">
        <v>2011</v>
      </c>
      <c r="C1456">
        <v>655</v>
      </c>
      <c r="D1456">
        <v>979</v>
      </c>
    </row>
    <row r="1457" spans="1:4" x14ac:dyDescent="0.3">
      <c r="A1457">
        <v>24033</v>
      </c>
      <c r="B1457">
        <v>2012</v>
      </c>
      <c r="C1457">
        <v>651</v>
      </c>
      <c r="D1457">
        <v>993</v>
      </c>
    </row>
    <row r="1458" spans="1:4" x14ac:dyDescent="0.3">
      <c r="A1458">
        <v>24033</v>
      </c>
      <c r="B1458">
        <v>2013</v>
      </c>
      <c r="C1458">
        <v>620</v>
      </c>
      <c r="D1458">
        <v>1022</v>
      </c>
    </row>
    <row r="1459" spans="1:4" x14ac:dyDescent="0.3">
      <c r="A1459">
        <v>24033</v>
      </c>
      <c r="B1459">
        <v>2014</v>
      </c>
      <c r="C1459">
        <v>616</v>
      </c>
      <c r="D1459">
        <v>1007</v>
      </c>
    </row>
    <row r="1460" spans="1:4" x14ac:dyDescent="0.3">
      <c r="A1460">
        <v>24033</v>
      </c>
      <c r="B1460">
        <v>2015</v>
      </c>
      <c r="C1460">
        <v>606</v>
      </c>
      <c r="D1460">
        <v>1028</v>
      </c>
    </row>
    <row r="1461" spans="1:4" x14ac:dyDescent="0.3">
      <c r="A1461">
        <v>24033</v>
      </c>
      <c r="B1461">
        <v>2016</v>
      </c>
      <c r="C1461">
        <v>605</v>
      </c>
      <c r="D1461">
        <v>1044</v>
      </c>
    </row>
    <row r="1462" spans="1:4" x14ac:dyDescent="0.3">
      <c r="A1462">
        <v>24033</v>
      </c>
      <c r="B1462">
        <v>2017</v>
      </c>
      <c r="C1462">
        <v>593</v>
      </c>
      <c r="D1462">
        <v>1053</v>
      </c>
    </row>
    <row r="1463" spans="1:4" x14ac:dyDescent="0.3">
      <c r="A1463">
        <v>24033</v>
      </c>
      <c r="B1463">
        <v>2018</v>
      </c>
      <c r="C1463">
        <v>577</v>
      </c>
      <c r="D1463">
        <v>1070</v>
      </c>
    </row>
    <row r="1464" spans="1:4" x14ac:dyDescent="0.3">
      <c r="A1464">
        <v>24033</v>
      </c>
      <c r="B1464">
        <v>2019</v>
      </c>
      <c r="C1464">
        <v>568</v>
      </c>
      <c r="D1464">
        <v>1027</v>
      </c>
    </row>
    <row r="1465" spans="1:4" x14ac:dyDescent="0.3">
      <c r="A1465">
        <v>24038</v>
      </c>
      <c r="B1465">
        <v>2009</v>
      </c>
      <c r="C1465">
        <v>760</v>
      </c>
      <c r="D1465">
        <v>1090</v>
      </c>
    </row>
    <row r="1466" spans="1:4" x14ac:dyDescent="0.3">
      <c r="A1466">
        <v>24038</v>
      </c>
      <c r="B1466">
        <v>2010</v>
      </c>
      <c r="C1466">
        <v>769</v>
      </c>
      <c r="D1466">
        <v>1125</v>
      </c>
    </row>
    <row r="1467" spans="1:4" x14ac:dyDescent="0.3">
      <c r="A1467">
        <v>24038</v>
      </c>
      <c r="B1467">
        <v>2011</v>
      </c>
      <c r="C1467">
        <v>743</v>
      </c>
      <c r="D1467">
        <v>1146</v>
      </c>
    </row>
    <row r="1468" spans="1:4" x14ac:dyDescent="0.3">
      <c r="A1468">
        <v>24038</v>
      </c>
      <c r="B1468">
        <v>2012</v>
      </c>
      <c r="C1468">
        <v>758</v>
      </c>
      <c r="D1468">
        <v>1131</v>
      </c>
    </row>
    <row r="1469" spans="1:4" x14ac:dyDescent="0.3">
      <c r="A1469">
        <v>24038</v>
      </c>
      <c r="B1469">
        <v>2013</v>
      </c>
      <c r="C1469">
        <v>770</v>
      </c>
      <c r="D1469">
        <v>1146</v>
      </c>
    </row>
    <row r="1470" spans="1:4" x14ac:dyDescent="0.3">
      <c r="A1470">
        <v>24038</v>
      </c>
      <c r="B1470">
        <v>2014</v>
      </c>
      <c r="C1470">
        <v>784</v>
      </c>
      <c r="D1470">
        <v>1179</v>
      </c>
    </row>
    <row r="1471" spans="1:4" x14ac:dyDescent="0.3">
      <c r="A1471">
        <v>24038</v>
      </c>
      <c r="B1471">
        <v>2015</v>
      </c>
      <c r="C1471">
        <v>767</v>
      </c>
      <c r="D1471">
        <v>1223</v>
      </c>
    </row>
    <row r="1472" spans="1:4" x14ac:dyDescent="0.3">
      <c r="A1472">
        <v>24038</v>
      </c>
      <c r="B1472">
        <v>2016</v>
      </c>
      <c r="C1472">
        <v>761</v>
      </c>
      <c r="D1472">
        <v>1271</v>
      </c>
    </row>
    <row r="1473" spans="1:4" x14ac:dyDescent="0.3">
      <c r="A1473">
        <v>24038</v>
      </c>
      <c r="B1473">
        <v>2017</v>
      </c>
      <c r="C1473">
        <v>773</v>
      </c>
      <c r="D1473">
        <v>1255</v>
      </c>
    </row>
    <row r="1474" spans="1:4" x14ac:dyDescent="0.3">
      <c r="A1474">
        <v>24038</v>
      </c>
      <c r="B1474">
        <v>2018</v>
      </c>
      <c r="C1474">
        <v>766</v>
      </c>
      <c r="D1474">
        <v>1254</v>
      </c>
    </row>
    <row r="1475" spans="1:4" x14ac:dyDescent="0.3">
      <c r="A1475">
        <v>24038</v>
      </c>
      <c r="B1475">
        <v>2019</v>
      </c>
      <c r="C1475">
        <v>776</v>
      </c>
      <c r="D1475">
        <v>1256</v>
      </c>
    </row>
    <row r="1476" spans="1:4" x14ac:dyDescent="0.3">
      <c r="A1476">
        <v>24041</v>
      </c>
      <c r="B1476">
        <v>2009</v>
      </c>
      <c r="C1476">
        <v>354</v>
      </c>
      <c r="D1476">
        <v>552</v>
      </c>
    </row>
    <row r="1477" spans="1:4" x14ac:dyDescent="0.3">
      <c r="A1477">
        <v>24041</v>
      </c>
      <c r="B1477">
        <v>2010</v>
      </c>
      <c r="C1477">
        <v>332</v>
      </c>
      <c r="D1477">
        <v>561</v>
      </c>
    </row>
    <row r="1478" spans="1:4" x14ac:dyDescent="0.3">
      <c r="A1478">
        <v>24041</v>
      </c>
      <c r="B1478">
        <v>2011</v>
      </c>
      <c r="C1478">
        <v>329</v>
      </c>
      <c r="D1478">
        <v>575</v>
      </c>
    </row>
    <row r="1479" spans="1:4" x14ac:dyDescent="0.3">
      <c r="A1479">
        <v>24041</v>
      </c>
      <c r="B1479">
        <v>2012</v>
      </c>
      <c r="C1479">
        <v>360</v>
      </c>
      <c r="D1479">
        <v>569</v>
      </c>
    </row>
    <row r="1480" spans="1:4" x14ac:dyDescent="0.3">
      <c r="A1480">
        <v>24041</v>
      </c>
      <c r="B1480">
        <v>2013</v>
      </c>
      <c r="C1480">
        <v>334</v>
      </c>
      <c r="D1480">
        <v>568</v>
      </c>
    </row>
    <row r="1481" spans="1:4" x14ac:dyDescent="0.3">
      <c r="A1481">
        <v>24041</v>
      </c>
      <c r="B1481">
        <v>2014</v>
      </c>
      <c r="C1481">
        <v>331</v>
      </c>
      <c r="D1481">
        <v>556</v>
      </c>
    </row>
    <row r="1482" spans="1:4" x14ac:dyDescent="0.3">
      <c r="A1482">
        <v>24041</v>
      </c>
      <c r="B1482">
        <v>2015</v>
      </c>
      <c r="C1482">
        <v>331</v>
      </c>
      <c r="D1482">
        <v>556</v>
      </c>
    </row>
    <row r="1483" spans="1:4" x14ac:dyDescent="0.3">
      <c r="A1483">
        <v>24041</v>
      </c>
      <c r="B1483">
        <v>2016</v>
      </c>
      <c r="C1483">
        <v>329</v>
      </c>
      <c r="D1483">
        <v>555</v>
      </c>
    </row>
    <row r="1484" spans="1:4" x14ac:dyDescent="0.3">
      <c r="A1484">
        <v>24041</v>
      </c>
      <c r="B1484">
        <v>2017</v>
      </c>
      <c r="C1484">
        <v>314</v>
      </c>
      <c r="D1484">
        <v>569</v>
      </c>
    </row>
    <row r="1485" spans="1:4" x14ac:dyDescent="0.3">
      <c r="A1485">
        <v>24041</v>
      </c>
      <c r="B1485">
        <v>2018</v>
      </c>
      <c r="C1485">
        <v>319</v>
      </c>
      <c r="D1485">
        <v>579</v>
      </c>
    </row>
    <row r="1486" spans="1:4" x14ac:dyDescent="0.3">
      <c r="A1486">
        <v>24041</v>
      </c>
      <c r="B1486">
        <v>2019</v>
      </c>
      <c r="C1486">
        <v>342</v>
      </c>
      <c r="D1486">
        <v>570</v>
      </c>
    </row>
    <row r="1487" spans="1:4" x14ac:dyDescent="0.3">
      <c r="A1487">
        <v>24043</v>
      </c>
      <c r="B1487">
        <v>2009</v>
      </c>
      <c r="C1487">
        <v>408</v>
      </c>
      <c r="D1487">
        <v>569</v>
      </c>
    </row>
    <row r="1488" spans="1:4" x14ac:dyDescent="0.3">
      <c r="A1488">
        <v>24043</v>
      </c>
      <c r="B1488">
        <v>2010</v>
      </c>
      <c r="C1488">
        <v>409</v>
      </c>
      <c r="D1488">
        <v>566</v>
      </c>
    </row>
    <row r="1489" spans="1:4" x14ac:dyDescent="0.3">
      <c r="A1489">
        <v>24043</v>
      </c>
      <c r="B1489">
        <v>2011</v>
      </c>
      <c r="C1489">
        <v>384</v>
      </c>
      <c r="D1489">
        <v>599</v>
      </c>
    </row>
    <row r="1490" spans="1:4" x14ac:dyDescent="0.3">
      <c r="A1490">
        <v>24043</v>
      </c>
      <c r="B1490">
        <v>2012</v>
      </c>
      <c r="C1490">
        <v>399</v>
      </c>
      <c r="D1490">
        <v>599</v>
      </c>
    </row>
    <row r="1491" spans="1:4" x14ac:dyDescent="0.3">
      <c r="A1491">
        <v>24043</v>
      </c>
      <c r="B1491">
        <v>2013</v>
      </c>
      <c r="C1491">
        <v>387</v>
      </c>
      <c r="D1491">
        <v>616</v>
      </c>
    </row>
    <row r="1492" spans="1:4" x14ac:dyDescent="0.3">
      <c r="A1492">
        <v>24043</v>
      </c>
      <c r="B1492">
        <v>2014</v>
      </c>
      <c r="C1492">
        <v>387</v>
      </c>
      <c r="D1492">
        <v>614</v>
      </c>
    </row>
    <row r="1493" spans="1:4" x14ac:dyDescent="0.3">
      <c r="A1493">
        <v>24043</v>
      </c>
      <c r="B1493">
        <v>2015</v>
      </c>
      <c r="C1493">
        <v>378</v>
      </c>
      <c r="D1493">
        <v>625</v>
      </c>
    </row>
    <row r="1494" spans="1:4" x14ac:dyDescent="0.3">
      <c r="A1494">
        <v>24043</v>
      </c>
      <c r="B1494">
        <v>2016</v>
      </c>
      <c r="C1494">
        <v>378</v>
      </c>
      <c r="D1494">
        <v>642</v>
      </c>
    </row>
    <row r="1495" spans="1:4" x14ac:dyDescent="0.3">
      <c r="A1495">
        <v>24043</v>
      </c>
      <c r="B1495">
        <v>2017</v>
      </c>
      <c r="C1495">
        <v>367</v>
      </c>
      <c r="D1495">
        <v>604</v>
      </c>
    </row>
    <row r="1496" spans="1:4" x14ac:dyDescent="0.3">
      <c r="A1496">
        <v>24043</v>
      </c>
      <c r="B1496">
        <v>2018</v>
      </c>
      <c r="C1496">
        <v>347</v>
      </c>
      <c r="D1496">
        <v>595</v>
      </c>
    </row>
    <row r="1497" spans="1:4" x14ac:dyDescent="0.3">
      <c r="A1497">
        <v>24043</v>
      </c>
      <c r="B1497">
        <v>2019</v>
      </c>
      <c r="C1497">
        <v>340</v>
      </c>
      <c r="D1497">
        <v>590</v>
      </c>
    </row>
    <row r="1498" spans="1:4" x14ac:dyDescent="0.3">
      <c r="A1498">
        <v>24045</v>
      </c>
      <c r="B1498">
        <v>2009</v>
      </c>
      <c r="C1498">
        <v>463</v>
      </c>
      <c r="D1498">
        <v>603</v>
      </c>
    </row>
    <row r="1499" spans="1:4" x14ac:dyDescent="0.3">
      <c r="A1499">
        <v>24045</v>
      </c>
      <c r="B1499">
        <v>2010</v>
      </c>
      <c r="C1499">
        <v>448</v>
      </c>
      <c r="D1499">
        <v>645</v>
      </c>
    </row>
    <row r="1500" spans="1:4" x14ac:dyDescent="0.3">
      <c r="A1500">
        <v>24045</v>
      </c>
      <c r="B1500">
        <v>2011</v>
      </c>
      <c r="C1500">
        <v>445</v>
      </c>
      <c r="D1500">
        <v>660</v>
      </c>
    </row>
    <row r="1501" spans="1:4" x14ac:dyDescent="0.3">
      <c r="A1501">
        <v>24045</v>
      </c>
      <c r="B1501">
        <v>2012</v>
      </c>
      <c r="C1501">
        <v>431</v>
      </c>
      <c r="D1501">
        <v>730</v>
      </c>
    </row>
    <row r="1502" spans="1:4" x14ac:dyDescent="0.3">
      <c r="A1502">
        <v>24045</v>
      </c>
      <c r="B1502">
        <v>2013</v>
      </c>
      <c r="C1502">
        <v>419</v>
      </c>
      <c r="D1502">
        <v>754</v>
      </c>
    </row>
    <row r="1503" spans="1:4" x14ac:dyDescent="0.3">
      <c r="A1503">
        <v>24045</v>
      </c>
      <c r="B1503">
        <v>2014</v>
      </c>
      <c r="C1503">
        <v>397</v>
      </c>
      <c r="D1503">
        <v>764</v>
      </c>
    </row>
    <row r="1504" spans="1:4" x14ac:dyDescent="0.3">
      <c r="A1504">
        <v>24045</v>
      </c>
      <c r="B1504">
        <v>2015</v>
      </c>
      <c r="C1504">
        <v>420</v>
      </c>
      <c r="D1504">
        <v>740</v>
      </c>
    </row>
    <row r="1505" spans="1:4" x14ac:dyDescent="0.3">
      <c r="A1505">
        <v>24045</v>
      </c>
      <c r="B1505">
        <v>2016</v>
      </c>
      <c r="C1505">
        <v>414</v>
      </c>
      <c r="D1505">
        <v>727</v>
      </c>
    </row>
    <row r="1506" spans="1:4" x14ac:dyDescent="0.3">
      <c r="A1506">
        <v>24045</v>
      </c>
      <c r="B1506">
        <v>2017</v>
      </c>
      <c r="C1506">
        <v>444</v>
      </c>
      <c r="D1506">
        <v>714</v>
      </c>
    </row>
    <row r="1507" spans="1:4" x14ac:dyDescent="0.3">
      <c r="A1507">
        <v>24045</v>
      </c>
      <c r="B1507">
        <v>2018</v>
      </c>
      <c r="C1507">
        <v>449</v>
      </c>
      <c r="D1507">
        <v>704</v>
      </c>
    </row>
    <row r="1508" spans="1:4" x14ac:dyDescent="0.3">
      <c r="A1508">
        <v>24045</v>
      </c>
      <c r="B1508">
        <v>2019</v>
      </c>
      <c r="C1508">
        <v>469</v>
      </c>
      <c r="D1508">
        <v>707</v>
      </c>
    </row>
    <row r="1509" spans="1:4" x14ac:dyDescent="0.3">
      <c r="A1509">
        <v>24048</v>
      </c>
      <c r="B1509">
        <v>2009</v>
      </c>
      <c r="C1509">
        <v>435</v>
      </c>
      <c r="D1509">
        <v>980</v>
      </c>
    </row>
    <row r="1510" spans="1:4" x14ac:dyDescent="0.3">
      <c r="A1510">
        <v>24048</v>
      </c>
      <c r="B1510">
        <v>2010</v>
      </c>
      <c r="C1510">
        <v>447</v>
      </c>
      <c r="D1510">
        <v>957</v>
      </c>
    </row>
    <row r="1511" spans="1:4" x14ac:dyDescent="0.3">
      <c r="A1511">
        <v>24048</v>
      </c>
      <c r="B1511">
        <v>2011</v>
      </c>
      <c r="C1511">
        <v>446</v>
      </c>
      <c r="D1511">
        <v>912</v>
      </c>
    </row>
    <row r="1512" spans="1:4" x14ac:dyDescent="0.3">
      <c r="A1512">
        <v>24048</v>
      </c>
      <c r="B1512">
        <v>2012</v>
      </c>
      <c r="C1512">
        <v>472</v>
      </c>
      <c r="D1512">
        <v>917</v>
      </c>
    </row>
    <row r="1513" spans="1:4" x14ac:dyDescent="0.3">
      <c r="A1513">
        <v>24048</v>
      </c>
      <c r="B1513">
        <v>2013</v>
      </c>
      <c r="C1513">
        <v>465</v>
      </c>
      <c r="D1513">
        <v>1009</v>
      </c>
    </row>
    <row r="1514" spans="1:4" x14ac:dyDescent="0.3">
      <c r="A1514">
        <v>24048</v>
      </c>
      <c r="B1514">
        <v>2014</v>
      </c>
      <c r="C1514">
        <v>457</v>
      </c>
      <c r="D1514">
        <v>893</v>
      </c>
    </row>
    <row r="1515" spans="1:4" x14ac:dyDescent="0.3">
      <c r="A1515">
        <v>24048</v>
      </c>
      <c r="B1515">
        <v>2015</v>
      </c>
      <c r="C1515">
        <v>440</v>
      </c>
      <c r="D1515">
        <v>988</v>
      </c>
    </row>
    <row r="1516" spans="1:4" x14ac:dyDescent="0.3">
      <c r="A1516">
        <v>24048</v>
      </c>
      <c r="B1516">
        <v>2016</v>
      </c>
      <c r="C1516">
        <v>426</v>
      </c>
      <c r="D1516">
        <v>1033</v>
      </c>
    </row>
    <row r="1517" spans="1:4" x14ac:dyDescent="0.3">
      <c r="A1517">
        <v>24048</v>
      </c>
      <c r="B1517">
        <v>2017</v>
      </c>
      <c r="C1517">
        <v>406</v>
      </c>
      <c r="D1517">
        <v>1027</v>
      </c>
    </row>
    <row r="1518" spans="1:4" x14ac:dyDescent="0.3">
      <c r="A1518">
        <v>24048</v>
      </c>
      <c r="B1518">
        <v>2018</v>
      </c>
      <c r="C1518">
        <v>418</v>
      </c>
      <c r="D1518">
        <v>1026</v>
      </c>
    </row>
    <row r="1519" spans="1:4" x14ac:dyDescent="0.3">
      <c r="A1519">
        <v>24048</v>
      </c>
      <c r="B1519">
        <v>2019</v>
      </c>
      <c r="C1519">
        <v>403</v>
      </c>
      <c r="D1519">
        <v>994</v>
      </c>
    </row>
    <row r="1520" spans="1:4" x14ac:dyDescent="0.3">
      <c r="A1520">
        <v>24054</v>
      </c>
      <c r="B1520">
        <v>2009</v>
      </c>
      <c r="C1520">
        <v>265</v>
      </c>
      <c r="D1520">
        <v>338</v>
      </c>
    </row>
    <row r="1521" spans="1:4" x14ac:dyDescent="0.3">
      <c r="A1521">
        <v>24054</v>
      </c>
      <c r="B1521">
        <v>2010</v>
      </c>
      <c r="C1521">
        <v>272</v>
      </c>
      <c r="D1521">
        <v>339</v>
      </c>
    </row>
    <row r="1522" spans="1:4" x14ac:dyDescent="0.3">
      <c r="A1522">
        <v>24054</v>
      </c>
      <c r="B1522">
        <v>2011</v>
      </c>
      <c r="C1522">
        <v>272</v>
      </c>
      <c r="D1522">
        <v>341</v>
      </c>
    </row>
    <row r="1523" spans="1:4" x14ac:dyDescent="0.3">
      <c r="A1523">
        <v>24054</v>
      </c>
      <c r="B1523">
        <v>2012</v>
      </c>
      <c r="C1523">
        <v>259</v>
      </c>
      <c r="D1523">
        <v>363</v>
      </c>
    </row>
    <row r="1524" spans="1:4" x14ac:dyDescent="0.3">
      <c r="A1524">
        <v>24054</v>
      </c>
      <c r="B1524">
        <v>2013</v>
      </c>
      <c r="C1524">
        <v>268</v>
      </c>
      <c r="D1524">
        <v>343</v>
      </c>
    </row>
    <row r="1525" spans="1:4" x14ac:dyDescent="0.3">
      <c r="A1525">
        <v>24054</v>
      </c>
      <c r="B1525">
        <v>2014</v>
      </c>
      <c r="C1525">
        <v>255</v>
      </c>
      <c r="D1525">
        <v>355</v>
      </c>
    </row>
    <row r="1526" spans="1:4" x14ac:dyDescent="0.3">
      <c r="A1526">
        <v>24054</v>
      </c>
      <c r="B1526">
        <v>2015</v>
      </c>
      <c r="C1526">
        <v>258</v>
      </c>
      <c r="D1526">
        <v>373</v>
      </c>
    </row>
    <row r="1527" spans="1:4" x14ac:dyDescent="0.3">
      <c r="A1527">
        <v>24054</v>
      </c>
      <c r="B1527">
        <v>2016</v>
      </c>
      <c r="C1527">
        <v>266</v>
      </c>
      <c r="D1527">
        <v>369</v>
      </c>
    </row>
    <row r="1528" spans="1:4" x14ac:dyDescent="0.3">
      <c r="A1528">
        <v>24054</v>
      </c>
      <c r="B1528">
        <v>2017</v>
      </c>
      <c r="C1528">
        <v>229</v>
      </c>
      <c r="D1528">
        <v>389</v>
      </c>
    </row>
    <row r="1529" spans="1:4" x14ac:dyDescent="0.3">
      <c r="A1529">
        <v>24054</v>
      </c>
      <c r="B1529">
        <v>2018</v>
      </c>
      <c r="C1529">
        <v>234</v>
      </c>
      <c r="D1529">
        <v>384</v>
      </c>
    </row>
    <row r="1530" spans="1:4" x14ac:dyDescent="0.3">
      <c r="A1530">
        <v>24054</v>
      </c>
      <c r="B1530">
        <v>2019</v>
      </c>
      <c r="C1530">
        <v>211</v>
      </c>
      <c r="D1530">
        <v>383</v>
      </c>
    </row>
    <row r="1531" spans="1:4" x14ac:dyDescent="0.3">
      <c r="A1531">
        <v>24055</v>
      </c>
      <c r="B1531">
        <v>2009</v>
      </c>
      <c r="C1531">
        <v>743</v>
      </c>
      <c r="D1531">
        <v>1109</v>
      </c>
    </row>
    <row r="1532" spans="1:4" x14ac:dyDescent="0.3">
      <c r="A1532">
        <v>24055</v>
      </c>
      <c r="B1532">
        <v>2010</v>
      </c>
      <c r="C1532">
        <v>735</v>
      </c>
      <c r="D1532">
        <v>1156</v>
      </c>
    </row>
    <row r="1533" spans="1:4" x14ac:dyDescent="0.3">
      <c r="A1533">
        <v>24055</v>
      </c>
      <c r="B1533">
        <v>2011</v>
      </c>
      <c r="C1533">
        <v>764</v>
      </c>
      <c r="D1533">
        <v>1186</v>
      </c>
    </row>
    <row r="1534" spans="1:4" x14ac:dyDescent="0.3">
      <c r="A1534">
        <v>24055</v>
      </c>
      <c r="B1534">
        <v>2012</v>
      </c>
      <c r="C1534">
        <v>735</v>
      </c>
      <c r="D1534">
        <v>1179</v>
      </c>
    </row>
    <row r="1535" spans="1:4" x14ac:dyDescent="0.3">
      <c r="A1535">
        <v>24055</v>
      </c>
      <c r="B1535">
        <v>2013</v>
      </c>
      <c r="C1535">
        <v>726</v>
      </c>
      <c r="D1535">
        <v>1218</v>
      </c>
    </row>
    <row r="1536" spans="1:4" x14ac:dyDescent="0.3">
      <c r="A1536">
        <v>24055</v>
      </c>
      <c r="B1536">
        <v>2014</v>
      </c>
      <c r="C1536">
        <v>721</v>
      </c>
      <c r="D1536">
        <v>1226</v>
      </c>
    </row>
    <row r="1537" spans="1:4" x14ac:dyDescent="0.3">
      <c r="A1537">
        <v>24055</v>
      </c>
      <c r="B1537">
        <v>2015</v>
      </c>
      <c r="C1537">
        <v>740</v>
      </c>
      <c r="D1537">
        <v>1220</v>
      </c>
    </row>
    <row r="1538" spans="1:4" x14ac:dyDescent="0.3">
      <c r="A1538">
        <v>24055</v>
      </c>
      <c r="B1538">
        <v>2016</v>
      </c>
      <c r="C1538">
        <v>765</v>
      </c>
      <c r="D1538">
        <v>1226</v>
      </c>
    </row>
    <row r="1539" spans="1:4" x14ac:dyDescent="0.3">
      <c r="A1539">
        <v>24055</v>
      </c>
      <c r="B1539">
        <v>2017</v>
      </c>
      <c r="C1539">
        <v>776</v>
      </c>
      <c r="D1539">
        <v>1242</v>
      </c>
    </row>
    <row r="1540" spans="1:4" x14ac:dyDescent="0.3">
      <c r="A1540">
        <v>24055</v>
      </c>
      <c r="B1540">
        <v>2018</v>
      </c>
      <c r="C1540">
        <v>744</v>
      </c>
      <c r="D1540">
        <v>1256</v>
      </c>
    </row>
    <row r="1541" spans="1:4" x14ac:dyDescent="0.3">
      <c r="A1541">
        <v>24055</v>
      </c>
      <c r="B1541">
        <v>2019</v>
      </c>
      <c r="C1541">
        <v>731</v>
      </c>
      <c r="D1541">
        <v>1269</v>
      </c>
    </row>
    <row r="1542" spans="1:4" x14ac:dyDescent="0.3">
      <c r="A1542">
        <v>24059</v>
      </c>
      <c r="B1542">
        <v>2009</v>
      </c>
      <c r="C1542">
        <v>617</v>
      </c>
      <c r="D1542">
        <v>864</v>
      </c>
    </row>
    <row r="1543" spans="1:4" x14ac:dyDescent="0.3">
      <c r="A1543">
        <v>24059</v>
      </c>
      <c r="B1543">
        <v>2010</v>
      </c>
      <c r="C1543">
        <v>587</v>
      </c>
      <c r="D1543">
        <v>918</v>
      </c>
    </row>
    <row r="1544" spans="1:4" x14ac:dyDescent="0.3">
      <c r="A1544">
        <v>24059</v>
      </c>
      <c r="B1544">
        <v>2011</v>
      </c>
      <c r="C1544">
        <v>639</v>
      </c>
      <c r="D1544">
        <v>919</v>
      </c>
    </row>
    <row r="1545" spans="1:4" x14ac:dyDescent="0.3">
      <c r="A1545">
        <v>24059</v>
      </c>
      <c r="B1545">
        <v>2012</v>
      </c>
      <c r="C1545">
        <v>666</v>
      </c>
      <c r="D1545">
        <v>939</v>
      </c>
    </row>
    <row r="1546" spans="1:4" x14ac:dyDescent="0.3">
      <c r="A1546">
        <v>24059</v>
      </c>
      <c r="B1546">
        <v>2013</v>
      </c>
      <c r="C1546">
        <v>686</v>
      </c>
      <c r="D1546">
        <v>984</v>
      </c>
    </row>
    <row r="1547" spans="1:4" x14ac:dyDescent="0.3">
      <c r="A1547">
        <v>24059</v>
      </c>
      <c r="B1547">
        <v>2014</v>
      </c>
      <c r="C1547">
        <v>670</v>
      </c>
      <c r="D1547">
        <v>1054</v>
      </c>
    </row>
    <row r="1548" spans="1:4" x14ac:dyDescent="0.3">
      <c r="A1548">
        <v>24059</v>
      </c>
      <c r="B1548">
        <v>2015</v>
      </c>
      <c r="C1548">
        <v>678</v>
      </c>
      <c r="D1548">
        <v>1048</v>
      </c>
    </row>
    <row r="1549" spans="1:4" x14ac:dyDescent="0.3">
      <c r="A1549">
        <v>24059</v>
      </c>
      <c r="B1549">
        <v>2016</v>
      </c>
      <c r="C1549">
        <v>666</v>
      </c>
      <c r="D1549">
        <v>1085</v>
      </c>
    </row>
    <row r="1550" spans="1:4" x14ac:dyDescent="0.3">
      <c r="A1550">
        <v>24059</v>
      </c>
      <c r="B1550">
        <v>2017</v>
      </c>
      <c r="C1550">
        <v>666</v>
      </c>
      <c r="D1550">
        <v>1112</v>
      </c>
    </row>
    <row r="1551" spans="1:4" x14ac:dyDescent="0.3">
      <c r="A1551">
        <v>24059</v>
      </c>
      <c r="B1551">
        <v>2018</v>
      </c>
      <c r="C1551">
        <v>617</v>
      </c>
      <c r="D1551">
        <v>1133</v>
      </c>
    </row>
    <row r="1552" spans="1:4" x14ac:dyDescent="0.3">
      <c r="A1552">
        <v>24059</v>
      </c>
      <c r="B1552">
        <v>2019</v>
      </c>
      <c r="C1552">
        <v>616</v>
      </c>
      <c r="D1552">
        <v>1154</v>
      </c>
    </row>
    <row r="1553" spans="1:4" x14ac:dyDescent="0.3">
      <c r="A1553">
        <v>24062</v>
      </c>
      <c r="B1553">
        <v>2009</v>
      </c>
      <c r="C1553">
        <v>3998</v>
      </c>
      <c r="D1553">
        <v>5881</v>
      </c>
    </row>
    <row r="1554" spans="1:4" x14ac:dyDescent="0.3">
      <c r="A1554">
        <v>24062</v>
      </c>
      <c r="B1554">
        <v>2010</v>
      </c>
      <c r="C1554">
        <v>4101</v>
      </c>
      <c r="D1554">
        <v>5825</v>
      </c>
    </row>
    <row r="1555" spans="1:4" x14ac:dyDescent="0.3">
      <c r="A1555">
        <v>24062</v>
      </c>
      <c r="B1555">
        <v>2011</v>
      </c>
      <c r="C1555">
        <v>4059</v>
      </c>
      <c r="D1555">
        <v>5974</v>
      </c>
    </row>
    <row r="1556" spans="1:4" x14ac:dyDescent="0.3">
      <c r="A1556">
        <v>24062</v>
      </c>
      <c r="B1556">
        <v>2012</v>
      </c>
      <c r="C1556">
        <v>4100</v>
      </c>
      <c r="D1556">
        <v>6100</v>
      </c>
    </row>
    <row r="1557" spans="1:4" x14ac:dyDescent="0.3">
      <c r="A1557">
        <v>24062</v>
      </c>
      <c r="B1557">
        <v>2013</v>
      </c>
      <c r="C1557">
        <v>4128</v>
      </c>
      <c r="D1557">
        <v>6209</v>
      </c>
    </row>
    <row r="1558" spans="1:4" x14ac:dyDescent="0.3">
      <c r="A1558">
        <v>24062</v>
      </c>
      <c r="B1558">
        <v>2014</v>
      </c>
      <c r="C1558">
        <v>4076</v>
      </c>
      <c r="D1558">
        <v>6285</v>
      </c>
    </row>
    <row r="1559" spans="1:4" x14ac:dyDescent="0.3">
      <c r="A1559">
        <v>24062</v>
      </c>
      <c r="B1559">
        <v>2015</v>
      </c>
      <c r="C1559">
        <v>4055</v>
      </c>
      <c r="D1559">
        <v>6425</v>
      </c>
    </row>
    <row r="1560" spans="1:4" x14ac:dyDescent="0.3">
      <c r="A1560">
        <v>24062</v>
      </c>
      <c r="B1560">
        <v>2016</v>
      </c>
      <c r="C1560">
        <v>4090</v>
      </c>
      <c r="D1560">
        <v>6618</v>
      </c>
    </row>
    <row r="1561" spans="1:4" x14ac:dyDescent="0.3">
      <c r="A1561">
        <v>24062</v>
      </c>
      <c r="B1561">
        <v>2017</v>
      </c>
      <c r="C1561">
        <v>4099</v>
      </c>
      <c r="D1561">
        <v>6611</v>
      </c>
    </row>
    <row r="1562" spans="1:4" x14ac:dyDescent="0.3">
      <c r="A1562">
        <v>24062</v>
      </c>
      <c r="B1562">
        <v>2018</v>
      </c>
      <c r="C1562">
        <v>4020</v>
      </c>
      <c r="D1562">
        <v>6645</v>
      </c>
    </row>
    <row r="1563" spans="1:4" x14ac:dyDescent="0.3">
      <c r="A1563">
        <v>24062</v>
      </c>
      <c r="B1563">
        <v>2019</v>
      </c>
      <c r="C1563">
        <v>3944</v>
      </c>
      <c r="D1563">
        <v>6635</v>
      </c>
    </row>
    <row r="1564" spans="1:4" x14ac:dyDescent="0.3">
      <c r="A1564">
        <v>24066</v>
      </c>
      <c r="B1564">
        <v>2009</v>
      </c>
      <c r="C1564">
        <v>505</v>
      </c>
      <c r="D1564">
        <v>803</v>
      </c>
    </row>
    <row r="1565" spans="1:4" x14ac:dyDescent="0.3">
      <c r="A1565">
        <v>24066</v>
      </c>
      <c r="B1565">
        <v>2010</v>
      </c>
      <c r="C1565">
        <v>492</v>
      </c>
      <c r="D1565">
        <v>796</v>
      </c>
    </row>
    <row r="1566" spans="1:4" x14ac:dyDescent="0.3">
      <c r="A1566">
        <v>24066</v>
      </c>
      <c r="B1566">
        <v>2011</v>
      </c>
      <c r="C1566">
        <v>478</v>
      </c>
      <c r="D1566">
        <v>806</v>
      </c>
    </row>
    <row r="1567" spans="1:4" x14ac:dyDescent="0.3">
      <c r="A1567">
        <v>24066</v>
      </c>
      <c r="B1567">
        <v>2012</v>
      </c>
      <c r="C1567">
        <v>479</v>
      </c>
      <c r="D1567">
        <v>818</v>
      </c>
    </row>
    <row r="1568" spans="1:4" x14ac:dyDescent="0.3">
      <c r="A1568">
        <v>24066</v>
      </c>
      <c r="B1568">
        <v>2013</v>
      </c>
      <c r="C1568">
        <v>488</v>
      </c>
      <c r="D1568">
        <v>829</v>
      </c>
    </row>
    <row r="1569" spans="1:4" x14ac:dyDescent="0.3">
      <c r="A1569">
        <v>24066</v>
      </c>
      <c r="B1569">
        <v>2014</v>
      </c>
      <c r="C1569">
        <v>508</v>
      </c>
      <c r="D1569">
        <v>844</v>
      </c>
    </row>
    <row r="1570" spans="1:4" x14ac:dyDescent="0.3">
      <c r="A1570">
        <v>24066</v>
      </c>
      <c r="B1570">
        <v>2015</v>
      </c>
      <c r="C1570">
        <v>530</v>
      </c>
      <c r="D1570">
        <v>873</v>
      </c>
    </row>
    <row r="1571" spans="1:4" x14ac:dyDescent="0.3">
      <c r="A1571">
        <v>24066</v>
      </c>
      <c r="B1571">
        <v>2016</v>
      </c>
      <c r="C1571">
        <v>554</v>
      </c>
      <c r="D1571">
        <v>906</v>
      </c>
    </row>
    <row r="1572" spans="1:4" x14ac:dyDescent="0.3">
      <c r="A1572">
        <v>24066</v>
      </c>
      <c r="B1572">
        <v>2017</v>
      </c>
      <c r="C1572">
        <v>540</v>
      </c>
      <c r="D1572">
        <v>869</v>
      </c>
    </row>
    <row r="1573" spans="1:4" x14ac:dyDescent="0.3">
      <c r="A1573">
        <v>24066</v>
      </c>
      <c r="B1573">
        <v>2018</v>
      </c>
      <c r="C1573">
        <v>534</v>
      </c>
      <c r="D1573">
        <v>868</v>
      </c>
    </row>
    <row r="1574" spans="1:4" x14ac:dyDescent="0.3">
      <c r="A1574">
        <v>24066</v>
      </c>
      <c r="B1574">
        <v>2019</v>
      </c>
      <c r="C1574">
        <v>545</v>
      </c>
      <c r="D1574">
        <v>871</v>
      </c>
    </row>
    <row r="1575" spans="1:4" x14ac:dyDescent="0.3">
      <c r="A1575">
        <v>24086</v>
      </c>
      <c r="B1575">
        <v>2009</v>
      </c>
      <c r="C1575">
        <v>480</v>
      </c>
      <c r="D1575">
        <v>722</v>
      </c>
    </row>
    <row r="1576" spans="1:4" x14ac:dyDescent="0.3">
      <c r="A1576">
        <v>24086</v>
      </c>
      <c r="B1576">
        <v>2010</v>
      </c>
      <c r="C1576">
        <v>478</v>
      </c>
      <c r="D1576">
        <v>727</v>
      </c>
    </row>
    <row r="1577" spans="1:4" x14ac:dyDescent="0.3">
      <c r="A1577">
        <v>24086</v>
      </c>
      <c r="B1577">
        <v>2011</v>
      </c>
      <c r="C1577">
        <v>469</v>
      </c>
      <c r="D1577">
        <v>768</v>
      </c>
    </row>
    <row r="1578" spans="1:4" x14ac:dyDescent="0.3">
      <c r="A1578">
        <v>24086</v>
      </c>
      <c r="B1578">
        <v>2012</v>
      </c>
      <c r="C1578">
        <v>478</v>
      </c>
      <c r="D1578">
        <v>755</v>
      </c>
    </row>
    <row r="1579" spans="1:4" x14ac:dyDescent="0.3">
      <c r="A1579">
        <v>24086</v>
      </c>
      <c r="B1579">
        <v>2013</v>
      </c>
      <c r="C1579">
        <v>462</v>
      </c>
      <c r="D1579">
        <v>787</v>
      </c>
    </row>
    <row r="1580" spans="1:4" x14ac:dyDescent="0.3">
      <c r="A1580">
        <v>24086</v>
      </c>
      <c r="B1580">
        <v>2014</v>
      </c>
      <c r="C1580">
        <v>458</v>
      </c>
      <c r="D1580">
        <v>815</v>
      </c>
    </row>
    <row r="1581" spans="1:4" x14ac:dyDescent="0.3">
      <c r="A1581">
        <v>24086</v>
      </c>
      <c r="B1581">
        <v>2015</v>
      </c>
      <c r="C1581">
        <v>447</v>
      </c>
      <c r="D1581">
        <v>821</v>
      </c>
    </row>
    <row r="1582" spans="1:4" x14ac:dyDescent="0.3">
      <c r="A1582">
        <v>24086</v>
      </c>
      <c r="B1582">
        <v>2016</v>
      </c>
      <c r="C1582">
        <v>458</v>
      </c>
      <c r="D1582">
        <v>839</v>
      </c>
    </row>
    <row r="1583" spans="1:4" x14ac:dyDescent="0.3">
      <c r="A1583">
        <v>24086</v>
      </c>
      <c r="B1583">
        <v>2017</v>
      </c>
      <c r="C1583">
        <v>438</v>
      </c>
      <c r="D1583">
        <v>841</v>
      </c>
    </row>
    <row r="1584" spans="1:4" x14ac:dyDescent="0.3">
      <c r="A1584">
        <v>24086</v>
      </c>
      <c r="B1584">
        <v>2018</v>
      </c>
      <c r="C1584">
        <v>431</v>
      </c>
      <c r="D1584">
        <v>820</v>
      </c>
    </row>
    <row r="1585" spans="1:4" x14ac:dyDescent="0.3">
      <c r="A1585">
        <v>24086</v>
      </c>
      <c r="B1585">
        <v>2019</v>
      </c>
      <c r="C1585">
        <v>459</v>
      </c>
      <c r="D1585">
        <v>786</v>
      </c>
    </row>
    <row r="1586" spans="1:4" x14ac:dyDescent="0.3">
      <c r="A1586">
        <v>24094</v>
      </c>
      <c r="B1586">
        <v>2009</v>
      </c>
      <c r="C1586">
        <v>604</v>
      </c>
      <c r="D1586">
        <v>921</v>
      </c>
    </row>
    <row r="1587" spans="1:4" x14ac:dyDescent="0.3">
      <c r="A1587">
        <v>24094</v>
      </c>
      <c r="B1587">
        <v>2010</v>
      </c>
      <c r="C1587">
        <v>611</v>
      </c>
      <c r="D1587">
        <v>961</v>
      </c>
    </row>
    <row r="1588" spans="1:4" x14ac:dyDescent="0.3">
      <c r="A1588">
        <v>24094</v>
      </c>
      <c r="B1588">
        <v>2011</v>
      </c>
      <c r="C1588">
        <v>606</v>
      </c>
      <c r="D1588">
        <v>973</v>
      </c>
    </row>
    <row r="1589" spans="1:4" x14ac:dyDescent="0.3">
      <c r="A1589">
        <v>24094</v>
      </c>
      <c r="B1589">
        <v>2012</v>
      </c>
      <c r="C1589">
        <v>644</v>
      </c>
      <c r="D1589">
        <v>995</v>
      </c>
    </row>
    <row r="1590" spans="1:4" x14ac:dyDescent="0.3">
      <c r="A1590">
        <v>24094</v>
      </c>
      <c r="B1590">
        <v>2013</v>
      </c>
      <c r="C1590">
        <v>640</v>
      </c>
      <c r="D1590">
        <v>985</v>
      </c>
    </row>
    <row r="1591" spans="1:4" x14ac:dyDescent="0.3">
      <c r="A1591">
        <v>24094</v>
      </c>
      <c r="B1591">
        <v>2014</v>
      </c>
      <c r="C1591">
        <v>661</v>
      </c>
      <c r="D1591">
        <v>1001</v>
      </c>
    </row>
    <row r="1592" spans="1:4" x14ac:dyDescent="0.3">
      <c r="A1592">
        <v>24094</v>
      </c>
      <c r="B1592">
        <v>2015</v>
      </c>
      <c r="C1592">
        <v>688</v>
      </c>
      <c r="D1592">
        <v>1035</v>
      </c>
    </row>
    <row r="1593" spans="1:4" x14ac:dyDescent="0.3">
      <c r="A1593">
        <v>24094</v>
      </c>
      <c r="B1593">
        <v>2016</v>
      </c>
      <c r="C1593">
        <v>660</v>
      </c>
      <c r="D1593">
        <v>1066</v>
      </c>
    </row>
    <row r="1594" spans="1:4" x14ac:dyDescent="0.3">
      <c r="A1594">
        <v>24094</v>
      </c>
      <c r="B1594">
        <v>2017</v>
      </c>
      <c r="C1594">
        <v>638</v>
      </c>
      <c r="D1594">
        <v>1080</v>
      </c>
    </row>
    <row r="1595" spans="1:4" x14ac:dyDescent="0.3">
      <c r="A1595">
        <v>24094</v>
      </c>
      <c r="B1595">
        <v>2018</v>
      </c>
      <c r="C1595">
        <v>614</v>
      </c>
      <c r="D1595">
        <v>1095</v>
      </c>
    </row>
    <row r="1596" spans="1:4" x14ac:dyDescent="0.3">
      <c r="A1596">
        <v>24094</v>
      </c>
      <c r="B1596">
        <v>2019</v>
      </c>
      <c r="C1596">
        <v>577</v>
      </c>
      <c r="D1596">
        <v>1131</v>
      </c>
    </row>
    <row r="1597" spans="1:4" x14ac:dyDescent="0.3">
      <c r="A1597">
        <v>24104</v>
      </c>
      <c r="B1597">
        <v>2009</v>
      </c>
      <c r="C1597">
        <v>645</v>
      </c>
      <c r="D1597">
        <v>974</v>
      </c>
    </row>
    <row r="1598" spans="1:4" x14ac:dyDescent="0.3">
      <c r="A1598">
        <v>24104</v>
      </c>
      <c r="B1598">
        <v>2010</v>
      </c>
      <c r="C1598">
        <v>655</v>
      </c>
      <c r="D1598">
        <v>998</v>
      </c>
    </row>
    <row r="1599" spans="1:4" x14ac:dyDescent="0.3">
      <c r="A1599">
        <v>24104</v>
      </c>
      <c r="B1599">
        <v>2011</v>
      </c>
      <c r="C1599">
        <v>669</v>
      </c>
      <c r="D1599">
        <v>971</v>
      </c>
    </row>
    <row r="1600" spans="1:4" x14ac:dyDescent="0.3">
      <c r="A1600">
        <v>24104</v>
      </c>
      <c r="B1600">
        <v>2012</v>
      </c>
      <c r="C1600">
        <v>647</v>
      </c>
      <c r="D1600">
        <v>966</v>
      </c>
    </row>
    <row r="1601" spans="1:4" x14ac:dyDescent="0.3">
      <c r="A1601">
        <v>24104</v>
      </c>
      <c r="B1601">
        <v>2013</v>
      </c>
      <c r="C1601">
        <v>678</v>
      </c>
      <c r="D1601">
        <v>957</v>
      </c>
    </row>
    <row r="1602" spans="1:4" x14ac:dyDescent="0.3">
      <c r="A1602">
        <v>24104</v>
      </c>
      <c r="B1602">
        <v>2014</v>
      </c>
      <c r="C1602">
        <v>716</v>
      </c>
      <c r="D1602">
        <v>1004</v>
      </c>
    </row>
    <row r="1603" spans="1:4" x14ac:dyDescent="0.3">
      <c r="A1603">
        <v>24104</v>
      </c>
      <c r="B1603">
        <v>2015</v>
      </c>
      <c r="C1603">
        <v>715</v>
      </c>
      <c r="D1603">
        <v>1044</v>
      </c>
    </row>
    <row r="1604" spans="1:4" x14ac:dyDescent="0.3">
      <c r="A1604">
        <v>24104</v>
      </c>
      <c r="B1604">
        <v>2016</v>
      </c>
      <c r="C1604">
        <v>701</v>
      </c>
      <c r="D1604">
        <v>1072</v>
      </c>
    </row>
    <row r="1605" spans="1:4" x14ac:dyDescent="0.3">
      <c r="A1605">
        <v>24104</v>
      </c>
      <c r="B1605">
        <v>2017</v>
      </c>
      <c r="C1605">
        <v>679</v>
      </c>
      <c r="D1605">
        <v>1102</v>
      </c>
    </row>
    <row r="1606" spans="1:4" x14ac:dyDescent="0.3">
      <c r="A1606">
        <v>24104</v>
      </c>
      <c r="B1606">
        <v>2018</v>
      </c>
      <c r="C1606">
        <v>738</v>
      </c>
      <c r="D1606">
        <v>1102</v>
      </c>
    </row>
    <row r="1607" spans="1:4" x14ac:dyDescent="0.3">
      <c r="A1607">
        <v>24104</v>
      </c>
      <c r="B1607">
        <v>2019</v>
      </c>
      <c r="C1607">
        <v>764</v>
      </c>
      <c r="D1607">
        <v>1121</v>
      </c>
    </row>
    <row r="1608" spans="1:4" x14ac:dyDescent="0.3">
      <c r="A1608">
        <v>24107</v>
      </c>
      <c r="B1608">
        <v>2009</v>
      </c>
      <c r="C1608">
        <v>1250</v>
      </c>
      <c r="D1608">
        <v>1751</v>
      </c>
    </row>
    <row r="1609" spans="1:4" x14ac:dyDescent="0.3">
      <c r="A1609">
        <v>24107</v>
      </c>
      <c r="B1609">
        <v>2010</v>
      </c>
      <c r="C1609">
        <v>1227</v>
      </c>
      <c r="D1609">
        <v>1750</v>
      </c>
    </row>
    <row r="1610" spans="1:4" x14ac:dyDescent="0.3">
      <c r="A1610">
        <v>24107</v>
      </c>
      <c r="B1610">
        <v>2011</v>
      </c>
      <c r="C1610">
        <v>1252</v>
      </c>
      <c r="D1610">
        <v>1832</v>
      </c>
    </row>
    <row r="1611" spans="1:4" x14ac:dyDescent="0.3">
      <c r="A1611">
        <v>24107</v>
      </c>
      <c r="B1611">
        <v>2012</v>
      </c>
      <c r="C1611">
        <v>1294</v>
      </c>
      <c r="D1611">
        <v>1858</v>
      </c>
    </row>
    <row r="1612" spans="1:4" x14ac:dyDescent="0.3">
      <c r="A1612">
        <v>24107</v>
      </c>
      <c r="B1612">
        <v>2013</v>
      </c>
      <c r="C1612">
        <v>1301</v>
      </c>
      <c r="D1612">
        <v>1903</v>
      </c>
    </row>
    <row r="1613" spans="1:4" x14ac:dyDescent="0.3">
      <c r="A1613">
        <v>24107</v>
      </c>
      <c r="B1613">
        <v>2014</v>
      </c>
      <c r="C1613">
        <v>1266</v>
      </c>
      <c r="D1613">
        <v>2006</v>
      </c>
    </row>
    <row r="1614" spans="1:4" x14ac:dyDescent="0.3">
      <c r="A1614">
        <v>24107</v>
      </c>
      <c r="B1614">
        <v>2015</v>
      </c>
      <c r="C1614">
        <v>1284</v>
      </c>
      <c r="D1614">
        <v>2081</v>
      </c>
    </row>
    <row r="1615" spans="1:4" x14ac:dyDescent="0.3">
      <c r="A1615">
        <v>24107</v>
      </c>
      <c r="B1615">
        <v>2016</v>
      </c>
      <c r="C1615">
        <v>1287</v>
      </c>
      <c r="D1615">
        <v>2132</v>
      </c>
    </row>
    <row r="1616" spans="1:4" x14ac:dyDescent="0.3">
      <c r="A1616">
        <v>24107</v>
      </c>
      <c r="B1616">
        <v>2017</v>
      </c>
      <c r="C1616">
        <v>1282</v>
      </c>
      <c r="D1616">
        <v>2112</v>
      </c>
    </row>
    <row r="1617" spans="1:4" x14ac:dyDescent="0.3">
      <c r="A1617">
        <v>24107</v>
      </c>
      <c r="B1617">
        <v>2018</v>
      </c>
      <c r="C1617">
        <v>1315</v>
      </c>
      <c r="D1617">
        <v>2097</v>
      </c>
    </row>
    <row r="1618" spans="1:4" x14ac:dyDescent="0.3">
      <c r="A1618">
        <v>24107</v>
      </c>
      <c r="B1618">
        <v>2019</v>
      </c>
      <c r="C1618">
        <v>1333</v>
      </c>
      <c r="D1618">
        <v>2094</v>
      </c>
    </row>
    <row r="1619" spans="1:4" x14ac:dyDescent="0.3">
      <c r="A1619">
        <v>24109</v>
      </c>
      <c r="B1619">
        <v>2009</v>
      </c>
      <c r="C1619">
        <v>443</v>
      </c>
      <c r="D1619">
        <v>665</v>
      </c>
    </row>
    <row r="1620" spans="1:4" x14ac:dyDescent="0.3">
      <c r="A1620">
        <v>24109</v>
      </c>
      <c r="B1620">
        <v>2010</v>
      </c>
      <c r="C1620">
        <v>457</v>
      </c>
      <c r="D1620">
        <v>680</v>
      </c>
    </row>
    <row r="1621" spans="1:4" x14ac:dyDescent="0.3">
      <c r="A1621">
        <v>24109</v>
      </c>
      <c r="B1621">
        <v>2011</v>
      </c>
      <c r="C1621">
        <v>486</v>
      </c>
      <c r="D1621">
        <v>642</v>
      </c>
    </row>
    <row r="1622" spans="1:4" x14ac:dyDescent="0.3">
      <c r="A1622">
        <v>24109</v>
      </c>
      <c r="B1622">
        <v>2012</v>
      </c>
      <c r="C1622">
        <v>447</v>
      </c>
      <c r="D1622">
        <v>679</v>
      </c>
    </row>
    <row r="1623" spans="1:4" x14ac:dyDescent="0.3">
      <c r="A1623">
        <v>24109</v>
      </c>
      <c r="B1623">
        <v>2013</v>
      </c>
      <c r="C1623">
        <v>438</v>
      </c>
      <c r="D1623">
        <v>689</v>
      </c>
    </row>
    <row r="1624" spans="1:4" x14ac:dyDescent="0.3">
      <c r="A1624">
        <v>24109</v>
      </c>
      <c r="B1624">
        <v>2014</v>
      </c>
      <c r="C1624">
        <v>427</v>
      </c>
      <c r="D1624">
        <v>705</v>
      </c>
    </row>
    <row r="1625" spans="1:4" x14ac:dyDescent="0.3">
      <c r="A1625">
        <v>24109</v>
      </c>
      <c r="B1625">
        <v>2015</v>
      </c>
      <c r="C1625">
        <v>427</v>
      </c>
      <c r="D1625">
        <v>709</v>
      </c>
    </row>
    <row r="1626" spans="1:4" x14ac:dyDescent="0.3">
      <c r="A1626">
        <v>24109</v>
      </c>
      <c r="B1626">
        <v>2016</v>
      </c>
      <c r="C1626">
        <v>403</v>
      </c>
      <c r="D1626">
        <v>706</v>
      </c>
    </row>
    <row r="1627" spans="1:4" x14ac:dyDescent="0.3">
      <c r="A1627">
        <v>24109</v>
      </c>
      <c r="B1627">
        <v>2017</v>
      </c>
      <c r="C1627">
        <v>388</v>
      </c>
      <c r="D1627">
        <v>722</v>
      </c>
    </row>
    <row r="1628" spans="1:4" x14ac:dyDescent="0.3">
      <c r="A1628">
        <v>24109</v>
      </c>
      <c r="B1628">
        <v>2018</v>
      </c>
      <c r="C1628">
        <v>382</v>
      </c>
      <c r="D1628">
        <v>697</v>
      </c>
    </row>
    <row r="1629" spans="1:4" x14ac:dyDescent="0.3">
      <c r="A1629">
        <v>24109</v>
      </c>
      <c r="B1629">
        <v>2019</v>
      </c>
      <c r="C1629">
        <v>370</v>
      </c>
      <c r="D1629">
        <v>676</v>
      </c>
    </row>
    <row r="1630" spans="1:4" x14ac:dyDescent="0.3">
      <c r="A1630">
        <v>24130</v>
      </c>
      <c r="B1630">
        <v>2009</v>
      </c>
      <c r="C1630">
        <v>287</v>
      </c>
      <c r="D1630">
        <v>377</v>
      </c>
    </row>
    <row r="1631" spans="1:4" x14ac:dyDescent="0.3">
      <c r="A1631">
        <v>24130</v>
      </c>
      <c r="B1631">
        <v>2010</v>
      </c>
      <c r="C1631">
        <v>349</v>
      </c>
      <c r="D1631">
        <v>408</v>
      </c>
    </row>
    <row r="1632" spans="1:4" x14ac:dyDescent="0.3">
      <c r="A1632">
        <v>24130</v>
      </c>
      <c r="B1632">
        <v>2011</v>
      </c>
      <c r="C1632">
        <v>343</v>
      </c>
      <c r="D1632">
        <v>431</v>
      </c>
    </row>
    <row r="1633" spans="1:4" x14ac:dyDescent="0.3">
      <c r="A1633">
        <v>24130</v>
      </c>
      <c r="B1633">
        <v>2012</v>
      </c>
      <c r="C1633">
        <v>324</v>
      </c>
      <c r="D1633">
        <v>492</v>
      </c>
    </row>
    <row r="1634" spans="1:4" x14ac:dyDescent="0.3">
      <c r="A1634">
        <v>24130</v>
      </c>
      <c r="B1634">
        <v>2013</v>
      </c>
      <c r="C1634">
        <v>304</v>
      </c>
      <c r="D1634">
        <v>530</v>
      </c>
    </row>
    <row r="1635" spans="1:4" x14ac:dyDescent="0.3">
      <c r="A1635">
        <v>24130</v>
      </c>
      <c r="B1635">
        <v>2014</v>
      </c>
      <c r="C1635">
        <v>305</v>
      </c>
      <c r="D1635">
        <v>546</v>
      </c>
    </row>
    <row r="1636" spans="1:4" x14ac:dyDescent="0.3">
      <c r="A1636">
        <v>24130</v>
      </c>
      <c r="B1636">
        <v>2015</v>
      </c>
      <c r="C1636">
        <v>327</v>
      </c>
      <c r="D1636">
        <v>584</v>
      </c>
    </row>
    <row r="1637" spans="1:4" x14ac:dyDescent="0.3">
      <c r="A1637">
        <v>24130</v>
      </c>
      <c r="B1637">
        <v>2016</v>
      </c>
      <c r="C1637">
        <v>327</v>
      </c>
      <c r="D1637">
        <v>585</v>
      </c>
    </row>
    <row r="1638" spans="1:4" x14ac:dyDescent="0.3">
      <c r="A1638">
        <v>24130</v>
      </c>
      <c r="B1638">
        <v>2017</v>
      </c>
      <c r="C1638">
        <v>324</v>
      </c>
      <c r="D1638">
        <v>566</v>
      </c>
    </row>
    <row r="1639" spans="1:4" x14ac:dyDescent="0.3">
      <c r="A1639">
        <v>24130</v>
      </c>
      <c r="B1639">
        <v>2018</v>
      </c>
      <c r="C1639">
        <v>304</v>
      </c>
      <c r="D1639">
        <v>545</v>
      </c>
    </row>
    <row r="1640" spans="1:4" x14ac:dyDescent="0.3">
      <c r="A1640">
        <v>24130</v>
      </c>
      <c r="B1640">
        <v>2019</v>
      </c>
      <c r="C1640">
        <v>295</v>
      </c>
      <c r="D1640">
        <v>520</v>
      </c>
    </row>
    <row r="1641" spans="1:4" x14ac:dyDescent="0.3">
      <c r="A1641">
        <v>24133</v>
      </c>
      <c r="B1641">
        <v>2009</v>
      </c>
      <c r="C1641">
        <v>244</v>
      </c>
      <c r="D1641">
        <v>273</v>
      </c>
    </row>
    <row r="1642" spans="1:4" x14ac:dyDescent="0.3">
      <c r="A1642">
        <v>24133</v>
      </c>
      <c r="B1642">
        <v>2010</v>
      </c>
      <c r="C1642">
        <v>220</v>
      </c>
      <c r="D1642">
        <v>290</v>
      </c>
    </row>
    <row r="1643" spans="1:4" x14ac:dyDescent="0.3">
      <c r="A1643">
        <v>24133</v>
      </c>
      <c r="B1643">
        <v>2011</v>
      </c>
      <c r="C1643">
        <v>197</v>
      </c>
      <c r="D1643">
        <v>294</v>
      </c>
    </row>
    <row r="1644" spans="1:4" x14ac:dyDescent="0.3">
      <c r="A1644">
        <v>24133</v>
      </c>
      <c r="B1644">
        <v>2012</v>
      </c>
      <c r="C1644">
        <v>194</v>
      </c>
      <c r="D1644">
        <v>286</v>
      </c>
    </row>
    <row r="1645" spans="1:4" x14ac:dyDescent="0.3">
      <c r="A1645">
        <v>24133</v>
      </c>
      <c r="B1645">
        <v>2013</v>
      </c>
      <c r="C1645">
        <v>185</v>
      </c>
      <c r="D1645">
        <v>273</v>
      </c>
    </row>
    <row r="1646" spans="1:4" x14ac:dyDescent="0.3">
      <c r="A1646">
        <v>24133</v>
      </c>
      <c r="B1646">
        <v>2014</v>
      </c>
      <c r="C1646">
        <v>170</v>
      </c>
      <c r="D1646">
        <v>276</v>
      </c>
    </row>
    <row r="1647" spans="1:4" x14ac:dyDescent="0.3">
      <c r="A1647">
        <v>24133</v>
      </c>
      <c r="B1647">
        <v>2015</v>
      </c>
      <c r="C1647">
        <v>192</v>
      </c>
      <c r="D1647">
        <v>285</v>
      </c>
    </row>
    <row r="1648" spans="1:4" x14ac:dyDescent="0.3">
      <c r="A1648">
        <v>24133</v>
      </c>
      <c r="B1648">
        <v>2016</v>
      </c>
      <c r="C1648">
        <v>217</v>
      </c>
      <c r="D1648">
        <v>278</v>
      </c>
    </row>
    <row r="1649" spans="1:4" x14ac:dyDescent="0.3">
      <c r="A1649">
        <v>24133</v>
      </c>
      <c r="B1649">
        <v>2017</v>
      </c>
      <c r="C1649">
        <v>220</v>
      </c>
      <c r="D1649">
        <v>278</v>
      </c>
    </row>
    <row r="1650" spans="1:4" x14ac:dyDescent="0.3">
      <c r="A1650">
        <v>24133</v>
      </c>
      <c r="B1650">
        <v>2018</v>
      </c>
      <c r="C1650">
        <v>237</v>
      </c>
      <c r="D1650">
        <v>275</v>
      </c>
    </row>
    <row r="1651" spans="1:4" x14ac:dyDescent="0.3">
      <c r="A1651">
        <v>24133</v>
      </c>
      <c r="B1651">
        <v>2019</v>
      </c>
      <c r="C1651">
        <v>218</v>
      </c>
      <c r="D1651">
        <v>276</v>
      </c>
    </row>
    <row r="1652" spans="1:4" x14ac:dyDescent="0.3">
      <c r="A1652">
        <v>24134</v>
      </c>
      <c r="B1652">
        <v>2009</v>
      </c>
      <c r="C1652">
        <v>698</v>
      </c>
      <c r="D1652">
        <v>956</v>
      </c>
    </row>
    <row r="1653" spans="1:4" x14ac:dyDescent="0.3">
      <c r="A1653">
        <v>24134</v>
      </c>
      <c r="B1653">
        <v>2010</v>
      </c>
      <c r="C1653">
        <v>748</v>
      </c>
      <c r="D1653">
        <v>941</v>
      </c>
    </row>
    <row r="1654" spans="1:4" x14ac:dyDescent="0.3">
      <c r="A1654">
        <v>24134</v>
      </c>
      <c r="B1654">
        <v>2011</v>
      </c>
      <c r="C1654">
        <v>770</v>
      </c>
      <c r="D1654">
        <v>965</v>
      </c>
    </row>
    <row r="1655" spans="1:4" x14ac:dyDescent="0.3">
      <c r="A1655">
        <v>24134</v>
      </c>
      <c r="B1655">
        <v>2012</v>
      </c>
      <c r="C1655">
        <v>744</v>
      </c>
      <c r="D1655">
        <v>1020</v>
      </c>
    </row>
    <row r="1656" spans="1:4" x14ac:dyDescent="0.3">
      <c r="A1656">
        <v>24134</v>
      </c>
      <c r="B1656">
        <v>2013</v>
      </c>
      <c r="C1656">
        <v>717</v>
      </c>
      <c r="D1656">
        <v>1073</v>
      </c>
    </row>
    <row r="1657" spans="1:4" x14ac:dyDescent="0.3">
      <c r="A1657">
        <v>24134</v>
      </c>
      <c r="B1657">
        <v>2014</v>
      </c>
      <c r="C1657">
        <v>709</v>
      </c>
      <c r="D1657">
        <v>1098</v>
      </c>
    </row>
    <row r="1658" spans="1:4" x14ac:dyDescent="0.3">
      <c r="A1658">
        <v>24134</v>
      </c>
      <c r="B1658">
        <v>2015</v>
      </c>
      <c r="C1658">
        <v>672</v>
      </c>
      <c r="D1658">
        <v>1171</v>
      </c>
    </row>
    <row r="1659" spans="1:4" x14ac:dyDescent="0.3">
      <c r="A1659">
        <v>24134</v>
      </c>
      <c r="B1659">
        <v>2016</v>
      </c>
      <c r="C1659">
        <v>675</v>
      </c>
      <c r="D1659">
        <v>1169</v>
      </c>
    </row>
    <row r="1660" spans="1:4" x14ac:dyDescent="0.3">
      <c r="A1660">
        <v>24134</v>
      </c>
      <c r="B1660">
        <v>2017</v>
      </c>
      <c r="C1660">
        <v>664</v>
      </c>
      <c r="D1660">
        <v>1167</v>
      </c>
    </row>
    <row r="1661" spans="1:4" x14ac:dyDescent="0.3">
      <c r="A1661">
        <v>24134</v>
      </c>
      <c r="B1661">
        <v>2018</v>
      </c>
      <c r="C1661">
        <v>651</v>
      </c>
      <c r="D1661">
        <v>1149</v>
      </c>
    </row>
    <row r="1662" spans="1:4" x14ac:dyDescent="0.3">
      <c r="A1662">
        <v>24134</v>
      </c>
      <c r="B1662">
        <v>2019</v>
      </c>
      <c r="C1662">
        <v>659</v>
      </c>
      <c r="D1662">
        <v>1098</v>
      </c>
    </row>
    <row r="1663" spans="1:4" x14ac:dyDescent="0.3">
      <c r="A1663">
        <v>24135</v>
      </c>
      <c r="B1663">
        <v>2009</v>
      </c>
      <c r="C1663">
        <v>409</v>
      </c>
      <c r="D1663">
        <v>584</v>
      </c>
    </row>
    <row r="1664" spans="1:4" x14ac:dyDescent="0.3">
      <c r="A1664">
        <v>24135</v>
      </c>
      <c r="B1664">
        <v>2010</v>
      </c>
      <c r="C1664">
        <v>426</v>
      </c>
      <c r="D1664">
        <v>576</v>
      </c>
    </row>
    <row r="1665" spans="1:4" x14ac:dyDescent="0.3">
      <c r="A1665">
        <v>24135</v>
      </c>
      <c r="B1665">
        <v>2011</v>
      </c>
      <c r="C1665">
        <v>426</v>
      </c>
      <c r="D1665">
        <v>596</v>
      </c>
    </row>
    <row r="1666" spans="1:4" x14ac:dyDescent="0.3">
      <c r="A1666">
        <v>24135</v>
      </c>
      <c r="B1666">
        <v>2012</v>
      </c>
      <c r="C1666">
        <v>412</v>
      </c>
      <c r="D1666">
        <v>597</v>
      </c>
    </row>
    <row r="1667" spans="1:4" x14ac:dyDescent="0.3">
      <c r="A1667">
        <v>24135</v>
      </c>
      <c r="B1667">
        <v>2013</v>
      </c>
      <c r="C1667">
        <v>408</v>
      </c>
      <c r="D1667">
        <v>618</v>
      </c>
    </row>
    <row r="1668" spans="1:4" x14ac:dyDescent="0.3">
      <c r="A1668">
        <v>24135</v>
      </c>
      <c r="B1668">
        <v>2014</v>
      </c>
      <c r="C1668">
        <v>436</v>
      </c>
      <c r="D1668">
        <v>618</v>
      </c>
    </row>
    <row r="1669" spans="1:4" x14ac:dyDescent="0.3">
      <c r="A1669">
        <v>24135</v>
      </c>
      <c r="B1669">
        <v>2015</v>
      </c>
      <c r="C1669">
        <v>448</v>
      </c>
      <c r="D1669">
        <v>631</v>
      </c>
    </row>
    <row r="1670" spans="1:4" x14ac:dyDescent="0.3">
      <c r="A1670">
        <v>24135</v>
      </c>
      <c r="B1670">
        <v>2016</v>
      </c>
      <c r="C1670">
        <v>423</v>
      </c>
      <c r="D1670">
        <v>628</v>
      </c>
    </row>
    <row r="1671" spans="1:4" x14ac:dyDescent="0.3">
      <c r="A1671">
        <v>24135</v>
      </c>
      <c r="B1671">
        <v>2017</v>
      </c>
      <c r="C1671">
        <v>388</v>
      </c>
      <c r="D1671">
        <v>661</v>
      </c>
    </row>
    <row r="1672" spans="1:4" x14ac:dyDescent="0.3">
      <c r="A1672">
        <v>24135</v>
      </c>
      <c r="B1672">
        <v>2018</v>
      </c>
      <c r="C1672">
        <v>365</v>
      </c>
      <c r="D1672">
        <v>660</v>
      </c>
    </row>
    <row r="1673" spans="1:4" x14ac:dyDescent="0.3">
      <c r="A1673">
        <v>24135</v>
      </c>
      <c r="B1673">
        <v>2019</v>
      </c>
      <c r="C1673">
        <v>356</v>
      </c>
      <c r="D1673">
        <v>651</v>
      </c>
    </row>
    <row r="1674" spans="1:4" x14ac:dyDescent="0.3">
      <c r="A1674">
        <v>24137</v>
      </c>
      <c r="B1674">
        <v>2009</v>
      </c>
      <c r="C1674">
        <v>238</v>
      </c>
      <c r="D1674">
        <v>344</v>
      </c>
    </row>
    <row r="1675" spans="1:4" x14ac:dyDescent="0.3">
      <c r="A1675">
        <v>24137</v>
      </c>
      <c r="B1675">
        <v>2010</v>
      </c>
      <c r="C1675">
        <v>248</v>
      </c>
      <c r="D1675">
        <v>360</v>
      </c>
    </row>
    <row r="1676" spans="1:4" x14ac:dyDescent="0.3">
      <c r="A1676">
        <v>24137</v>
      </c>
      <c r="B1676">
        <v>2011</v>
      </c>
      <c r="C1676">
        <v>249</v>
      </c>
      <c r="D1676">
        <v>367</v>
      </c>
    </row>
    <row r="1677" spans="1:4" x14ac:dyDescent="0.3">
      <c r="A1677">
        <v>24137</v>
      </c>
      <c r="B1677">
        <v>2012</v>
      </c>
      <c r="C1677">
        <v>250</v>
      </c>
      <c r="D1677">
        <v>389</v>
      </c>
    </row>
    <row r="1678" spans="1:4" x14ac:dyDescent="0.3">
      <c r="A1678">
        <v>24137</v>
      </c>
      <c r="B1678">
        <v>2013</v>
      </c>
      <c r="C1678">
        <v>216</v>
      </c>
      <c r="D1678">
        <v>427</v>
      </c>
    </row>
    <row r="1679" spans="1:4" x14ac:dyDescent="0.3">
      <c r="A1679">
        <v>24137</v>
      </c>
      <c r="B1679">
        <v>2014</v>
      </c>
      <c r="C1679">
        <v>173</v>
      </c>
      <c r="D1679">
        <v>420</v>
      </c>
    </row>
    <row r="1680" spans="1:4" x14ac:dyDescent="0.3">
      <c r="A1680">
        <v>24137</v>
      </c>
      <c r="B1680">
        <v>2015</v>
      </c>
      <c r="C1680">
        <v>192</v>
      </c>
      <c r="D1680">
        <v>407</v>
      </c>
    </row>
    <row r="1681" spans="1:4" x14ac:dyDescent="0.3">
      <c r="A1681">
        <v>24137</v>
      </c>
      <c r="B1681">
        <v>2016</v>
      </c>
      <c r="C1681">
        <v>177</v>
      </c>
      <c r="D1681">
        <v>410</v>
      </c>
    </row>
    <row r="1682" spans="1:4" x14ac:dyDescent="0.3">
      <c r="A1682">
        <v>24137</v>
      </c>
      <c r="B1682">
        <v>2017</v>
      </c>
      <c r="C1682">
        <v>176</v>
      </c>
      <c r="D1682">
        <v>380</v>
      </c>
    </row>
    <row r="1683" spans="1:4" x14ac:dyDescent="0.3">
      <c r="A1683">
        <v>24137</v>
      </c>
      <c r="B1683">
        <v>2018</v>
      </c>
      <c r="C1683">
        <v>175</v>
      </c>
      <c r="D1683">
        <v>351</v>
      </c>
    </row>
    <row r="1684" spans="1:4" x14ac:dyDescent="0.3">
      <c r="A1684">
        <v>24137</v>
      </c>
      <c r="B1684">
        <v>2019</v>
      </c>
      <c r="C1684">
        <v>168</v>
      </c>
      <c r="D1684">
        <v>338</v>
      </c>
    </row>
    <row r="1685" spans="1:4" x14ac:dyDescent="0.3">
      <c r="A1685">
        <v>31003</v>
      </c>
      <c r="B1685">
        <v>2009</v>
      </c>
      <c r="C1685">
        <v>571</v>
      </c>
      <c r="D1685">
        <v>853</v>
      </c>
    </row>
    <row r="1686" spans="1:4" x14ac:dyDescent="0.3">
      <c r="A1686">
        <v>31003</v>
      </c>
      <c r="B1686">
        <v>2010</v>
      </c>
      <c r="C1686">
        <v>585</v>
      </c>
      <c r="D1686">
        <v>840</v>
      </c>
    </row>
    <row r="1687" spans="1:4" x14ac:dyDescent="0.3">
      <c r="A1687">
        <v>31003</v>
      </c>
      <c r="B1687">
        <v>2011</v>
      </c>
      <c r="C1687">
        <v>586</v>
      </c>
      <c r="D1687">
        <v>873</v>
      </c>
    </row>
    <row r="1688" spans="1:4" x14ac:dyDescent="0.3">
      <c r="A1688">
        <v>31003</v>
      </c>
      <c r="B1688">
        <v>2012</v>
      </c>
      <c r="C1688">
        <v>575</v>
      </c>
      <c r="D1688">
        <v>853</v>
      </c>
    </row>
    <row r="1689" spans="1:4" x14ac:dyDescent="0.3">
      <c r="A1689">
        <v>31003</v>
      </c>
      <c r="B1689">
        <v>2013</v>
      </c>
      <c r="C1689">
        <v>557</v>
      </c>
      <c r="D1689">
        <v>878</v>
      </c>
    </row>
    <row r="1690" spans="1:4" x14ac:dyDescent="0.3">
      <c r="A1690">
        <v>31003</v>
      </c>
      <c r="B1690">
        <v>2014</v>
      </c>
      <c r="C1690">
        <v>548</v>
      </c>
      <c r="D1690">
        <v>923</v>
      </c>
    </row>
    <row r="1691" spans="1:4" x14ac:dyDescent="0.3">
      <c r="A1691">
        <v>31003</v>
      </c>
      <c r="B1691">
        <v>2015</v>
      </c>
      <c r="C1691">
        <v>547</v>
      </c>
      <c r="D1691">
        <v>913</v>
      </c>
    </row>
    <row r="1692" spans="1:4" x14ac:dyDescent="0.3">
      <c r="A1692">
        <v>31003</v>
      </c>
      <c r="B1692">
        <v>2016</v>
      </c>
      <c r="C1692">
        <v>533</v>
      </c>
      <c r="D1692">
        <v>900</v>
      </c>
    </row>
    <row r="1693" spans="1:4" x14ac:dyDescent="0.3">
      <c r="A1693">
        <v>31003</v>
      </c>
      <c r="B1693">
        <v>2017</v>
      </c>
      <c r="C1693">
        <v>528</v>
      </c>
      <c r="D1693">
        <v>911</v>
      </c>
    </row>
    <row r="1694" spans="1:4" x14ac:dyDescent="0.3">
      <c r="A1694">
        <v>31003</v>
      </c>
      <c r="B1694">
        <v>2018</v>
      </c>
      <c r="C1694">
        <v>503</v>
      </c>
      <c r="D1694">
        <v>937</v>
      </c>
    </row>
    <row r="1695" spans="1:4" x14ac:dyDescent="0.3">
      <c r="A1695">
        <v>31003</v>
      </c>
      <c r="B1695">
        <v>2019</v>
      </c>
      <c r="C1695">
        <v>487</v>
      </c>
      <c r="D1695">
        <v>900</v>
      </c>
    </row>
    <row r="1696" spans="1:4" x14ac:dyDescent="0.3">
      <c r="A1696">
        <v>31004</v>
      </c>
      <c r="B1696">
        <v>2009</v>
      </c>
      <c r="C1696">
        <v>488</v>
      </c>
      <c r="D1696">
        <v>719</v>
      </c>
    </row>
    <row r="1697" spans="1:4" x14ac:dyDescent="0.3">
      <c r="A1697">
        <v>31004</v>
      </c>
      <c r="B1697">
        <v>2010</v>
      </c>
      <c r="C1697">
        <v>499</v>
      </c>
      <c r="D1697">
        <v>709</v>
      </c>
    </row>
    <row r="1698" spans="1:4" x14ac:dyDescent="0.3">
      <c r="A1698">
        <v>31004</v>
      </c>
      <c r="B1698">
        <v>2011</v>
      </c>
      <c r="C1698">
        <v>511</v>
      </c>
      <c r="D1698">
        <v>743</v>
      </c>
    </row>
    <row r="1699" spans="1:4" x14ac:dyDescent="0.3">
      <c r="A1699">
        <v>31004</v>
      </c>
      <c r="B1699">
        <v>2012</v>
      </c>
      <c r="C1699">
        <v>557</v>
      </c>
      <c r="D1699">
        <v>763</v>
      </c>
    </row>
    <row r="1700" spans="1:4" x14ac:dyDescent="0.3">
      <c r="A1700">
        <v>31004</v>
      </c>
      <c r="B1700">
        <v>2013</v>
      </c>
      <c r="C1700">
        <v>586</v>
      </c>
      <c r="D1700">
        <v>761</v>
      </c>
    </row>
    <row r="1701" spans="1:4" x14ac:dyDescent="0.3">
      <c r="A1701">
        <v>31004</v>
      </c>
      <c r="B1701">
        <v>2014</v>
      </c>
      <c r="C1701">
        <v>556</v>
      </c>
      <c r="D1701">
        <v>810</v>
      </c>
    </row>
    <row r="1702" spans="1:4" x14ac:dyDescent="0.3">
      <c r="A1702">
        <v>31004</v>
      </c>
      <c r="B1702">
        <v>2015</v>
      </c>
      <c r="C1702">
        <v>551</v>
      </c>
      <c r="D1702">
        <v>854</v>
      </c>
    </row>
    <row r="1703" spans="1:4" x14ac:dyDescent="0.3">
      <c r="A1703">
        <v>31004</v>
      </c>
      <c r="B1703">
        <v>2016</v>
      </c>
      <c r="C1703">
        <v>544</v>
      </c>
      <c r="D1703">
        <v>907</v>
      </c>
    </row>
    <row r="1704" spans="1:4" x14ac:dyDescent="0.3">
      <c r="A1704">
        <v>31004</v>
      </c>
      <c r="B1704">
        <v>2017</v>
      </c>
      <c r="C1704">
        <v>516</v>
      </c>
      <c r="D1704">
        <v>910</v>
      </c>
    </row>
    <row r="1705" spans="1:4" x14ac:dyDescent="0.3">
      <c r="A1705">
        <v>31004</v>
      </c>
      <c r="B1705">
        <v>2018</v>
      </c>
      <c r="C1705">
        <v>525</v>
      </c>
      <c r="D1705">
        <v>892</v>
      </c>
    </row>
    <row r="1706" spans="1:4" x14ac:dyDescent="0.3">
      <c r="A1706">
        <v>31004</v>
      </c>
      <c r="B1706">
        <v>2019</v>
      </c>
      <c r="C1706">
        <v>511</v>
      </c>
      <c r="D1706">
        <v>879</v>
      </c>
    </row>
    <row r="1707" spans="1:4" x14ac:dyDescent="0.3">
      <c r="A1707">
        <v>31005</v>
      </c>
      <c r="B1707">
        <v>2009</v>
      </c>
      <c r="C1707">
        <v>4108</v>
      </c>
      <c r="D1707">
        <v>6842</v>
      </c>
    </row>
    <row r="1708" spans="1:4" x14ac:dyDescent="0.3">
      <c r="A1708">
        <v>31005</v>
      </c>
      <c r="B1708">
        <v>2010</v>
      </c>
      <c r="C1708">
        <v>4207</v>
      </c>
      <c r="D1708">
        <v>6777</v>
      </c>
    </row>
    <row r="1709" spans="1:4" x14ac:dyDescent="0.3">
      <c r="A1709">
        <v>31005</v>
      </c>
      <c r="B1709">
        <v>2011</v>
      </c>
      <c r="C1709">
        <v>4232</v>
      </c>
      <c r="D1709">
        <v>6778</v>
      </c>
    </row>
    <row r="1710" spans="1:4" x14ac:dyDescent="0.3">
      <c r="A1710">
        <v>31005</v>
      </c>
      <c r="B1710">
        <v>2012</v>
      </c>
      <c r="C1710">
        <v>4227</v>
      </c>
      <c r="D1710">
        <v>6844</v>
      </c>
    </row>
    <row r="1711" spans="1:4" x14ac:dyDescent="0.3">
      <c r="A1711">
        <v>31005</v>
      </c>
      <c r="B1711">
        <v>2013</v>
      </c>
      <c r="C1711">
        <v>4261</v>
      </c>
      <c r="D1711">
        <v>6833</v>
      </c>
    </row>
    <row r="1712" spans="1:4" x14ac:dyDescent="0.3">
      <c r="A1712">
        <v>31005</v>
      </c>
      <c r="B1712">
        <v>2014</v>
      </c>
      <c r="C1712">
        <v>4132</v>
      </c>
      <c r="D1712">
        <v>6953</v>
      </c>
    </row>
    <row r="1713" spans="1:4" x14ac:dyDescent="0.3">
      <c r="A1713">
        <v>31005</v>
      </c>
      <c r="B1713">
        <v>2015</v>
      </c>
      <c r="C1713">
        <v>4173</v>
      </c>
      <c r="D1713">
        <v>6965</v>
      </c>
    </row>
    <row r="1714" spans="1:4" x14ac:dyDescent="0.3">
      <c r="A1714">
        <v>31005</v>
      </c>
      <c r="B1714">
        <v>2016</v>
      </c>
      <c r="C1714">
        <v>4074</v>
      </c>
      <c r="D1714">
        <v>7059</v>
      </c>
    </row>
    <row r="1715" spans="1:4" x14ac:dyDescent="0.3">
      <c r="A1715">
        <v>31005</v>
      </c>
      <c r="B1715">
        <v>2017</v>
      </c>
      <c r="C1715">
        <v>3999</v>
      </c>
      <c r="D1715">
        <v>7131</v>
      </c>
    </row>
    <row r="1716" spans="1:4" x14ac:dyDescent="0.3">
      <c r="A1716">
        <v>31005</v>
      </c>
      <c r="B1716">
        <v>2018</v>
      </c>
      <c r="C1716">
        <v>3970</v>
      </c>
      <c r="D1716">
        <v>7067</v>
      </c>
    </row>
    <row r="1717" spans="1:4" x14ac:dyDescent="0.3">
      <c r="A1717">
        <v>31005</v>
      </c>
      <c r="B1717">
        <v>2019</v>
      </c>
      <c r="C1717">
        <v>3973</v>
      </c>
      <c r="D1717">
        <v>7020</v>
      </c>
    </row>
    <row r="1718" spans="1:4" x14ac:dyDescent="0.3">
      <c r="A1718">
        <v>31006</v>
      </c>
      <c r="B1718">
        <v>2009</v>
      </c>
      <c r="C1718">
        <v>317</v>
      </c>
      <c r="D1718">
        <v>529</v>
      </c>
    </row>
    <row r="1719" spans="1:4" x14ac:dyDescent="0.3">
      <c r="A1719">
        <v>31006</v>
      </c>
      <c r="B1719">
        <v>2010</v>
      </c>
      <c r="C1719">
        <v>308</v>
      </c>
      <c r="D1719">
        <v>509</v>
      </c>
    </row>
    <row r="1720" spans="1:4" x14ac:dyDescent="0.3">
      <c r="A1720">
        <v>31006</v>
      </c>
      <c r="B1720">
        <v>2011</v>
      </c>
      <c r="C1720">
        <v>303</v>
      </c>
      <c r="D1720">
        <v>493</v>
      </c>
    </row>
    <row r="1721" spans="1:4" x14ac:dyDescent="0.3">
      <c r="A1721">
        <v>31006</v>
      </c>
      <c r="B1721">
        <v>2012</v>
      </c>
      <c r="C1721">
        <v>293</v>
      </c>
      <c r="D1721">
        <v>510</v>
      </c>
    </row>
    <row r="1722" spans="1:4" x14ac:dyDescent="0.3">
      <c r="A1722">
        <v>31006</v>
      </c>
      <c r="B1722">
        <v>2013</v>
      </c>
      <c r="C1722">
        <v>296</v>
      </c>
      <c r="D1722">
        <v>508</v>
      </c>
    </row>
    <row r="1723" spans="1:4" x14ac:dyDescent="0.3">
      <c r="A1723">
        <v>31006</v>
      </c>
      <c r="B1723">
        <v>2014</v>
      </c>
      <c r="C1723">
        <v>307</v>
      </c>
      <c r="D1723">
        <v>504</v>
      </c>
    </row>
    <row r="1724" spans="1:4" x14ac:dyDescent="0.3">
      <c r="A1724">
        <v>31006</v>
      </c>
      <c r="B1724">
        <v>2015</v>
      </c>
      <c r="C1724">
        <v>316</v>
      </c>
      <c r="D1724">
        <v>500</v>
      </c>
    </row>
    <row r="1725" spans="1:4" x14ac:dyDescent="0.3">
      <c r="A1725">
        <v>31006</v>
      </c>
      <c r="B1725">
        <v>2016</v>
      </c>
      <c r="C1725">
        <v>314</v>
      </c>
      <c r="D1725">
        <v>477</v>
      </c>
    </row>
    <row r="1726" spans="1:4" x14ac:dyDescent="0.3">
      <c r="A1726">
        <v>31006</v>
      </c>
      <c r="B1726">
        <v>2017</v>
      </c>
      <c r="C1726">
        <v>313</v>
      </c>
      <c r="D1726">
        <v>489</v>
      </c>
    </row>
    <row r="1727" spans="1:4" x14ac:dyDescent="0.3">
      <c r="A1727">
        <v>31006</v>
      </c>
      <c r="B1727">
        <v>2018</v>
      </c>
      <c r="C1727">
        <v>313</v>
      </c>
      <c r="D1727">
        <v>483</v>
      </c>
    </row>
    <row r="1728" spans="1:4" x14ac:dyDescent="0.3">
      <c r="A1728">
        <v>31006</v>
      </c>
      <c r="B1728">
        <v>2019</v>
      </c>
      <c r="C1728">
        <v>323</v>
      </c>
      <c r="D1728">
        <v>482</v>
      </c>
    </row>
    <row r="1729" spans="1:4" x14ac:dyDescent="0.3">
      <c r="A1729">
        <v>31012</v>
      </c>
      <c r="B1729">
        <v>2009</v>
      </c>
      <c r="C1729">
        <v>526</v>
      </c>
      <c r="D1729">
        <v>910</v>
      </c>
    </row>
    <row r="1730" spans="1:4" x14ac:dyDescent="0.3">
      <c r="A1730">
        <v>31012</v>
      </c>
      <c r="B1730">
        <v>2010</v>
      </c>
      <c r="C1730">
        <v>528</v>
      </c>
      <c r="D1730">
        <v>903</v>
      </c>
    </row>
    <row r="1731" spans="1:4" x14ac:dyDescent="0.3">
      <c r="A1731">
        <v>31012</v>
      </c>
      <c r="B1731">
        <v>2011</v>
      </c>
      <c r="C1731">
        <v>561</v>
      </c>
      <c r="D1731">
        <v>879</v>
      </c>
    </row>
    <row r="1732" spans="1:4" x14ac:dyDescent="0.3">
      <c r="A1732">
        <v>31012</v>
      </c>
      <c r="B1732">
        <v>2012</v>
      </c>
      <c r="C1732">
        <v>568</v>
      </c>
      <c r="D1732">
        <v>882</v>
      </c>
    </row>
    <row r="1733" spans="1:4" x14ac:dyDescent="0.3">
      <c r="A1733">
        <v>31012</v>
      </c>
      <c r="B1733">
        <v>2013</v>
      </c>
      <c r="C1733">
        <v>544</v>
      </c>
      <c r="D1733">
        <v>903</v>
      </c>
    </row>
    <row r="1734" spans="1:4" x14ac:dyDescent="0.3">
      <c r="A1734">
        <v>31012</v>
      </c>
      <c r="B1734">
        <v>2014</v>
      </c>
      <c r="C1734">
        <v>543</v>
      </c>
      <c r="D1734">
        <v>928</v>
      </c>
    </row>
    <row r="1735" spans="1:4" x14ac:dyDescent="0.3">
      <c r="A1735">
        <v>31012</v>
      </c>
      <c r="B1735">
        <v>2015</v>
      </c>
      <c r="C1735">
        <v>519</v>
      </c>
      <c r="D1735">
        <v>961</v>
      </c>
    </row>
    <row r="1736" spans="1:4" x14ac:dyDescent="0.3">
      <c r="A1736">
        <v>31012</v>
      </c>
      <c r="B1736">
        <v>2016</v>
      </c>
      <c r="C1736">
        <v>493</v>
      </c>
      <c r="D1736">
        <v>965</v>
      </c>
    </row>
    <row r="1737" spans="1:4" x14ac:dyDescent="0.3">
      <c r="A1737">
        <v>31012</v>
      </c>
      <c r="B1737">
        <v>2017</v>
      </c>
      <c r="C1737">
        <v>467</v>
      </c>
      <c r="D1737">
        <v>990</v>
      </c>
    </row>
    <row r="1738" spans="1:4" x14ac:dyDescent="0.3">
      <c r="A1738">
        <v>31012</v>
      </c>
      <c r="B1738">
        <v>2018</v>
      </c>
      <c r="C1738">
        <v>457</v>
      </c>
      <c r="D1738">
        <v>1017</v>
      </c>
    </row>
    <row r="1739" spans="1:4" x14ac:dyDescent="0.3">
      <c r="A1739">
        <v>31012</v>
      </c>
      <c r="B1739">
        <v>2019</v>
      </c>
      <c r="C1739">
        <v>443</v>
      </c>
      <c r="D1739">
        <v>1025</v>
      </c>
    </row>
    <row r="1740" spans="1:4" x14ac:dyDescent="0.3">
      <c r="A1740">
        <v>31022</v>
      </c>
      <c r="B1740">
        <v>2009</v>
      </c>
      <c r="C1740">
        <v>819</v>
      </c>
      <c r="D1740">
        <v>1250</v>
      </c>
    </row>
    <row r="1741" spans="1:4" x14ac:dyDescent="0.3">
      <c r="A1741">
        <v>31022</v>
      </c>
      <c r="B1741">
        <v>2010</v>
      </c>
      <c r="C1741">
        <v>832</v>
      </c>
      <c r="D1741">
        <v>1253</v>
      </c>
    </row>
    <row r="1742" spans="1:4" x14ac:dyDescent="0.3">
      <c r="A1742">
        <v>31022</v>
      </c>
      <c r="B1742">
        <v>2011</v>
      </c>
      <c r="C1742">
        <v>879</v>
      </c>
      <c r="D1742">
        <v>1257</v>
      </c>
    </row>
    <row r="1743" spans="1:4" x14ac:dyDescent="0.3">
      <c r="A1743">
        <v>31022</v>
      </c>
      <c r="B1743">
        <v>2012</v>
      </c>
      <c r="C1743">
        <v>909</v>
      </c>
      <c r="D1743">
        <v>1279</v>
      </c>
    </row>
    <row r="1744" spans="1:4" x14ac:dyDescent="0.3">
      <c r="A1744">
        <v>31022</v>
      </c>
      <c r="B1744">
        <v>2013</v>
      </c>
      <c r="C1744">
        <v>906</v>
      </c>
      <c r="D1744">
        <v>1320</v>
      </c>
    </row>
    <row r="1745" spans="1:4" x14ac:dyDescent="0.3">
      <c r="A1745">
        <v>31022</v>
      </c>
      <c r="B1745">
        <v>2014</v>
      </c>
      <c r="C1745">
        <v>898</v>
      </c>
      <c r="D1745">
        <v>1378</v>
      </c>
    </row>
    <row r="1746" spans="1:4" x14ac:dyDescent="0.3">
      <c r="A1746">
        <v>31022</v>
      </c>
      <c r="B1746">
        <v>2015</v>
      </c>
      <c r="C1746">
        <v>869</v>
      </c>
      <c r="D1746">
        <v>1402</v>
      </c>
    </row>
    <row r="1747" spans="1:4" x14ac:dyDescent="0.3">
      <c r="A1747">
        <v>31022</v>
      </c>
      <c r="B1747">
        <v>2016</v>
      </c>
      <c r="C1747">
        <v>823</v>
      </c>
      <c r="D1747">
        <v>1430</v>
      </c>
    </row>
    <row r="1748" spans="1:4" x14ac:dyDescent="0.3">
      <c r="A1748">
        <v>31022</v>
      </c>
      <c r="B1748">
        <v>2017</v>
      </c>
      <c r="C1748">
        <v>763</v>
      </c>
      <c r="D1748">
        <v>1442</v>
      </c>
    </row>
    <row r="1749" spans="1:4" x14ac:dyDescent="0.3">
      <c r="A1749">
        <v>31022</v>
      </c>
      <c r="B1749">
        <v>2018</v>
      </c>
      <c r="C1749">
        <v>782</v>
      </c>
      <c r="D1749">
        <v>1430</v>
      </c>
    </row>
    <row r="1750" spans="1:4" x14ac:dyDescent="0.3">
      <c r="A1750">
        <v>31022</v>
      </c>
      <c r="B1750">
        <v>2019</v>
      </c>
      <c r="C1750">
        <v>753</v>
      </c>
      <c r="D1750">
        <v>1405</v>
      </c>
    </row>
    <row r="1751" spans="1:4" x14ac:dyDescent="0.3">
      <c r="A1751">
        <v>31033</v>
      </c>
      <c r="B1751">
        <v>2009</v>
      </c>
      <c r="C1751">
        <v>765</v>
      </c>
      <c r="D1751">
        <v>1153</v>
      </c>
    </row>
    <row r="1752" spans="1:4" x14ac:dyDescent="0.3">
      <c r="A1752">
        <v>31033</v>
      </c>
      <c r="B1752">
        <v>2010</v>
      </c>
      <c r="C1752">
        <v>777</v>
      </c>
      <c r="D1752">
        <v>1148</v>
      </c>
    </row>
    <row r="1753" spans="1:4" x14ac:dyDescent="0.3">
      <c r="A1753">
        <v>31033</v>
      </c>
      <c r="B1753">
        <v>2011</v>
      </c>
      <c r="C1753">
        <v>815</v>
      </c>
      <c r="D1753">
        <v>1155</v>
      </c>
    </row>
    <row r="1754" spans="1:4" x14ac:dyDescent="0.3">
      <c r="A1754">
        <v>31033</v>
      </c>
      <c r="B1754">
        <v>2012</v>
      </c>
      <c r="C1754">
        <v>865</v>
      </c>
      <c r="D1754">
        <v>1197</v>
      </c>
    </row>
    <row r="1755" spans="1:4" x14ac:dyDescent="0.3">
      <c r="A1755">
        <v>31033</v>
      </c>
      <c r="B1755">
        <v>2013</v>
      </c>
      <c r="C1755">
        <v>905</v>
      </c>
      <c r="D1755">
        <v>1229</v>
      </c>
    </row>
    <row r="1756" spans="1:4" x14ac:dyDescent="0.3">
      <c r="A1756">
        <v>31033</v>
      </c>
      <c r="B1756">
        <v>2014</v>
      </c>
      <c r="C1756">
        <v>898</v>
      </c>
      <c r="D1756">
        <v>1250</v>
      </c>
    </row>
    <row r="1757" spans="1:4" x14ac:dyDescent="0.3">
      <c r="A1757">
        <v>31033</v>
      </c>
      <c r="B1757">
        <v>2015</v>
      </c>
      <c r="C1757">
        <v>883</v>
      </c>
      <c r="D1757">
        <v>1295</v>
      </c>
    </row>
    <row r="1758" spans="1:4" x14ac:dyDescent="0.3">
      <c r="A1758">
        <v>31033</v>
      </c>
      <c r="B1758">
        <v>2016</v>
      </c>
      <c r="C1758">
        <v>885</v>
      </c>
      <c r="D1758">
        <v>1346</v>
      </c>
    </row>
    <row r="1759" spans="1:4" x14ac:dyDescent="0.3">
      <c r="A1759">
        <v>31033</v>
      </c>
      <c r="B1759">
        <v>2017</v>
      </c>
      <c r="C1759">
        <v>885</v>
      </c>
      <c r="D1759">
        <v>1401</v>
      </c>
    </row>
    <row r="1760" spans="1:4" x14ac:dyDescent="0.3">
      <c r="A1760">
        <v>31033</v>
      </c>
      <c r="B1760">
        <v>2018</v>
      </c>
      <c r="C1760">
        <v>872</v>
      </c>
      <c r="D1760">
        <v>1420</v>
      </c>
    </row>
    <row r="1761" spans="1:4" x14ac:dyDescent="0.3">
      <c r="A1761">
        <v>31033</v>
      </c>
      <c r="B1761">
        <v>2019</v>
      </c>
      <c r="C1761">
        <v>802</v>
      </c>
      <c r="D1761">
        <v>1452</v>
      </c>
    </row>
    <row r="1762" spans="1:4" x14ac:dyDescent="0.3">
      <c r="A1762">
        <v>31040</v>
      </c>
      <c r="B1762">
        <v>2009</v>
      </c>
      <c r="C1762">
        <v>784</v>
      </c>
      <c r="D1762">
        <v>1179</v>
      </c>
    </row>
    <row r="1763" spans="1:4" x14ac:dyDescent="0.3">
      <c r="A1763">
        <v>31040</v>
      </c>
      <c r="B1763">
        <v>2010</v>
      </c>
      <c r="C1763">
        <v>802</v>
      </c>
      <c r="D1763">
        <v>1144</v>
      </c>
    </row>
    <row r="1764" spans="1:4" x14ac:dyDescent="0.3">
      <c r="A1764">
        <v>31040</v>
      </c>
      <c r="B1764">
        <v>2011</v>
      </c>
      <c r="C1764">
        <v>793</v>
      </c>
      <c r="D1764">
        <v>1143</v>
      </c>
    </row>
    <row r="1765" spans="1:4" x14ac:dyDescent="0.3">
      <c r="A1765">
        <v>31040</v>
      </c>
      <c r="B1765">
        <v>2012</v>
      </c>
      <c r="C1765">
        <v>815</v>
      </c>
      <c r="D1765">
        <v>1139</v>
      </c>
    </row>
    <row r="1766" spans="1:4" x14ac:dyDescent="0.3">
      <c r="A1766">
        <v>31040</v>
      </c>
      <c r="B1766">
        <v>2013</v>
      </c>
      <c r="C1766">
        <v>833</v>
      </c>
      <c r="D1766">
        <v>1169</v>
      </c>
    </row>
    <row r="1767" spans="1:4" x14ac:dyDescent="0.3">
      <c r="A1767">
        <v>31040</v>
      </c>
      <c r="B1767">
        <v>2014</v>
      </c>
      <c r="C1767">
        <v>802</v>
      </c>
      <c r="D1767">
        <v>1197</v>
      </c>
    </row>
    <row r="1768" spans="1:4" x14ac:dyDescent="0.3">
      <c r="A1768">
        <v>31040</v>
      </c>
      <c r="B1768">
        <v>2015</v>
      </c>
      <c r="C1768">
        <v>789</v>
      </c>
      <c r="D1768">
        <v>1272</v>
      </c>
    </row>
    <row r="1769" spans="1:4" x14ac:dyDescent="0.3">
      <c r="A1769">
        <v>31040</v>
      </c>
      <c r="B1769">
        <v>2016</v>
      </c>
      <c r="C1769">
        <v>748</v>
      </c>
      <c r="D1769">
        <v>1291</v>
      </c>
    </row>
    <row r="1770" spans="1:4" x14ac:dyDescent="0.3">
      <c r="A1770">
        <v>31040</v>
      </c>
      <c r="B1770">
        <v>2017</v>
      </c>
      <c r="C1770">
        <v>749</v>
      </c>
      <c r="D1770">
        <v>1300</v>
      </c>
    </row>
    <row r="1771" spans="1:4" x14ac:dyDescent="0.3">
      <c r="A1771">
        <v>31040</v>
      </c>
      <c r="B1771">
        <v>2018</v>
      </c>
      <c r="C1771">
        <v>739</v>
      </c>
      <c r="D1771">
        <v>1292</v>
      </c>
    </row>
    <row r="1772" spans="1:4" x14ac:dyDescent="0.3">
      <c r="A1772">
        <v>31040</v>
      </c>
      <c r="B1772">
        <v>2019</v>
      </c>
      <c r="C1772">
        <v>723</v>
      </c>
      <c r="D1772">
        <v>1288</v>
      </c>
    </row>
    <row r="1773" spans="1:4" x14ac:dyDescent="0.3">
      <c r="A1773">
        <v>31042</v>
      </c>
      <c r="B1773">
        <v>2009</v>
      </c>
      <c r="C1773">
        <v>95</v>
      </c>
      <c r="D1773">
        <v>177</v>
      </c>
    </row>
    <row r="1774" spans="1:4" x14ac:dyDescent="0.3">
      <c r="A1774">
        <v>31042</v>
      </c>
      <c r="B1774">
        <v>2010</v>
      </c>
      <c r="C1774">
        <v>104</v>
      </c>
      <c r="D1774">
        <v>171</v>
      </c>
    </row>
    <row r="1775" spans="1:4" x14ac:dyDescent="0.3">
      <c r="A1775">
        <v>31042</v>
      </c>
      <c r="B1775">
        <v>2011</v>
      </c>
      <c r="C1775">
        <v>96</v>
      </c>
      <c r="D1775">
        <v>170</v>
      </c>
    </row>
    <row r="1776" spans="1:4" x14ac:dyDescent="0.3">
      <c r="A1776">
        <v>31042</v>
      </c>
      <c r="B1776">
        <v>2012</v>
      </c>
      <c r="C1776">
        <v>93</v>
      </c>
      <c r="D1776">
        <v>166</v>
      </c>
    </row>
    <row r="1777" spans="1:4" x14ac:dyDescent="0.3">
      <c r="A1777">
        <v>31042</v>
      </c>
      <c r="B1777">
        <v>2013</v>
      </c>
      <c r="C1777">
        <v>88</v>
      </c>
      <c r="D1777">
        <v>169</v>
      </c>
    </row>
    <row r="1778" spans="1:4" x14ac:dyDescent="0.3">
      <c r="A1778">
        <v>31042</v>
      </c>
      <c r="B1778">
        <v>2014</v>
      </c>
      <c r="C1778">
        <v>85</v>
      </c>
      <c r="D1778">
        <v>170</v>
      </c>
    </row>
    <row r="1779" spans="1:4" x14ac:dyDescent="0.3">
      <c r="A1779">
        <v>31042</v>
      </c>
      <c r="B1779">
        <v>2015</v>
      </c>
      <c r="C1779">
        <v>77</v>
      </c>
      <c r="D1779">
        <v>172</v>
      </c>
    </row>
    <row r="1780" spans="1:4" x14ac:dyDescent="0.3">
      <c r="A1780">
        <v>31042</v>
      </c>
      <c r="B1780">
        <v>2016</v>
      </c>
      <c r="C1780">
        <v>78</v>
      </c>
      <c r="D1780">
        <v>166</v>
      </c>
    </row>
    <row r="1781" spans="1:4" x14ac:dyDescent="0.3">
      <c r="A1781">
        <v>31042</v>
      </c>
      <c r="B1781">
        <v>2017</v>
      </c>
      <c r="C1781">
        <v>68</v>
      </c>
      <c r="D1781">
        <v>167</v>
      </c>
    </row>
    <row r="1782" spans="1:4" x14ac:dyDescent="0.3">
      <c r="A1782">
        <v>31042</v>
      </c>
      <c r="B1782">
        <v>2018</v>
      </c>
      <c r="C1782">
        <v>71</v>
      </c>
      <c r="D1782">
        <v>161</v>
      </c>
    </row>
    <row r="1783" spans="1:4" x14ac:dyDescent="0.3">
      <c r="A1783">
        <v>31042</v>
      </c>
      <c r="B1783">
        <v>2019</v>
      </c>
      <c r="C1783">
        <v>82</v>
      </c>
      <c r="D1783">
        <v>154</v>
      </c>
    </row>
    <row r="1784" spans="1:4" x14ac:dyDescent="0.3">
      <c r="A1784">
        <v>31043</v>
      </c>
      <c r="B1784">
        <v>2009</v>
      </c>
      <c r="C1784">
        <v>768</v>
      </c>
      <c r="D1784">
        <v>1483</v>
      </c>
    </row>
    <row r="1785" spans="1:4" x14ac:dyDescent="0.3">
      <c r="A1785">
        <v>31043</v>
      </c>
      <c r="B1785">
        <v>2010</v>
      </c>
      <c r="C1785">
        <v>831</v>
      </c>
      <c r="D1785">
        <v>1413</v>
      </c>
    </row>
    <row r="1786" spans="1:4" x14ac:dyDescent="0.3">
      <c r="A1786">
        <v>31043</v>
      </c>
      <c r="B1786">
        <v>2011</v>
      </c>
      <c r="C1786">
        <v>814</v>
      </c>
      <c r="D1786">
        <v>1398</v>
      </c>
    </row>
    <row r="1787" spans="1:4" x14ac:dyDescent="0.3">
      <c r="A1787">
        <v>31043</v>
      </c>
      <c r="B1787">
        <v>2012</v>
      </c>
      <c r="C1787">
        <v>798</v>
      </c>
      <c r="D1787">
        <v>1365</v>
      </c>
    </row>
    <row r="1788" spans="1:4" x14ac:dyDescent="0.3">
      <c r="A1788">
        <v>31043</v>
      </c>
      <c r="B1788">
        <v>2013</v>
      </c>
      <c r="C1788">
        <v>795</v>
      </c>
      <c r="D1788">
        <v>1325</v>
      </c>
    </row>
    <row r="1789" spans="1:4" x14ac:dyDescent="0.3">
      <c r="A1789">
        <v>31043</v>
      </c>
      <c r="B1789">
        <v>2014</v>
      </c>
      <c r="C1789">
        <v>775</v>
      </c>
      <c r="D1789">
        <v>1345</v>
      </c>
    </row>
    <row r="1790" spans="1:4" x14ac:dyDescent="0.3">
      <c r="A1790">
        <v>31043</v>
      </c>
      <c r="B1790">
        <v>2015</v>
      </c>
      <c r="C1790">
        <v>764</v>
      </c>
      <c r="D1790">
        <v>1389</v>
      </c>
    </row>
    <row r="1791" spans="1:4" x14ac:dyDescent="0.3">
      <c r="A1791">
        <v>31043</v>
      </c>
      <c r="B1791">
        <v>2016</v>
      </c>
      <c r="C1791">
        <v>775</v>
      </c>
      <c r="D1791">
        <v>1393</v>
      </c>
    </row>
    <row r="1792" spans="1:4" x14ac:dyDescent="0.3">
      <c r="A1792">
        <v>31043</v>
      </c>
      <c r="B1792">
        <v>2017</v>
      </c>
      <c r="C1792">
        <v>784</v>
      </c>
      <c r="D1792">
        <v>1385</v>
      </c>
    </row>
    <row r="1793" spans="1:4" x14ac:dyDescent="0.3">
      <c r="A1793">
        <v>31043</v>
      </c>
      <c r="B1793">
        <v>2018</v>
      </c>
      <c r="C1793">
        <v>789</v>
      </c>
      <c r="D1793">
        <v>1383</v>
      </c>
    </row>
    <row r="1794" spans="1:4" x14ac:dyDescent="0.3">
      <c r="A1794">
        <v>31043</v>
      </c>
      <c r="B1794">
        <v>2019</v>
      </c>
      <c r="C1794">
        <v>757</v>
      </c>
      <c r="D1794">
        <v>1361</v>
      </c>
    </row>
    <row r="1795" spans="1:4" x14ac:dyDescent="0.3">
      <c r="A1795">
        <v>32003</v>
      </c>
      <c r="B1795">
        <v>2009</v>
      </c>
      <c r="C1795">
        <v>595</v>
      </c>
      <c r="D1795">
        <v>964</v>
      </c>
    </row>
    <row r="1796" spans="1:4" x14ac:dyDescent="0.3">
      <c r="A1796">
        <v>32003</v>
      </c>
      <c r="B1796">
        <v>2010</v>
      </c>
      <c r="C1796">
        <v>616</v>
      </c>
      <c r="D1796">
        <v>938</v>
      </c>
    </row>
    <row r="1797" spans="1:4" x14ac:dyDescent="0.3">
      <c r="A1797">
        <v>32003</v>
      </c>
      <c r="B1797">
        <v>2011</v>
      </c>
      <c r="C1797">
        <v>661</v>
      </c>
      <c r="D1797">
        <v>946</v>
      </c>
    </row>
    <row r="1798" spans="1:4" x14ac:dyDescent="0.3">
      <c r="A1798">
        <v>32003</v>
      </c>
      <c r="B1798">
        <v>2012</v>
      </c>
      <c r="C1798">
        <v>687</v>
      </c>
      <c r="D1798">
        <v>939</v>
      </c>
    </row>
    <row r="1799" spans="1:4" x14ac:dyDescent="0.3">
      <c r="A1799">
        <v>32003</v>
      </c>
      <c r="B1799">
        <v>2013</v>
      </c>
      <c r="C1799">
        <v>669</v>
      </c>
      <c r="D1799">
        <v>953</v>
      </c>
    </row>
    <row r="1800" spans="1:4" x14ac:dyDescent="0.3">
      <c r="A1800">
        <v>32003</v>
      </c>
      <c r="B1800">
        <v>2014</v>
      </c>
      <c r="C1800">
        <v>631</v>
      </c>
      <c r="D1800">
        <v>969</v>
      </c>
    </row>
    <row r="1801" spans="1:4" x14ac:dyDescent="0.3">
      <c r="A1801">
        <v>32003</v>
      </c>
      <c r="B1801">
        <v>2015</v>
      </c>
      <c r="C1801">
        <v>619</v>
      </c>
      <c r="D1801">
        <v>1002</v>
      </c>
    </row>
    <row r="1802" spans="1:4" x14ac:dyDescent="0.3">
      <c r="A1802">
        <v>32003</v>
      </c>
      <c r="B1802">
        <v>2016</v>
      </c>
      <c r="C1802">
        <v>626</v>
      </c>
      <c r="D1802">
        <v>1029</v>
      </c>
    </row>
    <row r="1803" spans="1:4" x14ac:dyDescent="0.3">
      <c r="A1803">
        <v>32003</v>
      </c>
      <c r="B1803">
        <v>2017</v>
      </c>
      <c r="C1803">
        <v>632</v>
      </c>
      <c r="D1803">
        <v>1013</v>
      </c>
    </row>
    <row r="1804" spans="1:4" x14ac:dyDescent="0.3">
      <c r="A1804">
        <v>32003</v>
      </c>
      <c r="B1804">
        <v>2018</v>
      </c>
      <c r="C1804">
        <v>615</v>
      </c>
      <c r="D1804">
        <v>1034</v>
      </c>
    </row>
    <row r="1805" spans="1:4" x14ac:dyDescent="0.3">
      <c r="A1805">
        <v>32003</v>
      </c>
      <c r="B1805">
        <v>2019</v>
      </c>
      <c r="C1805">
        <v>593</v>
      </c>
      <c r="D1805">
        <v>1022</v>
      </c>
    </row>
    <row r="1806" spans="1:4" x14ac:dyDescent="0.3">
      <c r="A1806">
        <v>32006</v>
      </c>
      <c r="B1806">
        <v>2009</v>
      </c>
      <c r="C1806">
        <v>321</v>
      </c>
      <c r="D1806">
        <v>525</v>
      </c>
    </row>
    <row r="1807" spans="1:4" x14ac:dyDescent="0.3">
      <c r="A1807">
        <v>32006</v>
      </c>
      <c r="B1807">
        <v>2010</v>
      </c>
      <c r="C1807">
        <v>336</v>
      </c>
      <c r="D1807">
        <v>509</v>
      </c>
    </row>
    <row r="1808" spans="1:4" x14ac:dyDescent="0.3">
      <c r="A1808">
        <v>32006</v>
      </c>
      <c r="B1808">
        <v>2011</v>
      </c>
      <c r="C1808">
        <v>368</v>
      </c>
      <c r="D1808">
        <v>508</v>
      </c>
    </row>
    <row r="1809" spans="1:4" x14ac:dyDescent="0.3">
      <c r="A1809">
        <v>32006</v>
      </c>
      <c r="B1809">
        <v>2012</v>
      </c>
      <c r="C1809">
        <v>391</v>
      </c>
      <c r="D1809">
        <v>483</v>
      </c>
    </row>
    <row r="1810" spans="1:4" x14ac:dyDescent="0.3">
      <c r="A1810">
        <v>32006</v>
      </c>
      <c r="B1810">
        <v>2013</v>
      </c>
      <c r="C1810">
        <v>391</v>
      </c>
      <c r="D1810">
        <v>515</v>
      </c>
    </row>
    <row r="1811" spans="1:4" x14ac:dyDescent="0.3">
      <c r="A1811">
        <v>32006</v>
      </c>
      <c r="B1811">
        <v>2014</v>
      </c>
      <c r="C1811">
        <v>399</v>
      </c>
      <c r="D1811">
        <v>552</v>
      </c>
    </row>
    <row r="1812" spans="1:4" x14ac:dyDescent="0.3">
      <c r="A1812">
        <v>32006</v>
      </c>
      <c r="B1812">
        <v>2015</v>
      </c>
      <c r="C1812">
        <v>421</v>
      </c>
      <c r="D1812">
        <v>556</v>
      </c>
    </row>
    <row r="1813" spans="1:4" x14ac:dyDescent="0.3">
      <c r="A1813">
        <v>32006</v>
      </c>
      <c r="B1813">
        <v>2016</v>
      </c>
      <c r="C1813">
        <v>414</v>
      </c>
      <c r="D1813">
        <v>581</v>
      </c>
    </row>
    <row r="1814" spans="1:4" x14ac:dyDescent="0.3">
      <c r="A1814">
        <v>32006</v>
      </c>
      <c r="B1814">
        <v>2017</v>
      </c>
      <c r="C1814">
        <v>417</v>
      </c>
      <c r="D1814">
        <v>606</v>
      </c>
    </row>
    <row r="1815" spans="1:4" x14ac:dyDescent="0.3">
      <c r="A1815">
        <v>32006</v>
      </c>
      <c r="B1815">
        <v>2018</v>
      </c>
      <c r="C1815">
        <v>382</v>
      </c>
      <c r="D1815">
        <v>655</v>
      </c>
    </row>
    <row r="1816" spans="1:4" x14ac:dyDescent="0.3">
      <c r="A1816">
        <v>32006</v>
      </c>
      <c r="B1816">
        <v>2019</v>
      </c>
      <c r="C1816">
        <v>376</v>
      </c>
      <c r="D1816">
        <v>636</v>
      </c>
    </row>
    <row r="1817" spans="1:4" x14ac:dyDescent="0.3">
      <c r="A1817">
        <v>32010</v>
      </c>
      <c r="B1817">
        <v>2009</v>
      </c>
      <c r="C1817">
        <v>342</v>
      </c>
      <c r="D1817">
        <v>503</v>
      </c>
    </row>
    <row r="1818" spans="1:4" x14ac:dyDescent="0.3">
      <c r="A1818">
        <v>32010</v>
      </c>
      <c r="B1818">
        <v>2010</v>
      </c>
      <c r="C1818">
        <v>365</v>
      </c>
      <c r="D1818">
        <v>484</v>
      </c>
    </row>
    <row r="1819" spans="1:4" x14ac:dyDescent="0.3">
      <c r="A1819">
        <v>32010</v>
      </c>
      <c r="B1819">
        <v>2011</v>
      </c>
      <c r="C1819">
        <v>379</v>
      </c>
      <c r="D1819">
        <v>495</v>
      </c>
    </row>
    <row r="1820" spans="1:4" x14ac:dyDescent="0.3">
      <c r="A1820">
        <v>32010</v>
      </c>
      <c r="B1820">
        <v>2012</v>
      </c>
      <c r="C1820">
        <v>385</v>
      </c>
      <c r="D1820">
        <v>506</v>
      </c>
    </row>
    <row r="1821" spans="1:4" x14ac:dyDescent="0.3">
      <c r="A1821">
        <v>32010</v>
      </c>
      <c r="B1821">
        <v>2013</v>
      </c>
      <c r="C1821">
        <v>382</v>
      </c>
      <c r="D1821">
        <v>526</v>
      </c>
    </row>
    <row r="1822" spans="1:4" x14ac:dyDescent="0.3">
      <c r="A1822">
        <v>32010</v>
      </c>
      <c r="B1822">
        <v>2014</v>
      </c>
      <c r="C1822">
        <v>378</v>
      </c>
      <c r="D1822">
        <v>547</v>
      </c>
    </row>
    <row r="1823" spans="1:4" x14ac:dyDescent="0.3">
      <c r="A1823">
        <v>32010</v>
      </c>
      <c r="B1823">
        <v>2015</v>
      </c>
      <c r="C1823">
        <v>381</v>
      </c>
      <c r="D1823">
        <v>554</v>
      </c>
    </row>
    <row r="1824" spans="1:4" x14ac:dyDescent="0.3">
      <c r="A1824">
        <v>32010</v>
      </c>
      <c r="B1824">
        <v>2016</v>
      </c>
      <c r="C1824">
        <v>382</v>
      </c>
      <c r="D1824">
        <v>596</v>
      </c>
    </row>
    <row r="1825" spans="1:4" x14ac:dyDescent="0.3">
      <c r="A1825">
        <v>32010</v>
      </c>
      <c r="B1825">
        <v>2017</v>
      </c>
      <c r="C1825">
        <v>368</v>
      </c>
      <c r="D1825">
        <v>625</v>
      </c>
    </row>
    <row r="1826" spans="1:4" x14ac:dyDescent="0.3">
      <c r="A1826">
        <v>32010</v>
      </c>
      <c r="B1826">
        <v>2018</v>
      </c>
      <c r="C1826">
        <v>383</v>
      </c>
      <c r="D1826">
        <v>628</v>
      </c>
    </row>
    <row r="1827" spans="1:4" x14ac:dyDescent="0.3">
      <c r="A1827">
        <v>32010</v>
      </c>
      <c r="B1827">
        <v>2019</v>
      </c>
      <c r="C1827">
        <v>358</v>
      </c>
      <c r="D1827">
        <v>645</v>
      </c>
    </row>
    <row r="1828" spans="1:4" x14ac:dyDescent="0.3">
      <c r="A1828">
        <v>32011</v>
      </c>
      <c r="B1828">
        <v>2009</v>
      </c>
      <c r="C1828">
        <v>396</v>
      </c>
      <c r="D1828">
        <v>648</v>
      </c>
    </row>
    <row r="1829" spans="1:4" x14ac:dyDescent="0.3">
      <c r="A1829">
        <v>32011</v>
      </c>
      <c r="B1829">
        <v>2010</v>
      </c>
      <c r="C1829">
        <v>444</v>
      </c>
      <c r="D1829">
        <v>635</v>
      </c>
    </row>
    <row r="1830" spans="1:4" x14ac:dyDescent="0.3">
      <c r="A1830">
        <v>32011</v>
      </c>
      <c r="B1830">
        <v>2011</v>
      </c>
      <c r="C1830">
        <v>474</v>
      </c>
      <c r="D1830">
        <v>619</v>
      </c>
    </row>
    <row r="1831" spans="1:4" x14ac:dyDescent="0.3">
      <c r="A1831">
        <v>32011</v>
      </c>
      <c r="B1831">
        <v>2012</v>
      </c>
      <c r="C1831">
        <v>469</v>
      </c>
      <c r="D1831">
        <v>622</v>
      </c>
    </row>
    <row r="1832" spans="1:4" x14ac:dyDescent="0.3">
      <c r="A1832">
        <v>32011</v>
      </c>
      <c r="B1832">
        <v>2013</v>
      </c>
      <c r="C1832">
        <v>477</v>
      </c>
      <c r="D1832">
        <v>649</v>
      </c>
    </row>
    <row r="1833" spans="1:4" x14ac:dyDescent="0.3">
      <c r="A1833">
        <v>32011</v>
      </c>
      <c r="B1833">
        <v>2014</v>
      </c>
      <c r="C1833">
        <v>456</v>
      </c>
      <c r="D1833">
        <v>697</v>
      </c>
    </row>
    <row r="1834" spans="1:4" x14ac:dyDescent="0.3">
      <c r="A1834">
        <v>32011</v>
      </c>
      <c r="B1834">
        <v>2015</v>
      </c>
      <c r="C1834">
        <v>455</v>
      </c>
      <c r="D1834">
        <v>727</v>
      </c>
    </row>
    <row r="1835" spans="1:4" x14ac:dyDescent="0.3">
      <c r="A1835">
        <v>32011</v>
      </c>
      <c r="B1835">
        <v>2016</v>
      </c>
      <c r="C1835">
        <v>449</v>
      </c>
      <c r="D1835">
        <v>743</v>
      </c>
    </row>
    <row r="1836" spans="1:4" x14ac:dyDescent="0.3">
      <c r="A1836">
        <v>32011</v>
      </c>
      <c r="B1836">
        <v>2017</v>
      </c>
      <c r="C1836">
        <v>447</v>
      </c>
      <c r="D1836">
        <v>771</v>
      </c>
    </row>
    <row r="1837" spans="1:4" x14ac:dyDescent="0.3">
      <c r="A1837">
        <v>32011</v>
      </c>
      <c r="B1837">
        <v>2018</v>
      </c>
      <c r="C1837">
        <v>448</v>
      </c>
      <c r="D1837">
        <v>741</v>
      </c>
    </row>
    <row r="1838" spans="1:4" x14ac:dyDescent="0.3">
      <c r="A1838">
        <v>32011</v>
      </c>
      <c r="B1838">
        <v>2019</v>
      </c>
      <c r="C1838">
        <v>448</v>
      </c>
      <c r="D1838">
        <v>752</v>
      </c>
    </row>
    <row r="1839" spans="1:4" x14ac:dyDescent="0.3">
      <c r="A1839">
        <v>32030</v>
      </c>
      <c r="B1839">
        <v>2009</v>
      </c>
      <c r="C1839">
        <v>130</v>
      </c>
      <c r="D1839">
        <v>218</v>
      </c>
    </row>
    <row r="1840" spans="1:4" x14ac:dyDescent="0.3">
      <c r="A1840">
        <v>32030</v>
      </c>
      <c r="B1840">
        <v>2010</v>
      </c>
      <c r="C1840">
        <v>129</v>
      </c>
      <c r="D1840">
        <v>202</v>
      </c>
    </row>
    <row r="1841" spans="1:4" x14ac:dyDescent="0.3">
      <c r="A1841">
        <v>32030</v>
      </c>
      <c r="B1841">
        <v>2011</v>
      </c>
      <c r="C1841">
        <v>127</v>
      </c>
      <c r="D1841">
        <v>209</v>
      </c>
    </row>
    <row r="1842" spans="1:4" x14ac:dyDescent="0.3">
      <c r="A1842">
        <v>32030</v>
      </c>
      <c r="B1842">
        <v>2012</v>
      </c>
      <c r="C1842">
        <v>137</v>
      </c>
      <c r="D1842">
        <v>210</v>
      </c>
    </row>
    <row r="1843" spans="1:4" x14ac:dyDescent="0.3">
      <c r="A1843">
        <v>32030</v>
      </c>
      <c r="B1843">
        <v>2013</v>
      </c>
      <c r="C1843">
        <v>144</v>
      </c>
      <c r="D1843">
        <v>196</v>
      </c>
    </row>
    <row r="1844" spans="1:4" x14ac:dyDescent="0.3">
      <c r="A1844">
        <v>32030</v>
      </c>
      <c r="B1844">
        <v>2014</v>
      </c>
      <c r="C1844">
        <v>144</v>
      </c>
      <c r="D1844">
        <v>195</v>
      </c>
    </row>
    <row r="1845" spans="1:4" x14ac:dyDescent="0.3">
      <c r="A1845">
        <v>32030</v>
      </c>
      <c r="B1845">
        <v>2015</v>
      </c>
      <c r="C1845">
        <v>145</v>
      </c>
      <c r="D1845">
        <v>189</v>
      </c>
    </row>
    <row r="1846" spans="1:4" x14ac:dyDescent="0.3">
      <c r="A1846">
        <v>32030</v>
      </c>
      <c r="B1846">
        <v>2016</v>
      </c>
      <c r="C1846">
        <v>132</v>
      </c>
      <c r="D1846">
        <v>209</v>
      </c>
    </row>
    <row r="1847" spans="1:4" x14ac:dyDescent="0.3">
      <c r="A1847">
        <v>32030</v>
      </c>
      <c r="B1847">
        <v>2017</v>
      </c>
      <c r="C1847">
        <v>135</v>
      </c>
      <c r="D1847">
        <v>216</v>
      </c>
    </row>
    <row r="1848" spans="1:4" x14ac:dyDescent="0.3">
      <c r="A1848">
        <v>32030</v>
      </c>
      <c r="B1848">
        <v>2018</v>
      </c>
      <c r="C1848">
        <v>127</v>
      </c>
      <c r="D1848">
        <v>230</v>
      </c>
    </row>
    <row r="1849" spans="1:4" x14ac:dyDescent="0.3">
      <c r="A1849">
        <v>32030</v>
      </c>
      <c r="B1849">
        <v>2019</v>
      </c>
      <c r="C1849">
        <v>127</v>
      </c>
      <c r="D1849">
        <v>233</v>
      </c>
    </row>
    <row r="1850" spans="1:4" x14ac:dyDescent="0.3">
      <c r="A1850">
        <v>33011</v>
      </c>
      <c r="B1850">
        <v>2009</v>
      </c>
      <c r="C1850">
        <v>1283</v>
      </c>
      <c r="D1850">
        <v>2074</v>
      </c>
    </row>
    <row r="1851" spans="1:4" x14ac:dyDescent="0.3">
      <c r="A1851">
        <v>33011</v>
      </c>
      <c r="B1851">
        <v>2010</v>
      </c>
      <c r="C1851">
        <v>1345</v>
      </c>
      <c r="D1851">
        <v>2046</v>
      </c>
    </row>
    <row r="1852" spans="1:4" x14ac:dyDescent="0.3">
      <c r="A1852">
        <v>33011</v>
      </c>
      <c r="B1852">
        <v>2011</v>
      </c>
      <c r="C1852">
        <v>1347</v>
      </c>
      <c r="D1852">
        <v>2087</v>
      </c>
    </row>
    <row r="1853" spans="1:4" x14ac:dyDescent="0.3">
      <c r="A1853">
        <v>33011</v>
      </c>
      <c r="B1853">
        <v>2012</v>
      </c>
      <c r="C1853">
        <v>1337</v>
      </c>
      <c r="D1853">
        <v>2045</v>
      </c>
    </row>
    <row r="1854" spans="1:4" x14ac:dyDescent="0.3">
      <c r="A1854">
        <v>33011</v>
      </c>
      <c r="B1854">
        <v>2013</v>
      </c>
      <c r="C1854">
        <v>1338</v>
      </c>
      <c r="D1854">
        <v>2085</v>
      </c>
    </row>
    <row r="1855" spans="1:4" x14ac:dyDescent="0.3">
      <c r="A1855">
        <v>33011</v>
      </c>
      <c r="B1855">
        <v>2014</v>
      </c>
      <c r="C1855">
        <v>1321</v>
      </c>
      <c r="D1855">
        <v>2103</v>
      </c>
    </row>
    <row r="1856" spans="1:4" x14ac:dyDescent="0.3">
      <c r="A1856">
        <v>33011</v>
      </c>
      <c r="B1856">
        <v>2015</v>
      </c>
      <c r="C1856">
        <v>1326</v>
      </c>
      <c r="D1856">
        <v>2132</v>
      </c>
    </row>
    <row r="1857" spans="1:4" x14ac:dyDescent="0.3">
      <c r="A1857">
        <v>33011</v>
      </c>
      <c r="B1857">
        <v>2016</v>
      </c>
      <c r="C1857">
        <v>1327</v>
      </c>
      <c r="D1857">
        <v>2184</v>
      </c>
    </row>
    <row r="1858" spans="1:4" x14ac:dyDescent="0.3">
      <c r="A1858">
        <v>33011</v>
      </c>
      <c r="B1858">
        <v>2017</v>
      </c>
      <c r="C1858">
        <v>1304</v>
      </c>
      <c r="D1858">
        <v>2193</v>
      </c>
    </row>
    <row r="1859" spans="1:4" x14ac:dyDescent="0.3">
      <c r="A1859">
        <v>33011</v>
      </c>
      <c r="B1859">
        <v>2018</v>
      </c>
      <c r="C1859">
        <v>1272</v>
      </c>
      <c r="D1859">
        <v>2230</v>
      </c>
    </row>
    <row r="1860" spans="1:4" x14ac:dyDescent="0.3">
      <c r="A1860">
        <v>33011</v>
      </c>
      <c r="B1860">
        <v>2019</v>
      </c>
      <c r="C1860">
        <v>1266</v>
      </c>
      <c r="D1860">
        <v>2224</v>
      </c>
    </row>
    <row r="1861" spans="1:4" x14ac:dyDescent="0.3">
      <c r="A1861">
        <v>33016</v>
      </c>
      <c r="B1861">
        <v>2009</v>
      </c>
      <c r="C1861">
        <v>69</v>
      </c>
      <c r="D1861">
        <v>87</v>
      </c>
    </row>
    <row r="1862" spans="1:4" x14ac:dyDescent="0.3">
      <c r="A1862">
        <v>33016</v>
      </c>
      <c r="B1862">
        <v>2010</v>
      </c>
      <c r="C1862">
        <v>64</v>
      </c>
      <c r="D1862">
        <v>84</v>
      </c>
    </row>
    <row r="1863" spans="1:4" x14ac:dyDescent="0.3">
      <c r="A1863">
        <v>33016</v>
      </c>
      <c r="B1863">
        <v>2011</v>
      </c>
      <c r="C1863">
        <v>60</v>
      </c>
      <c r="D1863">
        <v>85</v>
      </c>
    </row>
    <row r="1864" spans="1:4" x14ac:dyDescent="0.3">
      <c r="A1864">
        <v>33016</v>
      </c>
      <c r="B1864">
        <v>2012</v>
      </c>
      <c r="C1864">
        <v>66</v>
      </c>
      <c r="D1864">
        <v>86</v>
      </c>
    </row>
    <row r="1865" spans="1:4" x14ac:dyDescent="0.3">
      <c r="A1865">
        <v>33016</v>
      </c>
      <c r="B1865">
        <v>2013</v>
      </c>
      <c r="C1865">
        <v>65</v>
      </c>
      <c r="D1865">
        <v>83</v>
      </c>
    </row>
    <row r="1866" spans="1:4" x14ac:dyDescent="0.3">
      <c r="A1866">
        <v>33016</v>
      </c>
      <c r="B1866">
        <v>2014</v>
      </c>
      <c r="C1866">
        <v>71</v>
      </c>
      <c r="D1866">
        <v>77</v>
      </c>
    </row>
    <row r="1867" spans="1:4" x14ac:dyDescent="0.3">
      <c r="A1867">
        <v>33016</v>
      </c>
      <c r="B1867">
        <v>2015</v>
      </c>
      <c r="C1867">
        <v>70</v>
      </c>
      <c r="D1867">
        <v>85</v>
      </c>
    </row>
    <row r="1868" spans="1:4" x14ac:dyDescent="0.3">
      <c r="A1868">
        <v>33016</v>
      </c>
      <c r="B1868">
        <v>2016</v>
      </c>
      <c r="C1868">
        <v>64</v>
      </c>
      <c r="D1868">
        <v>89</v>
      </c>
    </row>
    <row r="1869" spans="1:4" x14ac:dyDescent="0.3">
      <c r="A1869">
        <v>33016</v>
      </c>
      <c r="B1869">
        <v>2017</v>
      </c>
      <c r="C1869">
        <v>64</v>
      </c>
      <c r="D1869">
        <v>85</v>
      </c>
    </row>
    <row r="1870" spans="1:4" x14ac:dyDescent="0.3">
      <c r="A1870">
        <v>33016</v>
      </c>
      <c r="B1870">
        <v>2018</v>
      </c>
      <c r="C1870">
        <v>59</v>
      </c>
      <c r="D1870">
        <v>89</v>
      </c>
    </row>
    <row r="1871" spans="1:4" x14ac:dyDescent="0.3">
      <c r="A1871">
        <v>33016</v>
      </c>
      <c r="B1871">
        <v>2019</v>
      </c>
      <c r="C1871">
        <v>49</v>
      </c>
      <c r="D1871">
        <v>81</v>
      </c>
    </row>
    <row r="1872" spans="1:4" x14ac:dyDescent="0.3">
      <c r="A1872">
        <v>33021</v>
      </c>
      <c r="B1872">
        <v>2009</v>
      </c>
      <c r="C1872">
        <v>826</v>
      </c>
      <c r="D1872">
        <v>1309</v>
      </c>
    </row>
    <row r="1873" spans="1:4" x14ac:dyDescent="0.3">
      <c r="A1873">
        <v>33021</v>
      </c>
      <c r="B1873">
        <v>2010</v>
      </c>
      <c r="C1873">
        <v>809</v>
      </c>
      <c r="D1873">
        <v>1300</v>
      </c>
    </row>
    <row r="1874" spans="1:4" x14ac:dyDescent="0.3">
      <c r="A1874">
        <v>33021</v>
      </c>
      <c r="B1874">
        <v>2011</v>
      </c>
      <c r="C1874">
        <v>853</v>
      </c>
      <c r="D1874">
        <v>1310</v>
      </c>
    </row>
    <row r="1875" spans="1:4" x14ac:dyDescent="0.3">
      <c r="A1875">
        <v>33021</v>
      </c>
      <c r="B1875">
        <v>2012</v>
      </c>
      <c r="C1875">
        <v>852</v>
      </c>
      <c r="D1875">
        <v>1275</v>
      </c>
    </row>
    <row r="1876" spans="1:4" x14ac:dyDescent="0.3">
      <c r="A1876">
        <v>33021</v>
      </c>
      <c r="B1876">
        <v>2013</v>
      </c>
      <c r="C1876">
        <v>845</v>
      </c>
      <c r="D1876">
        <v>1306</v>
      </c>
    </row>
    <row r="1877" spans="1:4" x14ac:dyDescent="0.3">
      <c r="A1877">
        <v>33021</v>
      </c>
      <c r="B1877">
        <v>2014</v>
      </c>
      <c r="C1877">
        <v>834</v>
      </c>
      <c r="D1877">
        <v>1340</v>
      </c>
    </row>
    <row r="1878" spans="1:4" x14ac:dyDescent="0.3">
      <c r="A1878">
        <v>33021</v>
      </c>
      <c r="B1878">
        <v>2015</v>
      </c>
      <c r="C1878">
        <v>789</v>
      </c>
      <c r="D1878">
        <v>1355</v>
      </c>
    </row>
    <row r="1879" spans="1:4" x14ac:dyDescent="0.3">
      <c r="A1879">
        <v>33021</v>
      </c>
      <c r="B1879">
        <v>2016</v>
      </c>
      <c r="C1879">
        <v>749</v>
      </c>
      <c r="D1879">
        <v>1357</v>
      </c>
    </row>
    <row r="1880" spans="1:4" x14ac:dyDescent="0.3">
      <c r="A1880">
        <v>33021</v>
      </c>
      <c r="B1880">
        <v>2017</v>
      </c>
      <c r="C1880">
        <v>734</v>
      </c>
      <c r="D1880">
        <v>1364</v>
      </c>
    </row>
    <row r="1881" spans="1:4" x14ac:dyDescent="0.3">
      <c r="A1881">
        <v>33021</v>
      </c>
      <c r="B1881">
        <v>2018</v>
      </c>
      <c r="C1881">
        <v>730</v>
      </c>
      <c r="D1881">
        <v>1342</v>
      </c>
    </row>
    <row r="1882" spans="1:4" x14ac:dyDescent="0.3">
      <c r="A1882">
        <v>33021</v>
      </c>
      <c r="B1882">
        <v>2019</v>
      </c>
      <c r="C1882">
        <v>723</v>
      </c>
      <c r="D1882">
        <v>1300</v>
      </c>
    </row>
    <row r="1883" spans="1:4" x14ac:dyDescent="0.3">
      <c r="A1883">
        <v>33029</v>
      </c>
      <c r="B1883">
        <v>2009</v>
      </c>
      <c r="C1883">
        <v>675</v>
      </c>
      <c r="D1883">
        <v>962</v>
      </c>
    </row>
    <row r="1884" spans="1:4" x14ac:dyDescent="0.3">
      <c r="A1884">
        <v>33029</v>
      </c>
      <c r="B1884">
        <v>2010</v>
      </c>
      <c r="C1884">
        <v>715</v>
      </c>
      <c r="D1884">
        <v>963</v>
      </c>
    </row>
    <row r="1885" spans="1:4" x14ac:dyDescent="0.3">
      <c r="A1885">
        <v>33029</v>
      </c>
      <c r="B1885">
        <v>2011</v>
      </c>
      <c r="C1885">
        <v>746</v>
      </c>
      <c r="D1885">
        <v>970</v>
      </c>
    </row>
    <row r="1886" spans="1:4" x14ac:dyDescent="0.3">
      <c r="A1886">
        <v>33029</v>
      </c>
      <c r="B1886">
        <v>2012</v>
      </c>
      <c r="C1886">
        <v>758</v>
      </c>
      <c r="D1886">
        <v>1012</v>
      </c>
    </row>
    <row r="1887" spans="1:4" x14ac:dyDescent="0.3">
      <c r="A1887">
        <v>33029</v>
      </c>
      <c r="B1887">
        <v>2013</v>
      </c>
      <c r="C1887">
        <v>733</v>
      </c>
      <c r="D1887">
        <v>1060</v>
      </c>
    </row>
    <row r="1888" spans="1:4" x14ac:dyDescent="0.3">
      <c r="A1888">
        <v>33029</v>
      </c>
      <c r="B1888">
        <v>2014</v>
      </c>
      <c r="C1888">
        <v>694</v>
      </c>
      <c r="D1888">
        <v>1081</v>
      </c>
    </row>
    <row r="1889" spans="1:4" x14ac:dyDescent="0.3">
      <c r="A1889">
        <v>33029</v>
      </c>
      <c r="B1889">
        <v>2015</v>
      </c>
      <c r="C1889">
        <v>652</v>
      </c>
      <c r="D1889">
        <v>1123</v>
      </c>
    </row>
    <row r="1890" spans="1:4" x14ac:dyDescent="0.3">
      <c r="A1890">
        <v>33029</v>
      </c>
      <c r="B1890">
        <v>2016</v>
      </c>
      <c r="C1890">
        <v>646</v>
      </c>
      <c r="D1890">
        <v>1117</v>
      </c>
    </row>
    <row r="1891" spans="1:4" x14ac:dyDescent="0.3">
      <c r="A1891">
        <v>33029</v>
      </c>
      <c r="B1891">
        <v>2017</v>
      </c>
      <c r="C1891">
        <v>641</v>
      </c>
      <c r="D1891">
        <v>1125</v>
      </c>
    </row>
    <row r="1892" spans="1:4" x14ac:dyDescent="0.3">
      <c r="A1892">
        <v>33029</v>
      </c>
      <c r="B1892">
        <v>2018</v>
      </c>
      <c r="C1892">
        <v>636</v>
      </c>
      <c r="D1892">
        <v>1101</v>
      </c>
    </row>
    <row r="1893" spans="1:4" x14ac:dyDescent="0.3">
      <c r="A1893">
        <v>33029</v>
      </c>
      <c r="B1893">
        <v>2019</v>
      </c>
      <c r="C1893">
        <v>654</v>
      </c>
      <c r="D1893">
        <v>1104</v>
      </c>
    </row>
    <row r="1894" spans="1:4" x14ac:dyDescent="0.3">
      <c r="A1894">
        <v>33037</v>
      </c>
      <c r="B1894">
        <v>2009</v>
      </c>
      <c r="C1894">
        <v>438</v>
      </c>
      <c r="D1894">
        <v>686</v>
      </c>
    </row>
    <row r="1895" spans="1:4" x14ac:dyDescent="0.3">
      <c r="A1895">
        <v>33037</v>
      </c>
      <c r="B1895">
        <v>2010</v>
      </c>
      <c r="C1895">
        <v>469</v>
      </c>
      <c r="D1895">
        <v>670</v>
      </c>
    </row>
    <row r="1896" spans="1:4" x14ac:dyDescent="0.3">
      <c r="A1896">
        <v>33037</v>
      </c>
      <c r="B1896">
        <v>2011</v>
      </c>
      <c r="C1896">
        <v>492</v>
      </c>
      <c r="D1896">
        <v>672</v>
      </c>
    </row>
    <row r="1897" spans="1:4" x14ac:dyDescent="0.3">
      <c r="A1897">
        <v>33037</v>
      </c>
      <c r="B1897">
        <v>2012</v>
      </c>
      <c r="C1897">
        <v>488</v>
      </c>
      <c r="D1897">
        <v>672</v>
      </c>
    </row>
    <row r="1898" spans="1:4" x14ac:dyDescent="0.3">
      <c r="A1898">
        <v>33037</v>
      </c>
      <c r="B1898">
        <v>2013</v>
      </c>
      <c r="C1898">
        <v>510</v>
      </c>
      <c r="D1898">
        <v>700</v>
      </c>
    </row>
    <row r="1899" spans="1:4" x14ac:dyDescent="0.3">
      <c r="A1899">
        <v>33037</v>
      </c>
      <c r="B1899">
        <v>2014</v>
      </c>
      <c r="C1899">
        <v>490</v>
      </c>
      <c r="D1899">
        <v>727</v>
      </c>
    </row>
    <row r="1900" spans="1:4" x14ac:dyDescent="0.3">
      <c r="A1900">
        <v>33037</v>
      </c>
      <c r="B1900">
        <v>2015</v>
      </c>
      <c r="C1900">
        <v>492</v>
      </c>
      <c r="D1900">
        <v>773</v>
      </c>
    </row>
    <row r="1901" spans="1:4" x14ac:dyDescent="0.3">
      <c r="A1901">
        <v>33037</v>
      </c>
      <c r="B1901">
        <v>2016</v>
      </c>
      <c r="C1901">
        <v>485</v>
      </c>
      <c r="D1901">
        <v>793</v>
      </c>
    </row>
    <row r="1902" spans="1:4" x14ac:dyDescent="0.3">
      <c r="A1902">
        <v>33037</v>
      </c>
      <c r="B1902">
        <v>2017</v>
      </c>
      <c r="C1902">
        <v>468</v>
      </c>
      <c r="D1902">
        <v>819</v>
      </c>
    </row>
    <row r="1903" spans="1:4" x14ac:dyDescent="0.3">
      <c r="A1903">
        <v>33037</v>
      </c>
      <c r="B1903">
        <v>2018</v>
      </c>
      <c r="C1903">
        <v>451</v>
      </c>
      <c r="D1903">
        <v>812</v>
      </c>
    </row>
    <row r="1904" spans="1:4" x14ac:dyDescent="0.3">
      <c r="A1904">
        <v>33037</v>
      </c>
      <c r="B1904">
        <v>2019</v>
      </c>
      <c r="C1904">
        <v>441</v>
      </c>
      <c r="D1904">
        <v>807</v>
      </c>
    </row>
    <row r="1905" spans="1:4" x14ac:dyDescent="0.3">
      <c r="A1905">
        <v>33039</v>
      </c>
      <c r="B1905">
        <v>2009</v>
      </c>
      <c r="C1905">
        <v>297</v>
      </c>
      <c r="D1905">
        <v>417</v>
      </c>
    </row>
    <row r="1906" spans="1:4" x14ac:dyDescent="0.3">
      <c r="A1906">
        <v>33039</v>
      </c>
      <c r="B1906">
        <v>2010</v>
      </c>
      <c r="C1906">
        <v>284</v>
      </c>
      <c r="D1906">
        <v>410</v>
      </c>
    </row>
    <row r="1907" spans="1:4" x14ac:dyDescent="0.3">
      <c r="A1907">
        <v>33039</v>
      </c>
      <c r="B1907">
        <v>2011</v>
      </c>
      <c r="C1907">
        <v>286</v>
      </c>
      <c r="D1907">
        <v>417</v>
      </c>
    </row>
    <row r="1908" spans="1:4" x14ac:dyDescent="0.3">
      <c r="A1908">
        <v>33039</v>
      </c>
      <c r="B1908">
        <v>2012</v>
      </c>
      <c r="C1908">
        <v>286</v>
      </c>
      <c r="D1908">
        <v>435</v>
      </c>
    </row>
    <row r="1909" spans="1:4" x14ac:dyDescent="0.3">
      <c r="A1909">
        <v>33039</v>
      </c>
      <c r="B1909">
        <v>2013</v>
      </c>
      <c r="C1909">
        <v>315</v>
      </c>
      <c r="D1909">
        <v>441</v>
      </c>
    </row>
    <row r="1910" spans="1:4" x14ac:dyDescent="0.3">
      <c r="A1910">
        <v>33039</v>
      </c>
      <c r="B1910">
        <v>2014</v>
      </c>
      <c r="C1910">
        <v>313</v>
      </c>
      <c r="D1910">
        <v>445</v>
      </c>
    </row>
    <row r="1911" spans="1:4" x14ac:dyDescent="0.3">
      <c r="A1911">
        <v>33039</v>
      </c>
      <c r="B1911">
        <v>2015</v>
      </c>
      <c r="C1911">
        <v>293</v>
      </c>
      <c r="D1911">
        <v>462</v>
      </c>
    </row>
    <row r="1912" spans="1:4" x14ac:dyDescent="0.3">
      <c r="A1912">
        <v>33039</v>
      </c>
      <c r="B1912">
        <v>2016</v>
      </c>
      <c r="C1912">
        <v>298</v>
      </c>
      <c r="D1912">
        <v>474</v>
      </c>
    </row>
    <row r="1913" spans="1:4" x14ac:dyDescent="0.3">
      <c r="A1913">
        <v>33039</v>
      </c>
      <c r="B1913">
        <v>2017</v>
      </c>
      <c r="C1913">
        <v>281</v>
      </c>
      <c r="D1913">
        <v>481</v>
      </c>
    </row>
    <row r="1914" spans="1:4" x14ac:dyDescent="0.3">
      <c r="A1914">
        <v>33039</v>
      </c>
      <c r="B1914">
        <v>2018</v>
      </c>
      <c r="C1914">
        <v>275</v>
      </c>
      <c r="D1914">
        <v>468</v>
      </c>
    </row>
    <row r="1915" spans="1:4" x14ac:dyDescent="0.3">
      <c r="A1915">
        <v>33039</v>
      </c>
      <c r="B1915">
        <v>2019</v>
      </c>
      <c r="C1915">
        <v>279</v>
      </c>
      <c r="D1915">
        <v>495</v>
      </c>
    </row>
    <row r="1916" spans="1:4" x14ac:dyDescent="0.3">
      <c r="A1916">
        <v>33040</v>
      </c>
      <c r="B1916">
        <v>2009</v>
      </c>
      <c r="C1916">
        <v>309</v>
      </c>
      <c r="D1916">
        <v>514</v>
      </c>
    </row>
    <row r="1917" spans="1:4" x14ac:dyDescent="0.3">
      <c r="A1917">
        <v>33040</v>
      </c>
      <c r="B1917">
        <v>2010</v>
      </c>
      <c r="C1917">
        <v>327</v>
      </c>
      <c r="D1917">
        <v>504</v>
      </c>
    </row>
    <row r="1918" spans="1:4" x14ac:dyDescent="0.3">
      <c r="A1918">
        <v>33040</v>
      </c>
      <c r="B1918">
        <v>2011</v>
      </c>
      <c r="C1918">
        <v>335</v>
      </c>
      <c r="D1918">
        <v>479</v>
      </c>
    </row>
    <row r="1919" spans="1:4" x14ac:dyDescent="0.3">
      <c r="A1919">
        <v>33040</v>
      </c>
      <c r="B1919">
        <v>2012</v>
      </c>
      <c r="C1919">
        <v>347</v>
      </c>
      <c r="D1919">
        <v>490</v>
      </c>
    </row>
    <row r="1920" spans="1:4" x14ac:dyDescent="0.3">
      <c r="A1920">
        <v>33040</v>
      </c>
      <c r="B1920">
        <v>2013</v>
      </c>
      <c r="C1920">
        <v>358</v>
      </c>
      <c r="D1920">
        <v>512</v>
      </c>
    </row>
    <row r="1921" spans="1:4" x14ac:dyDescent="0.3">
      <c r="A1921">
        <v>33040</v>
      </c>
      <c r="B1921">
        <v>2014</v>
      </c>
      <c r="C1921">
        <v>359</v>
      </c>
      <c r="D1921">
        <v>509</v>
      </c>
    </row>
    <row r="1922" spans="1:4" x14ac:dyDescent="0.3">
      <c r="A1922">
        <v>33040</v>
      </c>
      <c r="B1922">
        <v>2015</v>
      </c>
      <c r="C1922">
        <v>356</v>
      </c>
      <c r="D1922">
        <v>514</v>
      </c>
    </row>
    <row r="1923" spans="1:4" x14ac:dyDescent="0.3">
      <c r="A1923">
        <v>33040</v>
      </c>
      <c r="B1923">
        <v>2016</v>
      </c>
      <c r="C1923">
        <v>336</v>
      </c>
      <c r="D1923">
        <v>525</v>
      </c>
    </row>
    <row r="1924" spans="1:4" x14ac:dyDescent="0.3">
      <c r="A1924">
        <v>33040</v>
      </c>
      <c r="B1924">
        <v>2017</v>
      </c>
      <c r="C1924">
        <v>321</v>
      </c>
      <c r="D1924">
        <v>537</v>
      </c>
    </row>
    <row r="1925" spans="1:4" x14ac:dyDescent="0.3">
      <c r="A1925">
        <v>33040</v>
      </c>
      <c r="B1925">
        <v>2018</v>
      </c>
      <c r="C1925">
        <v>292</v>
      </c>
      <c r="D1925">
        <v>553</v>
      </c>
    </row>
    <row r="1926" spans="1:4" x14ac:dyDescent="0.3">
      <c r="A1926">
        <v>33040</v>
      </c>
      <c r="B1926">
        <v>2019</v>
      </c>
      <c r="C1926">
        <v>295</v>
      </c>
      <c r="D1926">
        <v>528</v>
      </c>
    </row>
    <row r="1927" spans="1:4" x14ac:dyDescent="0.3">
      <c r="A1927">
        <v>33041</v>
      </c>
      <c r="B1927">
        <v>2009</v>
      </c>
      <c r="C1927">
        <v>150</v>
      </c>
      <c r="D1927">
        <v>239</v>
      </c>
    </row>
    <row r="1928" spans="1:4" x14ac:dyDescent="0.3">
      <c r="A1928">
        <v>33041</v>
      </c>
      <c r="B1928">
        <v>2010</v>
      </c>
      <c r="C1928">
        <v>159</v>
      </c>
      <c r="D1928">
        <v>232</v>
      </c>
    </row>
    <row r="1929" spans="1:4" x14ac:dyDescent="0.3">
      <c r="A1929">
        <v>33041</v>
      </c>
      <c r="B1929">
        <v>2011</v>
      </c>
      <c r="C1929">
        <v>166</v>
      </c>
      <c r="D1929">
        <v>232</v>
      </c>
    </row>
    <row r="1930" spans="1:4" x14ac:dyDescent="0.3">
      <c r="A1930">
        <v>33041</v>
      </c>
      <c r="B1930">
        <v>2012</v>
      </c>
      <c r="C1930">
        <v>167</v>
      </c>
      <c r="D1930">
        <v>230</v>
      </c>
    </row>
    <row r="1931" spans="1:4" x14ac:dyDescent="0.3">
      <c r="A1931">
        <v>33041</v>
      </c>
      <c r="B1931">
        <v>2013</v>
      </c>
      <c r="C1931">
        <v>156</v>
      </c>
      <c r="D1931">
        <v>238</v>
      </c>
    </row>
    <row r="1932" spans="1:4" x14ac:dyDescent="0.3">
      <c r="A1932">
        <v>33041</v>
      </c>
      <c r="B1932">
        <v>2014</v>
      </c>
      <c r="C1932">
        <v>149</v>
      </c>
      <c r="D1932">
        <v>246</v>
      </c>
    </row>
    <row r="1933" spans="1:4" x14ac:dyDescent="0.3">
      <c r="A1933">
        <v>33041</v>
      </c>
      <c r="B1933">
        <v>2015</v>
      </c>
      <c r="C1933">
        <v>160</v>
      </c>
      <c r="D1933">
        <v>246</v>
      </c>
    </row>
    <row r="1934" spans="1:4" x14ac:dyDescent="0.3">
      <c r="A1934">
        <v>33041</v>
      </c>
      <c r="B1934">
        <v>2016</v>
      </c>
      <c r="C1934">
        <v>150</v>
      </c>
      <c r="D1934">
        <v>262</v>
      </c>
    </row>
    <row r="1935" spans="1:4" x14ac:dyDescent="0.3">
      <c r="A1935">
        <v>33041</v>
      </c>
      <c r="B1935">
        <v>2017</v>
      </c>
      <c r="C1935">
        <v>148</v>
      </c>
      <c r="D1935">
        <v>260</v>
      </c>
    </row>
    <row r="1936" spans="1:4" x14ac:dyDescent="0.3">
      <c r="A1936">
        <v>33041</v>
      </c>
      <c r="B1936">
        <v>2018</v>
      </c>
      <c r="C1936">
        <v>162</v>
      </c>
      <c r="D1936">
        <v>258</v>
      </c>
    </row>
    <row r="1937" spans="1:4" x14ac:dyDescent="0.3">
      <c r="A1937">
        <v>33041</v>
      </c>
      <c r="B1937">
        <v>2019</v>
      </c>
      <c r="C1937">
        <v>152</v>
      </c>
      <c r="D1937">
        <v>260</v>
      </c>
    </row>
    <row r="1938" spans="1:4" x14ac:dyDescent="0.3">
      <c r="A1938">
        <v>34002</v>
      </c>
      <c r="B1938">
        <v>2009</v>
      </c>
      <c r="C1938">
        <v>610</v>
      </c>
      <c r="D1938">
        <v>941</v>
      </c>
    </row>
    <row r="1939" spans="1:4" x14ac:dyDescent="0.3">
      <c r="A1939">
        <v>34002</v>
      </c>
      <c r="B1939">
        <v>2010</v>
      </c>
      <c r="C1939">
        <v>627</v>
      </c>
      <c r="D1939">
        <v>946</v>
      </c>
    </row>
    <row r="1940" spans="1:4" x14ac:dyDescent="0.3">
      <c r="A1940">
        <v>34002</v>
      </c>
      <c r="B1940">
        <v>2011</v>
      </c>
      <c r="C1940">
        <v>612</v>
      </c>
      <c r="D1940">
        <v>952</v>
      </c>
    </row>
    <row r="1941" spans="1:4" x14ac:dyDescent="0.3">
      <c r="A1941">
        <v>34002</v>
      </c>
      <c r="B1941">
        <v>2012</v>
      </c>
      <c r="C1941">
        <v>592</v>
      </c>
      <c r="D1941">
        <v>964</v>
      </c>
    </row>
    <row r="1942" spans="1:4" x14ac:dyDescent="0.3">
      <c r="A1942">
        <v>34002</v>
      </c>
      <c r="B1942">
        <v>2013</v>
      </c>
      <c r="C1942">
        <v>580</v>
      </c>
      <c r="D1942">
        <v>986</v>
      </c>
    </row>
    <row r="1943" spans="1:4" x14ac:dyDescent="0.3">
      <c r="A1943">
        <v>34002</v>
      </c>
      <c r="B1943">
        <v>2014</v>
      </c>
      <c r="C1943">
        <v>588</v>
      </c>
      <c r="D1943">
        <v>986</v>
      </c>
    </row>
    <row r="1944" spans="1:4" x14ac:dyDescent="0.3">
      <c r="A1944">
        <v>34002</v>
      </c>
      <c r="B1944">
        <v>2015</v>
      </c>
      <c r="C1944">
        <v>595</v>
      </c>
      <c r="D1944">
        <v>977</v>
      </c>
    </row>
    <row r="1945" spans="1:4" x14ac:dyDescent="0.3">
      <c r="A1945">
        <v>34002</v>
      </c>
      <c r="B1945">
        <v>2016</v>
      </c>
      <c r="C1945">
        <v>576</v>
      </c>
      <c r="D1945">
        <v>991</v>
      </c>
    </row>
    <row r="1946" spans="1:4" x14ac:dyDescent="0.3">
      <c r="A1946">
        <v>34002</v>
      </c>
      <c r="B1946">
        <v>2017</v>
      </c>
      <c r="C1946">
        <v>566</v>
      </c>
      <c r="D1946">
        <v>1011</v>
      </c>
    </row>
    <row r="1947" spans="1:4" x14ac:dyDescent="0.3">
      <c r="A1947">
        <v>34002</v>
      </c>
      <c r="B1947">
        <v>2018</v>
      </c>
      <c r="C1947">
        <v>589</v>
      </c>
      <c r="D1947">
        <v>999</v>
      </c>
    </row>
    <row r="1948" spans="1:4" x14ac:dyDescent="0.3">
      <c r="A1948">
        <v>34002</v>
      </c>
      <c r="B1948">
        <v>2019</v>
      </c>
      <c r="C1948">
        <v>572</v>
      </c>
      <c r="D1948">
        <v>1010</v>
      </c>
    </row>
    <row r="1949" spans="1:4" x14ac:dyDescent="0.3">
      <c r="A1949">
        <v>34003</v>
      </c>
      <c r="B1949">
        <v>2009</v>
      </c>
      <c r="C1949">
        <v>416</v>
      </c>
      <c r="D1949">
        <v>688</v>
      </c>
    </row>
    <row r="1950" spans="1:4" x14ac:dyDescent="0.3">
      <c r="A1950">
        <v>34003</v>
      </c>
      <c r="B1950">
        <v>2010</v>
      </c>
      <c r="C1950">
        <v>421</v>
      </c>
      <c r="D1950">
        <v>706</v>
      </c>
    </row>
    <row r="1951" spans="1:4" x14ac:dyDescent="0.3">
      <c r="A1951">
        <v>34003</v>
      </c>
      <c r="B1951">
        <v>2011</v>
      </c>
      <c r="C1951">
        <v>437</v>
      </c>
      <c r="D1951">
        <v>707</v>
      </c>
    </row>
    <row r="1952" spans="1:4" x14ac:dyDescent="0.3">
      <c r="A1952">
        <v>34003</v>
      </c>
      <c r="B1952">
        <v>2012</v>
      </c>
      <c r="C1952">
        <v>431</v>
      </c>
      <c r="D1952">
        <v>723</v>
      </c>
    </row>
    <row r="1953" spans="1:4" x14ac:dyDescent="0.3">
      <c r="A1953">
        <v>34003</v>
      </c>
      <c r="B1953">
        <v>2013</v>
      </c>
      <c r="C1953">
        <v>445</v>
      </c>
      <c r="D1953">
        <v>736</v>
      </c>
    </row>
    <row r="1954" spans="1:4" x14ac:dyDescent="0.3">
      <c r="A1954">
        <v>34003</v>
      </c>
      <c r="B1954">
        <v>2014</v>
      </c>
      <c r="C1954">
        <v>464</v>
      </c>
      <c r="D1954">
        <v>745</v>
      </c>
    </row>
    <row r="1955" spans="1:4" x14ac:dyDescent="0.3">
      <c r="A1955">
        <v>34003</v>
      </c>
      <c r="B1955">
        <v>2015</v>
      </c>
      <c r="C1955">
        <v>456</v>
      </c>
      <c r="D1955">
        <v>767</v>
      </c>
    </row>
    <row r="1956" spans="1:4" x14ac:dyDescent="0.3">
      <c r="A1956">
        <v>34003</v>
      </c>
      <c r="B1956">
        <v>2016</v>
      </c>
      <c r="C1956">
        <v>454</v>
      </c>
      <c r="D1956">
        <v>782</v>
      </c>
    </row>
    <row r="1957" spans="1:4" x14ac:dyDescent="0.3">
      <c r="A1957">
        <v>34003</v>
      </c>
      <c r="B1957">
        <v>2017</v>
      </c>
      <c r="C1957">
        <v>427</v>
      </c>
      <c r="D1957">
        <v>800</v>
      </c>
    </row>
    <row r="1958" spans="1:4" x14ac:dyDescent="0.3">
      <c r="A1958">
        <v>34003</v>
      </c>
      <c r="B1958">
        <v>2018</v>
      </c>
      <c r="C1958">
        <v>407</v>
      </c>
      <c r="D1958">
        <v>811</v>
      </c>
    </row>
    <row r="1959" spans="1:4" x14ac:dyDescent="0.3">
      <c r="A1959">
        <v>34003</v>
      </c>
      <c r="B1959">
        <v>2019</v>
      </c>
      <c r="C1959">
        <v>391</v>
      </c>
      <c r="D1959">
        <v>776</v>
      </c>
    </row>
    <row r="1960" spans="1:4" x14ac:dyDescent="0.3">
      <c r="A1960">
        <v>34009</v>
      </c>
      <c r="B1960">
        <v>2009</v>
      </c>
      <c r="C1960">
        <v>472</v>
      </c>
      <c r="D1960">
        <v>671</v>
      </c>
    </row>
    <row r="1961" spans="1:4" x14ac:dyDescent="0.3">
      <c r="A1961">
        <v>34009</v>
      </c>
      <c r="B1961">
        <v>2010</v>
      </c>
      <c r="C1961">
        <v>440</v>
      </c>
      <c r="D1961">
        <v>687</v>
      </c>
    </row>
    <row r="1962" spans="1:4" x14ac:dyDescent="0.3">
      <c r="A1962">
        <v>34009</v>
      </c>
      <c r="B1962">
        <v>2011</v>
      </c>
      <c r="C1962">
        <v>429</v>
      </c>
      <c r="D1962">
        <v>679</v>
      </c>
    </row>
    <row r="1963" spans="1:4" x14ac:dyDescent="0.3">
      <c r="A1963">
        <v>34009</v>
      </c>
      <c r="B1963">
        <v>2012</v>
      </c>
      <c r="C1963">
        <v>443</v>
      </c>
      <c r="D1963">
        <v>685</v>
      </c>
    </row>
    <row r="1964" spans="1:4" x14ac:dyDescent="0.3">
      <c r="A1964">
        <v>34009</v>
      </c>
      <c r="B1964">
        <v>2013</v>
      </c>
      <c r="C1964">
        <v>442</v>
      </c>
      <c r="D1964">
        <v>694</v>
      </c>
    </row>
    <row r="1965" spans="1:4" x14ac:dyDescent="0.3">
      <c r="A1965">
        <v>34009</v>
      </c>
      <c r="B1965">
        <v>2014</v>
      </c>
      <c r="C1965">
        <v>450</v>
      </c>
      <c r="D1965">
        <v>714</v>
      </c>
    </row>
    <row r="1966" spans="1:4" x14ac:dyDescent="0.3">
      <c r="A1966">
        <v>34009</v>
      </c>
      <c r="B1966">
        <v>2015</v>
      </c>
      <c r="C1966">
        <v>488</v>
      </c>
      <c r="D1966">
        <v>757</v>
      </c>
    </row>
    <row r="1967" spans="1:4" x14ac:dyDescent="0.3">
      <c r="A1967">
        <v>34009</v>
      </c>
      <c r="B1967">
        <v>2016</v>
      </c>
      <c r="C1967">
        <v>464</v>
      </c>
      <c r="D1967">
        <v>761</v>
      </c>
    </row>
    <row r="1968" spans="1:4" x14ac:dyDescent="0.3">
      <c r="A1968">
        <v>34009</v>
      </c>
      <c r="B1968">
        <v>2017</v>
      </c>
      <c r="C1968">
        <v>483</v>
      </c>
      <c r="D1968">
        <v>741</v>
      </c>
    </row>
    <row r="1969" spans="1:4" x14ac:dyDescent="0.3">
      <c r="A1969">
        <v>34009</v>
      </c>
      <c r="B1969">
        <v>2018</v>
      </c>
      <c r="C1969">
        <v>484</v>
      </c>
      <c r="D1969">
        <v>771</v>
      </c>
    </row>
    <row r="1970" spans="1:4" x14ac:dyDescent="0.3">
      <c r="A1970">
        <v>34009</v>
      </c>
      <c r="B1970">
        <v>2019</v>
      </c>
      <c r="C1970">
        <v>480</v>
      </c>
      <c r="D1970">
        <v>804</v>
      </c>
    </row>
    <row r="1971" spans="1:4" x14ac:dyDescent="0.3">
      <c r="A1971">
        <v>34013</v>
      </c>
      <c r="B1971">
        <v>2009</v>
      </c>
      <c r="C1971">
        <v>977</v>
      </c>
      <c r="D1971">
        <v>1395</v>
      </c>
    </row>
    <row r="1972" spans="1:4" x14ac:dyDescent="0.3">
      <c r="A1972">
        <v>34013</v>
      </c>
      <c r="B1972">
        <v>2010</v>
      </c>
      <c r="C1972">
        <v>979</v>
      </c>
      <c r="D1972">
        <v>1430</v>
      </c>
    </row>
    <row r="1973" spans="1:4" x14ac:dyDescent="0.3">
      <c r="A1973">
        <v>34013</v>
      </c>
      <c r="B1973">
        <v>2011</v>
      </c>
      <c r="C1973">
        <v>989</v>
      </c>
      <c r="D1973">
        <v>1467</v>
      </c>
    </row>
    <row r="1974" spans="1:4" x14ac:dyDescent="0.3">
      <c r="A1974">
        <v>34013</v>
      </c>
      <c r="B1974">
        <v>2012</v>
      </c>
      <c r="C1974">
        <v>1025</v>
      </c>
      <c r="D1974">
        <v>1474</v>
      </c>
    </row>
    <row r="1975" spans="1:4" x14ac:dyDescent="0.3">
      <c r="A1975">
        <v>34013</v>
      </c>
      <c r="B1975">
        <v>2013</v>
      </c>
      <c r="C1975">
        <v>1061</v>
      </c>
      <c r="D1975">
        <v>1512</v>
      </c>
    </row>
    <row r="1976" spans="1:4" x14ac:dyDescent="0.3">
      <c r="A1976">
        <v>34013</v>
      </c>
      <c r="B1976">
        <v>2014</v>
      </c>
      <c r="C1976">
        <v>1095</v>
      </c>
      <c r="D1976">
        <v>1534</v>
      </c>
    </row>
    <row r="1977" spans="1:4" x14ac:dyDescent="0.3">
      <c r="A1977">
        <v>34013</v>
      </c>
      <c r="B1977">
        <v>2015</v>
      </c>
      <c r="C1977">
        <v>1124</v>
      </c>
      <c r="D1977">
        <v>1522</v>
      </c>
    </row>
    <row r="1978" spans="1:4" x14ac:dyDescent="0.3">
      <c r="A1978">
        <v>34013</v>
      </c>
      <c r="B1978">
        <v>2016</v>
      </c>
      <c r="C1978">
        <v>1109</v>
      </c>
      <c r="D1978">
        <v>1582</v>
      </c>
    </row>
    <row r="1979" spans="1:4" x14ac:dyDescent="0.3">
      <c r="A1979">
        <v>34013</v>
      </c>
      <c r="B1979">
        <v>2017</v>
      </c>
      <c r="C1979">
        <v>1062</v>
      </c>
      <c r="D1979">
        <v>1691</v>
      </c>
    </row>
    <row r="1980" spans="1:4" x14ac:dyDescent="0.3">
      <c r="A1980">
        <v>34013</v>
      </c>
      <c r="B1980">
        <v>2018</v>
      </c>
      <c r="C1980">
        <v>1076</v>
      </c>
      <c r="D1980">
        <v>1703</v>
      </c>
    </row>
    <row r="1981" spans="1:4" x14ac:dyDescent="0.3">
      <c r="A1981">
        <v>34013</v>
      </c>
      <c r="B1981">
        <v>2019</v>
      </c>
      <c r="C1981">
        <v>1075</v>
      </c>
      <c r="D1981">
        <v>1727</v>
      </c>
    </row>
    <row r="1982" spans="1:4" x14ac:dyDescent="0.3">
      <c r="A1982">
        <v>34022</v>
      </c>
      <c r="B1982">
        <v>2009</v>
      </c>
      <c r="C1982">
        <v>3084</v>
      </c>
      <c r="D1982">
        <v>4733</v>
      </c>
    </row>
    <row r="1983" spans="1:4" x14ac:dyDescent="0.3">
      <c r="A1983">
        <v>34022</v>
      </c>
      <c r="B1983">
        <v>2010</v>
      </c>
      <c r="C1983">
        <v>3171</v>
      </c>
      <c r="D1983">
        <v>4690</v>
      </c>
    </row>
    <row r="1984" spans="1:4" x14ac:dyDescent="0.3">
      <c r="A1984">
        <v>34022</v>
      </c>
      <c r="B1984">
        <v>2011</v>
      </c>
      <c r="C1984">
        <v>3238</v>
      </c>
      <c r="D1984">
        <v>4761</v>
      </c>
    </row>
    <row r="1985" spans="1:4" x14ac:dyDescent="0.3">
      <c r="A1985">
        <v>34022</v>
      </c>
      <c r="B1985">
        <v>2012</v>
      </c>
      <c r="C1985">
        <v>3281</v>
      </c>
      <c r="D1985">
        <v>4788</v>
      </c>
    </row>
    <row r="1986" spans="1:4" x14ac:dyDescent="0.3">
      <c r="A1986">
        <v>34022</v>
      </c>
      <c r="B1986">
        <v>2013</v>
      </c>
      <c r="C1986">
        <v>3312</v>
      </c>
      <c r="D1986">
        <v>4861</v>
      </c>
    </row>
    <row r="1987" spans="1:4" x14ac:dyDescent="0.3">
      <c r="A1987">
        <v>34022</v>
      </c>
      <c r="B1987">
        <v>2014</v>
      </c>
      <c r="C1987">
        <v>3312</v>
      </c>
      <c r="D1987">
        <v>4987</v>
      </c>
    </row>
    <row r="1988" spans="1:4" x14ac:dyDescent="0.3">
      <c r="A1988">
        <v>34022</v>
      </c>
      <c r="B1988">
        <v>2015</v>
      </c>
      <c r="C1988">
        <v>3312</v>
      </c>
      <c r="D1988">
        <v>5166</v>
      </c>
    </row>
    <row r="1989" spans="1:4" x14ac:dyDescent="0.3">
      <c r="A1989">
        <v>34022</v>
      </c>
      <c r="B1989">
        <v>2016</v>
      </c>
      <c r="C1989">
        <v>3286</v>
      </c>
      <c r="D1989">
        <v>5266</v>
      </c>
    </row>
    <row r="1990" spans="1:4" x14ac:dyDescent="0.3">
      <c r="A1990">
        <v>34022</v>
      </c>
      <c r="B1990">
        <v>2017</v>
      </c>
      <c r="C1990">
        <v>3312</v>
      </c>
      <c r="D1990">
        <v>5371</v>
      </c>
    </row>
    <row r="1991" spans="1:4" x14ac:dyDescent="0.3">
      <c r="A1991">
        <v>34022</v>
      </c>
      <c r="B1991">
        <v>2018</v>
      </c>
      <c r="C1991">
        <v>3277</v>
      </c>
      <c r="D1991">
        <v>5432</v>
      </c>
    </row>
    <row r="1992" spans="1:4" x14ac:dyDescent="0.3">
      <c r="A1992">
        <v>34022</v>
      </c>
      <c r="B1992">
        <v>2019</v>
      </c>
      <c r="C1992">
        <v>3283</v>
      </c>
      <c r="D1992">
        <v>5500</v>
      </c>
    </row>
    <row r="1993" spans="1:4" x14ac:dyDescent="0.3">
      <c r="A1993">
        <v>34023</v>
      </c>
      <c r="B1993">
        <v>2009</v>
      </c>
      <c r="C1993">
        <v>489</v>
      </c>
      <c r="D1993">
        <v>852</v>
      </c>
    </row>
    <row r="1994" spans="1:4" x14ac:dyDescent="0.3">
      <c r="A1994">
        <v>34023</v>
      </c>
      <c r="B1994">
        <v>2010</v>
      </c>
      <c r="C1994">
        <v>494</v>
      </c>
      <c r="D1994">
        <v>883</v>
      </c>
    </row>
    <row r="1995" spans="1:4" x14ac:dyDescent="0.3">
      <c r="A1995">
        <v>34023</v>
      </c>
      <c r="B1995">
        <v>2011</v>
      </c>
      <c r="C1995">
        <v>510</v>
      </c>
      <c r="D1995">
        <v>897</v>
      </c>
    </row>
    <row r="1996" spans="1:4" x14ac:dyDescent="0.3">
      <c r="A1996">
        <v>34023</v>
      </c>
      <c r="B1996">
        <v>2012</v>
      </c>
      <c r="C1996">
        <v>513</v>
      </c>
      <c r="D1996">
        <v>876</v>
      </c>
    </row>
    <row r="1997" spans="1:4" x14ac:dyDescent="0.3">
      <c r="A1997">
        <v>34023</v>
      </c>
      <c r="B1997">
        <v>2013</v>
      </c>
      <c r="C1997">
        <v>539</v>
      </c>
      <c r="D1997">
        <v>844</v>
      </c>
    </row>
    <row r="1998" spans="1:4" x14ac:dyDescent="0.3">
      <c r="A1998">
        <v>34023</v>
      </c>
      <c r="B1998">
        <v>2014</v>
      </c>
      <c r="C1998">
        <v>548</v>
      </c>
      <c r="D1998">
        <v>874</v>
      </c>
    </row>
    <row r="1999" spans="1:4" x14ac:dyDescent="0.3">
      <c r="A1999">
        <v>34023</v>
      </c>
      <c r="B1999">
        <v>2015</v>
      </c>
      <c r="C1999">
        <v>545</v>
      </c>
      <c r="D1999">
        <v>895</v>
      </c>
    </row>
    <row r="2000" spans="1:4" x14ac:dyDescent="0.3">
      <c r="A2000">
        <v>34023</v>
      </c>
      <c r="B2000">
        <v>2016</v>
      </c>
      <c r="C2000">
        <v>586</v>
      </c>
      <c r="D2000">
        <v>924</v>
      </c>
    </row>
    <row r="2001" spans="1:4" x14ac:dyDescent="0.3">
      <c r="A2001">
        <v>34023</v>
      </c>
      <c r="B2001">
        <v>2017</v>
      </c>
      <c r="C2001">
        <v>571</v>
      </c>
      <c r="D2001">
        <v>943</v>
      </c>
    </row>
    <row r="2002" spans="1:4" x14ac:dyDescent="0.3">
      <c r="A2002">
        <v>34023</v>
      </c>
      <c r="B2002">
        <v>2018</v>
      </c>
      <c r="C2002">
        <v>581</v>
      </c>
      <c r="D2002">
        <v>971</v>
      </c>
    </row>
    <row r="2003" spans="1:4" x14ac:dyDescent="0.3">
      <c r="A2003">
        <v>34023</v>
      </c>
      <c r="B2003">
        <v>2019</v>
      </c>
      <c r="C2003">
        <v>580</v>
      </c>
      <c r="D2003">
        <v>1000</v>
      </c>
    </row>
    <row r="2004" spans="1:4" x14ac:dyDescent="0.3">
      <c r="A2004">
        <v>34025</v>
      </c>
      <c r="B2004">
        <v>2009</v>
      </c>
      <c r="C2004">
        <v>239</v>
      </c>
      <c r="D2004">
        <v>352</v>
      </c>
    </row>
    <row r="2005" spans="1:4" x14ac:dyDescent="0.3">
      <c r="A2005">
        <v>34025</v>
      </c>
      <c r="B2005">
        <v>2010</v>
      </c>
      <c r="C2005">
        <v>253</v>
      </c>
      <c r="D2005">
        <v>331</v>
      </c>
    </row>
    <row r="2006" spans="1:4" x14ac:dyDescent="0.3">
      <c r="A2006">
        <v>34025</v>
      </c>
      <c r="B2006">
        <v>2011</v>
      </c>
      <c r="C2006">
        <v>255</v>
      </c>
      <c r="D2006">
        <v>343</v>
      </c>
    </row>
    <row r="2007" spans="1:4" x14ac:dyDescent="0.3">
      <c r="A2007">
        <v>34025</v>
      </c>
      <c r="B2007">
        <v>2012</v>
      </c>
      <c r="C2007">
        <v>252</v>
      </c>
      <c r="D2007">
        <v>347</v>
      </c>
    </row>
    <row r="2008" spans="1:4" x14ac:dyDescent="0.3">
      <c r="A2008">
        <v>34025</v>
      </c>
      <c r="B2008">
        <v>2013</v>
      </c>
      <c r="C2008">
        <v>258</v>
      </c>
      <c r="D2008">
        <v>354</v>
      </c>
    </row>
    <row r="2009" spans="1:4" x14ac:dyDescent="0.3">
      <c r="A2009">
        <v>34025</v>
      </c>
      <c r="B2009">
        <v>2014</v>
      </c>
      <c r="C2009">
        <v>255</v>
      </c>
      <c r="D2009">
        <v>363</v>
      </c>
    </row>
    <row r="2010" spans="1:4" x14ac:dyDescent="0.3">
      <c r="A2010">
        <v>34025</v>
      </c>
      <c r="B2010">
        <v>2015</v>
      </c>
      <c r="C2010">
        <v>269</v>
      </c>
      <c r="D2010">
        <v>379</v>
      </c>
    </row>
    <row r="2011" spans="1:4" x14ac:dyDescent="0.3">
      <c r="A2011">
        <v>34025</v>
      </c>
      <c r="B2011">
        <v>2016</v>
      </c>
      <c r="C2011">
        <v>275</v>
      </c>
      <c r="D2011">
        <v>363</v>
      </c>
    </row>
    <row r="2012" spans="1:4" x14ac:dyDescent="0.3">
      <c r="A2012">
        <v>34025</v>
      </c>
      <c r="B2012">
        <v>2017</v>
      </c>
      <c r="C2012">
        <v>273</v>
      </c>
      <c r="D2012">
        <v>353</v>
      </c>
    </row>
    <row r="2013" spans="1:4" x14ac:dyDescent="0.3">
      <c r="A2013">
        <v>34025</v>
      </c>
      <c r="B2013">
        <v>2018</v>
      </c>
      <c r="C2013">
        <v>265</v>
      </c>
      <c r="D2013">
        <v>359</v>
      </c>
    </row>
    <row r="2014" spans="1:4" x14ac:dyDescent="0.3">
      <c r="A2014">
        <v>34025</v>
      </c>
      <c r="B2014">
        <v>2019</v>
      </c>
      <c r="C2014">
        <v>270</v>
      </c>
      <c r="D2014">
        <v>356</v>
      </c>
    </row>
    <row r="2015" spans="1:4" x14ac:dyDescent="0.3">
      <c r="A2015">
        <v>34027</v>
      </c>
      <c r="B2015">
        <v>2009</v>
      </c>
      <c r="C2015">
        <v>1314</v>
      </c>
      <c r="D2015">
        <v>2028</v>
      </c>
    </row>
    <row r="2016" spans="1:4" x14ac:dyDescent="0.3">
      <c r="A2016">
        <v>34027</v>
      </c>
      <c r="B2016">
        <v>2010</v>
      </c>
      <c r="C2016">
        <v>1328</v>
      </c>
      <c r="D2016">
        <v>1990</v>
      </c>
    </row>
    <row r="2017" spans="1:4" x14ac:dyDescent="0.3">
      <c r="A2017">
        <v>34027</v>
      </c>
      <c r="B2017">
        <v>2011</v>
      </c>
      <c r="C2017">
        <v>1354</v>
      </c>
      <c r="D2017">
        <v>2036</v>
      </c>
    </row>
    <row r="2018" spans="1:4" x14ac:dyDescent="0.3">
      <c r="A2018">
        <v>34027</v>
      </c>
      <c r="B2018">
        <v>2012</v>
      </c>
      <c r="C2018">
        <v>1377</v>
      </c>
      <c r="D2018">
        <v>2040</v>
      </c>
    </row>
    <row r="2019" spans="1:4" x14ac:dyDescent="0.3">
      <c r="A2019">
        <v>34027</v>
      </c>
      <c r="B2019">
        <v>2013</v>
      </c>
      <c r="C2019">
        <v>1421</v>
      </c>
      <c r="D2019">
        <v>2029</v>
      </c>
    </row>
    <row r="2020" spans="1:4" x14ac:dyDescent="0.3">
      <c r="A2020">
        <v>34027</v>
      </c>
      <c r="B2020">
        <v>2014</v>
      </c>
      <c r="C2020">
        <v>1391</v>
      </c>
      <c r="D2020">
        <v>2082</v>
      </c>
    </row>
    <row r="2021" spans="1:4" x14ac:dyDescent="0.3">
      <c r="A2021">
        <v>34027</v>
      </c>
      <c r="B2021">
        <v>2015</v>
      </c>
      <c r="C2021">
        <v>1400</v>
      </c>
      <c r="D2021">
        <v>2145</v>
      </c>
    </row>
    <row r="2022" spans="1:4" x14ac:dyDescent="0.3">
      <c r="A2022">
        <v>34027</v>
      </c>
      <c r="B2022">
        <v>2016</v>
      </c>
      <c r="C2022">
        <v>1407</v>
      </c>
      <c r="D2022">
        <v>2198</v>
      </c>
    </row>
    <row r="2023" spans="1:4" x14ac:dyDescent="0.3">
      <c r="A2023">
        <v>34027</v>
      </c>
      <c r="B2023">
        <v>2017</v>
      </c>
      <c r="C2023">
        <v>1382</v>
      </c>
      <c r="D2023">
        <v>2235</v>
      </c>
    </row>
    <row r="2024" spans="1:4" x14ac:dyDescent="0.3">
      <c r="A2024">
        <v>34027</v>
      </c>
      <c r="B2024">
        <v>2018</v>
      </c>
      <c r="C2024">
        <v>1396</v>
      </c>
      <c r="D2024">
        <v>2278</v>
      </c>
    </row>
    <row r="2025" spans="1:4" x14ac:dyDescent="0.3">
      <c r="A2025">
        <v>34027</v>
      </c>
      <c r="B2025">
        <v>2019</v>
      </c>
      <c r="C2025">
        <v>1406</v>
      </c>
      <c r="D2025">
        <v>2298</v>
      </c>
    </row>
    <row r="2026" spans="1:4" x14ac:dyDescent="0.3">
      <c r="A2026">
        <v>34040</v>
      </c>
      <c r="B2026">
        <v>2009</v>
      </c>
      <c r="C2026">
        <v>1426</v>
      </c>
      <c r="D2026">
        <v>2239</v>
      </c>
    </row>
    <row r="2027" spans="1:4" x14ac:dyDescent="0.3">
      <c r="A2027">
        <v>34040</v>
      </c>
      <c r="B2027">
        <v>2010</v>
      </c>
      <c r="C2027">
        <v>1458</v>
      </c>
      <c r="D2027">
        <v>2208</v>
      </c>
    </row>
    <row r="2028" spans="1:4" x14ac:dyDescent="0.3">
      <c r="A2028">
        <v>34040</v>
      </c>
      <c r="B2028">
        <v>2011</v>
      </c>
      <c r="C2028">
        <v>1458</v>
      </c>
      <c r="D2028">
        <v>2235</v>
      </c>
    </row>
    <row r="2029" spans="1:4" x14ac:dyDescent="0.3">
      <c r="A2029">
        <v>34040</v>
      </c>
      <c r="B2029">
        <v>2012</v>
      </c>
      <c r="C2029">
        <v>1470</v>
      </c>
      <c r="D2029">
        <v>2282</v>
      </c>
    </row>
    <row r="2030" spans="1:4" x14ac:dyDescent="0.3">
      <c r="A2030">
        <v>34040</v>
      </c>
      <c r="B2030">
        <v>2013</v>
      </c>
      <c r="C2030">
        <v>1537</v>
      </c>
      <c r="D2030">
        <v>2308</v>
      </c>
    </row>
    <row r="2031" spans="1:4" x14ac:dyDescent="0.3">
      <c r="A2031">
        <v>34040</v>
      </c>
      <c r="B2031">
        <v>2014</v>
      </c>
      <c r="C2031">
        <v>1521</v>
      </c>
      <c r="D2031">
        <v>2399</v>
      </c>
    </row>
    <row r="2032" spans="1:4" x14ac:dyDescent="0.3">
      <c r="A2032">
        <v>34040</v>
      </c>
      <c r="B2032">
        <v>2015</v>
      </c>
      <c r="C2032">
        <v>1531</v>
      </c>
      <c r="D2032">
        <v>2447</v>
      </c>
    </row>
    <row r="2033" spans="1:4" x14ac:dyDescent="0.3">
      <c r="A2033">
        <v>34040</v>
      </c>
      <c r="B2033">
        <v>2016</v>
      </c>
      <c r="C2033">
        <v>1487</v>
      </c>
      <c r="D2033">
        <v>2555</v>
      </c>
    </row>
    <row r="2034" spans="1:4" x14ac:dyDescent="0.3">
      <c r="A2034">
        <v>34040</v>
      </c>
      <c r="B2034">
        <v>2017</v>
      </c>
      <c r="C2034">
        <v>1484</v>
      </c>
      <c r="D2034">
        <v>2590</v>
      </c>
    </row>
    <row r="2035" spans="1:4" x14ac:dyDescent="0.3">
      <c r="A2035">
        <v>34040</v>
      </c>
      <c r="B2035">
        <v>2018</v>
      </c>
      <c r="C2035">
        <v>1464</v>
      </c>
      <c r="D2035">
        <v>2614</v>
      </c>
    </row>
    <row r="2036" spans="1:4" x14ac:dyDescent="0.3">
      <c r="A2036">
        <v>34040</v>
      </c>
      <c r="B2036">
        <v>2019</v>
      </c>
      <c r="C2036">
        <v>1464</v>
      </c>
      <c r="D2036">
        <v>2611</v>
      </c>
    </row>
    <row r="2037" spans="1:4" x14ac:dyDescent="0.3">
      <c r="A2037">
        <v>34041</v>
      </c>
      <c r="B2037">
        <v>2009</v>
      </c>
      <c r="C2037">
        <v>1112</v>
      </c>
      <c r="D2037">
        <v>1744</v>
      </c>
    </row>
    <row r="2038" spans="1:4" x14ac:dyDescent="0.3">
      <c r="A2038">
        <v>34041</v>
      </c>
      <c r="B2038">
        <v>2010</v>
      </c>
      <c r="C2038">
        <v>1123</v>
      </c>
      <c r="D2038">
        <v>1728</v>
      </c>
    </row>
    <row r="2039" spans="1:4" x14ac:dyDescent="0.3">
      <c r="A2039">
        <v>34041</v>
      </c>
      <c r="B2039">
        <v>2011</v>
      </c>
      <c r="C2039">
        <v>1100</v>
      </c>
      <c r="D2039">
        <v>1708</v>
      </c>
    </row>
    <row r="2040" spans="1:4" x14ac:dyDescent="0.3">
      <c r="A2040">
        <v>34041</v>
      </c>
      <c r="B2040">
        <v>2012</v>
      </c>
      <c r="C2040">
        <v>1146</v>
      </c>
      <c r="D2040">
        <v>1708</v>
      </c>
    </row>
    <row r="2041" spans="1:4" x14ac:dyDescent="0.3">
      <c r="A2041">
        <v>34041</v>
      </c>
      <c r="B2041">
        <v>2013</v>
      </c>
      <c r="C2041">
        <v>1154</v>
      </c>
      <c r="D2041">
        <v>1740</v>
      </c>
    </row>
    <row r="2042" spans="1:4" x14ac:dyDescent="0.3">
      <c r="A2042">
        <v>34041</v>
      </c>
      <c r="B2042">
        <v>2014</v>
      </c>
      <c r="C2042">
        <v>1178</v>
      </c>
      <c r="D2042">
        <v>1758</v>
      </c>
    </row>
    <row r="2043" spans="1:4" x14ac:dyDescent="0.3">
      <c r="A2043">
        <v>34041</v>
      </c>
      <c r="B2043">
        <v>2015</v>
      </c>
      <c r="C2043">
        <v>1216</v>
      </c>
      <c r="D2043">
        <v>1806</v>
      </c>
    </row>
    <row r="2044" spans="1:4" x14ac:dyDescent="0.3">
      <c r="A2044">
        <v>34041</v>
      </c>
      <c r="B2044">
        <v>2016</v>
      </c>
      <c r="C2044">
        <v>1215</v>
      </c>
      <c r="D2044">
        <v>1844</v>
      </c>
    </row>
    <row r="2045" spans="1:4" x14ac:dyDescent="0.3">
      <c r="A2045">
        <v>34041</v>
      </c>
      <c r="B2045">
        <v>2017</v>
      </c>
      <c r="C2045">
        <v>1221</v>
      </c>
      <c r="D2045">
        <v>1902</v>
      </c>
    </row>
    <row r="2046" spans="1:4" x14ac:dyDescent="0.3">
      <c r="A2046">
        <v>34041</v>
      </c>
      <c r="B2046">
        <v>2018</v>
      </c>
      <c r="C2046">
        <v>1232</v>
      </c>
      <c r="D2046">
        <v>1934</v>
      </c>
    </row>
    <row r="2047" spans="1:4" x14ac:dyDescent="0.3">
      <c r="A2047">
        <v>34041</v>
      </c>
      <c r="B2047">
        <v>2019</v>
      </c>
      <c r="C2047">
        <v>1211</v>
      </c>
      <c r="D2047">
        <v>1947</v>
      </c>
    </row>
    <row r="2048" spans="1:4" x14ac:dyDescent="0.3">
      <c r="A2048">
        <v>34042</v>
      </c>
      <c r="B2048">
        <v>2009</v>
      </c>
      <c r="C2048">
        <v>892</v>
      </c>
      <c r="D2048">
        <v>1366</v>
      </c>
    </row>
    <row r="2049" spans="1:4" x14ac:dyDescent="0.3">
      <c r="A2049">
        <v>34042</v>
      </c>
      <c r="B2049">
        <v>2010</v>
      </c>
      <c r="C2049">
        <v>930</v>
      </c>
      <c r="D2049">
        <v>1358</v>
      </c>
    </row>
    <row r="2050" spans="1:4" x14ac:dyDescent="0.3">
      <c r="A2050">
        <v>34042</v>
      </c>
      <c r="B2050">
        <v>2011</v>
      </c>
      <c r="C2050">
        <v>885</v>
      </c>
      <c r="D2050">
        <v>1388</v>
      </c>
    </row>
    <row r="2051" spans="1:4" x14ac:dyDescent="0.3">
      <c r="A2051">
        <v>34042</v>
      </c>
      <c r="B2051">
        <v>2012</v>
      </c>
      <c r="C2051">
        <v>881</v>
      </c>
      <c r="D2051">
        <v>1386</v>
      </c>
    </row>
    <row r="2052" spans="1:4" x14ac:dyDescent="0.3">
      <c r="A2052">
        <v>34042</v>
      </c>
      <c r="B2052">
        <v>2013</v>
      </c>
      <c r="C2052">
        <v>884</v>
      </c>
      <c r="D2052">
        <v>1381</v>
      </c>
    </row>
    <row r="2053" spans="1:4" x14ac:dyDescent="0.3">
      <c r="A2053">
        <v>34042</v>
      </c>
      <c r="B2053">
        <v>2014</v>
      </c>
      <c r="C2053">
        <v>861</v>
      </c>
      <c r="D2053">
        <v>1402</v>
      </c>
    </row>
    <row r="2054" spans="1:4" x14ac:dyDescent="0.3">
      <c r="A2054">
        <v>34042</v>
      </c>
      <c r="B2054">
        <v>2015</v>
      </c>
      <c r="C2054">
        <v>829</v>
      </c>
      <c r="D2054">
        <v>1388</v>
      </c>
    </row>
    <row r="2055" spans="1:4" x14ac:dyDescent="0.3">
      <c r="A2055">
        <v>34042</v>
      </c>
      <c r="B2055">
        <v>2016</v>
      </c>
      <c r="C2055">
        <v>828</v>
      </c>
      <c r="D2055">
        <v>1411</v>
      </c>
    </row>
    <row r="2056" spans="1:4" x14ac:dyDescent="0.3">
      <c r="A2056">
        <v>34042</v>
      </c>
      <c r="B2056">
        <v>2017</v>
      </c>
      <c r="C2056">
        <v>805</v>
      </c>
      <c r="D2056">
        <v>1403</v>
      </c>
    </row>
    <row r="2057" spans="1:4" x14ac:dyDescent="0.3">
      <c r="A2057">
        <v>34042</v>
      </c>
      <c r="B2057">
        <v>2018</v>
      </c>
      <c r="C2057">
        <v>803</v>
      </c>
      <c r="D2057">
        <v>1369</v>
      </c>
    </row>
    <row r="2058" spans="1:4" x14ac:dyDescent="0.3">
      <c r="A2058">
        <v>34042</v>
      </c>
      <c r="B2058">
        <v>2019</v>
      </c>
      <c r="C2058">
        <v>807</v>
      </c>
      <c r="D2058">
        <v>1345</v>
      </c>
    </row>
    <row r="2059" spans="1:4" x14ac:dyDescent="0.3">
      <c r="A2059">
        <v>34043</v>
      </c>
      <c r="B2059">
        <v>2009</v>
      </c>
      <c r="C2059">
        <v>189</v>
      </c>
      <c r="D2059">
        <v>300</v>
      </c>
    </row>
    <row r="2060" spans="1:4" x14ac:dyDescent="0.3">
      <c r="A2060">
        <v>34043</v>
      </c>
      <c r="B2060">
        <v>2010</v>
      </c>
      <c r="C2060">
        <v>183</v>
      </c>
      <c r="D2060">
        <v>282</v>
      </c>
    </row>
    <row r="2061" spans="1:4" x14ac:dyDescent="0.3">
      <c r="A2061">
        <v>34043</v>
      </c>
      <c r="B2061">
        <v>2011</v>
      </c>
      <c r="C2061">
        <v>172</v>
      </c>
      <c r="D2061">
        <v>283</v>
      </c>
    </row>
    <row r="2062" spans="1:4" x14ac:dyDescent="0.3">
      <c r="A2062">
        <v>34043</v>
      </c>
      <c r="B2062">
        <v>2012</v>
      </c>
      <c r="C2062">
        <v>166</v>
      </c>
      <c r="D2062">
        <v>271</v>
      </c>
    </row>
    <row r="2063" spans="1:4" x14ac:dyDescent="0.3">
      <c r="A2063">
        <v>34043</v>
      </c>
      <c r="B2063">
        <v>2013</v>
      </c>
      <c r="C2063">
        <v>171</v>
      </c>
      <c r="D2063">
        <v>274</v>
      </c>
    </row>
    <row r="2064" spans="1:4" x14ac:dyDescent="0.3">
      <c r="A2064">
        <v>34043</v>
      </c>
      <c r="B2064">
        <v>2014</v>
      </c>
      <c r="C2064">
        <v>189</v>
      </c>
      <c r="D2064">
        <v>278</v>
      </c>
    </row>
    <row r="2065" spans="1:4" x14ac:dyDescent="0.3">
      <c r="A2065">
        <v>34043</v>
      </c>
      <c r="B2065">
        <v>2015</v>
      </c>
      <c r="C2065">
        <v>185</v>
      </c>
      <c r="D2065">
        <v>293</v>
      </c>
    </row>
    <row r="2066" spans="1:4" x14ac:dyDescent="0.3">
      <c r="A2066">
        <v>34043</v>
      </c>
      <c r="B2066">
        <v>2016</v>
      </c>
      <c r="C2066">
        <v>193</v>
      </c>
      <c r="D2066">
        <v>292</v>
      </c>
    </row>
    <row r="2067" spans="1:4" x14ac:dyDescent="0.3">
      <c r="A2067">
        <v>34043</v>
      </c>
      <c r="B2067">
        <v>2017</v>
      </c>
      <c r="C2067">
        <v>192</v>
      </c>
      <c r="D2067">
        <v>290</v>
      </c>
    </row>
    <row r="2068" spans="1:4" x14ac:dyDescent="0.3">
      <c r="A2068">
        <v>34043</v>
      </c>
      <c r="B2068">
        <v>2018</v>
      </c>
      <c r="C2068">
        <v>199</v>
      </c>
      <c r="D2068">
        <v>290</v>
      </c>
    </row>
    <row r="2069" spans="1:4" x14ac:dyDescent="0.3">
      <c r="A2069">
        <v>34043</v>
      </c>
      <c r="B2069">
        <v>2019</v>
      </c>
      <c r="C2069">
        <v>210</v>
      </c>
      <c r="D2069">
        <v>283</v>
      </c>
    </row>
    <row r="2070" spans="1:4" x14ac:dyDescent="0.3">
      <c r="A2070">
        <v>35002</v>
      </c>
      <c r="B2070">
        <v>2009</v>
      </c>
      <c r="C2070">
        <v>533</v>
      </c>
      <c r="D2070">
        <v>865</v>
      </c>
    </row>
    <row r="2071" spans="1:4" x14ac:dyDescent="0.3">
      <c r="A2071">
        <v>35002</v>
      </c>
      <c r="B2071">
        <v>2010</v>
      </c>
      <c r="C2071">
        <v>574</v>
      </c>
      <c r="D2071">
        <v>853</v>
      </c>
    </row>
    <row r="2072" spans="1:4" x14ac:dyDescent="0.3">
      <c r="A2072">
        <v>35002</v>
      </c>
      <c r="B2072">
        <v>2011</v>
      </c>
      <c r="C2072">
        <v>565</v>
      </c>
      <c r="D2072">
        <v>865</v>
      </c>
    </row>
    <row r="2073" spans="1:4" x14ac:dyDescent="0.3">
      <c r="A2073">
        <v>35002</v>
      </c>
      <c r="B2073">
        <v>2012</v>
      </c>
      <c r="C2073">
        <v>602</v>
      </c>
      <c r="D2073">
        <v>893</v>
      </c>
    </row>
    <row r="2074" spans="1:4" x14ac:dyDescent="0.3">
      <c r="A2074">
        <v>35002</v>
      </c>
      <c r="B2074">
        <v>2013</v>
      </c>
      <c r="C2074">
        <v>600</v>
      </c>
      <c r="D2074">
        <v>952</v>
      </c>
    </row>
    <row r="2075" spans="1:4" x14ac:dyDescent="0.3">
      <c r="A2075">
        <v>35002</v>
      </c>
      <c r="B2075">
        <v>2014</v>
      </c>
      <c r="C2075">
        <v>594</v>
      </c>
      <c r="D2075">
        <v>987</v>
      </c>
    </row>
    <row r="2076" spans="1:4" x14ac:dyDescent="0.3">
      <c r="A2076">
        <v>35002</v>
      </c>
      <c r="B2076">
        <v>2015</v>
      </c>
      <c r="C2076">
        <v>560</v>
      </c>
      <c r="D2076">
        <v>990</v>
      </c>
    </row>
    <row r="2077" spans="1:4" x14ac:dyDescent="0.3">
      <c r="A2077">
        <v>35002</v>
      </c>
      <c r="B2077">
        <v>2016</v>
      </c>
      <c r="C2077">
        <v>554</v>
      </c>
      <c r="D2077">
        <v>1008</v>
      </c>
    </row>
    <row r="2078" spans="1:4" x14ac:dyDescent="0.3">
      <c r="A2078">
        <v>35002</v>
      </c>
      <c r="B2078">
        <v>2017</v>
      </c>
      <c r="C2078">
        <v>558</v>
      </c>
      <c r="D2078">
        <v>1020</v>
      </c>
    </row>
    <row r="2079" spans="1:4" x14ac:dyDescent="0.3">
      <c r="A2079">
        <v>35002</v>
      </c>
      <c r="B2079">
        <v>2018</v>
      </c>
      <c r="C2079">
        <v>560</v>
      </c>
      <c r="D2079">
        <v>1025</v>
      </c>
    </row>
    <row r="2080" spans="1:4" x14ac:dyDescent="0.3">
      <c r="A2080">
        <v>35002</v>
      </c>
      <c r="B2080">
        <v>2019</v>
      </c>
      <c r="C2080">
        <v>571</v>
      </c>
      <c r="D2080">
        <v>1039</v>
      </c>
    </row>
    <row r="2081" spans="1:4" x14ac:dyDescent="0.3">
      <c r="A2081">
        <v>35005</v>
      </c>
      <c r="B2081">
        <v>2009</v>
      </c>
      <c r="C2081">
        <v>442</v>
      </c>
      <c r="D2081">
        <v>706</v>
      </c>
    </row>
    <row r="2082" spans="1:4" x14ac:dyDescent="0.3">
      <c r="A2082">
        <v>35005</v>
      </c>
      <c r="B2082">
        <v>2010</v>
      </c>
      <c r="C2082">
        <v>452</v>
      </c>
      <c r="D2082">
        <v>696</v>
      </c>
    </row>
    <row r="2083" spans="1:4" x14ac:dyDescent="0.3">
      <c r="A2083">
        <v>35005</v>
      </c>
      <c r="B2083">
        <v>2011</v>
      </c>
      <c r="C2083">
        <v>459</v>
      </c>
      <c r="D2083">
        <v>682</v>
      </c>
    </row>
    <row r="2084" spans="1:4" x14ac:dyDescent="0.3">
      <c r="A2084">
        <v>35005</v>
      </c>
      <c r="B2084">
        <v>2012</v>
      </c>
      <c r="C2084">
        <v>448</v>
      </c>
      <c r="D2084">
        <v>688</v>
      </c>
    </row>
    <row r="2085" spans="1:4" x14ac:dyDescent="0.3">
      <c r="A2085">
        <v>35005</v>
      </c>
      <c r="B2085">
        <v>2013</v>
      </c>
      <c r="C2085">
        <v>445</v>
      </c>
      <c r="D2085">
        <v>688</v>
      </c>
    </row>
    <row r="2086" spans="1:4" x14ac:dyDescent="0.3">
      <c r="A2086">
        <v>35005</v>
      </c>
      <c r="B2086">
        <v>2014</v>
      </c>
      <c r="C2086">
        <v>414</v>
      </c>
      <c r="D2086">
        <v>711</v>
      </c>
    </row>
    <row r="2087" spans="1:4" x14ac:dyDescent="0.3">
      <c r="A2087">
        <v>35005</v>
      </c>
      <c r="B2087">
        <v>2015</v>
      </c>
      <c r="C2087">
        <v>454</v>
      </c>
      <c r="D2087">
        <v>736</v>
      </c>
    </row>
    <row r="2088" spans="1:4" x14ac:dyDescent="0.3">
      <c r="A2088">
        <v>35005</v>
      </c>
      <c r="B2088">
        <v>2016</v>
      </c>
      <c r="C2088">
        <v>427</v>
      </c>
      <c r="D2088">
        <v>755</v>
      </c>
    </row>
    <row r="2089" spans="1:4" x14ac:dyDescent="0.3">
      <c r="A2089">
        <v>35005</v>
      </c>
      <c r="B2089">
        <v>2017</v>
      </c>
      <c r="C2089">
        <v>448</v>
      </c>
      <c r="D2089">
        <v>755</v>
      </c>
    </row>
    <row r="2090" spans="1:4" x14ac:dyDescent="0.3">
      <c r="A2090">
        <v>35005</v>
      </c>
      <c r="B2090">
        <v>2018</v>
      </c>
      <c r="C2090">
        <v>436</v>
      </c>
      <c r="D2090">
        <v>749</v>
      </c>
    </row>
    <row r="2091" spans="1:4" x14ac:dyDescent="0.3">
      <c r="A2091">
        <v>35005</v>
      </c>
      <c r="B2091">
        <v>2019</v>
      </c>
      <c r="C2091">
        <v>441</v>
      </c>
      <c r="D2091">
        <v>740</v>
      </c>
    </row>
    <row r="2092" spans="1:4" x14ac:dyDescent="0.3">
      <c r="A2092">
        <v>35006</v>
      </c>
      <c r="B2092">
        <v>2009</v>
      </c>
      <c r="C2092">
        <v>487</v>
      </c>
      <c r="D2092">
        <v>691</v>
      </c>
    </row>
    <row r="2093" spans="1:4" x14ac:dyDescent="0.3">
      <c r="A2093">
        <v>35006</v>
      </c>
      <c r="B2093">
        <v>2010</v>
      </c>
      <c r="C2093">
        <v>504</v>
      </c>
      <c r="D2093">
        <v>686</v>
      </c>
    </row>
    <row r="2094" spans="1:4" x14ac:dyDescent="0.3">
      <c r="A2094">
        <v>35006</v>
      </c>
      <c r="B2094">
        <v>2011</v>
      </c>
      <c r="C2094">
        <v>535</v>
      </c>
      <c r="D2094">
        <v>713</v>
      </c>
    </row>
    <row r="2095" spans="1:4" x14ac:dyDescent="0.3">
      <c r="A2095">
        <v>35006</v>
      </c>
      <c r="B2095">
        <v>2012</v>
      </c>
      <c r="C2095">
        <v>535</v>
      </c>
      <c r="D2095">
        <v>736</v>
      </c>
    </row>
    <row r="2096" spans="1:4" x14ac:dyDescent="0.3">
      <c r="A2096">
        <v>35006</v>
      </c>
      <c r="B2096">
        <v>2013</v>
      </c>
      <c r="C2096">
        <v>560</v>
      </c>
      <c r="D2096">
        <v>725</v>
      </c>
    </row>
    <row r="2097" spans="1:4" x14ac:dyDescent="0.3">
      <c r="A2097">
        <v>35006</v>
      </c>
      <c r="B2097">
        <v>2014</v>
      </c>
      <c r="C2097">
        <v>528</v>
      </c>
      <c r="D2097">
        <v>761</v>
      </c>
    </row>
    <row r="2098" spans="1:4" x14ac:dyDescent="0.3">
      <c r="A2098">
        <v>35006</v>
      </c>
      <c r="B2098">
        <v>2015</v>
      </c>
      <c r="C2098">
        <v>505</v>
      </c>
      <c r="D2098">
        <v>805</v>
      </c>
    </row>
    <row r="2099" spans="1:4" x14ac:dyDescent="0.3">
      <c r="A2099">
        <v>35006</v>
      </c>
      <c r="B2099">
        <v>2016</v>
      </c>
      <c r="C2099">
        <v>493</v>
      </c>
      <c r="D2099">
        <v>830</v>
      </c>
    </row>
    <row r="2100" spans="1:4" x14ac:dyDescent="0.3">
      <c r="A2100">
        <v>35006</v>
      </c>
      <c r="B2100">
        <v>2017</v>
      </c>
      <c r="C2100">
        <v>473</v>
      </c>
      <c r="D2100">
        <v>853</v>
      </c>
    </row>
    <row r="2101" spans="1:4" x14ac:dyDescent="0.3">
      <c r="A2101">
        <v>35006</v>
      </c>
      <c r="B2101">
        <v>2018</v>
      </c>
      <c r="C2101">
        <v>487</v>
      </c>
      <c r="D2101">
        <v>805</v>
      </c>
    </row>
    <row r="2102" spans="1:4" x14ac:dyDescent="0.3">
      <c r="A2102">
        <v>35006</v>
      </c>
      <c r="B2102">
        <v>2019</v>
      </c>
      <c r="C2102">
        <v>482</v>
      </c>
      <c r="D2102">
        <v>786</v>
      </c>
    </row>
    <row r="2103" spans="1:4" x14ac:dyDescent="0.3">
      <c r="A2103">
        <v>35011</v>
      </c>
      <c r="B2103">
        <v>2009</v>
      </c>
      <c r="C2103">
        <v>448</v>
      </c>
      <c r="D2103">
        <v>750</v>
      </c>
    </row>
    <row r="2104" spans="1:4" x14ac:dyDescent="0.3">
      <c r="A2104">
        <v>35011</v>
      </c>
      <c r="B2104">
        <v>2010</v>
      </c>
      <c r="C2104">
        <v>461</v>
      </c>
      <c r="D2104">
        <v>720</v>
      </c>
    </row>
    <row r="2105" spans="1:4" x14ac:dyDescent="0.3">
      <c r="A2105">
        <v>35011</v>
      </c>
      <c r="B2105">
        <v>2011</v>
      </c>
      <c r="C2105">
        <v>452</v>
      </c>
      <c r="D2105">
        <v>730</v>
      </c>
    </row>
    <row r="2106" spans="1:4" x14ac:dyDescent="0.3">
      <c r="A2106">
        <v>35011</v>
      </c>
      <c r="B2106">
        <v>2012</v>
      </c>
      <c r="C2106">
        <v>453</v>
      </c>
      <c r="D2106">
        <v>720</v>
      </c>
    </row>
    <row r="2107" spans="1:4" x14ac:dyDescent="0.3">
      <c r="A2107">
        <v>35011</v>
      </c>
      <c r="B2107">
        <v>2013</v>
      </c>
      <c r="C2107">
        <v>458</v>
      </c>
      <c r="D2107">
        <v>740</v>
      </c>
    </row>
    <row r="2108" spans="1:4" x14ac:dyDescent="0.3">
      <c r="A2108">
        <v>35011</v>
      </c>
      <c r="B2108">
        <v>2014</v>
      </c>
      <c r="C2108">
        <v>454</v>
      </c>
      <c r="D2108">
        <v>727</v>
      </c>
    </row>
    <row r="2109" spans="1:4" x14ac:dyDescent="0.3">
      <c r="A2109">
        <v>35011</v>
      </c>
      <c r="B2109">
        <v>2015</v>
      </c>
      <c r="C2109">
        <v>444</v>
      </c>
      <c r="D2109">
        <v>736</v>
      </c>
    </row>
    <row r="2110" spans="1:4" x14ac:dyDescent="0.3">
      <c r="A2110">
        <v>35011</v>
      </c>
      <c r="B2110">
        <v>2016</v>
      </c>
      <c r="C2110">
        <v>428</v>
      </c>
      <c r="D2110">
        <v>710</v>
      </c>
    </row>
    <row r="2111" spans="1:4" x14ac:dyDescent="0.3">
      <c r="A2111">
        <v>35011</v>
      </c>
      <c r="B2111">
        <v>2017</v>
      </c>
      <c r="C2111">
        <v>402</v>
      </c>
      <c r="D2111">
        <v>721</v>
      </c>
    </row>
    <row r="2112" spans="1:4" x14ac:dyDescent="0.3">
      <c r="A2112">
        <v>35011</v>
      </c>
      <c r="B2112">
        <v>2018</v>
      </c>
      <c r="C2112">
        <v>391</v>
      </c>
      <c r="D2112">
        <v>699</v>
      </c>
    </row>
    <row r="2113" spans="1:4" x14ac:dyDescent="0.3">
      <c r="A2113">
        <v>35011</v>
      </c>
      <c r="B2113">
        <v>2019</v>
      </c>
      <c r="C2113">
        <v>390</v>
      </c>
      <c r="D2113">
        <v>684</v>
      </c>
    </row>
    <row r="2114" spans="1:4" x14ac:dyDescent="0.3">
      <c r="A2114">
        <v>35013</v>
      </c>
      <c r="B2114">
        <v>2009</v>
      </c>
      <c r="C2114">
        <v>2111</v>
      </c>
      <c r="D2114">
        <v>3407</v>
      </c>
    </row>
    <row r="2115" spans="1:4" x14ac:dyDescent="0.3">
      <c r="A2115">
        <v>35013</v>
      </c>
      <c r="B2115">
        <v>2010</v>
      </c>
      <c r="C2115">
        <v>2217</v>
      </c>
      <c r="D2115">
        <v>3369</v>
      </c>
    </row>
    <row r="2116" spans="1:4" x14ac:dyDescent="0.3">
      <c r="A2116">
        <v>35013</v>
      </c>
      <c r="B2116">
        <v>2011</v>
      </c>
      <c r="C2116">
        <v>2296</v>
      </c>
      <c r="D2116">
        <v>3410</v>
      </c>
    </row>
    <row r="2117" spans="1:4" x14ac:dyDescent="0.3">
      <c r="A2117">
        <v>35013</v>
      </c>
      <c r="B2117">
        <v>2012</v>
      </c>
      <c r="C2117">
        <v>2255</v>
      </c>
      <c r="D2117">
        <v>3390</v>
      </c>
    </row>
    <row r="2118" spans="1:4" x14ac:dyDescent="0.3">
      <c r="A2118">
        <v>35013</v>
      </c>
      <c r="B2118">
        <v>2013</v>
      </c>
      <c r="C2118">
        <v>2244</v>
      </c>
      <c r="D2118">
        <v>3458</v>
      </c>
    </row>
    <row r="2119" spans="1:4" x14ac:dyDescent="0.3">
      <c r="A2119">
        <v>35013</v>
      </c>
      <c r="B2119">
        <v>2014</v>
      </c>
      <c r="C2119">
        <v>2255</v>
      </c>
      <c r="D2119">
        <v>3539</v>
      </c>
    </row>
    <row r="2120" spans="1:4" x14ac:dyDescent="0.3">
      <c r="A2120">
        <v>35013</v>
      </c>
      <c r="B2120">
        <v>2015</v>
      </c>
      <c r="C2120">
        <v>2265</v>
      </c>
      <c r="D2120">
        <v>3634</v>
      </c>
    </row>
    <row r="2121" spans="1:4" x14ac:dyDescent="0.3">
      <c r="A2121">
        <v>35013</v>
      </c>
      <c r="B2121">
        <v>2016</v>
      </c>
      <c r="C2121">
        <v>2301</v>
      </c>
      <c r="D2121">
        <v>3708</v>
      </c>
    </row>
    <row r="2122" spans="1:4" x14ac:dyDescent="0.3">
      <c r="A2122">
        <v>35013</v>
      </c>
      <c r="B2122">
        <v>2017</v>
      </c>
      <c r="C2122">
        <v>2255</v>
      </c>
      <c r="D2122">
        <v>3806</v>
      </c>
    </row>
    <row r="2123" spans="1:4" x14ac:dyDescent="0.3">
      <c r="A2123">
        <v>35013</v>
      </c>
      <c r="B2123">
        <v>2018</v>
      </c>
      <c r="C2123">
        <v>2254</v>
      </c>
      <c r="D2123">
        <v>3810</v>
      </c>
    </row>
    <row r="2124" spans="1:4" x14ac:dyDescent="0.3">
      <c r="A2124">
        <v>35013</v>
      </c>
      <c r="B2124">
        <v>2019</v>
      </c>
      <c r="C2124">
        <v>2271</v>
      </c>
      <c r="D2124">
        <v>3786</v>
      </c>
    </row>
    <row r="2125" spans="1:4" x14ac:dyDescent="0.3">
      <c r="A2125">
        <v>35014</v>
      </c>
      <c r="B2125">
        <v>2009</v>
      </c>
      <c r="C2125">
        <v>313</v>
      </c>
      <c r="D2125">
        <v>435</v>
      </c>
    </row>
    <row r="2126" spans="1:4" x14ac:dyDescent="0.3">
      <c r="A2126">
        <v>35014</v>
      </c>
      <c r="B2126">
        <v>2010</v>
      </c>
      <c r="C2126">
        <v>311</v>
      </c>
      <c r="D2126">
        <v>438</v>
      </c>
    </row>
    <row r="2127" spans="1:4" x14ac:dyDescent="0.3">
      <c r="A2127">
        <v>35014</v>
      </c>
      <c r="B2127">
        <v>2011</v>
      </c>
      <c r="C2127">
        <v>304</v>
      </c>
      <c r="D2127">
        <v>436</v>
      </c>
    </row>
    <row r="2128" spans="1:4" x14ac:dyDescent="0.3">
      <c r="A2128">
        <v>35014</v>
      </c>
      <c r="B2128">
        <v>2012</v>
      </c>
      <c r="C2128">
        <v>291</v>
      </c>
      <c r="D2128">
        <v>442</v>
      </c>
    </row>
    <row r="2129" spans="1:4" x14ac:dyDescent="0.3">
      <c r="A2129">
        <v>35014</v>
      </c>
      <c r="B2129">
        <v>2013</v>
      </c>
      <c r="C2129">
        <v>295</v>
      </c>
      <c r="D2129">
        <v>440</v>
      </c>
    </row>
    <row r="2130" spans="1:4" x14ac:dyDescent="0.3">
      <c r="A2130">
        <v>35014</v>
      </c>
      <c r="B2130">
        <v>2014</v>
      </c>
      <c r="C2130">
        <v>313</v>
      </c>
      <c r="D2130">
        <v>452</v>
      </c>
    </row>
    <row r="2131" spans="1:4" x14ac:dyDescent="0.3">
      <c r="A2131">
        <v>35014</v>
      </c>
      <c r="B2131">
        <v>2015</v>
      </c>
      <c r="C2131">
        <v>313</v>
      </c>
      <c r="D2131">
        <v>465</v>
      </c>
    </row>
    <row r="2132" spans="1:4" x14ac:dyDescent="0.3">
      <c r="A2132">
        <v>35014</v>
      </c>
      <c r="B2132">
        <v>2016</v>
      </c>
      <c r="C2132">
        <v>300</v>
      </c>
      <c r="D2132">
        <v>472</v>
      </c>
    </row>
    <row r="2133" spans="1:4" x14ac:dyDescent="0.3">
      <c r="A2133">
        <v>35014</v>
      </c>
      <c r="B2133">
        <v>2017</v>
      </c>
      <c r="C2133">
        <v>277</v>
      </c>
      <c r="D2133">
        <v>498</v>
      </c>
    </row>
    <row r="2134" spans="1:4" x14ac:dyDescent="0.3">
      <c r="A2134">
        <v>35014</v>
      </c>
      <c r="B2134">
        <v>2018</v>
      </c>
      <c r="C2134">
        <v>285</v>
      </c>
      <c r="D2134">
        <v>495</v>
      </c>
    </row>
    <row r="2135" spans="1:4" x14ac:dyDescent="0.3">
      <c r="A2135">
        <v>35014</v>
      </c>
      <c r="B2135">
        <v>2019</v>
      </c>
      <c r="C2135">
        <v>294</v>
      </c>
      <c r="D2135">
        <v>479</v>
      </c>
    </row>
    <row r="2136" spans="1:4" x14ac:dyDescent="0.3">
      <c r="A2136">
        <v>35029</v>
      </c>
      <c r="B2136">
        <v>2009</v>
      </c>
      <c r="C2136">
        <v>305</v>
      </c>
      <c r="D2136">
        <v>518</v>
      </c>
    </row>
    <row r="2137" spans="1:4" x14ac:dyDescent="0.3">
      <c r="A2137">
        <v>35029</v>
      </c>
      <c r="B2137">
        <v>2010</v>
      </c>
      <c r="C2137">
        <v>313</v>
      </c>
      <c r="D2137">
        <v>509</v>
      </c>
    </row>
    <row r="2138" spans="1:4" x14ac:dyDescent="0.3">
      <c r="A2138">
        <v>35029</v>
      </c>
      <c r="B2138">
        <v>2011</v>
      </c>
      <c r="C2138">
        <v>291</v>
      </c>
      <c r="D2138">
        <v>494</v>
      </c>
    </row>
    <row r="2139" spans="1:4" x14ac:dyDescent="0.3">
      <c r="A2139">
        <v>35029</v>
      </c>
      <c r="B2139">
        <v>2012</v>
      </c>
      <c r="C2139">
        <v>303</v>
      </c>
      <c r="D2139">
        <v>478</v>
      </c>
    </row>
    <row r="2140" spans="1:4" x14ac:dyDescent="0.3">
      <c r="A2140">
        <v>35029</v>
      </c>
      <c r="B2140">
        <v>2013</v>
      </c>
      <c r="C2140">
        <v>307</v>
      </c>
      <c r="D2140">
        <v>470</v>
      </c>
    </row>
    <row r="2141" spans="1:4" x14ac:dyDescent="0.3">
      <c r="A2141">
        <v>35029</v>
      </c>
      <c r="B2141">
        <v>2014</v>
      </c>
      <c r="C2141">
        <v>294</v>
      </c>
      <c r="D2141">
        <v>503</v>
      </c>
    </row>
    <row r="2142" spans="1:4" x14ac:dyDescent="0.3">
      <c r="A2142">
        <v>35029</v>
      </c>
      <c r="B2142">
        <v>2015</v>
      </c>
      <c r="C2142">
        <v>284</v>
      </c>
      <c r="D2142">
        <v>507</v>
      </c>
    </row>
    <row r="2143" spans="1:4" x14ac:dyDescent="0.3">
      <c r="A2143">
        <v>35029</v>
      </c>
      <c r="B2143">
        <v>2016</v>
      </c>
      <c r="C2143">
        <v>275</v>
      </c>
      <c r="D2143">
        <v>506</v>
      </c>
    </row>
    <row r="2144" spans="1:4" x14ac:dyDescent="0.3">
      <c r="A2144">
        <v>35029</v>
      </c>
      <c r="B2144">
        <v>2017</v>
      </c>
      <c r="C2144">
        <v>273</v>
      </c>
      <c r="D2144">
        <v>487</v>
      </c>
    </row>
    <row r="2145" spans="1:4" x14ac:dyDescent="0.3">
      <c r="A2145">
        <v>35029</v>
      </c>
      <c r="B2145">
        <v>2018</v>
      </c>
      <c r="C2145">
        <v>267</v>
      </c>
      <c r="D2145">
        <v>472</v>
      </c>
    </row>
    <row r="2146" spans="1:4" x14ac:dyDescent="0.3">
      <c r="A2146">
        <v>35029</v>
      </c>
      <c r="B2146">
        <v>2019</v>
      </c>
      <c r="C2146">
        <v>261</v>
      </c>
      <c r="D2146">
        <v>471</v>
      </c>
    </row>
    <row r="2147" spans="1:4" x14ac:dyDescent="0.3">
      <c r="A2147">
        <v>36006</v>
      </c>
      <c r="B2147">
        <v>2009</v>
      </c>
      <c r="C2147">
        <v>413</v>
      </c>
      <c r="D2147">
        <v>590</v>
      </c>
    </row>
    <row r="2148" spans="1:4" x14ac:dyDescent="0.3">
      <c r="A2148">
        <v>36006</v>
      </c>
      <c r="B2148">
        <v>2010</v>
      </c>
      <c r="C2148">
        <v>432</v>
      </c>
      <c r="D2148">
        <v>584</v>
      </c>
    </row>
    <row r="2149" spans="1:4" x14ac:dyDescent="0.3">
      <c r="A2149">
        <v>36006</v>
      </c>
      <c r="B2149">
        <v>2011</v>
      </c>
      <c r="C2149">
        <v>450</v>
      </c>
      <c r="D2149">
        <v>607</v>
      </c>
    </row>
    <row r="2150" spans="1:4" x14ac:dyDescent="0.3">
      <c r="A2150">
        <v>36006</v>
      </c>
      <c r="B2150">
        <v>2012</v>
      </c>
      <c r="C2150">
        <v>453</v>
      </c>
      <c r="D2150">
        <v>636</v>
      </c>
    </row>
    <row r="2151" spans="1:4" x14ac:dyDescent="0.3">
      <c r="A2151">
        <v>36006</v>
      </c>
      <c r="B2151">
        <v>2013</v>
      </c>
      <c r="C2151">
        <v>430</v>
      </c>
      <c r="D2151">
        <v>646</v>
      </c>
    </row>
    <row r="2152" spans="1:4" x14ac:dyDescent="0.3">
      <c r="A2152">
        <v>36006</v>
      </c>
      <c r="B2152">
        <v>2014</v>
      </c>
      <c r="C2152">
        <v>394</v>
      </c>
      <c r="D2152">
        <v>685</v>
      </c>
    </row>
    <row r="2153" spans="1:4" x14ac:dyDescent="0.3">
      <c r="A2153">
        <v>36006</v>
      </c>
      <c r="B2153">
        <v>2015</v>
      </c>
      <c r="C2153">
        <v>396</v>
      </c>
      <c r="D2153">
        <v>689</v>
      </c>
    </row>
    <row r="2154" spans="1:4" x14ac:dyDescent="0.3">
      <c r="A2154">
        <v>36006</v>
      </c>
      <c r="B2154">
        <v>2016</v>
      </c>
      <c r="C2154">
        <v>406</v>
      </c>
      <c r="D2154">
        <v>722</v>
      </c>
    </row>
    <row r="2155" spans="1:4" x14ac:dyDescent="0.3">
      <c r="A2155">
        <v>36006</v>
      </c>
      <c r="B2155">
        <v>2017</v>
      </c>
      <c r="C2155">
        <v>383</v>
      </c>
      <c r="D2155">
        <v>727</v>
      </c>
    </row>
    <row r="2156" spans="1:4" x14ac:dyDescent="0.3">
      <c r="A2156">
        <v>36006</v>
      </c>
      <c r="B2156">
        <v>2018</v>
      </c>
      <c r="C2156">
        <v>400</v>
      </c>
      <c r="D2156">
        <v>770</v>
      </c>
    </row>
    <row r="2157" spans="1:4" x14ac:dyDescent="0.3">
      <c r="A2157">
        <v>36006</v>
      </c>
      <c r="B2157">
        <v>2019</v>
      </c>
      <c r="C2157">
        <v>402</v>
      </c>
      <c r="D2157">
        <v>753</v>
      </c>
    </row>
    <row r="2158" spans="1:4" x14ac:dyDescent="0.3">
      <c r="A2158">
        <v>36007</v>
      </c>
      <c r="B2158">
        <v>2009</v>
      </c>
      <c r="C2158">
        <v>370</v>
      </c>
      <c r="D2158">
        <v>636</v>
      </c>
    </row>
    <row r="2159" spans="1:4" x14ac:dyDescent="0.3">
      <c r="A2159">
        <v>36007</v>
      </c>
      <c r="B2159">
        <v>2010</v>
      </c>
      <c r="C2159">
        <v>411</v>
      </c>
      <c r="D2159">
        <v>616</v>
      </c>
    </row>
    <row r="2160" spans="1:4" x14ac:dyDescent="0.3">
      <c r="A2160">
        <v>36007</v>
      </c>
      <c r="B2160">
        <v>2011</v>
      </c>
      <c r="C2160">
        <v>411</v>
      </c>
      <c r="D2160">
        <v>630</v>
      </c>
    </row>
    <row r="2161" spans="1:4" x14ac:dyDescent="0.3">
      <c r="A2161">
        <v>36007</v>
      </c>
      <c r="B2161">
        <v>2012</v>
      </c>
      <c r="C2161">
        <v>393</v>
      </c>
      <c r="D2161">
        <v>618</v>
      </c>
    </row>
    <row r="2162" spans="1:4" x14ac:dyDescent="0.3">
      <c r="A2162">
        <v>36007</v>
      </c>
      <c r="B2162">
        <v>2013</v>
      </c>
      <c r="C2162">
        <v>394</v>
      </c>
      <c r="D2162">
        <v>619</v>
      </c>
    </row>
    <row r="2163" spans="1:4" x14ac:dyDescent="0.3">
      <c r="A2163">
        <v>36007</v>
      </c>
      <c r="B2163">
        <v>2014</v>
      </c>
      <c r="C2163">
        <v>398</v>
      </c>
      <c r="D2163">
        <v>615</v>
      </c>
    </row>
    <row r="2164" spans="1:4" x14ac:dyDescent="0.3">
      <c r="A2164">
        <v>36007</v>
      </c>
      <c r="B2164">
        <v>2015</v>
      </c>
      <c r="C2164">
        <v>393</v>
      </c>
      <c r="D2164">
        <v>621</v>
      </c>
    </row>
    <row r="2165" spans="1:4" x14ac:dyDescent="0.3">
      <c r="A2165">
        <v>36007</v>
      </c>
      <c r="B2165">
        <v>2016</v>
      </c>
      <c r="C2165">
        <v>408</v>
      </c>
      <c r="D2165">
        <v>613</v>
      </c>
    </row>
    <row r="2166" spans="1:4" x14ac:dyDescent="0.3">
      <c r="A2166">
        <v>36007</v>
      </c>
      <c r="B2166">
        <v>2017</v>
      </c>
      <c r="C2166">
        <v>365</v>
      </c>
      <c r="D2166">
        <v>620</v>
      </c>
    </row>
    <row r="2167" spans="1:4" x14ac:dyDescent="0.3">
      <c r="A2167">
        <v>36007</v>
      </c>
      <c r="B2167">
        <v>2018</v>
      </c>
      <c r="C2167">
        <v>375</v>
      </c>
      <c r="D2167">
        <v>636</v>
      </c>
    </row>
    <row r="2168" spans="1:4" x14ac:dyDescent="0.3">
      <c r="A2168">
        <v>36007</v>
      </c>
      <c r="B2168">
        <v>2019</v>
      </c>
      <c r="C2168">
        <v>362</v>
      </c>
      <c r="D2168">
        <v>638</v>
      </c>
    </row>
    <row r="2169" spans="1:4" x14ac:dyDescent="0.3">
      <c r="A2169">
        <v>36008</v>
      </c>
      <c r="B2169">
        <v>2009</v>
      </c>
      <c r="C2169">
        <v>966</v>
      </c>
      <c r="D2169">
        <v>1531</v>
      </c>
    </row>
    <row r="2170" spans="1:4" x14ac:dyDescent="0.3">
      <c r="A2170">
        <v>36008</v>
      </c>
      <c r="B2170">
        <v>2010</v>
      </c>
      <c r="C2170">
        <v>999</v>
      </c>
      <c r="D2170">
        <v>1519</v>
      </c>
    </row>
    <row r="2171" spans="1:4" x14ac:dyDescent="0.3">
      <c r="A2171">
        <v>36008</v>
      </c>
      <c r="B2171">
        <v>2011</v>
      </c>
      <c r="C2171">
        <v>1063</v>
      </c>
      <c r="D2171">
        <v>1498</v>
      </c>
    </row>
    <row r="2172" spans="1:4" x14ac:dyDescent="0.3">
      <c r="A2172">
        <v>36008</v>
      </c>
      <c r="B2172">
        <v>2012</v>
      </c>
      <c r="C2172">
        <v>1090</v>
      </c>
      <c r="D2172">
        <v>1502</v>
      </c>
    </row>
    <row r="2173" spans="1:4" x14ac:dyDescent="0.3">
      <c r="A2173">
        <v>36008</v>
      </c>
      <c r="B2173">
        <v>2013</v>
      </c>
      <c r="C2173">
        <v>1073</v>
      </c>
      <c r="D2173">
        <v>1530</v>
      </c>
    </row>
    <row r="2174" spans="1:4" x14ac:dyDescent="0.3">
      <c r="A2174">
        <v>36008</v>
      </c>
      <c r="B2174">
        <v>2014</v>
      </c>
      <c r="C2174">
        <v>1070</v>
      </c>
      <c r="D2174">
        <v>1570</v>
      </c>
    </row>
    <row r="2175" spans="1:4" x14ac:dyDescent="0.3">
      <c r="A2175">
        <v>36008</v>
      </c>
      <c r="B2175">
        <v>2015</v>
      </c>
      <c r="C2175">
        <v>1049</v>
      </c>
      <c r="D2175">
        <v>1616</v>
      </c>
    </row>
    <row r="2176" spans="1:4" x14ac:dyDescent="0.3">
      <c r="A2176">
        <v>36008</v>
      </c>
      <c r="B2176">
        <v>2016</v>
      </c>
      <c r="C2176">
        <v>1005</v>
      </c>
      <c r="D2176">
        <v>1669</v>
      </c>
    </row>
    <row r="2177" spans="1:4" x14ac:dyDescent="0.3">
      <c r="A2177">
        <v>36008</v>
      </c>
      <c r="B2177">
        <v>2017</v>
      </c>
      <c r="C2177">
        <v>1004</v>
      </c>
      <c r="D2177">
        <v>1717</v>
      </c>
    </row>
    <row r="2178" spans="1:4" x14ac:dyDescent="0.3">
      <c r="A2178">
        <v>36008</v>
      </c>
      <c r="B2178">
        <v>2018</v>
      </c>
      <c r="C2178">
        <v>1023</v>
      </c>
      <c r="D2178">
        <v>1761</v>
      </c>
    </row>
    <row r="2179" spans="1:4" x14ac:dyDescent="0.3">
      <c r="A2179">
        <v>36008</v>
      </c>
      <c r="B2179">
        <v>2019</v>
      </c>
      <c r="C2179">
        <v>1049</v>
      </c>
      <c r="D2179">
        <v>1732</v>
      </c>
    </row>
    <row r="2180" spans="1:4" x14ac:dyDescent="0.3">
      <c r="A2180">
        <v>36010</v>
      </c>
      <c r="B2180">
        <v>2009</v>
      </c>
      <c r="C2180">
        <v>373</v>
      </c>
      <c r="D2180">
        <v>547</v>
      </c>
    </row>
    <row r="2181" spans="1:4" x14ac:dyDescent="0.3">
      <c r="A2181">
        <v>36010</v>
      </c>
      <c r="B2181">
        <v>2010</v>
      </c>
      <c r="C2181">
        <v>391</v>
      </c>
      <c r="D2181">
        <v>542</v>
      </c>
    </row>
    <row r="2182" spans="1:4" x14ac:dyDescent="0.3">
      <c r="A2182">
        <v>36010</v>
      </c>
      <c r="B2182">
        <v>2011</v>
      </c>
      <c r="C2182">
        <v>405</v>
      </c>
      <c r="D2182">
        <v>557</v>
      </c>
    </row>
    <row r="2183" spans="1:4" x14ac:dyDescent="0.3">
      <c r="A2183">
        <v>36010</v>
      </c>
      <c r="B2183">
        <v>2012</v>
      </c>
      <c r="C2183">
        <v>414</v>
      </c>
      <c r="D2183">
        <v>548</v>
      </c>
    </row>
    <row r="2184" spans="1:4" x14ac:dyDescent="0.3">
      <c r="A2184">
        <v>36010</v>
      </c>
      <c r="B2184">
        <v>2013</v>
      </c>
      <c r="C2184">
        <v>404</v>
      </c>
      <c r="D2184">
        <v>552</v>
      </c>
    </row>
    <row r="2185" spans="1:4" x14ac:dyDescent="0.3">
      <c r="A2185">
        <v>36010</v>
      </c>
      <c r="B2185">
        <v>2014</v>
      </c>
      <c r="C2185">
        <v>354</v>
      </c>
      <c r="D2185">
        <v>575</v>
      </c>
    </row>
    <row r="2186" spans="1:4" x14ac:dyDescent="0.3">
      <c r="A2186">
        <v>36010</v>
      </c>
      <c r="B2186">
        <v>2015</v>
      </c>
      <c r="C2186">
        <v>359</v>
      </c>
      <c r="D2186">
        <v>575</v>
      </c>
    </row>
    <row r="2187" spans="1:4" x14ac:dyDescent="0.3">
      <c r="A2187">
        <v>36010</v>
      </c>
      <c r="B2187">
        <v>2016</v>
      </c>
      <c r="C2187">
        <v>347</v>
      </c>
      <c r="D2187">
        <v>603</v>
      </c>
    </row>
    <row r="2188" spans="1:4" x14ac:dyDescent="0.3">
      <c r="A2188">
        <v>36010</v>
      </c>
      <c r="B2188">
        <v>2017</v>
      </c>
      <c r="C2188">
        <v>360</v>
      </c>
      <c r="D2188">
        <v>611</v>
      </c>
    </row>
    <row r="2189" spans="1:4" x14ac:dyDescent="0.3">
      <c r="A2189">
        <v>36010</v>
      </c>
      <c r="B2189">
        <v>2018</v>
      </c>
      <c r="C2189">
        <v>343</v>
      </c>
      <c r="D2189">
        <v>617</v>
      </c>
    </row>
    <row r="2190" spans="1:4" x14ac:dyDescent="0.3">
      <c r="A2190">
        <v>36010</v>
      </c>
      <c r="B2190">
        <v>2019</v>
      </c>
      <c r="C2190">
        <v>337</v>
      </c>
      <c r="D2190">
        <v>621</v>
      </c>
    </row>
    <row r="2191" spans="1:4" x14ac:dyDescent="0.3">
      <c r="A2191">
        <v>36011</v>
      </c>
      <c r="B2191">
        <v>2009</v>
      </c>
      <c r="C2191">
        <v>300</v>
      </c>
      <c r="D2191">
        <v>490</v>
      </c>
    </row>
    <row r="2192" spans="1:4" x14ac:dyDescent="0.3">
      <c r="A2192">
        <v>36011</v>
      </c>
      <c r="B2192">
        <v>2010</v>
      </c>
      <c r="C2192">
        <v>278</v>
      </c>
      <c r="D2192">
        <v>472</v>
      </c>
    </row>
    <row r="2193" spans="1:4" x14ac:dyDescent="0.3">
      <c r="A2193">
        <v>36011</v>
      </c>
      <c r="B2193">
        <v>2011</v>
      </c>
      <c r="C2193">
        <v>285</v>
      </c>
      <c r="D2193">
        <v>480</v>
      </c>
    </row>
    <row r="2194" spans="1:4" x14ac:dyDescent="0.3">
      <c r="A2194">
        <v>36011</v>
      </c>
      <c r="B2194">
        <v>2012</v>
      </c>
      <c r="C2194">
        <v>297</v>
      </c>
      <c r="D2194">
        <v>468</v>
      </c>
    </row>
    <row r="2195" spans="1:4" x14ac:dyDescent="0.3">
      <c r="A2195">
        <v>36011</v>
      </c>
      <c r="B2195">
        <v>2013</v>
      </c>
      <c r="C2195">
        <v>315</v>
      </c>
      <c r="D2195">
        <v>450</v>
      </c>
    </row>
    <row r="2196" spans="1:4" x14ac:dyDescent="0.3">
      <c r="A2196">
        <v>36011</v>
      </c>
      <c r="B2196">
        <v>2014</v>
      </c>
      <c r="C2196">
        <v>327</v>
      </c>
      <c r="D2196">
        <v>449</v>
      </c>
    </row>
    <row r="2197" spans="1:4" x14ac:dyDescent="0.3">
      <c r="A2197">
        <v>36011</v>
      </c>
      <c r="B2197">
        <v>2015</v>
      </c>
      <c r="C2197">
        <v>337</v>
      </c>
      <c r="D2197">
        <v>467</v>
      </c>
    </row>
    <row r="2198" spans="1:4" x14ac:dyDescent="0.3">
      <c r="A2198">
        <v>36011</v>
      </c>
      <c r="B2198">
        <v>2016</v>
      </c>
      <c r="C2198">
        <v>340</v>
      </c>
      <c r="D2198">
        <v>473</v>
      </c>
    </row>
    <row r="2199" spans="1:4" x14ac:dyDescent="0.3">
      <c r="A2199">
        <v>36011</v>
      </c>
      <c r="B2199">
        <v>2017</v>
      </c>
      <c r="C2199">
        <v>338</v>
      </c>
      <c r="D2199">
        <v>483</v>
      </c>
    </row>
    <row r="2200" spans="1:4" x14ac:dyDescent="0.3">
      <c r="A2200">
        <v>36011</v>
      </c>
      <c r="B2200">
        <v>2018</v>
      </c>
      <c r="C2200">
        <v>330</v>
      </c>
      <c r="D2200">
        <v>494</v>
      </c>
    </row>
    <row r="2201" spans="1:4" x14ac:dyDescent="0.3">
      <c r="A2201">
        <v>36011</v>
      </c>
      <c r="B2201">
        <v>2019</v>
      </c>
      <c r="C2201">
        <v>326</v>
      </c>
      <c r="D2201">
        <v>507</v>
      </c>
    </row>
    <row r="2202" spans="1:4" x14ac:dyDescent="0.3">
      <c r="A2202">
        <v>36012</v>
      </c>
      <c r="B2202">
        <v>2009</v>
      </c>
      <c r="C2202">
        <v>367</v>
      </c>
      <c r="D2202">
        <v>602</v>
      </c>
    </row>
    <row r="2203" spans="1:4" x14ac:dyDescent="0.3">
      <c r="A2203">
        <v>36012</v>
      </c>
      <c r="B2203">
        <v>2010</v>
      </c>
      <c r="C2203">
        <v>417</v>
      </c>
      <c r="D2203">
        <v>581</v>
      </c>
    </row>
    <row r="2204" spans="1:4" x14ac:dyDescent="0.3">
      <c r="A2204">
        <v>36012</v>
      </c>
      <c r="B2204">
        <v>2011</v>
      </c>
      <c r="C2204">
        <v>430</v>
      </c>
      <c r="D2204">
        <v>601</v>
      </c>
    </row>
    <row r="2205" spans="1:4" x14ac:dyDescent="0.3">
      <c r="A2205">
        <v>36012</v>
      </c>
      <c r="B2205">
        <v>2012</v>
      </c>
      <c r="C2205">
        <v>444</v>
      </c>
      <c r="D2205">
        <v>593</v>
      </c>
    </row>
    <row r="2206" spans="1:4" x14ac:dyDescent="0.3">
      <c r="A2206">
        <v>36012</v>
      </c>
      <c r="B2206">
        <v>2013</v>
      </c>
      <c r="C2206">
        <v>428</v>
      </c>
      <c r="D2206">
        <v>616</v>
      </c>
    </row>
    <row r="2207" spans="1:4" x14ac:dyDescent="0.3">
      <c r="A2207">
        <v>36012</v>
      </c>
      <c r="B2207">
        <v>2014</v>
      </c>
      <c r="C2207">
        <v>423</v>
      </c>
      <c r="D2207">
        <v>626</v>
      </c>
    </row>
    <row r="2208" spans="1:4" x14ac:dyDescent="0.3">
      <c r="A2208">
        <v>36012</v>
      </c>
      <c r="B2208">
        <v>2015</v>
      </c>
      <c r="C2208">
        <v>396</v>
      </c>
      <c r="D2208">
        <v>667</v>
      </c>
    </row>
    <row r="2209" spans="1:4" x14ac:dyDescent="0.3">
      <c r="A2209">
        <v>36012</v>
      </c>
      <c r="B2209">
        <v>2016</v>
      </c>
      <c r="C2209">
        <v>406</v>
      </c>
      <c r="D2209">
        <v>685</v>
      </c>
    </row>
    <row r="2210" spans="1:4" x14ac:dyDescent="0.3">
      <c r="A2210">
        <v>36012</v>
      </c>
      <c r="B2210">
        <v>2017</v>
      </c>
      <c r="C2210">
        <v>394</v>
      </c>
      <c r="D2210">
        <v>691</v>
      </c>
    </row>
    <row r="2211" spans="1:4" x14ac:dyDescent="0.3">
      <c r="A2211">
        <v>36012</v>
      </c>
      <c r="B2211">
        <v>2018</v>
      </c>
      <c r="C2211">
        <v>407</v>
      </c>
      <c r="D2211">
        <v>694</v>
      </c>
    </row>
    <row r="2212" spans="1:4" x14ac:dyDescent="0.3">
      <c r="A2212">
        <v>36012</v>
      </c>
      <c r="B2212">
        <v>2019</v>
      </c>
      <c r="C2212">
        <v>407</v>
      </c>
      <c r="D2212">
        <v>689</v>
      </c>
    </row>
    <row r="2213" spans="1:4" x14ac:dyDescent="0.3">
      <c r="A2213">
        <v>36015</v>
      </c>
      <c r="B2213">
        <v>2009</v>
      </c>
      <c r="C2213">
        <v>2341</v>
      </c>
      <c r="D2213">
        <v>3465</v>
      </c>
    </row>
    <row r="2214" spans="1:4" x14ac:dyDescent="0.3">
      <c r="A2214">
        <v>36015</v>
      </c>
      <c r="B2214">
        <v>2010</v>
      </c>
      <c r="C2214">
        <v>2404</v>
      </c>
      <c r="D2214">
        <v>3481</v>
      </c>
    </row>
    <row r="2215" spans="1:4" x14ac:dyDescent="0.3">
      <c r="A2215">
        <v>36015</v>
      </c>
      <c r="B2215">
        <v>2011</v>
      </c>
      <c r="C2215">
        <v>2422</v>
      </c>
      <c r="D2215">
        <v>3571</v>
      </c>
    </row>
    <row r="2216" spans="1:4" x14ac:dyDescent="0.3">
      <c r="A2216">
        <v>36015</v>
      </c>
      <c r="B2216">
        <v>2012</v>
      </c>
      <c r="C2216">
        <v>2525</v>
      </c>
      <c r="D2216">
        <v>3629</v>
      </c>
    </row>
    <row r="2217" spans="1:4" x14ac:dyDescent="0.3">
      <c r="A2217">
        <v>36015</v>
      </c>
      <c r="B2217">
        <v>2013</v>
      </c>
      <c r="C2217">
        <v>2582</v>
      </c>
      <c r="D2217">
        <v>3697</v>
      </c>
    </row>
    <row r="2218" spans="1:4" x14ac:dyDescent="0.3">
      <c r="A2218">
        <v>36015</v>
      </c>
      <c r="B2218">
        <v>2014</v>
      </c>
      <c r="C2218">
        <v>2571</v>
      </c>
      <c r="D2218">
        <v>3791</v>
      </c>
    </row>
    <row r="2219" spans="1:4" x14ac:dyDescent="0.3">
      <c r="A2219">
        <v>36015</v>
      </c>
      <c r="B2219">
        <v>2015</v>
      </c>
      <c r="C2219">
        <v>2526</v>
      </c>
      <c r="D2219">
        <v>3971</v>
      </c>
    </row>
    <row r="2220" spans="1:4" x14ac:dyDescent="0.3">
      <c r="A2220">
        <v>36015</v>
      </c>
      <c r="B2220">
        <v>2016</v>
      </c>
      <c r="C2220">
        <v>2562</v>
      </c>
      <c r="D2220">
        <v>4081</v>
      </c>
    </row>
    <row r="2221" spans="1:4" x14ac:dyDescent="0.3">
      <c r="A2221">
        <v>36015</v>
      </c>
      <c r="B2221">
        <v>2017</v>
      </c>
      <c r="C2221">
        <v>2528</v>
      </c>
      <c r="D2221">
        <v>4153</v>
      </c>
    </row>
    <row r="2222" spans="1:4" x14ac:dyDescent="0.3">
      <c r="A2222">
        <v>36015</v>
      </c>
      <c r="B2222">
        <v>2018</v>
      </c>
      <c r="C2222">
        <v>2536</v>
      </c>
      <c r="D2222">
        <v>4176</v>
      </c>
    </row>
    <row r="2223" spans="1:4" x14ac:dyDescent="0.3">
      <c r="A2223">
        <v>36015</v>
      </c>
      <c r="B2223">
        <v>2019</v>
      </c>
      <c r="C2223">
        <v>2472</v>
      </c>
      <c r="D2223">
        <v>4169</v>
      </c>
    </row>
    <row r="2224" spans="1:4" x14ac:dyDescent="0.3">
      <c r="A2224">
        <v>36019</v>
      </c>
      <c r="B2224">
        <v>2009</v>
      </c>
      <c r="C2224">
        <v>417</v>
      </c>
      <c r="D2224">
        <v>657</v>
      </c>
    </row>
    <row r="2225" spans="1:4" x14ac:dyDescent="0.3">
      <c r="A2225">
        <v>36019</v>
      </c>
      <c r="B2225">
        <v>2010</v>
      </c>
      <c r="C2225">
        <v>432</v>
      </c>
      <c r="D2225">
        <v>654</v>
      </c>
    </row>
    <row r="2226" spans="1:4" x14ac:dyDescent="0.3">
      <c r="A2226">
        <v>36019</v>
      </c>
      <c r="B2226">
        <v>2011</v>
      </c>
      <c r="C2226">
        <v>450</v>
      </c>
      <c r="D2226">
        <v>636</v>
      </c>
    </row>
    <row r="2227" spans="1:4" x14ac:dyDescent="0.3">
      <c r="A2227">
        <v>36019</v>
      </c>
      <c r="B2227">
        <v>2012</v>
      </c>
      <c r="C2227">
        <v>440</v>
      </c>
      <c r="D2227">
        <v>630</v>
      </c>
    </row>
    <row r="2228" spans="1:4" x14ac:dyDescent="0.3">
      <c r="A2228">
        <v>36019</v>
      </c>
      <c r="B2228">
        <v>2013</v>
      </c>
      <c r="C2228">
        <v>422</v>
      </c>
      <c r="D2228">
        <v>627</v>
      </c>
    </row>
    <row r="2229" spans="1:4" x14ac:dyDescent="0.3">
      <c r="A2229">
        <v>36019</v>
      </c>
      <c r="B2229">
        <v>2014</v>
      </c>
      <c r="C2229">
        <v>413</v>
      </c>
      <c r="D2229">
        <v>650</v>
      </c>
    </row>
    <row r="2230" spans="1:4" x14ac:dyDescent="0.3">
      <c r="A2230">
        <v>36019</v>
      </c>
      <c r="B2230">
        <v>2015</v>
      </c>
      <c r="C2230">
        <v>414</v>
      </c>
      <c r="D2230">
        <v>662</v>
      </c>
    </row>
    <row r="2231" spans="1:4" x14ac:dyDescent="0.3">
      <c r="A2231">
        <v>36019</v>
      </c>
      <c r="B2231">
        <v>2016</v>
      </c>
      <c r="C2231">
        <v>403</v>
      </c>
      <c r="D2231">
        <v>698</v>
      </c>
    </row>
    <row r="2232" spans="1:4" x14ac:dyDescent="0.3">
      <c r="A2232">
        <v>36019</v>
      </c>
      <c r="B2232">
        <v>2017</v>
      </c>
      <c r="C2232">
        <v>414</v>
      </c>
      <c r="D2232">
        <v>701</v>
      </c>
    </row>
    <row r="2233" spans="1:4" x14ac:dyDescent="0.3">
      <c r="A2233">
        <v>36019</v>
      </c>
      <c r="B2233">
        <v>2018</v>
      </c>
      <c r="C2233">
        <v>428</v>
      </c>
      <c r="D2233">
        <v>699</v>
      </c>
    </row>
    <row r="2234" spans="1:4" x14ac:dyDescent="0.3">
      <c r="A2234">
        <v>36019</v>
      </c>
      <c r="B2234">
        <v>2019</v>
      </c>
      <c r="C2234">
        <v>438</v>
      </c>
      <c r="D2234">
        <v>724</v>
      </c>
    </row>
    <row r="2235" spans="1:4" x14ac:dyDescent="0.3">
      <c r="A2235">
        <v>37002</v>
      </c>
      <c r="B2235">
        <v>2009</v>
      </c>
      <c r="C2235">
        <v>355</v>
      </c>
      <c r="D2235">
        <v>563</v>
      </c>
    </row>
    <row r="2236" spans="1:4" x14ac:dyDescent="0.3">
      <c r="A2236">
        <v>37002</v>
      </c>
      <c r="B2236">
        <v>2010</v>
      </c>
      <c r="C2236">
        <v>351</v>
      </c>
      <c r="D2236">
        <v>546</v>
      </c>
    </row>
    <row r="2237" spans="1:4" x14ac:dyDescent="0.3">
      <c r="A2237">
        <v>37002</v>
      </c>
      <c r="B2237">
        <v>2011</v>
      </c>
      <c r="C2237">
        <v>354</v>
      </c>
      <c r="D2237">
        <v>565</v>
      </c>
    </row>
    <row r="2238" spans="1:4" x14ac:dyDescent="0.3">
      <c r="A2238">
        <v>37002</v>
      </c>
      <c r="B2238">
        <v>2012</v>
      </c>
      <c r="C2238">
        <v>337</v>
      </c>
      <c r="D2238">
        <v>562</v>
      </c>
    </row>
    <row r="2239" spans="1:4" x14ac:dyDescent="0.3">
      <c r="A2239">
        <v>37002</v>
      </c>
      <c r="B2239">
        <v>2013</v>
      </c>
      <c r="C2239">
        <v>320</v>
      </c>
      <c r="D2239">
        <v>580</v>
      </c>
    </row>
    <row r="2240" spans="1:4" x14ac:dyDescent="0.3">
      <c r="A2240">
        <v>37002</v>
      </c>
      <c r="B2240">
        <v>2014</v>
      </c>
      <c r="C2240">
        <v>297</v>
      </c>
      <c r="D2240">
        <v>567</v>
      </c>
    </row>
    <row r="2241" spans="1:4" x14ac:dyDescent="0.3">
      <c r="A2241">
        <v>37002</v>
      </c>
      <c r="B2241">
        <v>2015</v>
      </c>
      <c r="C2241">
        <v>303</v>
      </c>
      <c r="D2241">
        <v>582</v>
      </c>
    </row>
    <row r="2242" spans="1:4" x14ac:dyDescent="0.3">
      <c r="A2242">
        <v>37002</v>
      </c>
      <c r="B2242">
        <v>2016</v>
      </c>
      <c r="C2242">
        <v>293</v>
      </c>
      <c r="D2242">
        <v>580</v>
      </c>
    </row>
    <row r="2243" spans="1:4" x14ac:dyDescent="0.3">
      <c r="A2243">
        <v>37002</v>
      </c>
      <c r="B2243">
        <v>2017</v>
      </c>
      <c r="C2243">
        <v>297</v>
      </c>
      <c r="D2243">
        <v>560</v>
      </c>
    </row>
    <row r="2244" spans="1:4" x14ac:dyDescent="0.3">
      <c r="A2244">
        <v>37002</v>
      </c>
      <c r="B2244">
        <v>2018</v>
      </c>
      <c r="C2244">
        <v>312</v>
      </c>
      <c r="D2244">
        <v>553</v>
      </c>
    </row>
    <row r="2245" spans="1:4" x14ac:dyDescent="0.3">
      <c r="A2245">
        <v>37002</v>
      </c>
      <c r="B2245">
        <v>2019</v>
      </c>
      <c r="C2245">
        <v>315</v>
      </c>
      <c r="D2245">
        <v>517</v>
      </c>
    </row>
    <row r="2246" spans="1:4" x14ac:dyDescent="0.3">
      <c r="A2246">
        <v>37007</v>
      </c>
      <c r="B2246">
        <v>2009</v>
      </c>
      <c r="C2246">
        <v>466</v>
      </c>
      <c r="D2246">
        <v>779</v>
      </c>
    </row>
    <row r="2247" spans="1:4" x14ac:dyDescent="0.3">
      <c r="A2247">
        <v>37007</v>
      </c>
      <c r="B2247">
        <v>2010</v>
      </c>
      <c r="C2247">
        <v>484</v>
      </c>
      <c r="D2247">
        <v>783</v>
      </c>
    </row>
    <row r="2248" spans="1:4" x14ac:dyDescent="0.3">
      <c r="A2248">
        <v>37007</v>
      </c>
      <c r="B2248">
        <v>2011</v>
      </c>
      <c r="C2248">
        <v>477</v>
      </c>
      <c r="D2248">
        <v>768</v>
      </c>
    </row>
    <row r="2249" spans="1:4" x14ac:dyDescent="0.3">
      <c r="A2249">
        <v>37007</v>
      </c>
      <c r="B2249">
        <v>2012</v>
      </c>
      <c r="C2249">
        <v>473</v>
      </c>
      <c r="D2249">
        <v>787</v>
      </c>
    </row>
    <row r="2250" spans="1:4" x14ac:dyDescent="0.3">
      <c r="A2250">
        <v>37007</v>
      </c>
      <c r="B2250">
        <v>2013</v>
      </c>
      <c r="C2250">
        <v>476</v>
      </c>
      <c r="D2250">
        <v>787</v>
      </c>
    </row>
    <row r="2251" spans="1:4" x14ac:dyDescent="0.3">
      <c r="A2251">
        <v>37007</v>
      </c>
      <c r="B2251">
        <v>2014</v>
      </c>
      <c r="C2251">
        <v>446</v>
      </c>
      <c r="D2251">
        <v>792</v>
      </c>
    </row>
    <row r="2252" spans="1:4" x14ac:dyDescent="0.3">
      <c r="A2252">
        <v>37007</v>
      </c>
      <c r="B2252">
        <v>2015</v>
      </c>
      <c r="C2252">
        <v>442</v>
      </c>
      <c r="D2252">
        <v>789</v>
      </c>
    </row>
    <row r="2253" spans="1:4" x14ac:dyDescent="0.3">
      <c r="A2253">
        <v>37007</v>
      </c>
      <c r="B2253">
        <v>2016</v>
      </c>
      <c r="C2253">
        <v>429</v>
      </c>
      <c r="D2253">
        <v>792</v>
      </c>
    </row>
    <row r="2254" spans="1:4" x14ac:dyDescent="0.3">
      <c r="A2254">
        <v>37007</v>
      </c>
      <c r="B2254">
        <v>2017</v>
      </c>
      <c r="C2254">
        <v>409</v>
      </c>
      <c r="D2254">
        <v>781</v>
      </c>
    </row>
    <row r="2255" spans="1:4" x14ac:dyDescent="0.3">
      <c r="A2255">
        <v>37007</v>
      </c>
      <c r="B2255">
        <v>2018</v>
      </c>
      <c r="C2255">
        <v>387</v>
      </c>
      <c r="D2255">
        <v>778</v>
      </c>
    </row>
    <row r="2256" spans="1:4" x14ac:dyDescent="0.3">
      <c r="A2256">
        <v>37007</v>
      </c>
      <c r="B2256">
        <v>2019</v>
      </c>
      <c r="C2256">
        <v>403</v>
      </c>
      <c r="D2256">
        <v>749</v>
      </c>
    </row>
    <row r="2257" spans="1:4" x14ac:dyDescent="0.3">
      <c r="A2257">
        <v>37010</v>
      </c>
      <c r="B2257">
        <v>2009</v>
      </c>
      <c r="C2257">
        <v>301</v>
      </c>
      <c r="D2257">
        <v>463</v>
      </c>
    </row>
    <row r="2258" spans="1:4" x14ac:dyDescent="0.3">
      <c r="A2258">
        <v>37010</v>
      </c>
      <c r="B2258">
        <v>2010</v>
      </c>
      <c r="C2258">
        <v>307</v>
      </c>
      <c r="D2258">
        <v>476</v>
      </c>
    </row>
    <row r="2259" spans="1:4" x14ac:dyDescent="0.3">
      <c r="A2259">
        <v>37010</v>
      </c>
      <c r="B2259">
        <v>2011</v>
      </c>
      <c r="C2259">
        <v>313</v>
      </c>
      <c r="D2259">
        <v>475</v>
      </c>
    </row>
    <row r="2260" spans="1:4" x14ac:dyDescent="0.3">
      <c r="A2260">
        <v>37010</v>
      </c>
      <c r="B2260">
        <v>2012</v>
      </c>
      <c r="C2260">
        <v>299</v>
      </c>
      <c r="D2260">
        <v>477</v>
      </c>
    </row>
    <row r="2261" spans="1:4" x14ac:dyDescent="0.3">
      <c r="A2261">
        <v>37010</v>
      </c>
      <c r="B2261">
        <v>2013</v>
      </c>
      <c r="C2261">
        <v>310</v>
      </c>
      <c r="D2261">
        <v>488</v>
      </c>
    </row>
    <row r="2262" spans="1:4" x14ac:dyDescent="0.3">
      <c r="A2262">
        <v>37010</v>
      </c>
      <c r="B2262">
        <v>2014</v>
      </c>
      <c r="C2262">
        <v>304</v>
      </c>
      <c r="D2262">
        <v>498</v>
      </c>
    </row>
    <row r="2263" spans="1:4" x14ac:dyDescent="0.3">
      <c r="A2263">
        <v>37010</v>
      </c>
      <c r="B2263">
        <v>2015</v>
      </c>
      <c r="C2263">
        <v>313</v>
      </c>
      <c r="D2263">
        <v>500</v>
      </c>
    </row>
    <row r="2264" spans="1:4" x14ac:dyDescent="0.3">
      <c r="A2264">
        <v>37010</v>
      </c>
      <c r="B2264">
        <v>2016</v>
      </c>
      <c r="C2264">
        <v>292</v>
      </c>
      <c r="D2264">
        <v>506</v>
      </c>
    </row>
    <row r="2265" spans="1:4" x14ac:dyDescent="0.3">
      <c r="A2265">
        <v>37010</v>
      </c>
      <c r="B2265">
        <v>2017</v>
      </c>
      <c r="C2265">
        <v>290</v>
      </c>
      <c r="D2265">
        <v>517</v>
      </c>
    </row>
    <row r="2266" spans="1:4" x14ac:dyDescent="0.3">
      <c r="A2266">
        <v>37010</v>
      </c>
      <c r="B2266">
        <v>2018</v>
      </c>
      <c r="C2266">
        <v>294</v>
      </c>
      <c r="D2266">
        <v>516</v>
      </c>
    </row>
    <row r="2267" spans="1:4" x14ac:dyDescent="0.3">
      <c r="A2267">
        <v>37010</v>
      </c>
      <c r="B2267">
        <v>2019</v>
      </c>
      <c r="C2267">
        <v>283</v>
      </c>
      <c r="D2267">
        <v>515</v>
      </c>
    </row>
    <row r="2268" spans="1:4" x14ac:dyDescent="0.3">
      <c r="A2268">
        <v>37011</v>
      </c>
      <c r="B2268">
        <v>2009</v>
      </c>
      <c r="C2268">
        <v>211</v>
      </c>
      <c r="D2268">
        <v>331</v>
      </c>
    </row>
    <row r="2269" spans="1:4" x14ac:dyDescent="0.3">
      <c r="A2269">
        <v>37011</v>
      </c>
      <c r="B2269">
        <v>2010</v>
      </c>
      <c r="C2269">
        <v>218</v>
      </c>
      <c r="D2269">
        <v>331</v>
      </c>
    </row>
    <row r="2270" spans="1:4" x14ac:dyDescent="0.3">
      <c r="A2270">
        <v>37011</v>
      </c>
      <c r="B2270">
        <v>2011</v>
      </c>
      <c r="C2270">
        <v>228</v>
      </c>
      <c r="D2270">
        <v>336</v>
      </c>
    </row>
    <row r="2271" spans="1:4" x14ac:dyDescent="0.3">
      <c r="A2271">
        <v>37011</v>
      </c>
      <c r="B2271">
        <v>2012</v>
      </c>
      <c r="C2271">
        <v>216</v>
      </c>
      <c r="D2271">
        <v>322</v>
      </c>
    </row>
    <row r="2272" spans="1:4" x14ac:dyDescent="0.3">
      <c r="A2272">
        <v>37011</v>
      </c>
      <c r="B2272">
        <v>2013</v>
      </c>
      <c r="C2272">
        <v>214</v>
      </c>
      <c r="D2272">
        <v>316</v>
      </c>
    </row>
    <row r="2273" spans="1:4" x14ac:dyDescent="0.3">
      <c r="A2273">
        <v>37011</v>
      </c>
      <c r="B2273">
        <v>2014</v>
      </c>
      <c r="C2273">
        <v>214</v>
      </c>
      <c r="D2273">
        <v>334</v>
      </c>
    </row>
    <row r="2274" spans="1:4" x14ac:dyDescent="0.3">
      <c r="A2274">
        <v>37011</v>
      </c>
      <c r="B2274">
        <v>2015</v>
      </c>
      <c r="C2274">
        <v>205</v>
      </c>
      <c r="D2274">
        <v>342</v>
      </c>
    </row>
    <row r="2275" spans="1:4" x14ac:dyDescent="0.3">
      <c r="A2275">
        <v>37011</v>
      </c>
      <c r="B2275">
        <v>2016</v>
      </c>
      <c r="C2275">
        <v>211</v>
      </c>
      <c r="D2275">
        <v>337</v>
      </c>
    </row>
    <row r="2276" spans="1:4" x14ac:dyDescent="0.3">
      <c r="A2276">
        <v>37011</v>
      </c>
      <c r="B2276">
        <v>2017</v>
      </c>
      <c r="C2276">
        <v>204</v>
      </c>
      <c r="D2276">
        <v>350</v>
      </c>
    </row>
    <row r="2277" spans="1:4" x14ac:dyDescent="0.3">
      <c r="A2277">
        <v>37011</v>
      </c>
      <c r="B2277">
        <v>2018</v>
      </c>
      <c r="C2277">
        <v>199</v>
      </c>
      <c r="D2277">
        <v>366</v>
      </c>
    </row>
    <row r="2278" spans="1:4" x14ac:dyDescent="0.3">
      <c r="A2278">
        <v>37011</v>
      </c>
      <c r="B2278">
        <v>2019</v>
      </c>
      <c r="C2278">
        <v>205</v>
      </c>
      <c r="D2278">
        <v>357</v>
      </c>
    </row>
    <row r="2279" spans="1:4" x14ac:dyDescent="0.3">
      <c r="A2279">
        <v>37012</v>
      </c>
      <c r="B2279">
        <v>2009</v>
      </c>
      <c r="C2279">
        <v>196</v>
      </c>
      <c r="D2279">
        <v>314</v>
      </c>
    </row>
    <row r="2280" spans="1:4" x14ac:dyDescent="0.3">
      <c r="A2280">
        <v>37012</v>
      </c>
      <c r="B2280">
        <v>2010</v>
      </c>
      <c r="C2280">
        <v>185</v>
      </c>
      <c r="D2280">
        <v>311</v>
      </c>
    </row>
    <row r="2281" spans="1:4" x14ac:dyDescent="0.3">
      <c r="A2281">
        <v>37012</v>
      </c>
      <c r="B2281">
        <v>2011</v>
      </c>
      <c r="C2281">
        <v>187</v>
      </c>
      <c r="D2281">
        <v>306</v>
      </c>
    </row>
    <row r="2282" spans="1:4" x14ac:dyDescent="0.3">
      <c r="A2282">
        <v>37012</v>
      </c>
      <c r="B2282">
        <v>2012</v>
      </c>
      <c r="C2282">
        <v>203</v>
      </c>
      <c r="D2282">
        <v>301</v>
      </c>
    </row>
    <row r="2283" spans="1:4" x14ac:dyDescent="0.3">
      <c r="A2283">
        <v>37012</v>
      </c>
      <c r="B2283">
        <v>2013</v>
      </c>
      <c r="C2283">
        <v>208</v>
      </c>
      <c r="D2283">
        <v>302</v>
      </c>
    </row>
    <row r="2284" spans="1:4" x14ac:dyDescent="0.3">
      <c r="A2284">
        <v>37012</v>
      </c>
      <c r="B2284">
        <v>2014</v>
      </c>
      <c r="C2284">
        <v>199</v>
      </c>
      <c r="D2284">
        <v>303</v>
      </c>
    </row>
    <row r="2285" spans="1:4" x14ac:dyDescent="0.3">
      <c r="A2285">
        <v>37012</v>
      </c>
      <c r="B2285">
        <v>2015</v>
      </c>
      <c r="C2285">
        <v>193</v>
      </c>
      <c r="D2285">
        <v>322</v>
      </c>
    </row>
    <row r="2286" spans="1:4" x14ac:dyDescent="0.3">
      <c r="A2286">
        <v>37012</v>
      </c>
      <c r="B2286">
        <v>2016</v>
      </c>
      <c r="C2286">
        <v>178</v>
      </c>
      <c r="D2286">
        <v>321</v>
      </c>
    </row>
    <row r="2287" spans="1:4" x14ac:dyDescent="0.3">
      <c r="A2287">
        <v>37012</v>
      </c>
      <c r="B2287">
        <v>2017</v>
      </c>
      <c r="C2287">
        <v>180</v>
      </c>
      <c r="D2287">
        <v>325</v>
      </c>
    </row>
    <row r="2288" spans="1:4" x14ac:dyDescent="0.3">
      <c r="A2288">
        <v>37012</v>
      </c>
      <c r="B2288">
        <v>2018</v>
      </c>
      <c r="C2288">
        <v>193</v>
      </c>
      <c r="D2288">
        <v>342</v>
      </c>
    </row>
    <row r="2289" spans="1:4" x14ac:dyDescent="0.3">
      <c r="A2289">
        <v>37012</v>
      </c>
      <c r="B2289">
        <v>2019</v>
      </c>
      <c r="C2289">
        <v>211</v>
      </c>
      <c r="D2289">
        <v>323</v>
      </c>
    </row>
    <row r="2290" spans="1:4" x14ac:dyDescent="0.3">
      <c r="A2290">
        <v>37015</v>
      </c>
      <c r="B2290">
        <v>2009</v>
      </c>
      <c r="C2290">
        <v>681</v>
      </c>
      <c r="D2290">
        <v>1145</v>
      </c>
    </row>
    <row r="2291" spans="1:4" x14ac:dyDescent="0.3">
      <c r="A2291">
        <v>37015</v>
      </c>
      <c r="B2291">
        <v>2010</v>
      </c>
      <c r="C2291">
        <v>702</v>
      </c>
      <c r="D2291">
        <v>1085</v>
      </c>
    </row>
    <row r="2292" spans="1:4" x14ac:dyDescent="0.3">
      <c r="A2292">
        <v>37015</v>
      </c>
      <c r="B2292">
        <v>2011</v>
      </c>
      <c r="C2292">
        <v>727</v>
      </c>
      <c r="D2292">
        <v>1124</v>
      </c>
    </row>
    <row r="2293" spans="1:4" x14ac:dyDescent="0.3">
      <c r="A2293">
        <v>37015</v>
      </c>
      <c r="B2293">
        <v>2012</v>
      </c>
      <c r="C2293">
        <v>743</v>
      </c>
      <c r="D2293">
        <v>1127</v>
      </c>
    </row>
    <row r="2294" spans="1:4" x14ac:dyDescent="0.3">
      <c r="A2294">
        <v>37015</v>
      </c>
      <c r="B2294">
        <v>2013</v>
      </c>
      <c r="C2294">
        <v>773</v>
      </c>
      <c r="D2294">
        <v>1133</v>
      </c>
    </row>
    <row r="2295" spans="1:4" x14ac:dyDescent="0.3">
      <c r="A2295">
        <v>37015</v>
      </c>
      <c r="B2295">
        <v>2014</v>
      </c>
      <c r="C2295">
        <v>744</v>
      </c>
      <c r="D2295">
        <v>1162</v>
      </c>
    </row>
    <row r="2296" spans="1:4" x14ac:dyDescent="0.3">
      <c r="A2296">
        <v>37015</v>
      </c>
      <c r="B2296">
        <v>2015</v>
      </c>
      <c r="C2296">
        <v>751</v>
      </c>
      <c r="D2296">
        <v>1191</v>
      </c>
    </row>
    <row r="2297" spans="1:4" x14ac:dyDescent="0.3">
      <c r="A2297">
        <v>37015</v>
      </c>
      <c r="B2297">
        <v>2016</v>
      </c>
      <c r="C2297">
        <v>742</v>
      </c>
      <c r="D2297">
        <v>1223</v>
      </c>
    </row>
    <row r="2298" spans="1:4" x14ac:dyDescent="0.3">
      <c r="A2298">
        <v>37015</v>
      </c>
      <c r="B2298">
        <v>2017</v>
      </c>
      <c r="C2298">
        <v>733</v>
      </c>
      <c r="D2298">
        <v>1218</v>
      </c>
    </row>
    <row r="2299" spans="1:4" x14ac:dyDescent="0.3">
      <c r="A2299">
        <v>37015</v>
      </c>
      <c r="B2299">
        <v>2018</v>
      </c>
      <c r="C2299">
        <v>761</v>
      </c>
      <c r="D2299">
        <v>1235</v>
      </c>
    </row>
    <row r="2300" spans="1:4" x14ac:dyDescent="0.3">
      <c r="A2300">
        <v>37015</v>
      </c>
      <c r="B2300">
        <v>2019</v>
      </c>
      <c r="C2300">
        <v>734</v>
      </c>
      <c r="D2300">
        <v>1255</v>
      </c>
    </row>
    <row r="2301" spans="1:4" x14ac:dyDescent="0.3">
      <c r="A2301">
        <v>37017</v>
      </c>
      <c r="B2301">
        <v>2009</v>
      </c>
      <c r="C2301">
        <v>336</v>
      </c>
      <c r="D2301">
        <v>546</v>
      </c>
    </row>
    <row r="2302" spans="1:4" x14ac:dyDescent="0.3">
      <c r="A2302">
        <v>37017</v>
      </c>
      <c r="B2302">
        <v>2010</v>
      </c>
      <c r="C2302">
        <v>336</v>
      </c>
      <c r="D2302">
        <v>552</v>
      </c>
    </row>
    <row r="2303" spans="1:4" x14ac:dyDescent="0.3">
      <c r="A2303">
        <v>37017</v>
      </c>
      <c r="B2303">
        <v>2011</v>
      </c>
      <c r="C2303">
        <v>358</v>
      </c>
      <c r="D2303">
        <v>540</v>
      </c>
    </row>
    <row r="2304" spans="1:4" x14ac:dyDescent="0.3">
      <c r="A2304">
        <v>37017</v>
      </c>
      <c r="B2304">
        <v>2012</v>
      </c>
      <c r="C2304">
        <v>333</v>
      </c>
      <c r="D2304">
        <v>533</v>
      </c>
    </row>
    <row r="2305" spans="1:4" x14ac:dyDescent="0.3">
      <c r="A2305">
        <v>37017</v>
      </c>
      <c r="B2305">
        <v>2013</v>
      </c>
      <c r="C2305">
        <v>338</v>
      </c>
      <c r="D2305">
        <v>520</v>
      </c>
    </row>
    <row r="2306" spans="1:4" x14ac:dyDescent="0.3">
      <c r="A2306">
        <v>37017</v>
      </c>
      <c r="B2306">
        <v>2014</v>
      </c>
      <c r="C2306">
        <v>330</v>
      </c>
      <c r="D2306">
        <v>508</v>
      </c>
    </row>
    <row r="2307" spans="1:4" x14ac:dyDescent="0.3">
      <c r="A2307">
        <v>37017</v>
      </c>
      <c r="B2307">
        <v>2015</v>
      </c>
      <c r="C2307">
        <v>351</v>
      </c>
      <c r="D2307">
        <v>536</v>
      </c>
    </row>
    <row r="2308" spans="1:4" x14ac:dyDescent="0.3">
      <c r="A2308">
        <v>37017</v>
      </c>
      <c r="B2308">
        <v>2016</v>
      </c>
      <c r="C2308">
        <v>339</v>
      </c>
      <c r="D2308">
        <v>525</v>
      </c>
    </row>
    <row r="2309" spans="1:4" x14ac:dyDescent="0.3">
      <c r="A2309">
        <v>37017</v>
      </c>
      <c r="B2309">
        <v>2017</v>
      </c>
      <c r="C2309">
        <v>327</v>
      </c>
      <c r="D2309">
        <v>535</v>
      </c>
    </row>
    <row r="2310" spans="1:4" x14ac:dyDescent="0.3">
      <c r="A2310">
        <v>37017</v>
      </c>
      <c r="B2310">
        <v>2018</v>
      </c>
      <c r="C2310">
        <v>301</v>
      </c>
      <c r="D2310">
        <v>544</v>
      </c>
    </row>
    <row r="2311" spans="1:4" x14ac:dyDescent="0.3">
      <c r="A2311">
        <v>37017</v>
      </c>
      <c r="B2311">
        <v>2019</v>
      </c>
      <c r="C2311">
        <v>293</v>
      </c>
      <c r="D2311">
        <v>559</v>
      </c>
    </row>
    <row r="2312" spans="1:4" x14ac:dyDescent="0.3">
      <c r="A2312">
        <v>37018</v>
      </c>
      <c r="B2312">
        <v>2009</v>
      </c>
      <c r="C2312">
        <v>551</v>
      </c>
      <c r="D2312">
        <v>830</v>
      </c>
    </row>
    <row r="2313" spans="1:4" x14ac:dyDescent="0.3">
      <c r="A2313">
        <v>37018</v>
      </c>
      <c r="B2313">
        <v>2010</v>
      </c>
      <c r="C2313">
        <v>577</v>
      </c>
      <c r="D2313">
        <v>827</v>
      </c>
    </row>
    <row r="2314" spans="1:4" x14ac:dyDescent="0.3">
      <c r="A2314">
        <v>37018</v>
      </c>
      <c r="B2314">
        <v>2011</v>
      </c>
      <c r="C2314">
        <v>577</v>
      </c>
      <c r="D2314">
        <v>835</v>
      </c>
    </row>
    <row r="2315" spans="1:4" x14ac:dyDescent="0.3">
      <c r="A2315">
        <v>37018</v>
      </c>
      <c r="B2315">
        <v>2012</v>
      </c>
      <c r="C2315">
        <v>545</v>
      </c>
      <c r="D2315">
        <v>857</v>
      </c>
    </row>
    <row r="2316" spans="1:4" x14ac:dyDescent="0.3">
      <c r="A2316">
        <v>37018</v>
      </c>
      <c r="B2316">
        <v>2013</v>
      </c>
      <c r="C2316">
        <v>559</v>
      </c>
      <c r="D2316">
        <v>866</v>
      </c>
    </row>
    <row r="2317" spans="1:4" x14ac:dyDescent="0.3">
      <c r="A2317">
        <v>37018</v>
      </c>
      <c r="B2317">
        <v>2014</v>
      </c>
      <c r="C2317">
        <v>533</v>
      </c>
      <c r="D2317">
        <v>889</v>
      </c>
    </row>
    <row r="2318" spans="1:4" x14ac:dyDescent="0.3">
      <c r="A2318">
        <v>37018</v>
      </c>
      <c r="B2318">
        <v>2015</v>
      </c>
      <c r="C2318">
        <v>526</v>
      </c>
      <c r="D2318">
        <v>904</v>
      </c>
    </row>
    <row r="2319" spans="1:4" x14ac:dyDescent="0.3">
      <c r="A2319">
        <v>37018</v>
      </c>
      <c r="B2319">
        <v>2016</v>
      </c>
      <c r="C2319">
        <v>519</v>
      </c>
      <c r="D2319">
        <v>885</v>
      </c>
    </row>
    <row r="2320" spans="1:4" x14ac:dyDescent="0.3">
      <c r="A2320">
        <v>37018</v>
      </c>
      <c r="B2320">
        <v>2017</v>
      </c>
      <c r="C2320">
        <v>506</v>
      </c>
      <c r="D2320">
        <v>878</v>
      </c>
    </row>
    <row r="2321" spans="1:4" x14ac:dyDescent="0.3">
      <c r="A2321">
        <v>37018</v>
      </c>
      <c r="B2321">
        <v>2018</v>
      </c>
      <c r="C2321">
        <v>487</v>
      </c>
      <c r="D2321">
        <v>865</v>
      </c>
    </row>
    <row r="2322" spans="1:4" x14ac:dyDescent="0.3">
      <c r="A2322">
        <v>37018</v>
      </c>
      <c r="B2322">
        <v>2019</v>
      </c>
      <c r="C2322">
        <v>491</v>
      </c>
      <c r="D2322">
        <v>869</v>
      </c>
    </row>
    <row r="2323" spans="1:4" x14ac:dyDescent="0.3">
      <c r="A2323">
        <v>37020</v>
      </c>
      <c r="B2323">
        <v>2009</v>
      </c>
      <c r="C2323">
        <v>319</v>
      </c>
      <c r="D2323">
        <v>511</v>
      </c>
    </row>
    <row r="2324" spans="1:4" x14ac:dyDescent="0.3">
      <c r="A2324">
        <v>37020</v>
      </c>
      <c r="B2324">
        <v>2010</v>
      </c>
      <c r="C2324">
        <v>347</v>
      </c>
      <c r="D2324">
        <v>486</v>
      </c>
    </row>
    <row r="2325" spans="1:4" x14ac:dyDescent="0.3">
      <c r="A2325">
        <v>37020</v>
      </c>
      <c r="B2325">
        <v>2011</v>
      </c>
      <c r="C2325">
        <v>328</v>
      </c>
      <c r="D2325">
        <v>508</v>
      </c>
    </row>
    <row r="2326" spans="1:4" x14ac:dyDescent="0.3">
      <c r="A2326">
        <v>37020</v>
      </c>
      <c r="B2326">
        <v>2012</v>
      </c>
      <c r="C2326">
        <v>353</v>
      </c>
      <c r="D2326">
        <v>517</v>
      </c>
    </row>
    <row r="2327" spans="1:4" x14ac:dyDescent="0.3">
      <c r="A2327">
        <v>37020</v>
      </c>
      <c r="B2327">
        <v>2013</v>
      </c>
      <c r="C2327">
        <v>354</v>
      </c>
      <c r="D2327">
        <v>505</v>
      </c>
    </row>
    <row r="2328" spans="1:4" x14ac:dyDescent="0.3">
      <c r="A2328">
        <v>37020</v>
      </c>
      <c r="B2328">
        <v>2014</v>
      </c>
      <c r="C2328">
        <v>329</v>
      </c>
      <c r="D2328">
        <v>527</v>
      </c>
    </row>
    <row r="2329" spans="1:4" x14ac:dyDescent="0.3">
      <c r="A2329">
        <v>37020</v>
      </c>
      <c r="B2329">
        <v>2015</v>
      </c>
      <c r="C2329">
        <v>327</v>
      </c>
      <c r="D2329">
        <v>547</v>
      </c>
    </row>
    <row r="2330" spans="1:4" x14ac:dyDescent="0.3">
      <c r="A2330">
        <v>37020</v>
      </c>
      <c r="B2330">
        <v>2016</v>
      </c>
      <c r="C2330">
        <v>324</v>
      </c>
      <c r="D2330">
        <v>579</v>
      </c>
    </row>
    <row r="2331" spans="1:4" x14ac:dyDescent="0.3">
      <c r="A2331">
        <v>37020</v>
      </c>
      <c r="B2331">
        <v>2017</v>
      </c>
      <c r="C2331">
        <v>338</v>
      </c>
      <c r="D2331">
        <v>547</v>
      </c>
    </row>
    <row r="2332" spans="1:4" x14ac:dyDescent="0.3">
      <c r="A2332">
        <v>37020</v>
      </c>
      <c r="B2332">
        <v>2018</v>
      </c>
      <c r="C2332">
        <v>364</v>
      </c>
      <c r="D2332">
        <v>557</v>
      </c>
    </row>
    <row r="2333" spans="1:4" x14ac:dyDescent="0.3">
      <c r="A2333">
        <v>37020</v>
      </c>
      <c r="B2333">
        <v>2019</v>
      </c>
      <c r="C2333">
        <v>353</v>
      </c>
      <c r="D2333">
        <v>564</v>
      </c>
    </row>
    <row r="2334" spans="1:4" x14ac:dyDescent="0.3">
      <c r="A2334">
        <v>38002</v>
      </c>
      <c r="B2334">
        <v>2009</v>
      </c>
      <c r="C2334">
        <v>178</v>
      </c>
      <c r="D2334">
        <v>325</v>
      </c>
    </row>
    <row r="2335" spans="1:4" x14ac:dyDescent="0.3">
      <c r="A2335">
        <v>38002</v>
      </c>
      <c r="B2335">
        <v>2010</v>
      </c>
      <c r="C2335">
        <v>174</v>
      </c>
      <c r="D2335">
        <v>319</v>
      </c>
    </row>
    <row r="2336" spans="1:4" x14ac:dyDescent="0.3">
      <c r="A2336">
        <v>38002</v>
      </c>
      <c r="B2336">
        <v>2011</v>
      </c>
      <c r="C2336">
        <v>179</v>
      </c>
      <c r="D2336">
        <v>315</v>
      </c>
    </row>
    <row r="2337" spans="1:4" x14ac:dyDescent="0.3">
      <c r="A2337">
        <v>38002</v>
      </c>
      <c r="B2337">
        <v>2012</v>
      </c>
      <c r="C2337">
        <v>174</v>
      </c>
      <c r="D2337">
        <v>294</v>
      </c>
    </row>
    <row r="2338" spans="1:4" x14ac:dyDescent="0.3">
      <c r="A2338">
        <v>38002</v>
      </c>
      <c r="B2338">
        <v>2013</v>
      </c>
      <c r="C2338">
        <v>182</v>
      </c>
      <c r="D2338">
        <v>276</v>
      </c>
    </row>
    <row r="2339" spans="1:4" x14ac:dyDescent="0.3">
      <c r="A2339">
        <v>38002</v>
      </c>
      <c r="B2339">
        <v>2014</v>
      </c>
      <c r="C2339">
        <v>185</v>
      </c>
      <c r="D2339">
        <v>267</v>
      </c>
    </row>
    <row r="2340" spans="1:4" x14ac:dyDescent="0.3">
      <c r="A2340">
        <v>38002</v>
      </c>
      <c r="B2340">
        <v>2015</v>
      </c>
      <c r="C2340">
        <v>184</v>
      </c>
      <c r="D2340">
        <v>277</v>
      </c>
    </row>
    <row r="2341" spans="1:4" x14ac:dyDescent="0.3">
      <c r="A2341">
        <v>38002</v>
      </c>
      <c r="B2341">
        <v>2016</v>
      </c>
      <c r="C2341">
        <v>183</v>
      </c>
      <c r="D2341">
        <v>285</v>
      </c>
    </row>
    <row r="2342" spans="1:4" x14ac:dyDescent="0.3">
      <c r="A2342">
        <v>38002</v>
      </c>
      <c r="B2342">
        <v>2017</v>
      </c>
      <c r="C2342">
        <v>179</v>
      </c>
      <c r="D2342">
        <v>293</v>
      </c>
    </row>
    <row r="2343" spans="1:4" x14ac:dyDescent="0.3">
      <c r="A2343">
        <v>38002</v>
      </c>
      <c r="B2343">
        <v>2018</v>
      </c>
      <c r="C2343">
        <v>178</v>
      </c>
      <c r="D2343">
        <v>269</v>
      </c>
    </row>
    <row r="2344" spans="1:4" x14ac:dyDescent="0.3">
      <c r="A2344">
        <v>38002</v>
      </c>
      <c r="B2344">
        <v>2019</v>
      </c>
      <c r="C2344">
        <v>168</v>
      </c>
      <c r="D2344">
        <v>268</v>
      </c>
    </row>
    <row r="2345" spans="1:4" x14ac:dyDescent="0.3">
      <c r="A2345">
        <v>38008</v>
      </c>
      <c r="B2345">
        <v>2009</v>
      </c>
      <c r="C2345">
        <v>318</v>
      </c>
      <c r="D2345">
        <v>476</v>
      </c>
    </row>
    <row r="2346" spans="1:4" x14ac:dyDescent="0.3">
      <c r="A2346">
        <v>38008</v>
      </c>
      <c r="B2346">
        <v>2010</v>
      </c>
      <c r="C2346">
        <v>295</v>
      </c>
      <c r="D2346">
        <v>463</v>
      </c>
    </row>
    <row r="2347" spans="1:4" x14ac:dyDescent="0.3">
      <c r="A2347">
        <v>38008</v>
      </c>
      <c r="B2347">
        <v>2011</v>
      </c>
      <c r="C2347">
        <v>292</v>
      </c>
      <c r="D2347">
        <v>454</v>
      </c>
    </row>
    <row r="2348" spans="1:4" x14ac:dyDescent="0.3">
      <c r="A2348">
        <v>38008</v>
      </c>
      <c r="B2348">
        <v>2012</v>
      </c>
      <c r="C2348">
        <v>287</v>
      </c>
      <c r="D2348">
        <v>450</v>
      </c>
    </row>
    <row r="2349" spans="1:4" x14ac:dyDescent="0.3">
      <c r="A2349">
        <v>38008</v>
      </c>
      <c r="B2349">
        <v>2013</v>
      </c>
      <c r="C2349">
        <v>286</v>
      </c>
      <c r="D2349">
        <v>462</v>
      </c>
    </row>
    <row r="2350" spans="1:4" x14ac:dyDescent="0.3">
      <c r="A2350">
        <v>38008</v>
      </c>
      <c r="B2350">
        <v>2014</v>
      </c>
      <c r="C2350">
        <v>294</v>
      </c>
      <c r="D2350">
        <v>460</v>
      </c>
    </row>
    <row r="2351" spans="1:4" x14ac:dyDescent="0.3">
      <c r="A2351">
        <v>38008</v>
      </c>
      <c r="B2351">
        <v>2015</v>
      </c>
      <c r="C2351">
        <v>276</v>
      </c>
      <c r="D2351">
        <v>462</v>
      </c>
    </row>
    <row r="2352" spans="1:4" x14ac:dyDescent="0.3">
      <c r="A2352">
        <v>38008</v>
      </c>
      <c r="B2352">
        <v>2016</v>
      </c>
      <c r="C2352">
        <v>285</v>
      </c>
      <c r="D2352">
        <v>489</v>
      </c>
    </row>
    <row r="2353" spans="1:4" x14ac:dyDescent="0.3">
      <c r="A2353">
        <v>38008</v>
      </c>
      <c r="B2353">
        <v>2017</v>
      </c>
      <c r="C2353">
        <v>294</v>
      </c>
      <c r="D2353">
        <v>479</v>
      </c>
    </row>
    <row r="2354" spans="1:4" x14ac:dyDescent="0.3">
      <c r="A2354">
        <v>38008</v>
      </c>
      <c r="B2354">
        <v>2018</v>
      </c>
      <c r="C2354">
        <v>300</v>
      </c>
      <c r="D2354">
        <v>469</v>
      </c>
    </row>
    <row r="2355" spans="1:4" x14ac:dyDescent="0.3">
      <c r="A2355">
        <v>38008</v>
      </c>
      <c r="B2355">
        <v>2019</v>
      </c>
      <c r="C2355">
        <v>270</v>
      </c>
      <c r="D2355">
        <v>451</v>
      </c>
    </row>
    <row r="2356" spans="1:4" x14ac:dyDescent="0.3">
      <c r="A2356">
        <v>38014</v>
      </c>
      <c r="B2356">
        <v>2009</v>
      </c>
      <c r="C2356">
        <v>474</v>
      </c>
      <c r="D2356">
        <v>791</v>
      </c>
    </row>
    <row r="2357" spans="1:4" x14ac:dyDescent="0.3">
      <c r="A2357">
        <v>38014</v>
      </c>
      <c r="B2357">
        <v>2010</v>
      </c>
      <c r="C2357">
        <v>471</v>
      </c>
      <c r="D2357">
        <v>772</v>
      </c>
    </row>
    <row r="2358" spans="1:4" x14ac:dyDescent="0.3">
      <c r="A2358">
        <v>38014</v>
      </c>
      <c r="B2358">
        <v>2011</v>
      </c>
      <c r="C2358">
        <v>484</v>
      </c>
      <c r="D2358">
        <v>758</v>
      </c>
    </row>
    <row r="2359" spans="1:4" x14ac:dyDescent="0.3">
      <c r="A2359">
        <v>38014</v>
      </c>
      <c r="B2359">
        <v>2012</v>
      </c>
      <c r="C2359">
        <v>463</v>
      </c>
      <c r="D2359">
        <v>778</v>
      </c>
    </row>
    <row r="2360" spans="1:4" x14ac:dyDescent="0.3">
      <c r="A2360">
        <v>38014</v>
      </c>
      <c r="B2360">
        <v>2013</v>
      </c>
      <c r="C2360">
        <v>485</v>
      </c>
      <c r="D2360">
        <v>792</v>
      </c>
    </row>
    <row r="2361" spans="1:4" x14ac:dyDescent="0.3">
      <c r="A2361">
        <v>38014</v>
      </c>
      <c r="B2361">
        <v>2014</v>
      </c>
      <c r="C2361">
        <v>501</v>
      </c>
      <c r="D2361">
        <v>799</v>
      </c>
    </row>
    <row r="2362" spans="1:4" x14ac:dyDescent="0.3">
      <c r="A2362">
        <v>38014</v>
      </c>
      <c r="B2362">
        <v>2015</v>
      </c>
      <c r="C2362">
        <v>491</v>
      </c>
      <c r="D2362">
        <v>850</v>
      </c>
    </row>
    <row r="2363" spans="1:4" x14ac:dyDescent="0.3">
      <c r="A2363">
        <v>38014</v>
      </c>
      <c r="B2363">
        <v>2016</v>
      </c>
      <c r="C2363">
        <v>453</v>
      </c>
      <c r="D2363">
        <v>862</v>
      </c>
    </row>
    <row r="2364" spans="1:4" x14ac:dyDescent="0.3">
      <c r="A2364">
        <v>38014</v>
      </c>
      <c r="B2364">
        <v>2017</v>
      </c>
      <c r="C2364">
        <v>419</v>
      </c>
      <c r="D2364">
        <v>848</v>
      </c>
    </row>
    <row r="2365" spans="1:4" x14ac:dyDescent="0.3">
      <c r="A2365">
        <v>38014</v>
      </c>
      <c r="B2365">
        <v>2018</v>
      </c>
      <c r="C2365">
        <v>406</v>
      </c>
      <c r="D2365">
        <v>819</v>
      </c>
    </row>
    <row r="2366" spans="1:4" x14ac:dyDescent="0.3">
      <c r="A2366">
        <v>38014</v>
      </c>
      <c r="B2366">
        <v>2019</v>
      </c>
      <c r="C2366">
        <v>418</v>
      </c>
      <c r="D2366">
        <v>810</v>
      </c>
    </row>
    <row r="2367" spans="1:4" x14ac:dyDescent="0.3">
      <c r="A2367">
        <v>38016</v>
      </c>
      <c r="B2367">
        <v>2009</v>
      </c>
      <c r="C2367">
        <v>316</v>
      </c>
      <c r="D2367">
        <v>475</v>
      </c>
    </row>
    <row r="2368" spans="1:4" x14ac:dyDescent="0.3">
      <c r="A2368">
        <v>38016</v>
      </c>
      <c r="B2368">
        <v>2010</v>
      </c>
      <c r="C2368">
        <v>313</v>
      </c>
      <c r="D2368">
        <v>477</v>
      </c>
    </row>
    <row r="2369" spans="1:4" x14ac:dyDescent="0.3">
      <c r="A2369">
        <v>38016</v>
      </c>
      <c r="B2369">
        <v>2011</v>
      </c>
      <c r="C2369">
        <v>307</v>
      </c>
      <c r="D2369">
        <v>478</v>
      </c>
    </row>
    <row r="2370" spans="1:4" x14ac:dyDescent="0.3">
      <c r="A2370">
        <v>38016</v>
      </c>
      <c r="B2370">
        <v>2012</v>
      </c>
      <c r="C2370">
        <v>294</v>
      </c>
      <c r="D2370">
        <v>485</v>
      </c>
    </row>
    <row r="2371" spans="1:4" x14ac:dyDescent="0.3">
      <c r="A2371">
        <v>38016</v>
      </c>
      <c r="B2371">
        <v>2013</v>
      </c>
      <c r="C2371">
        <v>287</v>
      </c>
      <c r="D2371">
        <v>492</v>
      </c>
    </row>
    <row r="2372" spans="1:4" x14ac:dyDescent="0.3">
      <c r="A2372">
        <v>38016</v>
      </c>
      <c r="B2372">
        <v>2014</v>
      </c>
      <c r="C2372">
        <v>283</v>
      </c>
      <c r="D2372">
        <v>497</v>
      </c>
    </row>
    <row r="2373" spans="1:4" x14ac:dyDescent="0.3">
      <c r="A2373">
        <v>38016</v>
      </c>
      <c r="B2373">
        <v>2015</v>
      </c>
      <c r="C2373">
        <v>292</v>
      </c>
      <c r="D2373">
        <v>524</v>
      </c>
    </row>
    <row r="2374" spans="1:4" x14ac:dyDescent="0.3">
      <c r="A2374">
        <v>38016</v>
      </c>
      <c r="B2374">
        <v>2016</v>
      </c>
      <c r="C2374">
        <v>278</v>
      </c>
      <c r="D2374">
        <v>497</v>
      </c>
    </row>
    <row r="2375" spans="1:4" x14ac:dyDescent="0.3">
      <c r="A2375">
        <v>38016</v>
      </c>
      <c r="B2375">
        <v>2017</v>
      </c>
      <c r="C2375">
        <v>269</v>
      </c>
      <c r="D2375">
        <v>493</v>
      </c>
    </row>
    <row r="2376" spans="1:4" x14ac:dyDescent="0.3">
      <c r="A2376">
        <v>38016</v>
      </c>
      <c r="B2376">
        <v>2018</v>
      </c>
      <c r="C2376">
        <v>270</v>
      </c>
      <c r="D2376">
        <v>461</v>
      </c>
    </row>
    <row r="2377" spans="1:4" x14ac:dyDescent="0.3">
      <c r="A2377">
        <v>38016</v>
      </c>
      <c r="B2377">
        <v>2019</v>
      </c>
      <c r="C2377">
        <v>267</v>
      </c>
      <c r="D2377">
        <v>446</v>
      </c>
    </row>
    <row r="2378" spans="1:4" x14ac:dyDescent="0.3">
      <c r="A2378">
        <v>38025</v>
      </c>
      <c r="B2378">
        <v>2009</v>
      </c>
      <c r="C2378">
        <v>425</v>
      </c>
      <c r="D2378">
        <v>724</v>
      </c>
    </row>
    <row r="2379" spans="1:4" x14ac:dyDescent="0.3">
      <c r="A2379">
        <v>38025</v>
      </c>
      <c r="B2379">
        <v>2010</v>
      </c>
      <c r="C2379">
        <v>405</v>
      </c>
      <c r="D2379">
        <v>720</v>
      </c>
    </row>
    <row r="2380" spans="1:4" x14ac:dyDescent="0.3">
      <c r="A2380">
        <v>38025</v>
      </c>
      <c r="B2380">
        <v>2011</v>
      </c>
      <c r="C2380">
        <v>409</v>
      </c>
      <c r="D2380">
        <v>697</v>
      </c>
    </row>
    <row r="2381" spans="1:4" x14ac:dyDescent="0.3">
      <c r="A2381">
        <v>38025</v>
      </c>
      <c r="B2381">
        <v>2012</v>
      </c>
      <c r="C2381">
        <v>394</v>
      </c>
      <c r="D2381">
        <v>717</v>
      </c>
    </row>
    <row r="2382" spans="1:4" x14ac:dyDescent="0.3">
      <c r="A2382">
        <v>38025</v>
      </c>
      <c r="B2382">
        <v>2013</v>
      </c>
      <c r="C2382">
        <v>384</v>
      </c>
      <c r="D2382">
        <v>678</v>
      </c>
    </row>
    <row r="2383" spans="1:4" x14ac:dyDescent="0.3">
      <c r="A2383">
        <v>38025</v>
      </c>
      <c r="B2383">
        <v>2014</v>
      </c>
      <c r="C2383">
        <v>363</v>
      </c>
      <c r="D2383">
        <v>650</v>
      </c>
    </row>
    <row r="2384" spans="1:4" x14ac:dyDescent="0.3">
      <c r="A2384">
        <v>38025</v>
      </c>
      <c r="B2384">
        <v>2015</v>
      </c>
      <c r="C2384">
        <v>384</v>
      </c>
      <c r="D2384">
        <v>689</v>
      </c>
    </row>
    <row r="2385" spans="1:4" x14ac:dyDescent="0.3">
      <c r="A2385">
        <v>38025</v>
      </c>
      <c r="B2385">
        <v>2016</v>
      </c>
      <c r="C2385">
        <v>377</v>
      </c>
      <c r="D2385">
        <v>672</v>
      </c>
    </row>
    <row r="2386" spans="1:4" x14ac:dyDescent="0.3">
      <c r="A2386">
        <v>38025</v>
      </c>
      <c r="B2386">
        <v>2017</v>
      </c>
      <c r="C2386">
        <v>404</v>
      </c>
      <c r="D2386">
        <v>668</v>
      </c>
    </row>
    <row r="2387" spans="1:4" x14ac:dyDescent="0.3">
      <c r="A2387">
        <v>38025</v>
      </c>
      <c r="B2387">
        <v>2018</v>
      </c>
      <c r="C2387">
        <v>419</v>
      </c>
      <c r="D2387">
        <v>652</v>
      </c>
    </row>
    <row r="2388" spans="1:4" x14ac:dyDescent="0.3">
      <c r="A2388">
        <v>38025</v>
      </c>
      <c r="B2388">
        <v>2019</v>
      </c>
      <c r="C2388">
        <v>433</v>
      </c>
      <c r="D2388">
        <v>664</v>
      </c>
    </row>
    <row r="2389" spans="1:4" x14ac:dyDescent="0.3">
      <c r="A2389">
        <v>41002</v>
      </c>
      <c r="B2389">
        <v>2009</v>
      </c>
      <c r="C2389">
        <v>3090</v>
      </c>
      <c r="D2389">
        <v>4767</v>
      </c>
    </row>
    <row r="2390" spans="1:4" x14ac:dyDescent="0.3">
      <c r="A2390">
        <v>41002</v>
      </c>
      <c r="B2390">
        <v>2010</v>
      </c>
      <c r="C2390">
        <v>3201</v>
      </c>
      <c r="D2390">
        <v>4834</v>
      </c>
    </row>
    <row r="2391" spans="1:4" x14ac:dyDescent="0.3">
      <c r="A2391">
        <v>41002</v>
      </c>
      <c r="B2391">
        <v>2011</v>
      </c>
      <c r="C2391">
        <v>3325</v>
      </c>
      <c r="D2391">
        <v>4892</v>
      </c>
    </row>
    <row r="2392" spans="1:4" x14ac:dyDescent="0.3">
      <c r="A2392">
        <v>41002</v>
      </c>
      <c r="B2392">
        <v>2012</v>
      </c>
      <c r="C2392">
        <v>3449</v>
      </c>
      <c r="D2392">
        <v>5084</v>
      </c>
    </row>
    <row r="2393" spans="1:4" x14ac:dyDescent="0.3">
      <c r="A2393">
        <v>41002</v>
      </c>
      <c r="B2393">
        <v>2013</v>
      </c>
      <c r="C2393">
        <v>3478</v>
      </c>
      <c r="D2393">
        <v>5216</v>
      </c>
    </row>
    <row r="2394" spans="1:4" x14ac:dyDescent="0.3">
      <c r="A2394">
        <v>41002</v>
      </c>
      <c r="B2394">
        <v>2014</v>
      </c>
      <c r="C2394">
        <v>3491</v>
      </c>
      <c r="D2394">
        <v>5336</v>
      </c>
    </row>
    <row r="2395" spans="1:4" x14ac:dyDescent="0.3">
      <c r="A2395">
        <v>41002</v>
      </c>
      <c r="B2395">
        <v>2015</v>
      </c>
      <c r="C2395">
        <v>3551</v>
      </c>
      <c r="D2395">
        <v>5569</v>
      </c>
    </row>
    <row r="2396" spans="1:4" x14ac:dyDescent="0.3">
      <c r="A2396">
        <v>41002</v>
      </c>
      <c r="B2396">
        <v>2016</v>
      </c>
      <c r="C2396">
        <v>3598</v>
      </c>
      <c r="D2396">
        <v>5794</v>
      </c>
    </row>
    <row r="2397" spans="1:4" x14ac:dyDescent="0.3">
      <c r="A2397">
        <v>41002</v>
      </c>
      <c r="B2397">
        <v>2017</v>
      </c>
      <c r="C2397">
        <v>3656</v>
      </c>
      <c r="D2397">
        <v>5980</v>
      </c>
    </row>
    <row r="2398" spans="1:4" x14ac:dyDescent="0.3">
      <c r="A2398">
        <v>41002</v>
      </c>
      <c r="B2398">
        <v>2018</v>
      </c>
      <c r="C2398">
        <v>3638</v>
      </c>
      <c r="D2398">
        <v>6132</v>
      </c>
    </row>
    <row r="2399" spans="1:4" x14ac:dyDescent="0.3">
      <c r="A2399">
        <v>41002</v>
      </c>
      <c r="B2399">
        <v>2019</v>
      </c>
      <c r="C2399">
        <v>3575</v>
      </c>
      <c r="D2399">
        <v>6240</v>
      </c>
    </row>
    <row r="2400" spans="1:4" x14ac:dyDescent="0.3">
      <c r="A2400">
        <v>41011</v>
      </c>
      <c r="B2400">
        <v>2009</v>
      </c>
      <c r="C2400">
        <v>727</v>
      </c>
      <c r="D2400">
        <v>1114</v>
      </c>
    </row>
    <row r="2401" spans="1:4" x14ac:dyDescent="0.3">
      <c r="A2401">
        <v>41011</v>
      </c>
      <c r="B2401">
        <v>2010</v>
      </c>
      <c r="C2401">
        <v>766</v>
      </c>
      <c r="D2401">
        <v>1140</v>
      </c>
    </row>
    <row r="2402" spans="1:4" x14ac:dyDescent="0.3">
      <c r="A2402">
        <v>41011</v>
      </c>
      <c r="B2402">
        <v>2011</v>
      </c>
      <c r="C2402">
        <v>789</v>
      </c>
      <c r="D2402">
        <v>1187</v>
      </c>
    </row>
    <row r="2403" spans="1:4" x14ac:dyDescent="0.3">
      <c r="A2403">
        <v>41011</v>
      </c>
      <c r="B2403">
        <v>2012</v>
      </c>
      <c r="C2403">
        <v>814</v>
      </c>
      <c r="D2403">
        <v>1219</v>
      </c>
    </row>
    <row r="2404" spans="1:4" x14ac:dyDescent="0.3">
      <c r="A2404">
        <v>41011</v>
      </c>
      <c r="B2404">
        <v>2013</v>
      </c>
      <c r="C2404">
        <v>841</v>
      </c>
      <c r="D2404">
        <v>1247</v>
      </c>
    </row>
    <row r="2405" spans="1:4" x14ac:dyDescent="0.3">
      <c r="A2405">
        <v>41011</v>
      </c>
      <c r="B2405">
        <v>2014</v>
      </c>
      <c r="C2405">
        <v>864</v>
      </c>
      <c r="D2405">
        <v>1327</v>
      </c>
    </row>
    <row r="2406" spans="1:4" x14ac:dyDescent="0.3">
      <c r="A2406">
        <v>41011</v>
      </c>
      <c r="B2406">
        <v>2015</v>
      </c>
      <c r="C2406">
        <v>862</v>
      </c>
      <c r="D2406">
        <v>1394</v>
      </c>
    </row>
    <row r="2407" spans="1:4" x14ac:dyDescent="0.3">
      <c r="A2407">
        <v>41011</v>
      </c>
      <c r="B2407">
        <v>2016</v>
      </c>
      <c r="C2407">
        <v>864</v>
      </c>
      <c r="D2407">
        <v>1474</v>
      </c>
    </row>
    <row r="2408" spans="1:4" x14ac:dyDescent="0.3">
      <c r="A2408">
        <v>41011</v>
      </c>
      <c r="B2408">
        <v>2017</v>
      </c>
      <c r="C2408">
        <v>881</v>
      </c>
      <c r="D2408">
        <v>1537</v>
      </c>
    </row>
    <row r="2409" spans="1:4" x14ac:dyDescent="0.3">
      <c r="A2409">
        <v>41011</v>
      </c>
      <c r="B2409">
        <v>2018</v>
      </c>
      <c r="C2409">
        <v>855</v>
      </c>
      <c r="D2409">
        <v>1590</v>
      </c>
    </row>
    <row r="2410" spans="1:4" x14ac:dyDescent="0.3">
      <c r="A2410">
        <v>41011</v>
      </c>
      <c r="B2410">
        <v>2019</v>
      </c>
      <c r="C2410">
        <v>853</v>
      </c>
      <c r="D2410">
        <v>1631</v>
      </c>
    </row>
    <row r="2411" spans="1:4" x14ac:dyDescent="0.3">
      <c r="A2411">
        <v>41018</v>
      </c>
      <c r="B2411">
        <v>2009</v>
      </c>
      <c r="C2411">
        <v>1169</v>
      </c>
      <c r="D2411">
        <v>2010</v>
      </c>
    </row>
    <row r="2412" spans="1:4" x14ac:dyDescent="0.3">
      <c r="A2412">
        <v>41018</v>
      </c>
      <c r="B2412">
        <v>2010</v>
      </c>
      <c r="C2412">
        <v>1187</v>
      </c>
      <c r="D2412">
        <v>2027</v>
      </c>
    </row>
    <row r="2413" spans="1:4" x14ac:dyDescent="0.3">
      <c r="A2413">
        <v>41018</v>
      </c>
      <c r="B2413">
        <v>2011</v>
      </c>
      <c r="C2413">
        <v>1227</v>
      </c>
      <c r="D2413">
        <v>2062</v>
      </c>
    </row>
    <row r="2414" spans="1:4" x14ac:dyDescent="0.3">
      <c r="A2414">
        <v>41018</v>
      </c>
      <c r="B2414">
        <v>2012</v>
      </c>
      <c r="C2414">
        <v>1312</v>
      </c>
      <c r="D2414">
        <v>2026</v>
      </c>
    </row>
    <row r="2415" spans="1:4" x14ac:dyDescent="0.3">
      <c r="A2415">
        <v>41018</v>
      </c>
      <c r="B2415">
        <v>2013</v>
      </c>
      <c r="C2415">
        <v>1309</v>
      </c>
      <c r="D2415">
        <v>2012</v>
      </c>
    </row>
    <row r="2416" spans="1:4" x14ac:dyDescent="0.3">
      <c r="A2416">
        <v>41018</v>
      </c>
      <c r="B2416">
        <v>2014</v>
      </c>
      <c r="C2416">
        <v>1266</v>
      </c>
      <c r="D2416">
        <v>2049</v>
      </c>
    </row>
    <row r="2417" spans="1:4" x14ac:dyDescent="0.3">
      <c r="A2417">
        <v>41018</v>
      </c>
      <c r="B2417">
        <v>2015</v>
      </c>
      <c r="C2417">
        <v>1258</v>
      </c>
      <c r="D2417">
        <v>2090</v>
      </c>
    </row>
    <row r="2418" spans="1:4" x14ac:dyDescent="0.3">
      <c r="A2418">
        <v>41018</v>
      </c>
      <c r="B2418">
        <v>2016</v>
      </c>
      <c r="C2418">
        <v>1213</v>
      </c>
      <c r="D2418">
        <v>2097</v>
      </c>
    </row>
    <row r="2419" spans="1:4" x14ac:dyDescent="0.3">
      <c r="A2419">
        <v>41018</v>
      </c>
      <c r="B2419">
        <v>2017</v>
      </c>
      <c r="C2419">
        <v>1193</v>
      </c>
      <c r="D2419">
        <v>2152</v>
      </c>
    </row>
    <row r="2420" spans="1:4" x14ac:dyDescent="0.3">
      <c r="A2420">
        <v>41018</v>
      </c>
      <c r="B2420">
        <v>2018</v>
      </c>
      <c r="C2420">
        <v>1142</v>
      </c>
      <c r="D2420">
        <v>2205</v>
      </c>
    </row>
    <row r="2421" spans="1:4" x14ac:dyDescent="0.3">
      <c r="A2421">
        <v>41018</v>
      </c>
      <c r="B2421">
        <v>2019</v>
      </c>
      <c r="C2421">
        <v>1097</v>
      </c>
      <c r="D2421">
        <v>2247</v>
      </c>
    </row>
    <row r="2422" spans="1:4" x14ac:dyDescent="0.3">
      <c r="A2422">
        <v>41024</v>
      </c>
      <c r="B2422">
        <v>2009</v>
      </c>
      <c r="C2422">
        <v>559</v>
      </c>
      <c r="D2422">
        <v>671</v>
      </c>
    </row>
    <row r="2423" spans="1:4" x14ac:dyDescent="0.3">
      <c r="A2423">
        <v>41024</v>
      </c>
      <c r="B2423">
        <v>2010</v>
      </c>
      <c r="C2423">
        <v>585</v>
      </c>
      <c r="D2423">
        <v>696</v>
      </c>
    </row>
    <row r="2424" spans="1:4" x14ac:dyDescent="0.3">
      <c r="A2424">
        <v>41024</v>
      </c>
      <c r="B2424">
        <v>2011</v>
      </c>
      <c r="C2424">
        <v>622</v>
      </c>
      <c r="D2424">
        <v>748</v>
      </c>
    </row>
    <row r="2425" spans="1:4" x14ac:dyDescent="0.3">
      <c r="A2425">
        <v>41024</v>
      </c>
      <c r="B2425">
        <v>2012</v>
      </c>
      <c r="C2425">
        <v>626</v>
      </c>
      <c r="D2425">
        <v>782</v>
      </c>
    </row>
    <row r="2426" spans="1:4" x14ac:dyDescent="0.3">
      <c r="A2426">
        <v>41024</v>
      </c>
      <c r="B2426">
        <v>2013</v>
      </c>
      <c r="C2426">
        <v>639</v>
      </c>
      <c r="D2426">
        <v>836</v>
      </c>
    </row>
    <row r="2427" spans="1:4" x14ac:dyDescent="0.3">
      <c r="A2427">
        <v>41024</v>
      </c>
      <c r="B2427">
        <v>2014</v>
      </c>
      <c r="C2427">
        <v>625</v>
      </c>
      <c r="D2427">
        <v>897</v>
      </c>
    </row>
    <row r="2428" spans="1:4" x14ac:dyDescent="0.3">
      <c r="A2428">
        <v>41024</v>
      </c>
      <c r="B2428">
        <v>2015</v>
      </c>
      <c r="C2428">
        <v>636</v>
      </c>
      <c r="D2428">
        <v>973</v>
      </c>
    </row>
    <row r="2429" spans="1:4" x14ac:dyDescent="0.3">
      <c r="A2429">
        <v>41024</v>
      </c>
      <c r="B2429">
        <v>2016</v>
      </c>
      <c r="C2429">
        <v>646</v>
      </c>
      <c r="D2429">
        <v>1013</v>
      </c>
    </row>
    <row r="2430" spans="1:4" x14ac:dyDescent="0.3">
      <c r="A2430">
        <v>41024</v>
      </c>
      <c r="B2430">
        <v>2017</v>
      </c>
      <c r="C2430">
        <v>664</v>
      </c>
      <c r="D2430">
        <v>1036</v>
      </c>
    </row>
    <row r="2431" spans="1:4" x14ac:dyDescent="0.3">
      <c r="A2431">
        <v>41024</v>
      </c>
      <c r="B2431">
        <v>2018</v>
      </c>
      <c r="C2431">
        <v>670</v>
      </c>
      <c r="D2431">
        <v>1064</v>
      </c>
    </row>
    <row r="2432" spans="1:4" x14ac:dyDescent="0.3">
      <c r="A2432">
        <v>41024</v>
      </c>
      <c r="B2432">
        <v>2019</v>
      </c>
      <c r="C2432">
        <v>679</v>
      </c>
      <c r="D2432">
        <v>1091</v>
      </c>
    </row>
    <row r="2433" spans="1:4" x14ac:dyDescent="0.3">
      <c r="A2433">
        <v>41027</v>
      </c>
      <c r="B2433">
        <v>2009</v>
      </c>
      <c r="C2433">
        <v>627</v>
      </c>
      <c r="D2433">
        <v>905</v>
      </c>
    </row>
    <row r="2434" spans="1:4" x14ac:dyDescent="0.3">
      <c r="A2434">
        <v>41027</v>
      </c>
      <c r="B2434">
        <v>2010</v>
      </c>
      <c r="C2434">
        <v>650</v>
      </c>
      <c r="D2434">
        <v>908</v>
      </c>
    </row>
    <row r="2435" spans="1:4" x14ac:dyDescent="0.3">
      <c r="A2435">
        <v>41027</v>
      </c>
      <c r="B2435">
        <v>2011</v>
      </c>
      <c r="C2435">
        <v>635</v>
      </c>
      <c r="D2435">
        <v>920</v>
      </c>
    </row>
    <row r="2436" spans="1:4" x14ac:dyDescent="0.3">
      <c r="A2436">
        <v>41027</v>
      </c>
      <c r="B2436">
        <v>2012</v>
      </c>
      <c r="C2436">
        <v>636</v>
      </c>
      <c r="D2436">
        <v>967</v>
      </c>
    </row>
    <row r="2437" spans="1:4" x14ac:dyDescent="0.3">
      <c r="A2437">
        <v>41027</v>
      </c>
      <c r="B2437">
        <v>2013</v>
      </c>
      <c r="C2437">
        <v>661</v>
      </c>
      <c r="D2437">
        <v>967</v>
      </c>
    </row>
    <row r="2438" spans="1:4" x14ac:dyDescent="0.3">
      <c r="A2438">
        <v>41027</v>
      </c>
      <c r="B2438">
        <v>2014</v>
      </c>
      <c r="C2438">
        <v>651</v>
      </c>
      <c r="D2438">
        <v>1040</v>
      </c>
    </row>
    <row r="2439" spans="1:4" x14ac:dyDescent="0.3">
      <c r="A2439">
        <v>41027</v>
      </c>
      <c r="B2439">
        <v>2015</v>
      </c>
      <c r="C2439">
        <v>643</v>
      </c>
      <c r="D2439">
        <v>1072</v>
      </c>
    </row>
    <row r="2440" spans="1:4" x14ac:dyDescent="0.3">
      <c r="A2440">
        <v>41027</v>
      </c>
      <c r="B2440">
        <v>2016</v>
      </c>
      <c r="C2440">
        <v>606</v>
      </c>
      <c r="D2440">
        <v>1111</v>
      </c>
    </row>
    <row r="2441" spans="1:4" x14ac:dyDescent="0.3">
      <c r="A2441">
        <v>41027</v>
      </c>
      <c r="B2441">
        <v>2017</v>
      </c>
      <c r="C2441">
        <v>610</v>
      </c>
      <c r="D2441">
        <v>1122</v>
      </c>
    </row>
    <row r="2442" spans="1:4" x14ac:dyDescent="0.3">
      <c r="A2442">
        <v>41027</v>
      </c>
      <c r="B2442">
        <v>2018</v>
      </c>
      <c r="C2442">
        <v>623</v>
      </c>
      <c r="D2442">
        <v>1079</v>
      </c>
    </row>
    <row r="2443" spans="1:4" x14ac:dyDescent="0.3">
      <c r="A2443">
        <v>41027</v>
      </c>
      <c r="B2443">
        <v>2019</v>
      </c>
      <c r="C2443">
        <v>617</v>
      </c>
      <c r="D2443">
        <v>1102</v>
      </c>
    </row>
    <row r="2444" spans="1:4" x14ac:dyDescent="0.3">
      <c r="A2444">
        <v>41034</v>
      </c>
      <c r="B2444">
        <v>2009</v>
      </c>
      <c r="C2444">
        <v>634</v>
      </c>
      <c r="D2444">
        <v>878</v>
      </c>
    </row>
    <row r="2445" spans="1:4" x14ac:dyDescent="0.3">
      <c r="A2445">
        <v>41034</v>
      </c>
      <c r="B2445">
        <v>2010</v>
      </c>
      <c r="C2445">
        <v>692</v>
      </c>
      <c r="D2445">
        <v>912</v>
      </c>
    </row>
    <row r="2446" spans="1:4" x14ac:dyDescent="0.3">
      <c r="A2446">
        <v>41034</v>
      </c>
      <c r="B2446">
        <v>2011</v>
      </c>
      <c r="C2446">
        <v>738</v>
      </c>
      <c r="D2446">
        <v>924</v>
      </c>
    </row>
    <row r="2447" spans="1:4" x14ac:dyDescent="0.3">
      <c r="A2447">
        <v>41034</v>
      </c>
      <c r="B2447">
        <v>2012</v>
      </c>
      <c r="C2447">
        <v>733</v>
      </c>
      <c r="D2447">
        <v>954</v>
      </c>
    </row>
    <row r="2448" spans="1:4" x14ac:dyDescent="0.3">
      <c r="A2448">
        <v>41034</v>
      </c>
      <c r="B2448">
        <v>2013</v>
      </c>
      <c r="C2448">
        <v>702</v>
      </c>
      <c r="D2448">
        <v>1032</v>
      </c>
    </row>
    <row r="2449" spans="1:4" x14ac:dyDescent="0.3">
      <c r="A2449">
        <v>41034</v>
      </c>
      <c r="B2449">
        <v>2014</v>
      </c>
      <c r="C2449">
        <v>671</v>
      </c>
      <c r="D2449">
        <v>1100</v>
      </c>
    </row>
    <row r="2450" spans="1:4" x14ac:dyDescent="0.3">
      <c r="A2450">
        <v>41034</v>
      </c>
      <c r="B2450">
        <v>2015</v>
      </c>
      <c r="C2450">
        <v>654</v>
      </c>
      <c r="D2450">
        <v>1126</v>
      </c>
    </row>
    <row r="2451" spans="1:4" x14ac:dyDescent="0.3">
      <c r="A2451">
        <v>41034</v>
      </c>
      <c r="B2451">
        <v>2016</v>
      </c>
      <c r="C2451">
        <v>624</v>
      </c>
      <c r="D2451">
        <v>1145</v>
      </c>
    </row>
    <row r="2452" spans="1:4" x14ac:dyDescent="0.3">
      <c r="A2452">
        <v>41034</v>
      </c>
      <c r="B2452">
        <v>2017</v>
      </c>
      <c r="C2452">
        <v>627</v>
      </c>
      <c r="D2452">
        <v>1169</v>
      </c>
    </row>
    <row r="2453" spans="1:4" x14ac:dyDescent="0.3">
      <c r="A2453">
        <v>41034</v>
      </c>
      <c r="B2453">
        <v>2018</v>
      </c>
      <c r="C2453">
        <v>606</v>
      </c>
      <c r="D2453">
        <v>1174</v>
      </c>
    </row>
    <row r="2454" spans="1:4" x14ac:dyDescent="0.3">
      <c r="A2454">
        <v>41034</v>
      </c>
      <c r="B2454">
        <v>2019</v>
      </c>
      <c r="C2454">
        <v>592</v>
      </c>
      <c r="D2454">
        <v>1139</v>
      </c>
    </row>
    <row r="2455" spans="1:4" x14ac:dyDescent="0.3">
      <c r="A2455">
        <v>41048</v>
      </c>
      <c r="B2455">
        <v>2009</v>
      </c>
      <c r="C2455">
        <v>1419</v>
      </c>
      <c r="D2455">
        <v>2074</v>
      </c>
    </row>
    <row r="2456" spans="1:4" x14ac:dyDescent="0.3">
      <c r="A2456">
        <v>41048</v>
      </c>
      <c r="B2456">
        <v>2010</v>
      </c>
      <c r="C2456">
        <v>1431</v>
      </c>
      <c r="D2456">
        <v>2120</v>
      </c>
    </row>
    <row r="2457" spans="1:4" x14ac:dyDescent="0.3">
      <c r="A2457">
        <v>41048</v>
      </c>
      <c r="B2457">
        <v>2011</v>
      </c>
      <c r="C2457">
        <v>1417</v>
      </c>
      <c r="D2457">
        <v>2194</v>
      </c>
    </row>
    <row r="2458" spans="1:4" x14ac:dyDescent="0.3">
      <c r="A2458">
        <v>41048</v>
      </c>
      <c r="B2458">
        <v>2012</v>
      </c>
      <c r="C2458">
        <v>1383</v>
      </c>
      <c r="D2458">
        <v>2251</v>
      </c>
    </row>
    <row r="2459" spans="1:4" x14ac:dyDescent="0.3">
      <c r="A2459">
        <v>41048</v>
      </c>
      <c r="B2459">
        <v>2013</v>
      </c>
      <c r="C2459">
        <v>1405</v>
      </c>
      <c r="D2459">
        <v>2330</v>
      </c>
    </row>
    <row r="2460" spans="1:4" x14ac:dyDescent="0.3">
      <c r="A2460">
        <v>41048</v>
      </c>
      <c r="B2460">
        <v>2014</v>
      </c>
      <c r="C2460">
        <v>1379</v>
      </c>
      <c r="D2460">
        <v>2430</v>
      </c>
    </row>
    <row r="2461" spans="1:4" x14ac:dyDescent="0.3">
      <c r="A2461">
        <v>41048</v>
      </c>
      <c r="B2461">
        <v>2015</v>
      </c>
      <c r="C2461">
        <v>1370</v>
      </c>
      <c r="D2461">
        <v>2430</v>
      </c>
    </row>
    <row r="2462" spans="1:4" x14ac:dyDescent="0.3">
      <c r="A2462">
        <v>41048</v>
      </c>
      <c r="B2462">
        <v>2016</v>
      </c>
      <c r="C2462">
        <v>1389</v>
      </c>
      <c r="D2462">
        <v>2419</v>
      </c>
    </row>
    <row r="2463" spans="1:4" x14ac:dyDescent="0.3">
      <c r="A2463">
        <v>41048</v>
      </c>
      <c r="B2463">
        <v>2017</v>
      </c>
      <c r="C2463">
        <v>1383</v>
      </c>
      <c r="D2463">
        <v>2460</v>
      </c>
    </row>
    <row r="2464" spans="1:4" x14ac:dyDescent="0.3">
      <c r="A2464">
        <v>41048</v>
      </c>
      <c r="B2464">
        <v>2018</v>
      </c>
      <c r="C2464">
        <v>1367</v>
      </c>
      <c r="D2464">
        <v>2435</v>
      </c>
    </row>
    <row r="2465" spans="1:4" x14ac:dyDescent="0.3">
      <c r="A2465">
        <v>41048</v>
      </c>
      <c r="B2465">
        <v>2019</v>
      </c>
      <c r="C2465">
        <v>1422</v>
      </c>
      <c r="D2465">
        <v>2390</v>
      </c>
    </row>
    <row r="2466" spans="1:4" x14ac:dyDescent="0.3">
      <c r="A2466">
        <v>41063</v>
      </c>
      <c r="B2466">
        <v>2009</v>
      </c>
      <c r="C2466">
        <v>389</v>
      </c>
      <c r="D2466">
        <v>561</v>
      </c>
    </row>
    <row r="2467" spans="1:4" x14ac:dyDescent="0.3">
      <c r="A2467">
        <v>41063</v>
      </c>
      <c r="B2467">
        <v>2010</v>
      </c>
      <c r="C2467">
        <v>395</v>
      </c>
      <c r="D2467">
        <v>585</v>
      </c>
    </row>
    <row r="2468" spans="1:4" x14ac:dyDescent="0.3">
      <c r="A2468">
        <v>41063</v>
      </c>
      <c r="B2468">
        <v>2011</v>
      </c>
      <c r="C2468">
        <v>421</v>
      </c>
      <c r="D2468">
        <v>570</v>
      </c>
    </row>
    <row r="2469" spans="1:4" x14ac:dyDescent="0.3">
      <c r="A2469">
        <v>41063</v>
      </c>
      <c r="B2469">
        <v>2012</v>
      </c>
      <c r="C2469">
        <v>407</v>
      </c>
      <c r="D2469">
        <v>600</v>
      </c>
    </row>
    <row r="2470" spans="1:4" x14ac:dyDescent="0.3">
      <c r="A2470">
        <v>41063</v>
      </c>
      <c r="B2470">
        <v>2013</v>
      </c>
      <c r="C2470">
        <v>417</v>
      </c>
      <c r="D2470">
        <v>604</v>
      </c>
    </row>
    <row r="2471" spans="1:4" x14ac:dyDescent="0.3">
      <c r="A2471">
        <v>41063</v>
      </c>
      <c r="B2471">
        <v>2014</v>
      </c>
      <c r="C2471">
        <v>415</v>
      </c>
      <c r="D2471">
        <v>617</v>
      </c>
    </row>
    <row r="2472" spans="1:4" x14ac:dyDescent="0.3">
      <c r="A2472">
        <v>41063</v>
      </c>
      <c r="B2472">
        <v>2015</v>
      </c>
      <c r="C2472">
        <v>366</v>
      </c>
      <c r="D2472">
        <v>666</v>
      </c>
    </row>
    <row r="2473" spans="1:4" x14ac:dyDescent="0.3">
      <c r="A2473">
        <v>41063</v>
      </c>
      <c r="B2473">
        <v>2016</v>
      </c>
      <c r="C2473">
        <v>371</v>
      </c>
      <c r="D2473">
        <v>667</v>
      </c>
    </row>
    <row r="2474" spans="1:4" x14ac:dyDescent="0.3">
      <c r="A2474">
        <v>41063</v>
      </c>
      <c r="B2474">
        <v>2017</v>
      </c>
      <c r="C2474">
        <v>352</v>
      </c>
      <c r="D2474">
        <v>670</v>
      </c>
    </row>
    <row r="2475" spans="1:4" x14ac:dyDescent="0.3">
      <c r="A2475">
        <v>41063</v>
      </c>
      <c r="B2475">
        <v>2018</v>
      </c>
      <c r="C2475">
        <v>320</v>
      </c>
      <c r="D2475">
        <v>639</v>
      </c>
    </row>
    <row r="2476" spans="1:4" x14ac:dyDescent="0.3">
      <c r="A2476">
        <v>41063</v>
      </c>
      <c r="B2476">
        <v>2019</v>
      </c>
      <c r="C2476">
        <v>321</v>
      </c>
      <c r="D2476">
        <v>611</v>
      </c>
    </row>
    <row r="2477" spans="1:4" x14ac:dyDescent="0.3">
      <c r="A2477">
        <v>41081</v>
      </c>
      <c r="B2477">
        <v>2009</v>
      </c>
      <c r="C2477">
        <v>917</v>
      </c>
      <c r="D2477">
        <v>1441</v>
      </c>
    </row>
    <row r="2478" spans="1:4" x14ac:dyDescent="0.3">
      <c r="A2478">
        <v>41081</v>
      </c>
      <c r="B2478">
        <v>2010</v>
      </c>
      <c r="C2478">
        <v>894</v>
      </c>
      <c r="D2478">
        <v>1460</v>
      </c>
    </row>
    <row r="2479" spans="1:4" x14ac:dyDescent="0.3">
      <c r="A2479">
        <v>41081</v>
      </c>
      <c r="B2479">
        <v>2011</v>
      </c>
      <c r="C2479">
        <v>902</v>
      </c>
      <c r="D2479">
        <v>1485</v>
      </c>
    </row>
    <row r="2480" spans="1:4" x14ac:dyDescent="0.3">
      <c r="A2480">
        <v>41081</v>
      </c>
      <c r="B2480">
        <v>2012</v>
      </c>
      <c r="C2480">
        <v>861</v>
      </c>
      <c r="D2480">
        <v>1532</v>
      </c>
    </row>
    <row r="2481" spans="1:4" x14ac:dyDescent="0.3">
      <c r="A2481">
        <v>41081</v>
      </c>
      <c r="B2481">
        <v>2013</v>
      </c>
      <c r="C2481">
        <v>891</v>
      </c>
      <c r="D2481">
        <v>1535</v>
      </c>
    </row>
    <row r="2482" spans="1:4" x14ac:dyDescent="0.3">
      <c r="A2482">
        <v>41081</v>
      </c>
      <c r="B2482">
        <v>2014</v>
      </c>
      <c r="C2482">
        <v>888</v>
      </c>
      <c r="D2482">
        <v>1572</v>
      </c>
    </row>
    <row r="2483" spans="1:4" x14ac:dyDescent="0.3">
      <c r="A2483">
        <v>41081</v>
      </c>
      <c r="B2483">
        <v>2015</v>
      </c>
      <c r="C2483">
        <v>917</v>
      </c>
      <c r="D2483">
        <v>1588</v>
      </c>
    </row>
    <row r="2484" spans="1:4" x14ac:dyDescent="0.3">
      <c r="A2484">
        <v>41081</v>
      </c>
      <c r="B2484">
        <v>2016</v>
      </c>
      <c r="C2484">
        <v>928</v>
      </c>
      <c r="D2484">
        <v>1580</v>
      </c>
    </row>
    <row r="2485" spans="1:4" x14ac:dyDescent="0.3">
      <c r="A2485">
        <v>41081</v>
      </c>
      <c r="B2485">
        <v>2017</v>
      </c>
      <c r="C2485">
        <v>910</v>
      </c>
      <c r="D2485">
        <v>1581</v>
      </c>
    </row>
    <row r="2486" spans="1:4" x14ac:dyDescent="0.3">
      <c r="A2486">
        <v>41081</v>
      </c>
      <c r="B2486">
        <v>2018</v>
      </c>
      <c r="C2486">
        <v>965</v>
      </c>
      <c r="D2486">
        <v>1585</v>
      </c>
    </row>
    <row r="2487" spans="1:4" x14ac:dyDescent="0.3">
      <c r="A2487">
        <v>41081</v>
      </c>
      <c r="B2487">
        <v>2019</v>
      </c>
      <c r="C2487">
        <v>903</v>
      </c>
      <c r="D2487">
        <v>1652</v>
      </c>
    </row>
    <row r="2488" spans="1:4" x14ac:dyDescent="0.3">
      <c r="A2488">
        <v>41082</v>
      </c>
      <c r="B2488">
        <v>2009</v>
      </c>
      <c r="C2488">
        <v>749</v>
      </c>
      <c r="D2488">
        <v>1226</v>
      </c>
    </row>
    <row r="2489" spans="1:4" x14ac:dyDescent="0.3">
      <c r="A2489">
        <v>41082</v>
      </c>
      <c r="B2489">
        <v>2010</v>
      </c>
      <c r="C2489">
        <v>749</v>
      </c>
      <c r="D2489">
        <v>1204</v>
      </c>
    </row>
    <row r="2490" spans="1:4" x14ac:dyDescent="0.3">
      <c r="A2490">
        <v>41082</v>
      </c>
      <c r="B2490">
        <v>2011</v>
      </c>
      <c r="C2490">
        <v>760</v>
      </c>
      <c r="D2490">
        <v>1214</v>
      </c>
    </row>
    <row r="2491" spans="1:4" x14ac:dyDescent="0.3">
      <c r="A2491">
        <v>41082</v>
      </c>
      <c r="B2491">
        <v>2012</v>
      </c>
      <c r="C2491">
        <v>764</v>
      </c>
      <c r="D2491">
        <v>1210</v>
      </c>
    </row>
    <row r="2492" spans="1:4" x14ac:dyDescent="0.3">
      <c r="A2492">
        <v>41082</v>
      </c>
      <c r="B2492">
        <v>2013</v>
      </c>
      <c r="C2492">
        <v>789</v>
      </c>
      <c r="D2492">
        <v>1200</v>
      </c>
    </row>
    <row r="2493" spans="1:4" x14ac:dyDescent="0.3">
      <c r="A2493">
        <v>41082</v>
      </c>
      <c r="B2493">
        <v>2014</v>
      </c>
      <c r="C2493">
        <v>795</v>
      </c>
      <c r="D2493">
        <v>1220</v>
      </c>
    </row>
    <row r="2494" spans="1:4" x14ac:dyDescent="0.3">
      <c r="A2494">
        <v>41082</v>
      </c>
      <c r="B2494">
        <v>2015</v>
      </c>
      <c r="C2494">
        <v>779</v>
      </c>
      <c r="D2494">
        <v>1266</v>
      </c>
    </row>
    <row r="2495" spans="1:4" x14ac:dyDescent="0.3">
      <c r="A2495">
        <v>41082</v>
      </c>
      <c r="B2495">
        <v>2016</v>
      </c>
      <c r="C2495">
        <v>801</v>
      </c>
      <c r="D2495">
        <v>1286</v>
      </c>
    </row>
    <row r="2496" spans="1:4" x14ac:dyDescent="0.3">
      <c r="A2496">
        <v>41082</v>
      </c>
      <c r="B2496">
        <v>2017</v>
      </c>
      <c r="C2496">
        <v>811</v>
      </c>
      <c r="D2496">
        <v>1342</v>
      </c>
    </row>
    <row r="2497" spans="1:4" x14ac:dyDescent="0.3">
      <c r="A2497">
        <v>41082</v>
      </c>
      <c r="B2497">
        <v>2018</v>
      </c>
      <c r="C2497">
        <v>830</v>
      </c>
      <c r="D2497">
        <v>1371</v>
      </c>
    </row>
    <row r="2498" spans="1:4" x14ac:dyDescent="0.3">
      <c r="A2498">
        <v>41082</v>
      </c>
      <c r="B2498">
        <v>2019</v>
      </c>
      <c r="C2498">
        <v>820</v>
      </c>
      <c r="D2498">
        <v>1407</v>
      </c>
    </row>
    <row r="2499" spans="1:4" x14ac:dyDescent="0.3">
      <c r="A2499">
        <v>42003</v>
      </c>
      <c r="B2499">
        <v>2009</v>
      </c>
      <c r="C2499">
        <v>540</v>
      </c>
      <c r="D2499">
        <v>845</v>
      </c>
    </row>
    <row r="2500" spans="1:4" x14ac:dyDescent="0.3">
      <c r="A2500">
        <v>42003</v>
      </c>
      <c r="B2500">
        <v>2010</v>
      </c>
      <c r="C2500">
        <v>537</v>
      </c>
      <c r="D2500">
        <v>844</v>
      </c>
    </row>
    <row r="2501" spans="1:4" x14ac:dyDescent="0.3">
      <c r="A2501">
        <v>42003</v>
      </c>
      <c r="B2501">
        <v>2011</v>
      </c>
      <c r="C2501">
        <v>525</v>
      </c>
      <c r="D2501">
        <v>855</v>
      </c>
    </row>
    <row r="2502" spans="1:4" x14ac:dyDescent="0.3">
      <c r="A2502">
        <v>42003</v>
      </c>
      <c r="B2502">
        <v>2012</v>
      </c>
      <c r="C2502">
        <v>525</v>
      </c>
      <c r="D2502">
        <v>850</v>
      </c>
    </row>
    <row r="2503" spans="1:4" x14ac:dyDescent="0.3">
      <c r="A2503">
        <v>42003</v>
      </c>
      <c r="B2503">
        <v>2013</v>
      </c>
      <c r="C2503">
        <v>487</v>
      </c>
      <c r="D2503">
        <v>875</v>
      </c>
    </row>
    <row r="2504" spans="1:4" x14ac:dyDescent="0.3">
      <c r="A2504">
        <v>42003</v>
      </c>
      <c r="B2504">
        <v>2014</v>
      </c>
      <c r="C2504">
        <v>499</v>
      </c>
      <c r="D2504">
        <v>909</v>
      </c>
    </row>
    <row r="2505" spans="1:4" x14ac:dyDescent="0.3">
      <c r="A2505">
        <v>42003</v>
      </c>
      <c r="B2505">
        <v>2015</v>
      </c>
      <c r="C2505">
        <v>504</v>
      </c>
      <c r="D2505">
        <v>884</v>
      </c>
    </row>
    <row r="2506" spans="1:4" x14ac:dyDescent="0.3">
      <c r="A2506">
        <v>42003</v>
      </c>
      <c r="B2506">
        <v>2016</v>
      </c>
      <c r="C2506">
        <v>513</v>
      </c>
      <c r="D2506">
        <v>870</v>
      </c>
    </row>
    <row r="2507" spans="1:4" x14ac:dyDescent="0.3">
      <c r="A2507">
        <v>42003</v>
      </c>
      <c r="B2507">
        <v>2017</v>
      </c>
      <c r="C2507">
        <v>494</v>
      </c>
      <c r="D2507">
        <v>881</v>
      </c>
    </row>
    <row r="2508" spans="1:4" x14ac:dyDescent="0.3">
      <c r="A2508">
        <v>42003</v>
      </c>
      <c r="B2508">
        <v>2018</v>
      </c>
      <c r="C2508">
        <v>509</v>
      </c>
      <c r="D2508">
        <v>885</v>
      </c>
    </row>
    <row r="2509" spans="1:4" x14ac:dyDescent="0.3">
      <c r="A2509">
        <v>42003</v>
      </c>
      <c r="B2509">
        <v>2019</v>
      </c>
      <c r="C2509">
        <v>503</v>
      </c>
      <c r="D2509">
        <v>854</v>
      </c>
    </row>
    <row r="2510" spans="1:4" x14ac:dyDescent="0.3">
      <c r="A2510">
        <v>42004</v>
      </c>
      <c r="B2510">
        <v>2009</v>
      </c>
      <c r="C2510">
        <v>517</v>
      </c>
      <c r="D2510">
        <v>807</v>
      </c>
    </row>
    <row r="2511" spans="1:4" x14ac:dyDescent="0.3">
      <c r="A2511">
        <v>42004</v>
      </c>
      <c r="B2511">
        <v>2010</v>
      </c>
      <c r="C2511">
        <v>545</v>
      </c>
      <c r="D2511">
        <v>792</v>
      </c>
    </row>
    <row r="2512" spans="1:4" x14ac:dyDescent="0.3">
      <c r="A2512">
        <v>42004</v>
      </c>
      <c r="B2512">
        <v>2011</v>
      </c>
      <c r="C2512">
        <v>562</v>
      </c>
      <c r="D2512">
        <v>801</v>
      </c>
    </row>
    <row r="2513" spans="1:4" x14ac:dyDescent="0.3">
      <c r="A2513">
        <v>42004</v>
      </c>
      <c r="B2513">
        <v>2012</v>
      </c>
      <c r="C2513">
        <v>566</v>
      </c>
      <c r="D2513">
        <v>846</v>
      </c>
    </row>
    <row r="2514" spans="1:4" x14ac:dyDescent="0.3">
      <c r="A2514">
        <v>42004</v>
      </c>
      <c r="B2514">
        <v>2013</v>
      </c>
      <c r="C2514">
        <v>568</v>
      </c>
      <c r="D2514">
        <v>854</v>
      </c>
    </row>
    <row r="2515" spans="1:4" x14ac:dyDescent="0.3">
      <c r="A2515">
        <v>42004</v>
      </c>
      <c r="B2515">
        <v>2014</v>
      </c>
      <c r="C2515">
        <v>582</v>
      </c>
      <c r="D2515">
        <v>845</v>
      </c>
    </row>
    <row r="2516" spans="1:4" x14ac:dyDescent="0.3">
      <c r="A2516">
        <v>42004</v>
      </c>
      <c r="B2516">
        <v>2015</v>
      </c>
      <c r="C2516">
        <v>527</v>
      </c>
      <c r="D2516">
        <v>876</v>
      </c>
    </row>
    <row r="2517" spans="1:4" x14ac:dyDescent="0.3">
      <c r="A2517">
        <v>42004</v>
      </c>
      <c r="B2517">
        <v>2016</v>
      </c>
      <c r="C2517">
        <v>531</v>
      </c>
      <c r="D2517">
        <v>894</v>
      </c>
    </row>
    <row r="2518" spans="1:4" x14ac:dyDescent="0.3">
      <c r="A2518">
        <v>42004</v>
      </c>
      <c r="B2518">
        <v>2017</v>
      </c>
      <c r="C2518">
        <v>518</v>
      </c>
      <c r="D2518">
        <v>902</v>
      </c>
    </row>
    <row r="2519" spans="1:4" x14ac:dyDescent="0.3">
      <c r="A2519">
        <v>42004</v>
      </c>
      <c r="B2519">
        <v>2018</v>
      </c>
      <c r="C2519">
        <v>531</v>
      </c>
      <c r="D2519">
        <v>883</v>
      </c>
    </row>
    <row r="2520" spans="1:4" x14ac:dyDescent="0.3">
      <c r="A2520">
        <v>42004</v>
      </c>
      <c r="B2520">
        <v>2019</v>
      </c>
      <c r="C2520">
        <v>501</v>
      </c>
      <c r="D2520">
        <v>893</v>
      </c>
    </row>
    <row r="2521" spans="1:4" x14ac:dyDescent="0.3">
      <c r="A2521">
        <v>42006</v>
      </c>
      <c r="B2521">
        <v>2009</v>
      </c>
      <c r="C2521">
        <v>1601</v>
      </c>
      <c r="D2521">
        <v>2500</v>
      </c>
    </row>
    <row r="2522" spans="1:4" x14ac:dyDescent="0.3">
      <c r="A2522">
        <v>42006</v>
      </c>
      <c r="B2522">
        <v>2010</v>
      </c>
      <c r="C2522">
        <v>1647</v>
      </c>
      <c r="D2522">
        <v>2499</v>
      </c>
    </row>
    <row r="2523" spans="1:4" x14ac:dyDescent="0.3">
      <c r="A2523">
        <v>42006</v>
      </c>
      <c r="B2523">
        <v>2011</v>
      </c>
      <c r="C2523">
        <v>1684</v>
      </c>
      <c r="D2523">
        <v>2532</v>
      </c>
    </row>
    <row r="2524" spans="1:4" x14ac:dyDescent="0.3">
      <c r="A2524">
        <v>42006</v>
      </c>
      <c r="B2524">
        <v>2012</v>
      </c>
      <c r="C2524">
        <v>1656</v>
      </c>
      <c r="D2524">
        <v>2563</v>
      </c>
    </row>
    <row r="2525" spans="1:4" x14ac:dyDescent="0.3">
      <c r="A2525">
        <v>42006</v>
      </c>
      <c r="B2525">
        <v>2013</v>
      </c>
      <c r="C2525">
        <v>1693</v>
      </c>
      <c r="D2525">
        <v>2635</v>
      </c>
    </row>
    <row r="2526" spans="1:4" x14ac:dyDescent="0.3">
      <c r="A2526">
        <v>42006</v>
      </c>
      <c r="B2526">
        <v>2014</v>
      </c>
      <c r="C2526">
        <v>1675</v>
      </c>
      <c r="D2526">
        <v>2722</v>
      </c>
    </row>
    <row r="2527" spans="1:4" x14ac:dyDescent="0.3">
      <c r="A2527">
        <v>42006</v>
      </c>
      <c r="B2527">
        <v>2015</v>
      </c>
      <c r="C2527">
        <v>1724</v>
      </c>
      <c r="D2527">
        <v>2774</v>
      </c>
    </row>
    <row r="2528" spans="1:4" x14ac:dyDescent="0.3">
      <c r="A2528">
        <v>42006</v>
      </c>
      <c r="B2528">
        <v>2016</v>
      </c>
      <c r="C2528">
        <v>1657</v>
      </c>
      <c r="D2528">
        <v>2845</v>
      </c>
    </row>
    <row r="2529" spans="1:4" x14ac:dyDescent="0.3">
      <c r="A2529">
        <v>42006</v>
      </c>
      <c r="B2529">
        <v>2017</v>
      </c>
      <c r="C2529">
        <v>1594</v>
      </c>
      <c r="D2529">
        <v>2927</v>
      </c>
    </row>
    <row r="2530" spans="1:4" x14ac:dyDescent="0.3">
      <c r="A2530">
        <v>42006</v>
      </c>
      <c r="B2530">
        <v>2018</v>
      </c>
      <c r="C2530">
        <v>1614</v>
      </c>
      <c r="D2530">
        <v>2844</v>
      </c>
    </row>
    <row r="2531" spans="1:4" x14ac:dyDescent="0.3">
      <c r="A2531">
        <v>42006</v>
      </c>
      <c r="B2531">
        <v>2019</v>
      </c>
      <c r="C2531">
        <v>1606</v>
      </c>
      <c r="D2531">
        <v>2804</v>
      </c>
    </row>
    <row r="2532" spans="1:4" x14ac:dyDescent="0.3">
      <c r="A2532">
        <v>42008</v>
      </c>
      <c r="B2532">
        <v>2009</v>
      </c>
      <c r="C2532">
        <v>1000</v>
      </c>
      <c r="D2532">
        <v>1457</v>
      </c>
    </row>
    <row r="2533" spans="1:4" x14ac:dyDescent="0.3">
      <c r="A2533">
        <v>42008</v>
      </c>
      <c r="B2533">
        <v>2010</v>
      </c>
      <c r="C2533">
        <v>1017</v>
      </c>
      <c r="D2533">
        <v>1470</v>
      </c>
    </row>
    <row r="2534" spans="1:4" x14ac:dyDescent="0.3">
      <c r="A2534">
        <v>42008</v>
      </c>
      <c r="B2534">
        <v>2011</v>
      </c>
      <c r="C2534">
        <v>1041</v>
      </c>
      <c r="D2534">
        <v>1522</v>
      </c>
    </row>
    <row r="2535" spans="1:4" x14ac:dyDescent="0.3">
      <c r="A2535">
        <v>42008</v>
      </c>
      <c r="B2535">
        <v>2012</v>
      </c>
      <c r="C2535">
        <v>1008</v>
      </c>
      <c r="D2535">
        <v>1574</v>
      </c>
    </row>
    <row r="2536" spans="1:4" x14ac:dyDescent="0.3">
      <c r="A2536">
        <v>42008</v>
      </c>
      <c r="B2536">
        <v>2013</v>
      </c>
      <c r="C2536">
        <v>1015</v>
      </c>
      <c r="D2536">
        <v>1586</v>
      </c>
    </row>
    <row r="2537" spans="1:4" x14ac:dyDescent="0.3">
      <c r="A2537">
        <v>42008</v>
      </c>
      <c r="B2537">
        <v>2014</v>
      </c>
      <c r="C2537">
        <v>954</v>
      </c>
      <c r="D2537">
        <v>1621</v>
      </c>
    </row>
    <row r="2538" spans="1:4" x14ac:dyDescent="0.3">
      <c r="A2538">
        <v>42008</v>
      </c>
      <c r="B2538">
        <v>2015</v>
      </c>
      <c r="C2538">
        <v>973</v>
      </c>
      <c r="D2538">
        <v>1633</v>
      </c>
    </row>
    <row r="2539" spans="1:4" x14ac:dyDescent="0.3">
      <c r="A2539">
        <v>42008</v>
      </c>
      <c r="B2539">
        <v>2016</v>
      </c>
      <c r="C2539">
        <v>948</v>
      </c>
      <c r="D2539">
        <v>1634</v>
      </c>
    </row>
    <row r="2540" spans="1:4" x14ac:dyDescent="0.3">
      <c r="A2540">
        <v>42008</v>
      </c>
      <c r="B2540">
        <v>2017</v>
      </c>
      <c r="C2540">
        <v>922</v>
      </c>
      <c r="D2540">
        <v>1616</v>
      </c>
    </row>
    <row r="2541" spans="1:4" x14ac:dyDescent="0.3">
      <c r="A2541">
        <v>42008</v>
      </c>
      <c r="B2541">
        <v>2018</v>
      </c>
      <c r="C2541">
        <v>926</v>
      </c>
      <c r="D2541">
        <v>1618</v>
      </c>
    </row>
    <row r="2542" spans="1:4" x14ac:dyDescent="0.3">
      <c r="A2542">
        <v>42008</v>
      </c>
      <c r="B2542">
        <v>2019</v>
      </c>
      <c r="C2542">
        <v>925</v>
      </c>
      <c r="D2542">
        <v>1615</v>
      </c>
    </row>
    <row r="2543" spans="1:4" x14ac:dyDescent="0.3">
      <c r="A2543">
        <v>42010</v>
      </c>
      <c r="B2543">
        <v>2009</v>
      </c>
      <c r="C2543">
        <v>453</v>
      </c>
      <c r="D2543">
        <v>617</v>
      </c>
    </row>
    <row r="2544" spans="1:4" x14ac:dyDescent="0.3">
      <c r="A2544">
        <v>42010</v>
      </c>
      <c r="B2544">
        <v>2010</v>
      </c>
      <c r="C2544">
        <v>468</v>
      </c>
      <c r="D2544">
        <v>621</v>
      </c>
    </row>
    <row r="2545" spans="1:4" x14ac:dyDescent="0.3">
      <c r="A2545">
        <v>42010</v>
      </c>
      <c r="B2545">
        <v>2011</v>
      </c>
      <c r="C2545">
        <v>482</v>
      </c>
      <c r="D2545">
        <v>645</v>
      </c>
    </row>
    <row r="2546" spans="1:4" x14ac:dyDescent="0.3">
      <c r="A2546">
        <v>42010</v>
      </c>
      <c r="B2546">
        <v>2012</v>
      </c>
      <c r="C2546">
        <v>488</v>
      </c>
      <c r="D2546">
        <v>669</v>
      </c>
    </row>
    <row r="2547" spans="1:4" x14ac:dyDescent="0.3">
      <c r="A2547">
        <v>42010</v>
      </c>
      <c r="B2547">
        <v>2013</v>
      </c>
      <c r="C2547">
        <v>491</v>
      </c>
      <c r="D2547">
        <v>669</v>
      </c>
    </row>
    <row r="2548" spans="1:4" x14ac:dyDescent="0.3">
      <c r="A2548">
        <v>42010</v>
      </c>
      <c r="B2548">
        <v>2014</v>
      </c>
      <c r="C2548">
        <v>477</v>
      </c>
      <c r="D2548">
        <v>705</v>
      </c>
    </row>
    <row r="2549" spans="1:4" x14ac:dyDescent="0.3">
      <c r="A2549">
        <v>42010</v>
      </c>
      <c r="B2549">
        <v>2015</v>
      </c>
      <c r="C2549">
        <v>465</v>
      </c>
      <c r="D2549">
        <v>757</v>
      </c>
    </row>
    <row r="2550" spans="1:4" x14ac:dyDescent="0.3">
      <c r="A2550">
        <v>42010</v>
      </c>
      <c r="B2550">
        <v>2016</v>
      </c>
      <c r="C2550">
        <v>448</v>
      </c>
      <c r="D2550">
        <v>759</v>
      </c>
    </row>
    <row r="2551" spans="1:4" x14ac:dyDescent="0.3">
      <c r="A2551">
        <v>42010</v>
      </c>
      <c r="B2551">
        <v>2017</v>
      </c>
      <c r="C2551">
        <v>439</v>
      </c>
      <c r="D2551">
        <v>745</v>
      </c>
    </row>
    <row r="2552" spans="1:4" x14ac:dyDescent="0.3">
      <c r="A2552">
        <v>42010</v>
      </c>
      <c r="B2552">
        <v>2018</v>
      </c>
      <c r="C2552">
        <v>418</v>
      </c>
      <c r="D2552">
        <v>759</v>
      </c>
    </row>
    <row r="2553" spans="1:4" x14ac:dyDescent="0.3">
      <c r="A2553">
        <v>42010</v>
      </c>
      <c r="B2553">
        <v>2019</v>
      </c>
      <c r="C2553">
        <v>434</v>
      </c>
      <c r="D2553">
        <v>734</v>
      </c>
    </row>
    <row r="2554" spans="1:4" x14ac:dyDescent="0.3">
      <c r="A2554">
        <v>42011</v>
      </c>
      <c r="B2554">
        <v>2009</v>
      </c>
      <c r="C2554">
        <v>635</v>
      </c>
      <c r="D2554">
        <v>963</v>
      </c>
    </row>
    <row r="2555" spans="1:4" x14ac:dyDescent="0.3">
      <c r="A2555">
        <v>42011</v>
      </c>
      <c r="B2555">
        <v>2010</v>
      </c>
      <c r="C2555">
        <v>645</v>
      </c>
      <c r="D2555">
        <v>962</v>
      </c>
    </row>
    <row r="2556" spans="1:4" x14ac:dyDescent="0.3">
      <c r="A2556">
        <v>42011</v>
      </c>
      <c r="B2556">
        <v>2011</v>
      </c>
      <c r="C2556">
        <v>694</v>
      </c>
      <c r="D2556">
        <v>988</v>
      </c>
    </row>
    <row r="2557" spans="1:4" x14ac:dyDescent="0.3">
      <c r="A2557">
        <v>42011</v>
      </c>
      <c r="B2557">
        <v>2012</v>
      </c>
      <c r="C2557">
        <v>687</v>
      </c>
      <c r="D2557">
        <v>965</v>
      </c>
    </row>
    <row r="2558" spans="1:4" x14ac:dyDescent="0.3">
      <c r="A2558">
        <v>42011</v>
      </c>
      <c r="B2558">
        <v>2013</v>
      </c>
      <c r="C2558">
        <v>726</v>
      </c>
      <c r="D2558">
        <v>1002</v>
      </c>
    </row>
    <row r="2559" spans="1:4" x14ac:dyDescent="0.3">
      <c r="A2559">
        <v>42011</v>
      </c>
      <c r="B2559">
        <v>2014</v>
      </c>
      <c r="C2559">
        <v>691</v>
      </c>
      <c r="D2559">
        <v>1043</v>
      </c>
    </row>
    <row r="2560" spans="1:4" x14ac:dyDescent="0.3">
      <c r="A2560">
        <v>42011</v>
      </c>
      <c r="B2560">
        <v>2015</v>
      </c>
      <c r="C2560">
        <v>669</v>
      </c>
      <c r="D2560">
        <v>1079</v>
      </c>
    </row>
    <row r="2561" spans="1:4" x14ac:dyDescent="0.3">
      <c r="A2561">
        <v>42011</v>
      </c>
      <c r="B2561">
        <v>2016</v>
      </c>
      <c r="C2561">
        <v>662</v>
      </c>
      <c r="D2561">
        <v>1101</v>
      </c>
    </row>
    <row r="2562" spans="1:4" x14ac:dyDescent="0.3">
      <c r="A2562">
        <v>42011</v>
      </c>
      <c r="B2562">
        <v>2017</v>
      </c>
      <c r="C2562">
        <v>665</v>
      </c>
      <c r="D2562">
        <v>1085</v>
      </c>
    </row>
    <row r="2563" spans="1:4" x14ac:dyDescent="0.3">
      <c r="A2563">
        <v>42011</v>
      </c>
      <c r="B2563">
        <v>2018</v>
      </c>
      <c r="C2563">
        <v>679</v>
      </c>
      <c r="D2563">
        <v>1116</v>
      </c>
    </row>
    <row r="2564" spans="1:4" x14ac:dyDescent="0.3">
      <c r="A2564">
        <v>42011</v>
      </c>
      <c r="B2564">
        <v>2019</v>
      </c>
      <c r="C2564">
        <v>664</v>
      </c>
      <c r="D2564">
        <v>1096</v>
      </c>
    </row>
    <row r="2565" spans="1:4" x14ac:dyDescent="0.3">
      <c r="A2565">
        <v>42023</v>
      </c>
      <c r="B2565">
        <v>2009</v>
      </c>
      <c r="C2565">
        <v>367</v>
      </c>
      <c r="D2565">
        <v>617</v>
      </c>
    </row>
    <row r="2566" spans="1:4" x14ac:dyDescent="0.3">
      <c r="A2566">
        <v>42023</v>
      </c>
      <c r="B2566">
        <v>2010</v>
      </c>
      <c r="C2566">
        <v>396</v>
      </c>
      <c r="D2566">
        <v>612</v>
      </c>
    </row>
    <row r="2567" spans="1:4" x14ac:dyDescent="0.3">
      <c r="A2567">
        <v>42023</v>
      </c>
      <c r="B2567">
        <v>2011</v>
      </c>
      <c r="C2567">
        <v>441</v>
      </c>
      <c r="D2567">
        <v>613</v>
      </c>
    </row>
    <row r="2568" spans="1:4" x14ac:dyDescent="0.3">
      <c r="A2568">
        <v>42023</v>
      </c>
      <c r="B2568">
        <v>2012</v>
      </c>
      <c r="C2568">
        <v>425</v>
      </c>
      <c r="D2568">
        <v>663</v>
      </c>
    </row>
    <row r="2569" spans="1:4" x14ac:dyDescent="0.3">
      <c r="A2569">
        <v>42023</v>
      </c>
      <c r="B2569">
        <v>2013</v>
      </c>
      <c r="C2569">
        <v>424</v>
      </c>
      <c r="D2569">
        <v>678</v>
      </c>
    </row>
    <row r="2570" spans="1:4" x14ac:dyDescent="0.3">
      <c r="A2570">
        <v>42023</v>
      </c>
      <c r="B2570">
        <v>2014</v>
      </c>
      <c r="C2570">
        <v>418</v>
      </c>
      <c r="D2570">
        <v>675</v>
      </c>
    </row>
    <row r="2571" spans="1:4" x14ac:dyDescent="0.3">
      <c r="A2571">
        <v>42023</v>
      </c>
      <c r="B2571">
        <v>2015</v>
      </c>
      <c r="C2571">
        <v>394</v>
      </c>
      <c r="D2571">
        <v>700</v>
      </c>
    </row>
    <row r="2572" spans="1:4" x14ac:dyDescent="0.3">
      <c r="A2572">
        <v>42023</v>
      </c>
      <c r="B2572">
        <v>2016</v>
      </c>
      <c r="C2572">
        <v>415</v>
      </c>
      <c r="D2572">
        <v>725</v>
      </c>
    </row>
    <row r="2573" spans="1:4" x14ac:dyDescent="0.3">
      <c r="A2573">
        <v>42023</v>
      </c>
      <c r="B2573">
        <v>2017</v>
      </c>
      <c r="C2573">
        <v>402</v>
      </c>
      <c r="D2573">
        <v>743</v>
      </c>
    </row>
    <row r="2574" spans="1:4" x14ac:dyDescent="0.3">
      <c r="A2574">
        <v>42023</v>
      </c>
      <c r="B2574">
        <v>2018</v>
      </c>
      <c r="C2574">
        <v>409</v>
      </c>
      <c r="D2574">
        <v>727</v>
      </c>
    </row>
    <row r="2575" spans="1:4" x14ac:dyDescent="0.3">
      <c r="A2575">
        <v>42023</v>
      </c>
      <c r="B2575">
        <v>2019</v>
      </c>
      <c r="C2575">
        <v>414</v>
      </c>
      <c r="D2575">
        <v>699</v>
      </c>
    </row>
    <row r="2576" spans="1:4" x14ac:dyDescent="0.3">
      <c r="A2576">
        <v>42025</v>
      </c>
      <c r="B2576">
        <v>2009</v>
      </c>
      <c r="C2576">
        <v>840</v>
      </c>
      <c r="D2576">
        <v>1160</v>
      </c>
    </row>
    <row r="2577" spans="1:4" x14ac:dyDescent="0.3">
      <c r="A2577">
        <v>42025</v>
      </c>
      <c r="B2577">
        <v>2010</v>
      </c>
      <c r="C2577">
        <v>869</v>
      </c>
      <c r="D2577">
        <v>1172</v>
      </c>
    </row>
    <row r="2578" spans="1:4" x14ac:dyDescent="0.3">
      <c r="A2578">
        <v>42025</v>
      </c>
      <c r="B2578">
        <v>2011</v>
      </c>
      <c r="C2578">
        <v>899</v>
      </c>
      <c r="D2578">
        <v>1239</v>
      </c>
    </row>
    <row r="2579" spans="1:4" x14ac:dyDescent="0.3">
      <c r="A2579">
        <v>42025</v>
      </c>
      <c r="B2579">
        <v>2012</v>
      </c>
      <c r="C2579">
        <v>873</v>
      </c>
      <c r="D2579">
        <v>1239</v>
      </c>
    </row>
    <row r="2580" spans="1:4" x14ac:dyDescent="0.3">
      <c r="A2580">
        <v>42025</v>
      </c>
      <c r="B2580">
        <v>2013</v>
      </c>
      <c r="C2580">
        <v>880</v>
      </c>
      <c r="D2580">
        <v>1294</v>
      </c>
    </row>
    <row r="2581" spans="1:4" x14ac:dyDescent="0.3">
      <c r="A2581">
        <v>42025</v>
      </c>
      <c r="B2581">
        <v>2014</v>
      </c>
      <c r="C2581">
        <v>873</v>
      </c>
      <c r="D2581">
        <v>1342</v>
      </c>
    </row>
    <row r="2582" spans="1:4" x14ac:dyDescent="0.3">
      <c r="A2582">
        <v>42025</v>
      </c>
      <c r="B2582">
        <v>2015</v>
      </c>
      <c r="C2582">
        <v>865</v>
      </c>
      <c r="D2582">
        <v>1360</v>
      </c>
    </row>
    <row r="2583" spans="1:4" x14ac:dyDescent="0.3">
      <c r="A2583">
        <v>42025</v>
      </c>
      <c r="B2583">
        <v>2016</v>
      </c>
      <c r="C2583">
        <v>885</v>
      </c>
      <c r="D2583">
        <v>1393</v>
      </c>
    </row>
    <row r="2584" spans="1:4" x14ac:dyDescent="0.3">
      <c r="A2584">
        <v>42025</v>
      </c>
      <c r="B2584">
        <v>2017</v>
      </c>
      <c r="C2584">
        <v>882</v>
      </c>
      <c r="D2584">
        <v>1422</v>
      </c>
    </row>
    <row r="2585" spans="1:4" x14ac:dyDescent="0.3">
      <c r="A2585">
        <v>42025</v>
      </c>
      <c r="B2585">
        <v>2018</v>
      </c>
      <c r="C2585">
        <v>906</v>
      </c>
      <c r="D2585">
        <v>1436</v>
      </c>
    </row>
    <row r="2586" spans="1:4" x14ac:dyDescent="0.3">
      <c r="A2586">
        <v>42025</v>
      </c>
      <c r="B2586">
        <v>2019</v>
      </c>
      <c r="C2586">
        <v>874</v>
      </c>
      <c r="D2586">
        <v>1434</v>
      </c>
    </row>
    <row r="2587" spans="1:4" x14ac:dyDescent="0.3">
      <c r="A2587">
        <v>42026</v>
      </c>
      <c r="B2587">
        <v>2009</v>
      </c>
      <c r="C2587">
        <v>388</v>
      </c>
      <c r="D2587">
        <v>611</v>
      </c>
    </row>
    <row r="2588" spans="1:4" x14ac:dyDescent="0.3">
      <c r="A2588">
        <v>42026</v>
      </c>
      <c r="B2588">
        <v>2010</v>
      </c>
      <c r="C2588">
        <v>366</v>
      </c>
      <c r="D2588">
        <v>626</v>
      </c>
    </row>
    <row r="2589" spans="1:4" x14ac:dyDescent="0.3">
      <c r="A2589">
        <v>42026</v>
      </c>
      <c r="B2589">
        <v>2011</v>
      </c>
      <c r="C2589">
        <v>365</v>
      </c>
      <c r="D2589">
        <v>644</v>
      </c>
    </row>
    <row r="2590" spans="1:4" x14ac:dyDescent="0.3">
      <c r="A2590">
        <v>42026</v>
      </c>
      <c r="B2590">
        <v>2012</v>
      </c>
      <c r="C2590">
        <v>380</v>
      </c>
      <c r="D2590">
        <v>643</v>
      </c>
    </row>
    <row r="2591" spans="1:4" x14ac:dyDescent="0.3">
      <c r="A2591">
        <v>42026</v>
      </c>
      <c r="B2591">
        <v>2013</v>
      </c>
      <c r="C2591">
        <v>401</v>
      </c>
      <c r="D2591">
        <v>633</v>
      </c>
    </row>
    <row r="2592" spans="1:4" x14ac:dyDescent="0.3">
      <c r="A2592">
        <v>42026</v>
      </c>
      <c r="B2592">
        <v>2014</v>
      </c>
      <c r="C2592">
        <v>404</v>
      </c>
      <c r="D2592">
        <v>649</v>
      </c>
    </row>
    <row r="2593" spans="1:4" x14ac:dyDescent="0.3">
      <c r="A2593">
        <v>42026</v>
      </c>
      <c r="B2593">
        <v>2015</v>
      </c>
      <c r="C2593">
        <v>417</v>
      </c>
      <c r="D2593">
        <v>692</v>
      </c>
    </row>
    <row r="2594" spans="1:4" x14ac:dyDescent="0.3">
      <c r="A2594">
        <v>42026</v>
      </c>
      <c r="B2594">
        <v>2016</v>
      </c>
      <c r="C2594">
        <v>391</v>
      </c>
      <c r="D2594">
        <v>712</v>
      </c>
    </row>
    <row r="2595" spans="1:4" x14ac:dyDescent="0.3">
      <c r="A2595">
        <v>42026</v>
      </c>
      <c r="B2595">
        <v>2017</v>
      </c>
      <c r="C2595">
        <v>383</v>
      </c>
      <c r="D2595">
        <v>717</v>
      </c>
    </row>
    <row r="2596" spans="1:4" x14ac:dyDescent="0.3">
      <c r="A2596">
        <v>42026</v>
      </c>
      <c r="B2596">
        <v>2018</v>
      </c>
      <c r="C2596">
        <v>351</v>
      </c>
      <c r="D2596">
        <v>702</v>
      </c>
    </row>
    <row r="2597" spans="1:4" x14ac:dyDescent="0.3">
      <c r="A2597">
        <v>42026</v>
      </c>
      <c r="B2597">
        <v>2019</v>
      </c>
      <c r="C2597">
        <v>365</v>
      </c>
      <c r="D2597">
        <v>679</v>
      </c>
    </row>
    <row r="2598" spans="1:4" x14ac:dyDescent="0.3">
      <c r="A2598">
        <v>42028</v>
      </c>
      <c r="B2598">
        <v>2009</v>
      </c>
      <c r="C2598">
        <v>885</v>
      </c>
      <c r="D2598">
        <v>1402</v>
      </c>
    </row>
    <row r="2599" spans="1:4" x14ac:dyDescent="0.3">
      <c r="A2599">
        <v>42028</v>
      </c>
      <c r="B2599">
        <v>2010</v>
      </c>
      <c r="C2599">
        <v>932</v>
      </c>
      <c r="D2599">
        <v>1433</v>
      </c>
    </row>
    <row r="2600" spans="1:4" x14ac:dyDescent="0.3">
      <c r="A2600">
        <v>42028</v>
      </c>
      <c r="B2600">
        <v>2011</v>
      </c>
      <c r="C2600">
        <v>940</v>
      </c>
      <c r="D2600">
        <v>1409</v>
      </c>
    </row>
    <row r="2601" spans="1:4" x14ac:dyDescent="0.3">
      <c r="A2601">
        <v>42028</v>
      </c>
      <c r="B2601">
        <v>2012</v>
      </c>
      <c r="C2601">
        <v>925</v>
      </c>
      <c r="D2601">
        <v>1454</v>
      </c>
    </row>
    <row r="2602" spans="1:4" x14ac:dyDescent="0.3">
      <c r="A2602">
        <v>42028</v>
      </c>
      <c r="B2602">
        <v>2013</v>
      </c>
      <c r="C2602">
        <v>931</v>
      </c>
      <c r="D2602">
        <v>1419</v>
      </c>
    </row>
    <row r="2603" spans="1:4" x14ac:dyDescent="0.3">
      <c r="A2603">
        <v>42028</v>
      </c>
      <c r="B2603">
        <v>2014</v>
      </c>
      <c r="C2603">
        <v>886</v>
      </c>
      <c r="D2603">
        <v>1442</v>
      </c>
    </row>
    <row r="2604" spans="1:4" x14ac:dyDescent="0.3">
      <c r="A2604">
        <v>42028</v>
      </c>
      <c r="B2604">
        <v>2015</v>
      </c>
      <c r="C2604">
        <v>884</v>
      </c>
      <c r="D2604">
        <v>1454</v>
      </c>
    </row>
    <row r="2605" spans="1:4" x14ac:dyDescent="0.3">
      <c r="A2605">
        <v>42028</v>
      </c>
      <c r="B2605">
        <v>2016</v>
      </c>
      <c r="C2605">
        <v>870</v>
      </c>
      <c r="D2605">
        <v>1490</v>
      </c>
    </row>
    <row r="2606" spans="1:4" x14ac:dyDescent="0.3">
      <c r="A2606">
        <v>42028</v>
      </c>
      <c r="B2606">
        <v>2017</v>
      </c>
      <c r="C2606">
        <v>867</v>
      </c>
      <c r="D2606">
        <v>1470</v>
      </c>
    </row>
    <row r="2607" spans="1:4" x14ac:dyDescent="0.3">
      <c r="A2607">
        <v>42028</v>
      </c>
      <c r="B2607">
        <v>2018</v>
      </c>
      <c r="C2607">
        <v>878</v>
      </c>
      <c r="D2607">
        <v>1485</v>
      </c>
    </row>
    <row r="2608" spans="1:4" x14ac:dyDescent="0.3">
      <c r="A2608">
        <v>42028</v>
      </c>
      <c r="B2608">
        <v>2019</v>
      </c>
      <c r="C2608">
        <v>844</v>
      </c>
      <c r="D2608">
        <v>1515</v>
      </c>
    </row>
    <row r="2609" spans="1:4" x14ac:dyDescent="0.3">
      <c r="A2609">
        <v>43002</v>
      </c>
      <c r="B2609">
        <v>2009</v>
      </c>
      <c r="C2609">
        <v>476</v>
      </c>
      <c r="D2609">
        <v>718</v>
      </c>
    </row>
    <row r="2610" spans="1:4" x14ac:dyDescent="0.3">
      <c r="A2610">
        <v>43002</v>
      </c>
      <c r="B2610">
        <v>2010</v>
      </c>
      <c r="C2610">
        <v>495</v>
      </c>
      <c r="D2610">
        <v>720</v>
      </c>
    </row>
    <row r="2611" spans="1:4" x14ac:dyDescent="0.3">
      <c r="A2611">
        <v>43002</v>
      </c>
      <c r="B2611">
        <v>2011</v>
      </c>
      <c r="C2611">
        <v>491</v>
      </c>
      <c r="D2611">
        <v>725</v>
      </c>
    </row>
    <row r="2612" spans="1:4" x14ac:dyDescent="0.3">
      <c r="A2612">
        <v>43002</v>
      </c>
      <c r="B2612">
        <v>2012</v>
      </c>
      <c r="C2612">
        <v>508</v>
      </c>
      <c r="D2612">
        <v>715</v>
      </c>
    </row>
    <row r="2613" spans="1:4" x14ac:dyDescent="0.3">
      <c r="A2613">
        <v>43002</v>
      </c>
      <c r="B2613">
        <v>2013</v>
      </c>
      <c r="C2613">
        <v>538</v>
      </c>
      <c r="D2613">
        <v>732</v>
      </c>
    </row>
    <row r="2614" spans="1:4" x14ac:dyDescent="0.3">
      <c r="A2614">
        <v>43002</v>
      </c>
      <c r="B2614">
        <v>2014</v>
      </c>
      <c r="C2614">
        <v>532</v>
      </c>
      <c r="D2614">
        <v>745</v>
      </c>
    </row>
    <row r="2615" spans="1:4" x14ac:dyDescent="0.3">
      <c r="A2615">
        <v>43002</v>
      </c>
      <c r="B2615">
        <v>2015</v>
      </c>
      <c r="C2615">
        <v>512</v>
      </c>
      <c r="D2615">
        <v>773</v>
      </c>
    </row>
    <row r="2616" spans="1:4" x14ac:dyDescent="0.3">
      <c r="A2616">
        <v>43002</v>
      </c>
      <c r="B2616">
        <v>2016</v>
      </c>
      <c r="C2616">
        <v>529</v>
      </c>
      <c r="D2616">
        <v>794</v>
      </c>
    </row>
    <row r="2617" spans="1:4" x14ac:dyDescent="0.3">
      <c r="A2617">
        <v>43002</v>
      </c>
      <c r="B2617">
        <v>2017</v>
      </c>
      <c r="C2617">
        <v>501</v>
      </c>
      <c r="D2617">
        <v>833</v>
      </c>
    </row>
    <row r="2618" spans="1:4" x14ac:dyDescent="0.3">
      <c r="A2618">
        <v>43002</v>
      </c>
      <c r="B2618">
        <v>2018</v>
      </c>
      <c r="C2618">
        <v>496</v>
      </c>
      <c r="D2618">
        <v>809</v>
      </c>
    </row>
    <row r="2619" spans="1:4" x14ac:dyDescent="0.3">
      <c r="A2619">
        <v>43002</v>
      </c>
      <c r="B2619">
        <v>2019</v>
      </c>
      <c r="C2619">
        <v>487</v>
      </c>
      <c r="D2619">
        <v>801</v>
      </c>
    </row>
    <row r="2620" spans="1:4" x14ac:dyDescent="0.3">
      <c r="A2620">
        <v>43005</v>
      </c>
      <c r="B2620">
        <v>2009</v>
      </c>
      <c r="C2620">
        <v>832</v>
      </c>
      <c r="D2620">
        <v>1142</v>
      </c>
    </row>
    <row r="2621" spans="1:4" x14ac:dyDescent="0.3">
      <c r="A2621">
        <v>43005</v>
      </c>
      <c r="B2621">
        <v>2010</v>
      </c>
      <c r="C2621">
        <v>826</v>
      </c>
      <c r="D2621">
        <v>1152</v>
      </c>
    </row>
    <row r="2622" spans="1:4" x14ac:dyDescent="0.3">
      <c r="A2622">
        <v>43005</v>
      </c>
      <c r="B2622">
        <v>2011</v>
      </c>
      <c r="C2622">
        <v>787</v>
      </c>
      <c r="D2622">
        <v>1190</v>
      </c>
    </row>
    <row r="2623" spans="1:4" x14ac:dyDescent="0.3">
      <c r="A2623">
        <v>43005</v>
      </c>
      <c r="B2623">
        <v>2012</v>
      </c>
      <c r="C2623">
        <v>806</v>
      </c>
      <c r="D2623">
        <v>1230</v>
      </c>
    </row>
    <row r="2624" spans="1:4" x14ac:dyDescent="0.3">
      <c r="A2624">
        <v>43005</v>
      </c>
      <c r="B2624">
        <v>2013</v>
      </c>
      <c r="C2624">
        <v>824</v>
      </c>
      <c r="D2624">
        <v>1235</v>
      </c>
    </row>
    <row r="2625" spans="1:4" x14ac:dyDescent="0.3">
      <c r="A2625">
        <v>43005</v>
      </c>
      <c r="B2625">
        <v>2014</v>
      </c>
      <c r="C2625">
        <v>825</v>
      </c>
      <c r="D2625">
        <v>1266</v>
      </c>
    </row>
    <row r="2626" spans="1:4" x14ac:dyDescent="0.3">
      <c r="A2626">
        <v>43005</v>
      </c>
      <c r="B2626">
        <v>2015</v>
      </c>
      <c r="C2626">
        <v>814</v>
      </c>
      <c r="D2626">
        <v>1298</v>
      </c>
    </row>
    <row r="2627" spans="1:4" x14ac:dyDescent="0.3">
      <c r="A2627">
        <v>43005</v>
      </c>
      <c r="B2627">
        <v>2016</v>
      </c>
      <c r="C2627">
        <v>784</v>
      </c>
      <c r="D2627">
        <v>1321</v>
      </c>
    </row>
    <row r="2628" spans="1:4" x14ac:dyDescent="0.3">
      <c r="A2628">
        <v>43005</v>
      </c>
      <c r="B2628">
        <v>2017</v>
      </c>
      <c r="C2628">
        <v>728</v>
      </c>
      <c r="D2628">
        <v>1322</v>
      </c>
    </row>
    <row r="2629" spans="1:4" x14ac:dyDescent="0.3">
      <c r="A2629">
        <v>43005</v>
      </c>
      <c r="B2629">
        <v>2018</v>
      </c>
      <c r="C2629">
        <v>754</v>
      </c>
      <c r="D2629">
        <v>1305</v>
      </c>
    </row>
    <row r="2630" spans="1:4" x14ac:dyDescent="0.3">
      <c r="A2630">
        <v>43005</v>
      </c>
      <c r="B2630">
        <v>2019</v>
      </c>
      <c r="C2630">
        <v>783</v>
      </c>
      <c r="D2630">
        <v>1302</v>
      </c>
    </row>
    <row r="2631" spans="1:4" x14ac:dyDescent="0.3">
      <c r="A2631">
        <v>43007</v>
      </c>
      <c r="B2631">
        <v>2009</v>
      </c>
      <c r="C2631">
        <v>222</v>
      </c>
      <c r="D2631">
        <v>329</v>
      </c>
    </row>
    <row r="2632" spans="1:4" x14ac:dyDescent="0.3">
      <c r="A2632">
        <v>43007</v>
      </c>
      <c r="B2632">
        <v>2010</v>
      </c>
      <c r="C2632">
        <v>224</v>
      </c>
      <c r="D2632">
        <v>321</v>
      </c>
    </row>
    <row r="2633" spans="1:4" x14ac:dyDescent="0.3">
      <c r="A2633">
        <v>43007</v>
      </c>
      <c r="B2633">
        <v>2011</v>
      </c>
      <c r="C2633">
        <v>221</v>
      </c>
      <c r="D2633">
        <v>338</v>
      </c>
    </row>
    <row r="2634" spans="1:4" x14ac:dyDescent="0.3">
      <c r="A2634">
        <v>43007</v>
      </c>
      <c r="B2634">
        <v>2012</v>
      </c>
      <c r="C2634">
        <v>211</v>
      </c>
      <c r="D2634">
        <v>327</v>
      </c>
    </row>
    <row r="2635" spans="1:4" x14ac:dyDescent="0.3">
      <c r="A2635">
        <v>43007</v>
      </c>
      <c r="B2635">
        <v>2013</v>
      </c>
      <c r="C2635">
        <v>193</v>
      </c>
      <c r="D2635">
        <v>335</v>
      </c>
    </row>
    <row r="2636" spans="1:4" x14ac:dyDescent="0.3">
      <c r="A2636">
        <v>43007</v>
      </c>
      <c r="B2636">
        <v>2014</v>
      </c>
      <c r="C2636">
        <v>201</v>
      </c>
      <c r="D2636">
        <v>341</v>
      </c>
    </row>
    <row r="2637" spans="1:4" x14ac:dyDescent="0.3">
      <c r="A2637">
        <v>43007</v>
      </c>
      <c r="B2637">
        <v>2015</v>
      </c>
      <c r="C2637">
        <v>197</v>
      </c>
      <c r="D2637">
        <v>352</v>
      </c>
    </row>
    <row r="2638" spans="1:4" x14ac:dyDescent="0.3">
      <c r="A2638">
        <v>43007</v>
      </c>
      <c r="B2638">
        <v>2016</v>
      </c>
      <c r="C2638">
        <v>196</v>
      </c>
      <c r="D2638">
        <v>346</v>
      </c>
    </row>
    <row r="2639" spans="1:4" x14ac:dyDescent="0.3">
      <c r="A2639">
        <v>43007</v>
      </c>
      <c r="B2639">
        <v>2017</v>
      </c>
      <c r="C2639">
        <v>196</v>
      </c>
      <c r="D2639">
        <v>343</v>
      </c>
    </row>
    <row r="2640" spans="1:4" x14ac:dyDescent="0.3">
      <c r="A2640">
        <v>43007</v>
      </c>
      <c r="B2640">
        <v>2018</v>
      </c>
      <c r="C2640">
        <v>191</v>
      </c>
      <c r="D2640">
        <v>344</v>
      </c>
    </row>
    <row r="2641" spans="1:4" x14ac:dyDescent="0.3">
      <c r="A2641">
        <v>43007</v>
      </c>
      <c r="B2641">
        <v>2019</v>
      </c>
      <c r="C2641">
        <v>203</v>
      </c>
      <c r="D2641">
        <v>316</v>
      </c>
    </row>
    <row r="2642" spans="1:4" x14ac:dyDescent="0.3">
      <c r="A2642">
        <v>43010</v>
      </c>
      <c r="B2642">
        <v>2009</v>
      </c>
      <c r="C2642">
        <v>802</v>
      </c>
      <c r="D2642">
        <v>1279</v>
      </c>
    </row>
    <row r="2643" spans="1:4" x14ac:dyDescent="0.3">
      <c r="A2643">
        <v>43010</v>
      </c>
      <c r="B2643">
        <v>2010</v>
      </c>
      <c r="C2643">
        <v>817</v>
      </c>
      <c r="D2643">
        <v>1259</v>
      </c>
    </row>
    <row r="2644" spans="1:4" x14ac:dyDescent="0.3">
      <c r="A2644">
        <v>43010</v>
      </c>
      <c r="B2644">
        <v>2011</v>
      </c>
      <c r="C2644">
        <v>885</v>
      </c>
      <c r="D2644">
        <v>1237</v>
      </c>
    </row>
    <row r="2645" spans="1:4" x14ac:dyDescent="0.3">
      <c r="A2645">
        <v>43010</v>
      </c>
      <c r="B2645">
        <v>2012</v>
      </c>
      <c r="C2645">
        <v>867</v>
      </c>
      <c r="D2645">
        <v>1251</v>
      </c>
    </row>
    <row r="2646" spans="1:4" x14ac:dyDescent="0.3">
      <c r="A2646">
        <v>43010</v>
      </c>
      <c r="B2646">
        <v>2013</v>
      </c>
      <c r="C2646">
        <v>884</v>
      </c>
      <c r="D2646">
        <v>1273</v>
      </c>
    </row>
    <row r="2647" spans="1:4" x14ac:dyDescent="0.3">
      <c r="A2647">
        <v>43010</v>
      </c>
      <c r="B2647">
        <v>2014</v>
      </c>
      <c r="C2647">
        <v>836</v>
      </c>
      <c r="D2647">
        <v>1286</v>
      </c>
    </row>
    <row r="2648" spans="1:4" x14ac:dyDescent="0.3">
      <c r="A2648">
        <v>43010</v>
      </c>
      <c r="B2648">
        <v>2015</v>
      </c>
      <c r="C2648">
        <v>769</v>
      </c>
      <c r="D2648">
        <v>1327</v>
      </c>
    </row>
    <row r="2649" spans="1:4" x14ac:dyDescent="0.3">
      <c r="A2649">
        <v>43010</v>
      </c>
      <c r="B2649">
        <v>2016</v>
      </c>
      <c r="C2649">
        <v>764</v>
      </c>
      <c r="D2649">
        <v>1305</v>
      </c>
    </row>
    <row r="2650" spans="1:4" x14ac:dyDescent="0.3">
      <c r="A2650">
        <v>43010</v>
      </c>
      <c r="B2650">
        <v>2017</v>
      </c>
      <c r="C2650">
        <v>770</v>
      </c>
      <c r="D2650">
        <v>1340</v>
      </c>
    </row>
    <row r="2651" spans="1:4" x14ac:dyDescent="0.3">
      <c r="A2651">
        <v>43010</v>
      </c>
      <c r="B2651">
        <v>2018</v>
      </c>
      <c r="C2651">
        <v>776</v>
      </c>
      <c r="D2651">
        <v>1296</v>
      </c>
    </row>
    <row r="2652" spans="1:4" x14ac:dyDescent="0.3">
      <c r="A2652">
        <v>43010</v>
      </c>
      <c r="B2652">
        <v>2019</v>
      </c>
      <c r="C2652">
        <v>751</v>
      </c>
      <c r="D2652">
        <v>1313</v>
      </c>
    </row>
    <row r="2653" spans="1:4" x14ac:dyDescent="0.3">
      <c r="A2653">
        <v>43014</v>
      </c>
      <c r="B2653">
        <v>2009</v>
      </c>
      <c r="C2653">
        <v>248</v>
      </c>
      <c r="D2653">
        <v>381</v>
      </c>
    </row>
    <row r="2654" spans="1:4" x14ac:dyDescent="0.3">
      <c r="A2654">
        <v>43014</v>
      </c>
      <c r="B2654">
        <v>2010</v>
      </c>
      <c r="C2654">
        <v>246</v>
      </c>
      <c r="D2654">
        <v>393</v>
      </c>
    </row>
    <row r="2655" spans="1:4" x14ac:dyDescent="0.3">
      <c r="A2655">
        <v>43014</v>
      </c>
      <c r="B2655">
        <v>2011</v>
      </c>
      <c r="C2655">
        <v>269</v>
      </c>
      <c r="D2655">
        <v>396</v>
      </c>
    </row>
    <row r="2656" spans="1:4" x14ac:dyDescent="0.3">
      <c r="A2656">
        <v>43014</v>
      </c>
      <c r="B2656">
        <v>2012</v>
      </c>
      <c r="C2656">
        <v>273</v>
      </c>
      <c r="D2656">
        <v>397</v>
      </c>
    </row>
    <row r="2657" spans="1:4" x14ac:dyDescent="0.3">
      <c r="A2657">
        <v>43014</v>
      </c>
      <c r="B2657">
        <v>2013</v>
      </c>
      <c r="C2657">
        <v>286</v>
      </c>
      <c r="D2657">
        <v>418</v>
      </c>
    </row>
    <row r="2658" spans="1:4" x14ac:dyDescent="0.3">
      <c r="A2658">
        <v>43014</v>
      </c>
      <c r="B2658">
        <v>2014</v>
      </c>
      <c r="C2658">
        <v>266</v>
      </c>
      <c r="D2658">
        <v>419</v>
      </c>
    </row>
    <row r="2659" spans="1:4" x14ac:dyDescent="0.3">
      <c r="A2659">
        <v>43014</v>
      </c>
      <c r="B2659">
        <v>2015</v>
      </c>
      <c r="C2659">
        <v>269</v>
      </c>
      <c r="D2659">
        <v>432</v>
      </c>
    </row>
    <row r="2660" spans="1:4" x14ac:dyDescent="0.3">
      <c r="A2660">
        <v>43014</v>
      </c>
      <c r="B2660">
        <v>2016</v>
      </c>
      <c r="C2660">
        <v>265</v>
      </c>
      <c r="D2660">
        <v>412</v>
      </c>
    </row>
    <row r="2661" spans="1:4" x14ac:dyDescent="0.3">
      <c r="A2661">
        <v>43014</v>
      </c>
      <c r="B2661">
        <v>2017</v>
      </c>
      <c r="C2661">
        <v>267</v>
      </c>
      <c r="D2661">
        <v>412</v>
      </c>
    </row>
    <row r="2662" spans="1:4" x14ac:dyDescent="0.3">
      <c r="A2662">
        <v>43014</v>
      </c>
      <c r="B2662">
        <v>2018</v>
      </c>
      <c r="C2662">
        <v>270</v>
      </c>
      <c r="D2662">
        <v>403</v>
      </c>
    </row>
    <row r="2663" spans="1:4" x14ac:dyDescent="0.3">
      <c r="A2663">
        <v>43014</v>
      </c>
      <c r="B2663">
        <v>2019</v>
      </c>
      <c r="C2663">
        <v>245</v>
      </c>
      <c r="D2663">
        <v>410</v>
      </c>
    </row>
    <row r="2664" spans="1:4" x14ac:dyDescent="0.3">
      <c r="A2664">
        <v>43018</v>
      </c>
      <c r="B2664">
        <v>2009</v>
      </c>
      <c r="C2664">
        <v>502</v>
      </c>
      <c r="D2664">
        <v>739</v>
      </c>
    </row>
    <row r="2665" spans="1:4" x14ac:dyDescent="0.3">
      <c r="A2665">
        <v>43018</v>
      </c>
      <c r="B2665">
        <v>2010</v>
      </c>
      <c r="C2665">
        <v>498</v>
      </c>
      <c r="D2665">
        <v>760</v>
      </c>
    </row>
    <row r="2666" spans="1:4" x14ac:dyDescent="0.3">
      <c r="A2666">
        <v>43018</v>
      </c>
      <c r="B2666">
        <v>2011</v>
      </c>
      <c r="C2666">
        <v>498</v>
      </c>
      <c r="D2666">
        <v>739</v>
      </c>
    </row>
    <row r="2667" spans="1:4" x14ac:dyDescent="0.3">
      <c r="A2667">
        <v>43018</v>
      </c>
      <c r="B2667">
        <v>2012</v>
      </c>
      <c r="C2667">
        <v>524</v>
      </c>
      <c r="D2667">
        <v>763</v>
      </c>
    </row>
    <row r="2668" spans="1:4" x14ac:dyDescent="0.3">
      <c r="A2668">
        <v>43018</v>
      </c>
      <c r="B2668">
        <v>2013</v>
      </c>
      <c r="C2668">
        <v>501</v>
      </c>
      <c r="D2668">
        <v>790</v>
      </c>
    </row>
    <row r="2669" spans="1:4" x14ac:dyDescent="0.3">
      <c r="A2669">
        <v>43018</v>
      </c>
      <c r="B2669">
        <v>2014</v>
      </c>
      <c r="C2669">
        <v>499</v>
      </c>
      <c r="D2669">
        <v>807</v>
      </c>
    </row>
    <row r="2670" spans="1:4" x14ac:dyDescent="0.3">
      <c r="A2670">
        <v>43018</v>
      </c>
      <c r="B2670">
        <v>2015</v>
      </c>
      <c r="C2670">
        <v>480</v>
      </c>
      <c r="D2670">
        <v>831</v>
      </c>
    </row>
    <row r="2671" spans="1:4" x14ac:dyDescent="0.3">
      <c r="A2671">
        <v>43018</v>
      </c>
      <c r="B2671">
        <v>2016</v>
      </c>
      <c r="C2671">
        <v>496</v>
      </c>
      <c r="D2671">
        <v>844</v>
      </c>
    </row>
    <row r="2672" spans="1:4" x14ac:dyDescent="0.3">
      <c r="A2672">
        <v>43018</v>
      </c>
      <c r="B2672">
        <v>2017</v>
      </c>
      <c r="C2672">
        <v>493</v>
      </c>
      <c r="D2672">
        <v>845</v>
      </c>
    </row>
    <row r="2673" spans="1:4" x14ac:dyDescent="0.3">
      <c r="A2673">
        <v>43018</v>
      </c>
      <c r="B2673">
        <v>2018</v>
      </c>
      <c r="C2673">
        <v>506</v>
      </c>
      <c r="D2673">
        <v>856</v>
      </c>
    </row>
    <row r="2674" spans="1:4" x14ac:dyDescent="0.3">
      <c r="A2674">
        <v>43018</v>
      </c>
      <c r="B2674">
        <v>2019</v>
      </c>
      <c r="C2674">
        <v>510</v>
      </c>
      <c r="D2674">
        <v>836</v>
      </c>
    </row>
    <row r="2675" spans="1:4" x14ac:dyDescent="0.3">
      <c r="A2675">
        <v>44012</v>
      </c>
      <c r="B2675">
        <v>2009</v>
      </c>
      <c r="C2675">
        <v>451</v>
      </c>
      <c r="D2675">
        <v>771</v>
      </c>
    </row>
    <row r="2676" spans="1:4" x14ac:dyDescent="0.3">
      <c r="A2676">
        <v>44012</v>
      </c>
      <c r="B2676">
        <v>2010</v>
      </c>
      <c r="C2676">
        <v>456</v>
      </c>
      <c r="D2676">
        <v>792</v>
      </c>
    </row>
    <row r="2677" spans="1:4" x14ac:dyDescent="0.3">
      <c r="A2677">
        <v>44012</v>
      </c>
      <c r="B2677">
        <v>2011</v>
      </c>
      <c r="C2677">
        <v>487</v>
      </c>
      <c r="D2677">
        <v>821</v>
      </c>
    </row>
    <row r="2678" spans="1:4" x14ac:dyDescent="0.3">
      <c r="A2678">
        <v>44012</v>
      </c>
      <c r="B2678">
        <v>2012</v>
      </c>
      <c r="C2678">
        <v>509</v>
      </c>
      <c r="D2678">
        <v>812</v>
      </c>
    </row>
    <row r="2679" spans="1:4" x14ac:dyDescent="0.3">
      <c r="A2679">
        <v>44012</v>
      </c>
      <c r="B2679">
        <v>2013</v>
      </c>
      <c r="C2679">
        <v>512</v>
      </c>
      <c r="D2679">
        <v>825</v>
      </c>
    </row>
    <row r="2680" spans="1:4" x14ac:dyDescent="0.3">
      <c r="A2680">
        <v>44012</v>
      </c>
      <c r="B2680">
        <v>2014</v>
      </c>
      <c r="C2680">
        <v>504</v>
      </c>
      <c r="D2680">
        <v>859</v>
      </c>
    </row>
    <row r="2681" spans="1:4" x14ac:dyDescent="0.3">
      <c r="A2681">
        <v>44012</v>
      </c>
      <c r="B2681">
        <v>2015</v>
      </c>
      <c r="C2681">
        <v>502</v>
      </c>
      <c r="D2681">
        <v>898</v>
      </c>
    </row>
    <row r="2682" spans="1:4" x14ac:dyDescent="0.3">
      <c r="A2682">
        <v>44012</v>
      </c>
      <c r="B2682">
        <v>2016</v>
      </c>
      <c r="C2682">
        <v>517</v>
      </c>
      <c r="D2682">
        <v>916</v>
      </c>
    </row>
    <row r="2683" spans="1:4" x14ac:dyDescent="0.3">
      <c r="A2683">
        <v>44012</v>
      </c>
      <c r="B2683">
        <v>2017</v>
      </c>
      <c r="C2683">
        <v>528</v>
      </c>
      <c r="D2683">
        <v>930</v>
      </c>
    </row>
    <row r="2684" spans="1:4" x14ac:dyDescent="0.3">
      <c r="A2684">
        <v>44012</v>
      </c>
      <c r="B2684">
        <v>2018</v>
      </c>
      <c r="C2684">
        <v>513</v>
      </c>
      <c r="D2684">
        <v>943</v>
      </c>
    </row>
    <row r="2685" spans="1:4" x14ac:dyDescent="0.3">
      <c r="A2685">
        <v>44012</v>
      </c>
      <c r="B2685">
        <v>2019</v>
      </c>
      <c r="C2685">
        <v>496</v>
      </c>
      <c r="D2685">
        <v>939</v>
      </c>
    </row>
    <row r="2686" spans="1:4" x14ac:dyDescent="0.3">
      <c r="A2686">
        <v>44013</v>
      </c>
      <c r="B2686">
        <v>2009</v>
      </c>
      <c r="C2686">
        <v>825</v>
      </c>
      <c r="D2686">
        <v>1241</v>
      </c>
    </row>
    <row r="2687" spans="1:4" x14ac:dyDescent="0.3">
      <c r="A2687">
        <v>44013</v>
      </c>
      <c r="B2687">
        <v>2010</v>
      </c>
      <c r="C2687">
        <v>889</v>
      </c>
      <c r="D2687">
        <v>1240</v>
      </c>
    </row>
    <row r="2688" spans="1:4" x14ac:dyDescent="0.3">
      <c r="A2688">
        <v>44013</v>
      </c>
      <c r="B2688">
        <v>2011</v>
      </c>
      <c r="C2688">
        <v>930</v>
      </c>
      <c r="D2688">
        <v>1293</v>
      </c>
    </row>
    <row r="2689" spans="1:4" x14ac:dyDescent="0.3">
      <c r="A2689">
        <v>44013</v>
      </c>
      <c r="B2689">
        <v>2012</v>
      </c>
      <c r="C2689">
        <v>906</v>
      </c>
      <c r="D2689">
        <v>1310</v>
      </c>
    </row>
    <row r="2690" spans="1:4" x14ac:dyDescent="0.3">
      <c r="A2690">
        <v>44013</v>
      </c>
      <c r="B2690">
        <v>2013</v>
      </c>
      <c r="C2690">
        <v>891</v>
      </c>
      <c r="D2690">
        <v>1367</v>
      </c>
    </row>
    <row r="2691" spans="1:4" x14ac:dyDescent="0.3">
      <c r="A2691">
        <v>44013</v>
      </c>
      <c r="B2691">
        <v>2014</v>
      </c>
      <c r="C2691">
        <v>887</v>
      </c>
      <c r="D2691">
        <v>1374</v>
      </c>
    </row>
    <row r="2692" spans="1:4" x14ac:dyDescent="0.3">
      <c r="A2692">
        <v>44013</v>
      </c>
      <c r="B2692">
        <v>2015</v>
      </c>
      <c r="C2692">
        <v>889</v>
      </c>
      <c r="D2692">
        <v>1411</v>
      </c>
    </row>
    <row r="2693" spans="1:4" x14ac:dyDescent="0.3">
      <c r="A2693">
        <v>44013</v>
      </c>
      <c r="B2693">
        <v>2016</v>
      </c>
      <c r="C2693">
        <v>832</v>
      </c>
      <c r="D2693">
        <v>1462</v>
      </c>
    </row>
    <row r="2694" spans="1:4" x14ac:dyDescent="0.3">
      <c r="A2694">
        <v>44013</v>
      </c>
      <c r="B2694">
        <v>2017</v>
      </c>
      <c r="C2694">
        <v>779</v>
      </c>
      <c r="D2694">
        <v>1476</v>
      </c>
    </row>
    <row r="2695" spans="1:4" x14ac:dyDescent="0.3">
      <c r="A2695">
        <v>44013</v>
      </c>
      <c r="B2695">
        <v>2018</v>
      </c>
      <c r="C2695">
        <v>758</v>
      </c>
      <c r="D2695">
        <v>1473</v>
      </c>
    </row>
    <row r="2696" spans="1:4" x14ac:dyDescent="0.3">
      <c r="A2696">
        <v>44013</v>
      </c>
      <c r="B2696">
        <v>2019</v>
      </c>
      <c r="C2696">
        <v>788</v>
      </c>
      <c r="D2696">
        <v>1425</v>
      </c>
    </row>
    <row r="2697" spans="1:4" x14ac:dyDescent="0.3">
      <c r="A2697">
        <v>44019</v>
      </c>
      <c r="B2697">
        <v>2009</v>
      </c>
      <c r="C2697">
        <v>1445</v>
      </c>
      <c r="D2697">
        <v>2217</v>
      </c>
    </row>
    <row r="2698" spans="1:4" x14ac:dyDescent="0.3">
      <c r="A2698">
        <v>44019</v>
      </c>
      <c r="B2698">
        <v>2010</v>
      </c>
      <c r="C2698">
        <v>1488</v>
      </c>
      <c r="D2698">
        <v>2253</v>
      </c>
    </row>
    <row r="2699" spans="1:4" x14ac:dyDescent="0.3">
      <c r="A2699">
        <v>44019</v>
      </c>
      <c r="B2699">
        <v>2011</v>
      </c>
      <c r="C2699">
        <v>1452</v>
      </c>
      <c r="D2699">
        <v>2271</v>
      </c>
    </row>
    <row r="2700" spans="1:4" x14ac:dyDescent="0.3">
      <c r="A2700">
        <v>44019</v>
      </c>
      <c r="B2700">
        <v>2012</v>
      </c>
      <c r="C2700">
        <v>1467</v>
      </c>
      <c r="D2700">
        <v>2307</v>
      </c>
    </row>
    <row r="2701" spans="1:4" x14ac:dyDescent="0.3">
      <c r="A2701">
        <v>44019</v>
      </c>
      <c r="B2701">
        <v>2013</v>
      </c>
      <c r="C2701">
        <v>1473</v>
      </c>
      <c r="D2701">
        <v>2305</v>
      </c>
    </row>
    <row r="2702" spans="1:4" x14ac:dyDescent="0.3">
      <c r="A2702">
        <v>44019</v>
      </c>
      <c r="B2702">
        <v>2014</v>
      </c>
      <c r="C2702">
        <v>1483</v>
      </c>
      <c r="D2702">
        <v>2375</v>
      </c>
    </row>
    <row r="2703" spans="1:4" x14ac:dyDescent="0.3">
      <c r="A2703">
        <v>44019</v>
      </c>
      <c r="B2703">
        <v>2015</v>
      </c>
      <c r="C2703">
        <v>1482</v>
      </c>
      <c r="D2703">
        <v>2440</v>
      </c>
    </row>
    <row r="2704" spans="1:4" x14ac:dyDescent="0.3">
      <c r="A2704">
        <v>44019</v>
      </c>
      <c r="B2704">
        <v>2016</v>
      </c>
      <c r="C2704">
        <v>1474</v>
      </c>
      <c r="D2704">
        <v>2503</v>
      </c>
    </row>
    <row r="2705" spans="1:4" x14ac:dyDescent="0.3">
      <c r="A2705">
        <v>44019</v>
      </c>
      <c r="B2705">
        <v>2017</v>
      </c>
      <c r="C2705">
        <v>1512</v>
      </c>
      <c r="D2705">
        <v>2513</v>
      </c>
    </row>
    <row r="2706" spans="1:4" x14ac:dyDescent="0.3">
      <c r="A2706">
        <v>44019</v>
      </c>
      <c r="B2706">
        <v>2018</v>
      </c>
      <c r="C2706">
        <v>1478</v>
      </c>
      <c r="D2706">
        <v>2538</v>
      </c>
    </row>
    <row r="2707" spans="1:4" x14ac:dyDescent="0.3">
      <c r="A2707">
        <v>44019</v>
      </c>
      <c r="B2707">
        <v>2019</v>
      </c>
      <c r="C2707">
        <v>1482</v>
      </c>
      <c r="D2707">
        <v>2499</v>
      </c>
    </row>
    <row r="2708" spans="1:4" x14ac:dyDescent="0.3">
      <c r="A2708">
        <v>44020</v>
      </c>
      <c r="B2708">
        <v>2009</v>
      </c>
      <c r="C2708">
        <v>433</v>
      </c>
      <c r="D2708">
        <v>716</v>
      </c>
    </row>
    <row r="2709" spans="1:4" x14ac:dyDescent="0.3">
      <c r="A2709">
        <v>44020</v>
      </c>
      <c r="B2709">
        <v>2010</v>
      </c>
      <c r="C2709">
        <v>443</v>
      </c>
      <c r="D2709">
        <v>699</v>
      </c>
    </row>
    <row r="2710" spans="1:4" x14ac:dyDescent="0.3">
      <c r="A2710">
        <v>44020</v>
      </c>
      <c r="B2710">
        <v>2011</v>
      </c>
      <c r="C2710">
        <v>460</v>
      </c>
      <c r="D2710">
        <v>693</v>
      </c>
    </row>
    <row r="2711" spans="1:4" x14ac:dyDescent="0.3">
      <c r="A2711">
        <v>44020</v>
      </c>
      <c r="B2711">
        <v>2012</v>
      </c>
      <c r="C2711">
        <v>446</v>
      </c>
      <c r="D2711">
        <v>706</v>
      </c>
    </row>
    <row r="2712" spans="1:4" x14ac:dyDescent="0.3">
      <c r="A2712">
        <v>44020</v>
      </c>
      <c r="B2712">
        <v>2013</v>
      </c>
      <c r="C2712">
        <v>438</v>
      </c>
      <c r="D2712">
        <v>726</v>
      </c>
    </row>
    <row r="2713" spans="1:4" x14ac:dyDescent="0.3">
      <c r="A2713">
        <v>44020</v>
      </c>
      <c r="B2713">
        <v>2014</v>
      </c>
      <c r="C2713">
        <v>433</v>
      </c>
      <c r="D2713">
        <v>748</v>
      </c>
    </row>
    <row r="2714" spans="1:4" x14ac:dyDescent="0.3">
      <c r="A2714">
        <v>44020</v>
      </c>
      <c r="B2714">
        <v>2015</v>
      </c>
      <c r="C2714">
        <v>422</v>
      </c>
      <c r="D2714">
        <v>747</v>
      </c>
    </row>
    <row r="2715" spans="1:4" x14ac:dyDescent="0.3">
      <c r="A2715">
        <v>44020</v>
      </c>
      <c r="B2715">
        <v>2016</v>
      </c>
      <c r="C2715">
        <v>437</v>
      </c>
      <c r="D2715">
        <v>762</v>
      </c>
    </row>
    <row r="2716" spans="1:4" x14ac:dyDescent="0.3">
      <c r="A2716">
        <v>44020</v>
      </c>
      <c r="B2716">
        <v>2017</v>
      </c>
      <c r="C2716">
        <v>424</v>
      </c>
      <c r="D2716">
        <v>757</v>
      </c>
    </row>
    <row r="2717" spans="1:4" x14ac:dyDescent="0.3">
      <c r="A2717">
        <v>44020</v>
      </c>
      <c r="B2717">
        <v>2018</v>
      </c>
      <c r="C2717">
        <v>444</v>
      </c>
      <c r="D2717">
        <v>748</v>
      </c>
    </row>
    <row r="2718" spans="1:4" x14ac:dyDescent="0.3">
      <c r="A2718">
        <v>44020</v>
      </c>
      <c r="B2718">
        <v>2019</v>
      </c>
      <c r="C2718">
        <v>442</v>
      </c>
      <c r="D2718">
        <v>738</v>
      </c>
    </row>
    <row r="2719" spans="1:4" x14ac:dyDescent="0.3">
      <c r="A2719">
        <v>44021</v>
      </c>
      <c r="B2719">
        <v>2009</v>
      </c>
      <c r="C2719">
        <v>9875</v>
      </c>
      <c r="D2719">
        <v>14201</v>
      </c>
    </row>
    <row r="2720" spans="1:4" x14ac:dyDescent="0.3">
      <c r="A2720">
        <v>44021</v>
      </c>
      <c r="B2720">
        <v>2010</v>
      </c>
      <c r="C2720">
        <v>10266</v>
      </c>
      <c r="D2720">
        <v>14466</v>
      </c>
    </row>
    <row r="2721" spans="1:4" x14ac:dyDescent="0.3">
      <c r="A2721">
        <v>44021</v>
      </c>
      <c r="B2721">
        <v>2011</v>
      </c>
      <c r="C2721">
        <v>10530</v>
      </c>
      <c r="D2721">
        <v>14683</v>
      </c>
    </row>
    <row r="2722" spans="1:4" x14ac:dyDescent="0.3">
      <c r="A2722">
        <v>44021</v>
      </c>
      <c r="B2722">
        <v>2012</v>
      </c>
      <c r="C2722">
        <v>10668</v>
      </c>
      <c r="D2722">
        <v>14965</v>
      </c>
    </row>
    <row r="2723" spans="1:4" x14ac:dyDescent="0.3">
      <c r="A2723">
        <v>44021</v>
      </c>
      <c r="B2723">
        <v>2013</v>
      </c>
      <c r="C2723">
        <v>10879</v>
      </c>
      <c r="D2723">
        <v>15208</v>
      </c>
    </row>
    <row r="2724" spans="1:4" x14ac:dyDescent="0.3">
      <c r="A2724">
        <v>44021</v>
      </c>
      <c r="B2724">
        <v>2014</v>
      </c>
      <c r="C2724">
        <v>10868</v>
      </c>
      <c r="D2724">
        <v>15817</v>
      </c>
    </row>
    <row r="2725" spans="1:4" x14ac:dyDescent="0.3">
      <c r="A2725">
        <v>44021</v>
      </c>
      <c r="B2725">
        <v>2015</v>
      </c>
      <c r="C2725">
        <v>10726</v>
      </c>
      <c r="D2725">
        <v>16398</v>
      </c>
    </row>
    <row r="2726" spans="1:4" x14ac:dyDescent="0.3">
      <c r="A2726">
        <v>44021</v>
      </c>
      <c r="B2726">
        <v>2016</v>
      </c>
      <c r="C2726">
        <v>10709</v>
      </c>
      <c r="D2726">
        <v>16771</v>
      </c>
    </row>
    <row r="2727" spans="1:4" x14ac:dyDescent="0.3">
      <c r="A2727">
        <v>44021</v>
      </c>
      <c r="B2727">
        <v>2017</v>
      </c>
      <c r="C2727">
        <v>10517</v>
      </c>
      <c r="D2727">
        <v>17014</v>
      </c>
    </row>
    <row r="2728" spans="1:4" x14ac:dyDescent="0.3">
      <c r="A2728">
        <v>44021</v>
      </c>
      <c r="B2728">
        <v>2018</v>
      </c>
      <c r="C2728">
        <v>10429</v>
      </c>
      <c r="D2728">
        <v>17084</v>
      </c>
    </row>
    <row r="2729" spans="1:4" x14ac:dyDescent="0.3">
      <c r="A2729">
        <v>44021</v>
      </c>
      <c r="B2729">
        <v>2019</v>
      </c>
      <c r="C2729">
        <v>10412</v>
      </c>
      <c r="D2729">
        <v>17034</v>
      </c>
    </row>
    <row r="2730" spans="1:4" x14ac:dyDescent="0.3">
      <c r="A2730">
        <v>44034</v>
      </c>
      <c r="B2730">
        <v>2009</v>
      </c>
      <c r="C2730">
        <v>913</v>
      </c>
      <c r="D2730">
        <v>1525</v>
      </c>
    </row>
    <row r="2731" spans="1:4" x14ac:dyDescent="0.3">
      <c r="A2731">
        <v>44034</v>
      </c>
      <c r="B2731">
        <v>2010</v>
      </c>
      <c r="C2731">
        <v>915</v>
      </c>
      <c r="D2731">
        <v>1502</v>
      </c>
    </row>
    <row r="2732" spans="1:4" x14ac:dyDescent="0.3">
      <c r="A2732">
        <v>44034</v>
      </c>
      <c r="B2732">
        <v>2011</v>
      </c>
      <c r="C2732">
        <v>937</v>
      </c>
      <c r="D2732">
        <v>1504</v>
      </c>
    </row>
    <row r="2733" spans="1:4" x14ac:dyDescent="0.3">
      <c r="A2733">
        <v>44034</v>
      </c>
      <c r="B2733">
        <v>2012</v>
      </c>
      <c r="C2733">
        <v>944</v>
      </c>
      <c r="D2733">
        <v>1525</v>
      </c>
    </row>
    <row r="2734" spans="1:4" x14ac:dyDescent="0.3">
      <c r="A2734">
        <v>44034</v>
      </c>
      <c r="B2734">
        <v>2013</v>
      </c>
      <c r="C2734">
        <v>956</v>
      </c>
      <c r="D2734">
        <v>1557</v>
      </c>
    </row>
    <row r="2735" spans="1:4" x14ac:dyDescent="0.3">
      <c r="A2735">
        <v>44034</v>
      </c>
      <c r="B2735">
        <v>2014</v>
      </c>
      <c r="C2735">
        <v>942</v>
      </c>
      <c r="D2735">
        <v>1588</v>
      </c>
    </row>
    <row r="2736" spans="1:4" x14ac:dyDescent="0.3">
      <c r="A2736">
        <v>44034</v>
      </c>
      <c r="B2736">
        <v>2015</v>
      </c>
      <c r="C2736">
        <v>957</v>
      </c>
      <c r="D2736">
        <v>1558</v>
      </c>
    </row>
    <row r="2737" spans="1:4" x14ac:dyDescent="0.3">
      <c r="A2737">
        <v>44034</v>
      </c>
      <c r="B2737">
        <v>2016</v>
      </c>
      <c r="C2737">
        <v>877</v>
      </c>
      <c r="D2737">
        <v>1593</v>
      </c>
    </row>
    <row r="2738" spans="1:4" x14ac:dyDescent="0.3">
      <c r="A2738">
        <v>44034</v>
      </c>
      <c r="B2738">
        <v>2017</v>
      </c>
      <c r="C2738">
        <v>885</v>
      </c>
      <c r="D2738">
        <v>1585</v>
      </c>
    </row>
    <row r="2739" spans="1:4" x14ac:dyDescent="0.3">
      <c r="A2739">
        <v>44034</v>
      </c>
      <c r="B2739">
        <v>2018</v>
      </c>
      <c r="C2739">
        <v>874</v>
      </c>
      <c r="D2739">
        <v>1605</v>
      </c>
    </row>
    <row r="2740" spans="1:4" x14ac:dyDescent="0.3">
      <c r="A2740">
        <v>44034</v>
      </c>
      <c r="B2740">
        <v>2019</v>
      </c>
      <c r="C2740">
        <v>892</v>
      </c>
      <c r="D2740">
        <v>1595</v>
      </c>
    </row>
    <row r="2741" spans="1:4" x14ac:dyDescent="0.3">
      <c r="A2741">
        <v>44040</v>
      </c>
      <c r="B2741">
        <v>2009</v>
      </c>
      <c r="C2741">
        <v>437</v>
      </c>
      <c r="D2741">
        <v>848</v>
      </c>
    </row>
    <row r="2742" spans="1:4" x14ac:dyDescent="0.3">
      <c r="A2742">
        <v>44040</v>
      </c>
      <c r="B2742">
        <v>2010</v>
      </c>
      <c r="C2742">
        <v>442</v>
      </c>
      <c r="D2742">
        <v>851</v>
      </c>
    </row>
    <row r="2743" spans="1:4" x14ac:dyDescent="0.3">
      <c r="A2743">
        <v>44040</v>
      </c>
      <c r="B2743">
        <v>2011</v>
      </c>
      <c r="C2743">
        <v>452</v>
      </c>
      <c r="D2743">
        <v>840</v>
      </c>
    </row>
    <row r="2744" spans="1:4" x14ac:dyDescent="0.3">
      <c r="A2744">
        <v>44040</v>
      </c>
      <c r="B2744">
        <v>2012</v>
      </c>
      <c r="C2744">
        <v>466</v>
      </c>
      <c r="D2744">
        <v>881</v>
      </c>
    </row>
    <row r="2745" spans="1:4" x14ac:dyDescent="0.3">
      <c r="A2745">
        <v>44040</v>
      </c>
      <c r="B2745">
        <v>2013</v>
      </c>
      <c r="C2745">
        <v>486</v>
      </c>
      <c r="D2745">
        <v>880</v>
      </c>
    </row>
    <row r="2746" spans="1:4" x14ac:dyDescent="0.3">
      <c r="A2746">
        <v>44040</v>
      </c>
      <c r="B2746">
        <v>2014</v>
      </c>
      <c r="C2746">
        <v>485</v>
      </c>
      <c r="D2746">
        <v>900</v>
      </c>
    </row>
    <row r="2747" spans="1:4" x14ac:dyDescent="0.3">
      <c r="A2747">
        <v>44040</v>
      </c>
      <c r="B2747">
        <v>2015</v>
      </c>
      <c r="C2747">
        <v>480</v>
      </c>
      <c r="D2747">
        <v>934</v>
      </c>
    </row>
    <row r="2748" spans="1:4" x14ac:dyDescent="0.3">
      <c r="A2748">
        <v>44040</v>
      </c>
      <c r="B2748">
        <v>2016</v>
      </c>
      <c r="C2748">
        <v>465</v>
      </c>
      <c r="D2748">
        <v>933</v>
      </c>
    </row>
    <row r="2749" spans="1:4" x14ac:dyDescent="0.3">
      <c r="A2749">
        <v>44040</v>
      </c>
      <c r="B2749">
        <v>2017</v>
      </c>
      <c r="C2749">
        <v>454</v>
      </c>
      <c r="D2749">
        <v>944</v>
      </c>
    </row>
    <row r="2750" spans="1:4" x14ac:dyDescent="0.3">
      <c r="A2750">
        <v>44040</v>
      </c>
      <c r="B2750">
        <v>2018</v>
      </c>
      <c r="C2750">
        <v>488</v>
      </c>
      <c r="D2750">
        <v>946</v>
      </c>
    </row>
    <row r="2751" spans="1:4" x14ac:dyDescent="0.3">
      <c r="A2751">
        <v>44040</v>
      </c>
      <c r="B2751">
        <v>2019</v>
      </c>
      <c r="C2751">
        <v>488</v>
      </c>
      <c r="D2751">
        <v>935</v>
      </c>
    </row>
    <row r="2752" spans="1:4" x14ac:dyDescent="0.3">
      <c r="A2752">
        <v>44043</v>
      </c>
      <c r="B2752">
        <v>2009</v>
      </c>
      <c r="C2752">
        <v>1003</v>
      </c>
      <c r="D2752">
        <v>1531</v>
      </c>
    </row>
    <row r="2753" spans="1:4" x14ac:dyDescent="0.3">
      <c r="A2753">
        <v>44043</v>
      </c>
      <c r="B2753">
        <v>2010</v>
      </c>
      <c r="C2753">
        <v>1067</v>
      </c>
      <c r="D2753">
        <v>1562</v>
      </c>
    </row>
    <row r="2754" spans="1:4" x14ac:dyDescent="0.3">
      <c r="A2754">
        <v>44043</v>
      </c>
      <c r="B2754">
        <v>2011</v>
      </c>
      <c r="C2754">
        <v>1062</v>
      </c>
      <c r="D2754">
        <v>1584</v>
      </c>
    </row>
    <row r="2755" spans="1:4" x14ac:dyDescent="0.3">
      <c r="A2755">
        <v>44043</v>
      </c>
      <c r="B2755">
        <v>2012</v>
      </c>
      <c r="C2755">
        <v>1110</v>
      </c>
      <c r="D2755">
        <v>1599</v>
      </c>
    </row>
    <row r="2756" spans="1:4" x14ac:dyDescent="0.3">
      <c r="A2756">
        <v>44043</v>
      </c>
      <c r="B2756">
        <v>2013</v>
      </c>
      <c r="C2756">
        <v>1184</v>
      </c>
      <c r="D2756">
        <v>1628</v>
      </c>
    </row>
    <row r="2757" spans="1:4" x14ac:dyDescent="0.3">
      <c r="A2757">
        <v>44043</v>
      </c>
      <c r="B2757">
        <v>2014</v>
      </c>
      <c r="C2757">
        <v>1179</v>
      </c>
      <c r="D2757">
        <v>1700</v>
      </c>
    </row>
    <row r="2758" spans="1:4" x14ac:dyDescent="0.3">
      <c r="A2758">
        <v>44043</v>
      </c>
      <c r="B2758">
        <v>2015</v>
      </c>
      <c r="C2758">
        <v>1129</v>
      </c>
      <c r="D2758">
        <v>1786</v>
      </c>
    </row>
    <row r="2759" spans="1:4" x14ac:dyDescent="0.3">
      <c r="A2759">
        <v>44043</v>
      </c>
      <c r="B2759">
        <v>2016</v>
      </c>
      <c r="C2759">
        <v>1136</v>
      </c>
      <c r="D2759">
        <v>1840</v>
      </c>
    </row>
    <row r="2760" spans="1:4" x14ac:dyDescent="0.3">
      <c r="A2760">
        <v>44043</v>
      </c>
      <c r="B2760">
        <v>2017</v>
      </c>
      <c r="C2760">
        <v>1101</v>
      </c>
      <c r="D2760">
        <v>1884</v>
      </c>
    </row>
    <row r="2761" spans="1:4" x14ac:dyDescent="0.3">
      <c r="A2761">
        <v>44043</v>
      </c>
      <c r="B2761">
        <v>2018</v>
      </c>
      <c r="C2761">
        <v>1100</v>
      </c>
      <c r="D2761">
        <v>1849</v>
      </c>
    </row>
    <row r="2762" spans="1:4" x14ac:dyDescent="0.3">
      <c r="A2762">
        <v>44043</v>
      </c>
      <c r="B2762">
        <v>2019</v>
      </c>
      <c r="C2762">
        <v>1105</v>
      </c>
      <c r="D2762">
        <v>1855</v>
      </c>
    </row>
    <row r="2763" spans="1:4" x14ac:dyDescent="0.3">
      <c r="A2763">
        <v>44045</v>
      </c>
      <c r="B2763">
        <v>2009</v>
      </c>
      <c r="C2763">
        <v>222</v>
      </c>
      <c r="D2763">
        <v>278</v>
      </c>
    </row>
    <row r="2764" spans="1:4" x14ac:dyDescent="0.3">
      <c r="A2764">
        <v>44045</v>
      </c>
      <c r="B2764">
        <v>2010</v>
      </c>
      <c r="C2764">
        <v>233</v>
      </c>
      <c r="D2764">
        <v>286</v>
      </c>
    </row>
    <row r="2765" spans="1:4" x14ac:dyDescent="0.3">
      <c r="A2765">
        <v>44045</v>
      </c>
      <c r="B2765">
        <v>2011</v>
      </c>
      <c r="C2765">
        <v>248</v>
      </c>
      <c r="D2765">
        <v>292</v>
      </c>
    </row>
    <row r="2766" spans="1:4" x14ac:dyDescent="0.3">
      <c r="A2766">
        <v>44045</v>
      </c>
      <c r="B2766">
        <v>2012</v>
      </c>
      <c r="C2766">
        <v>261</v>
      </c>
      <c r="D2766">
        <v>310</v>
      </c>
    </row>
    <row r="2767" spans="1:4" x14ac:dyDescent="0.3">
      <c r="A2767">
        <v>44045</v>
      </c>
      <c r="B2767">
        <v>2013</v>
      </c>
      <c r="C2767">
        <v>263</v>
      </c>
      <c r="D2767">
        <v>324</v>
      </c>
    </row>
    <row r="2768" spans="1:4" x14ac:dyDescent="0.3">
      <c r="A2768">
        <v>44045</v>
      </c>
      <c r="B2768">
        <v>2014</v>
      </c>
      <c r="C2768">
        <v>267</v>
      </c>
      <c r="D2768">
        <v>340</v>
      </c>
    </row>
    <row r="2769" spans="1:4" x14ac:dyDescent="0.3">
      <c r="A2769">
        <v>44045</v>
      </c>
      <c r="B2769">
        <v>2015</v>
      </c>
      <c r="C2769">
        <v>275</v>
      </c>
      <c r="D2769">
        <v>360</v>
      </c>
    </row>
    <row r="2770" spans="1:4" x14ac:dyDescent="0.3">
      <c r="A2770">
        <v>44045</v>
      </c>
      <c r="B2770">
        <v>2016</v>
      </c>
      <c r="C2770">
        <v>268</v>
      </c>
      <c r="D2770">
        <v>358</v>
      </c>
    </row>
    <row r="2771" spans="1:4" x14ac:dyDescent="0.3">
      <c r="A2771">
        <v>44045</v>
      </c>
      <c r="B2771">
        <v>2017</v>
      </c>
      <c r="C2771">
        <v>255</v>
      </c>
      <c r="D2771">
        <v>381</v>
      </c>
    </row>
    <row r="2772" spans="1:4" x14ac:dyDescent="0.3">
      <c r="A2772">
        <v>44045</v>
      </c>
      <c r="B2772">
        <v>2018</v>
      </c>
      <c r="C2772">
        <v>235</v>
      </c>
      <c r="D2772">
        <v>396</v>
      </c>
    </row>
    <row r="2773" spans="1:4" x14ac:dyDescent="0.3">
      <c r="A2773">
        <v>44045</v>
      </c>
      <c r="B2773">
        <v>2019</v>
      </c>
      <c r="C2773">
        <v>226</v>
      </c>
      <c r="D2773">
        <v>387</v>
      </c>
    </row>
    <row r="2774" spans="1:4" x14ac:dyDescent="0.3">
      <c r="A2774">
        <v>44048</v>
      </c>
      <c r="B2774">
        <v>2009</v>
      </c>
      <c r="C2774">
        <v>460</v>
      </c>
      <c r="D2774">
        <v>717</v>
      </c>
    </row>
    <row r="2775" spans="1:4" x14ac:dyDescent="0.3">
      <c r="A2775">
        <v>44048</v>
      </c>
      <c r="B2775">
        <v>2010</v>
      </c>
      <c r="C2775">
        <v>450</v>
      </c>
      <c r="D2775">
        <v>707</v>
      </c>
    </row>
    <row r="2776" spans="1:4" x14ac:dyDescent="0.3">
      <c r="A2776">
        <v>44048</v>
      </c>
      <c r="B2776">
        <v>2011</v>
      </c>
      <c r="C2776">
        <v>468</v>
      </c>
      <c r="D2776">
        <v>694</v>
      </c>
    </row>
    <row r="2777" spans="1:4" x14ac:dyDescent="0.3">
      <c r="A2777">
        <v>44048</v>
      </c>
      <c r="B2777">
        <v>2012</v>
      </c>
      <c r="C2777">
        <v>444</v>
      </c>
      <c r="D2777">
        <v>707</v>
      </c>
    </row>
    <row r="2778" spans="1:4" x14ac:dyDescent="0.3">
      <c r="A2778">
        <v>44048</v>
      </c>
      <c r="B2778">
        <v>2013</v>
      </c>
      <c r="C2778">
        <v>445</v>
      </c>
      <c r="D2778">
        <v>702</v>
      </c>
    </row>
    <row r="2779" spans="1:4" x14ac:dyDescent="0.3">
      <c r="A2779">
        <v>44048</v>
      </c>
      <c r="B2779">
        <v>2014</v>
      </c>
      <c r="C2779">
        <v>452</v>
      </c>
      <c r="D2779">
        <v>720</v>
      </c>
    </row>
    <row r="2780" spans="1:4" x14ac:dyDescent="0.3">
      <c r="A2780">
        <v>44048</v>
      </c>
      <c r="B2780">
        <v>2015</v>
      </c>
      <c r="C2780">
        <v>469</v>
      </c>
      <c r="D2780">
        <v>717</v>
      </c>
    </row>
    <row r="2781" spans="1:4" x14ac:dyDescent="0.3">
      <c r="A2781">
        <v>44048</v>
      </c>
      <c r="B2781">
        <v>2016</v>
      </c>
      <c r="C2781">
        <v>453</v>
      </c>
      <c r="D2781">
        <v>715</v>
      </c>
    </row>
    <row r="2782" spans="1:4" x14ac:dyDescent="0.3">
      <c r="A2782">
        <v>44048</v>
      </c>
      <c r="B2782">
        <v>2017</v>
      </c>
      <c r="C2782">
        <v>443</v>
      </c>
      <c r="D2782">
        <v>732</v>
      </c>
    </row>
    <row r="2783" spans="1:4" x14ac:dyDescent="0.3">
      <c r="A2783">
        <v>44048</v>
      </c>
      <c r="B2783">
        <v>2018</v>
      </c>
      <c r="C2783">
        <v>420</v>
      </c>
      <c r="D2783">
        <v>710</v>
      </c>
    </row>
    <row r="2784" spans="1:4" x14ac:dyDescent="0.3">
      <c r="A2784">
        <v>44048</v>
      </c>
      <c r="B2784">
        <v>2019</v>
      </c>
      <c r="C2784">
        <v>421</v>
      </c>
      <c r="D2784">
        <v>726</v>
      </c>
    </row>
    <row r="2785" spans="1:4" x14ac:dyDescent="0.3">
      <c r="A2785">
        <v>44052</v>
      </c>
      <c r="B2785">
        <v>2009</v>
      </c>
      <c r="C2785">
        <v>547</v>
      </c>
      <c r="D2785">
        <v>872</v>
      </c>
    </row>
    <row r="2786" spans="1:4" x14ac:dyDescent="0.3">
      <c r="A2786">
        <v>44052</v>
      </c>
      <c r="B2786">
        <v>2010</v>
      </c>
      <c r="C2786">
        <v>545</v>
      </c>
      <c r="D2786">
        <v>864</v>
      </c>
    </row>
    <row r="2787" spans="1:4" x14ac:dyDescent="0.3">
      <c r="A2787">
        <v>44052</v>
      </c>
      <c r="B2787">
        <v>2011</v>
      </c>
      <c r="C2787">
        <v>562</v>
      </c>
      <c r="D2787">
        <v>863</v>
      </c>
    </row>
    <row r="2788" spans="1:4" x14ac:dyDescent="0.3">
      <c r="A2788">
        <v>44052</v>
      </c>
      <c r="B2788">
        <v>2012</v>
      </c>
      <c r="C2788">
        <v>553</v>
      </c>
      <c r="D2788">
        <v>876</v>
      </c>
    </row>
    <row r="2789" spans="1:4" x14ac:dyDescent="0.3">
      <c r="A2789">
        <v>44052</v>
      </c>
      <c r="B2789">
        <v>2013</v>
      </c>
      <c r="C2789">
        <v>541</v>
      </c>
      <c r="D2789">
        <v>881</v>
      </c>
    </row>
    <row r="2790" spans="1:4" x14ac:dyDescent="0.3">
      <c r="A2790">
        <v>44052</v>
      </c>
      <c r="B2790">
        <v>2014</v>
      </c>
      <c r="C2790">
        <v>574</v>
      </c>
      <c r="D2790">
        <v>869</v>
      </c>
    </row>
    <row r="2791" spans="1:4" x14ac:dyDescent="0.3">
      <c r="A2791">
        <v>44052</v>
      </c>
      <c r="B2791">
        <v>2015</v>
      </c>
      <c r="C2791">
        <v>549</v>
      </c>
      <c r="D2791">
        <v>859</v>
      </c>
    </row>
    <row r="2792" spans="1:4" x14ac:dyDescent="0.3">
      <c r="A2792">
        <v>44052</v>
      </c>
      <c r="B2792">
        <v>2016</v>
      </c>
      <c r="C2792">
        <v>527</v>
      </c>
      <c r="D2792">
        <v>867</v>
      </c>
    </row>
    <row r="2793" spans="1:4" x14ac:dyDescent="0.3">
      <c r="A2793">
        <v>44052</v>
      </c>
      <c r="B2793">
        <v>2017</v>
      </c>
      <c r="C2793">
        <v>531</v>
      </c>
      <c r="D2793">
        <v>875</v>
      </c>
    </row>
    <row r="2794" spans="1:4" x14ac:dyDescent="0.3">
      <c r="A2794">
        <v>44052</v>
      </c>
      <c r="B2794">
        <v>2018</v>
      </c>
      <c r="C2794">
        <v>539</v>
      </c>
      <c r="D2794">
        <v>854</v>
      </c>
    </row>
    <row r="2795" spans="1:4" x14ac:dyDescent="0.3">
      <c r="A2795">
        <v>44052</v>
      </c>
      <c r="B2795">
        <v>2019</v>
      </c>
      <c r="C2795">
        <v>519</v>
      </c>
      <c r="D2795">
        <v>865</v>
      </c>
    </row>
    <row r="2796" spans="1:4" x14ac:dyDescent="0.3">
      <c r="A2796">
        <v>44064</v>
      </c>
      <c r="B2796">
        <v>2009</v>
      </c>
      <c r="C2796">
        <v>376</v>
      </c>
      <c r="D2796">
        <v>618</v>
      </c>
    </row>
    <row r="2797" spans="1:4" x14ac:dyDescent="0.3">
      <c r="A2797">
        <v>44064</v>
      </c>
      <c r="B2797">
        <v>2010</v>
      </c>
      <c r="C2797">
        <v>371</v>
      </c>
      <c r="D2797">
        <v>610</v>
      </c>
    </row>
    <row r="2798" spans="1:4" x14ac:dyDescent="0.3">
      <c r="A2798">
        <v>44064</v>
      </c>
      <c r="B2798">
        <v>2011</v>
      </c>
      <c r="C2798">
        <v>385</v>
      </c>
      <c r="D2798">
        <v>610</v>
      </c>
    </row>
    <row r="2799" spans="1:4" x14ac:dyDescent="0.3">
      <c r="A2799">
        <v>44064</v>
      </c>
      <c r="B2799">
        <v>2012</v>
      </c>
      <c r="C2799">
        <v>367</v>
      </c>
      <c r="D2799">
        <v>605</v>
      </c>
    </row>
    <row r="2800" spans="1:4" x14ac:dyDescent="0.3">
      <c r="A2800">
        <v>44064</v>
      </c>
      <c r="B2800">
        <v>2013</v>
      </c>
      <c r="C2800">
        <v>407</v>
      </c>
      <c r="D2800">
        <v>590</v>
      </c>
    </row>
    <row r="2801" spans="1:4" x14ac:dyDescent="0.3">
      <c r="A2801">
        <v>44064</v>
      </c>
      <c r="B2801">
        <v>2014</v>
      </c>
      <c r="C2801">
        <v>402</v>
      </c>
      <c r="D2801">
        <v>597</v>
      </c>
    </row>
    <row r="2802" spans="1:4" x14ac:dyDescent="0.3">
      <c r="A2802">
        <v>44064</v>
      </c>
      <c r="B2802">
        <v>2015</v>
      </c>
      <c r="C2802">
        <v>413</v>
      </c>
      <c r="D2802">
        <v>645</v>
      </c>
    </row>
    <row r="2803" spans="1:4" x14ac:dyDescent="0.3">
      <c r="A2803">
        <v>44064</v>
      </c>
      <c r="B2803">
        <v>2016</v>
      </c>
      <c r="C2803">
        <v>414</v>
      </c>
      <c r="D2803">
        <v>675</v>
      </c>
    </row>
    <row r="2804" spans="1:4" x14ac:dyDescent="0.3">
      <c r="A2804">
        <v>44064</v>
      </c>
      <c r="B2804">
        <v>2017</v>
      </c>
      <c r="C2804">
        <v>402</v>
      </c>
      <c r="D2804">
        <v>691</v>
      </c>
    </row>
    <row r="2805" spans="1:4" x14ac:dyDescent="0.3">
      <c r="A2805">
        <v>44064</v>
      </c>
      <c r="B2805">
        <v>2018</v>
      </c>
      <c r="C2805">
        <v>401</v>
      </c>
      <c r="D2805">
        <v>684</v>
      </c>
    </row>
    <row r="2806" spans="1:4" x14ac:dyDescent="0.3">
      <c r="A2806">
        <v>44064</v>
      </c>
      <c r="B2806">
        <v>2019</v>
      </c>
      <c r="C2806">
        <v>393</v>
      </c>
      <c r="D2806">
        <v>715</v>
      </c>
    </row>
    <row r="2807" spans="1:4" x14ac:dyDescent="0.3">
      <c r="A2807">
        <v>44073</v>
      </c>
      <c r="B2807">
        <v>2009</v>
      </c>
      <c r="C2807">
        <v>367</v>
      </c>
      <c r="D2807">
        <v>593</v>
      </c>
    </row>
    <row r="2808" spans="1:4" x14ac:dyDescent="0.3">
      <c r="A2808">
        <v>44073</v>
      </c>
      <c r="B2808">
        <v>2010</v>
      </c>
      <c r="C2808">
        <v>349</v>
      </c>
      <c r="D2808">
        <v>616</v>
      </c>
    </row>
    <row r="2809" spans="1:4" x14ac:dyDescent="0.3">
      <c r="A2809">
        <v>44073</v>
      </c>
      <c r="B2809">
        <v>2011</v>
      </c>
      <c r="C2809">
        <v>318</v>
      </c>
      <c r="D2809">
        <v>633</v>
      </c>
    </row>
    <row r="2810" spans="1:4" x14ac:dyDescent="0.3">
      <c r="A2810">
        <v>44073</v>
      </c>
      <c r="B2810">
        <v>2012</v>
      </c>
      <c r="C2810">
        <v>318</v>
      </c>
      <c r="D2810">
        <v>623</v>
      </c>
    </row>
    <row r="2811" spans="1:4" x14ac:dyDescent="0.3">
      <c r="A2811">
        <v>44073</v>
      </c>
      <c r="B2811">
        <v>2013</v>
      </c>
      <c r="C2811">
        <v>330</v>
      </c>
      <c r="D2811">
        <v>634</v>
      </c>
    </row>
    <row r="2812" spans="1:4" x14ac:dyDescent="0.3">
      <c r="A2812">
        <v>44073</v>
      </c>
      <c r="B2812">
        <v>2014</v>
      </c>
      <c r="C2812">
        <v>337</v>
      </c>
      <c r="D2812">
        <v>610</v>
      </c>
    </row>
    <row r="2813" spans="1:4" x14ac:dyDescent="0.3">
      <c r="A2813">
        <v>44073</v>
      </c>
      <c r="B2813">
        <v>2015</v>
      </c>
      <c r="C2813">
        <v>352</v>
      </c>
      <c r="D2813">
        <v>608</v>
      </c>
    </row>
    <row r="2814" spans="1:4" x14ac:dyDescent="0.3">
      <c r="A2814">
        <v>44073</v>
      </c>
      <c r="B2814">
        <v>2016</v>
      </c>
      <c r="C2814">
        <v>338</v>
      </c>
      <c r="D2814">
        <v>619</v>
      </c>
    </row>
    <row r="2815" spans="1:4" x14ac:dyDescent="0.3">
      <c r="A2815">
        <v>44073</v>
      </c>
      <c r="B2815">
        <v>2017</v>
      </c>
      <c r="C2815">
        <v>336</v>
      </c>
      <c r="D2815">
        <v>587</v>
      </c>
    </row>
    <row r="2816" spans="1:4" x14ac:dyDescent="0.3">
      <c r="A2816">
        <v>44073</v>
      </c>
      <c r="B2816">
        <v>2018</v>
      </c>
      <c r="C2816">
        <v>305</v>
      </c>
      <c r="D2816">
        <v>593</v>
      </c>
    </row>
    <row r="2817" spans="1:4" x14ac:dyDescent="0.3">
      <c r="A2817">
        <v>44073</v>
      </c>
      <c r="B2817">
        <v>2019</v>
      </c>
      <c r="C2817">
        <v>330</v>
      </c>
      <c r="D2817">
        <v>577</v>
      </c>
    </row>
    <row r="2818" spans="1:4" x14ac:dyDescent="0.3">
      <c r="A2818">
        <v>44081</v>
      </c>
      <c r="B2818">
        <v>2009</v>
      </c>
      <c r="C2818">
        <v>485</v>
      </c>
      <c r="D2818">
        <v>811</v>
      </c>
    </row>
    <row r="2819" spans="1:4" x14ac:dyDescent="0.3">
      <c r="A2819">
        <v>44081</v>
      </c>
      <c r="B2819">
        <v>2010</v>
      </c>
      <c r="C2819">
        <v>520</v>
      </c>
      <c r="D2819">
        <v>793</v>
      </c>
    </row>
    <row r="2820" spans="1:4" x14ac:dyDescent="0.3">
      <c r="A2820">
        <v>44081</v>
      </c>
      <c r="B2820">
        <v>2011</v>
      </c>
      <c r="C2820">
        <v>542</v>
      </c>
      <c r="D2820">
        <v>794</v>
      </c>
    </row>
    <row r="2821" spans="1:4" x14ac:dyDescent="0.3">
      <c r="A2821">
        <v>44081</v>
      </c>
      <c r="B2821">
        <v>2012</v>
      </c>
      <c r="C2821">
        <v>601</v>
      </c>
      <c r="D2821">
        <v>741</v>
      </c>
    </row>
    <row r="2822" spans="1:4" x14ac:dyDescent="0.3">
      <c r="A2822">
        <v>44081</v>
      </c>
      <c r="B2822">
        <v>2013</v>
      </c>
      <c r="C2822">
        <v>657</v>
      </c>
      <c r="D2822">
        <v>782</v>
      </c>
    </row>
    <row r="2823" spans="1:4" x14ac:dyDescent="0.3">
      <c r="A2823">
        <v>44081</v>
      </c>
      <c r="B2823">
        <v>2014</v>
      </c>
      <c r="C2823">
        <v>631</v>
      </c>
      <c r="D2823">
        <v>832</v>
      </c>
    </row>
    <row r="2824" spans="1:4" x14ac:dyDescent="0.3">
      <c r="A2824">
        <v>44081</v>
      </c>
      <c r="B2824">
        <v>2015</v>
      </c>
      <c r="C2824">
        <v>633</v>
      </c>
      <c r="D2824">
        <v>865</v>
      </c>
    </row>
    <row r="2825" spans="1:4" x14ac:dyDescent="0.3">
      <c r="A2825">
        <v>44081</v>
      </c>
      <c r="B2825">
        <v>2016</v>
      </c>
      <c r="C2825">
        <v>595</v>
      </c>
      <c r="D2825">
        <v>930</v>
      </c>
    </row>
    <row r="2826" spans="1:4" x14ac:dyDescent="0.3">
      <c r="A2826">
        <v>44081</v>
      </c>
      <c r="B2826">
        <v>2017</v>
      </c>
      <c r="C2826">
        <v>580</v>
      </c>
      <c r="D2826">
        <v>951</v>
      </c>
    </row>
    <row r="2827" spans="1:4" x14ac:dyDescent="0.3">
      <c r="A2827">
        <v>44081</v>
      </c>
      <c r="B2827">
        <v>2018</v>
      </c>
      <c r="C2827">
        <v>590</v>
      </c>
      <c r="D2827">
        <v>961</v>
      </c>
    </row>
    <row r="2828" spans="1:4" x14ac:dyDescent="0.3">
      <c r="A2828">
        <v>44081</v>
      </c>
      <c r="B2828">
        <v>2019</v>
      </c>
      <c r="C2828">
        <v>577</v>
      </c>
      <c r="D2828">
        <v>989</v>
      </c>
    </row>
    <row r="2829" spans="1:4" x14ac:dyDescent="0.3">
      <c r="A2829">
        <v>44083</v>
      </c>
      <c r="B2829">
        <v>2009</v>
      </c>
      <c r="C2829">
        <v>1525</v>
      </c>
      <c r="D2829">
        <v>2322</v>
      </c>
    </row>
    <row r="2830" spans="1:4" x14ac:dyDescent="0.3">
      <c r="A2830">
        <v>44083</v>
      </c>
      <c r="B2830">
        <v>2010</v>
      </c>
      <c r="C2830">
        <v>1556</v>
      </c>
      <c r="D2830">
        <v>2316</v>
      </c>
    </row>
    <row r="2831" spans="1:4" x14ac:dyDescent="0.3">
      <c r="A2831">
        <v>44083</v>
      </c>
      <c r="B2831">
        <v>2011</v>
      </c>
      <c r="C2831">
        <v>1615</v>
      </c>
      <c r="D2831">
        <v>2351</v>
      </c>
    </row>
    <row r="2832" spans="1:4" x14ac:dyDescent="0.3">
      <c r="A2832">
        <v>44083</v>
      </c>
      <c r="B2832">
        <v>2012</v>
      </c>
      <c r="C2832">
        <v>1621</v>
      </c>
      <c r="D2832">
        <v>2357</v>
      </c>
    </row>
    <row r="2833" spans="1:4" x14ac:dyDescent="0.3">
      <c r="A2833">
        <v>44083</v>
      </c>
      <c r="B2833">
        <v>2013</v>
      </c>
      <c r="C2833">
        <v>1656</v>
      </c>
      <c r="D2833">
        <v>2375</v>
      </c>
    </row>
    <row r="2834" spans="1:4" x14ac:dyDescent="0.3">
      <c r="A2834">
        <v>44083</v>
      </c>
      <c r="B2834">
        <v>2014</v>
      </c>
      <c r="C2834">
        <v>1634</v>
      </c>
      <c r="D2834">
        <v>2469</v>
      </c>
    </row>
    <row r="2835" spans="1:4" x14ac:dyDescent="0.3">
      <c r="A2835">
        <v>44083</v>
      </c>
      <c r="B2835">
        <v>2015</v>
      </c>
      <c r="C2835">
        <v>1624</v>
      </c>
      <c r="D2835">
        <v>2565</v>
      </c>
    </row>
    <row r="2836" spans="1:4" x14ac:dyDescent="0.3">
      <c r="A2836">
        <v>44083</v>
      </c>
      <c r="B2836">
        <v>2016</v>
      </c>
      <c r="C2836">
        <v>1564</v>
      </c>
      <c r="D2836">
        <v>2597</v>
      </c>
    </row>
    <row r="2837" spans="1:4" x14ac:dyDescent="0.3">
      <c r="A2837">
        <v>44083</v>
      </c>
      <c r="B2837">
        <v>2017</v>
      </c>
      <c r="C2837">
        <v>1520</v>
      </c>
      <c r="D2837">
        <v>2645</v>
      </c>
    </row>
    <row r="2838" spans="1:4" x14ac:dyDescent="0.3">
      <c r="A2838">
        <v>44083</v>
      </c>
      <c r="B2838">
        <v>2018</v>
      </c>
      <c r="C2838">
        <v>1444</v>
      </c>
      <c r="D2838">
        <v>2715</v>
      </c>
    </row>
    <row r="2839" spans="1:4" x14ac:dyDescent="0.3">
      <c r="A2839">
        <v>44083</v>
      </c>
      <c r="B2839">
        <v>2019</v>
      </c>
      <c r="C2839">
        <v>1467</v>
      </c>
      <c r="D2839">
        <v>2715</v>
      </c>
    </row>
    <row r="2840" spans="1:4" x14ac:dyDescent="0.3">
      <c r="A2840">
        <v>44084</v>
      </c>
      <c r="B2840">
        <v>2009</v>
      </c>
      <c r="C2840">
        <v>1065</v>
      </c>
      <c r="D2840">
        <v>1642</v>
      </c>
    </row>
    <row r="2841" spans="1:4" x14ac:dyDescent="0.3">
      <c r="A2841">
        <v>44084</v>
      </c>
      <c r="B2841">
        <v>2010</v>
      </c>
      <c r="C2841">
        <v>1084</v>
      </c>
      <c r="D2841">
        <v>1652</v>
      </c>
    </row>
    <row r="2842" spans="1:4" x14ac:dyDescent="0.3">
      <c r="A2842">
        <v>44084</v>
      </c>
      <c r="B2842">
        <v>2011</v>
      </c>
      <c r="C2842">
        <v>1090</v>
      </c>
      <c r="D2842">
        <v>1675</v>
      </c>
    </row>
    <row r="2843" spans="1:4" x14ac:dyDescent="0.3">
      <c r="A2843">
        <v>44084</v>
      </c>
      <c r="B2843">
        <v>2012</v>
      </c>
      <c r="C2843">
        <v>1102</v>
      </c>
      <c r="D2843">
        <v>1706</v>
      </c>
    </row>
    <row r="2844" spans="1:4" x14ac:dyDescent="0.3">
      <c r="A2844">
        <v>44084</v>
      </c>
      <c r="B2844">
        <v>2013</v>
      </c>
      <c r="C2844">
        <v>1117</v>
      </c>
      <c r="D2844">
        <v>1722</v>
      </c>
    </row>
    <row r="2845" spans="1:4" x14ac:dyDescent="0.3">
      <c r="A2845">
        <v>44084</v>
      </c>
      <c r="B2845">
        <v>2014</v>
      </c>
      <c r="C2845">
        <v>1137</v>
      </c>
      <c r="D2845">
        <v>1736</v>
      </c>
    </row>
    <row r="2846" spans="1:4" x14ac:dyDescent="0.3">
      <c r="A2846">
        <v>44084</v>
      </c>
      <c r="B2846">
        <v>2015</v>
      </c>
      <c r="C2846">
        <v>1117</v>
      </c>
      <c r="D2846">
        <v>1798</v>
      </c>
    </row>
    <row r="2847" spans="1:4" x14ac:dyDescent="0.3">
      <c r="A2847">
        <v>44084</v>
      </c>
      <c r="B2847">
        <v>2016</v>
      </c>
      <c r="C2847">
        <v>1068</v>
      </c>
      <c r="D2847">
        <v>1853</v>
      </c>
    </row>
    <row r="2848" spans="1:4" x14ac:dyDescent="0.3">
      <c r="A2848">
        <v>44084</v>
      </c>
      <c r="B2848">
        <v>2017</v>
      </c>
      <c r="C2848">
        <v>1012</v>
      </c>
      <c r="D2848">
        <v>1844</v>
      </c>
    </row>
    <row r="2849" spans="1:4" x14ac:dyDescent="0.3">
      <c r="A2849">
        <v>44084</v>
      </c>
      <c r="B2849">
        <v>2018</v>
      </c>
      <c r="C2849">
        <v>956</v>
      </c>
      <c r="D2849">
        <v>1908</v>
      </c>
    </row>
    <row r="2850" spans="1:4" x14ac:dyDescent="0.3">
      <c r="A2850">
        <v>44084</v>
      </c>
      <c r="B2850">
        <v>2019</v>
      </c>
      <c r="C2850">
        <v>948</v>
      </c>
      <c r="D2850">
        <v>1861</v>
      </c>
    </row>
    <row r="2851" spans="1:4" x14ac:dyDescent="0.3">
      <c r="A2851">
        <v>44085</v>
      </c>
      <c r="B2851">
        <v>2009</v>
      </c>
      <c r="C2851">
        <v>858</v>
      </c>
      <c r="D2851">
        <v>1393</v>
      </c>
    </row>
    <row r="2852" spans="1:4" x14ac:dyDescent="0.3">
      <c r="A2852">
        <v>44085</v>
      </c>
      <c r="B2852">
        <v>2010</v>
      </c>
      <c r="C2852">
        <v>890</v>
      </c>
      <c r="D2852">
        <v>1363</v>
      </c>
    </row>
    <row r="2853" spans="1:4" x14ac:dyDescent="0.3">
      <c r="A2853">
        <v>44085</v>
      </c>
      <c r="B2853">
        <v>2011</v>
      </c>
      <c r="C2853">
        <v>935</v>
      </c>
      <c r="D2853">
        <v>1356</v>
      </c>
    </row>
    <row r="2854" spans="1:4" x14ac:dyDescent="0.3">
      <c r="A2854">
        <v>44085</v>
      </c>
      <c r="B2854">
        <v>2012</v>
      </c>
      <c r="C2854">
        <v>945</v>
      </c>
      <c r="D2854">
        <v>1347</v>
      </c>
    </row>
    <row r="2855" spans="1:4" x14ac:dyDescent="0.3">
      <c r="A2855">
        <v>44085</v>
      </c>
      <c r="B2855">
        <v>2013</v>
      </c>
      <c r="C2855">
        <v>938</v>
      </c>
      <c r="D2855">
        <v>1383</v>
      </c>
    </row>
    <row r="2856" spans="1:4" x14ac:dyDescent="0.3">
      <c r="A2856">
        <v>44085</v>
      </c>
      <c r="B2856">
        <v>2014</v>
      </c>
      <c r="C2856">
        <v>942</v>
      </c>
      <c r="D2856">
        <v>1448</v>
      </c>
    </row>
    <row r="2857" spans="1:4" x14ac:dyDescent="0.3">
      <c r="A2857">
        <v>44085</v>
      </c>
      <c r="B2857">
        <v>2015</v>
      </c>
      <c r="C2857">
        <v>918</v>
      </c>
      <c r="D2857">
        <v>1495</v>
      </c>
    </row>
    <row r="2858" spans="1:4" x14ac:dyDescent="0.3">
      <c r="A2858">
        <v>44085</v>
      </c>
      <c r="B2858">
        <v>2016</v>
      </c>
      <c r="C2858">
        <v>927</v>
      </c>
      <c r="D2858">
        <v>1517</v>
      </c>
    </row>
    <row r="2859" spans="1:4" x14ac:dyDescent="0.3">
      <c r="A2859">
        <v>44085</v>
      </c>
      <c r="B2859">
        <v>2017</v>
      </c>
      <c r="C2859">
        <v>922</v>
      </c>
      <c r="D2859">
        <v>1504</v>
      </c>
    </row>
    <row r="2860" spans="1:4" x14ac:dyDescent="0.3">
      <c r="A2860">
        <v>44085</v>
      </c>
      <c r="B2860">
        <v>2018</v>
      </c>
      <c r="C2860">
        <v>922</v>
      </c>
      <c r="D2860">
        <v>1518</v>
      </c>
    </row>
    <row r="2861" spans="1:4" x14ac:dyDescent="0.3">
      <c r="A2861">
        <v>44085</v>
      </c>
      <c r="B2861">
        <v>2019</v>
      </c>
      <c r="C2861">
        <v>916</v>
      </c>
      <c r="D2861">
        <v>1521</v>
      </c>
    </row>
    <row r="2862" spans="1:4" x14ac:dyDescent="0.3">
      <c r="A2862">
        <v>45035</v>
      </c>
      <c r="B2862">
        <v>2009</v>
      </c>
      <c r="C2862">
        <v>1109</v>
      </c>
      <c r="D2862">
        <v>1817</v>
      </c>
    </row>
    <row r="2863" spans="1:4" x14ac:dyDescent="0.3">
      <c r="A2863">
        <v>45035</v>
      </c>
      <c r="B2863">
        <v>2010</v>
      </c>
      <c r="C2863">
        <v>1136</v>
      </c>
      <c r="D2863">
        <v>1784</v>
      </c>
    </row>
    <row r="2864" spans="1:4" x14ac:dyDescent="0.3">
      <c r="A2864">
        <v>45035</v>
      </c>
      <c r="B2864">
        <v>2011</v>
      </c>
      <c r="C2864">
        <v>1196</v>
      </c>
      <c r="D2864">
        <v>1790</v>
      </c>
    </row>
    <row r="2865" spans="1:4" x14ac:dyDescent="0.3">
      <c r="A2865">
        <v>45035</v>
      </c>
      <c r="B2865">
        <v>2012</v>
      </c>
      <c r="C2865">
        <v>1214</v>
      </c>
      <c r="D2865">
        <v>1813</v>
      </c>
    </row>
    <row r="2866" spans="1:4" x14ac:dyDescent="0.3">
      <c r="A2866">
        <v>45035</v>
      </c>
      <c r="B2866">
        <v>2013</v>
      </c>
      <c r="C2866">
        <v>1225</v>
      </c>
      <c r="D2866">
        <v>1793</v>
      </c>
    </row>
    <row r="2867" spans="1:4" x14ac:dyDescent="0.3">
      <c r="A2867">
        <v>45035</v>
      </c>
      <c r="B2867">
        <v>2014</v>
      </c>
      <c r="C2867">
        <v>1224</v>
      </c>
      <c r="D2867">
        <v>1881</v>
      </c>
    </row>
    <row r="2868" spans="1:4" x14ac:dyDescent="0.3">
      <c r="A2868">
        <v>45035</v>
      </c>
      <c r="B2868">
        <v>2015</v>
      </c>
      <c r="C2868">
        <v>1190</v>
      </c>
      <c r="D2868">
        <v>1937</v>
      </c>
    </row>
    <row r="2869" spans="1:4" x14ac:dyDescent="0.3">
      <c r="A2869">
        <v>45035</v>
      </c>
      <c r="B2869">
        <v>2016</v>
      </c>
      <c r="C2869">
        <v>1149</v>
      </c>
      <c r="D2869">
        <v>1984</v>
      </c>
    </row>
    <row r="2870" spans="1:4" x14ac:dyDescent="0.3">
      <c r="A2870">
        <v>45035</v>
      </c>
      <c r="B2870">
        <v>2017</v>
      </c>
      <c r="C2870">
        <v>1122</v>
      </c>
      <c r="D2870">
        <v>1984</v>
      </c>
    </row>
    <row r="2871" spans="1:4" x14ac:dyDescent="0.3">
      <c r="A2871">
        <v>45035</v>
      </c>
      <c r="B2871">
        <v>2018</v>
      </c>
      <c r="C2871">
        <v>1049</v>
      </c>
      <c r="D2871">
        <v>2019</v>
      </c>
    </row>
    <row r="2872" spans="1:4" x14ac:dyDescent="0.3">
      <c r="A2872">
        <v>45035</v>
      </c>
      <c r="B2872">
        <v>2019</v>
      </c>
      <c r="C2872">
        <v>1024</v>
      </c>
      <c r="D2872">
        <v>2027</v>
      </c>
    </row>
    <row r="2873" spans="1:4" x14ac:dyDescent="0.3">
      <c r="A2873">
        <v>45041</v>
      </c>
      <c r="B2873">
        <v>2009</v>
      </c>
      <c r="C2873">
        <v>1226</v>
      </c>
      <c r="D2873">
        <v>1646</v>
      </c>
    </row>
    <row r="2874" spans="1:4" x14ac:dyDescent="0.3">
      <c r="A2874">
        <v>45041</v>
      </c>
      <c r="B2874">
        <v>2010</v>
      </c>
      <c r="C2874">
        <v>1248</v>
      </c>
      <c r="D2874">
        <v>1698</v>
      </c>
    </row>
    <row r="2875" spans="1:4" x14ac:dyDescent="0.3">
      <c r="A2875">
        <v>45041</v>
      </c>
      <c r="B2875">
        <v>2011</v>
      </c>
      <c r="C2875">
        <v>1279</v>
      </c>
      <c r="D2875">
        <v>1730</v>
      </c>
    </row>
    <row r="2876" spans="1:4" x14ac:dyDescent="0.3">
      <c r="A2876">
        <v>45041</v>
      </c>
      <c r="B2876">
        <v>2012</v>
      </c>
      <c r="C2876">
        <v>1253</v>
      </c>
      <c r="D2876">
        <v>1773</v>
      </c>
    </row>
    <row r="2877" spans="1:4" x14ac:dyDescent="0.3">
      <c r="A2877">
        <v>45041</v>
      </c>
      <c r="B2877">
        <v>2013</v>
      </c>
      <c r="C2877">
        <v>1248</v>
      </c>
      <c r="D2877">
        <v>1802</v>
      </c>
    </row>
    <row r="2878" spans="1:4" x14ac:dyDescent="0.3">
      <c r="A2878">
        <v>45041</v>
      </c>
      <c r="B2878">
        <v>2014</v>
      </c>
      <c r="C2878">
        <v>1225</v>
      </c>
      <c r="D2878">
        <v>1873</v>
      </c>
    </row>
    <row r="2879" spans="1:4" x14ac:dyDescent="0.3">
      <c r="A2879">
        <v>45041</v>
      </c>
      <c r="B2879">
        <v>2015</v>
      </c>
      <c r="C2879">
        <v>1200</v>
      </c>
      <c r="D2879">
        <v>1952</v>
      </c>
    </row>
    <row r="2880" spans="1:4" x14ac:dyDescent="0.3">
      <c r="A2880">
        <v>45041</v>
      </c>
      <c r="B2880">
        <v>2016</v>
      </c>
      <c r="C2880">
        <v>1186</v>
      </c>
      <c r="D2880">
        <v>1979</v>
      </c>
    </row>
    <row r="2881" spans="1:4" x14ac:dyDescent="0.3">
      <c r="A2881">
        <v>45041</v>
      </c>
      <c r="B2881">
        <v>2017</v>
      </c>
      <c r="C2881">
        <v>1165</v>
      </c>
      <c r="D2881">
        <v>1998</v>
      </c>
    </row>
    <row r="2882" spans="1:4" x14ac:dyDescent="0.3">
      <c r="A2882">
        <v>45041</v>
      </c>
      <c r="B2882">
        <v>2018</v>
      </c>
      <c r="C2882">
        <v>1118</v>
      </c>
      <c r="D2882">
        <v>2002</v>
      </c>
    </row>
    <row r="2883" spans="1:4" x14ac:dyDescent="0.3">
      <c r="A2883">
        <v>45041</v>
      </c>
      <c r="B2883">
        <v>2019</v>
      </c>
      <c r="C2883">
        <v>1094</v>
      </c>
      <c r="D2883">
        <v>1956</v>
      </c>
    </row>
    <row r="2884" spans="1:4" x14ac:dyDescent="0.3">
      <c r="A2884">
        <v>45059</v>
      </c>
      <c r="B2884">
        <v>2009</v>
      </c>
      <c r="C2884">
        <v>516</v>
      </c>
      <c r="D2884">
        <v>883</v>
      </c>
    </row>
    <row r="2885" spans="1:4" x14ac:dyDescent="0.3">
      <c r="A2885">
        <v>45059</v>
      </c>
      <c r="B2885">
        <v>2010</v>
      </c>
      <c r="C2885">
        <v>540</v>
      </c>
      <c r="D2885">
        <v>897</v>
      </c>
    </row>
    <row r="2886" spans="1:4" x14ac:dyDescent="0.3">
      <c r="A2886">
        <v>45059</v>
      </c>
      <c r="B2886">
        <v>2011</v>
      </c>
      <c r="C2886">
        <v>542</v>
      </c>
      <c r="D2886">
        <v>887</v>
      </c>
    </row>
    <row r="2887" spans="1:4" x14ac:dyDescent="0.3">
      <c r="A2887">
        <v>45059</v>
      </c>
      <c r="B2887">
        <v>2012</v>
      </c>
      <c r="C2887">
        <v>528</v>
      </c>
      <c r="D2887">
        <v>904</v>
      </c>
    </row>
    <row r="2888" spans="1:4" x14ac:dyDescent="0.3">
      <c r="A2888">
        <v>45059</v>
      </c>
      <c r="B2888">
        <v>2013</v>
      </c>
      <c r="C2888">
        <v>532</v>
      </c>
      <c r="D2888">
        <v>935</v>
      </c>
    </row>
    <row r="2889" spans="1:4" x14ac:dyDescent="0.3">
      <c r="A2889">
        <v>45059</v>
      </c>
      <c r="B2889">
        <v>2014</v>
      </c>
      <c r="C2889">
        <v>514</v>
      </c>
      <c r="D2889">
        <v>944</v>
      </c>
    </row>
    <row r="2890" spans="1:4" x14ac:dyDescent="0.3">
      <c r="A2890">
        <v>45059</v>
      </c>
      <c r="B2890">
        <v>2015</v>
      </c>
      <c r="C2890">
        <v>509</v>
      </c>
      <c r="D2890">
        <v>963</v>
      </c>
    </row>
    <row r="2891" spans="1:4" x14ac:dyDescent="0.3">
      <c r="A2891">
        <v>45059</v>
      </c>
      <c r="B2891">
        <v>2016</v>
      </c>
      <c r="C2891">
        <v>522</v>
      </c>
      <c r="D2891">
        <v>958</v>
      </c>
    </row>
    <row r="2892" spans="1:4" x14ac:dyDescent="0.3">
      <c r="A2892">
        <v>45059</v>
      </c>
      <c r="B2892">
        <v>2017</v>
      </c>
      <c r="C2892">
        <v>517</v>
      </c>
      <c r="D2892">
        <v>981</v>
      </c>
    </row>
    <row r="2893" spans="1:4" x14ac:dyDescent="0.3">
      <c r="A2893">
        <v>45059</v>
      </c>
      <c r="B2893">
        <v>2018</v>
      </c>
      <c r="C2893">
        <v>518</v>
      </c>
      <c r="D2893">
        <v>953</v>
      </c>
    </row>
    <row r="2894" spans="1:4" x14ac:dyDescent="0.3">
      <c r="A2894">
        <v>45059</v>
      </c>
      <c r="B2894">
        <v>2019</v>
      </c>
      <c r="C2894">
        <v>486</v>
      </c>
      <c r="D2894">
        <v>917</v>
      </c>
    </row>
    <row r="2895" spans="1:4" x14ac:dyDescent="0.3">
      <c r="A2895">
        <v>45060</v>
      </c>
      <c r="B2895">
        <v>2009</v>
      </c>
      <c r="C2895">
        <v>289</v>
      </c>
      <c r="D2895">
        <v>388</v>
      </c>
    </row>
    <row r="2896" spans="1:4" x14ac:dyDescent="0.3">
      <c r="A2896">
        <v>45060</v>
      </c>
      <c r="B2896">
        <v>2010</v>
      </c>
      <c r="C2896">
        <v>314</v>
      </c>
      <c r="D2896">
        <v>381</v>
      </c>
    </row>
    <row r="2897" spans="1:4" x14ac:dyDescent="0.3">
      <c r="A2897">
        <v>45060</v>
      </c>
      <c r="B2897">
        <v>2011</v>
      </c>
      <c r="C2897">
        <v>330</v>
      </c>
      <c r="D2897">
        <v>390</v>
      </c>
    </row>
    <row r="2898" spans="1:4" x14ac:dyDescent="0.3">
      <c r="A2898">
        <v>45060</v>
      </c>
      <c r="B2898">
        <v>2012</v>
      </c>
      <c r="C2898">
        <v>318</v>
      </c>
      <c r="D2898">
        <v>407</v>
      </c>
    </row>
    <row r="2899" spans="1:4" x14ac:dyDescent="0.3">
      <c r="A2899">
        <v>45060</v>
      </c>
      <c r="B2899">
        <v>2013</v>
      </c>
      <c r="C2899">
        <v>291</v>
      </c>
      <c r="D2899">
        <v>405</v>
      </c>
    </row>
    <row r="2900" spans="1:4" x14ac:dyDescent="0.3">
      <c r="A2900">
        <v>45060</v>
      </c>
      <c r="B2900">
        <v>2014</v>
      </c>
      <c r="C2900">
        <v>276</v>
      </c>
      <c r="D2900">
        <v>447</v>
      </c>
    </row>
    <row r="2901" spans="1:4" x14ac:dyDescent="0.3">
      <c r="A2901">
        <v>45060</v>
      </c>
      <c r="B2901">
        <v>2015</v>
      </c>
      <c r="C2901">
        <v>257</v>
      </c>
      <c r="D2901">
        <v>485</v>
      </c>
    </row>
    <row r="2902" spans="1:4" x14ac:dyDescent="0.3">
      <c r="A2902">
        <v>45060</v>
      </c>
      <c r="B2902">
        <v>2016</v>
      </c>
      <c r="C2902">
        <v>280</v>
      </c>
      <c r="D2902">
        <v>487</v>
      </c>
    </row>
    <row r="2903" spans="1:4" x14ac:dyDescent="0.3">
      <c r="A2903">
        <v>45060</v>
      </c>
      <c r="B2903">
        <v>2017</v>
      </c>
      <c r="C2903">
        <v>282</v>
      </c>
      <c r="D2903">
        <v>473</v>
      </c>
    </row>
    <row r="2904" spans="1:4" x14ac:dyDescent="0.3">
      <c r="A2904">
        <v>45060</v>
      </c>
      <c r="B2904">
        <v>2018</v>
      </c>
      <c r="C2904">
        <v>298</v>
      </c>
      <c r="D2904">
        <v>467</v>
      </c>
    </row>
    <row r="2905" spans="1:4" x14ac:dyDescent="0.3">
      <c r="A2905">
        <v>45060</v>
      </c>
      <c r="B2905">
        <v>2019</v>
      </c>
      <c r="C2905">
        <v>279</v>
      </c>
      <c r="D2905">
        <v>480</v>
      </c>
    </row>
    <row r="2906" spans="1:4" x14ac:dyDescent="0.3">
      <c r="A2906">
        <v>45061</v>
      </c>
      <c r="B2906">
        <v>2009</v>
      </c>
      <c r="C2906">
        <v>161</v>
      </c>
      <c r="D2906">
        <v>308</v>
      </c>
    </row>
    <row r="2907" spans="1:4" x14ac:dyDescent="0.3">
      <c r="A2907">
        <v>45061</v>
      </c>
      <c r="B2907">
        <v>2010</v>
      </c>
      <c r="C2907">
        <v>181</v>
      </c>
      <c r="D2907">
        <v>284</v>
      </c>
    </row>
    <row r="2908" spans="1:4" x14ac:dyDescent="0.3">
      <c r="A2908">
        <v>45061</v>
      </c>
      <c r="B2908">
        <v>2011</v>
      </c>
      <c r="C2908">
        <v>188</v>
      </c>
      <c r="D2908">
        <v>282</v>
      </c>
    </row>
    <row r="2909" spans="1:4" x14ac:dyDescent="0.3">
      <c r="A2909">
        <v>45061</v>
      </c>
      <c r="B2909">
        <v>2012</v>
      </c>
      <c r="C2909">
        <v>199</v>
      </c>
      <c r="D2909">
        <v>282</v>
      </c>
    </row>
    <row r="2910" spans="1:4" x14ac:dyDescent="0.3">
      <c r="A2910">
        <v>45061</v>
      </c>
      <c r="B2910">
        <v>2013</v>
      </c>
      <c r="C2910">
        <v>193</v>
      </c>
      <c r="D2910">
        <v>288</v>
      </c>
    </row>
    <row r="2911" spans="1:4" x14ac:dyDescent="0.3">
      <c r="A2911">
        <v>45061</v>
      </c>
      <c r="B2911">
        <v>2014</v>
      </c>
      <c r="C2911">
        <v>204</v>
      </c>
      <c r="D2911">
        <v>287</v>
      </c>
    </row>
    <row r="2912" spans="1:4" x14ac:dyDescent="0.3">
      <c r="A2912">
        <v>45061</v>
      </c>
      <c r="B2912">
        <v>2015</v>
      </c>
      <c r="C2912">
        <v>198</v>
      </c>
      <c r="D2912">
        <v>294</v>
      </c>
    </row>
    <row r="2913" spans="1:4" x14ac:dyDescent="0.3">
      <c r="A2913">
        <v>45061</v>
      </c>
      <c r="B2913">
        <v>2016</v>
      </c>
      <c r="C2913">
        <v>207</v>
      </c>
      <c r="D2913">
        <v>301</v>
      </c>
    </row>
    <row r="2914" spans="1:4" x14ac:dyDescent="0.3">
      <c r="A2914">
        <v>45061</v>
      </c>
      <c r="B2914">
        <v>2017</v>
      </c>
      <c r="C2914">
        <v>197</v>
      </c>
      <c r="D2914">
        <v>318</v>
      </c>
    </row>
    <row r="2915" spans="1:4" x14ac:dyDescent="0.3">
      <c r="A2915">
        <v>45061</v>
      </c>
      <c r="B2915">
        <v>2018</v>
      </c>
      <c r="C2915">
        <v>189</v>
      </c>
      <c r="D2915">
        <v>320</v>
      </c>
    </row>
    <row r="2916" spans="1:4" x14ac:dyDescent="0.3">
      <c r="A2916">
        <v>45061</v>
      </c>
      <c r="B2916">
        <v>2019</v>
      </c>
      <c r="C2916">
        <v>178</v>
      </c>
      <c r="D2916">
        <v>313</v>
      </c>
    </row>
    <row r="2917" spans="1:4" x14ac:dyDescent="0.3">
      <c r="A2917">
        <v>45062</v>
      </c>
      <c r="B2917">
        <v>2009</v>
      </c>
      <c r="C2917">
        <v>63</v>
      </c>
      <c r="D2917">
        <v>85</v>
      </c>
    </row>
    <row r="2918" spans="1:4" x14ac:dyDescent="0.3">
      <c r="A2918">
        <v>45062</v>
      </c>
      <c r="B2918">
        <v>2010</v>
      </c>
      <c r="C2918">
        <v>62</v>
      </c>
      <c r="D2918">
        <v>85</v>
      </c>
    </row>
    <row r="2919" spans="1:4" x14ac:dyDescent="0.3">
      <c r="A2919">
        <v>45062</v>
      </c>
      <c r="B2919">
        <v>2011</v>
      </c>
      <c r="C2919">
        <v>57</v>
      </c>
      <c r="D2919">
        <v>77</v>
      </c>
    </row>
    <row r="2920" spans="1:4" x14ac:dyDescent="0.3">
      <c r="A2920">
        <v>45062</v>
      </c>
      <c r="B2920">
        <v>2012</v>
      </c>
      <c r="C2920">
        <v>64</v>
      </c>
      <c r="D2920">
        <v>73</v>
      </c>
    </row>
    <row r="2921" spans="1:4" x14ac:dyDescent="0.3">
      <c r="A2921">
        <v>45062</v>
      </c>
      <c r="B2921">
        <v>2013</v>
      </c>
      <c r="C2921">
        <v>50</v>
      </c>
      <c r="D2921">
        <v>96</v>
      </c>
    </row>
    <row r="2922" spans="1:4" x14ac:dyDescent="0.3">
      <c r="A2922">
        <v>45062</v>
      </c>
      <c r="B2922">
        <v>2014</v>
      </c>
      <c r="C2922">
        <v>51</v>
      </c>
      <c r="D2922">
        <v>94</v>
      </c>
    </row>
    <row r="2923" spans="1:4" x14ac:dyDescent="0.3">
      <c r="A2923">
        <v>45062</v>
      </c>
      <c r="B2923">
        <v>2015</v>
      </c>
      <c r="C2923">
        <v>47</v>
      </c>
      <c r="D2923">
        <v>103</v>
      </c>
    </row>
    <row r="2924" spans="1:4" x14ac:dyDescent="0.3">
      <c r="A2924">
        <v>45062</v>
      </c>
      <c r="B2924">
        <v>2016</v>
      </c>
      <c r="C2924">
        <v>42</v>
      </c>
      <c r="D2924">
        <v>101</v>
      </c>
    </row>
    <row r="2925" spans="1:4" x14ac:dyDescent="0.3">
      <c r="A2925">
        <v>45062</v>
      </c>
      <c r="B2925">
        <v>2017</v>
      </c>
      <c r="C2925">
        <v>50</v>
      </c>
      <c r="D2925">
        <v>94</v>
      </c>
    </row>
    <row r="2926" spans="1:4" x14ac:dyDescent="0.3">
      <c r="A2926">
        <v>45062</v>
      </c>
      <c r="B2926">
        <v>2018</v>
      </c>
      <c r="C2926">
        <v>48</v>
      </c>
      <c r="D2926">
        <v>89</v>
      </c>
    </row>
    <row r="2927" spans="1:4" x14ac:dyDescent="0.3">
      <c r="A2927">
        <v>45062</v>
      </c>
      <c r="B2927">
        <v>2019</v>
      </c>
      <c r="C2927">
        <v>45</v>
      </c>
      <c r="D2927">
        <v>78</v>
      </c>
    </row>
    <row r="2928" spans="1:4" x14ac:dyDescent="0.3">
      <c r="A2928">
        <v>45063</v>
      </c>
      <c r="B2928">
        <v>2009</v>
      </c>
      <c r="C2928">
        <v>241</v>
      </c>
      <c r="D2928">
        <v>299</v>
      </c>
    </row>
    <row r="2929" spans="1:4" x14ac:dyDescent="0.3">
      <c r="A2929">
        <v>45063</v>
      </c>
      <c r="B2929">
        <v>2010</v>
      </c>
      <c r="C2929">
        <v>269</v>
      </c>
      <c r="D2929">
        <v>309</v>
      </c>
    </row>
    <row r="2930" spans="1:4" x14ac:dyDescent="0.3">
      <c r="A2930">
        <v>45063</v>
      </c>
      <c r="B2930">
        <v>2011</v>
      </c>
      <c r="C2930">
        <v>276</v>
      </c>
      <c r="D2930">
        <v>317</v>
      </c>
    </row>
    <row r="2931" spans="1:4" x14ac:dyDescent="0.3">
      <c r="A2931">
        <v>45063</v>
      </c>
      <c r="B2931">
        <v>2012</v>
      </c>
      <c r="C2931">
        <v>281</v>
      </c>
      <c r="D2931">
        <v>333</v>
      </c>
    </row>
    <row r="2932" spans="1:4" x14ac:dyDescent="0.3">
      <c r="A2932">
        <v>45063</v>
      </c>
      <c r="B2932">
        <v>2013</v>
      </c>
      <c r="C2932">
        <v>270</v>
      </c>
      <c r="D2932">
        <v>341</v>
      </c>
    </row>
    <row r="2933" spans="1:4" x14ac:dyDescent="0.3">
      <c r="A2933">
        <v>45063</v>
      </c>
      <c r="B2933">
        <v>2014</v>
      </c>
      <c r="C2933">
        <v>258</v>
      </c>
      <c r="D2933">
        <v>349</v>
      </c>
    </row>
    <row r="2934" spans="1:4" x14ac:dyDescent="0.3">
      <c r="A2934">
        <v>45063</v>
      </c>
      <c r="B2934">
        <v>2015</v>
      </c>
      <c r="C2934">
        <v>239</v>
      </c>
      <c r="D2934">
        <v>375</v>
      </c>
    </row>
    <row r="2935" spans="1:4" x14ac:dyDescent="0.3">
      <c r="A2935">
        <v>45063</v>
      </c>
      <c r="B2935">
        <v>2016</v>
      </c>
      <c r="C2935">
        <v>234</v>
      </c>
      <c r="D2935">
        <v>389</v>
      </c>
    </row>
    <row r="2936" spans="1:4" x14ac:dyDescent="0.3">
      <c r="A2936">
        <v>45063</v>
      </c>
      <c r="B2936">
        <v>2017</v>
      </c>
      <c r="C2936">
        <v>244</v>
      </c>
      <c r="D2936">
        <v>405</v>
      </c>
    </row>
    <row r="2937" spans="1:4" x14ac:dyDescent="0.3">
      <c r="A2937">
        <v>45063</v>
      </c>
      <c r="B2937">
        <v>2018</v>
      </c>
      <c r="C2937">
        <v>250</v>
      </c>
      <c r="D2937">
        <v>386</v>
      </c>
    </row>
    <row r="2938" spans="1:4" x14ac:dyDescent="0.3">
      <c r="A2938">
        <v>45063</v>
      </c>
      <c r="B2938">
        <v>2019</v>
      </c>
      <c r="C2938">
        <v>229</v>
      </c>
      <c r="D2938">
        <v>377</v>
      </c>
    </row>
    <row r="2939" spans="1:4" x14ac:dyDescent="0.3">
      <c r="A2939">
        <v>45064</v>
      </c>
      <c r="B2939">
        <v>2009</v>
      </c>
      <c r="C2939">
        <v>285</v>
      </c>
      <c r="D2939">
        <v>452</v>
      </c>
    </row>
    <row r="2940" spans="1:4" x14ac:dyDescent="0.3">
      <c r="A2940">
        <v>45064</v>
      </c>
      <c r="B2940">
        <v>2010</v>
      </c>
      <c r="C2940">
        <v>295</v>
      </c>
      <c r="D2940">
        <v>447</v>
      </c>
    </row>
    <row r="2941" spans="1:4" x14ac:dyDescent="0.3">
      <c r="A2941">
        <v>45064</v>
      </c>
      <c r="B2941">
        <v>2011</v>
      </c>
      <c r="C2941">
        <v>293</v>
      </c>
      <c r="D2941">
        <v>455</v>
      </c>
    </row>
    <row r="2942" spans="1:4" x14ac:dyDescent="0.3">
      <c r="A2942">
        <v>45064</v>
      </c>
      <c r="B2942">
        <v>2012</v>
      </c>
      <c r="C2942">
        <v>288</v>
      </c>
      <c r="D2942">
        <v>468</v>
      </c>
    </row>
    <row r="2943" spans="1:4" x14ac:dyDescent="0.3">
      <c r="A2943">
        <v>45064</v>
      </c>
      <c r="B2943">
        <v>2013</v>
      </c>
      <c r="C2943">
        <v>314</v>
      </c>
      <c r="D2943">
        <v>468</v>
      </c>
    </row>
    <row r="2944" spans="1:4" x14ac:dyDescent="0.3">
      <c r="A2944">
        <v>45064</v>
      </c>
      <c r="B2944">
        <v>2014</v>
      </c>
      <c r="C2944">
        <v>295</v>
      </c>
      <c r="D2944">
        <v>516</v>
      </c>
    </row>
    <row r="2945" spans="1:4" x14ac:dyDescent="0.3">
      <c r="A2945">
        <v>45064</v>
      </c>
      <c r="B2945">
        <v>2015</v>
      </c>
      <c r="C2945">
        <v>320</v>
      </c>
      <c r="D2945">
        <v>502</v>
      </c>
    </row>
    <row r="2946" spans="1:4" x14ac:dyDescent="0.3">
      <c r="A2946">
        <v>45064</v>
      </c>
      <c r="B2946">
        <v>2016</v>
      </c>
      <c r="C2946">
        <v>331</v>
      </c>
      <c r="D2946">
        <v>540</v>
      </c>
    </row>
    <row r="2947" spans="1:4" x14ac:dyDescent="0.3">
      <c r="A2947">
        <v>45064</v>
      </c>
      <c r="B2947">
        <v>2017</v>
      </c>
      <c r="C2947">
        <v>329</v>
      </c>
      <c r="D2947">
        <v>563</v>
      </c>
    </row>
    <row r="2948" spans="1:4" x14ac:dyDescent="0.3">
      <c r="A2948">
        <v>45064</v>
      </c>
      <c r="B2948">
        <v>2018</v>
      </c>
      <c r="C2948">
        <v>339</v>
      </c>
      <c r="D2948">
        <v>594</v>
      </c>
    </row>
    <row r="2949" spans="1:4" x14ac:dyDescent="0.3">
      <c r="A2949">
        <v>45064</v>
      </c>
      <c r="B2949">
        <v>2019</v>
      </c>
      <c r="C2949">
        <v>352</v>
      </c>
      <c r="D2949">
        <v>606</v>
      </c>
    </row>
    <row r="2950" spans="1:4" x14ac:dyDescent="0.3">
      <c r="A2950">
        <v>45065</v>
      </c>
      <c r="B2950">
        <v>2009</v>
      </c>
      <c r="C2950">
        <v>288</v>
      </c>
      <c r="D2950">
        <v>416</v>
      </c>
    </row>
    <row r="2951" spans="1:4" x14ac:dyDescent="0.3">
      <c r="A2951">
        <v>45065</v>
      </c>
      <c r="B2951">
        <v>2010</v>
      </c>
      <c r="C2951">
        <v>289</v>
      </c>
      <c r="D2951">
        <v>441</v>
      </c>
    </row>
    <row r="2952" spans="1:4" x14ac:dyDescent="0.3">
      <c r="A2952">
        <v>45065</v>
      </c>
      <c r="B2952">
        <v>2011</v>
      </c>
      <c r="C2952">
        <v>277</v>
      </c>
      <c r="D2952">
        <v>433</v>
      </c>
    </row>
    <row r="2953" spans="1:4" x14ac:dyDescent="0.3">
      <c r="A2953">
        <v>45065</v>
      </c>
      <c r="B2953">
        <v>2012</v>
      </c>
      <c r="C2953">
        <v>267</v>
      </c>
      <c r="D2953">
        <v>442</v>
      </c>
    </row>
    <row r="2954" spans="1:4" x14ac:dyDescent="0.3">
      <c r="A2954">
        <v>45065</v>
      </c>
      <c r="B2954">
        <v>2013</v>
      </c>
      <c r="C2954">
        <v>273</v>
      </c>
      <c r="D2954">
        <v>442</v>
      </c>
    </row>
    <row r="2955" spans="1:4" x14ac:dyDescent="0.3">
      <c r="A2955">
        <v>45065</v>
      </c>
      <c r="B2955">
        <v>2014</v>
      </c>
      <c r="C2955">
        <v>266</v>
      </c>
      <c r="D2955">
        <v>431</v>
      </c>
    </row>
    <row r="2956" spans="1:4" x14ac:dyDescent="0.3">
      <c r="A2956">
        <v>45065</v>
      </c>
      <c r="B2956">
        <v>2015</v>
      </c>
      <c r="C2956">
        <v>271</v>
      </c>
      <c r="D2956">
        <v>444</v>
      </c>
    </row>
    <row r="2957" spans="1:4" x14ac:dyDescent="0.3">
      <c r="A2957">
        <v>45065</v>
      </c>
      <c r="B2957">
        <v>2016</v>
      </c>
      <c r="C2957">
        <v>264</v>
      </c>
      <c r="D2957">
        <v>459</v>
      </c>
    </row>
    <row r="2958" spans="1:4" x14ac:dyDescent="0.3">
      <c r="A2958">
        <v>45065</v>
      </c>
      <c r="B2958">
        <v>2017</v>
      </c>
      <c r="C2958">
        <v>245</v>
      </c>
      <c r="D2958">
        <v>459</v>
      </c>
    </row>
    <row r="2959" spans="1:4" x14ac:dyDescent="0.3">
      <c r="A2959">
        <v>45065</v>
      </c>
      <c r="B2959">
        <v>2018</v>
      </c>
      <c r="C2959">
        <v>228</v>
      </c>
      <c r="D2959">
        <v>445</v>
      </c>
    </row>
    <row r="2960" spans="1:4" x14ac:dyDescent="0.3">
      <c r="A2960">
        <v>45065</v>
      </c>
      <c r="B2960">
        <v>2019</v>
      </c>
      <c r="C2960">
        <v>226</v>
      </c>
      <c r="D2960">
        <v>440</v>
      </c>
    </row>
    <row r="2961" spans="1:4" x14ac:dyDescent="0.3">
      <c r="A2961">
        <v>45068</v>
      </c>
      <c r="B2961">
        <v>2009</v>
      </c>
      <c r="C2961">
        <v>674</v>
      </c>
      <c r="D2961">
        <v>952</v>
      </c>
    </row>
    <row r="2962" spans="1:4" x14ac:dyDescent="0.3">
      <c r="A2962">
        <v>45068</v>
      </c>
      <c r="B2962">
        <v>2010</v>
      </c>
      <c r="C2962">
        <v>686</v>
      </c>
      <c r="D2962">
        <v>1008</v>
      </c>
    </row>
    <row r="2963" spans="1:4" x14ac:dyDescent="0.3">
      <c r="A2963">
        <v>45068</v>
      </c>
      <c r="B2963">
        <v>2011</v>
      </c>
      <c r="C2963">
        <v>728</v>
      </c>
      <c r="D2963">
        <v>1004</v>
      </c>
    </row>
    <row r="2964" spans="1:4" x14ac:dyDescent="0.3">
      <c r="A2964">
        <v>45068</v>
      </c>
      <c r="B2964">
        <v>2012</v>
      </c>
      <c r="C2964">
        <v>736</v>
      </c>
      <c r="D2964">
        <v>1020</v>
      </c>
    </row>
    <row r="2965" spans="1:4" x14ac:dyDescent="0.3">
      <c r="A2965">
        <v>45068</v>
      </c>
      <c r="B2965">
        <v>2013</v>
      </c>
      <c r="C2965">
        <v>725</v>
      </c>
      <c r="D2965">
        <v>1063</v>
      </c>
    </row>
    <row r="2966" spans="1:4" x14ac:dyDescent="0.3">
      <c r="A2966">
        <v>45068</v>
      </c>
      <c r="B2966">
        <v>2014</v>
      </c>
      <c r="C2966">
        <v>688</v>
      </c>
      <c r="D2966">
        <v>1120</v>
      </c>
    </row>
    <row r="2967" spans="1:4" x14ac:dyDescent="0.3">
      <c r="A2967">
        <v>45068</v>
      </c>
      <c r="B2967">
        <v>2015</v>
      </c>
      <c r="C2967">
        <v>705</v>
      </c>
      <c r="D2967">
        <v>1146</v>
      </c>
    </row>
    <row r="2968" spans="1:4" x14ac:dyDescent="0.3">
      <c r="A2968">
        <v>45068</v>
      </c>
      <c r="B2968">
        <v>2016</v>
      </c>
      <c r="C2968">
        <v>706</v>
      </c>
      <c r="D2968">
        <v>1145</v>
      </c>
    </row>
    <row r="2969" spans="1:4" x14ac:dyDescent="0.3">
      <c r="A2969">
        <v>45068</v>
      </c>
      <c r="B2969">
        <v>2017</v>
      </c>
      <c r="C2969">
        <v>684</v>
      </c>
      <c r="D2969">
        <v>1180</v>
      </c>
    </row>
    <row r="2970" spans="1:4" x14ac:dyDescent="0.3">
      <c r="A2970">
        <v>45068</v>
      </c>
      <c r="B2970">
        <v>2018</v>
      </c>
      <c r="C2970">
        <v>692</v>
      </c>
      <c r="D2970">
        <v>1151</v>
      </c>
    </row>
    <row r="2971" spans="1:4" x14ac:dyDescent="0.3">
      <c r="A2971">
        <v>45068</v>
      </c>
      <c r="B2971">
        <v>2019</v>
      </c>
      <c r="C2971">
        <v>661</v>
      </c>
      <c r="D2971">
        <v>1137</v>
      </c>
    </row>
    <row r="2972" spans="1:4" x14ac:dyDescent="0.3">
      <c r="A2972">
        <v>46003</v>
      </c>
      <c r="B2972">
        <v>2009</v>
      </c>
      <c r="C2972">
        <v>1850</v>
      </c>
      <c r="D2972">
        <v>2936</v>
      </c>
    </row>
    <row r="2973" spans="1:4" x14ac:dyDescent="0.3">
      <c r="A2973">
        <v>46003</v>
      </c>
      <c r="B2973">
        <v>2010</v>
      </c>
      <c r="C2973">
        <v>1891</v>
      </c>
      <c r="D2973">
        <v>2875</v>
      </c>
    </row>
    <row r="2974" spans="1:4" x14ac:dyDescent="0.3">
      <c r="A2974">
        <v>46003</v>
      </c>
      <c r="B2974">
        <v>2011</v>
      </c>
      <c r="C2974">
        <v>1921</v>
      </c>
      <c r="D2974">
        <v>2896</v>
      </c>
    </row>
    <row r="2975" spans="1:4" x14ac:dyDescent="0.3">
      <c r="A2975">
        <v>46003</v>
      </c>
      <c r="B2975">
        <v>2012</v>
      </c>
      <c r="C2975">
        <v>1977</v>
      </c>
      <c r="D2975">
        <v>2924</v>
      </c>
    </row>
    <row r="2976" spans="1:4" x14ac:dyDescent="0.3">
      <c r="A2976">
        <v>46003</v>
      </c>
      <c r="B2976">
        <v>2013</v>
      </c>
      <c r="C2976">
        <v>1951</v>
      </c>
      <c r="D2976">
        <v>3015</v>
      </c>
    </row>
    <row r="2977" spans="1:4" x14ac:dyDescent="0.3">
      <c r="A2977">
        <v>46003</v>
      </c>
      <c r="B2977">
        <v>2014</v>
      </c>
      <c r="C2977">
        <v>2003</v>
      </c>
      <c r="D2977">
        <v>3053</v>
      </c>
    </row>
    <row r="2978" spans="1:4" x14ac:dyDescent="0.3">
      <c r="A2978">
        <v>46003</v>
      </c>
      <c r="B2978">
        <v>2015</v>
      </c>
      <c r="C2978">
        <v>1969</v>
      </c>
      <c r="D2978">
        <v>3202</v>
      </c>
    </row>
    <row r="2979" spans="1:4" x14ac:dyDescent="0.3">
      <c r="A2979">
        <v>46003</v>
      </c>
      <c r="B2979">
        <v>2016</v>
      </c>
      <c r="C2979">
        <v>1904</v>
      </c>
      <c r="D2979">
        <v>3316</v>
      </c>
    </row>
    <row r="2980" spans="1:4" x14ac:dyDescent="0.3">
      <c r="A2980">
        <v>46003</v>
      </c>
      <c r="B2980">
        <v>2017</v>
      </c>
      <c r="C2980">
        <v>1898</v>
      </c>
      <c r="D2980">
        <v>3386</v>
      </c>
    </row>
    <row r="2981" spans="1:4" x14ac:dyDescent="0.3">
      <c r="A2981">
        <v>46003</v>
      </c>
      <c r="B2981">
        <v>2018</v>
      </c>
      <c r="C2981">
        <v>1921</v>
      </c>
      <c r="D2981">
        <v>3427</v>
      </c>
    </row>
    <row r="2982" spans="1:4" x14ac:dyDescent="0.3">
      <c r="A2982">
        <v>46003</v>
      </c>
      <c r="B2982">
        <v>2019</v>
      </c>
      <c r="C2982">
        <v>1914</v>
      </c>
      <c r="D2982">
        <v>3412</v>
      </c>
    </row>
    <row r="2983" spans="1:4" x14ac:dyDescent="0.3">
      <c r="A2983">
        <v>46013</v>
      </c>
      <c r="B2983">
        <v>2009</v>
      </c>
      <c r="C2983">
        <v>705</v>
      </c>
      <c r="D2983">
        <v>1006</v>
      </c>
    </row>
    <row r="2984" spans="1:4" x14ac:dyDescent="0.3">
      <c r="A2984">
        <v>46013</v>
      </c>
      <c r="B2984">
        <v>2010</v>
      </c>
      <c r="C2984">
        <v>752</v>
      </c>
      <c r="D2984">
        <v>1015</v>
      </c>
    </row>
    <row r="2985" spans="1:4" x14ac:dyDescent="0.3">
      <c r="A2985">
        <v>46013</v>
      </c>
      <c r="B2985">
        <v>2011</v>
      </c>
      <c r="C2985">
        <v>768</v>
      </c>
      <c r="D2985">
        <v>1022</v>
      </c>
    </row>
    <row r="2986" spans="1:4" x14ac:dyDescent="0.3">
      <c r="A2986">
        <v>46013</v>
      </c>
      <c r="B2986">
        <v>2012</v>
      </c>
      <c r="C2986">
        <v>764</v>
      </c>
      <c r="D2986">
        <v>1074</v>
      </c>
    </row>
    <row r="2987" spans="1:4" x14ac:dyDescent="0.3">
      <c r="A2987">
        <v>46013</v>
      </c>
      <c r="B2987">
        <v>2013</v>
      </c>
      <c r="C2987">
        <v>761</v>
      </c>
      <c r="D2987">
        <v>1132</v>
      </c>
    </row>
    <row r="2988" spans="1:4" x14ac:dyDescent="0.3">
      <c r="A2988">
        <v>46013</v>
      </c>
      <c r="B2988">
        <v>2014</v>
      </c>
      <c r="C2988">
        <v>732</v>
      </c>
      <c r="D2988">
        <v>1149</v>
      </c>
    </row>
    <row r="2989" spans="1:4" x14ac:dyDescent="0.3">
      <c r="A2989">
        <v>46013</v>
      </c>
      <c r="B2989">
        <v>2015</v>
      </c>
      <c r="C2989">
        <v>760</v>
      </c>
      <c r="D2989">
        <v>1164</v>
      </c>
    </row>
    <row r="2990" spans="1:4" x14ac:dyDescent="0.3">
      <c r="A2990">
        <v>46013</v>
      </c>
      <c r="B2990">
        <v>2016</v>
      </c>
      <c r="C2990">
        <v>753</v>
      </c>
      <c r="D2990">
        <v>1206</v>
      </c>
    </row>
    <row r="2991" spans="1:4" x14ac:dyDescent="0.3">
      <c r="A2991">
        <v>46013</v>
      </c>
      <c r="B2991">
        <v>2017</v>
      </c>
      <c r="C2991">
        <v>705</v>
      </c>
      <c r="D2991">
        <v>1221</v>
      </c>
    </row>
    <row r="2992" spans="1:4" x14ac:dyDescent="0.3">
      <c r="A2992">
        <v>46013</v>
      </c>
      <c r="B2992">
        <v>2018</v>
      </c>
      <c r="C2992">
        <v>695</v>
      </c>
      <c r="D2992">
        <v>1222</v>
      </c>
    </row>
    <row r="2993" spans="1:4" x14ac:dyDescent="0.3">
      <c r="A2993">
        <v>46013</v>
      </c>
      <c r="B2993">
        <v>2019</v>
      </c>
      <c r="C2993">
        <v>657</v>
      </c>
      <c r="D2993">
        <v>1230</v>
      </c>
    </row>
    <row r="2994" spans="1:4" x14ac:dyDescent="0.3">
      <c r="A2994">
        <v>46014</v>
      </c>
      <c r="B2994">
        <v>2009</v>
      </c>
      <c r="C2994">
        <v>1725</v>
      </c>
      <c r="D2994">
        <v>2429</v>
      </c>
    </row>
    <row r="2995" spans="1:4" x14ac:dyDescent="0.3">
      <c r="A2995">
        <v>46014</v>
      </c>
      <c r="B2995">
        <v>2010</v>
      </c>
      <c r="C2995">
        <v>1780</v>
      </c>
      <c r="D2995">
        <v>2434</v>
      </c>
    </row>
    <row r="2996" spans="1:4" x14ac:dyDescent="0.3">
      <c r="A2996">
        <v>46014</v>
      </c>
      <c r="B2996">
        <v>2011</v>
      </c>
      <c r="C2996">
        <v>1754</v>
      </c>
      <c r="D2996">
        <v>2514</v>
      </c>
    </row>
    <row r="2997" spans="1:4" x14ac:dyDescent="0.3">
      <c r="A2997">
        <v>46014</v>
      </c>
      <c r="B2997">
        <v>2012</v>
      </c>
      <c r="C2997">
        <v>1727</v>
      </c>
      <c r="D2997">
        <v>2567</v>
      </c>
    </row>
    <row r="2998" spans="1:4" x14ac:dyDescent="0.3">
      <c r="A2998">
        <v>46014</v>
      </c>
      <c r="B2998">
        <v>2013</v>
      </c>
      <c r="C2998">
        <v>1775</v>
      </c>
      <c r="D2998">
        <v>2608</v>
      </c>
    </row>
    <row r="2999" spans="1:4" x14ac:dyDescent="0.3">
      <c r="A2999">
        <v>46014</v>
      </c>
      <c r="B2999">
        <v>2014</v>
      </c>
      <c r="C2999">
        <v>1756</v>
      </c>
      <c r="D2999">
        <v>2706</v>
      </c>
    </row>
    <row r="3000" spans="1:4" x14ac:dyDescent="0.3">
      <c r="A3000">
        <v>46014</v>
      </c>
      <c r="B3000">
        <v>2015</v>
      </c>
      <c r="C3000">
        <v>1702</v>
      </c>
      <c r="D3000">
        <v>2780</v>
      </c>
    </row>
    <row r="3001" spans="1:4" x14ac:dyDescent="0.3">
      <c r="A3001">
        <v>46014</v>
      </c>
      <c r="B3001">
        <v>2016</v>
      </c>
      <c r="C3001">
        <v>1663</v>
      </c>
      <c r="D3001">
        <v>2853</v>
      </c>
    </row>
    <row r="3002" spans="1:4" x14ac:dyDescent="0.3">
      <c r="A3002">
        <v>46014</v>
      </c>
      <c r="B3002">
        <v>2017</v>
      </c>
      <c r="C3002">
        <v>1636</v>
      </c>
      <c r="D3002">
        <v>2885</v>
      </c>
    </row>
    <row r="3003" spans="1:4" x14ac:dyDescent="0.3">
      <c r="A3003">
        <v>46014</v>
      </c>
      <c r="B3003">
        <v>2018</v>
      </c>
      <c r="C3003">
        <v>1665</v>
      </c>
      <c r="D3003">
        <v>2854</v>
      </c>
    </row>
    <row r="3004" spans="1:4" x14ac:dyDescent="0.3">
      <c r="A3004">
        <v>46014</v>
      </c>
      <c r="B3004">
        <v>2019</v>
      </c>
      <c r="C3004">
        <v>1665</v>
      </c>
      <c r="D3004">
        <v>2854</v>
      </c>
    </row>
    <row r="3005" spans="1:4" x14ac:dyDescent="0.3">
      <c r="A3005">
        <v>46020</v>
      </c>
      <c r="B3005">
        <v>2009</v>
      </c>
      <c r="C3005">
        <v>739</v>
      </c>
      <c r="D3005">
        <v>1073</v>
      </c>
    </row>
    <row r="3006" spans="1:4" x14ac:dyDescent="0.3">
      <c r="A3006">
        <v>46020</v>
      </c>
      <c r="B3006">
        <v>2010</v>
      </c>
      <c r="C3006">
        <v>763</v>
      </c>
      <c r="D3006">
        <v>1088</v>
      </c>
    </row>
    <row r="3007" spans="1:4" x14ac:dyDescent="0.3">
      <c r="A3007">
        <v>46020</v>
      </c>
      <c r="B3007">
        <v>2011</v>
      </c>
      <c r="C3007">
        <v>757</v>
      </c>
      <c r="D3007">
        <v>1114</v>
      </c>
    </row>
    <row r="3008" spans="1:4" x14ac:dyDescent="0.3">
      <c r="A3008">
        <v>46020</v>
      </c>
      <c r="B3008">
        <v>2012</v>
      </c>
      <c r="C3008">
        <v>729</v>
      </c>
      <c r="D3008">
        <v>1167</v>
      </c>
    </row>
    <row r="3009" spans="1:4" x14ac:dyDescent="0.3">
      <c r="A3009">
        <v>46020</v>
      </c>
      <c r="B3009">
        <v>2013</v>
      </c>
      <c r="C3009">
        <v>720</v>
      </c>
      <c r="D3009">
        <v>1178</v>
      </c>
    </row>
    <row r="3010" spans="1:4" x14ac:dyDescent="0.3">
      <c r="A3010">
        <v>46020</v>
      </c>
      <c r="B3010">
        <v>2014</v>
      </c>
      <c r="C3010">
        <v>691</v>
      </c>
      <c r="D3010">
        <v>1253</v>
      </c>
    </row>
    <row r="3011" spans="1:4" x14ac:dyDescent="0.3">
      <c r="A3011">
        <v>46020</v>
      </c>
      <c r="B3011">
        <v>2015</v>
      </c>
      <c r="C3011">
        <v>672</v>
      </c>
      <c r="D3011">
        <v>1264</v>
      </c>
    </row>
    <row r="3012" spans="1:4" x14ac:dyDescent="0.3">
      <c r="A3012">
        <v>46020</v>
      </c>
      <c r="B3012">
        <v>2016</v>
      </c>
      <c r="C3012">
        <v>682</v>
      </c>
      <c r="D3012">
        <v>1254</v>
      </c>
    </row>
    <row r="3013" spans="1:4" x14ac:dyDescent="0.3">
      <c r="A3013">
        <v>46020</v>
      </c>
      <c r="B3013">
        <v>2017</v>
      </c>
      <c r="C3013">
        <v>667</v>
      </c>
      <c r="D3013">
        <v>1277</v>
      </c>
    </row>
    <row r="3014" spans="1:4" x14ac:dyDescent="0.3">
      <c r="A3014">
        <v>46020</v>
      </c>
      <c r="B3014">
        <v>2018</v>
      </c>
      <c r="C3014">
        <v>689</v>
      </c>
      <c r="D3014">
        <v>1199</v>
      </c>
    </row>
    <row r="3015" spans="1:4" x14ac:dyDescent="0.3">
      <c r="A3015">
        <v>46020</v>
      </c>
      <c r="B3015">
        <v>2019</v>
      </c>
      <c r="C3015">
        <v>661</v>
      </c>
      <c r="D3015">
        <v>1183</v>
      </c>
    </row>
    <row r="3016" spans="1:4" x14ac:dyDescent="0.3">
      <c r="A3016">
        <v>46021</v>
      </c>
      <c r="B3016">
        <v>2009</v>
      </c>
      <c r="C3016">
        <v>3059</v>
      </c>
      <c r="D3016">
        <v>4481</v>
      </c>
    </row>
    <row r="3017" spans="1:4" x14ac:dyDescent="0.3">
      <c r="A3017">
        <v>46021</v>
      </c>
      <c r="B3017">
        <v>2010</v>
      </c>
      <c r="C3017">
        <v>3154</v>
      </c>
      <c r="D3017">
        <v>4622</v>
      </c>
    </row>
    <row r="3018" spans="1:4" x14ac:dyDescent="0.3">
      <c r="A3018">
        <v>46021</v>
      </c>
      <c r="B3018">
        <v>2011</v>
      </c>
      <c r="C3018">
        <v>3215</v>
      </c>
      <c r="D3018">
        <v>4680</v>
      </c>
    </row>
    <row r="3019" spans="1:4" x14ac:dyDescent="0.3">
      <c r="A3019">
        <v>46021</v>
      </c>
      <c r="B3019">
        <v>2012</v>
      </c>
      <c r="C3019">
        <v>3292</v>
      </c>
      <c r="D3019">
        <v>4808</v>
      </c>
    </row>
    <row r="3020" spans="1:4" x14ac:dyDescent="0.3">
      <c r="A3020">
        <v>46021</v>
      </c>
      <c r="B3020">
        <v>2013</v>
      </c>
      <c r="C3020">
        <v>3354</v>
      </c>
      <c r="D3020">
        <v>4985</v>
      </c>
    </row>
    <row r="3021" spans="1:4" x14ac:dyDescent="0.3">
      <c r="A3021">
        <v>46021</v>
      </c>
      <c r="B3021">
        <v>2014</v>
      </c>
      <c r="C3021">
        <v>3434</v>
      </c>
      <c r="D3021">
        <v>5145</v>
      </c>
    </row>
    <row r="3022" spans="1:4" x14ac:dyDescent="0.3">
      <c r="A3022">
        <v>46021</v>
      </c>
      <c r="B3022">
        <v>2015</v>
      </c>
      <c r="C3022">
        <v>3452</v>
      </c>
      <c r="D3022">
        <v>5401</v>
      </c>
    </row>
    <row r="3023" spans="1:4" x14ac:dyDescent="0.3">
      <c r="A3023">
        <v>46021</v>
      </c>
      <c r="B3023">
        <v>2016</v>
      </c>
      <c r="C3023">
        <v>3455</v>
      </c>
      <c r="D3023">
        <v>5564</v>
      </c>
    </row>
    <row r="3024" spans="1:4" x14ac:dyDescent="0.3">
      <c r="A3024">
        <v>46021</v>
      </c>
      <c r="B3024">
        <v>2017</v>
      </c>
      <c r="C3024">
        <v>3472</v>
      </c>
      <c r="D3024">
        <v>5644</v>
      </c>
    </row>
    <row r="3025" spans="1:4" x14ac:dyDescent="0.3">
      <c r="A3025">
        <v>46021</v>
      </c>
      <c r="B3025">
        <v>2018</v>
      </c>
      <c r="C3025">
        <v>3443</v>
      </c>
      <c r="D3025">
        <v>5823</v>
      </c>
    </row>
    <row r="3026" spans="1:4" x14ac:dyDescent="0.3">
      <c r="A3026">
        <v>46021</v>
      </c>
      <c r="B3026">
        <v>2019</v>
      </c>
      <c r="C3026">
        <v>3530</v>
      </c>
      <c r="D3026">
        <v>5840</v>
      </c>
    </row>
    <row r="3027" spans="1:4" x14ac:dyDescent="0.3">
      <c r="A3027">
        <v>46024</v>
      </c>
      <c r="B3027">
        <v>2009</v>
      </c>
      <c r="C3027">
        <v>864</v>
      </c>
      <c r="D3027">
        <v>1305</v>
      </c>
    </row>
    <row r="3028" spans="1:4" x14ac:dyDescent="0.3">
      <c r="A3028">
        <v>46024</v>
      </c>
      <c r="B3028">
        <v>2010</v>
      </c>
      <c r="C3028">
        <v>870</v>
      </c>
      <c r="D3028">
        <v>1309</v>
      </c>
    </row>
    <row r="3029" spans="1:4" x14ac:dyDescent="0.3">
      <c r="A3029">
        <v>46024</v>
      </c>
      <c r="B3029">
        <v>2011</v>
      </c>
      <c r="C3029">
        <v>909</v>
      </c>
      <c r="D3029">
        <v>1290</v>
      </c>
    </row>
    <row r="3030" spans="1:4" x14ac:dyDescent="0.3">
      <c r="A3030">
        <v>46024</v>
      </c>
      <c r="B3030">
        <v>2012</v>
      </c>
      <c r="C3030">
        <v>910</v>
      </c>
      <c r="D3030">
        <v>1333</v>
      </c>
    </row>
    <row r="3031" spans="1:4" x14ac:dyDescent="0.3">
      <c r="A3031">
        <v>46024</v>
      </c>
      <c r="B3031">
        <v>2013</v>
      </c>
      <c r="C3031">
        <v>894</v>
      </c>
      <c r="D3031">
        <v>1335</v>
      </c>
    </row>
    <row r="3032" spans="1:4" x14ac:dyDescent="0.3">
      <c r="A3032">
        <v>46024</v>
      </c>
      <c r="B3032">
        <v>2014</v>
      </c>
      <c r="C3032">
        <v>877</v>
      </c>
      <c r="D3032">
        <v>1353</v>
      </c>
    </row>
    <row r="3033" spans="1:4" x14ac:dyDescent="0.3">
      <c r="A3033">
        <v>46024</v>
      </c>
      <c r="B3033">
        <v>2015</v>
      </c>
      <c r="C3033">
        <v>832</v>
      </c>
      <c r="D3033">
        <v>1358</v>
      </c>
    </row>
    <row r="3034" spans="1:4" x14ac:dyDescent="0.3">
      <c r="A3034">
        <v>46024</v>
      </c>
      <c r="B3034">
        <v>2016</v>
      </c>
      <c r="C3034">
        <v>835</v>
      </c>
      <c r="D3034">
        <v>1407</v>
      </c>
    </row>
    <row r="3035" spans="1:4" x14ac:dyDescent="0.3">
      <c r="A3035">
        <v>46024</v>
      </c>
      <c r="B3035">
        <v>2017</v>
      </c>
      <c r="C3035">
        <v>826</v>
      </c>
      <c r="D3035">
        <v>1422</v>
      </c>
    </row>
    <row r="3036" spans="1:4" x14ac:dyDescent="0.3">
      <c r="A3036">
        <v>46024</v>
      </c>
      <c r="B3036">
        <v>2018</v>
      </c>
      <c r="C3036">
        <v>775</v>
      </c>
      <c r="D3036">
        <v>1410</v>
      </c>
    </row>
    <row r="3037" spans="1:4" x14ac:dyDescent="0.3">
      <c r="A3037">
        <v>46024</v>
      </c>
      <c r="B3037">
        <v>2019</v>
      </c>
      <c r="C3037">
        <v>797</v>
      </c>
      <c r="D3037">
        <v>1365</v>
      </c>
    </row>
    <row r="3038" spans="1:4" x14ac:dyDescent="0.3">
      <c r="A3038">
        <v>46025</v>
      </c>
      <c r="B3038">
        <v>2009</v>
      </c>
      <c r="C3038">
        <v>1237</v>
      </c>
      <c r="D3038">
        <v>1742</v>
      </c>
    </row>
    <row r="3039" spans="1:4" x14ac:dyDescent="0.3">
      <c r="A3039">
        <v>46025</v>
      </c>
      <c r="B3039">
        <v>2010</v>
      </c>
      <c r="C3039">
        <v>1306</v>
      </c>
      <c r="D3039">
        <v>1723</v>
      </c>
    </row>
    <row r="3040" spans="1:4" x14ac:dyDescent="0.3">
      <c r="A3040">
        <v>46025</v>
      </c>
      <c r="B3040">
        <v>2011</v>
      </c>
      <c r="C3040">
        <v>1313</v>
      </c>
      <c r="D3040">
        <v>1792</v>
      </c>
    </row>
    <row r="3041" spans="1:4" x14ac:dyDescent="0.3">
      <c r="A3041">
        <v>46025</v>
      </c>
      <c r="B3041">
        <v>2012</v>
      </c>
      <c r="C3041">
        <v>1282</v>
      </c>
      <c r="D3041">
        <v>1814</v>
      </c>
    </row>
    <row r="3042" spans="1:4" x14ac:dyDescent="0.3">
      <c r="A3042">
        <v>46025</v>
      </c>
      <c r="B3042">
        <v>2013</v>
      </c>
      <c r="C3042">
        <v>1264</v>
      </c>
      <c r="D3042">
        <v>1864</v>
      </c>
    </row>
    <row r="3043" spans="1:4" x14ac:dyDescent="0.3">
      <c r="A3043">
        <v>46025</v>
      </c>
      <c r="B3043">
        <v>2014</v>
      </c>
      <c r="C3043">
        <v>1234</v>
      </c>
      <c r="D3043">
        <v>1918</v>
      </c>
    </row>
    <row r="3044" spans="1:4" x14ac:dyDescent="0.3">
      <c r="A3044">
        <v>46025</v>
      </c>
      <c r="B3044">
        <v>2015</v>
      </c>
      <c r="C3044">
        <v>1226</v>
      </c>
      <c r="D3044">
        <v>1985</v>
      </c>
    </row>
    <row r="3045" spans="1:4" x14ac:dyDescent="0.3">
      <c r="A3045">
        <v>46025</v>
      </c>
      <c r="B3045">
        <v>2016</v>
      </c>
      <c r="C3045">
        <v>1205</v>
      </c>
      <c r="D3045">
        <v>1993</v>
      </c>
    </row>
    <row r="3046" spans="1:4" x14ac:dyDescent="0.3">
      <c r="A3046">
        <v>46025</v>
      </c>
      <c r="B3046">
        <v>2017</v>
      </c>
      <c r="C3046">
        <v>1194</v>
      </c>
      <c r="D3046">
        <v>1995</v>
      </c>
    </row>
    <row r="3047" spans="1:4" x14ac:dyDescent="0.3">
      <c r="A3047">
        <v>46025</v>
      </c>
      <c r="B3047">
        <v>2018</v>
      </c>
      <c r="C3047">
        <v>1205</v>
      </c>
      <c r="D3047">
        <v>1980</v>
      </c>
    </row>
    <row r="3048" spans="1:4" x14ac:dyDescent="0.3">
      <c r="A3048">
        <v>46025</v>
      </c>
      <c r="B3048">
        <v>2019</v>
      </c>
      <c r="C3048">
        <v>1187</v>
      </c>
      <c r="D3048">
        <v>1998</v>
      </c>
    </row>
    <row r="3049" spans="1:4" x14ac:dyDescent="0.3">
      <c r="A3049">
        <v>54010</v>
      </c>
      <c r="B3049">
        <v>2009</v>
      </c>
      <c r="C3049">
        <v>32</v>
      </c>
      <c r="D3049">
        <v>20</v>
      </c>
    </row>
    <row r="3050" spans="1:4" x14ac:dyDescent="0.3">
      <c r="A3050">
        <v>54010</v>
      </c>
      <c r="B3050">
        <v>2010</v>
      </c>
      <c r="C3050">
        <v>35</v>
      </c>
      <c r="D3050">
        <v>27</v>
      </c>
    </row>
    <row r="3051" spans="1:4" x14ac:dyDescent="0.3">
      <c r="A3051">
        <v>54010</v>
      </c>
      <c r="B3051">
        <v>2011</v>
      </c>
      <c r="C3051">
        <v>39</v>
      </c>
      <c r="D3051">
        <v>40</v>
      </c>
    </row>
    <row r="3052" spans="1:4" x14ac:dyDescent="0.3">
      <c r="A3052">
        <v>54010</v>
      </c>
      <c r="B3052">
        <v>2012</v>
      </c>
      <c r="C3052">
        <v>44</v>
      </c>
      <c r="D3052">
        <v>59</v>
      </c>
    </row>
    <row r="3053" spans="1:4" x14ac:dyDescent="0.3">
      <c r="A3053">
        <v>54010</v>
      </c>
      <c r="B3053">
        <v>2013</v>
      </c>
      <c r="C3053">
        <v>46</v>
      </c>
      <c r="D3053">
        <v>53</v>
      </c>
    </row>
    <row r="3054" spans="1:4" x14ac:dyDescent="0.3">
      <c r="A3054">
        <v>54010</v>
      </c>
      <c r="B3054">
        <v>2014</v>
      </c>
      <c r="C3054">
        <v>42</v>
      </c>
      <c r="D3054">
        <v>59</v>
      </c>
    </row>
    <row r="3055" spans="1:4" x14ac:dyDescent="0.3">
      <c r="A3055">
        <v>54010</v>
      </c>
      <c r="B3055">
        <v>2015</v>
      </c>
      <c r="C3055">
        <v>44</v>
      </c>
      <c r="D3055">
        <v>56</v>
      </c>
    </row>
    <row r="3056" spans="1:4" x14ac:dyDescent="0.3">
      <c r="A3056">
        <v>54010</v>
      </c>
      <c r="B3056">
        <v>2016</v>
      </c>
      <c r="C3056">
        <v>44</v>
      </c>
      <c r="D3056">
        <v>60</v>
      </c>
    </row>
    <row r="3057" spans="1:4" x14ac:dyDescent="0.3">
      <c r="A3057">
        <v>54010</v>
      </c>
      <c r="B3057">
        <v>2017</v>
      </c>
      <c r="C3057">
        <v>53</v>
      </c>
      <c r="D3057">
        <v>57</v>
      </c>
    </row>
    <row r="3058" spans="1:4" x14ac:dyDescent="0.3">
      <c r="A3058">
        <v>57097</v>
      </c>
      <c r="B3058">
        <v>2018</v>
      </c>
      <c r="C3058">
        <v>66</v>
      </c>
      <c r="D3058">
        <v>54</v>
      </c>
    </row>
    <row r="3059" spans="1:4" x14ac:dyDescent="0.3">
      <c r="A3059">
        <v>57097</v>
      </c>
      <c r="B3059">
        <v>2019</v>
      </c>
      <c r="C3059">
        <v>61</v>
      </c>
      <c r="D3059">
        <v>61</v>
      </c>
    </row>
    <row r="3060" spans="1:4" x14ac:dyDescent="0.3">
      <c r="A3060">
        <v>71002</v>
      </c>
      <c r="B3060">
        <v>2009</v>
      </c>
      <c r="C3060">
        <v>325</v>
      </c>
      <c r="D3060">
        <v>545</v>
      </c>
    </row>
    <row r="3061" spans="1:4" x14ac:dyDescent="0.3">
      <c r="A3061">
        <v>71002</v>
      </c>
      <c r="B3061">
        <v>2010</v>
      </c>
      <c r="C3061">
        <v>330</v>
      </c>
      <c r="D3061">
        <v>541</v>
      </c>
    </row>
    <row r="3062" spans="1:4" x14ac:dyDescent="0.3">
      <c r="A3062">
        <v>71002</v>
      </c>
      <c r="B3062">
        <v>2011</v>
      </c>
      <c r="C3062">
        <v>373</v>
      </c>
      <c r="D3062">
        <v>541</v>
      </c>
    </row>
    <row r="3063" spans="1:4" x14ac:dyDescent="0.3">
      <c r="A3063">
        <v>71002</v>
      </c>
      <c r="B3063">
        <v>2012</v>
      </c>
      <c r="C3063">
        <v>404</v>
      </c>
      <c r="D3063">
        <v>533</v>
      </c>
    </row>
    <row r="3064" spans="1:4" x14ac:dyDescent="0.3">
      <c r="A3064">
        <v>71002</v>
      </c>
      <c r="B3064">
        <v>2013</v>
      </c>
      <c r="C3064">
        <v>409</v>
      </c>
      <c r="D3064">
        <v>548</v>
      </c>
    </row>
    <row r="3065" spans="1:4" x14ac:dyDescent="0.3">
      <c r="A3065">
        <v>71002</v>
      </c>
      <c r="B3065">
        <v>2014</v>
      </c>
      <c r="C3065">
        <v>415</v>
      </c>
      <c r="D3065">
        <v>582</v>
      </c>
    </row>
    <row r="3066" spans="1:4" x14ac:dyDescent="0.3">
      <c r="A3066">
        <v>71002</v>
      </c>
      <c r="B3066">
        <v>2015</v>
      </c>
      <c r="C3066">
        <v>389</v>
      </c>
      <c r="D3066">
        <v>589</v>
      </c>
    </row>
    <row r="3067" spans="1:4" x14ac:dyDescent="0.3">
      <c r="A3067">
        <v>71002</v>
      </c>
      <c r="B3067">
        <v>2016</v>
      </c>
      <c r="C3067">
        <v>369</v>
      </c>
      <c r="D3067">
        <v>621</v>
      </c>
    </row>
    <row r="3068" spans="1:4" x14ac:dyDescent="0.3">
      <c r="A3068">
        <v>71002</v>
      </c>
      <c r="B3068">
        <v>2017</v>
      </c>
      <c r="C3068">
        <v>343</v>
      </c>
      <c r="D3068">
        <v>658</v>
      </c>
    </row>
    <row r="3069" spans="1:4" x14ac:dyDescent="0.3">
      <c r="A3069">
        <v>71002</v>
      </c>
      <c r="B3069">
        <v>2018</v>
      </c>
      <c r="C3069">
        <v>354</v>
      </c>
      <c r="D3069">
        <v>653</v>
      </c>
    </row>
    <row r="3070" spans="1:4" x14ac:dyDescent="0.3">
      <c r="A3070">
        <v>71002</v>
      </c>
      <c r="B3070">
        <v>2019</v>
      </c>
      <c r="C3070">
        <v>354</v>
      </c>
      <c r="D3070">
        <v>632</v>
      </c>
    </row>
    <row r="3071" spans="1:4" x14ac:dyDescent="0.3">
      <c r="A3071">
        <v>71004</v>
      </c>
      <c r="B3071">
        <v>2009</v>
      </c>
      <c r="C3071">
        <v>1675</v>
      </c>
      <c r="D3071">
        <v>2576</v>
      </c>
    </row>
    <row r="3072" spans="1:4" x14ac:dyDescent="0.3">
      <c r="A3072">
        <v>71004</v>
      </c>
      <c r="B3072">
        <v>2010</v>
      </c>
      <c r="C3072">
        <v>1747</v>
      </c>
      <c r="D3072">
        <v>2600</v>
      </c>
    </row>
    <row r="3073" spans="1:4" x14ac:dyDescent="0.3">
      <c r="A3073">
        <v>71004</v>
      </c>
      <c r="B3073">
        <v>2011</v>
      </c>
      <c r="C3073">
        <v>1817</v>
      </c>
      <c r="D3073">
        <v>2618</v>
      </c>
    </row>
    <row r="3074" spans="1:4" x14ac:dyDescent="0.3">
      <c r="A3074">
        <v>71004</v>
      </c>
      <c r="B3074">
        <v>2012</v>
      </c>
      <c r="C3074">
        <v>1849</v>
      </c>
      <c r="D3074">
        <v>2620</v>
      </c>
    </row>
    <row r="3075" spans="1:4" x14ac:dyDescent="0.3">
      <c r="A3075">
        <v>71004</v>
      </c>
      <c r="B3075">
        <v>2013</v>
      </c>
      <c r="C3075">
        <v>1885</v>
      </c>
      <c r="D3075">
        <v>2640</v>
      </c>
    </row>
    <row r="3076" spans="1:4" x14ac:dyDescent="0.3">
      <c r="A3076">
        <v>71004</v>
      </c>
      <c r="B3076">
        <v>2014</v>
      </c>
      <c r="C3076">
        <v>1889</v>
      </c>
      <c r="D3076">
        <v>2724</v>
      </c>
    </row>
    <row r="3077" spans="1:4" x14ac:dyDescent="0.3">
      <c r="A3077">
        <v>71004</v>
      </c>
      <c r="B3077">
        <v>2015</v>
      </c>
      <c r="C3077">
        <v>1837</v>
      </c>
      <c r="D3077">
        <v>2856</v>
      </c>
    </row>
    <row r="3078" spans="1:4" x14ac:dyDescent="0.3">
      <c r="A3078">
        <v>71004</v>
      </c>
      <c r="B3078">
        <v>2016</v>
      </c>
      <c r="C3078">
        <v>1800</v>
      </c>
      <c r="D3078">
        <v>2858</v>
      </c>
    </row>
    <row r="3079" spans="1:4" x14ac:dyDescent="0.3">
      <c r="A3079">
        <v>71004</v>
      </c>
      <c r="B3079">
        <v>2017</v>
      </c>
      <c r="C3079">
        <v>1814</v>
      </c>
      <c r="D3079">
        <v>2949</v>
      </c>
    </row>
    <row r="3080" spans="1:4" x14ac:dyDescent="0.3">
      <c r="A3080">
        <v>71004</v>
      </c>
      <c r="B3080">
        <v>2018</v>
      </c>
      <c r="C3080">
        <v>1772</v>
      </c>
      <c r="D3080">
        <v>2963</v>
      </c>
    </row>
    <row r="3081" spans="1:4" x14ac:dyDescent="0.3">
      <c r="A3081">
        <v>71004</v>
      </c>
      <c r="B3081">
        <v>2019</v>
      </c>
      <c r="C3081">
        <v>1807</v>
      </c>
      <c r="D3081">
        <v>2996</v>
      </c>
    </row>
    <row r="3082" spans="1:4" x14ac:dyDescent="0.3">
      <c r="A3082">
        <v>71011</v>
      </c>
      <c r="B3082">
        <v>2009</v>
      </c>
      <c r="C3082">
        <v>716</v>
      </c>
      <c r="D3082">
        <v>1127</v>
      </c>
    </row>
    <row r="3083" spans="1:4" x14ac:dyDescent="0.3">
      <c r="A3083">
        <v>71011</v>
      </c>
      <c r="B3083">
        <v>2010</v>
      </c>
      <c r="C3083">
        <v>668</v>
      </c>
      <c r="D3083">
        <v>1108</v>
      </c>
    </row>
    <row r="3084" spans="1:4" x14ac:dyDescent="0.3">
      <c r="A3084">
        <v>71011</v>
      </c>
      <c r="B3084">
        <v>2011</v>
      </c>
      <c r="C3084">
        <v>664</v>
      </c>
      <c r="D3084">
        <v>1109</v>
      </c>
    </row>
    <row r="3085" spans="1:4" x14ac:dyDescent="0.3">
      <c r="A3085">
        <v>71011</v>
      </c>
      <c r="B3085">
        <v>2012</v>
      </c>
      <c r="C3085">
        <v>700</v>
      </c>
      <c r="D3085">
        <v>1103</v>
      </c>
    </row>
    <row r="3086" spans="1:4" x14ac:dyDescent="0.3">
      <c r="A3086">
        <v>71011</v>
      </c>
      <c r="B3086">
        <v>2013</v>
      </c>
      <c r="C3086">
        <v>685</v>
      </c>
      <c r="D3086">
        <v>1133</v>
      </c>
    </row>
    <row r="3087" spans="1:4" x14ac:dyDescent="0.3">
      <c r="A3087">
        <v>71011</v>
      </c>
      <c r="B3087">
        <v>2014</v>
      </c>
      <c r="C3087">
        <v>669</v>
      </c>
      <c r="D3087">
        <v>1162</v>
      </c>
    </row>
    <row r="3088" spans="1:4" x14ac:dyDescent="0.3">
      <c r="A3088">
        <v>71011</v>
      </c>
      <c r="B3088">
        <v>2015</v>
      </c>
      <c r="C3088">
        <v>686</v>
      </c>
      <c r="D3088">
        <v>1189</v>
      </c>
    </row>
    <row r="3089" spans="1:4" x14ac:dyDescent="0.3">
      <c r="A3089">
        <v>71011</v>
      </c>
      <c r="B3089">
        <v>2016</v>
      </c>
      <c r="C3089">
        <v>699</v>
      </c>
      <c r="D3089">
        <v>1193</v>
      </c>
    </row>
    <row r="3090" spans="1:4" x14ac:dyDescent="0.3">
      <c r="A3090">
        <v>71011</v>
      </c>
      <c r="B3090">
        <v>2017</v>
      </c>
      <c r="C3090">
        <v>674</v>
      </c>
      <c r="D3090">
        <v>1208</v>
      </c>
    </row>
    <row r="3091" spans="1:4" x14ac:dyDescent="0.3">
      <c r="A3091">
        <v>71011</v>
      </c>
      <c r="B3091">
        <v>2018</v>
      </c>
      <c r="C3091">
        <v>663</v>
      </c>
      <c r="D3091">
        <v>1223</v>
      </c>
    </row>
    <row r="3092" spans="1:4" x14ac:dyDescent="0.3">
      <c r="A3092">
        <v>71011</v>
      </c>
      <c r="B3092">
        <v>2019</v>
      </c>
      <c r="C3092">
        <v>633</v>
      </c>
      <c r="D3092">
        <v>1207</v>
      </c>
    </row>
    <row r="3093" spans="1:4" x14ac:dyDescent="0.3">
      <c r="A3093">
        <v>71016</v>
      </c>
      <c r="B3093">
        <v>2009</v>
      </c>
      <c r="C3093">
        <v>2480</v>
      </c>
      <c r="D3093">
        <v>4154</v>
      </c>
    </row>
    <row r="3094" spans="1:4" x14ac:dyDescent="0.3">
      <c r="A3094">
        <v>71016</v>
      </c>
      <c r="B3094">
        <v>2010</v>
      </c>
      <c r="C3094">
        <v>2551</v>
      </c>
      <c r="D3094">
        <v>4049</v>
      </c>
    </row>
    <row r="3095" spans="1:4" x14ac:dyDescent="0.3">
      <c r="A3095">
        <v>71016</v>
      </c>
      <c r="B3095">
        <v>2011</v>
      </c>
      <c r="C3095">
        <v>2553</v>
      </c>
      <c r="D3095">
        <v>4034</v>
      </c>
    </row>
    <row r="3096" spans="1:4" x14ac:dyDescent="0.3">
      <c r="A3096">
        <v>71016</v>
      </c>
      <c r="B3096">
        <v>2012</v>
      </c>
      <c r="C3096">
        <v>2641</v>
      </c>
      <c r="D3096">
        <v>4062</v>
      </c>
    </row>
    <row r="3097" spans="1:4" x14ac:dyDescent="0.3">
      <c r="A3097">
        <v>71016</v>
      </c>
      <c r="B3097">
        <v>2013</v>
      </c>
      <c r="C3097">
        <v>2553</v>
      </c>
      <c r="D3097">
        <v>4155</v>
      </c>
    </row>
    <row r="3098" spans="1:4" x14ac:dyDescent="0.3">
      <c r="A3098">
        <v>71016</v>
      </c>
      <c r="B3098">
        <v>2014</v>
      </c>
      <c r="C3098">
        <v>2541</v>
      </c>
      <c r="D3098">
        <v>4216</v>
      </c>
    </row>
    <row r="3099" spans="1:4" x14ac:dyDescent="0.3">
      <c r="A3099">
        <v>71016</v>
      </c>
      <c r="B3099">
        <v>2015</v>
      </c>
      <c r="C3099">
        <v>2412</v>
      </c>
      <c r="D3099">
        <v>4257</v>
      </c>
    </row>
    <row r="3100" spans="1:4" x14ac:dyDescent="0.3">
      <c r="A3100">
        <v>71016</v>
      </c>
      <c r="B3100">
        <v>2016</v>
      </c>
      <c r="C3100">
        <v>2399</v>
      </c>
      <c r="D3100">
        <v>4314</v>
      </c>
    </row>
    <row r="3101" spans="1:4" x14ac:dyDescent="0.3">
      <c r="A3101">
        <v>71016</v>
      </c>
      <c r="B3101">
        <v>2017</v>
      </c>
      <c r="C3101">
        <v>2418</v>
      </c>
      <c r="D3101">
        <v>4253</v>
      </c>
    </row>
    <row r="3102" spans="1:4" x14ac:dyDescent="0.3">
      <c r="A3102">
        <v>71016</v>
      </c>
      <c r="B3102">
        <v>2018</v>
      </c>
      <c r="C3102">
        <v>2344</v>
      </c>
      <c r="D3102">
        <v>4225</v>
      </c>
    </row>
    <row r="3103" spans="1:4" x14ac:dyDescent="0.3">
      <c r="A3103">
        <v>71016</v>
      </c>
      <c r="B3103">
        <v>2019</v>
      </c>
      <c r="C3103">
        <v>2311</v>
      </c>
      <c r="D3103">
        <v>4044</v>
      </c>
    </row>
    <row r="3104" spans="1:4" x14ac:dyDescent="0.3">
      <c r="A3104">
        <v>71017</v>
      </c>
      <c r="B3104">
        <v>2009</v>
      </c>
      <c r="C3104">
        <v>371</v>
      </c>
      <c r="D3104">
        <v>523</v>
      </c>
    </row>
    <row r="3105" spans="1:4" x14ac:dyDescent="0.3">
      <c r="A3105">
        <v>71017</v>
      </c>
      <c r="B3105">
        <v>2010</v>
      </c>
      <c r="C3105">
        <v>380</v>
      </c>
      <c r="D3105">
        <v>527</v>
      </c>
    </row>
    <row r="3106" spans="1:4" x14ac:dyDescent="0.3">
      <c r="A3106">
        <v>71017</v>
      </c>
      <c r="B3106">
        <v>2011</v>
      </c>
      <c r="C3106">
        <v>359</v>
      </c>
      <c r="D3106">
        <v>545</v>
      </c>
    </row>
    <row r="3107" spans="1:4" x14ac:dyDescent="0.3">
      <c r="A3107">
        <v>71017</v>
      </c>
      <c r="B3107">
        <v>2012</v>
      </c>
      <c r="C3107">
        <v>358</v>
      </c>
      <c r="D3107">
        <v>554</v>
      </c>
    </row>
    <row r="3108" spans="1:4" x14ac:dyDescent="0.3">
      <c r="A3108">
        <v>71017</v>
      </c>
      <c r="B3108">
        <v>2013</v>
      </c>
      <c r="C3108">
        <v>351</v>
      </c>
      <c r="D3108">
        <v>557</v>
      </c>
    </row>
    <row r="3109" spans="1:4" x14ac:dyDescent="0.3">
      <c r="A3109">
        <v>71017</v>
      </c>
      <c r="B3109">
        <v>2014</v>
      </c>
      <c r="C3109">
        <v>344</v>
      </c>
      <c r="D3109">
        <v>541</v>
      </c>
    </row>
    <row r="3110" spans="1:4" x14ac:dyDescent="0.3">
      <c r="A3110">
        <v>71017</v>
      </c>
      <c r="B3110">
        <v>2015</v>
      </c>
      <c r="C3110">
        <v>328</v>
      </c>
      <c r="D3110">
        <v>549</v>
      </c>
    </row>
    <row r="3111" spans="1:4" x14ac:dyDescent="0.3">
      <c r="A3111">
        <v>71017</v>
      </c>
      <c r="B3111">
        <v>2016</v>
      </c>
      <c r="C3111">
        <v>319</v>
      </c>
      <c r="D3111">
        <v>556</v>
      </c>
    </row>
    <row r="3112" spans="1:4" x14ac:dyDescent="0.3">
      <c r="A3112">
        <v>71017</v>
      </c>
      <c r="B3112">
        <v>2017</v>
      </c>
      <c r="C3112">
        <v>314</v>
      </c>
      <c r="D3112">
        <v>536</v>
      </c>
    </row>
    <row r="3113" spans="1:4" x14ac:dyDescent="0.3">
      <c r="A3113">
        <v>71017</v>
      </c>
      <c r="B3113">
        <v>2018</v>
      </c>
      <c r="C3113">
        <v>314</v>
      </c>
      <c r="D3113">
        <v>528</v>
      </c>
    </row>
    <row r="3114" spans="1:4" x14ac:dyDescent="0.3">
      <c r="A3114">
        <v>71017</v>
      </c>
      <c r="B3114">
        <v>2019</v>
      </c>
      <c r="C3114">
        <v>310</v>
      </c>
      <c r="D3114">
        <v>516</v>
      </c>
    </row>
    <row r="3115" spans="1:4" x14ac:dyDescent="0.3">
      <c r="A3115">
        <v>71020</v>
      </c>
      <c r="B3115">
        <v>2009</v>
      </c>
      <c r="C3115">
        <v>318</v>
      </c>
      <c r="D3115">
        <v>470</v>
      </c>
    </row>
    <row r="3116" spans="1:4" x14ac:dyDescent="0.3">
      <c r="A3116">
        <v>71020</v>
      </c>
      <c r="B3116">
        <v>2010</v>
      </c>
      <c r="C3116">
        <v>337</v>
      </c>
      <c r="D3116">
        <v>494</v>
      </c>
    </row>
    <row r="3117" spans="1:4" x14ac:dyDescent="0.3">
      <c r="A3117">
        <v>71020</v>
      </c>
      <c r="B3117">
        <v>2011</v>
      </c>
      <c r="C3117">
        <v>362</v>
      </c>
      <c r="D3117">
        <v>498</v>
      </c>
    </row>
    <row r="3118" spans="1:4" x14ac:dyDescent="0.3">
      <c r="A3118">
        <v>71020</v>
      </c>
      <c r="B3118">
        <v>2012</v>
      </c>
      <c r="C3118">
        <v>376</v>
      </c>
      <c r="D3118">
        <v>495</v>
      </c>
    </row>
    <row r="3119" spans="1:4" x14ac:dyDescent="0.3">
      <c r="A3119">
        <v>71020</v>
      </c>
      <c r="B3119">
        <v>2013</v>
      </c>
      <c r="C3119">
        <v>388</v>
      </c>
      <c r="D3119">
        <v>508</v>
      </c>
    </row>
    <row r="3120" spans="1:4" x14ac:dyDescent="0.3">
      <c r="A3120">
        <v>71020</v>
      </c>
      <c r="B3120">
        <v>2014</v>
      </c>
      <c r="C3120">
        <v>378</v>
      </c>
      <c r="D3120">
        <v>515</v>
      </c>
    </row>
    <row r="3121" spans="1:4" x14ac:dyDescent="0.3">
      <c r="A3121">
        <v>71020</v>
      </c>
      <c r="B3121">
        <v>2015</v>
      </c>
      <c r="C3121">
        <v>358</v>
      </c>
      <c r="D3121">
        <v>534</v>
      </c>
    </row>
    <row r="3122" spans="1:4" x14ac:dyDescent="0.3">
      <c r="A3122">
        <v>71020</v>
      </c>
      <c r="B3122">
        <v>2016</v>
      </c>
      <c r="C3122">
        <v>340</v>
      </c>
      <c r="D3122">
        <v>571</v>
      </c>
    </row>
    <row r="3123" spans="1:4" x14ac:dyDescent="0.3">
      <c r="A3123">
        <v>71020</v>
      </c>
      <c r="B3123">
        <v>2017</v>
      </c>
      <c r="C3123">
        <v>322</v>
      </c>
      <c r="D3123">
        <v>580</v>
      </c>
    </row>
    <row r="3124" spans="1:4" x14ac:dyDescent="0.3">
      <c r="A3124">
        <v>71020</v>
      </c>
      <c r="B3124">
        <v>2018</v>
      </c>
      <c r="C3124">
        <v>319</v>
      </c>
      <c r="D3124">
        <v>578</v>
      </c>
    </row>
    <row r="3125" spans="1:4" x14ac:dyDescent="0.3">
      <c r="A3125">
        <v>71020</v>
      </c>
      <c r="B3125">
        <v>2019</v>
      </c>
      <c r="C3125">
        <v>326</v>
      </c>
      <c r="D3125">
        <v>547</v>
      </c>
    </row>
    <row r="3126" spans="1:4" x14ac:dyDescent="0.3">
      <c r="A3126">
        <v>71022</v>
      </c>
      <c r="B3126">
        <v>2009</v>
      </c>
      <c r="C3126">
        <v>2555</v>
      </c>
      <c r="D3126">
        <v>3898</v>
      </c>
    </row>
    <row r="3127" spans="1:4" x14ac:dyDescent="0.3">
      <c r="A3127">
        <v>71022</v>
      </c>
      <c r="B3127">
        <v>2010</v>
      </c>
      <c r="C3127">
        <v>2706</v>
      </c>
      <c r="D3127">
        <v>3918</v>
      </c>
    </row>
    <row r="3128" spans="1:4" x14ac:dyDescent="0.3">
      <c r="A3128">
        <v>71022</v>
      </c>
      <c r="B3128">
        <v>2011</v>
      </c>
      <c r="C3128">
        <v>2741</v>
      </c>
      <c r="D3128">
        <v>3990</v>
      </c>
    </row>
    <row r="3129" spans="1:4" x14ac:dyDescent="0.3">
      <c r="A3129">
        <v>71022</v>
      </c>
      <c r="B3129">
        <v>2012</v>
      </c>
      <c r="C3129">
        <v>2805</v>
      </c>
      <c r="D3129">
        <v>4035</v>
      </c>
    </row>
    <row r="3130" spans="1:4" x14ac:dyDescent="0.3">
      <c r="A3130">
        <v>71022</v>
      </c>
      <c r="B3130">
        <v>2013</v>
      </c>
      <c r="C3130">
        <v>2798</v>
      </c>
      <c r="D3130">
        <v>4146</v>
      </c>
    </row>
    <row r="3131" spans="1:4" x14ac:dyDescent="0.3">
      <c r="A3131">
        <v>71022</v>
      </c>
      <c r="B3131">
        <v>2014</v>
      </c>
      <c r="C3131">
        <v>2818</v>
      </c>
      <c r="D3131">
        <v>4293</v>
      </c>
    </row>
    <row r="3132" spans="1:4" x14ac:dyDescent="0.3">
      <c r="A3132">
        <v>71022</v>
      </c>
      <c r="B3132">
        <v>2015</v>
      </c>
      <c r="C3132">
        <v>2795</v>
      </c>
      <c r="D3132">
        <v>4447</v>
      </c>
    </row>
    <row r="3133" spans="1:4" x14ac:dyDescent="0.3">
      <c r="A3133">
        <v>71022</v>
      </c>
      <c r="B3133">
        <v>2016</v>
      </c>
      <c r="C3133">
        <v>2830</v>
      </c>
      <c r="D3133">
        <v>4533</v>
      </c>
    </row>
    <row r="3134" spans="1:4" x14ac:dyDescent="0.3">
      <c r="A3134">
        <v>71022</v>
      </c>
      <c r="B3134">
        <v>2017</v>
      </c>
      <c r="C3134">
        <v>2788</v>
      </c>
      <c r="D3134">
        <v>4554</v>
      </c>
    </row>
    <row r="3135" spans="1:4" x14ac:dyDescent="0.3">
      <c r="A3135">
        <v>71022</v>
      </c>
      <c r="B3135">
        <v>2018</v>
      </c>
      <c r="C3135">
        <v>2733</v>
      </c>
      <c r="D3135">
        <v>4618</v>
      </c>
    </row>
    <row r="3136" spans="1:4" x14ac:dyDescent="0.3">
      <c r="A3136">
        <v>71022</v>
      </c>
      <c r="B3136">
        <v>2019</v>
      </c>
      <c r="C3136">
        <v>2653</v>
      </c>
      <c r="D3136">
        <v>4597</v>
      </c>
    </row>
    <row r="3137" spans="1:4" x14ac:dyDescent="0.3">
      <c r="A3137">
        <v>71024</v>
      </c>
      <c r="B3137">
        <v>2009</v>
      </c>
      <c r="C3137">
        <v>479</v>
      </c>
      <c r="D3137">
        <v>674</v>
      </c>
    </row>
    <row r="3138" spans="1:4" x14ac:dyDescent="0.3">
      <c r="A3138">
        <v>71024</v>
      </c>
      <c r="B3138">
        <v>2010</v>
      </c>
      <c r="C3138">
        <v>482</v>
      </c>
      <c r="D3138">
        <v>680</v>
      </c>
    </row>
    <row r="3139" spans="1:4" x14ac:dyDescent="0.3">
      <c r="A3139">
        <v>71024</v>
      </c>
      <c r="B3139">
        <v>2011</v>
      </c>
      <c r="C3139">
        <v>492</v>
      </c>
      <c r="D3139">
        <v>697</v>
      </c>
    </row>
    <row r="3140" spans="1:4" x14ac:dyDescent="0.3">
      <c r="A3140">
        <v>71024</v>
      </c>
      <c r="B3140">
        <v>2012</v>
      </c>
      <c r="C3140">
        <v>476</v>
      </c>
      <c r="D3140">
        <v>707</v>
      </c>
    </row>
    <row r="3141" spans="1:4" x14ac:dyDescent="0.3">
      <c r="A3141">
        <v>71024</v>
      </c>
      <c r="B3141">
        <v>2013</v>
      </c>
      <c r="C3141">
        <v>462</v>
      </c>
      <c r="D3141">
        <v>746</v>
      </c>
    </row>
    <row r="3142" spans="1:4" x14ac:dyDescent="0.3">
      <c r="A3142">
        <v>71024</v>
      </c>
      <c r="B3142">
        <v>2014</v>
      </c>
      <c r="C3142">
        <v>456</v>
      </c>
      <c r="D3142">
        <v>764</v>
      </c>
    </row>
    <row r="3143" spans="1:4" x14ac:dyDescent="0.3">
      <c r="A3143">
        <v>71024</v>
      </c>
      <c r="B3143">
        <v>2015</v>
      </c>
      <c r="C3143">
        <v>467</v>
      </c>
      <c r="D3143">
        <v>784</v>
      </c>
    </row>
    <row r="3144" spans="1:4" x14ac:dyDescent="0.3">
      <c r="A3144">
        <v>71024</v>
      </c>
      <c r="B3144">
        <v>2016</v>
      </c>
      <c r="C3144">
        <v>463</v>
      </c>
      <c r="D3144">
        <v>801</v>
      </c>
    </row>
    <row r="3145" spans="1:4" x14ac:dyDescent="0.3">
      <c r="A3145">
        <v>71024</v>
      </c>
      <c r="B3145">
        <v>2017</v>
      </c>
      <c r="C3145">
        <v>467</v>
      </c>
      <c r="D3145">
        <v>799</v>
      </c>
    </row>
    <row r="3146" spans="1:4" x14ac:dyDescent="0.3">
      <c r="A3146">
        <v>71024</v>
      </c>
      <c r="B3146">
        <v>2018</v>
      </c>
      <c r="C3146">
        <v>462</v>
      </c>
      <c r="D3146">
        <v>797</v>
      </c>
    </row>
    <row r="3147" spans="1:4" x14ac:dyDescent="0.3">
      <c r="A3147">
        <v>71024</v>
      </c>
      <c r="B3147">
        <v>2019</v>
      </c>
      <c r="C3147">
        <v>428</v>
      </c>
      <c r="D3147">
        <v>789</v>
      </c>
    </row>
    <row r="3148" spans="1:4" x14ac:dyDescent="0.3">
      <c r="A3148">
        <v>71034</v>
      </c>
      <c r="B3148">
        <v>2009</v>
      </c>
      <c r="C3148">
        <v>574</v>
      </c>
      <c r="D3148">
        <v>852</v>
      </c>
    </row>
    <row r="3149" spans="1:4" x14ac:dyDescent="0.3">
      <c r="A3149">
        <v>71034</v>
      </c>
      <c r="B3149">
        <v>2010</v>
      </c>
      <c r="C3149">
        <v>590</v>
      </c>
      <c r="D3149">
        <v>875</v>
      </c>
    </row>
    <row r="3150" spans="1:4" x14ac:dyDescent="0.3">
      <c r="A3150">
        <v>71034</v>
      </c>
      <c r="B3150">
        <v>2011</v>
      </c>
      <c r="C3150">
        <v>610</v>
      </c>
      <c r="D3150">
        <v>893</v>
      </c>
    </row>
    <row r="3151" spans="1:4" x14ac:dyDescent="0.3">
      <c r="A3151">
        <v>71034</v>
      </c>
      <c r="B3151">
        <v>2012</v>
      </c>
      <c r="C3151">
        <v>615</v>
      </c>
      <c r="D3151">
        <v>883</v>
      </c>
    </row>
    <row r="3152" spans="1:4" x14ac:dyDescent="0.3">
      <c r="A3152">
        <v>71034</v>
      </c>
      <c r="B3152">
        <v>2013</v>
      </c>
      <c r="C3152">
        <v>625</v>
      </c>
      <c r="D3152">
        <v>894</v>
      </c>
    </row>
    <row r="3153" spans="1:4" x14ac:dyDescent="0.3">
      <c r="A3153">
        <v>71034</v>
      </c>
      <c r="B3153">
        <v>2014</v>
      </c>
      <c r="C3153">
        <v>638</v>
      </c>
      <c r="D3153">
        <v>933</v>
      </c>
    </row>
    <row r="3154" spans="1:4" x14ac:dyDescent="0.3">
      <c r="A3154">
        <v>71034</v>
      </c>
      <c r="B3154">
        <v>2015</v>
      </c>
      <c r="C3154">
        <v>651</v>
      </c>
      <c r="D3154">
        <v>1018</v>
      </c>
    </row>
    <row r="3155" spans="1:4" x14ac:dyDescent="0.3">
      <c r="A3155">
        <v>71034</v>
      </c>
      <c r="B3155">
        <v>2016</v>
      </c>
      <c r="C3155">
        <v>624</v>
      </c>
      <c r="D3155">
        <v>1046</v>
      </c>
    </row>
    <row r="3156" spans="1:4" x14ac:dyDescent="0.3">
      <c r="A3156">
        <v>71034</v>
      </c>
      <c r="B3156">
        <v>2017</v>
      </c>
      <c r="C3156">
        <v>620</v>
      </c>
      <c r="D3156">
        <v>1048</v>
      </c>
    </row>
    <row r="3157" spans="1:4" x14ac:dyDescent="0.3">
      <c r="A3157">
        <v>71034</v>
      </c>
      <c r="B3157">
        <v>2018</v>
      </c>
      <c r="C3157">
        <v>614</v>
      </c>
      <c r="D3157">
        <v>1035</v>
      </c>
    </row>
    <row r="3158" spans="1:4" x14ac:dyDescent="0.3">
      <c r="A3158">
        <v>71034</v>
      </c>
      <c r="B3158">
        <v>2019</v>
      </c>
      <c r="C3158">
        <v>663</v>
      </c>
      <c r="D3158">
        <v>1037</v>
      </c>
    </row>
    <row r="3159" spans="1:4" x14ac:dyDescent="0.3">
      <c r="A3159">
        <v>71037</v>
      </c>
      <c r="B3159">
        <v>2009</v>
      </c>
      <c r="C3159">
        <v>494</v>
      </c>
      <c r="D3159">
        <v>747</v>
      </c>
    </row>
    <row r="3160" spans="1:4" x14ac:dyDescent="0.3">
      <c r="A3160">
        <v>71037</v>
      </c>
      <c r="B3160">
        <v>2010</v>
      </c>
      <c r="C3160">
        <v>524</v>
      </c>
      <c r="D3160">
        <v>749</v>
      </c>
    </row>
    <row r="3161" spans="1:4" x14ac:dyDescent="0.3">
      <c r="A3161">
        <v>71037</v>
      </c>
      <c r="B3161">
        <v>2011</v>
      </c>
      <c r="C3161">
        <v>535</v>
      </c>
      <c r="D3161">
        <v>757</v>
      </c>
    </row>
    <row r="3162" spans="1:4" x14ac:dyDescent="0.3">
      <c r="A3162">
        <v>71037</v>
      </c>
      <c r="B3162">
        <v>2012</v>
      </c>
      <c r="C3162">
        <v>545</v>
      </c>
      <c r="D3162">
        <v>763</v>
      </c>
    </row>
    <row r="3163" spans="1:4" x14ac:dyDescent="0.3">
      <c r="A3163">
        <v>71037</v>
      </c>
      <c r="B3163">
        <v>2013</v>
      </c>
      <c r="C3163">
        <v>549</v>
      </c>
      <c r="D3163">
        <v>819</v>
      </c>
    </row>
    <row r="3164" spans="1:4" x14ac:dyDescent="0.3">
      <c r="A3164">
        <v>71037</v>
      </c>
      <c r="B3164">
        <v>2014</v>
      </c>
      <c r="C3164">
        <v>532</v>
      </c>
      <c r="D3164">
        <v>839</v>
      </c>
    </row>
    <row r="3165" spans="1:4" x14ac:dyDescent="0.3">
      <c r="A3165">
        <v>71037</v>
      </c>
      <c r="B3165">
        <v>2015</v>
      </c>
      <c r="C3165">
        <v>559</v>
      </c>
      <c r="D3165">
        <v>850</v>
      </c>
    </row>
    <row r="3166" spans="1:4" x14ac:dyDescent="0.3">
      <c r="A3166">
        <v>71037</v>
      </c>
      <c r="B3166">
        <v>2016</v>
      </c>
      <c r="C3166">
        <v>561</v>
      </c>
      <c r="D3166">
        <v>890</v>
      </c>
    </row>
    <row r="3167" spans="1:4" x14ac:dyDescent="0.3">
      <c r="A3167">
        <v>71037</v>
      </c>
      <c r="B3167">
        <v>2017</v>
      </c>
      <c r="C3167">
        <v>536</v>
      </c>
      <c r="D3167">
        <v>893</v>
      </c>
    </row>
    <row r="3168" spans="1:4" x14ac:dyDescent="0.3">
      <c r="A3168">
        <v>71037</v>
      </c>
      <c r="B3168">
        <v>2018</v>
      </c>
      <c r="C3168">
        <v>558</v>
      </c>
      <c r="D3168">
        <v>929</v>
      </c>
    </row>
    <row r="3169" spans="1:4" x14ac:dyDescent="0.3">
      <c r="A3169">
        <v>71037</v>
      </c>
      <c r="B3169">
        <v>2019</v>
      </c>
      <c r="C3169">
        <v>535</v>
      </c>
      <c r="D3169">
        <v>912</v>
      </c>
    </row>
    <row r="3170" spans="1:4" x14ac:dyDescent="0.3">
      <c r="A3170">
        <v>71045</v>
      </c>
      <c r="B3170">
        <v>2009</v>
      </c>
      <c r="C3170">
        <v>264</v>
      </c>
      <c r="D3170">
        <v>355</v>
      </c>
    </row>
    <row r="3171" spans="1:4" x14ac:dyDescent="0.3">
      <c r="A3171">
        <v>71045</v>
      </c>
      <c r="B3171">
        <v>2010</v>
      </c>
      <c r="C3171">
        <v>269</v>
      </c>
      <c r="D3171">
        <v>347</v>
      </c>
    </row>
    <row r="3172" spans="1:4" x14ac:dyDescent="0.3">
      <c r="A3172">
        <v>71045</v>
      </c>
      <c r="B3172">
        <v>2011</v>
      </c>
      <c r="C3172">
        <v>267</v>
      </c>
      <c r="D3172">
        <v>337</v>
      </c>
    </row>
    <row r="3173" spans="1:4" x14ac:dyDescent="0.3">
      <c r="A3173">
        <v>71045</v>
      </c>
      <c r="B3173">
        <v>2012</v>
      </c>
      <c r="C3173">
        <v>261</v>
      </c>
      <c r="D3173">
        <v>363</v>
      </c>
    </row>
    <row r="3174" spans="1:4" x14ac:dyDescent="0.3">
      <c r="A3174">
        <v>71045</v>
      </c>
      <c r="B3174">
        <v>2013</v>
      </c>
      <c r="C3174">
        <v>275</v>
      </c>
      <c r="D3174">
        <v>380</v>
      </c>
    </row>
    <row r="3175" spans="1:4" x14ac:dyDescent="0.3">
      <c r="A3175">
        <v>71045</v>
      </c>
      <c r="B3175">
        <v>2014</v>
      </c>
      <c r="C3175">
        <v>274</v>
      </c>
      <c r="D3175">
        <v>398</v>
      </c>
    </row>
    <row r="3176" spans="1:4" x14ac:dyDescent="0.3">
      <c r="A3176">
        <v>71045</v>
      </c>
      <c r="B3176">
        <v>2015</v>
      </c>
      <c r="C3176">
        <v>281</v>
      </c>
      <c r="D3176">
        <v>418</v>
      </c>
    </row>
    <row r="3177" spans="1:4" x14ac:dyDescent="0.3">
      <c r="A3177">
        <v>71045</v>
      </c>
      <c r="B3177">
        <v>2016</v>
      </c>
      <c r="C3177">
        <v>275</v>
      </c>
      <c r="D3177">
        <v>421</v>
      </c>
    </row>
    <row r="3178" spans="1:4" x14ac:dyDescent="0.3">
      <c r="A3178">
        <v>71045</v>
      </c>
      <c r="B3178">
        <v>2017</v>
      </c>
      <c r="C3178">
        <v>273</v>
      </c>
      <c r="D3178">
        <v>425</v>
      </c>
    </row>
    <row r="3179" spans="1:4" x14ac:dyDescent="0.3">
      <c r="A3179">
        <v>71045</v>
      </c>
      <c r="B3179">
        <v>2018</v>
      </c>
      <c r="C3179">
        <v>246</v>
      </c>
      <c r="D3179">
        <v>425</v>
      </c>
    </row>
    <row r="3180" spans="1:4" x14ac:dyDescent="0.3">
      <c r="A3180">
        <v>71045</v>
      </c>
      <c r="B3180">
        <v>2019</v>
      </c>
      <c r="C3180">
        <v>262</v>
      </c>
      <c r="D3180">
        <v>454</v>
      </c>
    </row>
    <row r="3181" spans="1:4" x14ac:dyDescent="0.3">
      <c r="A3181">
        <v>71053</v>
      </c>
      <c r="B3181">
        <v>2009</v>
      </c>
      <c r="C3181">
        <v>1372</v>
      </c>
      <c r="D3181">
        <v>2152</v>
      </c>
    </row>
    <row r="3182" spans="1:4" x14ac:dyDescent="0.3">
      <c r="A3182">
        <v>71053</v>
      </c>
      <c r="B3182">
        <v>2010</v>
      </c>
      <c r="C3182">
        <v>1437</v>
      </c>
      <c r="D3182">
        <v>2205</v>
      </c>
    </row>
    <row r="3183" spans="1:4" x14ac:dyDescent="0.3">
      <c r="A3183">
        <v>71053</v>
      </c>
      <c r="B3183">
        <v>2011</v>
      </c>
      <c r="C3183">
        <v>1473</v>
      </c>
      <c r="D3183">
        <v>2215</v>
      </c>
    </row>
    <row r="3184" spans="1:4" x14ac:dyDescent="0.3">
      <c r="A3184">
        <v>71053</v>
      </c>
      <c r="B3184">
        <v>2012</v>
      </c>
      <c r="C3184">
        <v>1480</v>
      </c>
      <c r="D3184">
        <v>2187</v>
      </c>
    </row>
    <row r="3185" spans="1:4" x14ac:dyDescent="0.3">
      <c r="A3185">
        <v>71053</v>
      </c>
      <c r="B3185">
        <v>2013</v>
      </c>
      <c r="C3185">
        <v>1411</v>
      </c>
      <c r="D3185">
        <v>2258</v>
      </c>
    </row>
    <row r="3186" spans="1:4" x14ac:dyDescent="0.3">
      <c r="A3186">
        <v>71053</v>
      </c>
      <c r="B3186">
        <v>2014</v>
      </c>
      <c r="C3186">
        <v>1424</v>
      </c>
      <c r="D3186">
        <v>2335</v>
      </c>
    </row>
    <row r="3187" spans="1:4" x14ac:dyDescent="0.3">
      <c r="A3187">
        <v>71053</v>
      </c>
      <c r="B3187">
        <v>2015</v>
      </c>
      <c r="C3187">
        <v>1468</v>
      </c>
      <c r="D3187">
        <v>2393</v>
      </c>
    </row>
    <row r="3188" spans="1:4" x14ac:dyDescent="0.3">
      <c r="A3188">
        <v>71053</v>
      </c>
      <c r="B3188">
        <v>2016</v>
      </c>
      <c r="C3188">
        <v>1465</v>
      </c>
      <c r="D3188">
        <v>2406</v>
      </c>
    </row>
    <row r="3189" spans="1:4" x14ac:dyDescent="0.3">
      <c r="A3189">
        <v>71053</v>
      </c>
      <c r="B3189">
        <v>2017</v>
      </c>
      <c r="C3189">
        <v>1426</v>
      </c>
      <c r="D3189">
        <v>2437</v>
      </c>
    </row>
    <row r="3190" spans="1:4" x14ac:dyDescent="0.3">
      <c r="A3190">
        <v>71053</v>
      </c>
      <c r="B3190">
        <v>2018</v>
      </c>
      <c r="C3190">
        <v>1401</v>
      </c>
      <c r="D3190">
        <v>2484</v>
      </c>
    </row>
    <row r="3191" spans="1:4" x14ac:dyDescent="0.3">
      <c r="A3191">
        <v>71053</v>
      </c>
      <c r="B3191">
        <v>2019</v>
      </c>
      <c r="C3191">
        <v>1335</v>
      </c>
      <c r="D3191">
        <v>2521</v>
      </c>
    </row>
    <row r="3192" spans="1:4" x14ac:dyDescent="0.3">
      <c r="A3192">
        <v>71057</v>
      </c>
      <c r="B3192">
        <v>2009</v>
      </c>
      <c r="C3192">
        <v>659</v>
      </c>
      <c r="D3192">
        <v>993</v>
      </c>
    </row>
    <row r="3193" spans="1:4" x14ac:dyDescent="0.3">
      <c r="A3193">
        <v>71057</v>
      </c>
      <c r="B3193">
        <v>2010</v>
      </c>
      <c r="C3193">
        <v>672</v>
      </c>
      <c r="D3193">
        <v>961</v>
      </c>
    </row>
    <row r="3194" spans="1:4" x14ac:dyDescent="0.3">
      <c r="A3194">
        <v>71057</v>
      </c>
      <c r="B3194">
        <v>2011</v>
      </c>
      <c r="C3194">
        <v>681</v>
      </c>
      <c r="D3194">
        <v>984</v>
      </c>
    </row>
    <row r="3195" spans="1:4" x14ac:dyDescent="0.3">
      <c r="A3195">
        <v>71057</v>
      </c>
      <c r="B3195">
        <v>2012</v>
      </c>
      <c r="C3195">
        <v>662</v>
      </c>
      <c r="D3195">
        <v>987</v>
      </c>
    </row>
    <row r="3196" spans="1:4" x14ac:dyDescent="0.3">
      <c r="A3196">
        <v>71057</v>
      </c>
      <c r="B3196">
        <v>2013</v>
      </c>
      <c r="C3196">
        <v>684</v>
      </c>
      <c r="D3196">
        <v>985</v>
      </c>
    </row>
    <row r="3197" spans="1:4" x14ac:dyDescent="0.3">
      <c r="A3197">
        <v>71057</v>
      </c>
      <c r="B3197">
        <v>2014</v>
      </c>
      <c r="C3197">
        <v>718</v>
      </c>
      <c r="D3197">
        <v>1017</v>
      </c>
    </row>
    <row r="3198" spans="1:4" x14ac:dyDescent="0.3">
      <c r="A3198">
        <v>71057</v>
      </c>
      <c r="B3198">
        <v>2015</v>
      </c>
      <c r="C3198">
        <v>722</v>
      </c>
      <c r="D3198">
        <v>1057</v>
      </c>
    </row>
    <row r="3199" spans="1:4" x14ac:dyDescent="0.3">
      <c r="A3199">
        <v>71057</v>
      </c>
      <c r="B3199">
        <v>2016</v>
      </c>
      <c r="C3199">
        <v>691</v>
      </c>
      <c r="D3199">
        <v>1087</v>
      </c>
    </row>
    <row r="3200" spans="1:4" x14ac:dyDescent="0.3">
      <c r="A3200">
        <v>71057</v>
      </c>
      <c r="B3200">
        <v>2017</v>
      </c>
      <c r="C3200">
        <v>631</v>
      </c>
      <c r="D3200">
        <v>1109</v>
      </c>
    </row>
    <row r="3201" spans="1:4" x14ac:dyDescent="0.3">
      <c r="A3201">
        <v>71057</v>
      </c>
      <c r="B3201">
        <v>2018</v>
      </c>
      <c r="C3201">
        <v>610</v>
      </c>
      <c r="D3201">
        <v>1101</v>
      </c>
    </row>
    <row r="3202" spans="1:4" x14ac:dyDescent="0.3">
      <c r="A3202">
        <v>71057</v>
      </c>
      <c r="B3202">
        <v>2019</v>
      </c>
      <c r="C3202">
        <v>577</v>
      </c>
      <c r="D3202">
        <v>1116</v>
      </c>
    </row>
    <row r="3203" spans="1:4" x14ac:dyDescent="0.3">
      <c r="A3203">
        <v>71066</v>
      </c>
      <c r="B3203">
        <v>2009</v>
      </c>
      <c r="C3203">
        <v>753</v>
      </c>
      <c r="D3203">
        <v>1086</v>
      </c>
    </row>
    <row r="3204" spans="1:4" x14ac:dyDescent="0.3">
      <c r="A3204">
        <v>71066</v>
      </c>
      <c r="B3204">
        <v>2010</v>
      </c>
      <c r="C3204">
        <v>803</v>
      </c>
      <c r="D3204">
        <v>1077</v>
      </c>
    </row>
    <row r="3205" spans="1:4" x14ac:dyDescent="0.3">
      <c r="A3205">
        <v>71066</v>
      </c>
      <c r="B3205">
        <v>2011</v>
      </c>
      <c r="C3205">
        <v>804</v>
      </c>
      <c r="D3205">
        <v>1120</v>
      </c>
    </row>
    <row r="3206" spans="1:4" x14ac:dyDescent="0.3">
      <c r="A3206">
        <v>71066</v>
      </c>
      <c r="B3206">
        <v>2012</v>
      </c>
      <c r="C3206">
        <v>806</v>
      </c>
      <c r="D3206">
        <v>1127</v>
      </c>
    </row>
    <row r="3207" spans="1:4" x14ac:dyDescent="0.3">
      <c r="A3207">
        <v>71066</v>
      </c>
      <c r="B3207">
        <v>2013</v>
      </c>
      <c r="C3207">
        <v>822</v>
      </c>
      <c r="D3207">
        <v>1138</v>
      </c>
    </row>
    <row r="3208" spans="1:4" x14ac:dyDescent="0.3">
      <c r="A3208">
        <v>71066</v>
      </c>
      <c r="B3208">
        <v>2014</v>
      </c>
      <c r="C3208">
        <v>833</v>
      </c>
      <c r="D3208">
        <v>1224</v>
      </c>
    </row>
    <row r="3209" spans="1:4" x14ac:dyDescent="0.3">
      <c r="A3209">
        <v>71066</v>
      </c>
      <c r="B3209">
        <v>2015</v>
      </c>
      <c r="C3209">
        <v>826</v>
      </c>
      <c r="D3209">
        <v>1285</v>
      </c>
    </row>
    <row r="3210" spans="1:4" x14ac:dyDescent="0.3">
      <c r="A3210">
        <v>71066</v>
      </c>
      <c r="B3210">
        <v>2016</v>
      </c>
      <c r="C3210">
        <v>830</v>
      </c>
      <c r="D3210">
        <v>1333</v>
      </c>
    </row>
    <row r="3211" spans="1:4" x14ac:dyDescent="0.3">
      <c r="A3211">
        <v>71066</v>
      </c>
      <c r="B3211">
        <v>2017</v>
      </c>
      <c r="C3211">
        <v>786</v>
      </c>
      <c r="D3211">
        <v>1374</v>
      </c>
    </row>
    <row r="3212" spans="1:4" x14ac:dyDescent="0.3">
      <c r="A3212">
        <v>71066</v>
      </c>
      <c r="B3212">
        <v>2018</v>
      </c>
      <c r="C3212">
        <v>798</v>
      </c>
      <c r="D3212">
        <v>1365</v>
      </c>
    </row>
    <row r="3213" spans="1:4" x14ac:dyDescent="0.3">
      <c r="A3213">
        <v>71066</v>
      </c>
      <c r="B3213">
        <v>2019</v>
      </c>
      <c r="C3213">
        <v>793</v>
      </c>
      <c r="D3213">
        <v>1384</v>
      </c>
    </row>
    <row r="3214" spans="1:4" x14ac:dyDescent="0.3">
      <c r="A3214">
        <v>71067</v>
      </c>
      <c r="B3214">
        <v>2009</v>
      </c>
      <c r="C3214">
        <v>250</v>
      </c>
      <c r="D3214">
        <v>378</v>
      </c>
    </row>
    <row r="3215" spans="1:4" x14ac:dyDescent="0.3">
      <c r="A3215">
        <v>71067</v>
      </c>
      <c r="B3215">
        <v>2010</v>
      </c>
      <c r="C3215">
        <v>249</v>
      </c>
      <c r="D3215">
        <v>390</v>
      </c>
    </row>
    <row r="3216" spans="1:4" x14ac:dyDescent="0.3">
      <c r="A3216">
        <v>71067</v>
      </c>
      <c r="B3216">
        <v>2011</v>
      </c>
      <c r="C3216">
        <v>248</v>
      </c>
      <c r="D3216">
        <v>392</v>
      </c>
    </row>
    <row r="3217" spans="1:4" x14ac:dyDescent="0.3">
      <c r="A3217">
        <v>71067</v>
      </c>
      <c r="B3217">
        <v>2012</v>
      </c>
      <c r="C3217">
        <v>244</v>
      </c>
      <c r="D3217">
        <v>412</v>
      </c>
    </row>
    <row r="3218" spans="1:4" x14ac:dyDescent="0.3">
      <c r="A3218">
        <v>71067</v>
      </c>
      <c r="B3218">
        <v>2013</v>
      </c>
      <c r="C3218">
        <v>234</v>
      </c>
      <c r="D3218">
        <v>410</v>
      </c>
    </row>
    <row r="3219" spans="1:4" x14ac:dyDescent="0.3">
      <c r="A3219">
        <v>71067</v>
      </c>
      <c r="B3219">
        <v>2014</v>
      </c>
      <c r="C3219">
        <v>268</v>
      </c>
      <c r="D3219">
        <v>403</v>
      </c>
    </row>
    <row r="3220" spans="1:4" x14ac:dyDescent="0.3">
      <c r="A3220">
        <v>71067</v>
      </c>
      <c r="B3220">
        <v>2015</v>
      </c>
      <c r="C3220">
        <v>270</v>
      </c>
      <c r="D3220">
        <v>415</v>
      </c>
    </row>
    <row r="3221" spans="1:4" x14ac:dyDescent="0.3">
      <c r="A3221">
        <v>71067</v>
      </c>
      <c r="B3221">
        <v>2016</v>
      </c>
      <c r="C3221">
        <v>281</v>
      </c>
      <c r="D3221">
        <v>423</v>
      </c>
    </row>
    <row r="3222" spans="1:4" x14ac:dyDescent="0.3">
      <c r="A3222">
        <v>71067</v>
      </c>
      <c r="B3222">
        <v>2017</v>
      </c>
      <c r="C3222">
        <v>284</v>
      </c>
      <c r="D3222">
        <v>433</v>
      </c>
    </row>
    <row r="3223" spans="1:4" x14ac:dyDescent="0.3">
      <c r="A3223">
        <v>71067</v>
      </c>
      <c r="B3223">
        <v>2018</v>
      </c>
      <c r="C3223">
        <v>281</v>
      </c>
      <c r="D3223">
        <v>438</v>
      </c>
    </row>
    <row r="3224" spans="1:4" x14ac:dyDescent="0.3">
      <c r="A3224">
        <v>71067</v>
      </c>
      <c r="B3224">
        <v>2019</v>
      </c>
      <c r="C3224">
        <v>274</v>
      </c>
      <c r="D3224">
        <v>439</v>
      </c>
    </row>
    <row r="3225" spans="1:4" x14ac:dyDescent="0.3">
      <c r="A3225">
        <v>71069</v>
      </c>
      <c r="B3225">
        <v>2009</v>
      </c>
      <c r="C3225">
        <v>394</v>
      </c>
      <c r="D3225">
        <v>523</v>
      </c>
    </row>
    <row r="3226" spans="1:4" x14ac:dyDescent="0.3">
      <c r="A3226">
        <v>71069</v>
      </c>
      <c r="B3226">
        <v>2010</v>
      </c>
      <c r="C3226">
        <v>403</v>
      </c>
      <c r="D3226">
        <v>546</v>
      </c>
    </row>
    <row r="3227" spans="1:4" x14ac:dyDescent="0.3">
      <c r="A3227">
        <v>71069</v>
      </c>
      <c r="B3227">
        <v>2011</v>
      </c>
      <c r="C3227">
        <v>389</v>
      </c>
      <c r="D3227">
        <v>559</v>
      </c>
    </row>
    <row r="3228" spans="1:4" x14ac:dyDescent="0.3">
      <c r="A3228">
        <v>71069</v>
      </c>
      <c r="B3228">
        <v>2012</v>
      </c>
      <c r="C3228">
        <v>402</v>
      </c>
      <c r="D3228">
        <v>591</v>
      </c>
    </row>
    <row r="3229" spans="1:4" x14ac:dyDescent="0.3">
      <c r="A3229">
        <v>71069</v>
      </c>
      <c r="B3229">
        <v>2013</v>
      </c>
      <c r="C3229">
        <v>422</v>
      </c>
      <c r="D3229">
        <v>604</v>
      </c>
    </row>
    <row r="3230" spans="1:4" x14ac:dyDescent="0.3">
      <c r="A3230">
        <v>71069</v>
      </c>
      <c r="B3230">
        <v>2014</v>
      </c>
      <c r="C3230">
        <v>409</v>
      </c>
      <c r="D3230">
        <v>628</v>
      </c>
    </row>
    <row r="3231" spans="1:4" x14ac:dyDescent="0.3">
      <c r="A3231">
        <v>71069</v>
      </c>
      <c r="B3231">
        <v>2015</v>
      </c>
      <c r="C3231">
        <v>406</v>
      </c>
      <c r="D3231">
        <v>641</v>
      </c>
    </row>
    <row r="3232" spans="1:4" x14ac:dyDescent="0.3">
      <c r="A3232">
        <v>71069</v>
      </c>
      <c r="B3232">
        <v>2016</v>
      </c>
      <c r="C3232">
        <v>407</v>
      </c>
      <c r="D3232">
        <v>669</v>
      </c>
    </row>
    <row r="3233" spans="1:4" x14ac:dyDescent="0.3">
      <c r="A3233">
        <v>71069</v>
      </c>
      <c r="B3233">
        <v>2017</v>
      </c>
      <c r="C3233">
        <v>417</v>
      </c>
      <c r="D3233">
        <v>679</v>
      </c>
    </row>
    <row r="3234" spans="1:4" x14ac:dyDescent="0.3">
      <c r="A3234">
        <v>71069</v>
      </c>
      <c r="B3234">
        <v>2018</v>
      </c>
      <c r="C3234">
        <v>420</v>
      </c>
      <c r="D3234">
        <v>664</v>
      </c>
    </row>
    <row r="3235" spans="1:4" x14ac:dyDescent="0.3">
      <c r="A3235">
        <v>71069</v>
      </c>
      <c r="B3235">
        <v>2019</v>
      </c>
      <c r="C3235">
        <v>411</v>
      </c>
      <c r="D3235">
        <v>665</v>
      </c>
    </row>
    <row r="3236" spans="1:4" x14ac:dyDescent="0.3">
      <c r="A3236">
        <v>71070</v>
      </c>
      <c r="B3236">
        <v>2009</v>
      </c>
      <c r="C3236">
        <v>1192</v>
      </c>
      <c r="D3236">
        <v>1899</v>
      </c>
    </row>
    <row r="3237" spans="1:4" x14ac:dyDescent="0.3">
      <c r="A3237">
        <v>71070</v>
      </c>
      <c r="B3237">
        <v>2010</v>
      </c>
      <c r="C3237">
        <v>1216</v>
      </c>
      <c r="D3237">
        <v>1916</v>
      </c>
    </row>
    <row r="3238" spans="1:4" x14ac:dyDescent="0.3">
      <c r="A3238">
        <v>71070</v>
      </c>
      <c r="B3238">
        <v>2011</v>
      </c>
      <c r="C3238">
        <v>1243</v>
      </c>
      <c r="D3238">
        <v>1937</v>
      </c>
    </row>
    <row r="3239" spans="1:4" x14ac:dyDescent="0.3">
      <c r="A3239">
        <v>71070</v>
      </c>
      <c r="B3239">
        <v>2012</v>
      </c>
      <c r="C3239">
        <v>1254</v>
      </c>
      <c r="D3239">
        <v>1967</v>
      </c>
    </row>
    <row r="3240" spans="1:4" x14ac:dyDescent="0.3">
      <c r="A3240">
        <v>71070</v>
      </c>
      <c r="B3240">
        <v>2013</v>
      </c>
      <c r="C3240">
        <v>1298</v>
      </c>
      <c r="D3240">
        <v>1984</v>
      </c>
    </row>
    <row r="3241" spans="1:4" x14ac:dyDescent="0.3">
      <c r="A3241">
        <v>71070</v>
      </c>
      <c r="B3241">
        <v>2014</v>
      </c>
      <c r="C3241">
        <v>1318</v>
      </c>
      <c r="D3241">
        <v>2042</v>
      </c>
    </row>
    <row r="3242" spans="1:4" x14ac:dyDescent="0.3">
      <c r="A3242">
        <v>71070</v>
      </c>
      <c r="B3242">
        <v>2015</v>
      </c>
      <c r="C3242">
        <v>1302</v>
      </c>
      <c r="D3242">
        <v>2095</v>
      </c>
    </row>
    <row r="3243" spans="1:4" x14ac:dyDescent="0.3">
      <c r="A3243">
        <v>71070</v>
      </c>
      <c r="B3243">
        <v>2016</v>
      </c>
      <c r="C3243">
        <v>1267</v>
      </c>
      <c r="D3243">
        <v>2125</v>
      </c>
    </row>
    <row r="3244" spans="1:4" x14ac:dyDescent="0.3">
      <c r="A3244">
        <v>71070</v>
      </c>
      <c r="B3244">
        <v>2017</v>
      </c>
      <c r="C3244">
        <v>1197</v>
      </c>
      <c r="D3244">
        <v>2152</v>
      </c>
    </row>
    <row r="3245" spans="1:4" x14ac:dyDescent="0.3">
      <c r="A3245">
        <v>71070</v>
      </c>
      <c r="B3245">
        <v>2018</v>
      </c>
      <c r="C3245">
        <v>1186</v>
      </c>
      <c r="D3245">
        <v>2183</v>
      </c>
    </row>
    <row r="3246" spans="1:4" x14ac:dyDescent="0.3">
      <c r="A3246">
        <v>71070</v>
      </c>
      <c r="B3246">
        <v>2019</v>
      </c>
      <c r="C3246">
        <v>1215</v>
      </c>
      <c r="D3246">
        <v>2166</v>
      </c>
    </row>
    <row r="3247" spans="1:4" x14ac:dyDescent="0.3">
      <c r="A3247">
        <v>72003</v>
      </c>
      <c r="B3247">
        <v>2009</v>
      </c>
      <c r="C3247">
        <v>458</v>
      </c>
      <c r="D3247">
        <v>731</v>
      </c>
    </row>
    <row r="3248" spans="1:4" x14ac:dyDescent="0.3">
      <c r="A3248">
        <v>72003</v>
      </c>
      <c r="B3248">
        <v>2010</v>
      </c>
      <c r="C3248">
        <v>451</v>
      </c>
      <c r="D3248">
        <v>715</v>
      </c>
    </row>
    <row r="3249" spans="1:4" x14ac:dyDescent="0.3">
      <c r="A3249">
        <v>72003</v>
      </c>
      <c r="B3249">
        <v>2011</v>
      </c>
      <c r="C3249">
        <v>429</v>
      </c>
      <c r="D3249">
        <v>715</v>
      </c>
    </row>
    <row r="3250" spans="1:4" x14ac:dyDescent="0.3">
      <c r="A3250">
        <v>72003</v>
      </c>
      <c r="B3250">
        <v>2012</v>
      </c>
      <c r="C3250">
        <v>437</v>
      </c>
      <c r="D3250">
        <v>729</v>
      </c>
    </row>
    <row r="3251" spans="1:4" x14ac:dyDescent="0.3">
      <c r="A3251">
        <v>72003</v>
      </c>
      <c r="B3251">
        <v>2013</v>
      </c>
      <c r="C3251">
        <v>432</v>
      </c>
      <c r="D3251">
        <v>710</v>
      </c>
    </row>
    <row r="3252" spans="1:4" x14ac:dyDescent="0.3">
      <c r="A3252">
        <v>72003</v>
      </c>
      <c r="B3252">
        <v>2014</v>
      </c>
      <c r="C3252">
        <v>445</v>
      </c>
      <c r="D3252">
        <v>695</v>
      </c>
    </row>
    <row r="3253" spans="1:4" x14ac:dyDescent="0.3">
      <c r="A3253">
        <v>72003</v>
      </c>
      <c r="B3253">
        <v>2015</v>
      </c>
      <c r="C3253">
        <v>465</v>
      </c>
      <c r="D3253">
        <v>693</v>
      </c>
    </row>
    <row r="3254" spans="1:4" x14ac:dyDescent="0.3">
      <c r="A3254">
        <v>72003</v>
      </c>
      <c r="B3254">
        <v>2016</v>
      </c>
      <c r="C3254">
        <v>460</v>
      </c>
      <c r="D3254">
        <v>697</v>
      </c>
    </row>
    <row r="3255" spans="1:4" x14ac:dyDescent="0.3">
      <c r="A3255">
        <v>72003</v>
      </c>
      <c r="B3255">
        <v>2017</v>
      </c>
      <c r="C3255">
        <v>473</v>
      </c>
      <c r="D3255">
        <v>726</v>
      </c>
    </row>
    <row r="3256" spans="1:4" x14ac:dyDescent="0.3">
      <c r="A3256">
        <v>72003</v>
      </c>
      <c r="B3256">
        <v>2018</v>
      </c>
      <c r="C3256">
        <v>475</v>
      </c>
      <c r="D3256">
        <v>738</v>
      </c>
    </row>
    <row r="3257" spans="1:4" x14ac:dyDescent="0.3">
      <c r="A3257">
        <v>72003</v>
      </c>
      <c r="B3257">
        <v>2019</v>
      </c>
      <c r="C3257">
        <v>458</v>
      </c>
      <c r="D3257">
        <v>748</v>
      </c>
    </row>
    <row r="3258" spans="1:4" x14ac:dyDescent="0.3">
      <c r="A3258">
        <v>72004</v>
      </c>
      <c r="B3258">
        <v>2009</v>
      </c>
      <c r="C3258">
        <v>505</v>
      </c>
      <c r="D3258">
        <v>839</v>
      </c>
    </row>
    <row r="3259" spans="1:4" x14ac:dyDescent="0.3">
      <c r="A3259">
        <v>72004</v>
      </c>
      <c r="B3259">
        <v>2010</v>
      </c>
      <c r="C3259">
        <v>546</v>
      </c>
      <c r="D3259">
        <v>832</v>
      </c>
    </row>
    <row r="3260" spans="1:4" x14ac:dyDescent="0.3">
      <c r="A3260">
        <v>72004</v>
      </c>
      <c r="B3260">
        <v>2011</v>
      </c>
      <c r="C3260">
        <v>585</v>
      </c>
      <c r="D3260">
        <v>831</v>
      </c>
    </row>
    <row r="3261" spans="1:4" x14ac:dyDescent="0.3">
      <c r="A3261">
        <v>72004</v>
      </c>
      <c r="B3261">
        <v>2012</v>
      </c>
      <c r="C3261">
        <v>593</v>
      </c>
      <c r="D3261">
        <v>823</v>
      </c>
    </row>
    <row r="3262" spans="1:4" x14ac:dyDescent="0.3">
      <c r="A3262">
        <v>72004</v>
      </c>
      <c r="B3262">
        <v>2013</v>
      </c>
      <c r="C3262">
        <v>617</v>
      </c>
      <c r="D3262">
        <v>828</v>
      </c>
    </row>
    <row r="3263" spans="1:4" x14ac:dyDescent="0.3">
      <c r="A3263">
        <v>72004</v>
      </c>
      <c r="B3263">
        <v>2014</v>
      </c>
      <c r="C3263">
        <v>574</v>
      </c>
      <c r="D3263">
        <v>869</v>
      </c>
    </row>
    <row r="3264" spans="1:4" x14ac:dyDescent="0.3">
      <c r="A3264">
        <v>72004</v>
      </c>
      <c r="B3264">
        <v>2015</v>
      </c>
      <c r="C3264">
        <v>589</v>
      </c>
      <c r="D3264">
        <v>894</v>
      </c>
    </row>
    <row r="3265" spans="1:4" x14ac:dyDescent="0.3">
      <c r="A3265">
        <v>72004</v>
      </c>
      <c r="B3265">
        <v>2016</v>
      </c>
      <c r="C3265">
        <v>583</v>
      </c>
      <c r="D3265">
        <v>934</v>
      </c>
    </row>
    <row r="3266" spans="1:4" x14ac:dyDescent="0.3">
      <c r="A3266">
        <v>72004</v>
      </c>
      <c r="B3266">
        <v>2017</v>
      </c>
      <c r="C3266">
        <v>574</v>
      </c>
      <c r="D3266">
        <v>960</v>
      </c>
    </row>
    <row r="3267" spans="1:4" x14ac:dyDescent="0.3">
      <c r="A3267">
        <v>72004</v>
      </c>
      <c r="B3267">
        <v>2018</v>
      </c>
      <c r="C3267">
        <v>560</v>
      </c>
      <c r="D3267">
        <v>969</v>
      </c>
    </row>
    <row r="3268" spans="1:4" x14ac:dyDescent="0.3">
      <c r="A3268">
        <v>72004</v>
      </c>
      <c r="B3268">
        <v>2019</v>
      </c>
      <c r="C3268">
        <v>558</v>
      </c>
      <c r="D3268">
        <v>983</v>
      </c>
    </row>
    <row r="3269" spans="1:4" x14ac:dyDescent="0.3">
      <c r="A3269">
        <v>72018</v>
      </c>
      <c r="B3269">
        <v>2009</v>
      </c>
      <c r="C3269">
        <v>480</v>
      </c>
      <c r="D3269">
        <v>895</v>
      </c>
    </row>
    <row r="3270" spans="1:4" x14ac:dyDescent="0.3">
      <c r="A3270">
        <v>72018</v>
      </c>
      <c r="B3270">
        <v>2010</v>
      </c>
      <c r="C3270">
        <v>500</v>
      </c>
      <c r="D3270">
        <v>887</v>
      </c>
    </row>
    <row r="3271" spans="1:4" x14ac:dyDescent="0.3">
      <c r="A3271">
        <v>72018</v>
      </c>
      <c r="B3271">
        <v>2011</v>
      </c>
      <c r="C3271">
        <v>506</v>
      </c>
      <c r="D3271">
        <v>854</v>
      </c>
    </row>
    <row r="3272" spans="1:4" x14ac:dyDescent="0.3">
      <c r="A3272">
        <v>72018</v>
      </c>
      <c r="B3272">
        <v>2012</v>
      </c>
      <c r="C3272">
        <v>518</v>
      </c>
      <c r="D3272">
        <v>867</v>
      </c>
    </row>
    <row r="3273" spans="1:4" x14ac:dyDescent="0.3">
      <c r="A3273">
        <v>72018</v>
      </c>
      <c r="B3273">
        <v>2013</v>
      </c>
      <c r="C3273">
        <v>540</v>
      </c>
      <c r="D3273">
        <v>851</v>
      </c>
    </row>
    <row r="3274" spans="1:4" x14ac:dyDescent="0.3">
      <c r="A3274">
        <v>72018</v>
      </c>
      <c r="B3274">
        <v>2014</v>
      </c>
      <c r="C3274">
        <v>530</v>
      </c>
      <c r="D3274">
        <v>866</v>
      </c>
    </row>
    <row r="3275" spans="1:4" x14ac:dyDescent="0.3">
      <c r="A3275">
        <v>72018</v>
      </c>
      <c r="B3275">
        <v>2015</v>
      </c>
      <c r="C3275">
        <v>537</v>
      </c>
      <c r="D3275">
        <v>849</v>
      </c>
    </row>
    <row r="3276" spans="1:4" x14ac:dyDescent="0.3">
      <c r="A3276">
        <v>72018</v>
      </c>
      <c r="B3276">
        <v>2016</v>
      </c>
      <c r="C3276">
        <v>483</v>
      </c>
      <c r="D3276">
        <v>866</v>
      </c>
    </row>
    <row r="3277" spans="1:4" x14ac:dyDescent="0.3">
      <c r="A3277">
        <v>72018</v>
      </c>
      <c r="B3277">
        <v>2017</v>
      </c>
      <c r="C3277">
        <v>497</v>
      </c>
      <c r="D3277">
        <v>848</v>
      </c>
    </row>
    <row r="3278" spans="1:4" x14ac:dyDescent="0.3">
      <c r="A3278">
        <v>72018</v>
      </c>
      <c r="B3278">
        <v>2018</v>
      </c>
      <c r="C3278">
        <v>459</v>
      </c>
      <c r="D3278">
        <v>861</v>
      </c>
    </row>
    <row r="3279" spans="1:4" x14ac:dyDescent="0.3">
      <c r="A3279">
        <v>72018</v>
      </c>
      <c r="B3279">
        <v>2019</v>
      </c>
      <c r="C3279">
        <v>465</v>
      </c>
      <c r="D3279">
        <v>831</v>
      </c>
    </row>
    <row r="3280" spans="1:4" x14ac:dyDescent="0.3">
      <c r="A3280">
        <v>72020</v>
      </c>
      <c r="B3280">
        <v>2009</v>
      </c>
      <c r="C3280">
        <v>1208</v>
      </c>
      <c r="D3280">
        <v>2045</v>
      </c>
    </row>
    <row r="3281" spans="1:4" x14ac:dyDescent="0.3">
      <c r="A3281">
        <v>72020</v>
      </c>
      <c r="B3281">
        <v>2010</v>
      </c>
      <c r="C3281">
        <v>1232</v>
      </c>
      <c r="D3281">
        <v>2024</v>
      </c>
    </row>
    <row r="3282" spans="1:4" x14ac:dyDescent="0.3">
      <c r="A3282">
        <v>72020</v>
      </c>
      <c r="B3282">
        <v>2011</v>
      </c>
      <c r="C3282">
        <v>1228</v>
      </c>
      <c r="D3282">
        <v>1997</v>
      </c>
    </row>
    <row r="3283" spans="1:4" x14ac:dyDescent="0.3">
      <c r="A3283">
        <v>72020</v>
      </c>
      <c r="B3283">
        <v>2012</v>
      </c>
      <c r="C3283">
        <v>1300</v>
      </c>
      <c r="D3283">
        <v>2004</v>
      </c>
    </row>
    <row r="3284" spans="1:4" x14ac:dyDescent="0.3">
      <c r="A3284">
        <v>72020</v>
      </c>
      <c r="B3284">
        <v>2013</v>
      </c>
      <c r="C3284">
        <v>1310</v>
      </c>
      <c r="D3284">
        <v>2026</v>
      </c>
    </row>
    <row r="3285" spans="1:4" x14ac:dyDescent="0.3">
      <c r="A3285">
        <v>72020</v>
      </c>
      <c r="B3285">
        <v>2014</v>
      </c>
      <c r="C3285">
        <v>1355</v>
      </c>
      <c r="D3285">
        <v>2011</v>
      </c>
    </row>
    <row r="3286" spans="1:4" x14ac:dyDescent="0.3">
      <c r="A3286">
        <v>72020</v>
      </c>
      <c r="B3286">
        <v>2015</v>
      </c>
      <c r="C3286">
        <v>1291</v>
      </c>
      <c r="D3286">
        <v>2124</v>
      </c>
    </row>
    <row r="3287" spans="1:4" x14ac:dyDescent="0.3">
      <c r="A3287">
        <v>72020</v>
      </c>
      <c r="B3287">
        <v>2016</v>
      </c>
      <c r="C3287">
        <v>1229</v>
      </c>
      <c r="D3287">
        <v>2166</v>
      </c>
    </row>
    <row r="3288" spans="1:4" x14ac:dyDescent="0.3">
      <c r="A3288">
        <v>72020</v>
      </c>
      <c r="B3288">
        <v>2017</v>
      </c>
      <c r="C3288">
        <v>1223</v>
      </c>
      <c r="D3288">
        <v>2148</v>
      </c>
    </row>
    <row r="3289" spans="1:4" x14ac:dyDescent="0.3">
      <c r="A3289">
        <v>72020</v>
      </c>
      <c r="B3289">
        <v>2018</v>
      </c>
      <c r="C3289">
        <v>1266</v>
      </c>
      <c r="D3289">
        <v>2177</v>
      </c>
    </row>
    <row r="3290" spans="1:4" x14ac:dyDescent="0.3">
      <c r="A3290">
        <v>72020</v>
      </c>
      <c r="B3290">
        <v>2019</v>
      </c>
      <c r="C3290">
        <v>1320</v>
      </c>
      <c r="D3290">
        <v>2164</v>
      </c>
    </row>
    <row r="3291" spans="1:4" x14ac:dyDescent="0.3">
      <c r="A3291">
        <v>72021</v>
      </c>
      <c r="B3291">
        <v>2009</v>
      </c>
      <c r="C3291">
        <v>908</v>
      </c>
      <c r="D3291">
        <v>1422</v>
      </c>
    </row>
    <row r="3292" spans="1:4" x14ac:dyDescent="0.3">
      <c r="A3292">
        <v>72021</v>
      </c>
      <c r="B3292">
        <v>2010</v>
      </c>
      <c r="C3292">
        <v>925</v>
      </c>
      <c r="D3292">
        <v>1422</v>
      </c>
    </row>
    <row r="3293" spans="1:4" x14ac:dyDescent="0.3">
      <c r="A3293">
        <v>72021</v>
      </c>
      <c r="B3293">
        <v>2011</v>
      </c>
      <c r="C3293">
        <v>967</v>
      </c>
      <c r="D3293">
        <v>1438</v>
      </c>
    </row>
    <row r="3294" spans="1:4" x14ac:dyDescent="0.3">
      <c r="A3294">
        <v>72021</v>
      </c>
      <c r="B3294">
        <v>2012</v>
      </c>
      <c r="C3294">
        <v>958</v>
      </c>
      <c r="D3294">
        <v>1448</v>
      </c>
    </row>
    <row r="3295" spans="1:4" x14ac:dyDescent="0.3">
      <c r="A3295">
        <v>72021</v>
      </c>
      <c r="B3295">
        <v>2013</v>
      </c>
      <c r="C3295">
        <v>969</v>
      </c>
      <c r="D3295">
        <v>1452</v>
      </c>
    </row>
    <row r="3296" spans="1:4" x14ac:dyDescent="0.3">
      <c r="A3296">
        <v>72021</v>
      </c>
      <c r="B3296">
        <v>2014</v>
      </c>
      <c r="C3296">
        <v>962</v>
      </c>
      <c r="D3296">
        <v>1440</v>
      </c>
    </row>
    <row r="3297" spans="1:4" x14ac:dyDescent="0.3">
      <c r="A3297">
        <v>72021</v>
      </c>
      <c r="B3297">
        <v>2015</v>
      </c>
      <c r="C3297">
        <v>913</v>
      </c>
      <c r="D3297">
        <v>1522</v>
      </c>
    </row>
    <row r="3298" spans="1:4" x14ac:dyDescent="0.3">
      <c r="A3298">
        <v>72021</v>
      </c>
      <c r="B3298">
        <v>2016</v>
      </c>
      <c r="C3298">
        <v>884</v>
      </c>
      <c r="D3298">
        <v>1556</v>
      </c>
    </row>
    <row r="3299" spans="1:4" x14ac:dyDescent="0.3">
      <c r="A3299">
        <v>72021</v>
      </c>
      <c r="B3299">
        <v>2017</v>
      </c>
      <c r="C3299">
        <v>846</v>
      </c>
      <c r="D3299">
        <v>1541</v>
      </c>
    </row>
    <row r="3300" spans="1:4" x14ac:dyDescent="0.3">
      <c r="A3300">
        <v>72021</v>
      </c>
      <c r="B3300">
        <v>2018</v>
      </c>
      <c r="C3300">
        <v>834</v>
      </c>
      <c r="D3300">
        <v>1495</v>
      </c>
    </row>
    <row r="3301" spans="1:4" x14ac:dyDescent="0.3">
      <c r="A3301">
        <v>72021</v>
      </c>
      <c r="B3301">
        <v>2019</v>
      </c>
      <c r="C3301">
        <v>811</v>
      </c>
      <c r="D3301">
        <v>1489</v>
      </c>
    </row>
    <row r="3302" spans="1:4" x14ac:dyDescent="0.3">
      <c r="A3302">
        <v>72030</v>
      </c>
      <c r="B3302">
        <v>2009</v>
      </c>
      <c r="C3302">
        <v>621</v>
      </c>
      <c r="D3302">
        <v>942</v>
      </c>
    </row>
    <row r="3303" spans="1:4" x14ac:dyDescent="0.3">
      <c r="A3303">
        <v>72030</v>
      </c>
      <c r="B3303">
        <v>2010</v>
      </c>
      <c r="C3303">
        <v>616</v>
      </c>
      <c r="D3303">
        <v>952</v>
      </c>
    </row>
    <row r="3304" spans="1:4" x14ac:dyDescent="0.3">
      <c r="A3304">
        <v>72030</v>
      </c>
      <c r="B3304">
        <v>2011</v>
      </c>
      <c r="C3304">
        <v>653</v>
      </c>
      <c r="D3304">
        <v>919</v>
      </c>
    </row>
    <row r="3305" spans="1:4" x14ac:dyDescent="0.3">
      <c r="A3305">
        <v>72030</v>
      </c>
      <c r="B3305">
        <v>2012</v>
      </c>
      <c r="C3305">
        <v>652</v>
      </c>
      <c r="D3305">
        <v>943</v>
      </c>
    </row>
    <row r="3306" spans="1:4" x14ac:dyDescent="0.3">
      <c r="A3306">
        <v>72030</v>
      </c>
      <c r="B3306">
        <v>2013</v>
      </c>
      <c r="C3306">
        <v>661</v>
      </c>
      <c r="D3306">
        <v>973</v>
      </c>
    </row>
    <row r="3307" spans="1:4" x14ac:dyDescent="0.3">
      <c r="A3307">
        <v>72030</v>
      </c>
      <c r="B3307">
        <v>2014</v>
      </c>
      <c r="C3307">
        <v>669</v>
      </c>
      <c r="D3307">
        <v>1025</v>
      </c>
    </row>
    <row r="3308" spans="1:4" x14ac:dyDescent="0.3">
      <c r="A3308">
        <v>72030</v>
      </c>
      <c r="B3308">
        <v>2015</v>
      </c>
      <c r="C3308">
        <v>674</v>
      </c>
      <c r="D3308">
        <v>1066</v>
      </c>
    </row>
    <row r="3309" spans="1:4" x14ac:dyDescent="0.3">
      <c r="A3309">
        <v>72030</v>
      </c>
      <c r="B3309">
        <v>2016</v>
      </c>
      <c r="C3309">
        <v>700</v>
      </c>
      <c r="D3309">
        <v>1079</v>
      </c>
    </row>
    <row r="3310" spans="1:4" x14ac:dyDescent="0.3">
      <c r="A3310">
        <v>72030</v>
      </c>
      <c r="B3310">
        <v>2017</v>
      </c>
      <c r="C3310">
        <v>662</v>
      </c>
      <c r="D3310">
        <v>1124</v>
      </c>
    </row>
    <row r="3311" spans="1:4" x14ac:dyDescent="0.3">
      <c r="A3311">
        <v>72030</v>
      </c>
      <c r="B3311">
        <v>2018</v>
      </c>
      <c r="C3311">
        <v>652</v>
      </c>
      <c r="D3311">
        <v>1146</v>
      </c>
    </row>
    <row r="3312" spans="1:4" x14ac:dyDescent="0.3">
      <c r="A3312">
        <v>72030</v>
      </c>
      <c r="B3312">
        <v>2019</v>
      </c>
      <c r="C3312">
        <v>635</v>
      </c>
      <c r="D3312">
        <v>1148</v>
      </c>
    </row>
    <row r="3313" spans="1:4" x14ac:dyDescent="0.3">
      <c r="A3313">
        <v>72037</v>
      </c>
      <c r="B3313">
        <v>2009</v>
      </c>
      <c r="C3313">
        <v>559</v>
      </c>
      <c r="D3313">
        <v>913</v>
      </c>
    </row>
    <row r="3314" spans="1:4" x14ac:dyDescent="0.3">
      <c r="A3314">
        <v>72037</v>
      </c>
      <c r="B3314">
        <v>2010</v>
      </c>
      <c r="C3314">
        <v>553</v>
      </c>
      <c r="D3314">
        <v>877</v>
      </c>
    </row>
    <row r="3315" spans="1:4" x14ac:dyDescent="0.3">
      <c r="A3315">
        <v>72037</v>
      </c>
      <c r="B3315">
        <v>2011</v>
      </c>
      <c r="C3315">
        <v>571</v>
      </c>
      <c r="D3315">
        <v>886</v>
      </c>
    </row>
    <row r="3316" spans="1:4" x14ac:dyDescent="0.3">
      <c r="A3316">
        <v>72037</v>
      </c>
      <c r="B3316">
        <v>2012</v>
      </c>
      <c r="C3316">
        <v>595</v>
      </c>
      <c r="D3316">
        <v>877</v>
      </c>
    </row>
    <row r="3317" spans="1:4" x14ac:dyDescent="0.3">
      <c r="A3317">
        <v>72037</v>
      </c>
      <c r="B3317">
        <v>2013</v>
      </c>
      <c r="C3317">
        <v>618</v>
      </c>
      <c r="D3317">
        <v>883</v>
      </c>
    </row>
    <row r="3318" spans="1:4" x14ac:dyDescent="0.3">
      <c r="A3318">
        <v>72037</v>
      </c>
      <c r="B3318">
        <v>2014</v>
      </c>
      <c r="C3318">
        <v>605</v>
      </c>
      <c r="D3318">
        <v>917</v>
      </c>
    </row>
    <row r="3319" spans="1:4" x14ac:dyDescent="0.3">
      <c r="A3319">
        <v>72037</v>
      </c>
      <c r="B3319">
        <v>2015</v>
      </c>
      <c r="C3319">
        <v>617</v>
      </c>
      <c r="D3319">
        <v>917</v>
      </c>
    </row>
    <row r="3320" spans="1:4" x14ac:dyDescent="0.3">
      <c r="A3320">
        <v>72037</v>
      </c>
      <c r="B3320">
        <v>2016</v>
      </c>
      <c r="C3320">
        <v>587</v>
      </c>
      <c r="D3320">
        <v>948</v>
      </c>
    </row>
    <row r="3321" spans="1:4" x14ac:dyDescent="0.3">
      <c r="A3321">
        <v>72037</v>
      </c>
      <c r="B3321">
        <v>2017</v>
      </c>
      <c r="C3321">
        <v>578</v>
      </c>
      <c r="D3321">
        <v>938</v>
      </c>
    </row>
    <row r="3322" spans="1:4" x14ac:dyDescent="0.3">
      <c r="A3322">
        <v>72037</v>
      </c>
      <c r="B3322">
        <v>2018</v>
      </c>
      <c r="C3322">
        <v>553</v>
      </c>
      <c r="D3322">
        <v>957</v>
      </c>
    </row>
    <row r="3323" spans="1:4" x14ac:dyDescent="0.3">
      <c r="A3323">
        <v>72037</v>
      </c>
      <c r="B3323">
        <v>2019</v>
      </c>
      <c r="C3323">
        <v>533</v>
      </c>
      <c r="D3323">
        <v>918</v>
      </c>
    </row>
    <row r="3324" spans="1:4" x14ac:dyDescent="0.3">
      <c r="A3324">
        <v>72038</v>
      </c>
      <c r="B3324">
        <v>2009</v>
      </c>
      <c r="C3324">
        <v>409</v>
      </c>
      <c r="D3324">
        <v>616</v>
      </c>
    </row>
    <row r="3325" spans="1:4" x14ac:dyDescent="0.3">
      <c r="A3325">
        <v>72038</v>
      </c>
      <c r="B3325">
        <v>2010</v>
      </c>
      <c r="C3325">
        <v>419</v>
      </c>
      <c r="D3325">
        <v>632</v>
      </c>
    </row>
    <row r="3326" spans="1:4" x14ac:dyDescent="0.3">
      <c r="A3326">
        <v>72038</v>
      </c>
      <c r="B3326">
        <v>2011</v>
      </c>
      <c r="C3326">
        <v>413</v>
      </c>
      <c r="D3326">
        <v>642</v>
      </c>
    </row>
    <row r="3327" spans="1:4" x14ac:dyDescent="0.3">
      <c r="A3327">
        <v>72038</v>
      </c>
      <c r="B3327">
        <v>2012</v>
      </c>
      <c r="C3327">
        <v>427</v>
      </c>
      <c r="D3327">
        <v>641</v>
      </c>
    </row>
    <row r="3328" spans="1:4" x14ac:dyDescent="0.3">
      <c r="A3328">
        <v>72038</v>
      </c>
      <c r="B3328">
        <v>2013</v>
      </c>
      <c r="C3328">
        <v>456</v>
      </c>
      <c r="D3328">
        <v>642</v>
      </c>
    </row>
    <row r="3329" spans="1:4" x14ac:dyDescent="0.3">
      <c r="A3329">
        <v>72038</v>
      </c>
      <c r="B3329">
        <v>2014</v>
      </c>
      <c r="C3329">
        <v>457</v>
      </c>
      <c r="D3329">
        <v>674</v>
      </c>
    </row>
    <row r="3330" spans="1:4" x14ac:dyDescent="0.3">
      <c r="A3330">
        <v>72038</v>
      </c>
      <c r="B3330">
        <v>2015</v>
      </c>
      <c r="C3330">
        <v>470</v>
      </c>
      <c r="D3330">
        <v>729</v>
      </c>
    </row>
    <row r="3331" spans="1:4" x14ac:dyDescent="0.3">
      <c r="A3331">
        <v>72038</v>
      </c>
      <c r="B3331">
        <v>2016</v>
      </c>
      <c r="C3331">
        <v>454</v>
      </c>
      <c r="D3331">
        <v>685</v>
      </c>
    </row>
    <row r="3332" spans="1:4" x14ac:dyDescent="0.3">
      <c r="A3332">
        <v>72038</v>
      </c>
      <c r="B3332">
        <v>2017</v>
      </c>
      <c r="C3332">
        <v>442</v>
      </c>
      <c r="D3332">
        <v>697</v>
      </c>
    </row>
    <row r="3333" spans="1:4" x14ac:dyDescent="0.3">
      <c r="A3333">
        <v>72038</v>
      </c>
      <c r="B3333">
        <v>2018</v>
      </c>
      <c r="C3333">
        <v>449</v>
      </c>
      <c r="D3333">
        <v>712</v>
      </c>
    </row>
    <row r="3334" spans="1:4" x14ac:dyDescent="0.3">
      <c r="A3334">
        <v>72038</v>
      </c>
      <c r="B3334">
        <v>2019</v>
      </c>
      <c r="C3334">
        <v>452</v>
      </c>
      <c r="D3334">
        <v>737</v>
      </c>
    </row>
    <row r="3335" spans="1:4" x14ac:dyDescent="0.3">
      <c r="A3335">
        <v>72039</v>
      </c>
      <c r="B3335">
        <v>2009</v>
      </c>
      <c r="C3335">
        <v>1238</v>
      </c>
      <c r="D3335">
        <v>1909</v>
      </c>
    </row>
    <row r="3336" spans="1:4" x14ac:dyDescent="0.3">
      <c r="A3336">
        <v>72039</v>
      </c>
      <c r="B3336">
        <v>2010</v>
      </c>
      <c r="C3336">
        <v>1287</v>
      </c>
      <c r="D3336">
        <v>1925</v>
      </c>
    </row>
    <row r="3337" spans="1:4" x14ac:dyDescent="0.3">
      <c r="A3337">
        <v>72039</v>
      </c>
      <c r="B3337">
        <v>2011</v>
      </c>
      <c r="C3337">
        <v>1321</v>
      </c>
      <c r="D3337">
        <v>1917</v>
      </c>
    </row>
    <row r="3338" spans="1:4" x14ac:dyDescent="0.3">
      <c r="A3338">
        <v>72039</v>
      </c>
      <c r="B3338">
        <v>2012</v>
      </c>
      <c r="C3338">
        <v>1346</v>
      </c>
      <c r="D3338">
        <v>1965</v>
      </c>
    </row>
    <row r="3339" spans="1:4" x14ac:dyDescent="0.3">
      <c r="A3339">
        <v>72039</v>
      </c>
      <c r="B3339">
        <v>2013</v>
      </c>
      <c r="C3339">
        <v>1345</v>
      </c>
      <c r="D3339">
        <v>1993</v>
      </c>
    </row>
    <row r="3340" spans="1:4" x14ac:dyDescent="0.3">
      <c r="A3340">
        <v>72039</v>
      </c>
      <c r="B3340">
        <v>2014</v>
      </c>
      <c r="C3340">
        <v>1311</v>
      </c>
      <c r="D3340">
        <v>2033</v>
      </c>
    </row>
    <row r="3341" spans="1:4" x14ac:dyDescent="0.3">
      <c r="A3341">
        <v>72039</v>
      </c>
      <c r="B3341">
        <v>2015</v>
      </c>
      <c r="C3341">
        <v>1294</v>
      </c>
      <c r="D3341">
        <v>2148</v>
      </c>
    </row>
    <row r="3342" spans="1:4" x14ac:dyDescent="0.3">
      <c r="A3342">
        <v>72039</v>
      </c>
      <c r="B3342">
        <v>2016</v>
      </c>
      <c r="C3342">
        <v>1270</v>
      </c>
      <c r="D3342">
        <v>2189</v>
      </c>
    </row>
    <row r="3343" spans="1:4" x14ac:dyDescent="0.3">
      <c r="A3343">
        <v>72039</v>
      </c>
      <c r="B3343">
        <v>2017</v>
      </c>
      <c r="C3343">
        <v>1233</v>
      </c>
      <c r="D3343">
        <v>2194</v>
      </c>
    </row>
    <row r="3344" spans="1:4" x14ac:dyDescent="0.3">
      <c r="A3344">
        <v>72039</v>
      </c>
      <c r="B3344">
        <v>2018</v>
      </c>
      <c r="C3344">
        <v>1225</v>
      </c>
      <c r="D3344">
        <v>2240</v>
      </c>
    </row>
    <row r="3345" spans="1:4" x14ac:dyDescent="0.3">
      <c r="A3345">
        <v>72039</v>
      </c>
      <c r="B3345">
        <v>2019</v>
      </c>
      <c r="C3345">
        <v>1249</v>
      </c>
      <c r="D3345">
        <v>2287</v>
      </c>
    </row>
    <row r="3346" spans="1:4" x14ac:dyDescent="0.3">
      <c r="A3346">
        <v>72041</v>
      </c>
      <c r="B3346">
        <v>2009</v>
      </c>
      <c r="C3346">
        <v>722</v>
      </c>
      <c r="D3346">
        <v>1186</v>
      </c>
    </row>
    <row r="3347" spans="1:4" x14ac:dyDescent="0.3">
      <c r="A3347">
        <v>72041</v>
      </c>
      <c r="B3347">
        <v>2010</v>
      </c>
      <c r="C3347">
        <v>714</v>
      </c>
      <c r="D3347">
        <v>1214</v>
      </c>
    </row>
    <row r="3348" spans="1:4" x14ac:dyDescent="0.3">
      <c r="A3348">
        <v>72041</v>
      </c>
      <c r="B3348">
        <v>2011</v>
      </c>
      <c r="C3348">
        <v>750</v>
      </c>
      <c r="D3348">
        <v>1187</v>
      </c>
    </row>
    <row r="3349" spans="1:4" x14ac:dyDescent="0.3">
      <c r="A3349">
        <v>72041</v>
      </c>
      <c r="B3349">
        <v>2012</v>
      </c>
      <c r="C3349">
        <v>757</v>
      </c>
      <c r="D3349">
        <v>1198</v>
      </c>
    </row>
    <row r="3350" spans="1:4" x14ac:dyDescent="0.3">
      <c r="A3350">
        <v>72041</v>
      </c>
      <c r="B3350">
        <v>2013</v>
      </c>
      <c r="C3350">
        <v>772</v>
      </c>
      <c r="D3350">
        <v>1187</v>
      </c>
    </row>
    <row r="3351" spans="1:4" x14ac:dyDescent="0.3">
      <c r="A3351">
        <v>72041</v>
      </c>
      <c r="B3351">
        <v>2014</v>
      </c>
      <c r="C3351">
        <v>826</v>
      </c>
      <c r="D3351">
        <v>1231</v>
      </c>
    </row>
    <row r="3352" spans="1:4" x14ac:dyDescent="0.3">
      <c r="A3352">
        <v>72041</v>
      </c>
      <c r="B3352">
        <v>2015</v>
      </c>
      <c r="C3352">
        <v>776</v>
      </c>
      <c r="D3352">
        <v>1280</v>
      </c>
    </row>
    <row r="3353" spans="1:4" x14ac:dyDescent="0.3">
      <c r="A3353">
        <v>72041</v>
      </c>
      <c r="B3353">
        <v>2016</v>
      </c>
      <c r="C3353">
        <v>783</v>
      </c>
      <c r="D3353">
        <v>1278</v>
      </c>
    </row>
    <row r="3354" spans="1:4" x14ac:dyDescent="0.3">
      <c r="A3354">
        <v>72041</v>
      </c>
      <c r="B3354">
        <v>2017</v>
      </c>
      <c r="C3354">
        <v>739</v>
      </c>
      <c r="D3354">
        <v>1320</v>
      </c>
    </row>
    <row r="3355" spans="1:4" x14ac:dyDescent="0.3">
      <c r="A3355">
        <v>72041</v>
      </c>
      <c r="B3355">
        <v>2018</v>
      </c>
      <c r="C3355">
        <v>703</v>
      </c>
      <c r="D3355">
        <v>1351</v>
      </c>
    </row>
    <row r="3356" spans="1:4" x14ac:dyDescent="0.3">
      <c r="A3356">
        <v>72041</v>
      </c>
      <c r="B3356">
        <v>2019</v>
      </c>
      <c r="C3356">
        <v>673</v>
      </c>
      <c r="D3356">
        <v>1340</v>
      </c>
    </row>
    <row r="3357" spans="1:4" x14ac:dyDescent="0.3">
      <c r="A3357">
        <v>72042</v>
      </c>
      <c r="B3357">
        <v>2009</v>
      </c>
      <c r="C3357">
        <v>909</v>
      </c>
      <c r="D3357">
        <v>1426</v>
      </c>
    </row>
    <row r="3358" spans="1:4" x14ac:dyDescent="0.3">
      <c r="A3358">
        <v>72042</v>
      </c>
      <c r="B3358">
        <v>2010</v>
      </c>
      <c r="C3358">
        <v>926</v>
      </c>
      <c r="D3358">
        <v>1453</v>
      </c>
    </row>
    <row r="3359" spans="1:4" x14ac:dyDescent="0.3">
      <c r="A3359">
        <v>72042</v>
      </c>
      <c r="B3359">
        <v>2011</v>
      </c>
      <c r="C3359">
        <v>940</v>
      </c>
      <c r="D3359">
        <v>1430</v>
      </c>
    </row>
    <row r="3360" spans="1:4" x14ac:dyDescent="0.3">
      <c r="A3360">
        <v>72042</v>
      </c>
      <c r="B3360">
        <v>2012</v>
      </c>
      <c r="C3360">
        <v>951</v>
      </c>
      <c r="D3360">
        <v>1444</v>
      </c>
    </row>
    <row r="3361" spans="1:4" x14ac:dyDescent="0.3">
      <c r="A3361">
        <v>72042</v>
      </c>
      <c r="B3361">
        <v>2013</v>
      </c>
      <c r="C3361">
        <v>948</v>
      </c>
      <c r="D3361">
        <v>1460</v>
      </c>
    </row>
    <row r="3362" spans="1:4" x14ac:dyDescent="0.3">
      <c r="A3362">
        <v>72042</v>
      </c>
      <c r="B3362">
        <v>2014</v>
      </c>
      <c r="C3362">
        <v>918</v>
      </c>
      <c r="D3362">
        <v>1480</v>
      </c>
    </row>
    <row r="3363" spans="1:4" x14ac:dyDescent="0.3">
      <c r="A3363">
        <v>72042</v>
      </c>
      <c r="B3363">
        <v>2015</v>
      </c>
      <c r="C3363">
        <v>950</v>
      </c>
      <c r="D3363">
        <v>1509</v>
      </c>
    </row>
    <row r="3364" spans="1:4" x14ac:dyDescent="0.3">
      <c r="A3364">
        <v>72042</v>
      </c>
      <c r="B3364">
        <v>2016</v>
      </c>
      <c r="C3364">
        <v>910</v>
      </c>
      <c r="D3364">
        <v>1532</v>
      </c>
    </row>
    <row r="3365" spans="1:4" x14ac:dyDescent="0.3">
      <c r="A3365">
        <v>72042</v>
      </c>
      <c r="B3365">
        <v>2017</v>
      </c>
      <c r="C3365">
        <v>856</v>
      </c>
      <c r="D3365">
        <v>1570</v>
      </c>
    </row>
    <row r="3366" spans="1:4" x14ac:dyDescent="0.3">
      <c r="A3366">
        <v>72042</v>
      </c>
      <c r="B3366">
        <v>2018</v>
      </c>
      <c r="C3366">
        <v>846</v>
      </c>
      <c r="D3366">
        <v>1561</v>
      </c>
    </row>
    <row r="3367" spans="1:4" x14ac:dyDescent="0.3">
      <c r="A3367">
        <v>72042</v>
      </c>
      <c r="B3367">
        <v>2019</v>
      </c>
      <c r="C3367">
        <v>797</v>
      </c>
      <c r="D3367">
        <v>1540</v>
      </c>
    </row>
    <row r="3368" spans="1:4" x14ac:dyDescent="0.3">
      <c r="A3368">
        <v>72043</v>
      </c>
      <c r="B3368">
        <v>2009</v>
      </c>
      <c r="C3368">
        <v>1049</v>
      </c>
      <c r="D3368">
        <v>1676</v>
      </c>
    </row>
    <row r="3369" spans="1:4" x14ac:dyDescent="0.3">
      <c r="A3369">
        <v>72043</v>
      </c>
      <c r="B3369">
        <v>2010</v>
      </c>
      <c r="C3369">
        <v>1026</v>
      </c>
      <c r="D3369">
        <v>1687</v>
      </c>
    </row>
    <row r="3370" spans="1:4" x14ac:dyDescent="0.3">
      <c r="A3370">
        <v>72043</v>
      </c>
      <c r="B3370">
        <v>2011</v>
      </c>
      <c r="C3370">
        <v>1093</v>
      </c>
      <c r="D3370">
        <v>1627</v>
      </c>
    </row>
    <row r="3371" spans="1:4" x14ac:dyDescent="0.3">
      <c r="A3371">
        <v>72043</v>
      </c>
      <c r="B3371">
        <v>2012</v>
      </c>
      <c r="C3371">
        <v>1135</v>
      </c>
      <c r="D3371">
        <v>1656</v>
      </c>
    </row>
    <row r="3372" spans="1:4" x14ac:dyDescent="0.3">
      <c r="A3372">
        <v>72043</v>
      </c>
      <c r="B3372">
        <v>2013</v>
      </c>
      <c r="C3372">
        <v>1154</v>
      </c>
      <c r="D3372">
        <v>1670</v>
      </c>
    </row>
    <row r="3373" spans="1:4" x14ac:dyDescent="0.3">
      <c r="A3373">
        <v>72043</v>
      </c>
      <c r="B3373">
        <v>2014</v>
      </c>
      <c r="C3373">
        <v>1226</v>
      </c>
      <c r="D3373">
        <v>1658</v>
      </c>
    </row>
    <row r="3374" spans="1:4" x14ac:dyDescent="0.3">
      <c r="A3374">
        <v>72043</v>
      </c>
      <c r="B3374">
        <v>2015</v>
      </c>
      <c r="C3374">
        <v>1241</v>
      </c>
      <c r="D3374">
        <v>1704</v>
      </c>
    </row>
    <row r="3375" spans="1:4" x14ac:dyDescent="0.3">
      <c r="A3375">
        <v>72043</v>
      </c>
      <c r="B3375">
        <v>2016</v>
      </c>
      <c r="C3375">
        <v>1218</v>
      </c>
      <c r="D3375">
        <v>1797</v>
      </c>
    </row>
    <row r="3376" spans="1:4" x14ac:dyDescent="0.3">
      <c r="A3376">
        <v>72043</v>
      </c>
      <c r="B3376">
        <v>2017</v>
      </c>
      <c r="C3376">
        <v>1191</v>
      </c>
      <c r="D3376">
        <v>1888</v>
      </c>
    </row>
    <row r="3377" spans="1:4" x14ac:dyDescent="0.3">
      <c r="A3377">
        <v>72043</v>
      </c>
      <c r="B3377">
        <v>2018</v>
      </c>
      <c r="C3377">
        <v>1228</v>
      </c>
      <c r="D3377">
        <v>1915</v>
      </c>
    </row>
    <row r="3378" spans="1:4" x14ac:dyDescent="0.3">
      <c r="A3378">
        <v>72043</v>
      </c>
      <c r="B3378">
        <v>2019</v>
      </c>
      <c r="C3378">
        <v>1231</v>
      </c>
      <c r="D3378">
        <v>1931</v>
      </c>
    </row>
    <row r="3379" spans="1:4" x14ac:dyDescent="0.3">
      <c r="A3379">
        <v>73001</v>
      </c>
      <c r="B3379">
        <v>2009</v>
      </c>
      <c r="C3379">
        <v>448</v>
      </c>
      <c r="D3379">
        <v>771</v>
      </c>
    </row>
    <row r="3380" spans="1:4" x14ac:dyDescent="0.3">
      <c r="A3380">
        <v>73001</v>
      </c>
      <c r="B3380">
        <v>2010</v>
      </c>
      <c r="C3380">
        <v>446</v>
      </c>
      <c r="D3380">
        <v>768</v>
      </c>
    </row>
    <row r="3381" spans="1:4" x14ac:dyDescent="0.3">
      <c r="A3381">
        <v>73001</v>
      </c>
      <c r="B3381">
        <v>2011</v>
      </c>
      <c r="C3381">
        <v>480</v>
      </c>
      <c r="D3381">
        <v>744</v>
      </c>
    </row>
    <row r="3382" spans="1:4" x14ac:dyDescent="0.3">
      <c r="A3382">
        <v>73001</v>
      </c>
      <c r="B3382">
        <v>2012</v>
      </c>
      <c r="C3382">
        <v>447</v>
      </c>
      <c r="D3382">
        <v>778</v>
      </c>
    </row>
    <row r="3383" spans="1:4" x14ac:dyDescent="0.3">
      <c r="A3383">
        <v>73001</v>
      </c>
      <c r="B3383">
        <v>2013</v>
      </c>
      <c r="C3383">
        <v>435</v>
      </c>
      <c r="D3383">
        <v>758</v>
      </c>
    </row>
    <row r="3384" spans="1:4" x14ac:dyDescent="0.3">
      <c r="A3384">
        <v>73001</v>
      </c>
      <c r="B3384">
        <v>2014</v>
      </c>
      <c r="C3384">
        <v>452</v>
      </c>
      <c r="D3384">
        <v>763</v>
      </c>
    </row>
    <row r="3385" spans="1:4" x14ac:dyDescent="0.3">
      <c r="A3385">
        <v>73001</v>
      </c>
      <c r="B3385">
        <v>2015</v>
      </c>
      <c r="C3385">
        <v>447</v>
      </c>
      <c r="D3385">
        <v>792</v>
      </c>
    </row>
    <row r="3386" spans="1:4" x14ac:dyDescent="0.3">
      <c r="A3386">
        <v>73001</v>
      </c>
      <c r="B3386">
        <v>2016</v>
      </c>
      <c r="C3386">
        <v>446</v>
      </c>
      <c r="D3386">
        <v>801</v>
      </c>
    </row>
    <row r="3387" spans="1:4" x14ac:dyDescent="0.3">
      <c r="A3387">
        <v>73001</v>
      </c>
      <c r="B3387">
        <v>2017</v>
      </c>
      <c r="C3387">
        <v>442</v>
      </c>
      <c r="D3387">
        <v>810</v>
      </c>
    </row>
    <row r="3388" spans="1:4" x14ac:dyDescent="0.3">
      <c r="A3388">
        <v>73001</v>
      </c>
      <c r="B3388">
        <v>2018</v>
      </c>
      <c r="C3388">
        <v>445</v>
      </c>
      <c r="D3388">
        <v>801</v>
      </c>
    </row>
    <row r="3389" spans="1:4" x14ac:dyDescent="0.3">
      <c r="A3389">
        <v>73001</v>
      </c>
      <c r="B3389">
        <v>2019</v>
      </c>
      <c r="C3389">
        <v>434</v>
      </c>
      <c r="D3389">
        <v>784</v>
      </c>
    </row>
    <row r="3390" spans="1:4" x14ac:dyDescent="0.3">
      <c r="A3390">
        <v>73006</v>
      </c>
      <c r="B3390">
        <v>2009</v>
      </c>
      <c r="C3390">
        <v>1191</v>
      </c>
      <c r="D3390">
        <v>1728</v>
      </c>
    </row>
    <row r="3391" spans="1:4" x14ac:dyDescent="0.3">
      <c r="A3391">
        <v>73006</v>
      </c>
      <c r="B3391">
        <v>2010</v>
      </c>
      <c r="C3391">
        <v>1240</v>
      </c>
      <c r="D3391">
        <v>1773</v>
      </c>
    </row>
    <row r="3392" spans="1:4" x14ac:dyDescent="0.3">
      <c r="A3392">
        <v>73006</v>
      </c>
      <c r="B3392">
        <v>2011</v>
      </c>
      <c r="C3392">
        <v>1270</v>
      </c>
      <c r="D3392">
        <v>1804</v>
      </c>
    </row>
    <row r="3393" spans="1:4" x14ac:dyDescent="0.3">
      <c r="A3393">
        <v>73006</v>
      </c>
      <c r="B3393">
        <v>2012</v>
      </c>
      <c r="C3393">
        <v>1308</v>
      </c>
      <c r="D3393">
        <v>1817</v>
      </c>
    </row>
    <row r="3394" spans="1:4" x14ac:dyDescent="0.3">
      <c r="A3394">
        <v>73006</v>
      </c>
      <c r="B3394">
        <v>2013</v>
      </c>
      <c r="C3394">
        <v>1305</v>
      </c>
      <c r="D3394">
        <v>1846</v>
      </c>
    </row>
    <row r="3395" spans="1:4" x14ac:dyDescent="0.3">
      <c r="A3395">
        <v>73006</v>
      </c>
      <c r="B3395">
        <v>2014</v>
      </c>
      <c r="C3395">
        <v>1326</v>
      </c>
      <c r="D3395">
        <v>1940</v>
      </c>
    </row>
    <row r="3396" spans="1:4" x14ac:dyDescent="0.3">
      <c r="A3396">
        <v>73006</v>
      </c>
      <c r="B3396">
        <v>2015</v>
      </c>
      <c r="C3396">
        <v>1309</v>
      </c>
      <c r="D3396">
        <v>2036</v>
      </c>
    </row>
    <row r="3397" spans="1:4" x14ac:dyDescent="0.3">
      <c r="A3397">
        <v>73006</v>
      </c>
      <c r="B3397">
        <v>2016</v>
      </c>
      <c r="C3397">
        <v>1298</v>
      </c>
      <c r="D3397">
        <v>2117</v>
      </c>
    </row>
    <row r="3398" spans="1:4" x14ac:dyDescent="0.3">
      <c r="A3398">
        <v>73006</v>
      </c>
      <c r="B3398">
        <v>2017</v>
      </c>
      <c r="C3398">
        <v>1274</v>
      </c>
      <c r="D3398">
        <v>2150</v>
      </c>
    </row>
    <row r="3399" spans="1:4" x14ac:dyDescent="0.3">
      <c r="A3399">
        <v>73006</v>
      </c>
      <c r="B3399">
        <v>2018</v>
      </c>
      <c r="C3399">
        <v>1222</v>
      </c>
      <c r="D3399">
        <v>2170</v>
      </c>
    </row>
    <row r="3400" spans="1:4" x14ac:dyDescent="0.3">
      <c r="A3400">
        <v>73006</v>
      </c>
      <c r="B3400">
        <v>2019</v>
      </c>
      <c r="C3400">
        <v>1190</v>
      </c>
      <c r="D3400">
        <v>2180</v>
      </c>
    </row>
    <row r="3401" spans="1:4" x14ac:dyDescent="0.3">
      <c r="A3401">
        <v>73009</v>
      </c>
      <c r="B3401">
        <v>2009</v>
      </c>
      <c r="C3401">
        <v>344</v>
      </c>
      <c r="D3401">
        <v>652</v>
      </c>
    </row>
    <row r="3402" spans="1:4" x14ac:dyDescent="0.3">
      <c r="A3402">
        <v>73009</v>
      </c>
      <c r="B3402">
        <v>2010</v>
      </c>
      <c r="C3402">
        <v>342</v>
      </c>
      <c r="D3402">
        <v>636</v>
      </c>
    </row>
    <row r="3403" spans="1:4" x14ac:dyDescent="0.3">
      <c r="A3403">
        <v>73009</v>
      </c>
      <c r="B3403">
        <v>2011</v>
      </c>
      <c r="C3403">
        <v>354</v>
      </c>
      <c r="D3403">
        <v>619</v>
      </c>
    </row>
    <row r="3404" spans="1:4" x14ac:dyDescent="0.3">
      <c r="A3404">
        <v>73009</v>
      </c>
      <c r="B3404">
        <v>2012</v>
      </c>
      <c r="C3404">
        <v>355</v>
      </c>
      <c r="D3404">
        <v>617</v>
      </c>
    </row>
    <row r="3405" spans="1:4" x14ac:dyDescent="0.3">
      <c r="A3405">
        <v>73009</v>
      </c>
      <c r="B3405">
        <v>2013</v>
      </c>
      <c r="C3405">
        <v>359</v>
      </c>
      <c r="D3405">
        <v>619</v>
      </c>
    </row>
    <row r="3406" spans="1:4" x14ac:dyDescent="0.3">
      <c r="A3406">
        <v>73009</v>
      </c>
      <c r="B3406">
        <v>2014</v>
      </c>
      <c r="C3406">
        <v>352</v>
      </c>
      <c r="D3406">
        <v>627</v>
      </c>
    </row>
    <row r="3407" spans="1:4" x14ac:dyDescent="0.3">
      <c r="A3407">
        <v>73009</v>
      </c>
      <c r="B3407">
        <v>2015</v>
      </c>
      <c r="C3407">
        <v>368</v>
      </c>
      <c r="D3407">
        <v>628</v>
      </c>
    </row>
    <row r="3408" spans="1:4" x14ac:dyDescent="0.3">
      <c r="A3408">
        <v>73009</v>
      </c>
      <c r="B3408">
        <v>2016</v>
      </c>
      <c r="C3408">
        <v>395</v>
      </c>
      <c r="D3408">
        <v>641</v>
      </c>
    </row>
    <row r="3409" spans="1:4" x14ac:dyDescent="0.3">
      <c r="A3409">
        <v>73009</v>
      </c>
      <c r="B3409">
        <v>2017</v>
      </c>
      <c r="C3409">
        <v>384</v>
      </c>
      <c r="D3409">
        <v>685</v>
      </c>
    </row>
    <row r="3410" spans="1:4" x14ac:dyDescent="0.3">
      <c r="A3410">
        <v>73009</v>
      </c>
      <c r="B3410">
        <v>2018</v>
      </c>
      <c r="C3410">
        <v>386</v>
      </c>
      <c r="D3410">
        <v>692</v>
      </c>
    </row>
    <row r="3411" spans="1:4" x14ac:dyDescent="0.3">
      <c r="A3411">
        <v>73009</v>
      </c>
      <c r="B3411">
        <v>2019</v>
      </c>
      <c r="C3411">
        <v>379</v>
      </c>
      <c r="D3411">
        <v>706</v>
      </c>
    </row>
    <row r="3412" spans="1:4" x14ac:dyDescent="0.3">
      <c r="A3412">
        <v>73022</v>
      </c>
      <c r="B3412">
        <v>2009</v>
      </c>
      <c r="C3412">
        <v>205</v>
      </c>
      <c r="D3412">
        <v>266</v>
      </c>
    </row>
    <row r="3413" spans="1:4" x14ac:dyDescent="0.3">
      <c r="A3413">
        <v>73022</v>
      </c>
      <c r="B3413">
        <v>2010</v>
      </c>
      <c r="C3413">
        <v>237</v>
      </c>
      <c r="D3413">
        <v>292</v>
      </c>
    </row>
    <row r="3414" spans="1:4" x14ac:dyDescent="0.3">
      <c r="A3414">
        <v>73022</v>
      </c>
      <c r="B3414">
        <v>2011</v>
      </c>
      <c r="C3414">
        <v>234</v>
      </c>
      <c r="D3414">
        <v>294</v>
      </c>
    </row>
    <row r="3415" spans="1:4" x14ac:dyDescent="0.3">
      <c r="A3415">
        <v>73022</v>
      </c>
      <c r="B3415">
        <v>2012</v>
      </c>
      <c r="C3415">
        <v>216</v>
      </c>
      <c r="D3415">
        <v>301</v>
      </c>
    </row>
    <row r="3416" spans="1:4" x14ac:dyDescent="0.3">
      <c r="A3416">
        <v>73022</v>
      </c>
      <c r="B3416">
        <v>2013</v>
      </c>
      <c r="C3416">
        <v>203</v>
      </c>
      <c r="D3416">
        <v>299</v>
      </c>
    </row>
    <row r="3417" spans="1:4" x14ac:dyDescent="0.3">
      <c r="A3417">
        <v>73022</v>
      </c>
      <c r="B3417">
        <v>2014</v>
      </c>
      <c r="C3417">
        <v>173</v>
      </c>
      <c r="D3417">
        <v>305</v>
      </c>
    </row>
    <row r="3418" spans="1:4" x14ac:dyDescent="0.3">
      <c r="A3418">
        <v>73022</v>
      </c>
      <c r="B3418">
        <v>2015</v>
      </c>
      <c r="C3418">
        <v>172</v>
      </c>
      <c r="D3418">
        <v>279</v>
      </c>
    </row>
    <row r="3419" spans="1:4" x14ac:dyDescent="0.3">
      <c r="A3419">
        <v>73022</v>
      </c>
      <c r="B3419">
        <v>2016</v>
      </c>
      <c r="C3419">
        <v>163</v>
      </c>
      <c r="D3419">
        <v>278</v>
      </c>
    </row>
    <row r="3420" spans="1:4" x14ac:dyDescent="0.3">
      <c r="A3420">
        <v>73022</v>
      </c>
      <c r="B3420">
        <v>2017</v>
      </c>
      <c r="C3420">
        <v>150</v>
      </c>
      <c r="D3420">
        <v>283</v>
      </c>
    </row>
    <row r="3421" spans="1:4" x14ac:dyDescent="0.3">
      <c r="A3421">
        <v>73022</v>
      </c>
      <c r="B3421">
        <v>2018</v>
      </c>
      <c r="C3421">
        <v>149</v>
      </c>
      <c r="D3421">
        <v>285</v>
      </c>
    </row>
    <row r="3422" spans="1:4" x14ac:dyDescent="0.3">
      <c r="A3422">
        <v>73022</v>
      </c>
      <c r="B3422">
        <v>2019</v>
      </c>
      <c r="C3422">
        <v>156</v>
      </c>
      <c r="D3422">
        <v>271</v>
      </c>
    </row>
    <row r="3423" spans="1:4" x14ac:dyDescent="0.3">
      <c r="A3423">
        <v>73032</v>
      </c>
      <c r="B3423">
        <v>2009</v>
      </c>
      <c r="C3423">
        <v>334</v>
      </c>
      <c r="D3423">
        <v>463</v>
      </c>
    </row>
    <row r="3424" spans="1:4" x14ac:dyDescent="0.3">
      <c r="A3424">
        <v>73032</v>
      </c>
      <c r="B3424">
        <v>2010</v>
      </c>
      <c r="C3424">
        <v>333</v>
      </c>
      <c r="D3424">
        <v>469</v>
      </c>
    </row>
    <row r="3425" spans="1:4" x14ac:dyDescent="0.3">
      <c r="A3425">
        <v>73032</v>
      </c>
      <c r="B3425">
        <v>2011</v>
      </c>
      <c r="C3425">
        <v>313</v>
      </c>
      <c r="D3425">
        <v>469</v>
      </c>
    </row>
    <row r="3426" spans="1:4" x14ac:dyDescent="0.3">
      <c r="A3426">
        <v>73032</v>
      </c>
      <c r="B3426">
        <v>2012</v>
      </c>
      <c r="C3426">
        <v>336</v>
      </c>
      <c r="D3426">
        <v>477</v>
      </c>
    </row>
    <row r="3427" spans="1:4" x14ac:dyDescent="0.3">
      <c r="A3427">
        <v>73032</v>
      </c>
      <c r="B3427">
        <v>2013</v>
      </c>
      <c r="C3427">
        <v>338</v>
      </c>
      <c r="D3427">
        <v>487</v>
      </c>
    </row>
    <row r="3428" spans="1:4" x14ac:dyDescent="0.3">
      <c r="A3428">
        <v>73032</v>
      </c>
      <c r="B3428">
        <v>2014</v>
      </c>
      <c r="C3428">
        <v>330</v>
      </c>
      <c r="D3428">
        <v>503</v>
      </c>
    </row>
    <row r="3429" spans="1:4" x14ac:dyDescent="0.3">
      <c r="A3429">
        <v>73032</v>
      </c>
      <c r="B3429">
        <v>2015</v>
      </c>
      <c r="C3429">
        <v>331</v>
      </c>
      <c r="D3429">
        <v>507</v>
      </c>
    </row>
    <row r="3430" spans="1:4" x14ac:dyDescent="0.3">
      <c r="A3430">
        <v>73032</v>
      </c>
      <c r="B3430">
        <v>2016</v>
      </c>
      <c r="C3430">
        <v>318</v>
      </c>
      <c r="D3430">
        <v>520</v>
      </c>
    </row>
    <row r="3431" spans="1:4" x14ac:dyDescent="0.3">
      <c r="A3431">
        <v>73032</v>
      </c>
      <c r="B3431">
        <v>2017</v>
      </c>
      <c r="C3431">
        <v>303</v>
      </c>
      <c r="D3431">
        <v>528</v>
      </c>
    </row>
    <row r="3432" spans="1:4" x14ac:dyDescent="0.3">
      <c r="A3432">
        <v>73032</v>
      </c>
      <c r="B3432">
        <v>2018</v>
      </c>
      <c r="C3432">
        <v>277</v>
      </c>
      <c r="D3432">
        <v>544</v>
      </c>
    </row>
    <row r="3433" spans="1:4" x14ac:dyDescent="0.3">
      <c r="A3433">
        <v>73032</v>
      </c>
      <c r="B3433">
        <v>2019</v>
      </c>
      <c r="C3433">
        <v>271</v>
      </c>
      <c r="D3433">
        <v>529</v>
      </c>
    </row>
    <row r="3434" spans="1:4" x14ac:dyDescent="0.3">
      <c r="A3434">
        <v>73040</v>
      </c>
      <c r="B3434">
        <v>2009</v>
      </c>
      <c r="C3434">
        <v>226</v>
      </c>
      <c r="D3434">
        <v>343</v>
      </c>
    </row>
    <row r="3435" spans="1:4" x14ac:dyDescent="0.3">
      <c r="A3435">
        <v>73040</v>
      </c>
      <c r="B3435">
        <v>2010</v>
      </c>
      <c r="C3435">
        <v>244</v>
      </c>
      <c r="D3435">
        <v>338</v>
      </c>
    </row>
    <row r="3436" spans="1:4" x14ac:dyDescent="0.3">
      <c r="A3436">
        <v>73040</v>
      </c>
      <c r="B3436">
        <v>2011</v>
      </c>
      <c r="C3436">
        <v>262</v>
      </c>
      <c r="D3436">
        <v>330</v>
      </c>
    </row>
    <row r="3437" spans="1:4" x14ac:dyDescent="0.3">
      <c r="A3437">
        <v>73040</v>
      </c>
      <c r="B3437">
        <v>2012</v>
      </c>
      <c r="C3437">
        <v>274</v>
      </c>
      <c r="D3437">
        <v>333</v>
      </c>
    </row>
    <row r="3438" spans="1:4" x14ac:dyDescent="0.3">
      <c r="A3438">
        <v>73040</v>
      </c>
      <c r="B3438">
        <v>2013</v>
      </c>
      <c r="C3438">
        <v>279</v>
      </c>
      <c r="D3438">
        <v>346</v>
      </c>
    </row>
    <row r="3439" spans="1:4" x14ac:dyDescent="0.3">
      <c r="A3439">
        <v>73040</v>
      </c>
      <c r="B3439">
        <v>2014</v>
      </c>
      <c r="C3439">
        <v>284</v>
      </c>
      <c r="D3439">
        <v>367</v>
      </c>
    </row>
    <row r="3440" spans="1:4" x14ac:dyDescent="0.3">
      <c r="A3440">
        <v>73040</v>
      </c>
      <c r="B3440">
        <v>2015</v>
      </c>
      <c r="C3440">
        <v>276</v>
      </c>
      <c r="D3440">
        <v>399</v>
      </c>
    </row>
    <row r="3441" spans="1:4" x14ac:dyDescent="0.3">
      <c r="A3441">
        <v>73040</v>
      </c>
      <c r="B3441">
        <v>2016</v>
      </c>
      <c r="C3441">
        <v>294</v>
      </c>
      <c r="D3441">
        <v>409</v>
      </c>
    </row>
    <row r="3442" spans="1:4" x14ac:dyDescent="0.3">
      <c r="A3442">
        <v>73040</v>
      </c>
      <c r="B3442">
        <v>2017</v>
      </c>
      <c r="C3442">
        <v>274</v>
      </c>
      <c r="D3442">
        <v>431</v>
      </c>
    </row>
    <row r="3443" spans="1:4" x14ac:dyDescent="0.3">
      <c r="A3443">
        <v>73040</v>
      </c>
      <c r="B3443">
        <v>2018</v>
      </c>
      <c r="C3443">
        <v>255</v>
      </c>
      <c r="D3443">
        <v>442</v>
      </c>
    </row>
    <row r="3444" spans="1:4" x14ac:dyDescent="0.3">
      <c r="A3444">
        <v>73040</v>
      </c>
      <c r="B3444">
        <v>2019</v>
      </c>
      <c r="C3444">
        <v>277</v>
      </c>
      <c r="D3444">
        <v>432</v>
      </c>
    </row>
    <row r="3445" spans="1:4" x14ac:dyDescent="0.3">
      <c r="A3445">
        <v>73042</v>
      </c>
      <c r="B3445">
        <v>2009</v>
      </c>
      <c r="C3445">
        <v>921</v>
      </c>
      <c r="D3445">
        <v>1637</v>
      </c>
    </row>
    <row r="3446" spans="1:4" x14ac:dyDescent="0.3">
      <c r="A3446">
        <v>73042</v>
      </c>
      <c r="B3446">
        <v>2010</v>
      </c>
      <c r="C3446">
        <v>930</v>
      </c>
      <c r="D3446">
        <v>1622</v>
      </c>
    </row>
    <row r="3447" spans="1:4" x14ac:dyDescent="0.3">
      <c r="A3447">
        <v>73042</v>
      </c>
      <c r="B3447">
        <v>2011</v>
      </c>
      <c r="C3447">
        <v>937</v>
      </c>
      <c r="D3447">
        <v>1608</v>
      </c>
    </row>
    <row r="3448" spans="1:4" x14ac:dyDescent="0.3">
      <c r="A3448">
        <v>73042</v>
      </c>
      <c r="B3448">
        <v>2012</v>
      </c>
      <c r="C3448">
        <v>997</v>
      </c>
      <c r="D3448">
        <v>1609</v>
      </c>
    </row>
    <row r="3449" spans="1:4" x14ac:dyDescent="0.3">
      <c r="A3449">
        <v>73042</v>
      </c>
      <c r="B3449">
        <v>2013</v>
      </c>
      <c r="C3449">
        <v>1024</v>
      </c>
      <c r="D3449">
        <v>1568</v>
      </c>
    </row>
    <row r="3450" spans="1:4" x14ac:dyDescent="0.3">
      <c r="A3450">
        <v>73042</v>
      </c>
      <c r="B3450">
        <v>2014</v>
      </c>
      <c r="C3450">
        <v>1072</v>
      </c>
      <c r="D3450">
        <v>1586</v>
      </c>
    </row>
    <row r="3451" spans="1:4" x14ac:dyDescent="0.3">
      <c r="A3451">
        <v>73042</v>
      </c>
      <c r="B3451">
        <v>2015</v>
      </c>
      <c r="C3451">
        <v>1121</v>
      </c>
      <c r="D3451">
        <v>1613</v>
      </c>
    </row>
    <row r="3452" spans="1:4" x14ac:dyDescent="0.3">
      <c r="A3452">
        <v>73042</v>
      </c>
      <c r="B3452">
        <v>2016</v>
      </c>
      <c r="C3452">
        <v>1123</v>
      </c>
      <c r="D3452">
        <v>1630</v>
      </c>
    </row>
    <row r="3453" spans="1:4" x14ac:dyDescent="0.3">
      <c r="A3453">
        <v>73042</v>
      </c>
      <c r="B3453">
        <v>2017</v>
      </c>
      <c r="C3453">
        <v>1056</v>
      </c>
      <c r="D3453">
        <v>1688</v>
      </c>
    </row>
    <row r="3454" spans="1:4" x14ac:dyDescent="0.3">
      <c r="A3454">
        <v>73042</v>
      </c>
      <c r="B3454">
        <v>2018</v>
      </c>
      <c r="C3454">
        <v>1055</v>
      </c>
      <c r="D3454">
        <v>1727</v>
      </c>
    </row>
    <row r="3455" spans="1:4" x14ac:dyDescent="0.3">
      <c r="A3455">
        <v>73042</v>
      </c>
      <c r="B3455">
        <v>2019</v>
      </c>
      <c r="C3455">
        <v>1031</v>
      </c>
      <c r="D3455">
        <v>1679</v>
      </c>
    </row>
    <row r="3456" spans="1:4" x14ac:dyDescent="0.3">
      <c r="A3456">
        <v>73066</v>
      </c>
      <c r="B3456">
        <v>2009</v>
      </c>
      <c r="C3456">
        <v>562</v>
      </c>
      <c r="D3456">
        <v>822</v>
      </c>
    </row>
    <row r="3457" spans="1:4" x14ac:dyDescent="0.3">
      <c r="A3457">
        <v>73066</v>
      </c>
      <c r="B3457">
        <v>2010</v>
      </c>
      <c r="C3457">
        <v>588</v>
      </c>
      <c r="D3457">
        <v>838</v>
      </c>
    </row>
    <row r="3458" spans="1:4" x14ac:dyDescent="0.3">
      <c r="A3458">
        <v>73066</v>
      </c>
      <c r="B3458">
        <v>2011</v>
      </c>
      <c r="C3458">
        <v>590</v>
      </c>
      <c r="D3458">
        <v>858</v>
      </c>
    </row>
    <row r="3459" spans="1:4" x14ac:dyDescent="0.3">
      <c r="A3459">
        <v>73066</v>
      </c>
      <c r="B3459">
        <v>2012</v>
      </c>
      <c r="C3459">
        <v>596</v>
      </c>
      <c r="D3459">
        <v>876</v>
      </c>
    </row>
    <row r="3460" spans="1:4" x14ac:dyDescent="0.3">
      <c r="A3460">
        <v>73066</v>
      </c>
      <c r="B3460">
        <v>2013</v>
      </c>
      <c r="C3460">
        <v>586</v>
      </c>
      <c r="D3460">
        <v>885</v>
      </c>
    </row>
    <row r="3461" spans="1:4" x14ac:dyDescent="0.3">
      <c r="A3461">
        <v>73066</v>
      </c>
      <c r="B3461">
        <v>2014</v>
      </c>
      <c r="C3461">
        <v>620</v>
      </c>
      <c r="D3461">
        <v>876</v>
      </c>
    </row>
    <row r="3462" spans="1:4" x14ac:dyDescent="0.3">
      <c r="A3462">
        <v>73066</v>
      </c>
      <c r="B3462">
        <v>2015</v>
      </c>
      <c r="C3462">
        <v>619</v>
      </c>
      <c r="D3462">
        <v>891</v>
      </c>
    </row>
    <row r="3463" spans="1:4" x14ac:dyDescent="0.3">
      <c r="A3463">
        <v>73066</v>
      </c>
      <c r="B3463">
        <v>2016</v>
      </c>
      <c r="C3463">
        <v>591</v>
      </c>
      <c r="D3463">
        <v>907</v>
      </c>
    </row>
    <row r="3464" spans="1:4" x14ac:dyDescent="0.3">
      <c r="A3464">
        <v>73066</v>
      </c>
      <c r="B3464">
        <v>2017</v>
      </c>
      <c r="C3464">
        <v>604</v>
      </c>
      <c r="D3464">
        <v>891</v>
      </c>
    </row>
    <row r="3465" spans="1:4" x14ac:dyDescent="0.3">
      <c r="A3465">
        <v>73066</v>
      </c>
      <c r="B3465">
        <v>2018</v>
      </c>
      <c r="C3465">
        <v>606</v>
      </c>
      <c r="D3465">
        <v>884</v>
      </c>
    </row>
    <row r="3466" spans="1:4" x14ac:dyDescent="0.3">
      <c r="A3466">
        <v>73066</v>
      </c>
      <c r="B3466">
        <v>2019</v>
      </c>
      <c r="C3466">
        <v>619</v>
      </c>
      <c r="D3466">
        <v>903</v>
      </c>
    </row>
    <row r="3467" spans="1:4" x14ac:dyDescent="0.3">
      <c r="A3467">
        <v>73083</v>
      </c>
      <c r="B3467">
        <v>2009</v>
      </c>
      <c r="C3467">
        <v>1054</v>
      </c>
      <c r="D3467">
        <v>1743</v>
      </c>
    </row>
    <row r="3468" spans="1:4" x14ac:dyDescent="0.3">
      <c r="A3468">
        <v>73083</v>
      </c>
      <c r="B3468">
        <v>2010</v>
      </c>
      <c r="C3468">
        <v>1103</v>
      </c>
      <c r="D3468">
        <v>1715</v>
      </c>
    </row>
    <row r="3469" spans="1:4" x14ac:dyDescent="0.3">
      <c r="A3469">
        <v>73083</v>
      </c>
      <c r="B3469">
        <v>2011</v>
      </c>
      <c r="C3469">
        <v>1122</v>
      </c>
      <c r="D3469">
        <v>1726</v>
      </c>
    </row>
    <row r="3470" spans="1:4" x14ac:dyDescent="0.3">
      <c r="A3470">
        <v>73083</v>
      </c>
      <c r="B3470">
        <v>2012</v>
      </c>
      <c r="C3470">
        <v>1123</v>
      </c>
      <c r="D3470">
        <v>1743</v>
      </c>
    </row>
    <row r="3471" spans="1:4" x14ac:dyDescent="0.3">
      <c r="A3471">
        <v>73083</v>
      </c>
      <c r="B3471">
        <v>2013</v>
      </c>
      <c r="C3471">
        <v>1094</v>
      </c>
      <c r="D3471">
        <v>1763</v>
      </c>
    </row>
    <row r="3472" spans="1:4" x14ac:dyDescent="0.3">
      <c r="A3472">
        <v>73083</v>
      </c>
      <c r="B3472">
        <v>2014</v>
      </c>
      <c r="C3472">
        <v>1074</v>
      </c>
      <c r="D3472">
        <v>1762</v>
      </c>
    </row>
    <row r="3473" spans="1:4" x14ac:dyDescent="0.3">
      <c r="A3473">
        <v>73083</v>
      </c>
      <c r="B3473">
        <v>2015</v>
      </c>
      <c r="C3473">
        <v>1093</v>
      </c>
      <c r="D3473">
        <v>1784</v>
      </c>
    </row>
    <row r="3474" spans="1:4" x14ac:dyDescent="0.3">
      <c r="A3474">
        <v>73083</v>
      </c>
      <c r="B3474">
        <v>2016</v>
      </c>
      <c r="C3474">
        <v>1055</v>
      </c>
      <c r="D3474">
        <v>1821</v>
      </c>
    </row>
    <row r="3475" spans="1:4" x14ac:dyDescent="0.3">
      <c r="A3475">
        <v>73083</v>
      </c>
      <c r="B3475">
        <v>2017</v>
      </c>
      <c r="C3475">
        <v>1092</v>
      </c>
      <c r="D3475">
        <v>1852</v>
      </c>
    </row>
    <row r="3476" spans="1:4" x14ac:dyDescent="0.3">
      <c r="A3476">
        <v>73083</v>
      </c>
      <c r="B3476">
        <v>2018</v>
      </c>
      <c r="C3476">
        <v>1087</v>
      </c>
      <c r="D3476">
        <v>1826</v>
      </c>
    </row>
    <row r="3477" spans="1:4" x14ac:dyDescent="0.3">
      <c r="A3477">
        <v>73083</v>
      </c>
      <c r="B3477">
        <v>2019</v>
      </c>
      <c r="C3477">
        <v>1070</v>
      </c>
      <c r="D3477">
        <v>1838</v>
      </c>
    </row>
    <row r="3478" spans="1:4" x14ac:dyDescent="0.3">
      <c r="A3478">
        <v>73098</v>
      </c>
      <c r="B3478">
        <v>2009</v>
      </c>
      <c r="C3478">
        <v>301</v>
      </c>
      <c r="D3478">
        <v>434</v>
      </c>
    </row>
    <row r="3479" spans="1:4" x14ac:dyDescent="0.3">
      <c r="A3479">
        <v>73098</v>
      </c>
      <c r="B3479">
        <v>2010</v>
      </c>
      <c r="C3479">
        <v>317</v>
      </c>
      <c r="D3479">
        <v>436</v>
      </c>
    </row>
    <row r="3480" spans="1:4" x14ac:dyDescent="0.3">
      <c r="A3480">
        <v>73098</v>
      </c>
      <c r="B3480">
        <v>2011</v>
      </c>
      <c r="C3480">
        <v>305</v>
      </c>
      <c r="D3480">
        <v>433</v>
      </c>
    </row>
    <row r="3481" spans="1:4" x14ac:dyDescent="0.3">
      <c r="A3481">
        <v>73098</v>
      </c>
      <c r="B3481">
        <v>2012</v>
      </c>
      <c r="C3481">
        <v>325</v>
      </c>
      <c r="D3481">
        <v>431</v>
      </c>
    </row>
    <row r="3482" spans="1:4" x14ac:dyDescent="0.3">
      <c r="A3482">
        <v>73098</v>
      </c>
      <c r="B3482">
        <v>2013</v>
      </c>
      <c r="C3482">
        <v>330</v>
      </c>
      <c r="D3482">
        <v>442</v>
      </c>
    </row>
    <row r="3483" spans="1:4" x14ac:dyDescent="0.3">
      <c r="A3483">
        <v>73098</v>
      </c>
      <c r="B3483">
        <v>2014</v>
      </c>
      <c r="C3483">
        <v>304</v>
      </c>
      <c r="D3483">
        <v>473</v>
      </c>
    </row>
    <row r="3484" spans="1:4" x14ac:dyDescent="0.3">
      <c r="A3484">
        <v>73098</v>
      </c>
      <c r="B3484">
        <v>2015</v>
      </c>
      <c r="C3484">
        <v>303</v>
      </c>
      <c r="D3484">
        <v>452</v>
      </c>
    </row>
    <row r="3485" spans="1:4" x14ac:dyDescent="0.3">
      <c r="A3485">
        <v>73098</v>
      </c>
      <c r="B3485">
        <v>2016</v>
      </c>
      <c r="C3485">
        <v>270</v>
      </c>
      <c r="D3485">
        <v>469</v>
      </c>
    </row>
    <row r="3486" spans="1:4" x14ac:dyDescent="0.3">
      <c r="A3486">
        <v>73098</v>
      </c>
      <c r="B3486">
        <v>2017</v>
      </c>
      <c r="C3486">
        <v>254</v>
      </c>
      <c r="D3486">
        <v>463</v>
      </c>
    </row>
    <row r="3487" spans="1:4" x14ac:dyDescent="0.3">
      <c r="A3487">
        <v>73098</v>
      </c>
      <c r="B3487">
        <v>2018</v>
      </c>
      <c r="C3487">
        <v>247</v>
      </c>
      <c r="D3487">
        <v>459</v>
      </c>
    </row>
    <row r="3488" spans="1:4" x14ac:dyDescent="0.3">
      <c r="A3488">
        <v>73098</v>
      </c>
      <c r="B3488">
        <v>2019</v>
      </c>
      <c r="C3488">
        <v>224</v>
      </c>
      <c r="D3488">
        <v>469</v>
      </c>
    </row>
    <row r="3489" spans="1:4" x14ac:dyDescent="0.3">
      <c r="A3489">
        <v>73107</v>
      </c>
      <c r="B3489">
        <v>2009</v>
      </c>
      <c r="C3489">
        <v>1434</v>
      </c>
      <c r="D3489">
        <v>2152</v>
      </c>
    </row>
    <row r="3490" spans="1:4" x14ac:dyDescent="0.3">
      <c r="A3490">
        <v>73107</v>
      </c>
      <c r="B3490">
        <v>2010</v>
      </c>
      <c r="C3490">
        <v>1444</v>
      </c>
      <c r="D3490">
        <v>2202</v>
      </c>
    </row>
    <row r="3491" spans="1:4" x14ac:dyDescent="0.3">
      <c r="A3491">
        <v>73107</v>
      </c>
      <c r="B3491">
        <v>2011</v>
      </c>
      <c r="C3491">
        <v>1506</v>
      </c>
      <c r="D3491">
        <v>2242</v>
      </c>
    </row>
    <row r="3492" spans="1:4" x14ac:dyDescent="0.3">
      <c r="A3492">
        <v>73107</v>
      </c>
      <c r="B3492">
        <v>2012</v>
      </c>
      <c r="C3492">
        <v>1517</v>
      </c>
      <c r="D3492">
        <v>2266</v>
      </c>
    </row>
    <row r="3493" spans="1:4" x14ac:dyDescent="0.3">
      <c r="A3493">
        <v>73107</v>
      </c>
      <c r="B3493">
        <v>2013</v>
      </c>
      <c r="C3493">
        <v>1547</v>
      </c>
      <c r="D3493">
        <v>2227</v>
      </c>
    </row>
    <row r="3494" spans="1:4" x14ac:dyDescent="0.3">
      <c r="A3494">
        <v>73107</v>
      </c>
      <c r="B3494">
        <v>2014</v>
      </c>
      <c r="C3494">
        <v>1495</v>
      </c>
      <c r="D3494">
        <v>2268</v>
      </c>
    </row>
    <row r="3495" spans="1:4" x14ac:dyDescent="0.3">
      <c r="A3495">
        <v>73107</v>
      </c>
      <c r="B3495">
        <v>2015</v>
      </c>
      <c r="C3495">
        <v>1472</v>
      </c>
      <c r="D3495">
        <v>2346</v>
      </c>
    </row>
    <row r="3496" spans="1:4" x14ac:dyDescent="0.3">
      <c r="A3496">
        <v>73107</v>
      </c>
      <c r="B3496">
        <v>2016</v>
      </c>
      <c r="C3496">
        <v>1499</v>
      </c>
      <c r="D3496">
        <v>2373</v>
      </c>
    </row>
    <row r="3497" spans="1:4" x14ac:dyDescent="0.3">
      <c r="A3497">
        <v>73107</v>
      </c>
      <c r="B3497">
        <v>2017</v>
      </c>
      <c r="C3497">
        <v>1494</v>
      </c>
      <c r="D3497">
        <v>2416</v>
      </c>
    </row>
    <row r="3498" spans="1:4" x14ac:dyDescent="0.3">
      <c r="A3498">
        <v>73107</v>
      </c>
      <c r="B3498">
        <v>2018</v>
      </c>
      <c r="C3498">
        <v>1476</v>
      </c>
      <c r="D3498">
        <v>2458</v>
      </c>
    </row>
    <row r="3499" spans="1:4" x14ac:dyDescent="0.3">
      <c r="A3499">
        <v>73107</v>
      </c>
      <c r="B3499">
        <v>2019</v>
      </c>
      <c r="C3499">
        <v>1480</v>
      </c>
      <c r="D3499">
        <v>2505</v>
      </c>
    </row>
    <row r="3500" spans="1:4" x14ac:dyDescent="0.3">
      <c r="A3500">
        <v>73109</v>
      </c>
      <c r="B3500">
        <v>2009</v>
      </c>
      <c r="C3500">
        <v>182</v>
      </c>
      <c r="D3500">
        <v>300</v>
      </c>
    </row>
    <row r="3501" spans="1:4" x14ac:dyDescent="0.3">
      <c r="A3501">
        <v>73109</v>
      </c>
      <c r="B3501">
        <v>2010</v>
      </c>
      <c r="C3501">
        <v>199</v>
      </c>
      <c r="D3501">
        <v>293</v>
      </c>
    </row>
    <row r="3502" spans="1:4" x14ac:dyDescent="0.3">
      <c r="A3502">
        <v>73109</v>
      </c>
      <c r="B3502">
        <v>2011</v>
      </c>
      <c r="C3502">
        <v>190</v>
      </c>
      <c r="D3502">
        <v>290</v>
      </c>
    </row>
    <row r="3503" spans="1:4" x14ac:dyDescent="0.3">
      <c r="A3503">
        <v>73109</v>
      </c>
      <c r="B3503">
        <v>2012</v>
      </c>
      <c r="C3503">
        <v>175</v>
      </c>
      <c r="D3503">
        <v>288</v>
      </c>
    </row>
    <row r="3504" spans="1:4" x14ac:dyDescent="0.3">
      <c r="A3504">
        <v>73109</v>
      </c>
      <c r="B3504">
        <v>2013</v>
      </c>
      <c r="C3504">
        <v>181</v>
      </c>
      <c r="D3504">
        <v>277</v>
      </c>
    </row>
    <row r="3505" spans="1:4" x14ac:dyDescent="0.3">
      <c r="A3505">
        <v>73109</v>
      </c>
      <c r="B3505">
        <v>2014</v>
      </c>
      <c r="C3505">
        <v>158</v>
      </c>
      <c r="D3505">
        <v>307</v>
      </c>
    </row>
    <row r="3506" spans="1:4" x14ac:dyDescent="0.3">
      <c r="A3506">
        <v>73109</v>
      </c>
      <c r="B3506">
        <v>2015</v>
      </c>
      <c r="C3506">
        <v>156</v>
      </c>
      <c r="D3506">
        <v>282</v>
      </c>
    </row>
    <row r="3507" spans="1:4" x14ac:dyDescent="0.3">
      <c r="A3507">
        <v>73109</v>
      </c>
      <c r="B3507">
        <v>2016</v>
      </c>
      <c r="C3507">
        <v>152</v>
      </c>
      <c r="D3507">
        <v>285</v>
      </c>
    </row>
    <row r="3508" spans="1:4" x14ac:dyDescent="0.3">
      <c r="A3508">
        <v>73109</v>
      </c>
      <c r="B3508">
        <v>2017</v>
      </c>
      <c r="C3508">
        <v>148</v>
      </c>
      <c r="D3508">
        <v>275</v>
      </c>
    </row>
    <row r="3509" spans="1:4" x14ac:dyDescent="0.3">
      <c r="A3509">
        <v>73109</v>
      </c>
      <c r="B3509">
        <v>2018</v>
      </c>
      <c r="C3509">
        <v>156</v>
      </c>
      <c r="D3509">
        <v>271</v>
      </c>
    </row>
    <row r="3510" spans="1:4" x14ac:dyDescent="0.3">
      <c r="A3510">
        <v>73109</v>
      </c>
      <c r="B3510">
        <v>2019</v>
      </c>
      <c r="C3510">
        <v>177</v>
      </c>
      <c r="D3510">
        <v>271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B46A-3DE3-4BD9-AF6A-6F7EC0095CA7}">
  <dimension ref="A1:X3510"/>
  <sheetViews>
    <sheetView topLeftCell="A289" workbookViewId="0">
      <selection activeCell="N20" sqref="N20"/>
    </sheetView>
  </sheetViews>
  <sheetFormatPr defaultRowHeight="14.4" x14ac:dyDescent="0.3"/>
  <cols>
    <col min="1" max="4" width="13" customWidth="1"/>
    <col min="12" max="12" width="16" bestFit="1" customWidth="1"/>
    <col min="13" max="13" width="16.33203125" bestFit="1" customWidth="1"/>
    <col min="14" max="23" width="9" bestFit="1" customWidth="1"/>
    <col min="24" max="24" width="11.33203125" bestFit="1" customWidth="1"/>
  </cols>
  <sheetData>
    <row r="1" spans="1:24" x14ac:dyDescent="0.3">
      <c r="A1" t="s">
        <v>48</v>
      </c>
      <c r="B1" t="s">
        <v>49</v>
      </c>
      <c r="C1" t="s">
        <v>52</v>
      </c>
      <c r="D1" t="s">
        <v>53</v>
      </c>
      <c r="E1" t="s">
        <v>54</v>
      </c>
      <c r="L1" s="2" t="s">
        <v>61</v>
      </c>
      <c r="M1" s="2" t="s">
        <v>57</v>
      </c>
    </row>
    <row r="2" spans="1:24" x14ac:dyDescent="0.3">
      <c r="A2">
        <v>11001</v>
      </c>
      <c r="B2">
        <v>2009</v>
      </c>
      <c r="C2">
        <v>2</v>
      </c>
      <c r="D2">
        <v>72</v>
      </c>
      <c r="E2" s="1">
        <v>52.56</v>
      </c>
      <c r="L2" s="2" t="s">
        <v>55</v>
      </c>
      <c r="M2">
        <v>2009</v>
      </c>
      <c r="N2">
        <v>2010</v>
      </c>
      <c r="O2">
        <v>2011</v>
      </c>
      <c r="P2">
        <v>2012</v>
      </c>
      <c r="Q2">
        <v>2013</v>
      </c>
      <c r="R2">
        <v>2014</v>
      </c>
      <c r="S2">
        <v>2015</v>
      </c>
      <c r="T2">
        <v>2016</v>
      </c>
      <c r="U2">
        <v>2017</v>
      </c>
      <c r="V2">
        <v>2018</v>
      </c>
      <c r="W2">
        <v>2019</v>
      </c>
      <c r="X2" t="s">
        <v>56</v>
      </c>
    </row>
    <row r="3" spans="1:24" x14ac:dyDescent="0.3">
      <c r="A3">
        <v>11001</v>
      </c>
      <c r="B3">
        <v>2010</v>
      </c>
      <c r="C3">
        <v>2</v>
      </c>
      <c r="D3">
        <v>74</v>
      </c>
      <c r="E3" s="1">
        <v>54.019999999999996</v>
      </c>
      <c r="L3" s="3">
        <v>11001</v>
      </c>
      <c r="M3" s="4">
        <v>52.56</v>
      </c>
      <c r="N3" s="4">
        <v>54.019999999999996</v>
      </c>
      <c r="O3" s="4">
        <v>54.019999999999996</v>
      </c>
      <c r="P3" s="4">
        <v>62.78</v>
      </c>
      <c r="Q3" s="4">
        <v>49.64</v>
      </c>
      <c r="R3" s="4">
        <v>59.129999999999995</v>
      </c>
      <c r="S3" s="4">
        <v>66.429999999999993</v>
      </c>
      <c r="T3" s="4">
        <v>57.67</v>
      </c>
      <c r="U3" s="4">
        <v>50.37</v>
      </c>
      <c r="V3" s="4">
        <v>47.449999999999996</v>
      </c>
      <c r="W3" s="4">
        <v>33.58</v>
      </c>
      <c r="X3" s="4">
        <v>587.65000000000009</v>
      </c>
    </row>
    <row r="4" spans="1:24" x14ac:dyDescent="0.3">
      <c r="A4">
        <v>11001</v>
      </c>
      <c r="B4">
        <v>2011</v>
      </c>
      <c r="C4">
        <v>2</v>
      </c>
      <c r="D4">
        <v>74</v>
      </c>
      <c r="E4" s="1">
        <v>54.019999999999996</v>
      </c>
      <c r="L4" s="3">
        <v>11002</v>
      </c>
      <c r="M4" s="4">
        <v>2598.7999999999997</v>
      </c>
      <c r="N4" s="4">
        <v>2719.25</v>
      </c>
      <c r="O4" s="4">
        <v>2671.0699999999997</v>
      </c>
      <c r="P4" s="4">
        <v>2795.9</v>
      </c>
      <c r="Q4" s="4">
        <v>2834.59</v>
      </c>
      <c r="R4" s="4">
        <v>2969.64</v>
      </c>
      <c r="S4" s="4">
        <v>2776.19</v>
      </c>
      <c r="T4" s="4">
        <v>2887.15</v>
      </c>
      <c r="U4" s="4">
        <v>2881.31</v>
      </c>
      <c r="V4" s="4">
        <v>2752.83</v>
      </c>
      <c r="W4" s="4">
        <v>2867.44</v>
      </c>
      <c r="X4" s="4">
        <v>30754.170000000002</v>
      </c>
    </row>
    <row r="5" spans="1:24" x14ac:dyDescent="0.3">
      <c r="A5">
        <v>11001</v>
      </c>
      <c r="B5">
        <v>2012</v>
      </c>
      <c r="C5">
        <v>2</v>
      </c>
      <c r="D5">
        <v>86</v>
      </c>
      <c r="E5" s="1">
        <v>62.78</v>
      </c>
      <c r="L5" s="3">
        <v>11004</v>
      </c>
      <c r="M5" s="4">
        <v>58.4</v>
      </c>
      <c r="N5" s="4">
        <v>54.019999999999996</v>
      </c>
      <c r="O5" s="4">
        <v>60.589999999999996</v>
      </c>
      <c r="P5" s="4">
        <v>62.78</v>
      </c>
      <c r="Q5" s="4">
        <v>46.72</v>
      </c>
      <c r="R5" s="4">
        <v>52.56</v>
      </c>
      <c r="S5" s="4">
        <v>62.78</v>
      </c>
      <c r="T5" s="4">
        <v>36.5</v>
      </c>
      <c r="U5" s="4">
        <v>38.69</v>
      </c>
      <c r="V5" s="4">
        <v>48.18</v>
      </c>
      <c r="W5" s="4">
        <v>46.72</v>
      </c>
      <c r="X5" s="4">
        <v>567.94000000000005</v>
      </c>
    </row>
    <row r="6" spans="1:24" x14ac:dyDescent="0.3">
      <c r="A6">
        <v>11001</v>
      </c>
      <c r="B6">
        <v>2013</v>
      </c>
      <c r="C6">
        <v>2</v>
      </c>
      <c r="D6">
        <v>68</v>
      </c>
      <c r="E6" s="1">
        <v>49.64</v>
      </c>
      <c r="L6" s="3">
        <v>11005</v>
      </c>
      <c r="M6" s="4">
        <v>72.27</v>
      </c>
      <c r="N6" s="4">
        <v>81.03</v>
      </c>
      <c r="O6" s="4">
        <v>59.129999999999995</v>
      </c>
      <c r="P6" s="4">
        <v>69.349999999999994</v>
      </c>
      <c r="Q6" s="4">
        <v>80.3</v>
      </c>
      <c r="R6" s="4">
        <v>79.569999999999993</v>
      </c>
      <c r="S6" s="4">
        <v>75.19</v>
      </c>
      <c r="T6" s="4">
        <v>83.22</v>
      </c>
      <c r="U6" s="4">
        <v>75.92</v>
      </c>
      <c r="V6" s="4">
        <v>72.27</v>
      </c>
      <c r="W6" s="4">
        <v>76.649999999999991</v>
      </c>
      <c r="X6" s="4">
        <v>824.89999999999986</v>
      </c>
    </row>
    <row r="7" spans="1:24" x14ac:dyDescent="0.3">
      <c r="A7">
        <v>11001</v>
      </c>
      <c r="B7">
        <v>2014</v>
      </c>
      <c r="C7">
        <v>2</v>
      </c>
      <c r="D7">
        <v>81</v>
      </c>
      <c r="E7" s="1">
        <v>59.129999999999995</v>
      </c>
      <c r="L7" s="3">
        <v>11007</v>
      </c>
      <c r="M7" s="4">
        <v>30.66</v>
      </c>
      <c r="N7" s="4">
        <v>29.93</v>
      </c>
      <c r="O7" s="4">
        <v>56.94</v>
      </c>
      <c r="P7" s="4">
        <v>51.1</v>
      </c>
      <c r="Q7" s="4">
        <v>55.48</v>
      </c>
      <c r="R7" s="4">
        <v>43.8</v>
      </c>
      <c r="S7" s="4">
        <v>59.86</v>
      </c>
      <c r="T7" s="4">
        <v>45.99</v>
      </c>
      <c r="U7" s="4">
        <v>44.53</v>
      </c>
      <c r="V7" s="4">
        <v>49.64</v>
      </c>
      <c r="W7" s="4">
        <v>47.449999999999996</v>
      </c>
      <c r="X7" s="4">
        <v>515.38</v>
      </c>
    </row>
    <row r="8" spans="1:24" x14ac:dyDescent="0.3">
      <c r="A8">
        <v>11001</v>
      </c>
      <c r="B8">
        <v>2015</v>
      </c>
      <c r="C8">
        <v>2</v>
      </c>
      <c r="D8">
        <v>91</v>
      </c>
      <c r="E8" s="1">
        <v>66.429999999999993</v>
      </c>
      <c r="L8" s="3">
        <v>11008</v>
      </c>
      <c r="M8" s="4">
        <v>175.2</v>
      </c>
      <c r="N8" s="4">
        <v>189.07</v>
      </c>
      <c r="O8" s="4">
        <v>197.82999999999998</v>
      </c>
      <c r="P8" s="4">
        <v>176.66</v>
      </c>
      <c r="Q8" s="4">
        <v>200.75</v>
      </c>
      <c r="R8" s="4">
        <v>203.67</v>
      </c>
      <c r="S8" s="4">
        <v>181.76999999999998</v>
      </c>
      <c r="T8" s="4">
        <v>183.23</v>
      </c>
      <c r="U8" s="4">
        <v>183.96</v>
      </c>
      <c r="V8" s="4">
        <v>179.57999999999998</v>
      </c>
      <c r="W8" s="4">
        <v>194.18</v>
      </c>
      <c r="X8" s="4">
        <v>2065.8999999999996</v>
      </c>
    </row>
    <row r="9" spans="1:24" x14ac:dyDescent="0.3">
      <c r="A9">
        <v>11001</v>
      </c>
      <c r="B9">
        <v>2016</v>
      </c>
      <c r="C9">
        <v>2</v>
      </c>
      <c r="D9">
        <v>79</v>
      </c>
      <c r="E9" s="1">
        <v>57.67</v>
      </c>
      <c r="L9" s="3">
        <v>11009</v>
      </c>
      <c r="M9" s="4">
        <v>121.91</v>
      </c>
      <c r="N9" s="4">
        <v>103.66</v>
      </c>
      <c r="O9" s="4">
        <v>108.03999999999999</v>
      </c>
      <c r="P9" s="4">
        <v>101.47</v>
      </c>
      <c r="Q9" s="4">
        <v>100.74</v>
      </c>
      <c r="R9" s="4">
        <v>105.12</v>
      </c>
      <c r="S9" s="4">
        <v>105.12</v>
      </c>
      <c r="T9" s="4">
        <v>102.2</v>
      </c>
      <c r="U9" s="4">
        <v>108.03999999999999</v>
      </c>
      <c r="V9" s="4">
        <v>124.1</v>
      </c>
      <c r="W9" s="4">
        <v>122.64</v>
      </c>
      <c r="X9" s="4">
        <v>1203.0400000000002</v>
      </c>
    </row>
    <row r="10" spans="1:24" x14ac:dyDescent="0.3">
      <c r="A10">
        <v>11001</v>
      </c>
      <c r="B10">
        <v>2017</v>
      </c>
      <c r="C10">
        <v>2</v>
      </c>
      <c r="D10">
        <v>69</v>
      </c>
      <c r="E10" s="1">
        <v>50.37</v>
      </c>
      <c r="L10" s="3">
        <v>11013</v>
      </c>
      <c r="M10" s="4">
        <v>89.06</v>
      </c>
      <c r="N10" s="4">
        <v>88.33</v>
      </c>
      <c r="O10" s="4">
        <v>99.28</v>
      </c>
      <c r="P10" s="4">
        <v>112.42</v>
      </c>
      <c r="Q10" s="4">
        <v>97.09</v>
      </c>
      <c r="R10" s="4">
        <v>101.47</v>
      </c>
      <c r="S10" s="4">
        <v>102.2</v>
      </c>
      <c r="T10" s="4">
        <v>111.69</v>
      </c>
      <c r="U10" s="4">
        <v>98.55</v>
      </c>
      <c r="V10" s="4">
        <v>99.28</v>
      </c>
      <c r="W10" s="4">
        <v>100.74</v>
      </c>
      <c r="X10" s="4">
        <v>1100.1099999999999</v>
      </c>
    </row>
    <row r="11" spans="1:24" x14ac:dyDescent="0.3">
      <c r="A11">
        <v>11001</v>
      </c>
      <c r="B11">
        <v>2018</v>
      </c>
      <c r="C11">
        <v>2</v>
      </c>
      <c r="D11">
        <v>65</v>
      </c>
      <c r="E11" s="1">
        <v>47.449999999999996</v>
      </c>
      <c r="L11" s="3">
        <v>11016</v>
      </c>
      <c r="M11" s="4">
        <v>83.22</v>
      </c>
      <c r="N11" s="4">
        <v>88.33</v>
      </c>
      <c r="O11" s="4">
        <v>80.3</v>
      </c>
      <c r="P11" s="4">
        <v>88.33</v>
      </c>
      <c r="Q11" s="4">
        <v>97.09</v>
      </c>
      <c r="R11" s="4">
        <v>99.28</v>
      </c>
      <c r="S11" s="4">
        <v>93.44</v>
      </c>
      <c r="T11" s="4">
        <v>95.63</v>
      </c>
      <c r="U11" s="4">
        <v>92.71</v>
      </c>
      <c r="V11" s="4">
        <v>105.85</v>
      </c>
      <c r="W11" s="4">
        <v>91.98</v>
      </c>
      <c r="X11" s="4">
        <v>1016.1600000000001</v>
      </c>
    </row>
    <row r="12" spans="1:24" x14ac:dyDescent="0.3">
      <c r="A12">
        <v>11001</v>
      </c>
      <c r="B12">
        <v>2019</v>
      </c>
      <c r="C12">
        <v>2</v>
      </c>
      <c r="D12">
        <v>46</v>
      </c>
      <c r="E12" s="1">
        <v>33.58</v>
      </c>
      <c r="L12" s="3">
        <v>11018</v>
      </c>
      <c r="M12" s="4">
        <v>51.1</v>
      </c>
      <c r="N12" s="4">
        <v>62.05</v>
      </c>
      <c r="O12" s="4">
        <v>56.21</v>
      </c>
      <c r="P12" s="4">
        <v>56.21</v>
      </c>
      <c r="Q12" s="4">
        <v>61.32</v>
      </c>
      <c r="R12" s="4">
        <v>49.64</v>
      </c>
      <c r="S12" s="4">
        <v>49.64</v>
      </c>
      <c r="T12" s="4">
        <v>50.37</v>
      </c>
      <c r="U12" s="4">
        <v>53.29</v>
      </c>
      <c r="V12" s="4">
        <v>52.56</v>
      </c>
      <c r="W12" s="4">
        <v>45.99</v>
      </c>
      <c r="X12" s="4">
        <v>588.38000000000011</v>
      </c>
    </row>
    <row r="13" spans="1:24" x14ac:dyDescent="0.3">
      <c r="A13">
        <v>11002</v>
      </c>
      <c r="B13">
        <v>2009</v>
      </c>
      <c r="C13">
        <v>2</v>
      </c>
      <c r="D13">
        <v>3560</v>
      </c>
      <c r="E13" s="1">
        <v>2598.7999999999997</v>
      </c>
      <c r="L13" s="3">
        <v>11021</v>
      </c>
      <c r="M13" s="4">
        <v>61.32</v>
      </c>
      <c r="N13" s="4">
        <v>56.21</v>
      </c>
      <c r="O13" s="4">
        <v>48.91</v>
      </c>
      <c r="P13" s="4">
        <v>67.16</v>
      </c>
      <c r="Q13" s="4">
        <v>60.589999999999996</v>
      </c>
      <c r="R13" s="4">
        <v>55.48</v>
      </c>
      <c r="S13" s="4">
        <v>49.64</v>
      </c>
      <c r="T13" s="4">
        <v>58.4</v>
      </c>
      <c r="U13" s="4">
        <v>53.29</v>
      </c>
      <c r="V13" s="4">
        <v>48.18</v>
      </c>
      <c r="W13" s="4">
        <v>59.129999999999995</v>
      </c>
      <c r="X13" s="4">
        <v>618.30999999999995</v>
      </c>
    </row>
    <row r="14" spans="1:24" x14ac:dyDescent="0.3">
      <c r="A14">
        <v>11002</v>
      </c>
      <c r="B14">
        <v>2010</v>
      </c>
      <c r="C14">
        <v>2</v>
      </c>
      <c r="D14">
        <v>3725</v>
      </c>
      <c r="E14" s="1">
        <v>2719.25</v>
      </c>
      <c r="L14" s="3">
        <v>11022</v>
      </c>
      <c r="M14" s="4">
        <v>87.6</v>
      </c>
      <c r="N14" s="4">
        <v>86.87</v>
      </c>
      <c r="O14" s="4">
        <v>101.47</v>
      </c>
      <c r="P14" s="4">
        <v>83.95</v>
      </c>
      <c r="Q14" s="4">
        <v>91.98</v>
      </c>
      <c r="R14" s="4">
        <v>91.98</v>
      </c>
      <c r="S14" s="4">
        <v>70.81</v>
      </c>
      <c r="T14" s="4">
        <v>100.74</v>
      </c>
      <c r="U14" s="4">
        <v>91.25</v>
      </c>
      <c r="V14" s="4">
        <v>85.41</v>
      </c>
      <c r="W14" s="4">
        <v>90.52</v>
      </c>
      <c r="X14" s="4">
        <v>982.58</v>
      </c>
    </row>
    <row r="15" spans="1:24" x14ac:dyDescent="0.3">
      <c r="A15">
        <v>11002</v>
      </c>
      <c r="B15">
        <v>2011</v>
      </c>
      <c r="C15">
        <v>2</v>
      </c>
      <c r="D15">
        <v>3659</v>
      </c>
      <c r="E15" s="1">
        <v>2671.0699999999997</v>
      </c>
      <c r="L15" s="3">
        <v>11023</v>
      </c>
      <c r="M15" s="4">
        <v>102.92999999999999</v>
      </c>
      <c r="N15" s="4">
        <v>107.31</v>
      </c>
      <c r="O15" s="4">
        <v>94.899999999999991</v>
      </c>
      <c r="P15" s="4">
        <v>100.00999999999999</v>
      </c>
      <c r="Q15" s="4">
        <v>109.5</v>
      </c>
      <c r="R15" s="4">
        <v>106.58</v>
      </c>
      <c r="S15" s="4">
        <v>108.03999999999999</v>
      </c>
      <c r="T15" s="4">
        <v>96.36</v>
      </c>
      <c r="U15" s="4">
        <v>106.58</v>
      </c>
      <c r="V15" s="4">
        <v>108.03999999999999</v>
      </c>
      <c r="W15" s="4">
        <v>98.55</v>
      </c>
      <c r="X15" s="4">
        <v>1138.8</v>
      </c>
    </row>
    <row r="16" spans="1:24" x14ac:dyDescent="0.3">
      <c r="A16">
        <v>11002</v>
      </c>
      <c r="B16">
        <v>2012</v>
      </c>
      <c r="C16">
        <v>2</v>
      </c>
      <c r="D16">
        <v>3830</v>
      </c>
      <c r="E16" s="1">
        <v>2795.9</v>
      </c>
      <c r="L16" s="3">
        <v>11024</v>
      </c>
      <c r="M16" s="4">
        <v>99.28</v>
      </c>
      <c r="N16" s="4">
        <v>92.71</v>
      </c>
      <c r="O16" s="4">
        <v>103.66</v>
      </c>
      <c r="P16" s="4">
        <v>99.28</v>
      </c>
      <c r="Q16" s="4">
        <v>101.47</v>
      </c>
      <c r="R16" s="4">
        <v>105.12</v>
      </c>
      <c r="S16" s="4">
        <v>94.17</v>
      </c>
      <c r="T16" s="4">
        <v>91.98</v>
      </c>
      <c r="U16" s="4">
        <v>93.44</v>
      </c>
      <c r="V16" s="4">
        <v>104.39</v>
      </c>
      <c r="W16" s="4">
        <v>86.87</v>
      </c>
      <c r="X16" s="4">
        <v>1072.3699999999999</v>
      </c>
    </row>
    <row r="17" spans="1:24" x14ac:dyDescent="0.3">
      <c r="A17">
        <v>11002</v>
      </c>
      <c r="B17">
        <v>2013</v>
      </c>
      <c r="C17">
        <v>2</v>
      </c>
      <c r="D17">
        <v>3883</v>
      </c>
      <c r="E17" s="1">
        <v>2834.59</v>
      </c>
      <c r="L17" s="3">
        <v>11025</v>
      </c>
      <c r="M17" s="4">
        <v>35.769999999999996</v>
      </c>
      <c r="N17" s="4">
        <v>40.15</v>
      </c>
      <c r="O17" s="4">
        <v>43.8</v>
      </c>
      <c r="P17" s="4">
        <v>48.91</v>
      </c>
      <c r="Q17" s="4">
        <v>43.07</v>
      </c>
      <c r="R17" s="4">
        <v>37.229999999999997</v>
      </c>
      <c r="S17" s="4">
        <v>40.15</v>
      </c>
      <c r="T17" s="4">
        <v>52.56</v>
      </c>
      <c r="U17" s="4">
        <v>31.39</v>
      </c>
      <c r="V17" s="4">
        <v>41.61</v>
      </c>
      <c r="W17" s="4">
        <v>30.66</v>
      </c>
      <c r="X17" s="4">
        <v>445.3</v>
      </c>
    </row>
    <row r="18" spans="1:24" x14ac:dyDescent="0.3">
      <c r="A18">
        <v>11002</v>
      </c>
      <c r="B18">
        <v>2014</v>
      </c>
      <c r="C18">
        <v>2</v>
      </c>
      <c r="D18">
        <v>4068</v>
      </c>
      <c r="E18" s="1">
        <v>2969.64</v>
      </c>
      <c r="L18" s="3">
        <v>11029</v>
      </c>
      <c r="M18" s="4">
        <v>112.42</v>
      </c>
      <c r="N18" s="4">
        <v>128.47999999999999</v>
      </c>
      <c r="O18" s="4">
        <v>132.85999999999999</v>
      </c>
      <c r="P18" s="4">
        <v>121.91</v>
      </c>
      <c r="Q18" s="4">
        <v>129.21</v>
      </c>
      <c r="R18" s="4">
        <v>117.53</v>
      </c>
      <c r="S18" s="4">
        <v>124.83</v>
      </c>
      <c r="T18" s="4">
        <v>135.04999999999998</v>
      </c>
      <c r="U18" s="4">
        <v>107.31</v>
      </c>
      <c r="V18" s="4">
        <v>131.4</v>
      </c>
      <c r="W18" s="4">
        <v>118.99</v>
      </c>
      <c r="X18" s="4">
        <v>1359.99</v>
      </c>
    </row>
    <row r="19" spans="1:24" x14ac:dyDescent="0.3">
      <c r="A19">
        <v>11002</v>
      </c>
      <c r="B19">
        <v>2015</v>
      </c>
      <c r="C19">
        <v>2</v>
      </c>
      <c r="D19">
        <v>3803</v>
      </c>
      <c r="E19" s="1">
        <v>2776.19</v>
      </c>
      <c r="L19" s="3">
        <v>11030</v>
      </c>
      <c r="M19" s="4">
        <v>44.53</v>
      </c>
      <c r="N19" s="4">
        <v>44.53</v>
      </c>
      <c r="O19" s="4">
        <v>44.53</v>
      </c>
      <c r="P19" s="4">
        <v>47.449999999999996</v>
      </c>
      <c r="Q19" s="4">
        <v>45.26</v>
      </c>
      <c r="R19" s="4">
        <v>48.91</v>
      </c>
      <c r="S19" s="4">
        <v>41.61</v>
      </c>
      <c r="T19" s="4">
        <v>43.8</v>
      </c>
      <c r="U19" s="4">
        <v>49.64</v>
      </c>
      <c r="V19" s="4">
        <v>44.53</v>
      </c>
      <c r="W19" s="4">
        <v>37.229999999999997</v>
      </c>
      <c r="X19" s="4">
        <v>492.02</v>
      </c>
    </row>
    <row r="20" spans="1:24" x14ac:dyDescent="0.3">
      <c r="A20">
        <v>11002</v>
      </c>
      <c r="B20">
        <v>2016</v>
      </c>
      <c r="C20">
        <v>2</v>
      </c>
      <c r="D20">
        <v>3955</v>
      </c>
      <c r="E20" s="1">
        <v>2887.15</v>
      </c>
      <c r="L20" s="3">
        <v>11035</v>
      </c>
      <c r="M20" s="4">
        <v>67.89</v>
      </c>
      <c r="N20" s="4">
        <v>79.569999999999993</v>
      </c>
      <c r="O20" s="4">
        <v>56.21</v>
      </c>
      <c r="P20" s="4">
        <v>61.32</v>
      </c>
      <c r="Q20" s="4">
        <v>73</v>
      </c>
      <c r="R20" s="4">
        <v>73</v>
      </c>
      <c r="S20" s="4">
        <v>73</v>
      </c>
      <c r="T20" s="4">
        <v>81.759999999999991</v>
      </c>
      <c r="U20" s="4">
        <v>62.05</v>
      </c>
      <c r="V20" s="4">
        <v>88.33</v>
      </c>
      <c r="W20" s="4">
        <v>62.05</v>
      </c>
      <c r="X20" s="4">
        <v>778.18</v>
      </c>
    </row>
    <row r="21" spans="1:24" x14ac:dyDescent="0.3">
      <c r="A21">
        <v>11002</v>
      </c>
      <c r="B21">
        <v>2017</v>
      </c>
      <c r="C21">
        <v>2</v>
      </c>
      <c r="D21">
        <v>3947</v>
      </c>
      <c r="E21" s="1">
        <v>2881.31</v>
      </c>
      <c r="L21" s="3">
        <v>11037</v>
      </c>
      <c r="M21" s="4">
        <v>63.51</v>
      </c>
      <c r="N21" s="4">
        <v>85.41</v>
      </c>
      <c r="O21" s="4">
        <v>81.759999999999991</v>
      </c>
      <c r="P21" s="4">
        <v>82.49</v>
      </c>
      <c r="Q21" s="4">
        <v>81.03</v>
      </c>
      <c r="R21" s="4">
        <v>83.95</v>
      </c>
      <c r="S21" s="4">
        <v>75.92</v>
      </c>
      <c r="T21" s="4">
        <v>71.539999999999992</v>
      </c>
      <c r="U21" s="4">
        <v>63.51</v>
      </c>
      <c r="V21" s="4">
        <v>82.49</v>
      </c>
      <c r="W21" s="4">
        <v>56.94</v>
      </c>
      <c r="X21" s="4">
        <v>828.55</v>
      </c>
    </row>
    <row r="22" spans="1:24" x14ac:dyDescent="0.3">
      <c r="A22">
        <v>11002</v>
      </c>
      <c r="B22">
        <v>2018</v>
      </c>
      <c r="C22">
        <v>2</v>
      </c>
      <c r="D22">
        <v>3771</v>
      </c>
      <c r="E22" s="1">
        <v>2752.83</v>
      </c>
      <c r="L22" s="3">
        <v>11038</v>
      </c>
      <c r="M22" s="4">
        <v>51.83</v>
      </c>
      <c r="N22" s="4">
        <v>48.91</v>
      </c>
      <c r="O22" s="4">
        <v>47.449999999999996</v>
      </c>
      <c r="P22" s="4">
        <v>40.879999999999995</v>
      </c>
      <c r="Q22" s="4">
        <v>48.18</v>
      </c>
      <c r="R22" s="4">
        <v>47.449999999999996</v>
      </c>
      <c r="S22" s="4">
        <v>54.019999999999996</v>
      </c>
      <c r="T22" s="4">
        <v>53.29</v>
      </c>
      <c r="U22" s="4">
        <v>57.67</v>
      </c>
      <c r="V22" s="4">
        <v>36.5</v>
      </c>
      <c r="W22" s="4">
        <v>54.75</v>
      </c>
      <c r="X22" s="4">
        <v>540.93000000000006</v>
      </c>
    </row>
    <row r="23" spans="1:24" x14ac:dyDescent="0.3">
      <c r="A23">
        <v>11002</v>
      </c>
      <c r="B23">
        <v>2019</v>
      </c>
      <c r="C23">
        <v>2</v>
      </c>
      <c r="D23">
        <v>3928</v>
      </c>
      <c r="E23" s="1">
        <v>2867.44</v>
      </c>
      <c r="L23" s="3">
        <v>11039</v>
      </c>
      <c r="M23" s="4">
        <v>62.05</v>
      </c>
      <c r="N23" s="4">
        <v>75.19</v>
      </c>
      <c r="O23" s="4">
        <v>71.539999999999992</v>
      </c>
      <c r="P23" s="4">
        <v>57.67</v>
      </c>
      <c r="Q23" s="4">
        <v>83.22</v>
      </c>
      <c r="R23" s="4">
        <v>60.589999999999996</v>
      </c>
      <c r="S23" s="4">
        <v>62.05</v>
      </c>
      <c r="T23" s="4">
        <v>69.349999999999994</v>
      </c>
      <c r="U23" s="4">
        <v>72.27</v>
      </c>
      <c r="V23" s="4">
        <v>75.92</v>
      </c>
      <c r="W23" s="4">
        <v>65.7</v>
      </c>
      <c r="X23" s="4">
        <v>755.55</v>
      </c>
    </row>
    <row r="24" spans="1:24" x14ac:dyDescent="0.3">
      <c r="A24">
        <v>11004</v>
      </c>
      <c r="B24">
        <v>2009</v>
      </c>
      <c r="C24">
        <v>2</v>
      </c>
      <c r="D24">
        <v>80</v>
      </c>
      <c r="E24" s="1">
        <v>58.4</v>
      </c>
      <c r="L24" s="3">
        <v>11040</v>
      </c>
      <c r="M24" s="4">
        <v>137.24</v>
      </c>
      <c r="N24" s="4">
        <v>174.47</v>
      </c>
      <c r="O24" s="4">
        <v>146</v>
      </c>
      <c r="P24" s="4">
        <v>189.07</v>
      </c>
      <c r="Q24" s="4">
        <v>166.44</v>
      </c>
      <c r="R24" s="4">
        <v>154.76</v>
      </c>
      <c r="S24" s="4">
        <v>175.2</v>
      </c>
      <c r="T24" s="4">
        <v>160.6</v>
      </c>
      <c r="U24" s="4">
        <v>170.82</v>
      </c>
      <c r="V24" s="4">
        <v>177.39</v>
      </c>
      <c r="W24" s="4">
        <v>185.42</v>
      </c>
      <c r="X24" s="4">
        <v>1837.4099999999999</v>
      </c>
    </row>
    <row r="25" spans="1:24" x14ac:dyDescent="0.3">
      <c r="A25">
        <v>11004</v>
      </c>
      <c r="B25">
        <v>2010</v>
      </c>
      <c r="C25">
        <v>2</v>
      </c>
      <c r="D25">
        <v>74</v>
      </c>
      <c r="E25" s="1">
        <v>54.019999999999996</v>
      </c>
      <c r="L25" s="3">
        <v>11044</v>
      </c>
      <c r="M25" s="4">
        <v>78.11</v>
      </c>
      <c r="N25" s="4">
        <v>73.73</v>
      </c>
      <c r="O25" s="4">
        <v>68.62</v>
      </c>
      <c r="P25" s="4">
        <v>94.899999999999991</v>
      </c>
      <c r="Q25" s="4">
        <v>81.759999999999991</v>
      </c>
      <c r="R25" s="4">
        <v>80.3</v>
      </c>
      <c r="S25" s="4">
        <v>73</v>
      </c>
      <c r="T25" s="4">
        <v>61.32</v>
      </c>
      <c r="U25" s="4">
        <v>80.3</v>
      </c>
      <c r="V25" s="4">
        <v>67.16</v>
      </c>
      <c r="W25" s="4">
        <v>67.89</v>
      </c>
      <c r="X25" s="4">
        <v>827.09</v>
      </c>
    </row>
    <row r="26" spans="1:24" x14ac:dyDescent="0.3">
      <c r="A26">
        <v>11004</v>
      </c>
      <c r="B26">
        <v>2011</v>
      </c>
      <c r="C26">
        <v>2</v>
      </c>
      <c r="D26">
        <v>83</v>
      </c>
      <c r="E26" s="1">
        <v>60.589999999999996</v>
      </c>
      <c r="L26" s="3">
        <v>11050</v>
      </c>
      <c r="M26" s="4">
        <v>30.66</v>
      </c>
      <c r="N26" s="4">
        <v>49.64</v>
      </c>
      <c r="O26" s="4">
        <v>45.99</v>
      </c>
      <c r="P26" s="4">
        <v>45.26</v>
      </c>
      <c r="Q26" s="4">
        <v>45.99</v>
      </c>
      <c r="R26" s="4">
        <v>40.879999999999995</v>
      </c>
      <c r="S26" s="4">
        <v>42.339999999999996</v>
      </c>
      <c r="T26" s="4">
        <v>48.91</v>
      </c>
      <c r="U26" s="4">
        <v>45.26</v>
      </c>
      <c r="V26" s="4">
        <v>46.72</v>
      </c>
      <c r="W26" s="4">
        <v>45.26</v>
      </c>
      <c r="X26" s="4">
        <v>486.90999999999997</v>
      </c>
    </row>
    <row r="27" spans="1:24" x14ac:dyDescent="0.3">
      <c r="A27">
        <v>11004</v>
      </c>
      <c r="B27">
        <v>2012</v>
      </c>
      <c r="C27">
        <v>2</v>
      </c>
      <c r="D27">
        <v>86</v>
      </c>
      <c r="E27" s="1">
        <v>62.78</v>
      </c>
      <c r="L27" s="3">
        <v>11052</v>
      </c>
      <c r="M27" s="4">
        <v>56.21</v>
      </c>
      <c r="N27" s="4">
        <v>45.26</v>
      </c>
      <c r="O27" s="4">
        <v>52.56</v>
      </c>
      <c r="P27" s="4">
        <v>63.51</v>
      </c>
      <c r="Q27" s="4">
        <v>43.07</v>
      </c>
      <c r="R27" s="4">
        <v>64.239999999999995</v>
      </c>
      <c r="S27" s="4">
        <v>67.16</v>
      </c>
      <c r="T27" s="4">
        <v>66.429999999999993</v>
      </c>
      <c r="U27" s="4">
        <v>67.89</v>
      </c>
      <c r="V27" s="4">
        <v>54.019999999999996</v>
      </c>
      <c r="W27" s="4">
        <v>61.32</v>
      </c>
      <c r="X27" s="4">
        <v>641.67000000000007</v>
      </c>
    </row>
    <row r="28" spans="1:24" x14ac:dyDescent="0.3">
      <c r="A28">
        <v>11004</v>
      </c>
      <c r="B28">
        <v>2013</v>
      </c>
      <c r="C28">
        <v>2</v>
      </c>
      <c r="D28">
        <v>64</v>
      </c>
      <c r="E28" s="1">
        <v>46.72</v>
      </c>
      <c r="L28" s="3">
        <v>11053</v>
      </c>
      <c r="M28" s="4">
        <v>83.95</v>
      </c>
      <c r="N28" s="4">
        <v>82.49</v>
      </c>
      <c r="O28" s="4">
        <v>86.14</v>
      </c>
      <c r="P28" s="4">
        <v>81.03</v>
      </c>
      <c r="Q28" s="4">
        <v>105.85</v>
      </c>
      <c r="R28" s="4">
        <v>97.82</v>
      </c>
      <c r="S28" s="4">
        <v>85.41</v>
      </c>
      <c r="T28" s="4">
        <v>93.44</v>
      </c>
      <c r="U28" s="4">
        <v>70.08</v>
      </c>
      <c r="V28" s="4">
        <v>103.66</v>
      </c>
      <c r="W28" s="4">
        <v>97.09</v>
      </c>
      <c r="X28" s="4">
        <v>986.95999999999992</v>
      </c>
    </row>
    <row r="29" spans="1:24" x14ac:dyDescent="0.3">
      <c r="A29">
        <v>11004</v>
      </c>
      <c r="B29">
        <v>2014</v>
      </c>
      <c r="C29">
        <v>2</v>
      </c>
      <c r="D29">
        <v>72</v>
      </c>
      <c r="E29" s="1">
        <v>52.56</v>
      </c>
      <c r="L29" s="3">
        <v>11054</v>
      </c>
      <c r="M29" s="4">
        <v>56.21</v>
      </c>
      <c r="N29" s="4">
        <v>59.86</v>
      </c>
      <c r="O29" s="4">
        <v>64.97</v>
      </c>
      <c r="P29" s="4">
        <v>62.05</v>
      </c>
      <c r="Q29" s="4">
        <v>59.129999999999995</v>
      </c>
      <c r="R29" s="4">
        <v>40.879999999999995</v>
      </c>
      <c r="S29" s="4">
        <v>65.7</v>
      </c>
      <c r="T29" s="4">
        <v>46.72</v>
      </c>
      <c r="U29" s="4">
        <v>55.48</v>
      </c>
      <c r="V29" s="4">
        <v>60.589999999999996</v>
      </c>
      <c r="W29" s="4">
        <v>61.32</v>
      </c>
      <c r="X29" s="4">
        <v>632.91000000000008</v>
      </c>
    </row>
    <row r="30" spans="1:24" x14ac:dyDescent="0.3">
      <c r="A30">
        <v>11004</v>
      </c>
      <c r="B30">
        <v>2015</v>
      </c>
      <c r="C30">
        <v>2</v>
      </c>
      <c r="D30">
        <v>86</v>
      </c>
      <c r="E30" s="1">
        <v>62.78</v>
      </c>
      <c r="L30" s="3">
        <v>11055</v>
      </c>
      <c r="M30" s="4">
        <v>74.459999999999994</v>
      </c>
      <c r="N30" s="4">
        <v>92.71</v>
      </c>
      <c r="O30" s="4">
        <v>91.98</v>
      </c>
      <c r="P30" s="4">
        <v>81.03</v>
      </c>
      <c r="Q30" s="4">
        <v>97.09</v>
      </c>
      <c r="R30" s="4">
        <v>99.28</v>
      </c>
      <c r="S30" s="4">
        <v>73.73</v>
      </c>
      <c r="T30" s="4">
        <v>89.06</v>
      </c>
      <c r="U30" s="4">
        <v>76.649999999999991</v>
      </c>
      <c r="V30" s="4">
        <v>78.84</v>
      </c>
      <c r="W30" s="4">
        <v>83.22</v>
      </c>
      <c r="X30" s="4">
        <v>938.05</v>
      </c>
    </row>
    <row r="31" spans="1:24" x14ac:dyDescent="0.3">
      <c r="A31">
        <v>11004</v>
      </c>
      <c r="B31">
        <v>2016</v>
      </c>
      <c r="C31">
        <v>2</v>
      </c>
      <c r="D31">
        <v>50</v>
      </c>
      <c r="E31" s="1">
        <v>36.5</v>
      </c>
      <c r="L31" s="3">
        <v>11056</v>
      </c>
      <c r="M31" s="4">
        <v>92.71</v>
      </c>
      <c r="N31" s="4">
        <v>83.95</v>
      </c>
      <c r="O31" s="4">
        <v>93.44</v>
      </c>
      <c r="P31" s="4">
        <v>85.41</v>
      </c>
      <c r="Q31" s="4">
        <v>93.44</v>
      </c>
      <c r="R31" s="4">
        <v>95.63</v>
      </c>
      <c r="S31" s="4">
        <v>101.47</v>
      </c>
      <c r="T31" s="4">
        <v>70.81</v>
      </c>
      <c r="U31" s="4">
        <v>63.51</v>
      </c>
      <c r="V31" s="4">
        <v>91.98</v>
      </c>
      <c r="W31" s="4">
        <v>83.95</v>
      </c>
      <c r="X31" s="4">
        <v>956.3</v>
      </c>
    </row>
    <row r="32" spans="1:24" x14ac:dyDescent="0.3">
      <c r="A32">
        <v>11004</v>
      </c>
      <c r="B32">
        <v>2017</v>
      </c>
      <c r="C32">
        <v>2</v>
      </c>
      <c r="D32">
        <v>53</v>
      </c>
      <c r="E32" s="1">
        <v>38.69</v>
      </c>
      <c r="L32" s="3">
        <v>11057</v>
      </c>
      <c r="M32" s="4">
        <v>73.73</v>
      </c>
      <c r="N32" s="4">
        <v>69.349999999999994</v>
      </c>
      <c r="O32" s="4">
        <v>69.349999999999994</v>
      </c>
      <c r="P32" s="4">
        <v>64.239999999999995</v>
      </c>
      <c r="Q32" s="4">
        <v>68.62</v>
      </c>
      <c r="R32" s="4">
        <v>48.91</v>
      </c>
      <c r="S32" s="4">
        <v>76.649999999999991</v>
      </c>
      <c r="T32" s="4">
        <v>70.08</v>
      </c>
      <c r="U32" s="4">
        <v>64.239999999999995</v>
      </c>
      <c r="V32" s="4">
        <v>64.239999999999995</v>
      </c>
      <c r="W32" s="4">
        <v>62.05</v>
      </c>
      <c r="X32" s="4">
        <v>731.45999999999992</v>
      </c>
    </row>
    <row r="33" spans="1:24" x14ac:dyDescent="0.3">
      <c r="A33">
        <v>11004</v>
      </c>
      <c r="B33">
        <v>2018</v>
      </c>
      <c r="C33">
        <v>2</v>
      </c>
      <c r="D33">
        <v>66</v>
      </c>
      <c r="E33" s="1">
        <v>48.18</v>
      </c>
      <c r="L33" s="3">
        <v>12002</v>
      </c>
      <c r="M33" s="4">
        <v>49.64</v>
      </c>
      <c r="N33" s="4">
        <v>51.83</v>
      </c>
      <c r="O33" s="4">
        <v>56.21</v>
      </c>
      <c r="P33" s="4">
        <v>59.86</v>
      </c>
      <c r="Q33" s="4">
        <v>62.05</v>
      </c>
      <c r="R33" s="4">
        <v>50.37</v>
      </c>
      <c r="S33" s="4">
        <v>52.56</v>
      </c>
      <c r="T33" s="4">
        <v>54.019999999999996</v>
      </c>
      <c r="U33" s="4">
        <v>43.8</v>
      </c>
      <c r="V33" s="4">
        <v>49.64</v>
      </c>
      <c r="W33" s="4">
        <v>49.64</v>
      </c>
      <c r="X33" s="4">
        <v>579.62</v>
      </c>
    </row>
    <row r="34" spans="1:24" x14ac:dyDescent="0.3">
      <c r="A34">
        <v>11004</v>
      </c>
      <c r="B34">
        <v>2019</v>
      </c>
      <c r="C34">
        <v>2</v>
      </c>
      <c r="D34">
        <v>64</v>
      </c>
      <c r="E34" s="1">
        <v>46.72</v>
      </c>
      <c r="L34" s="3">
        <v>12005</v>
      </c>
      <c r="M34" s="4">
        <v>57.67</v>
      </c>
      <c r="N34" s="4">
        <v>69.349999999999994</v>
      </c>
      <c r="O34" s="4">
        <v>61.32</v>
      </c>
      <c r="P34" s="4">
        <v>73.73</v>
      </c>
      <c r="Q34" s="4">
        <v>60.589999999999996</v>
      </c>
      <c r="R34" s="4">
        <v>66.429999999999993</v>
      </c>
      <c r="S34" s="4">
        <v>62.78</v>
      </c>
      <c r="T34" s="4">
        <v>58.4</v>
      </c>
      <c r="U34" s="4">
        <v>59.129999999999995</v>
      </c>
      <c r="V34" s="4">
        <v>68.62</v>
      </c>
      <c r="W34" s="4">
        <v>54.019999999999996</v>
      </c>
      <c r="X34" s="4">
        <v>692.04</v>
      </c>
    </row>
    <row r="35" spans="1:24" x14ac:dyDescent="0.3">
      <c r="A35">
        <v>11005</v>
      </c>
      <c r="B35">
        <v>2009</v>
      </c>
      <c r="C35">
        <v>2</v>
      </c>
      <c r="D35">
        <v>99</v>
      </c>
      <c r="E35" s="1">
        <v>72.27</v>
      </c>
      <c r="L35" s="3">
        <v>12007</v>
      </c>
      <c r="M35" s="4">
        <v>91.98</v>
      </c>
      <c r="N35" s="4">
        <v>91.25</v>
      </c>
      <c r="O35" s="4">
        <v>105.85</v>
      </c>
      <c r="P35" s="4">
        <v>82.49</v>
      </c>
      <c r="Q35" s="4">
        <v>94.899999999999991</v>
      </c>
      <c r="R35" s="4">
        <v>75.19</v>
      </c>
      <c r="S35" s="4">
        <v>81.759999999999991</v>
      </c>
      <c r="T35" s="4">
        <v>83.95</v>
      </c>
      <c r="U35" s="4">
        <v>73</v>
      </c>
      <c r="V35" s="4">
        <v>75.19</v>
      </c>
      <c r="W35" s="4">
        <v>79.569999999999993</v>
      </c>
      <c r="X35" s="4">
        <v>935.13000000000011</v>
      </c>
    </row>
    <row r="36" spans="1:24" x14ac:dyDescent="0.3">
      <c r="A36">
        <v>11005</v>
      </c>
      <c r="B36">
        <v>2010</v>
      </c>
      <c r="C36">
        <v>2</v>
      </c>
      <c r="D36">
        <v>111</v>
      </c>
      <c r="E36" s="1">
        <v>81.03</v>
      </c>
      <c r="L36" s="3">
        <v>12009</v>
      </c>
      <c r="M36" s="4">
        <v>90.52</v>
      </c>
      <c r="N36" s="4">
        <v>86.14</v>
      </c>
      <c r="O36" s="4">
        <v>88.33</v>
      </c>
      <c r="P36" s="4">
        <v>83.22</v>
      </c>
      <c r="Q36" s="4">
        <v>86.87</v>
      </c>
      <c r="R36" s="4">
        <v>75.19</v>
      </c>
      <c r="S36" s="4">
        <v>79.569999999999993</v>
      </c>
      <c r="T36" s="4">
        <v>70.08</v>
      </c>
      <c r="U36" s="4">
        <v>66.429999999999993</v>
      </c>
      <c r="V36" s="4">
        <v>70.81</v>
      </c>
      <c r="W36" s="4">
        <v>51.1</v>
      </c>
      <c r="X36" s="4">
        <v>848.2600000000001</v>
      </c>
    </row>
    <row r="37" spans="1:24" x14ac:dyDescent="0.3">
      <c r="A37">
        <v>11005</v>
      </c>
      <c r="B37">
        <v>2011</v>
      </c>
      <c r="C37">
        <v>2</v>
      </c>
      <c r="D37">
        <v>81</v>
      </c>
      <c r="E37" s="1">
        <v>59.129999999999995</v>
      </c>
      <c r="L37" s="3">
        <v>12014</v>
      </c>
      <c r="M37" s="4">
        <v>147.46</v>
      </c>
      <c r="N37" s="4">
        <v>156.94999999999999</v>
      </c>
      <c r="O37" s="4">
        <v>168.63</v>
      </c>
      <c r="P37" s="4">
        <v>152.57</v>
      </c>
      <c r="Q37" s="4">
        <v>177.39</v>
      </c>
      <c r="R37" s="4">
        <v>163.51999999999998</v>
      </c>
      <c r="S37" s="4">
        <v>179.57999999999998</v>
      </c>
      <c r="T37" s="4">
        <v>172.28</v>
      </c>
      <c r="U37" s="4">
        <v>159.87</v>
      </c>
      <c r="V37" s="4">
        <v>148.19</v>
      </c>
      <c r="W37" s="4">
        <v>148.19</v>
      </c>
      <c r="X37" s="4">
        <v>1774.63</v>
      </c>
    </row>
    <row r="38" spans="1:24" x14ac:dyDescent="0.3">
      <c r="A38">
        <v>11005</v>
      </c>
      <c r="B38">
        <v>2012</v>
      </c>
      <c r="C38">
        <v>2</v>
      </c>
      <c r="D38">
        <v>95</v>
      </c>
      <c r="E38" s="1">
        <v>69.349999999999994</v>
      </c>
      <c r="L38" s="3">
        <v>12021</v>
      </c>
      <c r="M38" s="4">
        <v>141.62</v>
      </c>
      <c r="N38" s="4">
        <v>156.94999999999999</v>
      </c>
      <c r="O38" s="4">
        <v>133.59</v>
      </c>
      <c r="P38" s="4">
        <v>121.91</v>
      </c>
      <c r="Q38" s="4">
        <v>154.76</v>
      </c>
      <c r="R38" s="4">
        <v>133.59</v>
      </c>
      <c r="S38" s="4">
        <v>144.54</v>
      </c>
      <c r="T38" s="4">
        <v>162.06</v>
      </c>
      <c r="U38" s="4">
        <v>142.35</v>
      </c>
      <c r="V38" s="4">
        <v>127.75</v>
      </c>
      <c r="W38" s="4">
        <v>140.88999999999999</v>
      </c>
      <c r="X38" s="4">
        <v>1560.0099999999998</v>
      </c>
    </row>
    <row r="39" spans="1:24" x14ac:dyDescent="0.3">
      <c r="A39">
        <v>11005</v>
      </c>
      <c r="B39">
        <v>2013</v>
      </c>
      <c r="C39">
        <v>2</v>
      </c>
      <c r="D39">
        <v>110</v>
      </c>
      <c r="E39" s="1">
        <v>80.3</v>
      </c>
      <c r="L39" s="3">
        <v>12025</v>
      </c>
      <c r="M39" s="4">
        <v>421.21</v>
      </c>
      <c r="N39" s="4">
        <v>456.97999999999996</v>
      </c>
      <c r="O39" s="4">
        <v>439.46</v>
      </c>
      <c r="P39" s="4">
        <v>460.63</v>
      </c>
      <c r="Q39" s="4">
        <v>451.14</v>
      </c>
      <c r="R39" s="4">
        <v>467.93</v>
      </c>
      <c r="S39" s="4">
        <v>434.34999999999997</v>
      </c>
      <c r="T39" s="4">
        <v>440.19</v>
      </c>
      <c r="U39" s="4">
        <v>436.53999999999996</v>
      </c>
      <c r="V39" s="4">
        <v>448.95</v>
      </c>
      <c r="W39" s="4">
        <v>392.74</v>
      </c>
      <c r="X39" s="4">
        <v>4850.119999999999</v>
      </c>
    </row>
    <row r="40" spans="1:24" x14ac:dyDescent="0.3">
      <c r="A40">
        <v>11005</v>
      </c>
      <c r="B40">
        <v>2014</v>
      </c>
      <c r="C40">
        <v>2</v>
      </c>
      <c r="D40">
        <v>109</v>
      </c>
      <c r="E40" s="1">
        <v>79.569999999999993</v>
      </c>
      <c r="L40" s="3">
        <v>12026</v>
      </c>
      <c r="M40" s="4">
        <v>97.82</v>
      </c>
      <c r="N40" s="4">
        <v>105.85</v>
      </c>
      <c r="O40" s="4">
        <v>83.95</v>
      </c>
      <c r="P40" s="4">
        <v>108.03999999999999</v>
      </c>
      <c r="Q40" s="4">
        <v>105.85</v>
      </c>
      <c r="R40" s="4">
        <v>97.09</v>
      </c>
      <c r="S40" s="4">
        <v>97.09</v>
      </c>
      <c r="T40" s="4">
        <v>101.47</v>
      </c>
      <c r="U40" s="4">
        <v>91.98</v>
      </c>
      <c r="V40" s="4">
        <v>90.52</v>
      </c>
      <c r="W40" s="4">
        <v>85.41</v>
      </c>
      <c r="X40" s="4">
        <v>1065.0700000000002</v>
      </c>
    </row>
    <row r="41" spans="1:24" x14ac:dyDescent="0.3">
      <c r="A41">
        <v>11005</v>
      </c>
      <c r="B41">
        <v>2015</v>
      </c>
      <c r="C41">
        <v>2</v>
      </c>
      <c r="D41">
        <v>103</v>
      </c>
      <c r="E41" s="1">
        <v>75.19</v>
      </c>
      <c r="L41" s="3">
        <v>12029</v>
      </c>
      <c r="M41" s="4">
        <v>75.92</v>
      </c>
      <c r="N41" s="4">
        <v>70.81</v>
      </c>
      <c r="O41" s="4">
        <v>70.08</v>
      </c>
      <c r="P41" s="4">
        <v>73</v>
      </c>
      <c r="Q41" s="4">
        <v>75.92</v>
      </c>
      <c r="R41" s="4">
        <v>75.19</v>
      </c>
      <c r="S41" s="4">
        <v>86.87</v>
      </c>
      <c r="T41" s="4">
        <v>69.349999999999994</v>
      </c>
      <c r="U41" s="4">
        <v>64.97</v>
      </c>
      <c r="V41" s="4">
        <v>54.019999999999996</v>
      </c>
      <c r="W41" s="4">
        <v>62.05</v>
      </c>
      <c r="X41" s="4">
        <v>778.18</v>
      </c>
    </row>
    <row r="42" spans="1:24" x14ac:dyDescent="0.3">
      <c r="A42">
        <v>11005</v>
      </c>
      <c r="B42">
        <v>2016</v>
      </c>
      <c r="C42">
        <v>2</v>
      </c>
      <c r="D42">
        <v>114</v>
      </c>
      <c r="E42" s="1">
        <v>83.22</v>
      </c>
      <c r="L42" s="3">
        <v>12035</v>
      </c>
      <c r="M42" s="4">
        <v>117.53</v>
      </c>
      <c r="N42" s="4">
        <v>132.13</v>
      </c>
      <c r="O42" s="4">
        <v>117.53</v>
      </c>
      <c r="P42" s="4">
        <v>108.77</v>
      </c>
      <c r="Q42" s="4">
        <v>123.36999999999999</v>
      </c>
      <c r="R42" s="4">
        <v>135.78</v>
      </c>
      <c r="S42" s="4">
        <v>96.36</v>
      </c>
      <c r="T42" s="4">
        <v>115.34</v>
      </c>
      <c r="U42" s="4">
        <v>95.63</v>
      </c>
      <c r="V42" s="4">
        <v>115.34</v>
      </c>
      <c r="W42" s="4">
        <v>114.61</v>
      </c>
      <c r="X42" s="4">
        <v>1272.3899999999999</v>
      </c>
    </row>
    <row r="43" spans="1:24" x14ac:dyDescent="0.3">
      <c r="A43">
        <v>11005</v>
      </c>
      <c r="B43">
        <v>2017</v>
      </c>
      <c r="C43">
        <v>2</v>
      </c>
      <c r="D43">
        <v>104</v>
      </c>
      <c r="E43" s="1">
        <v>75.92</v>
      </c>
      <c r="L43" s="3">
        <v>12040</v>
      </c>
      <c r="M43" s="4">
        <v>113.14999999999999</v>
      </c>
      <c r="N43" s="4">
        <v>113.88</v>
      </c>
      <c r="O43" s="4">
        <v>106.58</v>
      </c>
      <c r="P43" s="4">
        <v>109.5</v>
      </c>
      <c r="Q43" s="4">
        <v>127.75</v>
      </c>
      <c r="R43" s="4">
        <v>114.61</v>
      </c>
      <c r="S43" s="4">
        <v>124.1</v>
      </c>
      <c r="T43" s="4">
        <v>145.27000000000001</v>
      </c>
      <c r="U43" s="4">
        <v>116.07</v>
      </c>
      <c r="V43" s="4">
        <v>112.42</v>
      </c>
      <c r="W43" s="4">
        <v>103.66</v>
      </c>
      <c r="X43" s="4">
        <v>1286.99</v>
      </c>
    </row>
    <row r="44" spans="1:24" x14ac:dyDescent="0.3">
      <c r="A44">
        <v>11005</v>
      </c>
      <c r="B44">
        <v>2018</v>
      </c>
      <c r="C44">
        <v>2</v>
      </c>
      <c r="D44">
        <v>99</v>
      </c>
      <c r="E44" s="1">
        <v>72.27</v>
      </c>
      <c r="L44" s="3">
        <v>12041</v>
      </c>
      <c r="M44" s="4">
        <v>102.2</v>
      </c>
      <c r="N44" s="4">
        <v>110.96</v>
      </c>
      <c r="O44" s="4">
        <v>121.17999999999999</v>
      </c>
      <c r="P44" s="4">
        <v>113.14999999999999</v>
      </c>
      <c r="Q44" s="4">
        <v>120.45</v>
      </c>
      <c r="R44" s="4">
        <v>118.99</v>
      </c>
      <c r="S44" s="4">
        <v>114.61</v>
      </c>
      <c r="T44" s="4">
        <v>110.96</v>
      </c>
      <c r="U44" s="4">
        <v>113.14999999999999</v>
      </c>
      <c r="V44" s="4">
        <v>125.56</v>
      </c>
      <c r="W44" s="4">
        <v>107.31</v>
      </c>
      <c r="X44" s="4">
        <v>1258.52</v>
      </c>
    </row>
    <row r="45" spans="1:24" x14ac:dyDescent="0.3">
      <c r="A45">
        <v>11005</v>
      </c>
      <c r="B45">
        <v>2019</v>
      </c>
      <c r="C45">
        <v>2</v>
      </c>
      <c r="D45">
        <v>105</v>
      </c>
      <c r="E45" s="1">
        <v>76.649999999999991</v>
      </c>
      <c r="L45" s="3">
        <v>13001</v>
      </c>
      <c r="M45" s="4">
        <v>63.51</v>
      </c>
      <c r="N45" s="4">
        <v>58.4</v>
      </c>
      <c r="O45" s="4">
        <v>76.649999999999991</v>
      </c>
      <c r="P45" s="4">
        <v>64.97</v>
      </c>
      <c r="Q45" s="4">
        <v>57.67</v>
      </c>
      <c r="R45" s="4">
        <v>67.16</v>
      </c>
      <c r="S45" s="4">
        <v>62.05</v>
      </c>
      <c r="T45" s="4">
        <v>59.86</v>
      </c>
      <c r="U45" s="4">
        <v>58.4</v>
      </c>
      <c r="V45" s="4">
        <v>60.589999999999996</v>
      </c>
      <c r="W45" s="4">
        <v>42.339999999999996</v>
      </c>
      <c r="X45" s="4">
        <v>671.60000000000014</v>
      </c>
    </row>
    <row r="46" spans="1:24" x14ac:dyDescent="0.3">
      <c r="A46">
        <v>11007</v>
      </c>
      <c r="B46">
        <v>2009</v>
      </c>
      <c r="C46">
        <v>2</v>
      </c>
      <c r="D46">
        <v>42</v>
      </c>
      <c r="E46" s="1">
        <v>30.66</v>
      </c>
      <c r="L46" s="3">
        <v>13002</v>
      </c>
      <c r="M46" s="4">
        <v>17.52</v>
      </c>
      <c r="N46" s="4">
        <v>18.98</v>
      </c>
      <c r="O46" s="4">
        <v>16.059999999999999</v>
      </c>
      <c r="P46" s="4">
        <v>17.52</v>
      </c>
      <c r="Q46" s="4">
        <v>20.439999999999998</v>
      </c>
      <c r="R46" s="4">
        <v>14.6</v>
      </c>
      <c r="S46" s="4">
        <v>21.169999999999998</v>
      </c>
      <c r="T46" s="4">
        <v>16.79</v>
      </c>
      <c r="U46" s="4">
        <v>18.25</v>
      </c>
      <c r="V46" s="4">
        <v>21.169999999999998</v>
      </c>
      <c r="W46" s="4">
        <v>13.14</v>
      </c>
      <c r="X46" s="4">
        <v>195.64</v>
      </c>
    </row>
    <row r="47" spans="1:24" x14ac:dyDescent="0.3">
      <c r="A47">
        <v>11007</v>
      </c>
      <c r="B47">
        <v>2010</v>
      </c>
      <c r="C47">
        <v>2</v>
      </c>
      <c r="D47">
        <v>41</v>
      </c>
      <c r="E47" s="1">
        <v>29.93</v>
      </c>
      <c r="L47" s="3">
        <v>13003</v>
      </c>
      <c r="M47" s="4">
        <v>106.58</v>
      </c>
      <c r="N47" s="4">
        <v>125.56</v>
      </c>
      <c r="O47" s="4">
        <v>102.92999999999999</v>
      </c>
      <c r="P47" s="4">
        <v>110.23</v>
      </c>
      <c r="Q47" s="4">
        <v>114.61</v>
      </c>
      <c r="R47" s="4">
        <v>106.58</v>
      </c>
      <c r="S47" s="4">
        <v>115.34</v>
      </c>
      <c r="T47" s="4">
        <v>108.77</v>
      </c>
      <c r="U47" s="4">
        <v>104.39</v>
      </c>
      <c r="V47" s="4">
        <v>97.09</v>
      </c>
      <c r="W47" s="4">
        <v>83.95</v>
      </c>
      <c r="X47" s="4">
        <v>1176.03</v>
      </c>
    </row>
    <row r="48" spans="1:24" x14ac:dyDescent="0.3">
      <c r="A48">
        <v>11007</v>
      </c>
      <c r="B48">
        <v>2011</v>
      </c>
      <c r="C48">
        <v>2</v>
      </c>
      <c r="D48">
        <v>78</v>
      </c>
      <c r="E48" s="1">
        <v>56.94</v>
      </c>
      <c r="L48" s="3">
        <v>13004</v>
      </c>
      <c r="M48" s="4">
        <v>72.27</v>
      </c>
      <c r="N48" s="4">
        <v>83.95</v>
      </c>
      <c r="O48" s="4">
        <v>77.38</v>
      </c>
      <c r="P48" s="4">
        <v>69.349999999999994</v>
      </c>
      <c r="Q48" s="4">
        <v>74.459999999999994</v>
      </c>
      <c r="R48" s="4">
        <v>75.92</v>
      </c>
      <c r="S48" s="4">
        <v>78.84</v>
      </c>
      <c r="T48" s="4">
        <v>91.25</v>
      </c>
      <c r="U48" s="4">
        <v>62.78</v>
      </c>
      <c r="V48" s="4">
        <v>83.95</v>
      </c>
      <c r="W48" s="4">
        <v>77.38</v>
      </c>
      <c r="X48" s="4">
        <v>847.53</v>
      </c>
    </row>
    <row r="49" spans="1:24" x14ac:dyDescent="0.3">
      <c r="A49">
        <v>11007</v>
      </c>
      <c r="B49">
        <v>2012</v>
      </c>
      <c r="C49">
        <v>2</v>
      </c>
      <c r="D49">
        <v>70</v>
      </c>
      <c r="E49" s="1">
        <v>51.1</v>
      </c>
      <c r="L49" s="3">
        <v>13006</v>
      </c>
      <c r="M49" s="4">
        <v>39.42</v>
      </c>
      <c r="N49" s="4">
        <v>49.64</v>
      </c>
      <c r="O49" s="4">
        <v>51.83</v>
      </c>
      <c r="P49" s="4">
        <v>45.99</v>
      </c>
      <c r="Q49" s="4">
        <v>43.8</v>
      </c>
      <c r="R49" s="4">
        <v>39.42</v>
      </c>
      <c r="S49" s="4">
        <v>44.53</v>
      </c>
      <c r="T49" s="4">
        <v>34.31</v>
      </c>
      <c r="U49" s="4">
        <v>35.769999999999996</v>
      </c>
      <c r="V49" s="4">
        <v>40.879999999999995</v>
      </c>
      <c r="W49" s="4">
        <v>37.96</v>
      </c>
      <c r="X49" s="4">
        <v>463.54999999999995</v>
      </c>
    </row>
    <row r="50" spans="1:24" x14ac:dyDescent="0.3">
      <c r="A50">
        <v>11007</v>
      </c>
      <c r="B50">
        <v>2013</v>
      </c>
      <c r="C50">
        <v>2</v>
      </c>
      <c r="D50">
        <v>76</v>
      </c>
      <c r="E50" s="1">
        <v>55.48</v>
      </c>
      <c r="L50" s="3">
        <v>13008</v>
      </c>
      <c r="M50" s="4">
        <v>156.94999999999999</v>
      </c>
      <c r="N50" s="4">
        <v>162.06</v>
      </c>
      <c r="O50" s="4">
        <v>166.44</v>
      </c>
      <c r="P50" s="4">
        <v>181.04</v>
      </c>
      <c r="Q50" s="4">
        <v>189.79999999999998</v>
      </c>
      <c r="R50" s="4">
        <v>182.5</v>
      </c>
      <c r="S50" s="4">
        <v>170.82</v>
      </c>
      <c r="T50" s="4">
        <v>188.34</v>
      </c>
      <c r="U50" s="4">
        <v>151.10999999999999</v>
      </c>
      <c r="V50" s="4">
        <v>175.2</v>
      </c>
      <c r="W50" s="4">
        <v>152.57</v>
      </c>
      <c r="X50" s="4">
        <v>1876.8299999999997</v>
      </c>
    </row>
    <row r="51" spans="1:24" x14ac:dyDescent="0.3">
      <c r="A51">
        <v>11007</v>
      </c>
      <c r="B51">
        <v>2014</v>
      </c>
      <c r="C51">
        <v>2</v>
      </c>
      <c r="D51">
        <v>60</v>
      </c>
      <c r="E51" s="1">
        <v>43.8</v>
      </c>
      <c r="L51" s="3">
        <v>13010</v>
      </c>
      <c r="M51" s="4">
        <v>26.28</v>
      </c>
      <c r="N51" s="4">
        <v>37.229999999999997</v>
      </c>
      <c r="O51" s="4">
        <v>35.769999999999996</v>
      </c>
      <c r="P51" s="4">
        <v>24.09</v>
      </c>
      <c r="Q51" s="4">
        <v>31.39</v>
      </c>
      <c r="R51" s="4">
        <v>36.5</v>
      </c>
      <c r="S51" s="4">
        <v>29.93</v>
      </c>
      <c r="T51" s="4">
        <v>37.96</v>
      </c>
      <c r="U51" s="4">
        <v>39.42</v>
      </c>
      <c r="V51" s="4">
        <v>34.31</v>
      </c>
      <c r="W51" s="4">
        <v>23.36</v>
      </c>
      <c r="X51" s="4">
        <v>356.24</v>
      </c>
    </row>
    <row r="52" spans="1:24" x14ac:dyDescent="0.3">
      <c r="A52">
        <v>11007</v>
      </c>
      <c r="B52">
        <v>2015</v>
      </c>
      <c r="C52">
        <v>2</v>
      </c>
      <c r="D52">
        <v>82</v>
      </c>
      <c r="E52" s="1">
        <v>59.86</v>
      </c>
      <c r="L52" s="3">
        <v>13011</v>
      </c>
      <c r="M52" s="4">
        <v>102.2</v>
      </c>
      <c r="N52" s="4">
        <v>127.02</v>
      </c>
      <c r="O52" s="4">
        <v>121.91</v>
      </c>
      <c r="P52" s="4">
        <v>105.85</v>
      </c>
      <c r="Q52" s="4">
        <v>118.25999999999999</v>
      </c>
      <c r="R52" s="4">
        <v>115.34</v>
      </c>
      <c r="S52" s="4">
        <v>111.69</v>
      </c>
      <c r="T52" s="4">
        <v>121.91</v>
      </c>
      <c r="U52" s="4">
        <v>113.14999999999999</v>
      </c>
      <c r="V52" s="4">
        <v>94.899999999999991</v>
      </c>
      <c r="W52" s="4">
        <v>128.47999999999999</v>
      </c>
      <c r="X52" s="4">
        <v>1260.71</v>
      </c>
    </row>
    <row r="53" spans="1:24" x14ac:dyDescent="0.3">
      <c r="A53">
        <v>11007</v>
      </c>
      <c r="B53">
        <v>2016</v>
      </c>
      <c r="C53">
        <v>2</v>
      </c>
      <c r="D53">
        <v>63</v>
      </c>
      <c r="E53" s="1">
        <v>45.99</v>
      </c>
      <c r="L53" s="3">
        <v>13012</v>
      </c>
      <c r="M53" s="4">
        <v>35.769999999999996</v>
      </c>
      <c r="N53" s="4">
        <v>47.449999999999996</v>
      </c>
      <c r="O53" s="4">
        <v>35.769999999999996</v>
      </c>
      <c r="P53" s="4">
        <v>42.339999999999996</v>
      </c>
      <c r="Q53" s="4">
        <v>37.96</v>
      </c>
      <c r="R53" s="4">
        <v>30.66</v>
      </c>
      <c r="S53" s="4">
        <v>28.47</v>
      </c>
      <c r="T53" s="4">
        <v>37.96</v>
      </c>
      <c r="U53" s="4">
        <v>32.119999999999997</v>
      </c>
      <c r="V53" s="4">
        <v>32.85</v>
      </c>
      <c r="W53" s="4">
        <v>39.42</v>
      </c>
      <c r="X53" s="4">
        <v>400.77</v>
      </c>
    </row>
    <row r="54" spans="1:24" x14ac:dyDescent="0.3">
      <c r="A54">
        <v>11007</v>
      </c>
      <c r="B54">
        <v>2017</v>
      </c>
      <c r="C54">
        <v>2</v>
      </c>
      <c r="D54">
        <v>61</v>
      </c>
      <c r="E54" s="1">
        <v>44.53</v>
      </c>
      <c r="L54" s="3">
        <v>13013</v>
      </c>
      <c r="M54" s="4">
        <v>55.48</v>
      </c>
      <c r="N54" s="4">
        <v>61.32</v>
      </c>
      <c r="O54" s="4">
        <v>56.94</v>
      </c>
      <c r="P54" s="4">
        <v>51.83</v>
      </c>
      <c r="Q54" s="4">
        <v>52.56</v>
      </c>
      <c r="R54" s="4">
        <v>48.91</v>
      </c>
      <c r="S54" s="4">
        <v>51.83</v>
      </c>
      <c r="T54" s="4">
        <v>43.8</v>
      </c>
      <c r="U54" s="4">
        <v>35.769999999999996</v>
      </c>
      <c r="V54" s="4">
        <v>40.879999999999995</v>
      </c>
      <c r="W54" s="4">
        <v>37.229999999999997</v>
      </c>
      <c r="X54" s="4">
        <v>536.54999999999995</v>
      </c>
    </row>
    <row r="55" spans="1:24" x14ac:dyDescent="0.3">
      <c r="A55">
        <v>11007</v>
      </c>
      <c r="B55">
        <v>2018</v>
      </c>
      <c r="C55">
        <v>2</v>
      </c>
      <c r="D55">
        <v>68</v>
      </c>
      <c r="E55" s="1">
        <v>49.64</v>
      </c>
      <c r="L55" s="3">
        <v>13014</v>
      </c>
      <c r="M55" s="4">
        <v>91.98</v>
      </c>
      <c r="N55" s="4">
        <v>114.61</v>
      </c>
      <c r="O55" s="4">
        <v>85.41</v>
      </c>
      <c r="P55" s="4">
        <v>106.58</v>
      </c>
      <c r="Q55" s="4">
        <v>91.25</v>
      </c>
      <c r="R55" s="4">
        <v>94.17</v>
      </c>
      <c r="S55" s="4">
        <v>94.17</v>
      </c>
      <c r="T55" s="4">
        <v>104.39</v>
      </c>
      <c r="U55" s="4">
        <v>97.09</v>
      </c>
      <c r="V55" s="4">
        <v>105.12</v>
      </c>
      <c r="W55" s="4">
        <v>104.39</v>
      </c>
      <c r="X55" s="4">
        <v>1089.1600000000001</v>
      </c>
    </row>
    <row r="56" spans="1:24" x14ac:dyDescent="0.3">
      <c r="A56">
        <v>11007</v>
      </c>
      <c r="B56">
        <v>2019</v>
      </c>
      <c r="C56">
        <v>2</v>
      </c>
      <c r="D56">
        <v>65</v>
      </c>
      <c r="E56" s="1">
        <v>47.449999999999996</v>
      </c>
      <c r="L56" s="3">
        <v>13016</v>
      </c>
      <c r="M56" s="4">
        <v>41.61</v>
      </c>
      <c r="N56" s="4">
        <v>40.15</v>
      </c>
      <c r="O56" s="4">
        <v>40.879999999999995</v>
      </c>
      <c r="P56" s="4">
        <v>36.5</v>
      </c>
      <c r="Q56" s="4">
        <v>39.42</v>
      </c>
      <c r="R56" s="4">
        <v>37.229999999999997</v>
      </c>
      <c r="S56" s="4">
        <v>48.18</v>
      </c>
      <c r="T56" s="4">
        <v>40.879999999999995</v>
      </c>
      <c r="U56" s="4">
        <v>42.339999999999996</v>
      </c>
      <c r="V56" s="4">
        <v>29.2</v>
      </c>
      <c r="W56" s="4">
        <v>37.96</v>
      </c>
      <c r="X56" s="4">
        <v>434.34999999999991</v>
      </c>
    </row>
    <row r="57" spans="1:24" x14ac:dyDescent="0.3">
      <c r="A57">
        <v>11008</v>
      </c>
      <c r="B57">
        <v>2009</v>
      </c>
      <c r="C57">
        <v>2</v>
      </c>
      <c r="D57">
        <v>240</v>
      </c>
      <c r="E57" s="1">
        <v>175.2</v>
      </c>
      <c r="L57" s="3">
        <v>13017</v>
      </c>
      <c r="M57" s="4">
        <v>65.7</v>
      </c>
      <c r="N57" s="4">
        <v>76.649999999999991</v>
      </c>
      <c r="O57" s="4">
        <v>67.89</v>
      </c>
      <c r="P57" s="4">
        <v>78.84</v>
      </c>
      <c r="Q57" s="4">
        <v>63.51</v>
      </c>
      <c r="R57" s="4">
        <v>90.52</v>
      </c>
      <c r="S57" s="4">
        <v>63.51</v>
      </c>
      <c r="T57" s="4">
        <v>89.06</v>
      </c>
      <c r="U57" s="4">
        <v>79.569999999999993</v>
      </c>
      <c r="V57" s="4">
        <v>78.11</v>
      </c>
      <c r="W57" s="4">
        <v>72.27</v>
      </c>
      <c r="X57" s="4">
        <v>825.63</v>
      </c>
    </row>
    <row r="58" spans="1:24" x14ac:dyDescent="0.3">
      <c r="A58">
        <v>11008</v>
      </c>
      <c r="B58">
        <v>2010</v>
      </c>
      <c r="C58">
        <v>2</v>
      </c>
      <c r="D58">
        <v>259</v>
      </c>
      <c r="E58" s="1">
        <v>189.07</v>
      </c>
      <c r="L58" s="3">
        <v>13019</v>
      </c>
      <c r="M58" s="4">
        <v>76.649999999999991</v>
      </c>
      <c r="N58" s="4">
        <v>70.08</v>
      </c>
      <c r="O58" s="4">
        <v>86.87</v>
      </c>
      <c r="P58" s="4">
        <v>63.51</v>
      </c>
      <c r="Q58" s="4">
        <v>76.649999999999991</v>
      </c>
      <c r="R58" s="4">
        <v>59.86</v>
      </c>
      <c r="S58" s="4">
        <v>75.19</v>
      </c>
      <c r="T58" s="4">
        <v>86.87</v>
      </c>
      <c r="U58" s="4">
        <v>54.75</v>
      </c>
      <c r="V58" s="4">
        <v>66.429999999999993</v>
      </c>
      <c r="W58" s="4">
        <v>51.83</v>
      </c>
      <c r="X58" s="4">
        <v>768.69</v>
      </c>
    </row>
    <row r="59" spans="1:24" x14ac:dyDescent="0.3">
      <c r="A59">
        <v>11008</v>
      </c>
      <c r="B59">
        <v>2011</v>
      </c>
      <c r="C59">
        <v>2</v>
      </c>
      <c r="D59">
        <v>271</v>
      </c>
      <c r="E59" s="1">
        <v>197.82999999999998</v>
      </c>
      <c r="L59" s="3">
        <v>13021</v>
      </c>
      <c r="M59" s="4">
        <v>43.07</v>
      </c>
      <c r="N59" s="4">
        <v>52.56</v>
      </c>
      <c r="O59" s="4">
        <v>37.229999999999997</v>
      </c>
      <c r="P59" s="4">
        <v>54.75</v>
      </c>
      <c r="Q59" s="4">
        <v>51.83</v>
      </c>
      <c r="R59" s="4">
        <v>46.72</v>
      </c>
      <c r="S59" s="4">
        <v>45.99</v>
      </c>
      <c r="T59" s="4">
        <v>57.67</v>
      </c>
      <c r="U59" s="4">
        <v>32.85</v>
      </c>
      <c r="V59" s="4">
        <v>46.72</v>
      </c>
      <c r="W59" s="4">
        <v>40.879999999999995</v>
      </c>
      <c r="X59" s="4">
        <v>510.27</v>
      </c>
    </row>
    <row r="60" spans="1:24" x14ac:dyDescent="0.3">
      <c r="A60">
        <v>11008</v>
      </c>
      <c r="B60">
        <v>2012</v>
      </c>
      <c r="C60">
        <v>2</v>
      </c>
      <c r="D60">
        <v>242</v>
      </c>
      <c r="E60" s="1">
        <v>176.66</v>
      </c>
      <c r="L60" s="3">
        <v>13023</v>
      </c>
      <c r="M60" s="4">
        <v>35.04</v>
      </c>
      <c r="N60" s="4">
        <v>35.769999999999996</v>
      </c>
      <c r="O60" s="4">
        <v>39.42</v>
      </c>
      <c r="P60" s="4">
        <v>37.229999999999997</v>
      </c>
      <c r="Q60" s="4">
        <v>43.07</v>
      </c>
      <c r="R60" s="4">
        <v>38.69</v>
      </c>
      <c r="S60" s="4">
        <v>42.339999999999996</v>
      </c>
      <c r="T60" s="4">
        <v>29.93</v>
      </c>
      <c r="U60" s="4">
        <v>38.69</v>
      </c>
      <c r="V60" s="4">
        <v>38.69</v>
      </c>
      <c r="W60" s="4">
        <v>29.2</v>
      </c>
      <c r="X60" s="4">
        <v>408.07</v>
      </c>
    </row>
    <row r="61" spans="1:24" x14ac:dyDescent="0.3">
      <c r="A61">
        <v>11008</v>
      </c>
      <c r="B61">
        <v>2013</v>
      </c>
      <c r="C61">
        <v>2</v>
      </c>
      <c r="D61">
        <v>275</v>
      </c>
      <c r="E61" s="1">
        <v>200.75</v>
      </c>
      <c r="L61" s="3">
        <v>13025</v>
      </c>
      <c r="M61" s="4">
        <v>135.78</v>
      </c>
      <c r="N61" s="4">
        <v>144.54</v>
      </c>
      <c r="O61" s="4">
        <v>138.69999999999999</v>
      </c>
      <c r="P61" s="4">
        <v>163.51999999999998</v>
      </c>
      <c r="Q61" s="4">
        <v>170.09</v>
      </c>
      <c r="R61" s="4">
        <v>148.19</v>
      </c>
      <c r="S61" s="4">
        <v>148.91999999999999</v>
      </c>
      <c r="T61" s="4">
        <v>153.29999999999998</v>
      </c>
      <c r="U61" s="4">
        <v>146.72999999999999</v>
      </c>
      <c r="V61" s="4">
        <v>152.57</v>
      </c>
      <c r="W61" s="4">
        <v>153.29999999999998</v>
      </c>
      <c r="X61" s="4">
        <v>1655.6399999999999</v>
      </c>
    </row>
    <row r="62" spans="1:24" x14ac:dyDescent="0.3">
      <c r="A62">
        <v>11008</v>
      </c>
      <c r="B62">
        <v>2014</v>
      </c>
      <c r="C62">
        <v>2</v>
      </c>
      <c r="D62">
        <v>279</v>
      </c>
      <c r="E62" s="1">
        <v>203.67</v>
      </c>
      <c r="L62" s="3">
        <v>13029</v>
      </c>
      <c r="M62" s="4">
        <v>69.349999999999994</v>
      </c>
      <c r="N62" s="4">
        <v>74.459999999999994</v>
      </c>
      <c r="O62" s="4">
        <v>61.32</v>
      </c>
      <c r="P62" s="4">
        <v>71.539999999999992</v>
      </c>
      <c r="Q62" s="4">
        <v>66.429999999999993</v>
      </c>
      <c r="R62" s="4">
        <v>56.21</v>
      </c>
      <c r="S62" s="4">
        <v>62.78</v>
      </c>
      <c r="T62" s="4">
        <v>60.589999999999996</v>
      </c>
      <c r="U62" s="4">
        <v>56.21</v>
      </c>
      <c r="V62" s="4">
        <v>71.539999999999992</v>
      </c>
      <c r="W62" s="4">
        <v>52.56</v>
      </c>
      <c r="X62" s="4">
        <v>702.99</v>
      </c>
    </row>
    <row r="63" spans="1:24" x14ac:dyDescent="0.3">
      <c r="A63">
        <v>11008</v>
      </c>
      <c r="B63">
        <v>2015</v>
      </c>
      <c r="C63">
        <v>2</v>
      </c>
      <c r="D63">
        <v>249</v>
      </c>
      <c r="E63" s="1">
        <v>181.76999999999998</v>
      </c>
      <c r="L63" s="3">
        <v>13031</v>
      </c>
      <c r="M63" s="4">
        <v>54.75</v>
      </c>
      <c r="N63" s="4">
        <v>69.349999999999994</v>
      </c>
      <c r="O63" s="4">
        <v>47.449999999999996</v>
      </c>
      <c r="P63" s="4">
        <v>62.05</v>
      </c>
      <c r="Q63" s="4">
        <v>56.94</v>
      </c>
      <c r="R63" s="4">
        <v>65.7</v>
      </c>
      <c r="S63" s="4">
        <v>54.019999999999996</v>
      </c>
      <c r="T63" s="4">
        <v>65.7</v>
      </c>
      <c r="U63" s="4">
        <v>59.86</v>
      </c>
      <c r="V63" s="4">
        <v>64.97</v>
      </c>
      <c r="W63" s="4">
        <v>55.48</v>
      </c>
      <c r="X63" s="4">
        <v>656.27</v>
      </c>
    </row>
    <row r="64" spans="1:24" x14ac:dyDescent="0.3">
      <c r="A64">
        <v>11008</v>
      </c>
      <c r="B64">
        <v>2016</v>
      </c>
      <c r="C64">
        <v>2</v>
      </c>
      <c r="D64">
        <v>251</v>
      </c>
      <c r="E64" s="1">
        <v>183.23</v>
      </c>
      <c r="L64" s="3">
        <v>13035</v>
      </c>
      <c r="M64" s="4">
        <v>51.1</v>
      </c>
      <c r="N64" s="4">
        <v>62.78</v>
      </c>
      <c r="O64" s="4">
        <v>64.239999999999995</v>
      </c>
      <c r="P64" s="4">
        <v>56.94</v>
      </c>
      <c r="Q64" s="4">
        <v>73.73</v>
      </c>
      <c r="R64" s="4">
        <v>72.27</v>
      </c>
      <c r="S64" s="4">
        <v>61.32</v>
      </c>
      <c r="T64" s="4">
        <v>61.32</v>
      </c>
      <c r="U64" s="4">
        <v>63.51</v>
      </c>
      <c r="V64" s="4">
        <v>70.81</v>
      </c>
      <c r="W64" s="4">
        <v>57.67</v>
      </c>
      <c r="X64" s="4">
        <v>695.68999999999994</v>
      </c>
    </row>
    <row r="65" spans="1:24" x14ac:dyDescent="0.3">
      <c r="A65">
        <v>11008</v>
      </c>
      <c r="B65">
        <v>2017</v>
      </c>
      <c r="C65">
        <v>2</v>
      </c>
      <c r="D65">
        <v>252</v>
      </c>
      <c r="E65" s="1">
        <v>183.96</v>
      </c>
      <c r="L65" s="3">
        <v>13036</v>
      </c>
      <c r="M65" s="4">
        <v>39.42</v>
      </c>
      <c r="N65" s="4">
        <v>51.83</v>
      </c>
      <c r="O65" s="4">
        <v>43.8</v>
      </c>
      <c r="P65" s="4">
        <v>45.99</v>
      </c>
      <c r="Q65" s="4">
        <v>42.339999999999996</v>
      </c>
      <c r="R65" s="4">
        <v>57.67</v>
      </c>
      <c r="S65" s="4">
        <v>51.1</v>
      </c>
      <c r="T65" s="4">
        <v>35.769999999999996</v>
      </c>
      <c r="U65" s="4">
        <v>50.37</v>
      </c>
      <c r="V65" s="4">
        <v>48.91</v>
      </c>
      <c r="W65" s="4">
        <v>47.449999999999996</v>
      </c>
      <c r="X65" s="4">
        <v>514.65000000000009</v>
      </c>
    </row>
    <row r="66" spans="1:24" x14ac:dyDescent="0.3">
      <c r="A66">
        <v>11008</v>
      </c>
      <c r="B66">
        <v>2018</v>
      </c>
      <c r="C66">
        <v>2</v>
      </c>
      <c r="D66">
        <v>246</v>
      </c>
      <c r="E66" s="1">
        <v>179.57999999999998</v>
      </c>
      <c r="L66" s="3">
        <v>13037</v>
      </c>
      <c r="M66" s="4">
        <v>37.229999999999997</v>
      </c>
      <c r="N66" s="4">
        <v>59.129999999999995</v>
      </c>
      <c r="O66" s="4">
        <v>56.94</v>
      </c>
      <c r="P66" s="4">
        <v>59.86</v>
      </c>
      <c r="Q66" s="4">
        <v>53.29</v>
      </c>
      <c r="R66" s="4">
        <v>52.56</v>
      </c>
      <c r="S66" s="4">
        <v>41.61</v>
      </c>
      <c r="T66" s="4">
        <v>53.29</v>
      </c>
      <c r="U66" s="4">
        <v>54.019999999999996</v>
      </c>
      <c r="V66" s="4">
        <v>43.8</v>
      </c>
      <c r="W66" s="4">
        <v>48.18</v>
      </c>
      <c r="X66" s="4">
        <v>559.91</v>
      </c>
    </row>
    <row r="67" spans="1:24" x14ac:dyDescent="0.3">
      <c r="A67">
        <v>11008</v>
      </c>
      <c r="B67">
        <v>2019</v>
      </c>
      <c r="C67">
        <v>2</v>
      </c>
      <c r="D67">
        <v>266</v>
      </c>
      <c r="E67" s="1">
        <v>194.18</v>
      </c>
      <c r="L67" s="3">
        <v>13040</v>
      </c>
      <c r="M67" s="4">
        <v>175.93</v>
      </c>
      <c r="N67" s="4">
        <v>186.88</v>
      </c>
      <c r="O67" s="4">
        <v>202.94</v>
      </c>
      <c r="P67" s="4">
        <v>190.53</v>
      </c>
      <c r="Q67" s="4">
        <v>200.75</v>
      </c>
      <c r="R67" s="4">
        <v>212.43</v>
      </c>
      <c r="S67" s="4">
        <v>191.99</v>
      </c>
      <c r="T67" s="4">
        <v>219.73</v>
      </c>
      <c r="U67" s="4">
        <v>200.75</v>
      </c>
      <c r="V67" s="4">
        <v>219.73</v>
      </c>
      <c r="W67" s="4">
        <v>219</v>
      </c>
      <c r="X67" s="4">
        <v>2220.66</v>
      </c>
    </row>
    <row r="68" spans="1:24" x14ac:dyDescent="0.3">
      <c r="A68">
        <v>11009</v>
      </c>
      <c r="B68">
        <v>2009</v>
      </c>
      <c r="C68">
        <v>2</v>
      </c>
      <c r="D68">
        <v>167</v>
      </c>
      <c r="E68" s="1">
        <v>121.91</v>
      </c>
      <c r="L68" s="3">
        <v>13044</v>
      </c>
      <c r="M68" s="4">
        <v>30.66</v>
      </c>
      <c r="N68" s="4">
        <v>33.58</v>
      </c>
      <c r="O68" s="4">
        <v>39.42</v>
      </c>
      <c r="P68" s="4">
        <v>33.58</v>
      </c>
      <c r="Q68" s="4">
        <v>37.96</v>
      </c>
      <c r="R68" s="4">
        <v>29.2</v>
      </c>
      <c r="S68" s="4">
        <v>38.69</v>
      </c>
      <c r="T68" s="4">
        <v>31.39</v>
      </c>
      <c r="U68" s="4">
        <v>30.66</v>
      </c>
      <c r="V68" s="4">
        <v>34.31</v>
      </c>
      <c r="W68" s="4">
        <v>30.66</v>
      </c>
      <c r="X68" s="4">
        <v>370.11000000000007</v>
      </c>
    </row>
    <row r="69" spans="1:24" x14ac:dyDescent="0.3">
      <c r="A69">
        <v>11009</v>
      </c>
      <c r="B69">
        <v>2010</v>
      </c>
      <c r="C69">
        <v>2</v>
      </c>
      <c r="D69">
        <v>142</v>
      </c>
      <c r="E69" s="1">
        <v>103.66</v>
      </c>
      <c r="L69" s="3">
        <v>13046</v>
      </c>
      <c r="M69" s="4">
        <v>48.18</v>
      </c>
      <c r="N69" s="4">
        <v>48.91</v>
      </c>
      <c r="O69" s="4">
        <v>64.97</v>
      </c>
      <c r="P69" s="4">
        <v>48.18</v>
      </c>
      <c r="Q69" s="4">
        <v>43.07</v>
      </c>
      <c r="R69" s="4">
        <v>54.019999999999996</v>
      </c>
      <c r="S69" s="4">
        <v>47.449999999999996</v>
      </c>
      <c r="T69" s="4">
        <v>60.589999999999996</v>
      </c>
      <c r="U69" s="4">
        <v>47.449999999999996</v>
      </c>
      <c r="V69" s="4">
        <v>67.16</v>
      </c>
      <c r="W69" s="4">
        <v>50.37</v>
      </c>
      <c r="X69" s="4">
        <v>580.34999999999991</v>
      </c>
    </row>
    <row r="70" spans="1:24" x14ac:dyDescent="0.3">
      <c r="A70">
        <v>11009</v>
      </c>
      <c r="B70">
        <v>2011</v>
      </c>
      <c r="C70">
        <v>2</v>
      </c>
      <c r="D70">
        <v>148</v>
      </c>
      <c r="E70" s="1">
        <v>108.03999999999999</v>
      </c>
      <c r="L70" s="3">
        <v>13049</v>
      </c>
      <c r="M70" s="4">
        <v>95.63</v>
      </c>
      <c r="N70" s="4">
        <v>113.88</v>
      </c>
      <c r="O70" s="4">
        <v>96.36</v>
      </c>
      <c r="P70" s="4">
        <v>111.69</v>
      </c>
      <c r="Q70" s="4">
        <v>113.88</v>
      </c>
      <c r="R70" s="4">
        <v>105.12</v>
      </c>
      <c r="S70" s="4">
        <v>111.69</v>
      </c>
      <c r="T70" s="4">
        <v>96.36</v>
      </c>
      <c r="U70" s="4">
        <v>76.649999999999991</v>
      </c>
      <c r="V70" s="4">
        <v>101.47</v>
      </c>
      <c r="W70" s="4">
        <v>99.28</v>
      </c>
      <c r="X70" s="4">
        <v>1122.01</v>
      </c>
    </row>
    <row r="71" spans="1:24" x14ac:dyDescent="0.3">
      <c r="A71">
        <v>11009</v>
      </c>
      <c r="B71">
        <v>2012</v>
      </c>
      <c r="C71">
        <v>2</v>
      </c>
      <c r="D71">
        <v>139</v>
      </c>
      <c r="E71" s="1">
        <v>101.47</v>
      </c>
      <c r="L71" s="3">
        <v>13053</v>
      </c>
      <c r="M71" s="4">
        <v>67.16</v>
      </c>
      <c r="N71" s="4">
        <v>78.84</v>
      </c>
      <c r="O71" s="4">
        <v>86.87</v>
      </c>
      <c r="P71" s="4">
        <v>87.6</v>
      </c>
      <c r="Q71" s="4">
        <v>67.16</v>
      </c>
      <c r="R71" s="4">
        <v>63.51</v>
      </c>
      <c r="S71" s="4">
        <v>78.84</v>
      </c>
      <c r="T71" s="4">
        <v>68.62</v>
      </c>
      <c r="U71" s="4">
        <v>69.349999999999994</v>
      </c>
      <c r="V71" s="4">
        <v>51.83</v>
      </c>
      <c r="W71" s="4">
        <v>63.51</v>
      </c>
      <c r="X71" s="4">
        <v>783.29000000000008</v>
      </c>
    </row>
    <row r="72" spans="1:24" x14ac:dyDescent="0.3">
      <c r="A72">
        <v>11009</v>
      </c>
      <c r="B72">
        <v>2013</v>
      </c>
      <c r="C72">
        <v>2</v>
      </c>
      <c r="D72">
        <v>138</v>
      </c>
      <c r="E72" s="1">
        <v>100.74</v>
      </c>
      <c r="L72" s="3">
        <v>21001</v>
      </c>
      <c r="M72" s="4">
        <v>197.1</v>
      </c>
      <c r="N72" s="4">
        <v>198.56</v>
      </c>
      <c r="O72" s="4">
        <v>171.54999999999998</v>
      </c>
      <c r="P72" s="4">
        <v>205.13</v>
      </c>
      <c r="Q72" s="4">
        <v>203.67</v>
      </c>
      <c r="R72" s="4">
        <v>202.94</v>
      </c>
      <c r="S72" s="4">
        <v>189.07</v>
      </c>
      <c r="T72" s="4">
        <v>216.81</v>
      </c>
      <c r="U72" s="4">
        <v>204.4</v>
      </c>
      <c r="V72" s="4">
        <v>244.54999999999998</v>
      </c>
      <c r="W72" s="4">
        <v>229.95</v>
      </c>
      <c r="X72" s="4">
        <v>2263.7299999999996</v>
      </c>
    </row>
    <row r="73" spans="1:24" x14ac:dyDescent="0.3">
      <c r="A73">
        <v>11009</v>
      </c>
      <c r="B73">
        <v>2014</v>
      </c>
      <c r="C73">
        <v>2</v>
      </c>
      <c r="D73">
        <v>144</v>
      </c>
      <c r="E73" s="1">
        <v>105.12</v>
      </c>
      <c r="L73" s="3">
        <v>21002</v>
      </c>
      <c r="M73" s="4">
        <v>21.9</v>
      </c>
      <c r="N73" s="4">
        <v>34.31</v>
      </c>
      <c r="O73" s="4">
        <v>42.339999999999996</v>
      </c>
      <c r="P73" s="4">
        <v>46.72</v>
      </c>
      <c r="Q73" s="4">
        <v>42.339999999999996</v>
      </c>
      <c r="R73" s="4">
        <v>43.8</v>
      </c>
      <c r="S73" s="4">
        <v>43.07</v>
      </c>
      <c r="T73" s="4">
        <v>40.15</v>
      </c>
      <c r="U73" s="4">
        <v>43.8</v>
      </c>
      <c r="V73" s="4">
        <v>40.879999999999995</v>
      </c>
      <c r="W73" s="4">
        <v>46.72</v>
      </c>
      <c r="X73" s="4">
        <v>446.03</v>
      </c>
    </row>
    <row r="74" spans="1:24" x14ac:dyDescent="0.3">
      <c r="A74">
        <v>11009</v>
      </c>
      <c r="B74">
        <v>2015</v>
      </c>
      <c r="C74">
        <v>2</v>
      </c>
      <c r="D74">
        <v>144</v>
      </c>
      <c r="E74" s="1">
        <v>105.12</v>
      </c>
      <c r="L74" s="3">
        <v>21003</v>
      </c>
      <c r="M74" s="4">
        <v>62.05</v>
      </c>
      <c r="N74" s="4">
        <v>64.239999999999995</v>
      </c>
      <c r="O74" s="4">
        <v>52.56</v>
      </c>
      <c r="P74" s="4">
        <v>57.67</v>
      </c>
      <c r="Q74" s="4">
        <v>63.51</v>
      </c>
      <c r="R74" s="4">
        <v>48.91</v>
      </c>
      <c r="S74" s="4">
        <v>97.09</v>
      </c>
      <c r="T74" s="4">
        <v>93.44</v>
      </c>
      <c r="U74" s="4">
        <v>57.67</v>
      </c>
      <c r="V74" s="4">
        <v>71.539999999999992</v>
      </c>
      <c r="W74" s="4">
        <v>65.7</v>
      </c>
      <c r="X74" s="4">
        <v>734.38</v>
      </c>
    </row>
    <row r="75" spans="1:24" x14ac:dyDescent="0.3">
      <c r="A75">
        <v>11009</v>
      </c>
      <c r="B75">
        <v>2016</v>
      </c>
      <c r="C75">
        <v>2</v>
      </c>
      <c r="D75">
        <v>140</v>
      </c>
      <c r="E75" s="1">
        <v>102.2</v>
      </c>
      <c r="L75" s="3">
        <v>21004</v>
      </c>
      <c r="M75" s="4">
        <v>208.04999999999998</v>
      </c>
      <c r="N75" s="4">
        <v>214.62</v>
      </c>
      <c r="O75" s="4">
        <v>246.01</v>
      </c>
      <c r="P75" s="4">
        <v>256.95999999999998</v>
      </c>
      <c r="Q75" s="4">
        <v>274.48</v>
      </c>
      <c r="R75" s="4">
        <v>271.56</v>
      </c>
      <c r="S75" s="4">
        <v>256.95999999999998</v>
      </c>
      <c r="T75" s="4">
        <v>265.71999999999997</v>
      </c>
      <c r="U75" s="4">
        <v>260.61</v>
      </c>
      <c r="V75" s="4">
        <v>251.85</v>
      </c>
      <c r="W75" s="4">
        <v>286.89</v>
      </c>
      <c r="X75" s="4">
        <v>2793.7099999999996</v>
      </c>
    </row>
    <row r="76" spans="1:24" x14ac:dyDescent="0.3">
      <c r="A76">
        <v>11009</v>
      </c>
      <c r="B76">
        <v>2017</v>
      </c>
      <c r="C76">
        <v>2</v>
      </c>
      <c r="D76">
        <v>148</v>
      </c>
      <c r="E76" s="1">
        <v>108.03999999999999</v>
      </c>
      <c r="L76" s="3">
        <v>21005</v>
      </c>
      <c r="M76" s="4">
        <v>50.37</v>
      </c>
      <c r="N76" s="4">
        <v>58.4</v>
      </c>
      <c r="O76" s="4">
        <v>53.29</v>
      </c>
      <c r="P76" s="4">
        <v>65.7</v>
      </c>
      <c r="Q76" s="4">
        <v>54.019999999999996</v>
      </c>
      <c r="R76" s="4">
        <v>65.7</v>
      </c>
      <c r="S76" s="4">
        <v>56.94</v>
      </c>
      <c r="T76" s="4">
        <v>68.62</v>
      </c>
      <c r="U76" s="4">
        <v>57.67</v>
      </c>
      <c r="V76" s="4">
        <v>64.97</v>
      </c>
      <c r="W76" s="4">
        <v>53.29</v>
      </c>
      <c r="X76" s="4">
        <v>648.96999999999991</v>
      </c>
    </row>
    <row r="77" spans="1:24" x14ac:dyDescent="0.3">
      <c r="A77">
        <v>11009</v>
      </c>
      <c r="B77">
        <v>2018</v>
      </c>
      <c r="C77">
        <v>2</v>
      </c>
      <c r="D77">
        <v>170</v>
      </c>
      <c r="E77" s="1">
        <v>124.1</v>
      </c>
      <c r="L77" s="3">
        <v>21006</v>
      </c>
      <c r="M77" s="4">
        <v>55.48</v>
      </c>
      <c r="N77" s="4">
        <v>54.019999999999996</v>
      </c>
      <c r="O77" s="4">
        <v>60.589999999999996</v>
      </c>
      <c r="P77" s="4">
        <v>51.1</v>
      </c>
      <c r="Q77" s="4">
        <v>56.94</v>
      </c>
      <c r="R77" s="4">
        <v>48.91</v>
      </c>
      <c r="S77" s="4">
        <v>56.21</v>
      </c>
      <c r="T77" s="4">
        <v>62.78</v>
      </c>
      <c r="U77" s="4">
        <v>60.589999999999996</v>
      </c>
      <c r="V77" s="4">
        <v>62.78</v>
      </c>
      <c r="W77" s="4">
        <v>64.239999999999995</v>
      </c>
      <c r="X77" s="4">
        <v>633.64</v>
      </c>
    </row>
    <row r="78" spans="1:24" x14ac:dyDescent="0.3">
      <c r="A78">
        <v>11009</v>
      </c>
      <c r="B78">
        <v>2019</v>
      </c>
      <c r="C78">
        <v>2</v>
      </c>
      <c r="D78">
        <v>168</v>
      </c>
      <c r="E78" s="1">
        <v>122.64</v>
      </c>
      <c r="L78" s="3">
        <v>21007</v>
      </c>
      <c r="M78" s="4">
        <v>56.21</v>
      </c>
      <c r="N78" s="4">
        <v>43.07</v>
      </c>
      <c r="O78" s="4">
        <v>44.53</v>
      </c>
      <c r="P78" s="4">
        <v>47.449999999999996</v>
      </c>
      <c r="Q78" s="4">
        <v>45.26</v>
      </c>
      <c r="R78" s="4">
        <v>50.37</v>
      </c>
      <c r="S78" s="4">
        <v>41.61</v>
      </c>
      <c r="T78" s="4">
        <v>47.449999999999996</v>
      </c>
      <c r="U78" s="4">
        <v>40.15</v>
      </c>
      <c r="V78" s="4">
        <v>40.15</v>
      </c>
      <c r="W78" s="4">
        <v>47.449999999999996</v>
      </c>
      <c r="X78" s="4">
        <v>503.69999999999993</v>
      </c>
    </row>
    <row r="79" spans="1:24" x14ac:dyDescent="0.3">
      <c r="A79">
        <v>11013</v>
      </c>
      <c r="B79">
        <v>2009</v>
      </c>
      <c r="C79">
        <v>2</v>
      </c>
      <c r="D79">
        <v>122</v>
      </c>
      <c r="E79" s="1">
        <v>89.06</v>
      </c>
      <c r="L79" s="3">
        <v>21008</v>
      </c>
      <c r="M79" s="4">
        <v>51.83</v>
      </c>
      <c r="N79" s="4">
        <v>43.07</v>
      </c>
      <c r="O79" s="4">
        <v>48.18</v>
      </c>
      <c r="P79" s="4">
        <v>48.18</v>
      </c>
      <c r="Q79" s="4">
        <v>42.339999999999996</v>
      </c>
      <c r="R79" s="4">
        <v>40.15</v>
      </c>
      <c r="S79" s="4">
        <v>45.26</v>
      </c>
      <c r="T79" s="4">
        <v>46.72</v>
      </c>
      <c r="U79" s="4">
        <v>55.48</v>
      </c>
      <c r="V79" s="4">
        <v>41.61</v>
      </c>
      <c r="W79" s="4">
        <v>57.67</v>
      </c>
      <c r="X79" s="4">
        <v>520.49</v>
      </c>
    </row>
    <row r="80" spans="1:24" x14ac:dyDescent="0.3">
      <c r="A80">
        <v>11013</v>
      </c>
      <c r="B80">
        <v>2010</v>
      </c>
      <c r="C80">
        <v>2</v>
      </c>
      <c r="D80">
        <v>121</v>
      </c>
      <c r="E80" s="1">
        <v>88.33</v>
      </c>
      <c r="L80" s="3">
        <v>21009</v>
      </c>
      <c r="M80" s="4">
        <v>29.2</v>
      </c>
      <c r="N80" s="4">
        <v>26.28</v>
      </c>
      <c r="O80" s="4">
        <v>33.58</v>
      </c>
      <c r="P80" s="4">
        <v>31.39</v>
      </c>
      <c r="Q80" s="4">
        <v>29.93</v>
      </c>
      <c r="R80" s="4">
        <v>28.47</v>
      </c>
      <c r="S80" s="4">
        <v>29.2</v>
      </c>
      <c r="T80" s="4">
        <v>24.09</v>
      </c>
      <c r="U80" s="4">
        <v>28.47</v>
      </c>
      <c r="V80" s="4">
        <v>29.93</v>
      </c>
      <c r="W80" s="4">
        <v>31.39</v>
      </c>
      <c r="X80" s="4">
        <v>321.93</v>
      </c>
    </row>
    <row r="81" spans="1:24" x14ac:dyDescent="0.3">
      <c r="A81">
        <v>11013</v>
      </c>
      <c r="B81">
        <v>2011</v>
      </c>
      <c r="C81">
        <v>2</v>
      </c>
      <c r="D81">
        <v>136</v>
      </c>
      <c r="E81" s="1">
        <v>99.28</v>
      </c>
      <c r="L81" s="3">
        <v>21010</v>
      </c>
      <c r="M81" s="4">
        <v>83.22</v>
      </c>
      <c r="N81" s="4">
        <v>86.87</v>
      </c>
      <c r="O81" s="4">
        <v>97.09</v>
      </c>
      <c r="P81" s="4">
        <v>95.63</v>
      </c>
      <c r="Q81" s="4">
        <v>104.39</v>
      </c>
      <c r="R81" s="4">
        <v>114.61</v>
      </c>
      <c r="S81" s="4">
        <v>97.82</v>
      </c>
      <c r="T81" s="4">
        <v>112.42</v>
      </c>
      <c r="U81" s="4">
        <v>132.85999999999999</v>
      </c>
      <c r="V81" s="4">
        <v>134.32</v>
      </c>
      <c r="W81" s="4">
        <v>139.43</v>
      </c>
      <c r="X81" s="4">
        <v>1198.6599999999999</v>
      </c>
    </row>
    <row r="82" spans="1:24" x14ac:dyDescent="0.3">
      <c r="A82">
        <v>11013</v>
      </c>
      <c r="B82">
        <v>2012</v>
      </c>
      <c r="C82">
        <v>2</v>
      </c>
      <c r="D82">
        <v>154</v>
      </c>
      <c r="E82" s="1">
        <v>112.42</v>
      </c>
      <c r="L82" s="3">
        <v>21011</v>
      </c>
      <c r="M82" s="4">
        <v>38.69</v>
      </c>
      <c r="N82" s="4">
        <v>43.07</v>
      </c>
      <c r="O82" s="4">
        <v>45.26</v>
      </c>
      <c r="P82" s="4">
        <v>47.449999999999996</v>
      </c>
      <c r="Q82" s="4">
        <v>40.15</v>
      </c>
      <c r="R82" s="4">
        <v>53.29</v>
      </c>
      <c r="S82" s="4">
        <v>16.79</v>
      </c>
      <c r="T82" s="4">
        <v>17.52</v>
      </c>
      <c r="U82" s="4">
        <v>45.99</v>
      </c>
      <c r="V82" s="4">
        <v>59.86</v>
      </c>
      <c r="W82" s="4">
        <v>65.7</v>
      </c>
      <c r="X82" s="4">
        <v>473.77</v>
      </c>
    </row>
    <row r="83" spans="1:24" x14ac:dyDescent="0.3">
      <c r="A83">
        <v>11013</v>
      </c>
      <c r="B83">
        <v>2013</v>
      </c>
      <c r="C83">
        <v>2</v>
      </c>
      <c r="D83">
        <v>133</v>
      </c>
      <c r="E83" s="1">
        <v>97.09</v>
      </c>
      <c r="L83" s="3">
        <v>21012</v>
      </c>
      <c r="M83" s="4">
        <v>137.97</v>
      </c>
      <c r="N83" s="4">
        <v>135.78</v>
      </c>
      <c r="O83" s="4">
        <v>118.25999999999999</v>
      </c>
      <c r="P83" s="4">
        <v>121.91</v>
      </c>
      <c r="Q83" s="4">
        <v>119.72</v>
      </c>
      <c r="R83" s="4">
        <v>125.56</v>
      </c>
      <c r="S83" s="4">
        <v>112.42</v>
      </c>
      <c r="T83" s="4">
        <v>151.84</v>
      </c>
      <c r="U83" s="4">
        <v>143.81</v>
      </c>
      <c r="V83" s="4">
        <v>151.84</v>
      </c>
      <c r="W83" s="4">
        <v>154.03</v>
      </c>
      <c r="X83" s="4">
        <v>1473.1399999999999</v>
      </c>
    </row>
    <row r="84" spans="1:24" x14ac:dyDescent="0.3">
      <c r="A84">
        <v>11013</v>
      </c>
      <c r="B84">
        <v>2014</v>
      </c>
      <c r="C84">
        <v>2</v>
      </c>
      <c r="D84">
        <v>139</v>
      </c>
      <c r="E84" s="1">
        <v>101.47</v>
      </c>
      <c r="L84" s="3">
        <v>21013</v>
      </c>
      <c r="M84" s="4">
        <v>40.15</v>
      </c>
      <c r="N84" s="4">
        <v>35.769999999999996</v>
      </c>
      <c r="O84" s="4">
        <v>35.769999999999996</v>
      </c>
      <c r="P84" s="4">
        <v>35.04</v>
      </c>
      <c r="Q84" s="4">
        <v>35.04</v>
      </c>
      <c r="R84" s="4">
        <v>30.66</v>
      </c>
      <c r="S84" s="4">
        <v>33.58</v>
      </c>
      <c r="T84" s="4">
        <v>35.769999999999996</v>
      </c>
      <c r="U84" s="4">
        <v>32.85</v>
      </c>
      <c r="V84" s="4">
        <v>28.47</v>
      </c>
      <c r="W84" s="4">
        <v>42.339999999999996</v>
      </c>
      <c r="X84" s="4">
        <v>385.44</v>
      </c>
    </row>
    <row r="85" spans="1:24" x14ac:dyDescent="0.3">
      <c r="A85">
        <v>11013</v>
      </c>
      <c r="B85">
        <v>2015</v>
      </c>
      <c r="C85">
        <v>2</v>
      </c>
      <c r="D85">
        <v>140</v>
      </c>
      <c r="E85" s="1">
        <v>102.2</v>
      </c>
      <c r="L85" s="3">
        <v>21014</v>
      </c>
      <c r="M85" s="4">
        <v>13.87</v>
      </c>
      <c r="N85" s="4">
        <v>17.52</v>
      </c>
      <c r="O85" s="4">
        <v>16.79</v>
      </c>
      <c r="P85" s="4">
        <v>15.33</v>
      </c>
      <c r="Q85" s="4">
        <v>15.33</v>
      </c>
      <c r="R85" s="4">
        <v>20.439999999999998</v>
      </c>
      <c r="S85" s="4">
        <v>13.14</v>
      </c>
      <c r="T85" s="4">
        <v>16.059999999999999</v>
      </c>
      <c r="U85" s="4">
        <v>16.79</v>
      </c>
      <c r="V85" s="4">
        <v>13.87</v>
      </c>
      <c r="W85" s="4">
        <v>13.14</v>
      </c>
      <c r="X85" s="4">
        <v>172.27999999999997</v>
      </c>
    </row>
    <row r="86" spans="1:24" x14ac:dyDescent="0.3">
      <c r="A86">
        <v>11013</v>
      </c>
      <c r="B86">
        <v>2016</v>
      </c>
      <c r="C86">
        <v>2</v>
      </c>
      <c r="D86">
        <v>153</v>
      </c>
      <c r="E86" s="1">
        <v>111.69</v>
      </c>
      <c r="L86" s="3">
        <v>21015</v>
      </c>
      <c r="M86" s="4">
        <v>98.55</v>
      </c>
      <c r="N86" s="4">
        <v>89.789999999999992</v>
      </c>
      <c r="O86" s="4">
        <v>113.88</v>
      </c>
      <c r="P86" s="4">
        <v>130.66999999999999</v>
      </c>
      <c r="Q86" s="4">
        <v>107.31</v>
      </c>
      <c r="R86" s="4">
        <v>132.13</v>
      </c>
      <c r="S86" s="4">
        <v>137.97</v>
      </c>
      <c r="T86" s="4">
        <v>129.94</v>
      </c>
      <c r="U86" s="4">
        <v>130.66999999999999</v>
      </c>
      <c r="V86" s="4">
        <v>174.47</v>
      </c>
      <c r="W86" s="4">
        <v>156.94999999999999</v>
      </c>
      <c r="X86" s="4">
        <v>1402.3300000000002</v>
      </c>
    </row>
    <row r="87" spans="1:24" x14ac:dyDescent="0.3">
      <c r="A87">
        <v>11013</v>
      </c>
      <c r="B87">
        <v>2017</v>
      </c>
      <c r="C87">
        <v>2</v>
      </c>
      <c r="D87">
        <v>135</v>
      </c>
      <c r="E87" s="1">
        <v>98.55</v>
      </c>
      <c r="L87" s="3">
        <v>21016</v>
      </c>
      <c r="M87" s="4">
        <v>60.589999999999996</v>
      </c>
      <c r="N87" s="4">
        <v>62.78</v>
      </c>
      <c r="O87" s="4">
        <v>62.78</v>
      </c>
      <c r="P87" s="4">
        <v>61.32</v>
      </c>
      <c r="Q87" s="4">
        <v>64.239999999999995</v>
      </c>
      <c r="R87" s="4">
        <v>58.4</v>
      </c>
      <c r="S87" s="4">
        <v>64.239999999999995</v>
      </c>
      <c r="T87" s="4">
        <v>78.11</v>
      </c>
      <c r="U87" s="4">
        <v>75.92</v>
      </c>
      <c r="V87" s="4">
        <v>70.81</v>
      </c>
      <c r="W87" s="4">
        <v>81.759999999999991</v>
      </c>
      <c r="X87" s="4">
        <v>740.94999999999982</v>
      </c>
    </row>
    <row r="88" spans="1:24" x14ac:dyDescent="0.3">
      <c r="A88">
        <v>11013</v>
      </c>
      <c r="B88">
        <v>2018</v>
      </c>
      <c r="C88">
        <v>2</v>
      </c>
      <c r="D88">
        <v>136</v>
      </c>
      <c r="E88" s="1">
        <v>99.28</v>
      </c>
      <c r="L88" s="3">
        <v>21017</v>
      </c>
      <c r="M88" s="4">
        <v>29.93</v>
      </c>
      <c r="N88" s="4">
        <v>22.63</v>
      </c>
      <c r="O88" s="4">
        <v>29.93</v>
      </c>
      <c r="P88" s="4">
        <v>27.009999999999998</v>
      </c>
      <c r="Q88" s="4">
        <v>29.93</v>
      </c>
      <c r="R88" s="4">
        <v>35.04</v>
      </c>
      <c r="S88" s="4">
        <v>29.2</v>
      </c>
      <c r="T88" s="4">
        <v>30.66</v>
      </c>
      <c r="U88" s="4">
        <v>30.66</v>
      </c>
      <c r="V88" s="4">
        <v>26.28</v>
      </c>
      <c r="W88" s="4">
        <v>32.85</v>
      </c>
      <c r="X88" s="4">
        <v>324.12</v>
      </c>
    </row>
    <row r="89" spans="1:24" x14ac:dyDescent="0.3">
      <c r="A89">
        <v>11013</v>
      </c>
      <c r="B89">
        <v>2019</v>
      </c>
      <c r="C89">
        <v>2</v>
      </c>
      <c r="D89">
        <v>138</v>
      </c>
      <c r="E89" s="1">
        <v>100.74</v>
      </c>
      <c r="L89" s="3">
        <v>21018</v>
      </c>
      <c r="M89" s="4">
        <v>62.05</v>
      </c>
      <c r="N89" s="4">
        <v>72.27</v>
      </c>
      <c r="O89" s="4">
        <v>73.73</v>
      </c>
      <c r="P89" s="4">
        <v>62.05</v>
      </c>
      <c r="Q89" s="4">
        <v>66.429999999999993</v>
      </c>
      <c r="R89" s="4">
        <v>67.16</v>
      </c>
      <c r="S89" s="4">
        <v>53.29</v>
      </c>
      <c r="T89" s="4">
        <v>63.51</v>
      </c>
      <c r="U89" s="4">
        <v>67.16</v>
      </c>
      <c r="V89" s="4">
        <v>73.73</v>
      </c>
      <c r="W89" s="4">
        <v>63.51</v>
      </c>
      <c r="X89" s="4">
        <v>724.8900000000001</v>
      </c>
    </row>
    <row r="90" spans="1:24" x14ac:dyDescent="0.3">
      <c r="A90">
        <v>11016</v>
      </c>
      <c r="B90">
        <v>2009</v>
      </c>
      <c r="C90">
        <v>2</v>
      </c>
      <c r="D90">
        <v>114</v>
      </c>
      <c r="E90" s="1">
        <v>83.22</v>
      </c>
      <c r="L90" s="3">
        <v>21019</v>
      </c>
      <c r="M90" s="4">
        <v>53.29</v>
      </c>
      <c r="N90" s="4">
        <v>56.21</v>
      </c>
      <c r="O90" s="4">
        <v>50.37</v>
      </c>
      <c r="P90" s="4">
        <v>59.86</v>
      </c>
      <c r="Q90" s="4">
        <v>49.64</v>
      </c>
      <c r="R90" s="4">
        <v>53.29</v>
      </c>
      <c r="S90" s="4">
        <v>48.91</v>
      </c>
      <c r="T90" s="4">
        <v>48.18</v>
      </c>
      <c r="U90" s="4">
        <v>51.1</v>
      </c>
      <c r="V90" s="4">
        <v>62.05</v>
      </c>
      <c r="W90" s="4">
        <v>62.05</v>
      </c>
      <c r="X90" s="4">
        <v>594.95000000000005</v>
      </c>
    </row>
    <row r="91" spans="1:24" x14ac:dyDescent="0.3">
      <c r="A91">
        <v>11016</v>
      </c>
      <c r="B91">
        <v>2010</v>
      </c>
      <c r="C91">
        <v>2</v>
      </c>
      <c r="D91">
        <v>121</v>
      </c>
      <c r="E91" s="1">
        <v>88.33</v>
      </c>
      <c r="L91" s="3">
        <v>23002</v>
      </c>
      <c r="M91" s="4">
        <v>122.64</v>
      </c>
      <c r="N91" s="4">
        <v>130.66999999999999</v>
      </c>
      <c r="O91" s="4">
        <v>123.36999999999999</v>
      </c>
      <c r="P91" s="4">
        <v>136.51</v>
      </c>
      <c r="Q91" s="4">
        <v>132.85999999999999</v>
      </c>
      <c r="R91" s="4">
        <v>127.75</v>
      </c>
      <c r="S91" s="4">
        <v>144.54</v>
      </c>
      <c r="T91" s="4">
        <v>154.03</v>
      </c>
      <c r="U91" s="4">
        <v>143.07999999999998</v>
      </c>
      <c r="V91" s="4">
        <v>157.68</v>
      </c>
      <c r="W91" s="4">
        <v>166.44</v>
      </c>
      <c r="X91" s="4">
        <v>1539.5700000000002</v>
      </c>
    </row>
    <row r="92" spans="1:24" x14ac:dyDescent="0.3">
      <c r="A92">
        <v>11016</v>
      </c>
      <c r="B92">
        <v>2011</v>
      </c>
      <c r="C92">
        <v>2</v>
      </c>
      <c r="D92">
        <v>110</v>
      </c>
      <c r="E92" s="1">
        <v>80.3</v>
      </c>
      <c r="L92" s="3">
        <v>23003</v>
      </c>
      <c r="M92" s="4">
        <v>91.25</v>
      </c>
      <c r="N92" s="4">
        <v>99.28</v>
      </c>
      <c r="O92" s="4">
        <v>106.58</v>
      </c>
      <c r="P92" s="4">
        <v>107.31</v>
      </c>
      <c r="Q92" s="4">
        <v>91.25</v>
      </c>
      <c r="R92" s="4">
        <v>97.09</v>
      </c>
      <c r="S92" s="4">
        <v>132.13</v>
      </c>
      <c r="T92" s="4">
        <v>97.09</v>
      </c>
      <c r="U92" s="4">
        <v>121.17999999999999</v>
      </c>
      <c r="V92" s="4">
        <v>106.58</v>
      </c>
      <c r="W92" s="4">
        <v>120.45</v>
      </c>
      <c r="X92" s="4">
        <v>1170.19</v>
      </c>
    </row>
    <row r="93" spans="1:24" x14ac:dyDescent="0.3">
      <c r="A93">
        <v>11016</v>
      </c>
      <c r="B93">
        <v>2012</v>
      </c>
      <c r="C93">
        <v>2</v>
      </c>
      <c r="D93">
        <v>121</v>
      </c>
      <c r="E93" s="1">
        <v>88.33</v>
      </c>
      <c r="L93" s="3">
        <v>23009</v>
      </c>
      <c r="M93" s="4">
        <v>14.6</v>
      </c>
      <c r="N93" s="4">
        <v>23.36</v>
      </c>
      <c r="O93" s="4">
        <v>18.25</v>
      </c>
      <c r="P93" s="4">
        <v>21.169999999999998</v>
      </c>
      <c r="Q93" s="4">
        <v>17.52</v>
      </c>
      <c r="R93" s="4">
        <v>17.52</v>
      </c>
      <c r="S93" s="4">
        <v>16.059999999999999</v>
      </c>
      <c r="T93" s="4">
        <v>21.169999999999998</v>
      </c>
      <c r="U93" s="4">
        <v>18.25</v>
      </c>
      <c r="V93" s="4">
        <v>15.33</v>
      </c>
      <c r="W93" s="4">
        <v>18.25</v>
      </c>
      <c r="X93" s="4">
        <v>201.48</v>
      </c>
    </row>
    <row r="94" spans="1:24" x14ac:dyDescent="0.3">
      <c r="A94">
        <v>11016</v>
      </c>
      <c r="B94">
        <v>2013</v>
      </c>
      <c r="C94">
        <v>2</v>
      </c>
      <c r="D94">
        <v>133</v>
      </c>
      <c r="E94" s="1">
        <v>97.09</v>
      </c>
      <c r="L94" s="3">
        <v>23016</v>
      </c>
      <c r="M94" s="4">
        <v>156.94999999999999</v>
      </c>
      <c r="N94" s="4">
        <v>167.9</v>
      </c>
      <c r="O94" s="4">
        <v>165.71</v>
      </c>
      <c r="P94" s="4">
        <v>160.6</v>
      </c>
      <c r="Q94" s="4">
        <v>161.32999999999998</v>
      </c>
      <c r="R94" s="4">
        <v>171.54999999999998</v>
      </c>
      <c r="S94" s="4">
        <v>164.98</v>
      </c>
      <c r="T94" s="4">
        <v>165.71</v>
      </c>
      <c r="U94" s="4">
        <v>165.71</v>
      </c>
      <c r="V94" s="4">
        <v>174.47</v>
      </c>
      <c r="W94" s="4">
        <v>174.47</v>
      </c>
      <c r="X94" s="4">
        <v>1829.38</v>
      </c>
    </row>
    <row r="95" spans="1:24" x14ac:dyDescent="0.3">
      <c r="A95">
        <v>11016</v>
      </c>
      <c r="B95">
        <v>2014</v>
      </c>
      <c r="C95">
        <v>2</v>
      </c>
      <c r="D95">
        <v>136</v>
      </c>
      <c r="E95" s="1">
        <v>99.28</v>
      </c>
      <c r="L95" s="3">
        <v>23023</v>
      </c>
      <c r="M95" s="4">
        <v>45.99</v>
      </c>
      <c r="N95" s="4">
        <v>46.72</v>
      </c>
      <c r="O95" s="4">
        <v>40.15</v>
      </c>
      <c r="P95" s="4">
        <v>45.99</v>
      </c>
      <c r="Q95" s="4">
        <v>31.39</v>
      </c>
      <c r="R95" s="4">
        <v>53.29</v>
      </c>
      <c r="S95" s="4">
        <v>47.449999999999996</v>
      </c>
      <c r="T95" s="4">
        <v>40.879999999999995</v>
      </c>
      <c r="U95" s="4">
        <v>43.07</v>
      </c>
      <c r="V95" s="4">
        <v>38.69</v>
      </c>
      <c r="W95" s="4">
        <v>30.66</v>
      </c>
      <c r="X95" s="4">
        <v>464.28000000000003</v>
      </c>
    </row>
    <row r="96" spans="1:24" x14ac:dyDescent="0.3">
      <c r="A96">
        <v>11016</v>
      </c>
      <c r="B96">
        <v>2015</v>
      </c>
      <c r="C96">
        <v>2</v>
      </c>
      <c r="D96">
        <v>128</v>
      </c>
      <c r="E96" s="1">
        <v>93.44</v>
      </c>
      <c r="L96" s="3">
        <v>23024</v>
      </c>
      <c r="M96" s="4">
        <v>32.119999999999997</v>
      </c>
      <c r="N96" s="4">
        <v>37.96</v>
      </c>
      <c r="O96" s="4">
        <v>40.15</v>
      </c>
      <c r="P96" s="4">
        <v>43.8</v>
      </c>
      <c r="Q96" s="4">
        <v>26.28</v>
      </c>
      <c r="R96" s="4">
        <v>35.769999999999996</v>
      </c>
      <c r="S96" s="4">
        <v>38.69</v>
      </c>
      <c r="T96" s="4">
        <v>27.74</v>
      </c>
      <c r="U96" s="4">
        <v>34.31</v>
      </c>
      <c r="V96" s="4">
        <v>39.42</v>
      </c>
      <c r="W96" s="4">
        <v>26.28</v>
      </c>
      <c r="X96" s="4">
        <v>382.52</v>
      </c>
    </row>
    <row r="97" spans="1:24" x14ac:dyDescent="0.3">
      <c r="A97">
        <v>11016</v>
      </c>
      <c r="B97">
        <v>2016</v>
      </c>
      <c r="C97">
        <v>2</v>
      </c>
      <c r="D97">
        <v>131</v>
      </c>
      <c r="E97" s="1">
        <v>95.63</v>
      </c>
      <c r="L97" s="3">
        <v>23025</v>
      </c>
      <c r="M97" s="4">
        <v>136.51</v>
      </c>
      <c r="N97" s="4">
        <v>147.46</v>
      </c>
      <c r="O97" s="4">
        <v>146</v>
      </c>
      <c r="P97" s="4">
        <v>148.19</v>
      </c>
      <c r="Q97" s="4">
        <v>154.76</v>
      </c>
      <c r="R97" s="4">
        <v>159.13999999999999</v>
      </c>
      <c r="S97" s="4">
        <v>142.35</v>
      </c>
      <c r="T97" s="4">
        <v>166.44</v>
      </c>
      <c r="U97" s="4">
        <v>162.06</v>
      </c>
      <c r="V97" s="4">
        <v>156.22</v>
      </c>
      <c r="W97" s="4">
        <v>161.32999999999998</v>
      </c>
      <c r="X97" s="4">
        <v>1680.46</v>
      </c>
    </row>
    <row r="98" spans="1:24" x14ac:dyDescent="0.3">
      <c r="A98">
        <v>11016</v>
      </c>
      <c r="B98">
        <v>2017</v>
      </c>
      <c r="C98">
        <v>2</v>
      </c>
      <c r="D98">
        <v>127</v>
      </c>
      <c r="E98" s="1">
        <v>92.71</v>
      </c>
      <c r="L98" s="3">
        <v>23027</v>
      </c>
      <c r="M98" s="4">
        <v>173.01</v>
      </c>
      <c r="N98" s="4">
        <v>178.12</v>
      </c>
      <c r="O98" s="4">
        <v>180.31</v>
      </c>
      <c r="P98" s="4">
        <v>194.91</v>
      </c>
      <c r="Q98" s="4">
        <v>205.85999999999999</v>
      </c>
      <c r="R98" s="4">
        <v>185.42</v>
      </c>
      <c r="S98" s="4">
        <v>190.53</v>
      </c>
      <c r="T98" s="4">
        <v>177.39</v>
      </c>
      <c r="U98" s="4">
        <v>207.32</v>
      </c>
      <c r="V98" s="4">
        <v>204.4</v>
      </c>
      <c r="W98" s="4">
        <v>198.56</v>
      </c>
      <c r="X98" s="4">
        <v>2095.8300000000004</v>
      </c>
    </row>
    <row r="99" spans="1:24" x14ac:dyDescent="0.3">
      <c r="A99">
        <v>11016</v>
      </c>
      <c r="B99">
        <v>2018</v>
      </c>
      <c r="C99">
        <v>2</v>
      </c>
      <c r="D99">
        <v>145</v>
      </c>
      <c r="E99" s="1">
        <v>105.85</v>
      </c>
      <c r="L99" s="3">
        <v>23032</v>
      </c>
      <c r="M99" s="4">
        <v>29.93</v>
      </c>
      <c r="N99" s="4">
        <v>27.009999999999998</v>
      </c>
      <c r="O99" s="4">
        <v>21.9</v>
      </c>
      <c r="P99" s="4">
        <v>26.28</v>
      </c>
      <c r="Q99" s="4">
        <v>27.009999999999998</v>
      </c>
      <c r="R99" s="4">
        <v>22.63</v>
      </c>
      <c r="S99" s="4">
        <v>21.9</v>
      </c>
      <c r="T99" s="4">
        <v>30.66</v>
      </c>
      <c r="U99" s="4">
        <v>32.119999999999997</v>
      </c>
      <c r="V99" s="4">
        <v>26.28</v>
      </c>
      <c r="W99" s="4">
        <v>37.229999999999997</v>
      </c>
      <c r="X99" s="4">
        <v>302.95000000000005</v>
      </c>
    </row>
    <row r="100" spans="1:24" x14ac:dyDescent="0.3">
      <c r="A100">
        <v>11016</v>
      </c>
      <c r="B100">
        <v>2019</v>
      </c>
      <c r="C100">
        <v>2</v>
      </c>
      <c r="D100">
        <v>126</v>
      </c>
      <c r="E100" s="1">
        <v>91.98</v>
      </c>
      <c r="L100" s="3">
        <v>23033</v>
      </c>
      <c r="M100" s="4">
        <v>40.15</v>
      </c>
      <c r="N100" s="4">
        <v>55.48</v>
      </c>
      <c r="O100" s="4">
        <v>53.29</v>
      </c>
      <c r="P100" s="4">
        <v>54.019999999999996</v>
      </c>
      <c r="Q100" s="4">
        <v>61.32</v>
      </c>
      <c r="R100" s="4">
        <v>43.8</v>
      </c>
      <c r="S100" s="4">
        <v>46.72</v>
      </c>
      <c r="T100" s="4">
        <v>49.64</v>
      </c>
      <c r="U100" s="4">
        <v>61.32</v>
      </c>
      <c r="V100" s="4">
        <v>50.37</v>
      </c>
      <c r="W100" s="4">
        <v>61.32</v>
      </c>
      <c r="X100" s="4">
        <v>577.42999999999995</v>
      </c>
    </row>
    <row r="101" spans="1:24" x14ac:dyDescent="0.3">
      <c r="A101">
        <v>11018</v>
      </c>
      <c r="B101">
        <v>2009</v>
      </c>
      <c r="C101">
        <v>2</v>
      </c>
      <c r="D101">
        <v>70</v>
      </c>
      <c r="E101" s="1">
        <v>51.1</v>
      </c>
      <c r="L101" s="3">
        <v>23038</v>
      </c>
      <c r="M101" s="4">
        <v>51.83</v>
      </c>
      <c r="N101" s="4">
        <v>44.53</v>
      </c>
      <c r="O101" s="4">
        <v>62.05</v>
      </c>
      <c r="P101" s="4">
        <v>47.449999999999996</v>
      </c>
      <c r="Q101" s="4">
        <v>45.26</v>
      </c>
      <c r="R101" s="4">
        <v>54.75</v>
      </c>
      <c r="S101" s="4">
        <v>48.91</v>
      </c>
      <c r="T101" s="4">
        <v>48.91</v>
      </c>
      <c r="U101" s="4">
        <v>56.21</v>
      </c>
      <c r="V101" s="4">
        <v>45.99</v>
      </c>
      <c r="W101" s="4">
        <v>45.99</v>
      </c>
      <c r="X101" s="4">
        <v>551.87999999999988</v>
      </c>
    </row>
    <row r="102" spans="1:24" x14ac:dyDescent="0.3">
      <c r="A102">
        <v>11018</v>
      </c>
      <c r="B102">
        <v>2010</v>
      </c>
      <c r="C102">
        <v>2</v>
      </c>
      <c r="D102">
        <v>85</v>
      </c>
      <c r="E102" s="1">
        <v>62.05</v>
      </c>
      <c r="L102" s="3">
        <v>23039</v>
      </c>
      <c r="M102" s="4">
        <v>56.94</v>
      </c>
      <c r="N102" s="4">
        <v>41.61</v>
      </c>
      <c r="O102" s="4">
        <v>42.339999999999996</v>
      </c>
      <c r="P102" s="4">
        <v>37.229999999999997</v>
      </c>
      <c r="Q102" s="4">
        <v>40.15</v>
      </c>
      <c r="R102" s="4">
        <v>41.61</v>
      </c>
      <c r="S102" s="4">
        <v>43.07</v>
      </c>
      <c r="T102" s="4">
        <v>53.29</v>
      </c>
      <c r="U102" s="4">
        <v>30.66</v>
      </c>
      <c r="V102" s="4">
        <v>34.31</v>
      </c>
      <c r="W102" s="4">
        <v>44.53</v>
      </c>
      <c r="X102" s="4">
        <v>465.74</v>
      </c>
    </row>
    <row r="103" spans="1:24" x14ac:dyDescent="0.3">
      <c r="A103">
        <v>11018</v>
      </c>
      <c r="B103">
        <v>2011</v>
      </c>
      <c r="C103">
        <v>2</v>
      </c>
      <c r="D103">
        <v>77</v>
      </c>
      <c r="E103" s="1">
        <v>56.21</v>
      </c>
      <c r="L103" s="3">
        <v>23044</v>
      </c>
      <c r="M103" s="4">
        <v>54.019999999999996</v>
      </c>
      <c r="N103" s="4">
        <v>62.05</v>
      </c>
      <c r="O103" s="4">
        <v>59.86</v>
      </c>
      <c r="P103" s="4">
        <v>47.449999999999996</v>
      </c>
      <c r="Q103" s="4">
        <v>54.75</v>
      </c>
      <c r="R103" s="4">
        <v>50.37</v>
      </c>
      <c r="S103" s="4">
        <v>51.1</v>
      </c>
      <c r="T103" s="4">
        <v>40.879999999999995</v>
      </c>
      <c r="U103" s="4">
        <v>45.99</v>
      </c>
      <c r="V103" s="4">
        <v>51.83</v>
      </c>
      <c r="W103" s="4">
        <v>59.129999999999995</v>
      </c>
      <c r="X103" s="4">
        <v>577.43000000000006</v>
      </c>
    </row>
    <row r="104" spans="1:24" x14ac:dyDescent="0.3">
      <c r="A104">
        <v>11018</v>
      </c>
      <c r="B104">
        <v>2012</v>
      </c>
      <c r="C104">
        <v>2</v>
      </c>
      <c r="D104">
        <v>77</v>
      </c>
      <c r="E104" s="1">
        <v>56.21</v>
      </c>
      <c r="L104" s="3">
        <v>23045</v>
      </c>
      <c r="M104" s="4">
        <v>79.569999999999993</v>
      </c>
      <c r="N104" s="4">
        <v>98.55</v>
      </c>
      <c r="O104" s="4">
        <v>81.03</v>
      </c>
      <c r="P104" s="4">
        <v>75.92</v>
      </c>
      <c r="Q104" s="4">
        <v>81.759999999999991</v>
      </c>
      <c r="R104" s="4">
        <v>83.22</v>
      </c>
      <c r="S104" s="4">
        <v>75.92</v>
      </c>
      <c r="T104" s="4">
        <v>90.52</v>
      </c>
      <c r="U104" s="4">
        <v>89.789999999999992</v>
      </c>
      <c r="V104" s="4">
        <v>90.52</v>
      </c>
      <c r="W104" s="4">
        <v>93.44</v>
      </c>
      <c r="X104" s="4">
        <v>940.23999999999978</v>
      </c>
    </row>
    <row r="105" spans="1:24" x14ac:dyDescent="0.3">
      <c r="A105">
        <v>11018</v>
      </c>
      <c r="B105">
        <v>2013</v>
      </c>
      <c r="C105">
        <v>2</v>
      </c>
      <c r="D105">
        <v>84</v>
      </c>
      <c r="E105" s="1">
        <v>61.32</v>
      </c>
      <c r="L105" s="3">
        <v>23047</v>
      </c>
      <c r="M105" s="4">
        <v>69.349999999999994</v>
      </c>
      <c r="N105" s="4">
        <v>78.11</v>
      </c>
      <c r="O105" s="4">
        <v>67.16</v>
      </c>
      <c r="P105" s="4">
        <v>64.239999999999995</v>
      </c>
      <c r="Q105" s="4">
        <v>70.08</v>
      </c>
      <c r="R105" s="4">
        <v>69.349999999999994</v>
      </c>
      <c r="S105" s="4">
        <v>73.73</v>
      </c>
      <c r="T105" s="4">
        <v>64.97</v>
      </c>
      <c r="U105" s="4">
        <v>78.84</v>
      </c>
      <c r="V105" s="4">
        <v>72.27</v>
      </c>
      <c r="W105" s="4">
        <v>70.08</v>
      </c>
      <c r="X105" s="4">
        <v>778.18000000000006</v>
      </c>
    </row>
    <row r="106" spans="1:24" x14ac:dyDescent="0.3">
      <c r="A106">
        <v>11018</v>
      </c>
      <c r="B106">
        <v>2014</v>
      </c>
      <c r="C106">
        <v>2</v>
      </c>
      <c r="D106">
        <v>68</v>
      </c>
      <c r="E106" s="1">
        <v>49.64</v>
      </c>
      <c r="L106" s="3">
        <v>23050</v>
      </c>
      <c r="M106" s="4">
        <v>78.11</v>
      </c>
      <c r="N106" s="4">
        <v>75.92</v>
      </c>
      <c r="O106" s="4">
        <v>98.55</v>
      </c>
      <c r="P106" s="4">
        <v>102.92999999999999</v>
      </c>
      <c r="Q106" s="4">
        <v>89.06</v>
      </c>
      <c r="R106" s="4">
        <v>97.82</v>
      </c>
      <c r="S106" s="4">
        <v>98.55</v>
      </c>
      <c r="T106" s="4">
        <v>97.82</v>
      </c>
      <c r="U106" s="4">
        <v>106.58</v>
      </c>
      <c r="V106" s="4">
        <v>112.42</v>
      </c>
      <c r="W106" s="4">
        <v>100.00999999999999</v>
      </c>
      <c r="X106" s="4">
        <v>1057.77</v>
      </c>
    </row>
    <row r="107" spans="1:24" x14ac:dyDescent="0.3">
      <c r="A107">
        <v>11018</v>
      </c>
      <c r="B107">
        <v>2015</v>
      </c>
      <c r="C107">
        <v>2</v>
      </c>
      <c r="D107">
        <v>68</v>
      </c>
      <c r="E107" s="1">
        <v>49.64</v>
      </c>
      <c r="L107" s="3">
        <v>23052</v>
      </c>
      <c r="M107" s="4">
        <v>66.429999999999993</v>
      </c>
      <c r="N107" s="4">
        <v>80.3</v>
      </c>
      <c r="O107" s="4">
        <v>83.95</v>
      </c>
      <c r="P107" s="4">
        <v>79.569999999999993</v>
      </c>
      <c r="Q107" s="4">
        <v>73.73</v>
      </c>
      <c r="R107" s="4">
        <v>75.92</v>
      </c>
      <c r="S107" s="4">
        <v>70.81</v>
      </c>
      <c r="T107" s="4">
        <v>82.49</v>
      </c>
      <c r="U107" s="4">
        <v>76.649999999999991</v>
      </c>
      <c r="V107" s="4">
        <v>64.97</v>
      </c>
      <c r="W107" s="4">
        <v>76.649999999999991</v>
      </c>
      <c r="X107" s="4">
        <v>831.47</v>
      </c>
    </row>
    <row r="108" spans="1:24" x14ac:dyDescent="0.3">
      <c r="A108">
        <v>11018</v>
      </c>
      <c r="B108">
        <v>2016</v>
      </c>
      <c r="C108">
        <v>2</v>
      </c>
      <c r="D108">
        <v>69</v>
      </c>
      <c r="E108" s="1">
        <v>50.37</v>
      </c>
      <c r="L108" s="3">
        <v>23060</v>
      </c>
      <c r="M108" s="4">
        <v>62.05</v>
      </c>
      <c r="N108" s="4">
        <v>73.73</v>
      </c>
      <c r="O108" s="4">
        <v>67.16</v>
      </c>
      <c r="P108" s="4">
        <v>73.73</v>
      </c>
      <c r="Q108" s="4">
        <v>75.19</v>
      </c>
      <c r="R108" s="4">
        <v>81.03</v>
      </c>
      <c r="S108" s="4">
        <v>79.569999999999993</v>
      </c>
      <c r="T108" s="4">
        <v>70.81</v>
      </c>
      <c r="U108" s="4">
        <v>59.86</v>
      </c>
      <c r="V108" s="4">
        <v>65.7</v>
      </c>
      <c r="W108" s="4">
        <v>56.94</v>
      </c>
      <c r="X108" s="4">
        <v>765.77</v>
      </c>
    </row>
    <row r="109" spans="1:24" x14ac:dyDescent="0.3">
      <c r="A109">
        <v>11018</v>
      </c>
      <c r="B109">
        <v>2017</v>
      </c>
      <c r="C109">
        <v>2</v>
      </c>
      <c r="D109">
        <v>73</v>
      </c>
      <c r="E109" s="1">
        <v>53.29</v>
      </c>
      <c r="L109" s="3">
        <v>23062</v>
      </c>
      <c r="M109" s="4">
        <v>101.47</v>
      </c>
      <c r="N109" s="4">
        <v>100.74</v>
      </c>
      <c r="O109" s="4">
        <v>92.71</v>
      </c>
      <c r="P109" s="4">
        <v>92.71</v>
      </c>
      <c r="Q109" s="4">
        <v>84.679999999999993</v>
      </c>
      <c r="R109" s="4">
        <v>103.66</v>
      </c>
      <c r="S109" s="4">
        <v>94.899999999999991</v>
      </c>
      <c r="T109" s="4">
        <v>90.52</v>
      </c>
      <c r="U109" s="4">
        <v>81.03</v>
      </c>
      <c r="V109" s="4">
        <v>105.12</v>
      </c>
      <c r="W109" s="4">
        <v>76.649999999999991</v>
      </c>
      <c r="X109" s="4">
        <v>1024.1899999999998</v>
      </c>
    </row>
    <row r="110" spans="1:24" x14ac:dyDescent="0.3">
      <c r="A110">
        <v>11018</v>
      </c>
      <c r="B110">
        <v>2018</v>
      </c>
      <c r="C110">
        <v>2</v>
      </c>
      <c r="D110">
        <v>72</v>
      </c>
      <c r="E110" s="1">
        <v>52.56</v>
      </c>
      <c r="L110" s="3">
        <v>23064</v>
      </c>
      <c r="M110" s="4">
        <v>18.98</v>
      </c>
      <c r="N110" s="4">
        <v>19.71</v>
      </c>
      <c r="O110" s="4">
        <v>25.55</v>
      </c>
      <c r="P110" s="4">
        <v>18.25</v>
      </c>
      <c r="Q110" s="4">
        <v>18.25</v>
      </c>
      <c r="R110" s="4">
        <v>18.98</v>
      </c>
      <c r="S110" s="4">
        <v>25.55</v>
      </c>
      <c r="T110" s="4">
        <v>20.439999999999998</v>
      </c>
      <c r="U110" s="4">
        <v>13.87</v>
      </c>
      <c r="V110" s="4">
        <v>16.059999999999999</v>
      </c>
      <c r="W110" s="4">
        <v>24.09</v>
      </c>
      <c r="X110" s="4">
        <v>219.73000000000002</v>
      </c>
    </row>
    <row r="111" spans="1:24" x14ac:dyDescent="0.3">
      <c r="A111">
        <v>11018</v>
      </c>
      <c r="B111">
        <v>2019</v>
      </c>
      <c r="C111">
        <v>2</v>
      </c>
      <c r="D111">
        <v>63</v>
      </c>
      <c r="E111" s="1">
        <v>45.99</v>
      </c>
      <c r="L111" s="3">
        <v>23077</v>
      </c>
      <c r="M111" s="4">
        <v>122.64</v>
      </c>
      <c r="N111" s="4">
        <v>124.83</v>
      </c>
      <c r="O111" s="4">
        <v>118.25999999999999</v>
      </c>
      <c r="P111" s="4">
        <v>138.69999999999999</v>
      </c>
      <c r="Q111" s="4">
        <v>132.13</v>
      </c>
      <c r="R111" s="4">
        <v>118.25999999999999</v>
      </c>
      <c r="S111" s="4">
        <v>141.62</v>
      </c>
      <c r="T111" s="4">
        <v>122.64</v>
      </c>
      <c r="U111" s="4">
        <v>135.78</v>
      </c>
      <c r="V111" s="4">
        <v>132.13</v>
      </c>
      <c r="W111" s="4">
        <v>121.91</v>
      </c>
      <c r="X111" s="4">
        <v>1408.8999999999999</v>
      </c>
    </row>
    <row r="112" spans="1:24" x14ac:dyDescent="0.3">
      <c r="A112">
        <v>11021</v>
      </c>
      <c r="B112">
        <v>2009</v>
      </c>
      <c r="C112">
        <v>2</v>
      </c>
      <c r="D112">
        <v>84</v>
      </c>
      <c r="E112" s="1">
        <v>61.32</v>
      </c>
      <c r="L112" s="3">
        <v>23081</v>
      </c>
      <c r="M112" s="4">
        <v>45.26</v>
      </c>
      <c r="N112" s="4">
        <v>59.86</v>
      </c>
      <c r="O112" s="4">
        <v>49.64</v>
      </c>
      <c r="P112" s="4">
        <v>52.56</v>
      </c>
      <c r="Q112" s="4">
        <v>43.8</v>
      </c>
      <c r="R112" s="4">
        <v>52.56</v>
      </c>
      <c r="S112" s="4">
        <v>55.48</v>
      </c>
      <c r="T112" s="4">
        <v>59.129999999999995</v>
      </c>
      <c r="U112" s="4">
        <v>45.99</v>
      </c>
      <c r="V112" s="4">
        <v>55.48</v>
      </c>
      <c r="W112" s="4">
        <v>48.91</v>
      </c>
      <c r="X112" s="4">
        <v>568.66999999999996</v>
      </c>
    </row>
    <row r="113" spans="1:24" x14ac:dyDescent="0.3">
      <c r="A113">
        <v>11021</v>
      </c>
      <c r="B113">
        <v>2010</v>
      </c>
      <c r="C113">
        <v>2</v>
      </c>
      <c r="D113">
        <v>77</v>
      </c>
      <c r="E113" s="1">
        <v>56.21</v>
      </c>
      <c r="L113" s="3">
        <v>23086</v>
      </c>
      <c r="M113" s="4">
        <v>62.78</v>
      </c>
      <c r="N113" s="4">
        <v>76.649999999999991</v>
      </c>
      <c r="O113" s="4">
        <v>76.649999999999991</v>
      </c>
      <c r="P113" s="4">
        <v>68.62</v>
      </c>
      <c r="Q113" s="4">
        <v>88.33</v>
      </c>
      <c r="R113" s="4">
        <v>78.84</v>
      </c>
      <c r="S113" s="4">
        <v>65.7</v>
      </c>
      <c r="T113" s="4">
        <v>86.87</v>
      </c>
      <c r="U113" s="4">
        <v>75.19</v>
      </c>
      <c r="V113" s="4">
        <v>81.759999999999991</v>
      </c>
      <c r="W113" s="4">
        <v>85.41</v>
      </c>
      <c r="X113" s="4">
        <v>846.80000000000007</v>
      </c>
    </row>
    <row r="114" spans="1:24" x14ac:dyDescent="0.3">
      <c r="A114">
        <v>11021</v>
      </c>
      <c r="B114">
        <v>2011</v>
      </c>
      <c r="C114">
        <v>2</v>
      </c>
      <c r="D114">
        <v>67</v>
      </c>
      <c r="E114" s="1">
        <v>48.91</v>
      </c>
      <c r="L114" s="3">
        <v>23088</v>
      </c>
      <c r="M114" s="4">
        <v>181.76999999999998</v>
      </c>
      <c r="N114" s="4">
        <v>192.72</v>
      </c>
      <c r="O114" s="4">
        <v>187.60999999999999</v>
      </c>
      <c r="P114" s="4">
        <v>219.73</v>
      </c>
      <c r="Q114" s="4">
        <v>202.21</v>
      </c>
      <c r="R114" s="4">
        <v>233.6</v>
      </c>
      <c r="S114" s="4">
        <v>222.65</v>
      </c>
      <c r="T114" s="4">
        <v>232.87</v>
      </c>
      <c r="U114" s="4">
        <v>206.59</v>
      </c>
      <c r="V114" s="4">
        <v>229.95</v>
      </c>
      <c r="W114" s="4">
        <v>226.29999999999998</v>
      </c>
      <c r="X114" s="4">
        <v>2336.0000000000005</v>
      </c>
    </row>
    <row r="115" spans="1:24" x14ac:dyDescent="0.3">
      <c r="A115">
        <v>11021</v>
      </c>
      <c r="B115">
        <v>2012</v>
      </c>
      <c r="C115">
        <v>2</v>
      </c>
      <c r="D115">
        <v>92</v>
      </c>
      <c r="E115" s="1">
        <v>67.16</v>
      </c>
      <c r="L115" s="3">
        <v>23094</v>
      </c>
      <c r="M115" s="4">
        <v>117.53</v>
      </c>
      <c r="N115" s="4">
        <v>103.66</v>
      </c>
      <c r="O115" s="4">
        <v>111.69</v>
      </c>
      <c r="P115" s="4">
        <v>131.4</v>
      </c>
      <c r="Q115" s="4">
        <v>106.58</v>
      </c>
      <c r="R115" s="4">
        <v>118.25999999999999</v>
      </c>
      <c r="S115" s="4">
        <v>121.17999999999999</v>
      </c>
      <c r="T115" s="4">
        <v>130.66999999999999</v>
      </c>
      <c r="U115" s="4">
        <v>130.66999999999999</v>
      </c>
      <c r="V115" s="4">
        <v>124.83</v>
      </c>
      <c r="W115" s="4">
        <v>110.96</v>
      </c>
      <c r="X115" s="4">
        <v>1307.4299999999998</v>
      </c>
    </row>
    <row r="116" spans="1:24" x14ac:dyDescent="0.3">
      <c r="A116">
        <v>11021</v>
      </c>
      <c r="B116">
        <v>2013</v>
      </c>
      <c r="C116">
        <v>2</v>
      </c>
      <c r="D116">
        <v>83</v>
      </c>
      <c r="E116" s="1">
        <v>60.589999999999996</v>
      </c>
      <c r="L116" s="3">
        <v>23096</v>
      </c>
      <c r="M116" s="4">
        <v>100.74</v>
      </c>
      <c r="N116" s="4">
        <v>108.03999999999999</v>
      </c>
      <c r="O116" s="4">
        <v>131.4</v>
      </c>
      <c r="P116" s="4">
        <v>116.8</v>
      </c>
      <c r="Q116" s="4">
        <v>119.72</v>
      </c>
      <c r="R116" s="4">
        <v>127.75</v>
      </c>
      <c r="S116" s="4">
        <v>106.58</v>
      </c>
      <c r="T116" s="4">
        <v>110.23</v>
      </c>
      <c r="U116" s="4">
        <v>120.45</v>
      </c>
      <c r="V116" s="4">
        <v>102.2</v>
      </c>
      <c r="W116" s="4">
        <v>108.03999999999999</v>
      </c>
      <c r="X116" s="4">
        <v>1251.95</v>
      </c>
    </row>
    <row r="117" spans="1:24" x14ac:dyDescent="0.3">
      <c r="A117">
        <v>11021</v>
      </c>
      <c r="B117">
        <v>2014</v>
      </c>
      <c r="C117">
        <v>2</v>
      </c>
      <c r="D117">
        <v>76</v>
      </c>
      <c r="E117" s="1">
        <v>55.48</v>
      </c>
      <c r="L117" s="3">
        <v>23097</v>
      </c>
      <c r="M117" s="4">
        <v>47.449999999999996</v>
      </c>
      <c r="N117" s="4">
        <v>48.91</v>
      </c>
      <c r="O117" s="4">
        <v>40.15</v>
      </c>
      <c r="P117" s="4">
        <v>42.339999999999996</v>
      </c>
      <c r="Q117" s="4">
        <v>47.449999999999996</v>
      </c>
      <c r="R117" s="4">
        <v>43.8</v>
      </c>
      <c r="S117" s="4">
        <v>48.18</v>
      </c>
      <c r="T117" s="4">
        <v>42.339999999999996</v>
      </c>
      <c r="U117" s="4">
        <v>37.229999999999997</v>
      </c>
      <c r="V117" s="4">
        <v>44.53</v>
      </c>
      <c r="W117" s="4">
        <v>48.18</v>
      </c>
      <c r="X117" s="4">
        <v>490.56</v>
      </c>
    </row>
    <row r="118" spans="1:24" x14ac:dyDescent="0.3">
      <c r="A118">
        <v>11021</v>
      </c>
      <c r="B118">
        <v>2015</v>
      </c>
      <c r="C118">
        <v>2</v>
      </c>
      <c r="D118">
        <v>68</v>
      </c>
      <c r="E118" s="1">
        <v>49.64</v>
      </c>
      <c r="L118" s="3">
        <v>23098</v>
      </c>
      <c r="M118" s="4">
        <v>15.33</v>
      </c>
      <c r="N118" s="4">
        <v>19.71</v>
      </c>
      <c r="O118" s="4">
        <v>17.52</v>
      </c>
      <c r="P118" s="4">
        <v>21.9</v>
      </c>
      <c r="Q118" s="4">
        <v>20.439999999999998</v>
      </c>
      <c r="R118" s="4">
        <v>21.169999999999998</v>
      </c>
      <c r="S118" s="4">
        <v>26.28</v>
      </c>
      <c r="T118" s="4">
        <v>18.25</v>
      </c>
      <c r="U118" s="4">
        <v>23.36</v>
      </c>
      <c r="V118" s="4">
        <v>25.55</v>
      </c>
      <c r="W118" s="4">
        <v>24.82</v>
      </c>
      <c r="X118" s="4">
        <v>234.33000000000004</v>
      </c>
    </row>
    <row r="119" spans="1:24" x14ac:dyDescent="0.3">
      <c r="A119">
        <v>11021</v>
      </c>
      <c r="B119">
        <v>2016</v>
      </c>
      <c r="C119">
        <v>2</v>
      </c>
      <c r="D119">
        <v>80</v>
      </c>
      <c r="E119" s="1">
        <v>58.4</v>
      </c>
      <c r="L119" s="3">
        <v>23099</v>
      </c>
      <c r="M119" s="4">
        <v>37.229999999999997</v>
      </c>
      <c r="N119" s="4">
        <v>41.61</v>
      </c>
      <c r="O119" s="4">
        <v>40.15</v>
      </c>
      <c r="P119" s="4">
        <v>34.31</v>
      </c>
      <c r="Q119" s="4">
        <v>32.85</v>
      </c>
      <c r="R119" s="4">
        <v>40.15</v>
      </c>
      <c r="S119" s="4">
        <v>35.769999999999996</v>
      </c>
      <c r="T119" s="4">
        <v>36.5</v>
      </c>
      <c r="U119" s="4">
        <v>38.69</v>
      </c>
      <c r="V119" s="4">
        <v>44.53</v>
      </c>
      <c r="W119" s="4">
        <v>33.58</v>
      </c>
      <c r="X119" s="4">
        <v>415.36999999999995</v>
      </c>
    </row>
    <row r="120" spans="1:24" x14ac:dyDescent="0.3">
      <c r="A120">
        <v>11021</v>
      </c>
      <c r="B120">
        <v>2017</v>
      </c>
      <c r="C120">
        <v>2</v>
      </c>
      <c r="D120">
        <v>73</v>
      </c>
      <c r="E120" s="1">
        <v>53.29</v>
      </c>
      <c r="L120" s="3">
        <v>23100</v>
      </c>
      <c r="M120" s="4">
        <v>17.52</v>
      </c>
      <c r="N120" s="4">
        <v>22.63</v>
      </c>
      <c r="O120" s="4">
        <v>15.33</v>
      </c>
      <c r="P120" s="4">
        <v>13.87</v>
      </c>
      <c r="Q120" s="4">
        <v>14.6</v>
      </c>
      <c r="R120" s="4">
        <v>18.98</v>
      </c>
      <c r="S120" s="4">
        <v>26.28</v>
      </c>
      <c r="T120" s="4">
        <v>21.9</v>
      </c>
      <c r="U120" s="4">
        <v>22.63</v>
      </c>
      <c r="V120" s="4">
        <v>17.52</v>
      </c>
      <c r="W120" s="4">
        <v>16.79</v>
      </c>
      <c r="X120" s="4">
        <v>208.04999999999998</v>
      </c>
    </row>
    <row r="121" spans="1:24" x14ac:dyDescent="0.3">
      <c r="A121">
        <v>11021</v>
      </c>
      <c r="B121">
        <v>2018</v>
      </c>
      <c r="C121">
        <v>2</v>
      </c>
      <c r="D121">
        <v>66</v>
      </c>
      <c r="E121" s="1">
        <v>48.18</v>
      </c>
      <c r="L121" s="3">
        <v>23101</v>
      </c>
      <c r="M121" s="4">
        <v>70.81</v>
      </c>
      <c r="N121" s="4">
        <v>68.62</v>
      </c>
      <c r="O121" s="4">
        <v>74.459999999999994</v>
      </c>
      <c r="P121" s="4">
        <v>74.459999999999994</v>
      </c>
      <c r="Q121" s="4">
        <v>75.19</v>
      </c>
      <c r="R121" s="4">
        <v>64.97</v>
      </c>
      <c r="S121" s="4">
        <v>93.44</v>
      </c>
      <c r="T121" s="4">
        <v>74.459999999999994</v>
      </c>
      <c r="U121" s="4">
        <v>76.649999999999991</v>
      </c>
      <c r="V121" s="4">
        <v>83.95</v>
      </c>
      <c r="W121" s="4">
        <v>83.22</v>
      </c>
      <c r="X121" s="4">
        <v>840.23000000000013</v>
      </c>
    </row>
    <row r="122" spans="1:24" x14ac:dyDescent="0.3">
      <c r="A122">
        <v>11021</v>
      </c>
      <c r="B122">
        <v>2019</v>
      </c>
      <c r="C122">
        <v>2</v>
      </c>
      <c r="D122">
        <v>81</v>
      </c>
      <c r="E122" s="1">
        <v>59.129999999999995</v>
      </c>
      <c r="L122" s="3">
        <v>23102</v>
      </c>
      <c r="M122" s="4">
        <v>73</v>
      </c>
      <c r="N122" s="4">
        <v>81.03</v>
      </c>
      <c r="O122" s="4">
        <v>82.49</v>
      </c>
      <c r="P122" s="4">
        <v>78.84</v>
      </c>
      <c r="Q122" s="4">
        <v>81.759999999999991</v>
      </c>
      <c r="R122" s="4">
        <v>94.17</v>
      </c>
      <c r="S122" s="4">
        <v>78.84</v>
      </c>
      <c r="T122" s="4">
        <v>70.81</v>
      </c>
      <c r="U122" s="4">
        <v>78.11</v>
      </c>
      <c r="V122" s="4">
        <v>87.6</v>
      </c>
      <c r="W122" s="4">
        <v>85.41</v>
      </c>
      <c r="X122" s="4">
        <v>892.06000000000006</v>
      </c>
    </row>
    <row r="123" spans="1:24" x14ac:dyDescent="0.3">
      <c r="A123">
        <v>11022</v>
      </c>
      <c r="B123">
        <v>2009</v>
      </c>
      <c r="C123">
        <v>2</v>
      </c>
      <c r="D123">
        <v>120</v>
      </c>
      <c r="E123" s="1">
        <v>87.6</v>
      </c>
      <c r="L123" s="3">
        <v>23103</v>
      </c>
      <c r="M123" s="4">
        <v>59.129999999999995</v>
      </c>
      <c r="N123" s="4">
        <v>49.64</v>
      </c>
      <c r="O123" s="4">
        <v>50.37</v>
      </c>
      <c r="P123" s="4">
        <v>56.21</v>
      </c>
      <c r="Q123" s="4">
        <v>59.86</v>
      </c>
      <c r="R123" s="4">
        <v>55.48</v>
      </c>
      <c r="S123" s="4">
        <v>61.32</v>
      </c>
      <c r="T123" s="4">
        <v>62.78</v>
      </c>
      <c r="U123" s="4">
        <v>64.239999999999995</v>
      </c>
      <c r="V123" s="4">
        <v>59.129999999999995</v>
      </c>
      <c r="W123" s="4">
        <v>58.4</v>
      </c>
      <c r="X123" s="4">
        <v>636.55999999999995</v>
      </c>
    </row>
    <row r="124" spans="1:24" x14ac:dyDescent="0.3">
      <c r="A124">
        <v>11022</v>
      </c>
      <c r="B124">
        <v>2010</v>
      </c>
      <c r="C124">
        <v>2</v>
      </c>
      <c r="D124">
        <v>119</v>
      </c>
      <c r="E124" s="1">
        <v>86.87</v>
      </c>
      <c r="L124" s="3">
        <v>23104</v>
      </c>
      <c r="M124" s="4">
        <v>42.339999999999996</v>
      </c>
      <c r="N124" s="4">
        <v>53.29</v>
      </c>
      <c r="O124" s="4">
        <v>36.5</v>
      </c>
      <c r="P124" s="4">
        <v>40.879999999999995</v>
      </c>
      <c r="Q124" s="4">
        <v>45.26</v>
      </c>
      <c r="R124" s="4">
        <v>54.75</v>
      </c>
      <c r="S124" s="4">
        <v>42.339999999999996</v>
      </c>
      <c r="T124" s="4">
        <v>62.05</v>
      </c>
      <c r="U124" s="4">
        <v>40.879999999999995</v>
      </c>
      <c r="V124" s="4">
        <v>45.26</v>
      </c>
      <c r="W124" s="4">
        <v>52.56</v>
      </c>
      <c r="X124" s="4">
        <v>516.1099999999999</v>
      </c>
    </row>
    <row r="125" spans="1:24" x14ac:dyDescent="0.3">
      <c r="A125">
        <v>11022</v>
      </c>
      <c r="B125">
        <v>2011</v>
      </c>
      <c r="C125">
        <v>2</v>
      </c>
      <c r="D125">
        <v>139</v>
      </c>
      <c r="E125" s="1">
        <v>101.47</v>
      </c>
      <c r="L125" s="3">
        <v>23105</v>
      </c>
      <c r="M125" s="4">
        <v>60.589999999999996</v>
      </c>
      <c r="N125" s="4">
        <v>56.94</v>
      </c>
      <c r="O125" s="4">
        <v>59.86</v>
      </c>
      <c r="P125" s="4">
        <v>59.86</v>
      </c>
      <c r="Q125" s="4">
        <v>62.05</v>
      </c>
      <c r="R125" s="4">
        <v>59.86</v>
      </c>
      <c r="S125" s="4">
        <v>51.83</v>
      </c>
      <c r="T125" s="4">
        <v>66.429999999999993</v>
      </c>
      <c r="U125" s="4">
        <v>59.86</v>
      </c>
      <c r="V125" s="4">
        <v>52.56</v>
      </c>
      <c r="W125" s="4">
        <v>50.37</v>
      </c>
      <c r="X125" s="4">
        <v>640.20999999999992</v>
      </c>
    </row>
    <row r="126" spans="1:24" x14ac:dyDescent="0.3">
      <c r="A126">
        <v>11022</v>
      </c>
      <c r="B126">
        <v>2012</v>
      </c>
      <c r="C126">
        <v>2</v>
      </c>
      <c r="D126">
        <v>115</v>
      </c>
      <c r="E126" s="1">
        <v>83.95</v>
      </c>
      <c r="L126" s="3">
        <v>24001</v>
      </c>
      <c r="M126" s="4">
        <v>119.72</v>
      </c>
      <c r="N126" s="4">
        <v>110.96</v>
      </c>
      <c r="O126" s="4">
        <v>115.34</v>
      </c>
      <c r="P126" s="4">
        <v>121.17999999999999</v>
      </c>
      <c r="Q126" s="4">
        <v>140.88999999999999</v>
      </c>
      <c r="R126" s="4">
        <v>139.43</v>
      </c>
      <c r="S126" s="4">
        <v>107.31</v>
      </c>
      <c r="T126" s="4">
        <v>125.56</v>
      </c>
      <c r="U126" s="4">
        <v>118.99</v>
      </c>
      <c r="V126" s="4">
        <v>115.34</v>
      </c>
      <c r="W126" s="4">
        <v>125.56</v>
      </c>
      <c r="X126" s="4">
        <v>1340.2799999999997</v>
      </c>
    </row>
    <row r="127" spans="1:24" x14ac:dyDescent="0.3">
      <c r="A127">
        <v>11022</v>
      </c>
      <c r="B127">
        <v>2013</v>
      </c>
      <c r="C127">
        <v>2</v>
      </c>
      <c r="D127">
        <v>126</v>
      </c>
      <c r="E127" s="1">
        <v>91.98</v>
      </c>
      <c r="L127" s="3">
        <v>24007</v>
      </c>
      <c r="M127" s="4">
        <v>37.96</v>
      </c>
      <c r="N127" s="4">
        <v>45.26</v>
      </c>
      <c r="O127" s="4">
        <v>41.61</v>
      </c>
      <c r="P127" s="4">
        <v>40.879999999999995</v>
      </c>
      <c r="Q127" s="4">
        <v>51.1</v>
      </c>
      <c r="R127" s="4">
        <v>44.53</v>
      </c>
      <c r="S127" s="4">
        <v>45.26</v>
      </c>
      <c r="T127" s="4">
        <v>34.31</v>
      </c>
      <c r="U127" s="4">
        <v>37.96</v>
      </c>
      <c r="V127" s="4">
        <v>43.07</v>
      </c>
      <c r="W127" s="4">
        <v>40.879999999999995</v>
      </c>
      <c r="X127" s="4">
        <v>462.81999999999994</v>
      </c>
    </row>
    <row r="128" spans="1:24" x14ac:dyDescent="0.3">
      <c r="A128">
        <v>11022</v>
      </c>
      <c r="B128">
        <v>2014</v>
      </c>
      <c r="C128">
        <v>2</v>
      </c>
      <c r="D128">
        <v>126</v>
      </c>
      <c r="E128" s="1">
        <v>91.98</v>
      </c>
      <c r="L128" s="3">
        <v>24008</v>
      </c>
      <c r="M128" s="4">
        <v>29.2</v>
      </c>
      <c r="N128" s="4">
        <v>26.28</v>
      </c>
      <c r="O128" s="4">
        <v>23.36</v>
      </c>
      <c r="P128" s="4">
        <v>18.98</v>
      </c>
      <c r="Q128" s="4">
        <v>29.93</v>
      </c>
      <c r="R128" s="4">
        <v>19.71</v>
      </c>
      <c r="S128" s="4">
        <v>21.9</v>
      </c>
      <c r="T128" s="4">
        <v>26.28</v>
      </c>
      <c r="U128" s="4">
        <v>21.169999999999998</v>
      </c>
      <c r="V128" s="4">
        <v>19.71</v>
      </c>
      <c r="W128" s="4">
        <v>26.28</v>
      </c>
      <c r="X128" s="4">
        <v>262.8</v>
      </c>
    </row>
    <row r="129" spans="1:24" x14ac:dyDescent="0.3">
      <c r="A129">
        <v>11022</v>
      </c>
      <c r="B129">
        <v>2015</v>
      </c>
      <c r="C129">
        <v>2</v>
      </c>
      <c r="D129">
        <v>97</v>
      </c>
      <c r="E129" s="1">
        <v>70.81</v>
      </c>
      <c r="L129" s="3">
        <v>24009</v>
      </c>
      <c r="M129" s="4">
        <v>49.64</v>
      </c>
      <c r="N129" s="4">
        <v>48.18</v>
      </c>
      <c r="O129" s="4">
        <v>46.72</v>
      </c>
      <c r="P129" s="4">
        <v>49.64</v>
      </c>
      <c r="Q129" s="4">
        <v>43.8</v>
      </c>
      <c r="R129" s="4">
        <v>52.56</v>
      </c>
      <c r="S129" s="4">
        <v>41.61</v>
      </c>
      <c r="T129" s="4">
        <v>52.56</v>
      </c>
      <c r="U129" s="4">
        <v>47.449999999999996</v>
      </c>
      <c r="V129" s="4">
        <v>48.18</v>
      </c>
      <c r="W129" s="4">
        <v>48.91</v>
      </c>
      <c r="X129" s="4">
        <v>529.25</v>
      </c>
    </row>
    <row r="130" spans="1:24" x14ac:dyDescent="0.3">
      <c r="A130">
        <v>11022</v>
      </c>
      <c r="B130">
        <v>2016</v>
      </c>
      <c r="C130">
        <v>2</v>
      </c>
      <c r="D130">
        <v>138</v>
      </c>
      <c r="E130" s="1">
        <v>100.74</v>
      </c>
      <c r="L130" s="3">
        <v>24011</v>
      </c>
      <c r="M130" s="4">
        <v>48.91</v>
      </c>
      <c r="N130" s="4">
        <v>57.67</v>
      </c>
      <c r="O130" s="4">
        <v>42.339999999999996</v>
      </c>
      <c r="P130" s="4">
        <v>61.32</v>
      </c>
      <c r="Q130" s="4">
        <v>44.53</v>
      </c>
      <c r="R130" s="4">
        <v>52.56</v>
      </c>
      <c r="S130" s="4">
        <v>40.879999999999995</v>
      </c>
      <c r="T130" s="4">
        <v>51.1</v>
      </c>
      <c r="U130" s="4">
        <v>29.93</v>
      </c>
      <c r="V130" s="4">
        <v>38.69</v>
      </c>
      <c r="W130" s="4">
        <v>35.769999999999996</v>
      </c>
      <c r="X130" s="4">
        <v>503.7</v>
      </c>
    </row>
    <row r="131" spans="1:24" x14ac:dyDescent="0.3">
      <c r="A131">
        <v>11022</v>
      </c>
      <c r="B131">
        <v>2017</v>
      </c>
      <c r="C131">
        <v>2</v>
      </c>
      <c r="D131">
        <v>125</v>
      </c>
      <c r="E131" s="1">
        <v>91.25</v>
      </c>
      <c r="L131" s="3">
        <v>24014</v>
      </c>
      <c r="M131" s="4">
        <v>56.21</v>
      </c>
      <c r="N131" s="4">
        <v>67.16</v>
      </c>
      <c r="O131" s="4">
        <v>51.83</v>
      </c>
      <c r="P131" s="4">
        <v>52.56</v>
      </c>
      <c r="Q131" s="4">
        <v>54.75</v>
      </c>
      <c r="R131" s="4">
        <v>46.72</v>
      </c>
      <c r="S131" s="4">
        <v>52.56</v>
      </c>
      <c r="T131" s="4">
        <v>56.94</v>
      </c>
      <c r="U131" s="4">
        <v>56.94</v>
      </c>
      <c r="V131" s="4">
        <v>45.26</v>
      </c>
      <c r="W131" s="4">
        <v>61.32</v>
      </c>
      <c r="X131" s="4">
        <v>602.25000000000011</v>
      </c>
    </row>
    <row r="132" spans="1:24" x14ac:dyDescent="0.3">
      <c r="A132">
        <v>11022</v>
      </c>
      <c r="B132">
        <v>2018</v>
      </c>
      <c r="C132">
        <v>2</v>
      </c>
      <c r="D132">
        <v>117</v>
      </c>
      <c r="E132" s="1">
        <v>85.41</v>
      </c>
      <c r="L132" s="3">
        <v>24016</v>
      </c>
      <c r="M132" s="4">
        <v>38.69</v>
      </c>
      <c r="N132" s="4">
        <v>35.04</v>
      </c>
      <c r="O132" s="4">
        <v>39.42</v>
      </c>
      <c r="P132" s="4">
        <v>43.8</v>
      </c>
      <c r="Q132" s="4">
        <v>40.15</v>
      </c>
      <c r="R132" s="4">
        <v>50.37</v>
      </c>
      <c r="S132" s="4">
        <v>39.42</v>
      </c>
      <c r="T132" s="4">
        <v>54.019999999999996</v>
      </c>
      <c r="U132" s="4">
        <v>40.879999999999995</v>
      </c>
      <c r="V132" s="4">
        <v>48.91</v>
      </c>
      <c r="W132" s="4">
        <v>44.53</v>
      </c>
      <c r="X132" s="4">
        <v>475.2299999999999</v>
      </c>
    </row>
    <row r="133" spans="1:24" x14ac:dyDescent="0.3">
      <c r="A133">
        <v>11022</v>
      </c>
      <c r="B133">
        <v>2019</v>
      </c>
      <c r="C133">
        <v>2</v>
      </c>
      <c r="D133">
        <v>124</v>
      </c>
      <c r="E133" s="1">
        <v>90.52</v>
      </c>
      <c r="L133" s="3">
        <v>24020</v>
      </c>
      <c r="M133" s="4">
        <v>115.34</v>
      </c>
      <c r="N133" s="4">
        <v>121.17999999999999</v>
      </c>
      <c r="O133" s="4">
        <v>116.8</v>
      </c>
      <c r="P133" s="4">
        <v>102.92999999999999</v>
      </c>
      <c r="Q133" s="4">
        <v>118.25999999999999</v>
      </c>
      <c r="R133" s="4">
        <v>121.17999999999999</v>
      </c>
      <c r="S133" s="4">
        <v>112.42</v>
      </c>
      <c r="T133" s="4">
        <v>103.66</v>
      </c>
      <c r="U133" s="4">
        <v>118.25999999999999</v>
      </c>
      <c r="V133" s="4">
        <v>102.92999999999999</v>
      </c>
      <c r="W133" s="4">
        <v>101.47</v>
      </c>
      <c r="X133" s="4">
        <v>1234.4299999999998</v>
      </c>
    </row>
    <row r="134" spans="1:24" x14ac:dyDescent="0.3">
      <c r="A134">
        <v>11023</v>
      </c>
      <c r="B134">
        <v>2009</v>
      </c>
      <c r="C134">
        <v>2</v>
      </c>
      <c r="D134">
        <v>141</v>
      </c>
      <c r="E134" s="1">
        <v>102.92999999999999</v>
      </c>
      <c r="L134" s="3">
        <v>24028</v>
      </c>
      <c r="M134" s="4">
        <v>25.55</v>
      </c>
      <c r="N134" s="4">
        <v>29.93</v>
      </c>
      <c r="O134" s="4">
        <v>24.82</v>
      </c>
      <c r="P134" s="4">
        <v>25.55</v>
      </c>
      <c r="Q134" s="4">
        <v>18.98</v>
      </c>
      <c r="R134" s="4">
        <v>23.36</v>
      </c>
      <c r="S134" s="4">
        <v>13.87</v>
      </c>
      <c r="T134" s="4">
        <v>20.439999999999998</v>
      </c>
      <c r="U134" s="4">
        <v>21.9</v>
      </c>
      <c r="V134" s="4">
        <v>21.169999999999998</v>
      </c>
      <c r="W134" s="4">
        <v>19.71</v>
      </c>
      <c r="X134" s="4">
        <v>245.28</v>
      </c>
    </row>
    <row r="135" spans="1:24" x14ac:dyDescent="0.3">
      <c r="A135">
        <v>11023</v>
      </c>
      <c r="B135">
        <v>2010</v>
      </c>
      <c r="C135">
        <v>2</v>
      </c>
      <c r="D135">
        <v>147</v>
      </c>
      <c r="E135" s="1">
        <v>107.31</v>
      </c>
      <c r="L135" s="3">
        <v>24033</v>
      </c>
      <c r="M135" s="4">
        <v>81.03</v>
      </c>
      <c r="N135" s="4">
        <v>68.62</v>
      </c>
      <c r="O135" s="4">
        <v>81.759999999999991</v>
      </c>
      <c r="P135" s="4">
        <v>72.27</v>
      </c>
      <c r="Q135" s="4">
        <v>67.16</v>
      </c>
      <c r="R135" s="4">
        <v>71.539999999999992</v>
      </c>
      <c r="S135" s="4">
        <v>73.73</v>
      </c>
      <c r="T135" s="4">
        <v>75.19</v>
      </c>
      <c r="U135" s="4">
        <v>59.129999999999995</v>
      </c>
      <c r="V135" s="4">
        <v>75.92</v>
      </c>
      <c r="W135" s="4">
        <v>61.32</v>
      </c>
      <c r="X135" s="4">
        <v>787.67</v>
      </c>
    </row>
    <row r="136" spans="1:24" x14ac:dyDescent="0.3">
      <c r="A136">
        <v>11023</v>
      </c>
      <c r="B136">
        <v>2011</v>
      </c>
      <c r="C136">
        <v>2</v>
      </c>
      <c r="D136">
        <v>130</v>
      </c>
      <c r="E136" s="1">
        <v>94.899999999999991</v>
      </c>
      <c r="L136" s="3">
        <v>24038</v>
      </c>
      <c r="M136" s="4">
        <v>91.25</v>
      </c>
      <c r="N136" s="4">
        <v>85.41</v>
      </c>
      <c r="O136" s="4">
        <v>90.52</v>
      </c>
      <c r="P136" s="4">
        <v>91.98</v>
      </c>
      <c r="Q136" s="4">
        <v>97.82</v>
      </c>
      <c r="R136" s="4">
        <v>89.789999999999992</v>
      </c>
      <c r="S136" s="4">
        <v>94.899999999999991</v>
      </c>
      <c r="T136" s="4">
        <v>89.06</v>
      </c>
      <c r="U136" s="4">
        <v>97.09</v>
      </c>
      <c r="V136" s="4">
        <v>85.41</v>
      </c>
      <c r="W136" s="4">
        <v>94.17</v>
      </c>
      <c r="X136" s="4">
        <v>1007.4</v>
      </c>
    </row>
    <row r="137" spans="1:24" x14ac:dyDescent="0.3">
      <c r="A137">
        <v>11023</v>
      </c>
      <c r="B137">
        <v>2012</v>
      </c>
      <c r="C137">
        <v>2</v>
      </c>
      <c r="D137">
        <v>137</v>
      </c>
      <c r="E137" s="1">
        <v>100.00999999999999</v>
      </c>
      <c r="L137" s="3">
        <v>24041</v>
      </c>
      <c r="M137" s="4">
        <v>45.99</v>
      </c>
      <c r="N137" s="4">
        <v>33.58</v>
      </c>
      <c r="O137" s="4">
        <v>34.31</v>
      </c>
      <c r="P137" s="4">
        <v>45.26</v>
      </c>
      <c r="Q137" s="4">
        <v>35.04</v>
      </c>
      <c r="R137" s="4">
        <v>32.119999999999997</v>
      </c>
      <c r="S137" s="4">
        <v>37.96</v>
      </c>
      <c r="T137" s="4">
        <v>41.61</v>
      </c>
      <c r="U137" s="4">
        <v>39.42</v>
      </c>
      <c r="V137" s="4">
        <v>35.04</v>
      </c>
      <c r="W137" s="4">
        <v>40.879999999999995</v>
      </c>
      <c r="X137" s="4">
        <v>421.21000000000004</v>
      </c>
    </row>
    <row r="138" spans="1:24" x14ac:dyDescent="0.3">
      <c r="A138">
        <v>11023</v>
      </c>
      <c r="B138">
        <v>2013</v>
      </c>
      <c r="C138">
        <v>2</v>
      </c>
      <c r="D138">
        <v>150</v>
      </c>
      <c r="E138" s="1">
        <v>109.5</v>
      </c>
      <c r="L138" s="3">
        <v>24043</v>
      </c>
      <c r="M138" s="4">
        <v>47.449999999999996</v>
      </c>
      <c r="N138" s="4">
        <v>44.53</v>
      </c>
      <c r="O138" s="4">
        <v>48.18</v>
      </c>
      <c r="P138" s="4">
        <v>52.56</v>
      </c>
      <c r="Q138" s="4">
        <v>41.61</v>
      </c>
      <c r="R138" s="4">
        <v>45.99</v>
      </c>
      <c r="S138" s="4">
        <v>35.769999999999996</v>
      </c>
      <c r="T138" s="4">
        <v>50.37</v>
      </c>
      <c r="U138" s="4">
        <v>39.42</v>
      </c>
      <c r="V138" s="4">
        <v>40.879999999999995</v>
      </c>
      <c r="W138" s="4">
        <v>32.85</v>
      </c>
      <c r="X138" s="4">
        <v>479.61</v>
      </c>
    </row>
    <row r="139" spans="1:24" x14ac:dyDescent="0.3">
      <c r="A139">
        <v>11023</v>
      </c>
      <c r="B139">
        <v>2014</v>
      </c>
      <c r="C139">
        <v>2</v>
      </c>
      <c r="D139">
        <v>146</v>
      </c>
      <c r="E139" s="1">
        <v>106.58</v>
      </c>
      <c r="L139" s="3">
        <v>24045</v>
      </c>
      <c r="M139" s="4">
        <v>42.339999999999996</v>
      </c>
      <c r="N139" s="4">
        <v>49.64</v>
      </c>
      <c r="O139" s="4">
        <v>42.339999999999996</v>
      </c>
      <c r="P139" s="4">
        <v>52.56</v>
      </c>
      <c r="Q139" s="4">
        <v>39.42</v>
      </c>
      <c r="R139" s="4">
        <v>40.15</v>
      </c>
      <c r="S139" s="4">
        <v>48.91</v>
      </c>
      <c r="T139" s="4">
        <v>48.18</v>
      </c>
      <c r="U139" s="4">
        <v>52.56</v>
      </c>
      <c r="V139" s="4">
        <v>49.64</v>
      </c>
      <c r="W139" s="4">
        <v>45.99</v>
      </c>
      <c r="X139" s="4">
        <v>511.73</v>
      </c>
    </row>
    <row r="140" spans="1:24" x14ac:dyDescent="0.3">
      <c r="A140">
        <v>11023</v>
      </c>
      <c r="B140">
        <v>2015</v>
      </c>
      <c r="C140">
        <v>2</v>
      </c>
      <c r="D140">
        <v>148</v>
      </c>
      <c r="E140" s="1">
        <v>108.03999999999999</v>
      </c>
      <c r="L140" s="3">
        <v>24048</v>
      </c>
      <c r="M140" s="4">
        <v>53.29</v>
      </c>
      <c r="N140" s="4">
        <v>51.83</v>
      </c>
      <c r="O140" s="4">
        <v>45.26</v>
      </c>
      <c r="P140" s="4">
        <v>55.48</v>
      </c>
      <c r="Q140" s="4">
        <v>48.91</v>
      </c>
      <c r="R140" s="4">
        <v>46.72</v>
      </c>
      <c r="S140" s="4">
        <v>48.18</v>
      </c>
      <c r="T140" s="4">
        <v>48.18</v>
      </c>
      <c r="U140" s="4">
        <v>41.61</v>
      </c>
      <c r="V140" s="4">
        <v>43.8</v>
      </c>
      <c r="W140" s="4">
        <v>43.07</v>
      </c>
      <c r="X140" s="4">
        <v>526.33000000000004</v>
      </c>
    </row>
    <row r="141" spans="1:24" x14ac:dyDescent="0.3">
      <c r="A141">
        <v>11023</v>
      </c>
      <c r="B141">
        <v>2016</v>
      </c>
      <c r="C141">
        <v>2</v>
      </c>
      <c r="D141">
        <v>132</v>
      </c>
      <c r="E141" s="1">
        <v>96.36</v>
      </c>
      <c r="L141" s="3">
        <v>24054</v>
      </c>
      <c r="M141" s="4">
        <v>25.55</v>
      </c>
      <c r="N141" s="4">
        <v>36.5</v>
      </c>
      <c r="O141" s="4">
        <v>28.47</v>
      </c>
      <c r="P141" s="4">
        <v>30.66</v>
      </c>
      <c r="Q141" s="4">
        <v>39.42</v>
      </c>
      <c r="R141" s="4">
        <v>27.74</v>
      </c>
      <c r="S141" s="4">
        <v>37.229999999999997</v>
      </c>
      <c r="T141" s="4">
        <v>22.63</v>
      </c>
      <c r="U141" s="4">
        <v>23.36</v>
      </c>
      <c r="V141" s="4">
        <v>32.119999999999997</v>
      </c>
      <c r="W141" s="4">
        <v>18.25</v>
      </c>
      <c r="X141" s="4">
        <v>321.93</v>
      </c>
    </row>
    <row r="142" spans="1:24" x14ac:dyDescent="0.3">
      <c r="A142">
        <v>11023</v>
      </c>
      <c r="B142">
        <v>2017</v>
      </c>
      <c r="C142">
        <v>2</v>
      </c>
      <c r="D142">
        <v>146</v>
      </c>
      <c r="E142" s="1">
        <v>106.58</v>
      </c>
      <c r="L142" s="3">
        <v>24055</v>
      </c>
      <c r="M142" s="4">
        <v>99.28</v>
      </c>
      <c r="N142" s="4">
        <v>82.49</v>
      </c>
      <c r="O142" s="4">
        <v>89.06</v>
      </c>
      <c r="P142" s="4">
        <v>75.92</v>
      </c>
      <c r="Q142" s="4">
        <v>83.22</v>
      </c>
      <c r="R142" s="4">
        <v>79.569999999999993</v>
      </c>
      <c r="S142" s="4">
        <v>83.95</v>
      </c>
      <c r="T142" s="4">
        <v>86.87</v>
      </c>
      <c r="U142" s="4">
        <v>86.14</v>
      </c>
      <c r="V142" s="4">
        <v>79.569999999999993</v>
      </c>
      <c r="W142" s="4">
        <v>86.14</v>
      </c>
      <c r="X142" s="4">
        <v>932.20999999999992</v>
      </c>
    </row>
    <row r="143" spans="1:24" x14ac:dyDescent="0.3">
      <c r="A143">
        <v>11023</v>
      </c>
      <c r="B143">
        <v>2018</v>
      </c>
      <c r="C143">
        <v>2</v>
      </c>
      <c r="D143">
        <v>148</v>
      </c>
      <c r="E143" s="1">
        <v>108.03999999999999</v>
      </c>
      <c r="L143" s="3">
        <v>24059</v>
      </c>
      <c r="M143" s="4">
        <v>72.27</v>
      </c>
      <c r="N143" s="4">
        <v>70.08</v>
      </c>
      <c r="O143" s="4">
        <v>67.89</v>
      </c>
      <c r="P143" s="4">
        <v>83.95</v>
      </c>
      <c r="Q143" s="4">
        <v>86.14</v>
      </c>
      <c r="R143" s="4">
        <v>83.95</v>
      </c>
      <c r="S143" s="4">
        <v>65.7</v>
      </c>
      <c r="T143" s="4">
        <v>70.08</v>
      </c>
      <c r="U143" s="4">
        <v>70.08</v>
      </c>
      <c r="V143" s="4">
        <v>64.239999999999995</v>
      </c>
      <c r="W143" s="4">
        <v>69.349999999999994</v>
      </c>
      <c r="X143" s="4">
        <v>803.73000000000013</v>
      </c>
    </row>
    <row r="144" spans="1:24" x14ac:dyDescent="0.3">
      <c r="A144">
        <v>11023</v>
      </c>
      <c r="B144">
        <v>2019</v>
      </c>
      <c r="C144">
        <v>2</v>
      </c>
      <c r="D144">
        <v>135</v>
      </c>
      <c r="E144" s="1">
        <v>98.55</v>
      </c>
      <c r="L144" s="3">
        <v>24062</v>
      </c>
      <c r="M144" s="4">
        <v>478.88</v>
      </c>
      <c r="N144" s="4">
        <v>474.5</v>
      </c>
      <c r="O144" s="4">
        <v>484.71999999999997</v>
      </c>
      <c r="P144" s="4">
        <v>490.56</v>
      </c>
      <c r="Q144" s="4">
        <v>472.31</v>
      </c>
      <c r="R144" s="4">
        <v>501.51</v>
      </c>
      <c r="S144" s="4">
        <v>490.56</v>
      </c>
      <c r="T144" s="4">
        <v>517.56999999999994</v>
      </c>
      <c r="U144" s="4">
        <v>474.5</v>
      </c>
      <c r="V144" s="4">
        <v>448.21999999999997</v>
      </c>
      <c r="W144" s="4">
        <v>485.45</v>
      </c>
      <c r="X144" s="4">
        <v>5318.78</v>
      </c>
    </row>
    <row r="145" spans="1:24" x14ac:dyDescent="0.3">
      <c r="A145">
        <v>11024</v>
      </c>
      <c r="B145">
        <v>2009</v>
      </c>
      <c r="C145">
        <v>2</v>
      </c>
      <c r="D145">
        <v>136</v>
      </c>
      <c r="E145" s="1">
        <v>99.28</v>
      </c>
      <c r="L145" s="3">
        <v>24066</v>
      </c>
      <c r="M145" s="4">
        <v>54.019999999999996</v>
      </c>
      <c r="N145" s="4">
        <v>51.83</v>
      </c>
      <c r="O145" s="4">
        <v>58.4</v>
      </c>
      <c r="P145" s="4">
        <v>55.48</v>
      </c>
      <c r="Q145" s="4">
        <v>54.019999999999996</v>
      </c>
      <c r="R145" s="4">
        <v>62.05</v>
      </c>
      <c r="S145" s="4">
        <v>56.94</v>
      </c>
      <c r="T145" s="4">
        <v>71.539999999999992</v>
      </c>
      <c r="U145" s="4">
        <v>58.4</v>
      </c>
      <c r="V145" s="4">
        <v>51.83</v>
      </c>
      <c r="W145" s="4">
        <v>72.27</v>
      </c>
      <c r="X145" s="4">
        <v>646.78</v>
      </c>
    </row>
    <row r="146" spans="1:24" x14ac:dyDescent="0.3">
      <c r="A146">
        <v>11024</v>
      </c>
      <c r="B146">
        <v>2010</v>
      </c>
      <c r="C146">
        <v>2</v>
      </c>
      <c r="D146">
        <v>127</v>
      </c>
      <c r="E146" s="1">
        <v>92.71</v>
      </c>
      <c r="L146" s="3">
        <v>24086</v>
      </c>
      <c r="M146" s="4">
        <v>64.97</v>
      </c>
      <c r="N146" s="4">
        <v>43.07</v>
      </c>
      <c r="O146" s="4">
        <v>48.18</v>
      </c>
      <c r="P146" s="4">
        <v>49.64</v>
      </c>
      <c r="Q146" s="4">
        <v>60.589999999999996</v>
      </c>
      <c r="R146" s="4">
        <v>52.56</v>
      </c>
      <c r="S146" s="4">
        <v>44.53</v>
      </c>
      <c r="T146" s="4">
        <v>59.86</v>
      </c>
      <c r="U146" s="4">
        <v>49.64</v>
      </c>
      <c r="V146" s="4">
        <v>47.449999999999996</v>
      </c>
      <c r="W146" s="4">
        <v>50.37</v>
      </c>
      <c r="X146" s="4">
        <v>570.86</v>
      </c>
    </row>
    <row r="147" spans="1:24" x14ac:dyDescent="0.3">
      <c r="A147">
        <v>11024</v>
      </c>
      <c r="B147">
        <v>2011</v>
      </c>
      <c r="C147">
        <v>2</v>
      </c>
      <c r="D147">
        <v>142</v>
      </c>
      <c r="E147" s="1">
        <v>103.66</v>
      </c>
      <c r="L147" s="3">
        <v>24094</v>
      </c>
      <c r="M147" s="4">
        <v>67.89</v>
      </c>
      <c r="N147" s="4">
        <v>77.38</v>
      </c>
      <c r="O147" s="4">
        <v>71.539999999999992</v>
      </c>
      <c r="P147" s="4">
        <v>88.33</v>
      </c>
      <c r="Q147" s="4">
        <v>75.92</v>
      </c>
      <c r="R147" s="4">
        <v>78.11</v>
      </c>
      <c r="S147" s="4">
        <v>92.71</v>
      </c>
      <c r="T147" s="4">
        <v>67.89</v>
      </c>
      <c r="U147" s="4">
        <v>59.86</v>
      </c>
      <c r="V147" s="4">
        <v>70.81</v>
      </c>
      <c r="W147" s="4">
        <v>75.92</v>
      </c>
      <c r="X147" s="4">
        <v>826.36</v>
      </c>
    </row>
    <row r="148" spans="1:24" x14ac:dyDescent="0.3">
      <c r="A148">
        <v>11024</v>
      </c>
      <c r="B148">
        <v>2012</v>
      </c>
      <c r="C148">
        <v>2</v>
      </c>
      <c r="D148">
        <v>136</v>
      </c>
      <c r="E148" s="1">
        <v>99.28</v>
      </c>
      <c r="L148" s="3">
        <v>24104</v>
      </c>
      <c r="M148" s="4">
        <v>72.27</v>
      </c>
      <c r="N148" s="4">
        <v>71.539999999999992</v>
      </c>
      <c r="O148" s="4">
        <v>73.73</v>
      </c>
      <c r="P148" s="4">
        <v>90.52</v>
      </c>
      <c r="Q148" s="4">
        <v>81.759999999999991</v>
      </c>
      <c r="R148" s="4">
        <v>85.41</v>
      </c>
      <c r="S148" s="4">
        <v>84.679999999999993</v>
      </c>
      <c r="T148" s="4">
        <v>94.17</v>
      </c>
      <c r="U148" s="4">
        <v>82.49</v>
      </c>
      <c r="V148" s="4">
        <v>85.41</v>
      </c>
      <c r="W148" s="4">
        <v>86.14</v>
      </c>
      <c r="X148" s="4">
        <v>908.11999999999989</v>
      </c>
    </row>
    <row r="149" spans="1:24" x14ac:dyDescent="0.3">
      <c r="A149">
        <v>11024</v>
      </c>
      <c r="B149">
        <v>2013</v>
      </c>
      <c r="C149">
        <v>2</v>
      </c>
      <c r="D149">
        <v>139</v>
      </c>
      <c r="E149" s="1">
        <v>101.47</v>
      </c>
      <c r="L149" s="3">
        <v>24107</v>
      </c>
      <c r="M149" s="4">
        <v>158.41</v>
      </c>
      <c r="N149" s="4">
        <v>137.24</v>
      </c>
      <c r="O149" s="4">
        <v>137.97</v>
      </c>
      <c r="P149" s="4">
        <v>150.38</v>
      </c>
      <c r="Q149" s="4">
        <v>138.69999999999999</v>
      </c>
      <c r="R149" s="4">
        <v>146</v>
      </c>
      <c r="S149" s="4">
        <v>159.13999999999999</v>
      </c>
      <c r="T149" s="4">
        <v>147.46</v>
      </c>
      <c r="U149" s="4">
        <v>126.28999999999999</v>
      </c>
      <c r="V149" s="4">
        <v>143.81</v>
      </c>
      <c r="W149" s="4">
        <v>173.01</v>
      </c>
      <c r="X149" s="4">
        <v>1618.41</v>
      </c>
    </row>
    <row r="150" spans="1:24" x14ac:dyDescent="0.3">
      <c r="A150">
        <v>11024</v>
      </c>
      <c r="B150">
        <v>2014</v>
      </c>
      <c r="C150">
        <v>2</v>
      </c>
      <c r="D150">
        <v>144</v>
      </c>
      <c r="E150" s="1">
        <v>105.12</v>
      </c>
      <c r="L150" s="3">
        <v>24109</v>
      </c>
      <c r="M150" s="4">
        <v>48.91</v>
      </c>
      <c r="N150" s="4">
        <v>56.94</v>
      </c>
      <c r="O150" s="4">
        <v>65.7</v>
      </c>
      <c r="P150" s="4">
        <v>48.18</v>
      </c>
      <c r="Q150" s="4">
        <v>39.42</v>
      </c>
      <c r="R150" s="4">
        <v>50.37</v>
      </c>
      <c r="S150" s="4">
        <v>50.37</v>
      </c>
      <c r="T150" s="4">
        <v>46.72</v>
      </c>
      <c r="U150" s="4">
        <v>36.5</v>
      </c>
      <c r="V150" s="4">
        <v>48.91</v>
      </c>
      <c r="W150" s="4">
        <v>34.31</v>
      </c>
      <c r="X150" s="4">
        <v>526.32999999999993</v>
      </c>
    </row>
    <row r="151" spans="1:24" x14ac:dyDescent="0.3">
      <c r="A151">
        <v>11024</v>
      </c>
      <c r="B151">
        <v>2015</v>
      </c>
      <c r="C151">
        <v>2</v>
      </c>
      <c r="D151">
        <v>129</v>
      </c>
      <c r="E151" s="1">
        <v>94.17</v>
      </c>
      <c r="L151" s="3">
        <v>24130</v>
      </c>
      <c r="M151" s="4">
        <v>37.96</v>
      </c>
      <c r="N151" s="4">
        <v>33.58</v>
      </c>
      <c r="O151" s="4">
        <v>39.42</v>
      </c>
      <c r="P151" s="4">
        <v>32.85</v>
      </c>
      <c r="Q151" s="4">
        <v>32.119999999999997</v>
      </c>
      <c r="R151" s="4">
        <v>35.769999999999996</v>
      </c>
      <c r="S151" s="4">
        <v>35.769999999999996</v>
      </c>
      <c r="T151" s="4">
        <v>37.229999999999997</v>
      </c>
      <c r="U151" s="4">
        <v>34.31</v>
      </c>
      <c r="V151" s="4">
        <v>32.119999999999997</v>
      </c>
      <c r="W151" s="4">
        <v>31.39</v>
      </c>
      <c r="X151" s="4">
        <v>382.52</v>
      </c>
    </row>
    <row r="152" spans="1:24" x14ac:dyDescent="0.3">
      <c r="A152">
        <v>11024</v>
      </c>
      <c r="B152">
        <v>2016</v>
      </c>
      <c r="C152">
        <v>2</v>
      </c>
      <c r="D152">
        <v>126</v>
      </c>
      <c r="E152" s="1">
        <v>91.98</v>
      </c>
      <c r="L152" s="3">
        <v>24133</v>
      </c>
      <c r="M152" s="4">
        <v>23.36</v>
      </c>
      <c r="N152" s="4">
        <v>25.55</v>
      </c>
      <c r="O152" s="4">
        <v>23.36</v>
      </c>
      <c r="P152" s="4">
        <v>28.47</v>
      </c>
      <c r="Q152" s="4">
        <v>19.71</v>
      </c>
      <c r="R152" s="4">
        <v>17.52</v>
      </c>
      <c r="S152" s="4">
        <v>22.63</v>
      </c>
      <c r="T152" s="4">
        <v>34.31</v>
      </c>
      <c r="U152" s="4">
        <v>18.98</v>
      </c>
      <c r="V152" s="4">
        <v>32.119999999999997</v>
      </c>
      <c r="W152" s="4">
        <v>17.52</v>
      </c>
      <c r="X152" s="4">
        <v>263.52999999999997</v>
      </c>
    </row>
    <row r="153" spans="1:24" x14ac:dyDescent="0.3">
      <c r="A153">
        <v>11024</v>
      </c>
      <c r="B153">
        <v>2017</v>
      </c>
      <c r="C153">
        <v>2</v>
      </c>
      <c r="D153">
        <v>128</v>
      </c>
      <c r="E153" s="1">
        <v>93.44</v>
      </c>
      <c r="L153" s="3">
        <v>24134</v>
      </c>
      <c r="M153" s="4">
        <v>94.899999999999991</v>
      </c>
      <c r="N153" s="4">
        <v>81.03</v>
      </c>
      <c r="O153" s="4">
        <v>103.66</v>
      </c>
      <c r="P153" s="4">
        <v>72.27</v>
      </c>
      <c r="Q153" s="4">
        <v>91.98</v>
      </c>
      <c r="R153" s="4">
        <v>70.08</v>
      </c>
      <c r="S153" s="4">
        <v>73</v>
      </c>
      <c r="T153" s="4">
        <v>77.38</v>
      </c>
      <c r="U153" s="4">
        <v>81.03</v>
      </c>
      <c r="V153" s="4">
        <v>70.81</v>
      </c>
      <c r="W153" s="4">
        <v>66.429999999999993</v>
      </c>
      <c r="X153" s="4">
        <v>882.57</v>
      </c>
    </row>
    <row r="154" spans="1:24" x14ac:dyDescent="0.3">
      <c r="A154">
        <v>11024</v>
      </c>
      <c r="B154">
        <v>2018</v>
      </c>
      <c r="C154">
        <v>2</v>
      </c>
      <c r="D154">
        <v>143</v>
      </c>
      <c r="E154" s="1">
        <v>104.39</v>
      </c>
      <c r="L154" s="3">
        <v>24135</v>
      </c>
      <c r="M154" s="4">
        <v>51.1</v>
      </c>
      <c r="N154" s="4">
        <v>51.83</v>
      </c>
      <c r="O154" s="4">
        <v>50.37</v>
      </c>
      <c r="P154" s="4">
        <v>49.64</v>
      </c>
      <c r="Q154" s="4">
        <v>45.26</v>
      </c>
      <c r="R154" s="4">
        <v>48.91</v>
      </c>
      <c r="S154" s="4">
        <v>58.4</v>
      </c>
      <c r="T154" s="4">
        <v>50.37</v>
      </c>
      <c r="U154" s="4">
        <v>44.53</v>
      </c>
      <c r="V154" s="4">
        <v>35.769999999999996</v>
      </c>
      <c r="W154" s="4">
        <v>41.61</v>
      </c>
      <c r="X154" s="4">
        <v>527.79</v>
      </c>
    </row>
    <row r="155" spans="1:24" x14ac:dyDescent="0.3">
      <c r="A155">
        <v>11024</v>
      </c>
      <c r="B155">
        <v>2019</v>
      </c>
      <c r="C155">
        <v>2</v>
      </c>
      <c r="D155">
        <v>119</v>
      </c>
      <c r="E155" s="1">
        <v>86.87</v>
      </c>
      <c r="L155" s="3">
        <v>24137</v>
      </c>
      <c r="M155" s="4">
        <v>37.229999999999997</v>
      </c>
      <c r="N155" s="4">
        <v>27.74</v>
      </c>
      <c r="O155" s="4">
        <v>18.98</v>
      </c>
      <c r="P155" s="4">
        <v>24.82</v>
      </c>
      <c r="Q155" s="4">
        <v>20.439999999999998</v>
      </c>
      <c r="R155" s="4">
        <v>16.79</v>
      </c>
      <c r="S155" s="4">
        <v>26.28</v>
      </c>
      <c r="T155" s="4">
        <v>18.25</v>
      </c>
      <c r="U155" s="4">
        <v>14.6</v>
      </c>
      <c r="V155" s="4">
        <v>20.439999999999998</v>
      </c>
      <c r="W155" s="4">
        <v>24.82</v>
      </c>
      <c r="X155" s="4">
        <v>250.39</v>
      </c>
    </row>
    <row r="156" spans="1:24" x14ac:dyDescent="0.3">
      <c r="A156">
        <v>11025</v>
      </c>
      <c r="B156">
        <v>2009</v>
      </c>
      <c r="C156">
        <v>2</v>
      </c>
      <c r="D156">
        <v>49</v>
      </c>
      <c r="E156" s="1">
        <v>35.769999999999996</v>
      </c>
      <c r="L156" s="3">
        <v>31003</v>
      </c>
      <c r="M156" s="4">
        <v>72.27</v>
      </c>
      <c r="N156" s="4">
        <v>71.539999999999992</v>
      </c>
      <c r="O156" s="4">
        <v>66.429999999999993</v>
      </c>
      <c r="P156" s="4">
        <v>61.32</v>
      </c>
      <c r="Q156" s="4">
        <v>59.129999999999995</v>
      </c>
      <c r="R156" s="4">
        <v>68.62</v>
      </c>
      <c r="S156" s="4">
        <v>62.78</v>
      </c>
      <c r="T156" s="4">
        <v>60.589999999999996</v>
      </c>
      <c r="U156" s="4">
        <v>58.4</v>
      </c>
      <c r="V156" s="4">
        <v>62.78</v>
      </c>
      <c r="W156" s="4">
        <v>45.26</v>
      </c>
      <c r="X156" s="4">
        <v>689.12</v>
      </c>
    </row>
    <row r="157" spans="1:24" x14ac:dyDescent="0.3">
      <c r="A157">
        <v>11025</v>
      </c>
      <c r="B157">
        <v>2010</v>
      </c>
      <c r="C157">
        <v>2</v>
      </c>
      <c r="D157">
        <v>55</v>
      </c>
      <c r="E157" s="1">
        <v>40.15</v>
      </c>
      <c r="L157" s="3">
        <v>31004</v>
      </c>
      <c r="M157" s="4">
        <v>48.18</v>
      </c>
      <c r="N157" s="4">
        <v>59.129999999999995</v>
      </c>
      <c r="O157" s="4">
        <v>51.1</v>
      </c>
      <c r="P157" s="4">
        <v>77.38</v>
      </c>
      <c r="Q157" s="4">
        <v>75.19</v>
      </c>
      <c r="R157" s="4">
        <v>53.29</v>
      </c>
      <c r="S157" s="4">
        <v>51.83</v>
      </c>
      <c r="T157" s="4">
        <v>65.7</v>
      </c>
      <c r="U157" s="4">
        <v>56.21</v>
      </c>
      <c r="V157" s="4">
        <v>60.589999999999996</v>
      </c>
      <c r="W157" s="4">
        <v>40.879999999999995</v>
      </c>
      <c r="X157" s="4">
        <v>639.48</v>
      </c>
    </row>
    <row r="158" spans="1:24" x14ac:dyDescent="0.3">
      <c r="A158">
        <v>11025</v>
      </c>
      <c r="B158">
        <v>2011</v>
      </c>
      <c r="C158">
        <v>2</v>
      </c>
      <c r="D158">
        <v>60</v>
      </c>
      <c r="E158" s="1">
        <v>43.8</v>
      </c>
      <c r="L158" s="3">
        <v>31005</v>
      </c>
      <c r="M158" s="4">
        <v>454.78999999999996</v>
      </c>
      <c r="N158" s="4">
        <v>495.67</v>
      </c>
      <c r="O158" s="4">
        <v>462.82</v>
      </c>
      <c r="P158" s="4">
        <v>474.5</v>
      </c>
      <c r="Q158" s="4">
        <v>467.93</v>
      </c>
      <c r="R158" s="4">
        <v>485.45</v>
      </c>
      <c r="S158" s="4">
        <v>488.37</v>
      </c>
      <c r="T158" s="4">
        <v>456.25</v>
      </c>
      <c r="U158" s="4">
        <v>425.59</v>
      </c>
      <c r="V158" s="4">
        <v>473.77</v>
      </c>
      <c r="W158" s="4">
        <v>458.44</v>
      </c>
      <c r="X158" s="4">
        <v>5143.579999999999</v>
      </c>
    </row>
    <row r="159" spans="1:24" x14ac:dyDescent="0.3">
      <c r="A159">
        <v>11025</v>
      </c>
      <c r="B159">
        <v>2012</v>
      </c>
      <c r="C159">
        <v>2</v>
      </c>
      <c r="D159">
        <v>67</v>
      </c>
      <c r="E159" s="1">
        <v>48.91</v>
      </c>
      <c r="L159" s="3">
        <v>31006</v>
      </c>
      <c r="M159" s="4">
        <v>37.229999999999997</v>
      </c>
      <c r="N159" s="4">
        <v>35.04</v>
      </c>
      <c r="O159" s="4">
        <v>31.39</v>
      </c>
      <c r="P159" s="4">
        <v>35.04</v>
      </c>
      <c r="Q159" s="4">
        <v>40.15</v>
      </c>
      <c r="R159" s="4">
        <v>38.69</v>
      </c>
      <c r="S159" s="4">
        <v>35.04</v>
      </c>
      <c r="T159" s="4">
        <v>40.15</v>
      </c>
      <c r="U159" s="4">
        <v>35.769999999999996</v>
      </c>
      <c r="V159" s="4">
        <v>39.42</v>
      </c>
      <c r="W159" s="4">
        <v>37.229999999999997</v>
      </c>
      <c r="X159" s="4">
        <v>405.15</v>
      </c>
    </row>
    <row r="160" spans="1:24" x14ac:dyDescent="0.3">
      <c r="A160">
        <v>11025</v>
      </c>
      <c r="B160">
        <v>2013</v>
      </c>
      <c r="C160">
        <v>2</v>
      </c>
      <c r="D160">
        <v>59</v>
      </c>
      <c r="E160" s="1">
        <v>43.07</v>
      </c>
      <c r="L160" s="3">
        <v>31012</v>
      </c>
      <c r="M160" s="4">
        <v>61.32</v>
      </c>
      <c r="N160" s="4">
        <v>70.08</v>
      </c>
      <c r="O160" s="4">
        <v>73</v>
      </c>
      <c r="P160" s="4">
        <v>63.51</v>
      </c>
      <c r="Q160" s="4">
        <v>60.589999999999996</v>
      </c>
      <c r="R160" s="4">
        <v>58.4</v>
      </c>
      <c r="S160" s="4">
        <v>51.83</v>
      </c>
      <c r="T160" s="4">
        <v>51.83</v>
      </c>
      <c r="U160" s="4">
        <v>43.8</v>
      </c>
      <c r="V160" s="4">
        <v>51.83</v>
      </c>
      <c r="W160" s="4">
        <v>52.56</v>
      </c>
      <c r="X160" s="4">
        <v>638.75</v>
      </c>
    </row>
    <row r="161" spans="1:24" x14ac:dyDescent="0.3">
      <c r="A161">
        <v>11025</v>
      </c>
      <c r="B161">
        <v>2014</v>
      </c>
      <c r="C161">
        <v>2</v>
      </c>
      <c r="D161">
        <v>51</v>
      </c>
      <c r="E161" s="1">
        <v>37.229999999999997</v>
      </c>
      <c r="L161" s="3">
        <v>31022</v>
      </c>
      <c r="M161" s="4">
        <v>99.28</v>
      </c>
      <c r="N161" s="4">
        <v>83.95</v>
      </c>
      <c r="O161" s="4">
        <v>108.03999999999999</v>
      </c>
      <c r="P161" s="4">
        <v>111.69</v>
      </c>
      <c r="Q161" s="4">
        <v>113.14999999999999</v>
      </c>
      <c r="R161" s="4">
        <v>100.00999999999999</v>
      </c>
      <c r="S161" s="4">
        <v>95.63</v>
      </c>
      <c r="T161" s="4">
        <v>90.52</v>
      </c>
      <c r="U161" s="4">
        <v>77.38</v>
      </c>
      <c r="V161" s="4">
        <v>108.77</v>
      </c>
      <c r="W161" s="4">
        <v>90.52</v>
      </c>
      <c r="X161" s="4">
        <v>1078.94</v>
      </c>
    </row>
    <row r="162" spans="1:24" x14ac:dyDescent="0.3">
      <c r="A162">
        <v>11025</v>
      </c>
      <c r="B162">
        <v>2015</v>
      </c>
      <c r="C162">
        <v>2</v>
      </c>
      <c r="D162">
        <v>55</v>
      </c>
      <c r="E162" s="1">
        <v>40.15</v>
      </c>
      <c r="L162" s="3">
        <v>31033</v>
      </c>
      <c r="M162" s="4">
        <v>93.44</v>
      </c>
      <c r="N162" s="4">
        <v>88.33</v>
      </c>
      <c r="O162" s="4">
        <v>105.85</v>
      </c>
      <c r="P162" s="4">
        <v>118.25999999999999</v>
      </c>
      <c r="Q162" s="4">
        <v>107.31</v>
      </c>
      <c r="R162" s="4">
        <v>90.52</v>
      </c>
      <c r="S162" s="4">
        <v>95.63</v>
      </c>
      <c r="T162" s="4">
        <v>98.55</v>
      </c>
      <c r="U162" s="4">
        <v>107.31</v>
      </c>
      <c r="V162" s="4">
        <v>94.899999999999991</v>
      </c>
      <c r="W162" s="4">
        <v>90.52</v>
      </c>
      <c r="X162" s="4">
        <v>1090.6200000000001</v>
      </c>
    </row>
    <row r="163" spans="1:24" x14ac:dyDescent="0.3">
      <c r="A163">
        <v>11025</v>
      </c>
      <c r="B163">
        <v>2016</v>
      </c>
      <c r="C163">
        <v>2</v>
      </c>
      <c r="D163">
        <v>72</v>
      </c>
      <c r="E163" s="1">
        <v>52.56</v>
      </c>
      <c r="L163" s="3">
        <v>31040</v>
      </c>
      <c r="M163" s="4">
        <v>94.17</v>
      </c>
      <c r="N163" s="4">
        <v>104.39</v>
      </c>
      <c r="O163" s="4">
        <v>99.28</v>
      </c>
      <c r="P163" s="4">
        <v>94.17</v>
      </c>
      <c r="Q163" s="4">
        <v>100.00999999999999</v>
      </c>
      <c r="R163" s="4">
        <v>87.6</v>
      </c>
      <c r="S163" s="4">
        <v>91.25</v>
      </c>
      <c r="T163" s="4">
        <v>83.22</v>
      </c>
      <c r="U163" s="4">
        <v>86.14</v>
      </c>
      <c r="V163" s="4">
        <v>97.09</v>
      </c>
      <c r="W163" s="4">
        <v>75.92</v>
      </c>
      <c r="X163" s="4">
        <v>1013.24</v>
      </c>
    </row>
    <row r="164" spans="1:24" x14ac:dyDescent="0.3">
      <c r="A164">
        <v>11025</v>
      </c>
      <c r="B164">
        <v>2017</v>
      </c>
      <c r="C164">
        <v>2</v>
      </c>
      <c r="D164">
        <v>43</v>
      </c>
      <c r="E164" s="1">
        <v>31.39</v>
      </c>
      <c r="L164" s="3">
        <v>31042</v>
      </c>
      <c r="M164" s="4">
        <v>8.0299999999999994</v>
      </c>
      <c r="N164" s="4">
        <v>14.6</v>
      </c>
      <c r="O164" s="4">
        <v>12.41</v>
      </c>
      <c r="P164" s="4">
        <v>5.84</v>
      </c>
      <c r="Q164" s="4">
        <v>11.68</v>
      </c>
      <c r="R164" s="4">
        <v>8.76</v>
      </c>
      <c r="S164" s="4">
        <v>8.0299999999999994</v>
      </c>
      <c r="T164" s="4">
        <v>7.3</v>
      </c>
      <c r="U164" s="4">
        <v>8.76</v>
      </c>
      <c r="V164" s="4">
        <v>8.0299999999999994</v>
      </c>
      <c r="W164" s="4">
        <v>12.41</v>
      </c>
      <c r="X164" s="4">
        <v>105.85</v>
      </c>
    </row>
    <row r="165" spans="1:24" x14ac:dyDescent="0.3">
      <c r="A165">
        <v>11025</v>
      </c>
      <c r="B165">
        <v>2018</v>
      </c>
      <c r="C165">
        <v>2</v>
      </c>
      <c r="D165">
        <v>57</v>
      </c>
      <c r="E165" s="1">
        <v>41.61</v>
      </c>
      <c r="L165" s="3">
        <v>31043</v>
      </c>
      <c r="M165" s="4">
        <v>78.11</v>
      </c>
      <c r="N165" s="4">
        <v>94.899999999999991</v>
      </c>
      <c r="O165" s="4">
        <v>87.6</v>
      </c>
      <c r="P165" s="4">
        <v>73</v>
      </c>
      <c r="Q165" s="4">
        <v>91.25</v>
      </c>
      <c r="R165" s="4">
        <v>85.41</v>
      </c>
      <c r="S165" s="4">
        <v>82.49</v>
      </c>
      <c r="T165" s="4">
        <v>81.759999999999991</v>
      </c>
      <c r="U165" s="4">
        <v>85.41</v>
      </c>
      <c r="V165" s="4">
        <v>92.71</v>
      </c>
      <c r="W165" s="4">
        <v>78.11</v>
      </c>
      <c r="X165" s="4">
        <v>930.75</v>
      </c>
    </row>
    <row r="166" spans="1:24" x14ac:dyDescent="0.3">
      <c r="A166">
        <v>11025</v>
      </c>
      <c r="B166">
        <v>2019</v>
      </c>
      <c r="C166">
        <v>2</v>
      </c>
      <c r="D166">
        <v>42</v>
      </c>
      <c r="E166" s="1">
        <v>30.66</v>
      </c>
      <c r="L166" s="3">
        <v>32003</v>
      </c>
      <c r="M166" s="4">
        <v>81.759999999999991</v>
      </c>
      <c r="N166" s="4">
        <v>83.95</v>
      </c>
      <c r="O166" s="4">
        <v>89.789999999999992</v>
      </c>
      <c r="P166" s="4">
        <v>72.27</v>
      </c>
      <c r="Q166" s="4">
        <v>75.19</v>
      </c>
      <c r="R166" s="4">
        <v>75.92</v>
      </c>
      <c r="S166" s="4">
        <v>81.03</v>
      </c>
      <c r="T166" s="4">
        <v>71.539999999999992</v>
      </c>
      <c r="U166" s="4">
        <v>72.27</v>
      </c>
      <c r="V166" s="4">
        <v>69.349999999999994</v>
      </c>
      <c r="W166" s="4">
        <v>67.89</v>
      </c>
      <c r="X166" s="4">
        <v>840.95999999999992</v>
      </c>
    </row>
    <row r="167" spans="1:24" x14ac:dyDescent="0.3">
      <c r="A167">
        <v>11029</v>
      </c>
      <c r="B167">
        <v>2009</v>
      </c>
      <c r="C167">
        <v>2</v>
      </c>
      <c r="D167">
        <v>154</v>
      </c>
      <c r="E167" s="1">
        <v>112.42</v>
      </c>
      <c r="L167" s="3">
        <v>32006</v>
      </c>
      <c r="M167" s="4">
        <v>43.8</v>
      </c>
      <c r="N167" s="4">
        <v>43.8</v>
      </c>
      <c r="O167" s="4">
        <v>45.26</v>
      </c>
      <c r="P167" s="4">
        <v>44.53</v>
      </c>
      <c r="Q167" s="4">
        <v>43.07</v>
      </c>
      <c r="R167" s="4">
        <v>59.86</v>
      </c>
      <c r="S167" s="4">
        <v>45.99</v>
      </c>
      <c r="T167" s="4">
        <v>46.72</v>
      </c>
      <c r="U167" s="4">
        <v>49.64</v>
      </c>
      <c r="V167" s="4">
        <v>43.07</v>
      </c>
      <c r="W167" s="4">
        <v>43.07</v>
      </c>
      <c r="X167" s="4">
        <v>508.80999999999995</v>
      </c>
    </row>
    <row r="168" spans="1:24" x14ac:dyDescent="0.3">
      <c r="A168">
        <v>11029</v>
      </c>
      <c r="B168">
        <v>2010</v>
      </c>
      <c r="C168">
        <v>2</v>
      </c>
      <c r="D168">
        <v>176</v>
      </c>
      <c r="E168" s="1">
        <v>128.47999999999999</v>
      </c>
      <c r="L168" s="3">
        <v>32010</v>
      </c>
      <c r="M168" s="4">
        <v>52.56</v>
      </c>
      <c r="N168" s="4">
        <v>45.26</v>
      </c>
      <c r="O168" s="4">
        <v>47.449999999999996</v>
      </c>
      <c r="P168" s="4">
        <v>35.04</v>
      </c>
      <c r="Q168" s="4">
        <v>39.42</v>
      </c>
      <c r="R168" s="4">
        <v>37.96</v>
      </c>
      <c r="S168" s="4">
        <v>49.64</v>
      </c>
      <c r="T168" s="4">
        <v>49.64</v>
      </c>
      <c r="U168" s="4">
        <v>44.53</v>
      </c>
      <c r="V168" s="4">
        <v>43.07</v>
      </c>
      <c r="W168" s="4">
        <v>37.229999999999997</v>
      </c>
      <c r="X168" s="4">
        <v>481.7999999999999</v>
      </c>
    </row>
    <row r="169" spans="1:24" x14ac:dyDescent="0.3">
      <c r="A169">
        <v>11029</v>
      </c>
      <c r="B169">
        <v>2011</v>
      </c>
      <c r="C169">
        <v>2</v>
      </c>
      <c r="D169">
        <v>182</v>
      </c>
      <c r="E169" s="1">
        <v>132.85999999999999</v>
      </c>
      <c r="L169" s="3">
        <v>32011</v>
      </c>
      <c r="M169" s="4">
        <v>45.99</v>
      </c>
      <c r="N169" s="4">
        <v>65.7</v>
      </c>
      <c r="O169" s="4">
        <v>51.83</v>
      </c>
      <c r="P169" s="4">
        <v>50.37</v>
      </c>
      <c r="Q169" s="4">
        <v>59.86</v>
      </c>
      <c r="R169" s="4">
        <v>55.48</v>
      </c>
      <c r="S169" s="4">
        <v>57.67</v>
      </c>
      <c r="T169" s="4">
        <v>47.449999999999996</v>
      </c>
      <c r="U169" s="4">
        <v>52.56</v>
      </c>
      <c r="V169" s="4">
        <v>54.75</v>
      </c>
      <c r="W169" s="4">
        <v>62.05</v>
      </c>
      <c r="X169" s="4">
        <v>603.71</v>
      </c>
    </row>
    <row r="170" spans="1:24" x14ac:dyDescent="0.3">
      <c r="A170">
        <v>11029</v>
      </c>
      <c r="B170">
        <v>2012</v>
      </c>
      <c r="C170">
        <v>2</v>
      </c>
      <c r="D170">
        <v>167</v>
      </c>
      <c r="E170" s="1">
        <v>121.91</v>
      </c>
      <c r="L170" s="3">
        <v>32030</v>
      </c>
      <c r="M170" s="4">
        <v>20.439999999999998</v>
      </c>
      <c r="N170" s="4">
        <v>16.79</v>
      </c>
      <c r="O170" s="4">
        <v>16.79</v>
      </c>
      <c r="P170" s="4">
        <v>24.09</v>
      </c>
      <c r="Q170" s="4">
        <v>21.169999999999998</v>
      </c>
      <c r="R170" s="4">
        <v>22.63</v>
      </c>
      <c r="S170" s="4">
        <v>13.87</v>
      </c>
      <c r="T170" s="4">
        <v>11.68</v>
      </c>
      <c r="U170" s="4">
        <v>13.14</v>
      </c>
      <c r="V170" s="4">
        <v>14.6</v>
      </c>
      <c r="W170" s="4">
        <v>13.14</v>
      </c>
      <c r="X170" s="4">
        <v>188.34000000000003</v>
      </c>
    </row>
    <row r="171" spans="1:24" x14ac:dyDescent="0.3">
      <c r="A171">
        <v>11029</v>
      </c>
      <c r="B171">
        <v>2013</v>
      </c>
      <c r="C171">
        <v>2</v>
      </c>
      <c r="D171">
        <v>177</v>
      </c>
      <c r="E171" s="1">
        <v>129.21</v>
      </c>
      <c r="L171" s="3">
        <v>33011</v>
      </c>
      <c r="M171" s="4">
        <v>151.84</v>
      </c>
      <c r="N171" s="4">
        <v>151.84</v>
      </c>
      <c r="O171" s="4">
        <v>153.29999999999998</v>
      </c>
      <c r="P171" s="4">
        <v>156.94999999999999</v>
      </c>
      <c r="Q171" s="4">
        <v>162.79</v>
      </c>
      <c r="R171" s="4">
        <v>146</v>
      </c>
      <c r="S171" s="4">
        <v>153.29999999999998</v>
      </c>
      <c r="T171" s="4">
        <v>151.10999999999999</v>
      </c>
      <c r="U171" s="4">
        <v>149.65</v>
      </c>
      <c r="V171" s="4">
        <v>141.62</v>
      </c>
      <c r="W171" s="4">
        <v>137.97</v>
      </c>
      <c r="X171" s="4">
        <v>1656.3700000000001</v>
      </c>
    </row>
    <row r="172" spans="1:24" x14ac:dyDescent="0.3">
      <c r="A172">
        <v>11029</v>
      </c>
      <c r="B172">
        <v>2014</v>
      </c>
      <c r="C172">
        <v>2</v>
      </c>
      <c r="D172">
        <v>161</v>
      </c>
      <c r="E172" s="1">
        <v>117.53</v>
      </c>
      <c r="L172" s="3">
        <v>33016</v>
      </c>
      <c r="M172" s="4">
        <v>10.95</v>
      </c>
      <c r="N172" s="4">
        <v>5.84</v>
      </c>
      <c r="O172" s="4">
        <v>8.0299999999999994</v>
      </c>
      <c r="P172" s="4">
        <v>13.14</v>
      </c>
      <c r="Q172" s="4">
        <v>5.84</v>
      </c>
      <c r="R172" s="4">
        <v>5.1099999999999994</v>
      </c>
      <c r="S172" s="4">
        <v>8.76</v>
      </c>
      <c r="T172" s="4">
        <v>7.3</v>
      </c>
      <c r="U172" s="4">
        <v>6.57</v>
      </c>
      <c r="V172" s="4">
        <v>4.38</v>
      </c>
      <c r="W172" s="4">
        <v>4.38</v>
      </c>
      <c r="X172" s="4">
        <v>80.299999999999983</v>
      </c>
    </row>
    <row r="173" spans="1:24" x14ac:dyDescent="0.3">
      <c r="A173">
        <v>11029</v>
      </c>
      <c r="B173">
        <v>2015</v>
      </c>
      <c r="C173">
        <v>2</v>
      </c>
      <c r="D173">
        <v>171</v>
      </c>
      <c r="E173" s="1">
        <v>124.83</v>
      </c>
      <c r="L173" s="3">
        <v>33021</v>
      </c>
      <c r="M173" s="4">
        <v>103.66</v>
      </c>
      <c r="N173" s="4">
        <v>94.899999999999991</v>
      </c>
      <c r="O173" s="4">
        <v>111.69</v>
      </c>
      <c r="P173" s="4">
        <v>101.47</v>
      </c>
      <c r="Q173" s="4">
        <v>104.39</v>
      </c>
      <c r="R173" s="4">
        <v>95.63</v>
      </c>
      <c r="S173" s="4">
        <v>81.759999999999991</v>
      </c>
      <c r="T173" s="4">
        <v>89.789999999999992</v>
      </c>
      <c r="U173" s="4">
        <v>79.569999999999993</v>
      </c>
      <c r="V173" s="4">
        <v>89.06</v>
      </c>
      <c r="W173" s="4">
        <v>76.649999999999991</v>
      </c>
      <c r="X173" s="4">
        <v>1028.57</v>
      </c>
    </row>
    <row r="174" spans="1:24" x14ac:dyDescent="0.3">
      <c r="A174">
        <v>11029</v>
      </c>
      <c r="B174">
        <v>2016</v>
      </c>
      <c r="C174">
        <v>2</v>
      </c>
      <c r="D174">
        <v>185</v>
      </c>
      <c r="E174" s="1">
        <v>135.04999999999998</v>
      </c>
      <c r="L174" s="3">
        <v>33029</v>
      </c>
      <c r="M174" s="4">
        <v>77.38</v>
      </c>
      <c r="N174" s="4">
        <v>91.98</v>
      </c>
      <c r="O174" s="4">
        <v>97.09</v>
      </c>
      <c r="P174" s="4">
        <v>89.789999999999992</v>
      </c>
      <c r="Q174" s="4">
        <v>86.87</v>
      </c>
      <c r="R174" s="4">
        <v>73</v>
      </c>
      <c r="S174" s="4">
        <v>75.92</v>
      </c>
      <c r="T174" s="4">
        <v>74.459999999999994</v>
      </c>
      <c r="U174" s="4">
        <v>70.81</v>
      </c>
      <c r="V174" s="4">
        <v>70.81</v>
      </c>
      <c r="W174" s="4">
        <v>78.11</v>
      </c>
      <c r="X174" s="4">
        <v>886.21999999999991</v>
      </c>
    </row>
    <row r="175" spans="1:24" x14ac:dyDescent="0.3">
      <c r="A175">
        <v>11029</v>
      </c>
      <c r="B175">
        <v>2017</v>
      </c>
      <c r="C175">
        <v>2</v>
      </c>
      <c r="D175">
        <v>147</v>
      </c>
      <c r="E175" s="1">
        <v>107.31</v>
      </c>
      <c r="L175" s="3">
        <v>33037</v>
      </c>
      <c r="M175" s="4">
        <v>54.75</v>
      </c>
      <c r="N175" s="4">
        <v>58.4</v>
      </c>
      <c r="O175" s="4">
        <v>58.4</v>
      </c>
      <c r="P175" s="4">
        <v>59.129999999999995</v>
      </c>
      <c r="Q175" s="4">
        <v>57.67</v>
      </c>
      <c r="R175" s="4">
        <v>51.1</v>
      </c>
      <c r="S175" s="4">
        <v>64.97</v>
      </c>
      <c r="T175" s="4">
        <v>59.129999999999995</v>
      </c>
      <c r="U175" s="4">
        <v>49.64</v>
      </c>
      <c r="V175" s="4">
        <v>44.53</v>
      </c>
      <c r="W175" s="4">
        <v>51.83</v>
      </c>
      <c r="X175" s="4">
        <v>609.55000000000007</v>
      </c>
    </row>
    <row r="176" spans="1:24" x14ac:dyDescent="0.3">
      <c r="A176">
        <v>11029</v>
      </c>
      <c r="B176">
        <v>2018</v>
      </c>
      <c r="C176">
        <v>2</v>
      </c>
      <c r="D176">
        <v>180</v>
      </c>
      <c r="E176" s="1">
        <v>131.4</v>
      </c>
      <c r="L176" s="3">
        <v>33039</v>
      </c>
      <c r="M176" s="4">
        <v>27.74</v>
      </c>
      <c r="N176" s="4">
        <v>30.66</v>
      </c>
      <c r="O176" s="4">
        <v>35.769999999999996</v>
      </c>
      <c r="P176" s="4">
        <v>29.2</v>
      </c>
      <c r="Q176" s="4">
        <v>41.61</v>
      </c>
      <c r="R176" s="4">
        <v>36.5</v>
      </c>
      <c r="S176" s="4">
        <v>37.229999999999997</v>
      </c>
      <c r="T176" s="4">
        <v>35.04</v>
      </c>
      <c r="U176" s="4">
        <v>29.2</v>
      </c>
      <c r="V176" s="4">
        <v>33.58</v>
      </c>
      <c r="W176" s="4">
        <v>29.93</v>
      </c>
      <c r="X176" s="4">
        <v>366.46</v>
      </c>
    </row>
    <row r="177" spans="1:24" x14ac:dyDescent="0.3">
      <c r="A177">
        <v>11029</v>
      </c>
      <c r="B177">
        <v>2019</v>
      </c>
      <c r="C177">
        <v>2</v>
      </c>
      <c r="D177">
        <v>163</v>
      </c>
      <c r="E177" s="1">
        <v>118.99</v>
      </c>
      <c r="L177" s="3">
        <v>33040</v>
      </c>
      <c r="M177" s="4">
        <v>43.07</v>
      </c>
      <c r="N177" s="4">
        <v>42.339999999999996</v>
      </c>
      <c r="O177" s="4">
        <v>37.229999999999997</v>
      </c>
      <c r="P177" s="4">
        <v>44.53</v>
      </c>
      <c r="Q177" s="4">
        <v>47.449999999999996</v>
      </c>
      <c r="R177" s="4">
        <v>41.61</v>
      </c>
      <c r="S177" s="4">
        <v>31.39</v>
      </c>
      <c r="T177" s="4">
        <v>33.58</v>
      </c>
      <c r="U177" s="4">
        <v>32.119999999999997</v>
      </c>
      <c r="V177" s="4">
        <v>33.58</v>
      </c>
      <c r="W177" s="4">
        <v>32.85</v>
      </c>
      <c r="X177" s="4">
        <v>419.74999999999994</v>
      </c>
    </row>
    <row r="178" spans="1:24" x14ac:dyDescent="0.3">
      <c r="A178">
        <v>11030</v>
      </c>
      <c r="B178">
        <v>2009</v>
      </c>
      <c r="C178">
        <v>2</v>
      </c>
      <c r="D178">
        <v>61</v>
      </c>
      <c r="E178" s="1">
        <v>44.53</v>
      </c>
      <c r="L178" s="3">
        <v>33041</v>
      </c>
      <c r="M178" s="4">
        <v>22.63</v>
      </c>
      <c r="N178" s="4">
        <v>19.71</v>
      </c>
      <c r="O178" s="4">
        <v>21.169999999999998</v>
      </c>
      <c r="P178" s="4">
        <v>22.63</v>
      </c>
      <c r="Q178" s="4">
        <v>14.6</v>
      </c>
      <c r="R178" s="4">
        <v>13.87</v>
      </c>
      <c r="S178" s="4">
        <v>16.79</v>
      </c>
      <c r="T178" s="4">
        <v>18.25</v>
      </c>
      <c r="U178" s="4">
        <v>18.25</v>
      </c>
      <c r="V178" s="4">
        <v>25.55</v>
      </c>
      <c r="W178" s="4">
        <v>15.33</v>
      </c>
      <c r="X178" s="4">
        <v>208.78000000000003</v>
      </c>
    </row>
    <row r="179" spans="1:24" x14ac:dyDescent="0.3">
      <c r="A179">
        <v>11030</v>
      </c>
      <c r="B179">
        <v>2010</v>
      </c>
      <c r="C179">
        <v>2</v>
      </c>
      <c r="D179">
        <v>61</v>
      </c>
      <c r="E179" s="1">
        <v>44.53</v>
      </c>
      <c r="L179" s="3">
        <v>34002</v>
      </c>
      <c r="M179" s="4">
        <v>74.459999999999994</v>
      </c>
      <c r="N179" s="4">
        <v>73.73</v>
      </c>
      <c r="O179" s="4">
        <v>73.73</v>
      </c>
      <c r="P179" s="4">
        <v>73.73</v>
      </c>
      <c r="Q179" s="4">
        <v>68.62</v>
      </c>
      <c r="R179" s="4">
        <v>64.97</v>
      </c>
      <c r="S179" s="4">
        <v>73</v>
      </c>
      <c r="T179" s="4">
        <v>62.05</v>
      </c>
      <c r="U179" s="4">
        <v>69.349999999999994</v>
      </c>
      <c r="V179" s="4">
        <v>73</v>
      </c>
      <c r="W179" s="4">
        <v>65.7</v>
      </c>
      <c r="X179" s="4">
        <v>772.34</v>
      </c>
    </row>
    <row r="180" spans="1:24" x14ac:dyDescent="0.3">
      <c r="A180">
        <v>11030</v>
      </c>
      <c r="B180">
        <v>2011</v>
      </c>
      <c r="C180">
        <v>2</v>
      </c>
      <c r="D180">
        <v>61</v>
      </c>
      <c r="E180" s="1">
        <v>44.53</v>
      </c>
      <c r="L180" s="3">
        <v>34003</v>
      </c>
      <c r="M180" s="4">
        <v>56.21</v>
      </c>
      <c r="N180" s="4">
        <v>41.61</v>
      </c>
      <c r="O180" s="4">
        <v>52.56</v>
      </c>
      <c r="P180" s="4">
        <v>37.96</v>
      </c>
      <c r="Q180" s="4">
        <v>57.67</v>
      </c>
      <c r="R180" s="4">
        <v>56.94</v>
      </c>
      <c r="S180" s="4">
        <v>45.26</v>
      </c>
      <c r="T180" s="4">
        <v>43.8</v>
      </c>
      <c r="U180" s="4">
        <v>52.56</v>
      </c>
      <c r="V180" s="4">
        <v>46.72</v>
      </c>
      <c r="W180" s="4">
        <v>39.42</v>
      </c>
      <c r="X180" s="4">
        <v>530.70999999999992</v>
      </c>
    </row>
    <row r="181" spans="1:24" x14ac:dyDescent="0.3">
      <c r="A181">
        <v>11030</v>
      </c>
      <c r="B181">
        <v>2012</v>
      </c>
      <c r="C181">
        <v>2</v>
      </c>
      <c r="D181">
        <v>65</v>
      </c>
      <c r="E181" s="1">
        <v>47.449999999999996</v>
      </c>
      <c r="L181" s="3">
        <v>34009</v>
      </c>
      <c r="M181" s="4">
        <v>56.21</v>
      </c>
      <c r="N181" s="4">
        <v>58.4</v>
      </c>
      <c r="O181" s="4">
        <v>45.99</v>
      </c>
      <c r="P181" s="4">
        <v>52.56</v>
      </c>
      <c r="Q181" s="4">
        <v>38.69</v>
      </c>
      <c r="R181" s="4">
        <v>53.29</v>
      </c>
      <c r="S181" s="4">
        <v>64.239999999999995</v>
      </c>
      <c r="T181" s="4">
        <v>51.83</v>
      </c>
      <c r="U181" s="4">
        <v>54.75</v>
      </c>
      <c r="V181" s="4">
        <v>59.129999999999995</v>
      </c>
      <c r="W181" s="4">
        <v>44.53</v>
      </c>
      <c r="X181" s="4">
        <v>579.61999999999989</v>
      </c>
    </row>
    <row r="182" spans="1:24" x14ac:dyDescent="0.3">
      <c r="A182">
        <v>11030</v>
      </c>
      <c r="B182">
        <v>2013</v>
      </c>
      <c r="C182">
        <v>2</v>
      </c>
      <c r="D182">
        <v>62</v>
      </c>
      <c r="E182" s="1">
        <v>45.26</v>
      </c>
      <c r="L182" s="3">
        <v>34013</v>
      </c>
      <c r="M182" s="4">
        <v>109.5</v>
      </c>
      <c r="N182" s="4">
        <v>118.99</v>
      </c>
      <c r="O182" s="4">
        <v>97.82</v>
      </c>
      <c r="P182" s="4">
        <v>151.84</v>
      </c>
      <c r="Q182" s="4">
        <v>140.16</v>
      </c>
      <c r="R182" s="4">
        <v>144.54</v>
      </c>
      <c r="S182" s="4">
        <v>118.25999999999999</v>
      </c>
      <c r="T182" s="4">
        <v>116.07</v>
      </c>
      <c r="U182" s="4">
        <v>119.72</v>
      </c>
      <c r="V182" s="4">
        <v>133.59</v>
      </c>
      <c r="W182" s="4">
        <v>126.28999999999999</v>
      </c>
      <c r="X182" s="4">
        <v>1376.7799999999997</v>
      </c>
    </row>
    <row r="183" spans="1:24" x14ac:dyDescent="0.3">
      <c r="A183">
        <v>11030</v>
      </c>
      <c r="B183">
        <v>2014</v>
      </c>
      <c r="C183">
        <v>2</v>
      </c>
      <c r="D183">
        <v>67</v>
      </c>
      <c r="E183" s="1">
        <v>48.91</v>
      </c>
      <c r="L183" s="3">
        <v>34022</v>
      </c>
      <c r="M183" s="4">
        <v>378.14</v>
      </c>
      <c r="N183" s="4">
        <v>373.03</v>
      </c>
      <c r="O183" s="4">
        <v>385.44</v>
      </c>
      <c r="P183" s="4">
        <v>371.57</v>
      </c>
      <c r="Q183" s="4">
        <v>383.25</v>
      </c>
      <c r="R183" s="4">
        <v>388.36</v>
      </c>
      <c r="S183" s="4">
        <v>381.06</v>
      </c>
      <c r="T183" s="4">
        <v>377.40999999999997</v>
      </c>
      <c r="U183" s="4">
        <v>381.78999999999996</v>
      </c>
      <c r="V183" s="4">
        <v>346.02</v>
      </c>
      <c r="W183" s="4">
        <v>370.84</v>
      </c>
      <c r="X183" s="4">
        <v>4136.91</v>
      </c>
    </row>
    <row r="184" spans="1:24" x14ac:dyDescent="0.3">
      <c r="A184">
        <v>11030</v>
      </c>
      <c r="B184">
        <v>2015</v>
      </c>
      <c r="C184">
        <v>2</v>
      </c>
      <c r="D184">
        <v>57</v>
      </c>
      <c r="E184" s="1">
        <v>41.61</v>
      </c>
      <c r="L184" s="3">
        <v>34023</v>
      </c>
      <c r="M184" s="4">
        <v>54.75</v>
      </c>
      <c r="N184" s="4">
        <v>58.4</v>
      </c>
      <c r="O184" s="4">
        <v>64.239999999999995</v>
      </c>
      <c r="P184" s="4">
        <v>62.05</v>
      </c>
      <c r="Q184" s="4">
        <v>62.78</v>
      </c>
      <c r="R184" s="4">
        <v>64.97</v>
      </c>
      <c r="S184" s="4">
        <v>59.129999999999995</v>
      </c>
      <c r="T184" s="4">
        <v>77.38</v>
      </c>
      <c r="U184" s="4">
        <v>66.429999999999993</v>
      </c>
      <c r="V184" s="4">
        <v>60.589999999999996</v>
      </c>
      <c r="W184" s="4">
        <v>70.81</v>
      </c>
      <c r="X184" s="4">
        <v>701.53</v>
      </c>
    </row>
    <row r="185" spans="1:24" x14ac:dyDescent="0.3">
      <c r="A185">
        <v>11030</v>
      </c>
      <c r="B185">
        <v>2016</v>
      </c>
      <c r="C185">
        <v>2</v>
      </c>
      <c r="D185">
        <v>60</v>
      </c>
      <c r="E185" s="1">
        <v>43.8</v>
      </c>
      <c r="L185" s="3">
        <v>34025</v>
      </c>
      <c r="M185" s="4">
        <v>30.66</v>
      </c>
      <c r="N185" s="4">
        <v>29.93</v>
      </c>
      <c r="O185" s="4">
        <v>32.119999999999997</v>
      </c>
      <c r="P185" s="4">
        <v>27.009999999999998</v>
      </c>
      <c r="Q185" s="4">
        <v>34.31</v>
      </c>
      <c r="R185" s="4">
        <v>28.47</v>
      </c>
      <c r="S185" s="4">
        <v>38.69</v>
      </c>
      <c r="T185" s="4">
        <v>39.42</v>
      </c>
      <c r="U185" s="4">
        <v>29.2</v>
      </c>
      <c r="V185" s="4">
        <v>26.28</v>
      </c>
      <c r="W185" s="4">
        <v>35.04</v>
      </c>
      <c r="X185" s="4">
        <v>351.13000000000005</v>
      </c>
    </row>
    <row r="186" spans="1:24" x14ac:dyDescent="0.3">
      <c r="A186">
        <v>11030</v>
      </c>
      <c r="B186">
        <v>2017</v>
      </c>
      <c r="C186">
        <v>2</v>
      </c>
      <c r="D186">
        <v>68</v>
      </c>
      <c r="E186" s="1">
        <v>49.64</v>
      </c>
      <c r="L186" s="3">
        <v>34027</v>
      </c>
      <c r="M186" s="4">
        <v>152.57</v>
      </c>
      <c r="N186" s="4">
        <v>154.03</v>
      </c>
      <c r="O186" s="4">
        <v>152.57</v>
      </c>
      <c r="P186" s="4">
        <v>159.13999999999999</v>
      </c>
      <c r="Q186" s="4">
        <v>178.85</v>
      </c>
      <c r="R186" s="4">
        <v>147.46</v>
      </c>
      <c r="S186" s="4">
        <v>152.57</v>
      </c>
      <c r="T186" s="4">
        <v>171.54999999999998</v>
      </c>
      <c r="U186" s="4">
        <v>161.32999999999998</v>
      </c>
      <c r="V186" s="4">
        <v>137.97</v>
      </c>
      <c r="W186" s="4">
        <v>147.46</v>
      </c>
      <c r="X186" s="4">
        <v>1715.5</v>
      </c>
    </row>
    <row r="187" spans="1:24" x14ac:dyDescent="0.3">
      <c r="A187">
        <v>11030</v>
      </c>
      <c r="B187">
        <v>2018</v>
      </c>
      <c r="C187">
        <v>2</v>
      </c>
      <c r="D187">
        <v>61</v>
      </c>
      <c r="E187" s="1">
        <v>44.53</v>
      </c>
      <c r="L187" s="3">
        <v>34040</v>
      </c>
      <c r="M187" s="4">
        <v>164.98</v>
      </c>
      <c r="N187" s="4">
        <v>178.12</v>
      </c>
      <c r="O187" s="4">
        <v>146.72999999999999</v>
      </c>
      <c r="P187" s="4">
        <v>181.04</v>
      </c>
      <c r="Q187" s="4">
        <v>163.51999999999998</v>
      </c>
      <c r="R187" s="4">
        <v>181.04</v>
      </c>
      <c r="S187" s="4">
        <v>178.85</v>
      </c>
      <c r="T187" s="4">
        <v>176.66</v>
      </c>
      <c r="U187" s="4">
        <v>149.65</v>
      </c>
      <c r="V187" s="4">
        <v>175.2</v>
      </c>
      <c r="W187" s="4">
        <v>162.06</v>
      </c>
      <c r="X187" s="4">
        <v>1857.8500000000001</v>
      </c>
    </row>
    <row r="188" spans="1:24" x14ac:dyDescent="0.3">
      <c r="A188">
        <v>11030</v>
      </c>
      <c r="B188">
        <v>2019</v>
      </c>
      <c r="C188">
        <v>2</v>
      </c>
      <c r="D188">
        <v>51</v>
      </c>
      <c r="E188" s="1">
        <v>37.229999999999997</v>
      </c>
      <c r="L188" s="3">
        <v>34041</v>
      </c>
      <c r="M188" s="4">
        <v>140.88999999999999</v>
      </c>
      <c r="N188" s="4">
        <v>137.24</v>
      </c>
      <c r="O188" s="4">
        <v>124.1</v>
      </c>
      <c r="P188" s="4">
        <v>146.72999999999999</v>
      </c>
      <c r="Q188" s="4">
        <v>141.62</v>
      </c>
      <c r="R188" s="4">
        <v>135.04999999999998</v>
      </c>
      <c r="S188" s="4">
        <v>137.97</v>
      </c>
      <c r="T188" s="4">
        <v>157.68</v>
      </c>
      <c r="U188" s="4">
        <v>151.10999999999999</v>
      </c>
      <c r="V188" s="4">
        <v>137.97</v>
      </c>
      <c r="W188" s="4">
        <v>127.75</v>
      </c>
      <c r="X188" s="4">
        <v>1538.11</v>
      </c>
    </row>
    <row r="189" spans="1:24" x14ac:dyDescent="0.3">
      <c r="A189">
        <v>11035</v>
      </c>
      <c r="B189">
        <v>2009</v>
      </c>
      <c r="C189">
        <v>2</v>
      </c>
      <c r="D189">
        <v>93</v>
      </c>
      <c r="E189" s="1">
        <v>67.89</v>
      </c>
      <c r="L189" s="3">
        <v>34042</v>
      </c>
      <c r="M189" s="4">
        <v>105.85</v>
      </c>
      <c r="N189" s="4">
        <v>124.83</v>
      </c>
      <c r="O189" s="4">
        <v>100.00999999999999</v>
      </c>
      <c r="P189" s="4">
        <v>102.2</v>
      </c>
      <c r="Q189" s="4">
        <v>108.77</v>
      </c>
      <c r="R189" s="4">
        <v>92.71</v>
      </c>
      <c r="S189" s="4">
        <v>86.14</v>
      </c>
      <c r="T189" s="4">
        <v>91.25</v>
      </c>
      <c r="U189" s="4">
        <v>102.92999999999999</v>
      </c>
      <c r="V189" s="4">
        <v>102.2</v>
      </c>
      <c r="W189" s="4">
        <v>91.98</v>
      </c>
      <c r="X189" s="4">
        <v>1108.8699999999999</v>
      </c>
    </row>
    <row r="190" spans="1:24" x14ac:dyDescent="0.3">
      <c r="A190">
        <v>11035</v>
      </c>
      <c r="B190">
        <v>2010</v>
      </c>
      <c r="C190">
        <v>2</v>
      </c>
      <c r="D190">
        <v>109</v>
      </c>
      <c r="E190" s="1">
        <v>79.569999999999993</v>
      </c>
      <c r="L190" s="3">
        <v>34043</v>
      </c>
      <c r="M190" s="4">
        <v>21.9</v>
      </c>
      <c r="N190" s="4">
        <v>13.87</v>
      </c>
      <c r="O190" s="4">
        <v>19.71</v>
      </c>
      <c r="P190" s="4">
        <v>13.87</v>
      </c>
      <c r="Q190" s="4">
        <v>22.63</v>
      </c>
      <c r="R190" s="4">
        <v>21.169999999999998</v>
      </c>
      <c r="S190" s="4">
        <v>18.25</v>
      </c>
      <c r="T190" s="4">
        <v>24.09</v>
      </c>
      <c r="U190" s="4">
        <v>32.85</v>
      </c>
      <c r="V190" s="4">
        <v>24.09</v>
      </c>
      <c r="W190" s="4">
        <v>28.47</v>
      </c>
      <c r="X190" s="4">
        <v>240.89999999999998</v>
      </c>
    </row>
    <row r="191" spans="1:24" x14ac:dyDescent="0.3">
      <c r="A191">
        <v>11035</v>
      </c>
      <c r="B191">
        <v>2011</v>
      </c>
      <c r="C191">
        <v>2</v>
      </c>
      <c r="D191">
        <v>77</v>
      </c>
      <c r="E191" s="1">
        <v>56.21</v>
      </c>
      <c r="L191" s="3">
        <v>35002</v>
      </c>
      <c r="M191" s="4">
        <v>64.97</v>
      </c>
      <c r="N191" s="4">
        <v>59.129999999999995</v>
      </c>
      <c r="O191" s="4">
        <v>68.62</v>
      </c>
      <c r="P191" s="4">
        <v>74.459999999999994</v>
      </c>
      <c r="Q191" s="4">
        <v>67.89</v>
      </c>
      <c r="R191" s="4">
        <v>66.429999999999993</v>
      </c>
      <c r="S191" s="4">
        <v>63.51</v>
      </c>
      <c r="T191" s="4">
        <v>55.48</v>
      </c>
      <c r="U191" s="4">
        <v>64.97</v>
      </c>
      <c r="V191" s="4">
        <v>58.4</v>
      </c>
      <c r="W191" s="4">
        <v>59.86</v>
      </c>
      <c r="X191" s="4">
        <v>703.72</v>
      </c>
    </row>
    <row r="192" spans="1:24" x14ac:dyDescent="0.3">
      <c r="A192">
        <v>11035</v>
      </c>
      <c r="B192">
        <v>2012</v>
      </c>
      <c r="C192">
        <v>2</v>
      </c>
      <c r="D192">
        <v>84</v>
      </c>
      <c r="E192" s="1">
        <v>61.32</v>
      </c>
      <c r="L192" s="3">
        <v>35005</v>
      </c>
      <c r="M192" s="4">
        <v>58.4</v>
      </c>
      <c r="N192" s="4">
        <v>57.67</v>
      </c>
      <c r="O192" s="4">
        <v>46.72</v>
      </c>
      <c r="P192" s="4">
        <v>56.21</v>
      </c>
      <c r="Q192" s="4">
        <v>52.56</v>
      </c>
      <c r="R192" s="4">
        <v>48.18</v>
      </c>
      <c r="S192" s="4">
        <v>52.56</v>
      </c>
      <c r="T192" s="4">
        <v>42.339999999999996</v>
      </c>
      <c r="U192" s="4">
        <v>59.86</v>
      </c>
      <c r="V192" s="4">
        <v>51.1</v>
      </c>
      <c r="W192" s="4">
        <v>51.83</v>
      </c>
      <c r="X192" s="4">
        <v>577.43000000000006</v>
      </c>
    </row>
    <row r="193" spans="1:24" x14ac:dyDescent="0.3">
      <c r="A193">
        <v>11035</v>
      </c>
      <c r="B193">
        <v>2013</v>
      </c>
      <c r="C193">
        <v>2</v>
      </c>
      <c r="D193">
        <v>100</v>
      </c>
      <c r="E193" s="1">
        <v>73</v>
      </c>
      <c r="L193" s="3">
        <v>35006</v>
      </c>
      <c r="M193" s="4">
        <v>58.4</v>
      </c>
      <c r="N193" s="4">
        <v>73.73</v>
      </c>
      <c r="O193" s="4">
        <v>70.08</v>
      </c>
      <c r="P193" s="4">
        <v>58.4</v>
      </c>
      <c r="Q193" s="4">
        <v>66.429999999999993</v>
      </c>
      <c r="R193" s="4">
        <v>43.8</v>
      </c>
      <c r="S193" s="4">
        <v>55.48</v>
      </c>
      <c r="T193" s="4">
        <v>63.51</v>
      </c>
      <c r="U193" s="4">
        <v>53.29</v>
      </c>
      <c r="V193" s="4">
        <v>58.4</v>
      </c>
      <c r="W193" s="4">
        <v>49.64</v>
      </c>
      <c r="X193" s="4">
        <v>651.16</v>
      </c>
    </row>
    <row r="194" spans="1:24" x14ac:dyDescent="0.3">
      <c r="A194">
        <v>11035</v>
      </c>
      <c r="B194">
        <v>2014</v>
      </c>
      <c r="C194">
        <v>2</v>
      </c>
      <c r="D194">
        <v>100</v>
      </c>
      <c r="E194" s="1">
        <v>73</v>
      </c>
      <c r="L194" s="3">
        <v>35011</v>
      </c>
      <c r="M194" s="4">
        <v>60.589999999999996</v>
      </c>
      <c r="N194" s="4">
        <v>55.48</v>
      </c>
      <c r="O194" s="4">
        <v>52.56</v>
      </c>
      <c r="P194" s="4">
        <v>43.8</v>
      </c>
      <c r="Q194" s="4">
        <v>61.32</v>
      </c>
      <c r="R194" s="4">
        <v>48.18</v>
      </c>
      <c r="S194" s="4">
        <v>47.449999999999996</v>
      </c>
      <c r="T194" s="4">
        <v>40.879999999999995</v>
      </c>
      <c r="U194" s="4">
        <v>48.18</v>
      </c>
      <c r="V194" s="4">
        <v>44.53</v>
      </c>
      <c r="W194" s="4">
        <v>45.99</v>
      </c>
      <c r="X194" s="4">
        <v>548.96</v>
      </c>
    </row>
    <row r="195" spans="1:24" x14ac:dyDescent="0.3">
      <c r="A195">
        <v>11035</v>
      </c>
      <c r="B195">
        <v>2015</v>
      </c>
      <c r="C195">
        <v>2</v>
      </c>
      <c r="D195">
        <v>100</v>
      </c>
      <c r="E195" s="1">
        <v>73</v>
      </c>
      <c r="L195" s="3">
        <v>35013</v>
      </c>
      <c r="M195" s="4">
        <v>254.76999999999998</v>
      </c>
      <c r="N195" s="4">
        <v>259.88</v>
      </c>
      <c r="O195" s="4">
        <v>256.95999999999998</v>
      </c>
      <c r="P195" s="4">
        <v>255.5</v>
      </c>
      <c r="Q195" s="4">
        <v>259.14999999999998</v>
      </c>
      <c r="R195" s="4">
        <v>248.2</v>
      </c>
      <c r="S195" s="4">
        <v>255.5</v>
      </c>
      <c r="T195" s="4">
        <v>279.58999999999997</v>
      </c>
      <c r="U195" s="4">
        <v>243.82</v>
      </c>
      <c r="V195" s="4">
        <v>259.14999999999998</v>
      </c>
      <c r="W195" s="4">
        <v>227.76</v>
      </c>
      <c r="X195" s="4">
        <v>2800.2799999999997</v>
      </c>
    </row>
    <row r="196" spans="1:24" x14ac:dyDescent="0.3">
      <c r="A196">
        <v>11035</v>
      </c>
      <c r="B196">
        <v>2016</v>
      </c>
      <c r="C196">
        <v>2</v>
      </c>
      <c r="D196">
        <v>112</v>
      </c>
      <c r="E196" s="1">
        <v>81.759999999999991</v>
      </c>
      <c r="L196" s="3">
        <v>35014</v>
      </c>
      <c r="M196" s="4">
        <v>32.85</v>
      </c>
      <c r="N196" s="4">
        <v>40.879999999999995</v>
      </c>
      <c r="O196" s="4">
        <v>29.2</v>
      </c>
      <c r="P196" s="4">
        <v>37.229999999999997</v>
      </c>
      <c r="Q196" s="4">
        <v>35.769999999999996</v>
      </c>
      <c r="R196" s="4">
        <v>39.42</v>
      </c>
      <c r="S196" s="4">
        <v>29.93</v>
      </c>
      <c r="T196" s="4">
        <v>32.119999999999997</v>
      </c>
      <c r="U196" s="4">
        <v>31.39</v>
      </c>
      <c r="V196" s="4">
        <v>34.31</v>
      </c>
      <c r="W196" s="4">
        <v>35.769999999999996</v>
      </c>
      <c r="X196" s="4">
        <v>378.87</v>
      </c>
    </row>
    <row r="197" spans="1:24" x14ac:dyDescent="0.3">
      <c r="A197">
        <v>11035</v>
      </c>
      <c r="B197">
        <v>2017</v>
      </c>
      <c r="C197">
        <v>2</v>
      </c>
      <c r="D197">
        <v>85</v>
      </c>
      <c r="E197" s="1">
        <v>62.05</v>
      </c>
      <c r="L197" s="3">
        <v>35029</v>
      </c>
      <c r="M197" s="4">
        <v>32.119999999999997</v>
      </c>
      <c r="N197" s="4">
        <v>41.61</v>
      </c>
      <c r="O197" s="4">
        <v>24.82</v>
      </c>
      <c r="P197" s="4">
        <v>34.31</v>
      </c>
      <c r="Q197" s="4">
        <v>29.93</v>
      </c>
      <c r="R197" s="4">
        <v>28.47</v>
      </c>
      <c r="S197" s="4">
        <v>32.119999999999997</v>
      </c>
      <c r="T197" s="4">
        <v>35.04</v>
      </c>
      <c r="U197" s="4">
        <v>28.47</v>
      </c>
      <c r="V197" s="4">
        <v>37.96</v>
      </c>
      <c r="W197" s="4">
        <v>28.47</v>
      </c>
      <c r="X197" s="4">
        <v>353.31999999999994</v>
      </c>
    </row>
    <row r="198" spans="1:24" x14ac:dyDescent="0.3">
      <c r="A198">
        <v>11035</v>
      </c>
      <c r="B198">
        <v>2018</v>
      </c>
      <c r="C198">
        <v>2</v>
      </c>
      <c r="D198">
        <v>121</v>
      </c>
      <c r="E198" s="1">
        <v>88.33</v>
      </c>
      <c r="L198" s="3">
        <v>36006</v>
      </c>
      <c r="M198" s="4">
        <v>55.48</v>
      </c>
      <c r="N198" s="4">
        <v>59.129999999999995</v>
      </c>
      <c r="O198" s="4">
        <v>45.26</v>
      </c>
      <c r="P198" s="4">
        <v>55.48</v>
      </c>
      <c r="Q198" s="4">
        <v>41.61</v>
      </c>
      <c r="R198" s="4">
        <v>48.91</v>
      </c>
      <c r="S198" s="4">
        <v>43.07</v>
      </c>
      <c r="T198" s="4">
        <v>61.32</v>
      </c>
      <c r="U198" s="4">
        <v>35.769999999999996</v>
      </c>
      <c r="V198" s="4">
        <v>46.72</v>
      </c>
      <c r="W198" s="4">
        <v>48.18</v>
      </c>
      <c r="X198" s="4">
        <v>540.92999999999995</v>
      </c>
    </row>
    <row r="199" spans="1:24" x14ac:dyDescent="0.3">
      <c r="A199">
        <v>11035</v>
      </c>
      <c r="B199">
        <v>2019</v>
      </c>
      <c r="C199">
        <v>2</v>
      </c>
      <c r="D199">
        <v>85</v>
      </c>
      <c r="E199" s="1">
        <v>62.05</v>
      </c>
      <c r="L199" s="3">
        <v>36007</v>
      </c>
      <c r="M199" s="4">
        <v>40.879999999999995</v>
      </c>
      <c r="N199" s="4">
        <v>51.1</v>
      </c>
      <c r="O199" s="4">
        <v>38.69</v>
      </c>
      <c r="P199" s="4">
        <v>40.879999999999995</v>
      </c>
      <c r="Q199" s="4">
        <v>46.72</v>
      </c>
      <c r="R199" s="4">
        <v>55.48</v>
      </c>
      <c r="S199" s="4">
        <v>43.8</v>
      </c>
      <c r="T199" s="4">
        <v>41.61</v>
      </c>
      <c r="U199" s="4">
        <v>34.31</v>
      </c>
      <c r="V199" s="4">
        <v>48.91</v>
      </c>
      <c r="W199" s="4">
        <v>41.61</v>
      </c>
      <c r="X199" s="4">
        <v>483.99</v>
      </c>
    </row>
    <row r="200" spans="1:24" x14ac:dyDescent="0.3">
      <c r="A200">
        <v>11037</v>
      </c>
      <c r="B200">
        <v>2009</v>
      </c>
      <c r="C200">
        <v>2</v>
      </c>
      <c r="D200">
        <v>87</v>
      </c>
      <c r="E200" s="1">
        <v>63.51</v>
      </c>
      <c r="L200" s="3">
        <v>36008</v>
      </c>
      <c r="M200" s="4">
        <v>133.59</v>
      </c>
      <c r="N200" s="4">
        <v>137.97</v>
      </c>
      <c r="O200" s="4">
        <v>122.64</v>
      </c>
      <c r="P200" s="4">
        <v>129.21</v>
      </c>
      <c r="Q200" s="4">
        <v>114.61</v>
      </c>
      <c r="R200" s="4">
        <v>140.88999999999999</v>
      </c>
      <c r="S200" s="4">
        <v>113.14999999999999</v>
      </c>
      <c r="T200" s="4">
        <v>111.69</v>
      </c>
      <c r="U200" s="4">
        <v>117.53</v>
      </c>
      <c r="V200" s="4">
        <v>130.66999999999999</v>
      </c>
      <c r="W200" s="4">
        <v>125.56</v>
      </c>
      <c r="X200" s="4">
        <v>1377.51</v>
      </c>
    </row>
    <row r="201" spans="1:24" x14ac:dyDescent="0.3">
      <c r="A201">
        <v>11037</v>
      </c>
      <c r="B201">
        <v>2010</v>
      </c>
      <c r="C201">
        <v>2</v>
      </c>
      <c r="D201">
        <v>117</v>
      </c>
      <c r="E201" s="1">
        <v>85.41</v>
      </c>
      <c r="L201" s="3">
        <v>36010</v>
      </c>
      <c r="M201" s="4">
        <v>45.99</v>
      </c>
      <c r="N201" s="4">
        <v>59.129999999999995</v>
      </c>
      <c r="O201" s="4">
        <v>46.72</v>
      </c>
      <c r="P201" s="4">
        <v>52.56</v>
      </c>
      <c r="Q201" s="4">
        <v>44.53</v>
      </c>
      <c r="R201" s="4">
        <v>41.61</v>
      </c>
      <c r="S201" s="4">
        <v>40.15</v>
      </c>
      <c r="T201" s="4">
        <v>38.69</v>
      </c>
      <c r="U201" s="4">
        <v>43.8</v>
      </c>
      <c r="V201" s="4">
        <v>31.39</v>
      </c>
      <c r="W201" s="4">
        <v>44.53</v>
      </c>
      <c r="X201" s="4">
        <v>489.1</v>
      </c>
    </row>
    <row r="202" spans="1:24" x14ac:dyDescent="0.3">
      <c r="A202">
        <v>11037</v>
      </c>
      <c r="B202">
        <v>2011</v>
      </c>
      <c r="C202">
        <v>2</v>
      </c>
      <c r="D202">
        <v>112</v>
      </c>
      <c r="E202" s="1">
        <v>81.759999999999991</v>
      </c>
      <c r="L202" s="3">
        <v>36011</v>
      </c>
      <c r="M202" s="4">
        <v>32.119999999999997</v>
      </c>
      <c r="N202" s="4">
        <v>33.58</v>
      </c>
      <c r="O202" s="4">
        <v>39.42</v>
      </c>
      <c r="P202" s="4">
        <v>39.42</v>
      </c>
      <c r="Q202" s="4">
        <v>40.879999999999995</v>
      </c>
      <c r="R202" s="4">
        <v>44.53</v>
      </c>
      <c r="S202" s="4">
        <v>43.07</v>
      </c>
      <c r="T202" s="4">
        <v>43.07</v>
      </c>
      <c r="U202" s="4">
        <v>42.339999999999996</v>
      </c>
      <c r="V202" s="4">
        <v>40.15</v>
      </c>
      <c r="W202" s="4">
        <v>34.31</v>
      </c>
      <c r="X202" s="4">
        <v>432.88999999999993</v>
      </c>
    </row>
    <row r="203" spans="1:24" x14ac:dyDescent="0.3">
      <c r="A203">
        <v>11037</v>
      </c>
      <c r="B203">
        <v>2012</v>
      </c>
      <c r="C203">
        <v>2</v>
      </c>
      <c r="D203">
        <v>113</v>
      </c>
      <c r="E203" s="1">
        <v>82.49</v>
      </c>
      <c r="L203" s="3">
        <v>36012</v>
      </c>
      <c r="M203" s="4">
        <v>45.99</v>
      </c>
      <c r="N203" s="4">
        <v>54.019999999999996</v>
      </c>
      <c r="O203" s="4">
        <v>51.1</v>
      </c>
      <c r="P203" s="4">
        <v>46.72</v>
      </c>
      <c r="Q203" s="4">
        <v>43.8</v>
      </c>
      <c r="R203" s="4">
        <v>48.18</v>
      </c>
      <c r="S203" s="4">
        <v>45.99</v>
      </c>
      <c r="T203" s="4">
        <v>46.72</v>
      </c>
      <c r="U203" s="4">
        <v>48.18</v>
      </c>
      <c r="V203" s="4">
        <v>52.56</v>
      </c>
      <c r="W203" s="4">
        <v>42.339999999999996</v>
      </c>
      <c r="X203" s="4">
        <v>525.6</v>
      </c>
    </row>
    <row r="204" spans="1:24" x14ac:dyDescent="0.3">
      <c r="A204">
        <v>11037</v>
      </c>
      <c r="B204">
        <v>2013</v>
      </c>
      <c r="C204">
        <v>2</v>
      </c>
      <c r="D204">
        <v>111</v>
      </c>
      <c r="E204" s="1">
        <v>81.03</v>
      </c>
      <c r="L204" s="3">
        <v>36015</v>
      </c>
      <c r="M204" s="4">
        <v>294.92</v>
      </c>
      <c r="N204" s="4">
        <v>280.32</v>
      </c>
      <c r="O204" s="4">
        <v>276.67</v>
      </c>
      <c r="P204" s="4">
        <v>284.7</v>
      </c>
      <c r="Q204" s="4">
        <v>310.25</v>
      </c>
      <c r="R204" s="4">
        <v>302.21999999999997</v>
      </c>
      <c r="S204" s="4">
        <v>281.77999999999997</v>
      </c>
      <c r="T204" s="4">
        <v>300.02999999999997</v>
      </c>
      <c r="U204" s="4">
        <v>300.02999999999997</v>
      </c>
      <c r="V204" s="4">
        <v>316.08999999999997</v>
      </c>
      <c r="W204" s="4">
        <v>274.48</v>
      </c>
      <c r="X204" s="4">
        <v>3221.4900000000002</v>
      </c>
    </row>
    <row r="205" spans="1:24" x14ac:dyDescent="0.3">
      <c r="A205">
        <v>11037</v>
      </c>
      <c r="B205">
        <v>2014</v>
      </c>
      <c r="C205">
        <v>2</v>
      </c>
      <c r="D205">
        <v>115</v>
      </c>
      <c r="E205" s="1">
        <v>83.95</v>
      </c>
      <c r="L205" s="3">
        <v>36019</v>
      </c>
      <c r="M205" s="4">
        <v>57.67</v>
      </c>
      <c r="N205" s="4">
        <v>60.589999999999996</v>
      </c>
      <c r="O205" s="4">
        <v>61.32</v>
      </c>
      <c r="P205" s="4">
        <v>43.07</v>
      </c>
      <c r="Q205" s="4">
        <v>45.26</v>
      </c>
      <c r="R205" s="4">
        <v>39.42</v>
      </c>
      <c r="S205" s="4">
        <v>54.75</v>
      </c>
      <c r="T205" s="4">
        <v>47.449999999999996</v>
      </c>
      <c r="U205" s="4">
        <v>56.21</v>
      </c>
      <c r="V205" s="4">
        <v>50.37</v>
      </c>
      <c r="W205" s="4">
        <v>56.21</v>
      </c>
      <c r="X205" s="4">
        <v>572.31999999999994</v>
      </c>
    </row>
    <row r="206" spans="1:24" x14ac:dyDescent="0.3">
      <c r="A206">
        <v>11037</v>
      </c>
      <c r="B206">
        <v>2015</v>
      </c>
      <c r="C206">
        <v>2</v>
      </c>
      <c r="D206">
        <v>104</v>
      </c>
      <c r="E206" s="1">
        <v>75.92</v>
      </c>
      <c r="L206" s="3">
        <v>37002</v>
      </c>
      <c r="M206" s="4">
        <v>45.99</v>
      </c>
      <c r="N206" s="4">
        <v>34.31</v>
      </c>
      <c r="O206" s="4">
        <v>46.72</v>
      </c>
      <c r="P206" s="4">
        <v>34.31</v>
      </c>
      <c r="Q206" s="4">
        <v>35.04</v>
      </c>
      <c r="R206" s="4">
        <v>32.119999999999997</v>
      </c>
      <c r="S206" s="4">
        <v>39.42</v>
      </c>
      <c r="T206" s="4">
        <v>32.119999999999997</v>
      </c>
      <c r="U206" s="4">
        <v>40.879999999999995</v>
      </c>
      <c r="V206" s="4">
        <v>37.96</v>
      </c>
      <c r="W206" s="4">
        <v>45.99</v>
      </c>
      <c r="X206" s="4">
        <v>424.86</v>
      </c>
    </row>
    <row r="207" spans="1:24" x14ac:dyDescent="0.3">
      <c r="A207">
        <v>11037</v>
      </c>
      <c r="B207">
        <v>2016</v>
      </c>
      <c r="C207">
        <v>2</v>
      </c>
      <c r="D207">
        <v>98</v>
      </c>
      <c r="E207" s="1">
        <v>71.539999999999992</v>
      </c>
      <c r="L207" s="3">
        <v>37007</v>
      </c>
      <c r="M207" s="4">
        <v>51.1</v>
      </c>
      <c r="N207" s="4">
        <v>62.78</v>
      </c>
      <c r="O207" s="4">
        <v>53.29</v>
      </c>
      <c r="P207" s="4">
        <v>56.21</v>
      </c>
      <c r="Q207" s="4">
        <v>48.91</v>
      </c>
      <c r="R207" s="4">
        <v>52.56</v>
      </c>
      <c r="S207" s="4">
        <v>44.53</v>
      </c>
      <c r="T207" s="4">
        <v>59.129999999999995</v>
      </c>
      <c r="U207" s="4">
        <v>36.5</v>
      </c>
      <c r="V207" s="4">
        <v>49.64</v>
      </c>
      <c r="W207" s="4">
        <v>43.8</v>
      </c>
      <c r="X207" s="4">
        <v>558.44999999999993</v>
      </c>
    </row>
    <row r="208" spans="1:24" x14ac:dyDescent="0.3">
      <c r="A208">
        <v>11037</v>
      </c>
      <c r="B208">
        <v>2017</v>
      </c>
      <c r="C208">
        <v>2</v>
      </c>
      <c r="D208">
        <v>87</v>
      </c>
      <c r="E208" s="1">
        <v>63.51</v>
      </c>
      <c r="L208" s="3">
        <v>37010</v>
      </c>
      <c r="M208" s="4">
        <v>36.5</v>
      </c>
      <c r="N208" s="4">
        <v>37.229999999999997</v>
      </c>
      <c r="O208" s="4">
        <v>35.769999999999996</v>
      </c>
      <c r="P208" s="4">
        <v>36.5</v>
      </c>
      <c r="Q208" s="4">
        <v>41.61</v>
      </c>
      <c r="R208" s="4">
        <v>34.31</v>
      </c>
      <c r="S208" s="4">
        <v>41.61</v>
      </c>
      <c r="T208" s="4">
        <v>27.74</v>
      </c>
      <c r="U208" s="4">
        <v>32.85</v>
      </c>
      <c r="V208" s="4">
        <v>38.69</v>
      </c>
      <c r="W208" s="4">
        <v>35.04</v>
      </c>
      <c r="X208" s="4">
        <v>397.85000000000008</v>
      </c>
    </row>
    <row r="209" spans="1:24" x14ac:dyDescent="0.3">
      <c r="A209">
        <v>11037</v>
      </c>
      <c r="B209">
        <v>2018</v>
      </c>
      <c r="C209">
        <v>2</v>
      </c>
      <c r="D209">
        <v>113</v>
      </c>
      <c r="E209" s="1">
        <v>82.49</v>
      </c>
      <c r="L209" s="3">
        <v>37011</v>
      </c>
      <c r="M209" s="4">
        <v>24.82</v>
      </c>
      <c r="N209" s="4">
        <v>35.04</v>
      </c>
      <c r="O209" s="4">
        <v>28.47</v>
      </c>
      <c r="P209" s="4">
        <v>13.87</v>
      </c>
      <c r="Q209" s="4">
        <v>27.74</v>
      </c>
      <c r="R209" s="4">
        <v>27.74</v>
      </c>
      <c r="S209" s="4">
        <v>21.169999999999998</v>
      </c>
      <c r="T209" s="4">
        <v>18.25</v>
      </c>
      <c r="U209" s="4">
        <v>21.9</v>
      </c>
      <c r="V209" s="4">
        <v>25.55</v>
      </c>
      <c r="W209" s="4">
        <v>23.36</v>
      </c>
      <c r="X209" s="4">
        <v>267.91000000000003</v>
      </c>
    </row>
    <row r="210" spans="1:24" x14ac:dyDescent="0.3">
      <c r="A210">
        <v>11037</v>
      </c>
      <c r="B210">
        <v>2019</v>
      </c>
      <c r="C210">
        <v>2</v>
      </c>
      <c r="D210">
        <v>78</v>
      </c>
      <c r="E210" s="1">
        <v>56.94</v>
      </c>
      <c r="L210" s="3">
        <v>37012</v>
      </c>
      <c r="M210" s="4">
        <v>23.36</v>
      </c>
      <c r="N210" s="4">
        <v>27.009999999999998</v>
      </c>
      <c r="O210" s="4">
        <v>24.82</v>
      </c>
      <c r="P210" s="4">
        <v>27.74</v>
      </c>
      <c r="Q210" s="4">
        <v>24.09</v>
      </c>
      <c r="R210" s="4">
        <v>16.059999999999999</v>
      </c>
      <c r="S210" s="4">
        <v>18.98</v>
      </c>
      <c r="T210" s="4">
        <v>22.63</v>
      </c>
      <c r="U210" s="4">
        <v>27.009999999999998</v>
      </c>
      <c r="V210" s="4">
        <v>29.93</v>
      </c>
      <c r="W210" s="4">
        <v>21.169999999999998</v>
      </c>
      <c r="X210" s="4">
        <v>262.79999999999995</v>
      </c>
    </row>
    <row r="211" spans="1:24" x14ac:dyDescent="0.3">
      <c r="A211">
        <v>11038</v>
      </c>
      <c r="B211">
        <v>2009</v>
      </c>
      <c r="C211">
        <v>2</v>
      </c>
      <c r="D211">
        <v>71</v>
      </c>
      <c r="E211" s="1">
        <v>51.83</v>
      </c>
      <c r="L211" s="3">
        <v>37015</v>
      </c>
      <c r="M211" s="4">
        <v>83.22</v>
      </c>
      <c r="N211" s="4">
        <v>89.789999999999992</v>
      </c>
      <c r="O211" s="4">
        <v>86.87</v>
      </c>
      <c r="P211" s="4">
        <v>81.03</v>
      </c>
      <c r="Q211" s="4">
        <v>86.87</v>
      </c>
      <c r="R211" s="4">
        <v>87.6</v>
      </c>
      <c r="S211" s="4">
        <v>87.6</v>
      </c>
      <c r="T211" s="4">
        <v>91.25</v>
      </c>
      <c r="U211" s="4">
        <v>73.73</v>
      </c>
      <c r="V211" s="4">
        <v>102.92999999999999</v>
      </c>
      <c r="W211" s="4">
        <v>78.84</v>
      </c>
      <c r="X211" s="4">
        <v>949.73</v>
      </c>
    </row>
    <row r="212" spans="1:24" x14ac:dyDescent="0.3">
      <c r="A212">
        <v>11038</v>
      </c>
      <c r="B212">
        <v>2010</v>
      </c>
      <c r="C212">
        <v>2</v>
      </c>
      <c r="D212">
        <v>67</v>
      </c>
      <c r="E212" s="1">
        <v>48.91</v>
      </c>
      <c r="L212" s="3">
        <v>37017</v>
      </c>
      <c r="M212" s="4">
        <v>43.8</v>
      </c>
      <c r="N212" s="4">
        <v>40.15</v>
      </c>
      <c r="O212" s="4">
        <v>43.8</v>
      </c>
      <c r="P212" s="4">
        <v>32.119999999999997</v>
      </c>
      <c r="Q212" s="4">
        <v>38.69</v>
      </c>
      <c r="R212" s="4">
        <v>43.07</v>
      </c>
      <c r="S212" s="4">
        <v>51.83</v>
      </c>
      <c r="T212" s="4">
        <v>27.74</v>
      </c>
      <c r="U212" s="4">
        <v>37.96</v>
      </c>
      <c r="V212" s="4">
        <v>25.55</v>
      </c>
      <c r="W212" s="4">
        <v>36.5</v>
      </c>
      <c r="X212" s="4">
        <v>421.21</v>
      </c>
    </row>
    <row r="213" spans="1:24" x14ac:dyDescent="0.3">
      <c r="A213">
        <v>11038</v>
      </c>
      <c r="B213">
        <v>2011</v>
      </c>
      <c r="C213">
        <v>2</v>
      </c>
      <c r="D213">
        <v>65</v>
      </c>
      <c r="E213" s="1">
        <v>47.449999999999996</v>
      </c>
      <c r="L213" s="3">
        <v>37018</v>
      </c>
      <c r="M213" s="4">
        <v>62.05</v>
      </c>
      <c r="N213" s="4">
        <v>77.38</v>
      </c>
      <c r="O213" s="4">
        <v>63.51</v>
      </c>
      <c r="P213" s="4">
        <v>56.21</v>
      </c>
      <c r="Q213" s="4">
        <v>66.429999999999993</v>
      </c>
      <c r="R213" s="4">
        <v>67.89</v>
      </c>
      <c r="S213" s="4">
        <v>66.429999999999993</v>
      </c>
      <c r="T213" s="4">
        <v>61.32</v>
      </c>
      <c r="U213" s="4">
        <v>59.86</v>
      </c>
      <c r="V213" s="4">
        <v>62.05</v>
      </c>
      <c r="W213" s="4">
        <v>63.51</v>
      </c>
      <c r="X213" s="4">
        <v>706.64</v>
      </c>
    </row>
    <row r="214" spans="1:24" x14ac:dyDescent="0.3">
      <c r="A214">
        <v>11038</v>
      </c>
      <c r="B214">
        <v>2012</v>
      </c>
      <c r="C214">
        <v>2</v>
      </c>
      <c r="D214">
        <v>56</v>
      </c>
      <c r="E214" s="1">
        <v>40.879999999999995</v>
      </c>
      <c r="L214" s="3">
        <v>37020</v>
      </c>
      <c r="M214" s="4">
        <v>37.229999999999997</v>
      </c>
      <c r="N214" s="4">
        <v>43.07</v>
      </c>
      <c r="O214" s="4">
        <v>35.04</v>
      </c>
      <c r="P214" s="4">
        <v>49.64</v>
      </c>
      <c r="Q214" s="4">
        <v>42.339999999999996</v>
      </c>
      <c r="R214" s="4">
        <v>38.69</v>
      </c>
      <c r="S214" s="4">
        <v>35.769999999999996</v>
      </c>
      <c r="T214" s="4">
        <v>39.42</v>
      </c>
      <c r="U214" s="4">
        <v>32.85</v>
      </c>
      <c r="V214" s="4">
        <v>51.1</v>
      </c>
      <c r="W214" s="4">
        <v>31.39</v>
      </c>
      <c r="X214" s="4">
        <v>436.54000000000008</v>
      </c>
    </row>
    <row r="215" spans="1:24" x14ac:dyDescent="0.3">
      <c r="A215">
        <v>11038</v>
      </c>
      <c r="B215">
        <v>2013</v>
      </c>
      <c r="C215">
        <v>2</v>
      </c>
      <c r="D215">
        <v>66</v>
      </c>
      <c r="E215" s="1">
        <v>48.18</v>
      </c>
      <c r="L215" s="3">
        <v>38002</v>
      </c>
      <c r="M215" s="4">
        <v>21.169999999999998</v>
      </c>
      <c r="N215" s="4">
        <v>16.059999999999999</v>
      </c>
      <c r="O215" s="4">
        <v>23.36</v>
      </c>
      <c r="P215" s="4">
        <v>24.09</v>
      </c>
      <c r="Q215" s="4">
        <v>21.9</v>
      </c>
      <c r="R215" s="4">
        <v>17.52</v>
      </c>
      <c r="S215" s="4">
        <v>22.63</v>
      </c>
      <c r="T215" s="4">
        <v>20.439999999999998</v>
      </c>
      <c r="U215" s="4">
        <v>22.63</v>
      </c>
      <c r="V215" s="4">
        <v>21.9</v>
      </c>
      <c r="W215" s="4">
        <v>16.79</v>
      </c>
      <c r="X215" s="4">
        <v>228.48999999999998</v>
      </c>
    </row>
    <row r="216" spans="1:24" x14ac:dyDescent="0.3">
      <c r="A216">
        <v>11038</v>
      </c>
      <c r="B216">
        <v>2014</v>
      </c>
      <c r="C216">
        <v>2</v>
      </c>
      <c r="D216">
        <v>65</v>
      </c>
      <c r="E216" s="1">
        <v>47.449999999999996</v>
      </c>
      <c r="L216" s="3">
        <v>38008</v>
      </c>
      <c r="M216" s="4">
        <v>35.769999999999996</v>
      </c>
      <c r="N216" s="4">
        <v>31.39</v>
      </c>
      <c r="O216" s="4">
        <v>31.39</v>
      </c>
      <c r="P216" s="4">
        <v>34.31</v>
      </c>
      <c r="Q216" s="4">
        <v>35.04</v>
      </c>
      <c r="R216" s="4">
        <v>40.15</v>
      </c>
      <c r="S216" s="4">
        <v>34.31</v>
      </c>
      <c r="T216" s="4">
        <v>32.85</v>
      </c>
      <c r="U216" s="4">
        <v>30.66</v>
      </c>
      <c r="V216" s="4">
        <v>35.769999999999996</v>
      </c>
      <c r="W216" s="4">
        <v>30.66</v>
      </c>
      <c r="X216" s="4">
        <v>372.30000000000007</v>
      </c>
    </row>
    <row r="217" spans="1:24" x14ac:dyDescent="0.3">
      <c r="A217">
        <v>11038</v>
      </c>
      <c r="B217">
        <v>2015</v>
      </c>
      <c r="C217">
        <v>2</v>
      </c>
      <c r="D217">
        <v>74</v>
      </c>
      <c r="E217" s="1">
        <v>54.019999999999996</v>
      </c>
      <c r="L217" s="3">
        <v>38014</v>
      </c>
      <c r="M217" s="4">
        <v>48.91</v>
      </c>
      <c r="N217" s="4">
        <v>47.449999999999996</v>
      </c>
      <c r="O217" s="4">
        <v>54.019999999999996</v>
      </c>
      <c r="P217" s="4">
        <v>57.67</v>
      </c>
      <c r="Q217" s="4">
        <v>52.56</v>
      </c>
      <c r="R217" s="4">
        <v>62.05</v>
      </c>
      <c r="S217" s="4">
        <v>48.18</v>
      </c>
      <c r="T217" s="4">
        <v>43.07</v>
      </c>
      <c r="U217" s="4">
        <v>40.879999999999995</v>
      </c>
      <c r="V217" s="4">
        <v>55.48</v>
      </c>
      <c r="W217" s="4">
        <v>44.53</v>
      </c>
      <c r="X217" s="4">
        <v>554.80000000000007</v>
      </c>
    </row>
    <row r="218" spans="1:24" x14ac:dyDescent="0.3">
      <c r="A218">
        <v>11038</v>
      </c>
      <c r="B218">
        <v>2016</v>
      </c>
      <c r="C218">
        <v>2</v>
      </c>
      <c r="D218">
        <v>73</v>
      </c>
      <c r="E218" s="1">
        <v>53.29</v>
      </c>
      <c r="L218" s="3">
        <v>38016</v>
      </c>
      <c r="M218" s="4">
        <v>35.04</v>
      </c>
      <c r="N218" s="4">
        <v>33.58</v>
      </c>
      <c r="O218" s="4">
        <v>32.119999999999997</v>
      </c>
      <c r="P218" s="4">
        <v>30.66</v>
      </c>
      <c r="Q218" s="4">
        <v>30.66</v>
      </c>
      <c r="R218" s="4">
        <v>34.31</v>
      </c>
      <c r="S218" s="4">
        <v>35.04</v>
      </c>
      <c r="T218" s="4">
        <v>37.96</v>
      </c>
      <c r="U218" s="4">
        <v>30.66</v>
      </c>
      <c r="V218" s="4">
        <v>27.009999999999998</v>
      </c>
      <c r="W218" s="4">
        <v>27.009999999999998</v>
      </c>
      <c r="X218" s="4">
        <v>354.05</v>
      </c>
    </row>
    <row r="219" spans="1:24" x14ac:dyDescent="0.3">
      <c r="A219">
        <v>11038</v>
      </c>
      <c r="B219">
        <v>2017</v>
      </c>
      <c r="C219">
        <v>2</v>
      </c>
      <c r="D219">
        <v>79</v>
      </c>
      <c r="E219" s="1">
        <v>57.67</v>
      </c>
      <c r="L219" s="3">
        <v>38025</v>
      </c>
      <c r="M219" s="4">
        <v>43.07</v>
      </c>
      <c r="N219" s="4">
        <v>47.449999999999996</v>
      </c>
      <c r="O219" s="4">
        <v>44.53</v>
      </c>
      <c r="P219" s="4">
        <v>43.8</v>
      </c>
      <c r="Q219" s="4">
        <v>43.07</v>
      </c>
      <c r="R219" s="4">
        <v>37.229999999999997</v>
      </c>
      <c r="S219" s="4">
        <v>48.91</v>
      </c>
      <c r="T219" s="4">
        <v>40.15</v>
      </c>
      <c r="U219" s="4">
        <v>54.75</v>
      </c>
      <c r="V219" s="4">
        <v>56.21</v>
      </c>
      <c r="W219" s="4">
        <v>51.1</v>
      </c>
      <c r="X219" s="4">
        <v>510.27000000000004</v>
      </c>
    </row>
    <row r="220" spans="1:24" x14ac:dyDescent="0.3">
      <c r="A220">
        <v>11038</v>
      </c>
      <c r="B220">
        <v>2018</v>
      </c>
      <c r="C220">
        <v>2</v>
      </c>
      <c r="D220">
        <v>50</v>
      </c>
      <c r="E220" s="1">
        <v>36.5</v>
      </c>
      <c r="L220" s="3">
        <v>41002</v>
      </c>
      <c r="M220" s="4">
        <v>362.08</v>
      </c>
      <c r="N220" s="4">
        <v>356.96999999999997</v>
      </c>
      <c r="O220" s="4">
        <v>392.01</v>
      </c>
      <c r="P220" s="4">
        <v>402.23</v>
      </c>
      <c r="Q220" s="4">
        <v>368.65</v>
      </c>
      <c r="R220" s="4">
        <v>404.42</v>
      </c>
      <c r="S220" s="4">
        <v>412.45</v>
      </c>
      <c r="T220" s="4">
        <v>406.61</v>
      </c>
      <c r="U220" s="4">
        <v>411.71999999999997</v>
      </c>
      <c r="V220" s="4">
        <v>397.12</v>
      </c>
      <c r="W220" s="4">
        <v>369.38</v>
      </c>
      <c r="X220" s="4">
        <v>4283.6399999999994</v>
      </c>
    </row>
    <row r="221" spans="1:24" x14ac:dyDescent="0.3">
      <c r="A221">
        <v>11038</v>
      </c>
      <c r="B221">
        <v>2019</v>
      </c>
      <c r="C221">
        <v>2</v>
      </c>
      <c r="D221">
        <v>75</v>
      </c>
      <c r="E221" s="1">
        <v>54.75</v>
      </c>
      <c r="L221" s="3">
        <v>41011</v>
      </c>
      <c r="M221" s="4">
        <v>84.679999999999993</v>
      </c>
      <c r="N221" s="4">
        <v>99.28</v>
      </c>
      <c r="O221" s="4">
        <v>81.759999999999991</v>
      </c>
      <c r="P221" s="4">
        <v>77.38</v>
      </c>
      <c r="Q221" s="4">
        <v>82.49</v>
      </c>
      <c r="R221" s="4">
        <v>106.58</v>
      </c>
      <c r="S221" s="4">
        <v>92.71</v>
      </c>
      <c r="T221" s="4">
        <v>96.36</v>
      </c>
      <c r="U221" s="4">
        <v>92.71</v>
      </c>
      <c r="V221" s="4">
        <v>88.33</v>
      </c>
      <c r="W221" s="4">
        <v>99.28</v>
      </c>
      <c r="X221" s="4">
        <v>1001.5600000000001</v>
      </c>
    </row>
    <row r="222" spans="1:24" x14ac:dyDescent="0.3">
      <c r="A222">
        <v>11039</v>
      </c>
      <c r="B222">
        <v>2009</v>
      </c>
      <c r="C222">
        <v>2</v>
      </c>
      <c r="D222">
        <v>85</v>
      </c>
      <c r="E222" s="1">
        <v>62.05</v>
      </c>
      <c r="L222" s="3">
        <v>41018</v>
      </c>
      <c r="M222" s="4">
        <v>135.04999999999998</v>
      </c>
      <c r="N222" s="4">
        <v>155.49</v>
      </c>
      <c r="O222" s="4">
        <v>146</v>
      </c>
      <c r="P222" s="4">
        <v>161.32999999999998</v>
      </c>
      <c r="Q222" s="4">
        <v>138.69999999999999</v>
      </c>
      <c r="R222" s="4">
        <v>132.13</v>
      </c>
      <c r="S222" s="4">
        <v>140.88999999999999</v>
      </c>
      <c r="T222" s="4">
        <v>119.72</v>
      </c>
      <c r="U222" s="4">
        <v>118.25999999999999</v>
      </c>
      <c r="V222" s="4">
        <v>121.17999999999999</v>
      </c>
      <c r="W222" s="4">
        <v>126.28999999999999</v>
      </c>
      <c r="X222" s="4">
        <v>1495.04</v>
      </c>
    </row>
    <row r="223" spans="1:24" x14ac:dyDescent="0.3">
      <c r="A223">
        <v>11039</v>
      </c>
      <c r="B223">
        <v>2010</v>
      </c>
      <c r="C223">
        <v>2</v>
      </c>
      <c r="D223">
        <v>103</v>
      </c>
      <c r="E223" s="1">
        <v>75.19</v>
      </c>
      <c r="L223" s="3">
        <v>41024</v>
      </c>
      <c r="M223" s="4">
        <v>68.62</v>
      </c>
      <c r="N223" s="4">
        <v>80.3</v>
      </c>
      <c r="O223" s="4">
        <v>77.38</v>
      </c>
      <c r="P223" s="4">
        <v>63.51</v>
      </c>
      <c r="Q223" s="4">
        <v>75.92</v>
      </c>
      <c r="R223" s="4">
        <v>60.589999999999996</v>
      </c>
      <c r="S223" s="4">
        <v>81.03</v>
      </c>
      <c r="T223" s="4">
        <v>69.349999999999994</v>
      </c>
      <c r="U223" s="4">
        <v>88.33</v>
      </c>
      <c r="V223" s="4">
        <v>75.19</v>
      </c>
      <c r="W223" s="4">
        <v>74.459999999999994</v>
      </c>
      <c r="X223" s="4">
        <v>814.68000000000006</v>
      </c>
    </row>
    <row r="224" spans="1:24" x14ac:dyDescent="0.3">
      <c r="A224">
        <v>11039</v>
      </c>
      <c r="B224">
        <v>2011</v>
      </c>
      <c r="C224">
        <v>2</v>
      </c>
      <c r="D224">
        <v>98</v>
      </c>
      <c r="E224" s="1">
        <v>71.539999999999992</v>
      </c>
      <c r="L224" s="3">
        <v>41027</v>
      </c>
      <c r="M224" s="4">
        <v>66.429999999999993</v>
      </c>
      <c r="N224" s="4">
        <v>75.92</v>
      </c>
      <c r="O224" s="4">
        <v>62.78</v>
      </c>
      <c r="P224" s="4">
        <v>78.84</v>
      </c>
      <c r="Q224" s="4">
        <v>77.38</v>
      </c>
      <c r="R224" s="4">
        <v>78.11</v>
      </c>
      <c r="S224" s="4">
        <v>81.03</v>
      </c>
      <c r="T224" s="4">
        <v>64.239999999999995</v>
      </c>
      <c r="U224" s="4">
        <v>68.62</v>
      </c>
      <c r="V224" s="4">
        <v>74.459999999999994</v>
      </c>
      <c r="W224" s="4">
        <v>73.73</v>
      </c>
      <c r="X224" s="4">
        <v>801.54000000000008</v>
      </c>
    </row>
    <row r="225" spans="1:24" x14ac:dyDescent="0.3">
      <c r="A225">
        <v>11039</v>
      </c>
      <c r="B225">
        <v>2012</v>
      </c>
      <c r="C225">
        <v>2</v>
      </c>
      <c r="D225">
        <v>79</v>
      </c>
      <c r="E225" s="1">
        <v>57.67</v>
      </c>
      <c r="L225" s="3">
        <v>41034</v>
      </c>
      <c r="M225" s="4">
        <v>78.84</v>
      </c>
      <c r="N225" s="4">
        <v>89.789999999999992</v>
      </c>
      <c r="O225" s="4">
        <v>79.569999999999993</v>
      </c>
      <c r="P225" s="4">
        <v>73.73</v>
      </c>
      <c r="Q225" s="4">
        <v>73.73</v>
      </c>
      <c r="R225" s="4">
        <v>79.569999999999993</v>
      </c>
      <c r="S225" s="4">
        <v>74.459999999999994</v>
      </c>
      <c r="T225" s="4">
        <v>67.89</v>
      </c>
      <c r="U225" s="4">
        <v>74.459999999999994</v>
      </c>
      <c r="V225" s="4">
        <v>70.08</v>
      </c>
      <c r="W225" s="4">
        <v>69.349999999999994</v>
      </c>
      <c r="X225" s="4">
        <v>831.47000000000014</v>
      </c>
    </row>
    <row r="226" spans="1:24" x14ac:dyDescent="0.3">
      <c r="A226">
        <v>11039</v>
      </c>
      <c r="B226">
        <v>2013</v>
      </c>
      <c r="C226">
        <v>2</v>
      </c>
      <c r="D226">
        <v>114</v>
      </c>
      <c r="E226" s="1">
        <v>83.22</v>
      </c>
      <c r="L226" s="3">
        <v>41048</v>
      </c>
      <c r="M226" s="4">
        <v>153.29999999999998</v>
      </c>
      <c r="N226" s="4">
        <v>172.28</v>
      </c>
      <c r="O226" s="4">
        <v>152.57</v>
      </c>
      <c r="P226" s="4">
        <v>135.78</v>
      </c>
      <c r="Q226" s="4">
        <v>172.28</v>
      </c>
      <c r="R226" s="4">
        <v>160.6</v>
      </c>
      <c r="S226" s="4">
        <v>144.54</v>
      </c>
      <c r="T226" s="4">
        <v>162.06</v>
      </c>
      <c r="U226" s="4">
        <v>155.49</v>
      </c>
      <c r="V226" s="4">
        <v>154.03</v>
      </c>
      <c r="W226" s="4">
        <v>159.13999999999999</v>
      </c>
      <c r="X226" s="4">
        <v>1722.0699999999997</v>
      </c>
    </row>
    <row r="227" spans="1:24" x14ac:dyDescent="0.3">
      <c r="A227">
        <v>11039</v>
      </c>
      <c r="B227">
        <v>2014</v>
      </c>
      <c r="C227">
        <v>2</v>
      </c>
      <c r="D227">
        <v>83</v>
      </c>
      <c r="E227" s="1">
        <v>60.589999999999996</v>
      </c>
      <c r="L227" s="3">
        <v>41063</v>
      </c>
      <c r="M227" s="4">
        <v>36.5</v>
      </c>
      <c r="N227" s="4">
        <v>48.91</v>
      </c>
      <c r="O227" s="4">
        <v>49.64</v>
      </c>
      <c r="P227" s="4">
        <v>44.53</v>
      </c>
      <c r="Q227" s="4">
        <v>45.99</v>
      </c>
      <c r="R227" s="4">
        <v>43.07</v>
      </c>
      <c r="S227" s="4">
        <v>32.85</v>
      </c>
      <c r="T227" s="4">
        <v>46.72</v>
      </c>
      <c r="U227" s="4">
        <v>37.96</v>
      </c>
      <c r="V227" s="4">
        <v>26.28</v>
      </c>
      <c r="W227" s="4">
        <v>37.229999999999997</v>
      </c>
      <c r="X227" s="4">
        <v>449.68000000000006</v>
      </c>
    </row>
    <row r="228" spans="1:24" x14ac:dyDescent="0.3">
      <c r="A228">
        <v>11039</v>
      </c>
      <c r="B228">
        <v>2015</v>
      </c>
      <c r="C228">
        <v>2</v>
      </c>
      <c r="D228">
        <v>85</v>
      </c>
      <c r="E228" s="1">
        <v>62.05</v>
      </c>
      <c r="L228" s="3">
        <v>41081</v>
      </c>
      <c r="M228" s="4">
        <v>89.789999999999992</v>
      </c>
      <c r="N228" s="4">
        <v>100.74</v>
      </c>
      <c r="O228" s="4">
        <v>103.66</v>
      </c>
      <c r="P228" s="4">
        <v>89.06</v>
      </c>
      <c r="Q228" s="4">
        <v>109.5</v>
      </c>
      <c r="R228" s="4">
        <v>92.71</v>
      </c>
      <c r="S228" s="4">
        <v>117.53</v>
      </c>
      <c r="T228" s="4">
        <v>91.98</v>
      </c>
      <c r="U228" s="4">
        <v>103.66</v>
      </c>
      <c r="V228" s="4">
        <v>121.91</v>
      </c>
      <c r="W228" s="4">
        <v>97.09</v>
      </c>
      <c r="X228" s="4">
        <v>1117.6299999999999</v>
      </c>
    </row>
    <row r="229" spans="1:24" x14ac:dyDescent="0.3">
      <c r="A229">
        <v>11039</v>
      </c>
      <c r="B229">
        <v>2016</v>
      </c>
      <c r="C229">
        <v>2</v>
      </c>
      <c r="D229">
        <v>95</v>
      </c>
      <c r="E229" s="1">
        <v>69.349999999999994</v>
      </c>
      <c r="L229" s="3">
        <v>41082</v>
      </c>
      <c r="M229" s="4">
        <v>88.33</v>
      </c>
      <c r="N229" s="4">
        <v>82.49</v>
      </c>
      <c r="O229" s="4">
        <v>89.06</v>
      </c>
      <c r="P229" s="4">
        <v>89.06</v>
      </c>
      <c r="Q229" s="4">
        <v>94.17</v>
      </c>
      <c r="R229" s="4">
        <v>91.25</v>
      </c>
      <c r="S229" s="4">
        <v>89.06</v>
      </c>
      <c r="T229" s="4">
        <v>92.71</v>
      </c>
      <c r="U229" s="4">
        <v>93.44</v>
      </c>
      <c r="V229" s="4">
        <v>92.71</v>
      </c>
      <c r="W229" s="4">
        <v>89.06</v>
      </c>
      <c r="X229" s="4">
        <v>991.34000000000015</v>
      </c>
    </row>
    <row r="230" spans="1:24" x14ac:dyDescent="0.3">
      <c r="A230">
        <v>11039</v>
      </c>
      <c r="B230">
        <v>2017</v>
      </c>
      <c r="C230">
        <v>2</v>
      </c>
      <c r="D230">
        <v>99</v>
      </c>
      <c r="E230" s="1">
        <v>72.27</v>
      </c>
      <c r="L230" s="3">
        <v>42003</v>
      </c>
      <c r="M230" s="4">
        <v>66.429999999999993</v>
      </c>
      <c r="N230" s="4">
        <v>59.86</v>
      </c>
      <c r="O230" s="4">
        <v>56.94</v>
      </c>
      <c r="P230" s="4">
        <v>56.94</v>
      </c>
      <c r="Q230" s="4">
        <v>59.86</v>
      </c>
      <c r="R230" s="4">
        <v>62.05</v>
      </c>
      <c r="S230" s="4">
        <v>55.48</v>
      </c>
      <c r="T230" s="4">
        <v>62.78</v>
      </c>
      <c r="U230" s="4">
        <v>51.83</v>
      </c>
      <c r="V230" s="4">
        <v>61.32</v>
      </c>
      <c r="W230" s="4">
        <v>54.75</v>
      </c>
      <c r="X230" s="4">
        <v>648.24000000000012</v>
      </c>
    </row>
    <row r="231" spans="1:24" x14ac:dyDescent="0.3">
      <c r="A231">
        <v>11039</v>
      </c>
      <c r="B231">
        <v>2018</v>
      </c>
      <c r="C231">
        <v>2</v>
      </c>
      <c r="D231">
        <v>104</v>
      </c>
      <c r="E231" s="1">
        <v>75.92</v>
      </c>
      <c r="L231" s="3">
        <v>42004</v>
      </c>
      <c r="M231" s="4">
        <v>64.239999999999995</v>
      </c>
      <c r="N231" s="4">
        <v>72.27</v>
      </c>
      <c r="O231" s="4">
        <v>68.62</v>
      </c>
      <c r="P231" s="4">
        <v>59.86</v>
      </c>
      <c r="Q231" s="4">
        <v>62.05</v>
      </c>
      <c r="R231" s="4">
        <v>70.08</v>
      </c>
      <c r="S231" s="4">
        <v>55.48</v>
      </c>
      <c r="T231" s="4">
        <v>56.21</v>
      </c>
      <c r="U231" s="4">
        <v>59.129999999999995</v>
      </c>
      <c r="V231" s="4">
        <v>59.86</v>
      </c>
      <c r="W231" s="4">
        <v>51.83</v>
      </c>
      <c r="X231" s="4">
        <v>679.63000000000011</v>
      </c>
    </row>
    <row r="232" spans="1:24" x14ac:dyDescent="0.3">
      <c r="A232">
        <v>11039</v>
      </c>
      <c r="B232">
        <v>2019</v>
      </c>
      <c r="C232">
        <v>2</v>
      </c>
      <c r="D232">
        <v>90</v>
      </c>
      <c r="E232" s="1">
        <v>65.7</v>
      </c>
      <c r="L232" s="3">
        <v>42006</v>
      </c>
      <c r="M232" s="4">
        <v>191.26</v>
      </c>
      <c r="N232" s="4">
        <v>202.94</v>
      </c>
      <c r="O232" s="4">
        <v>190.53</v>
      </c>
      <c r="P232" s="4">
        <v>197.82999999999998</v>
      </c>
      <c r="Q232" s="4">
        <v>202.94</v>
      </c>
      <c r="R232" s="4">
        <v>175.2</v>
      </c>
      <c r="S232" s="4">
        <v>205.13</v>
      </c>
      <c r="T232" s="4">
        <v>169.35999999999999</v>
      </c>
      <c r="U232" s="4">
        <v>187.60999999999999</v>
      </c>
      <c r="V232" s="4">
        <v>184.69</v>
      </c>
      <c r="W232" s="4">
        <v>200.01999999999998</v>
      </c>
      <c r="X232" s="4">
        <v>2107.5099999999998</v>
      </c>
    </row>
    <row r="233" spans="1:24" x14ac:dyDescent="0.3">
      <c r="A233">
        <v>11040</v>
      </c>
      <c r="B233">
        <v>2009</v>
      </c>
      <c r="C233">
        <v>2</v>
      </c>
      <c r="D233">
        <v>188</v>
      </c>
      <c r="E233" s="1">
        <v>137.24</v>
      </c>
      <c r="L233" s="3">
        <v>42008</v>
      </c>
      <c r="M233" s="4">
        <v>116.8</v>
      </c>
      <c r="N233" s="4">
        <v>116.8</v>
      </c>
      <c r="O233" s="4">
        <v>113.88</v>
      </c>
      <c r="P233" s="4">
        <v>115.34</v>
      </c>
      <c r="Q233" s="4">
        <v>112.42</v>
      </c>
      <c r="R233" s="4">
        <v>105.85</v>
      </c>
      <c r="S233" s="4">
        <v>103.66</v>
      </c>
      <c r="T233" s="4">
        <v>110.96</v>
      </c>
      <c r="U233" s="4">
        <v>104.39</v>
      </c>
      <c r="V233" s="4">
        <v>108.03999999999999</v>
      </c>
      <c r="W233" s="4">
        <v>95.63</v>
      </c>
      <c r="X233" s="4">
        <v>1203.77</v>
      </c>
    </row>
    <row r="234" spans="1:24" x14ac:dyDescent="0.3">
      <c r="A234">
        <v>11040</v>
      </c>
      <c r="B234">
        <v>2010</v>
      </c>
      <c r="C234">
        <v>2</v>
      </c>
      <c r="D234">
        <v>239</v>
      </c>
      <c r="E234" s="1">
        <v>174.47</v>
      </c>
      <c r="L234" s="3">
        <v>42010</v>
      </c>
      <c r="M234" s="4">
        <v>46.72</v>
      </c>
      <c r="N234" s="4">
        <v>67.16</v>
      </c>
      <c r="O234" s="4">
        <v>64.97</v>
      </c>
      <c r="P234" s="4">
        <v>56.94</v>
      </c>
      <c r="Q234" s="4">
        <v>50.37</v>
      </c>
      <c r="R234" s="4">
        <v>59.86</v>
      </c>
      <c r="S234" s="4">
        <v>51.1</v>
      </c>
      <c r="T234" s="4">
        <v>55.48</v>
      </c>
      <c r="U234" s="4">
        <v>50.37</v>
      </c>
      <c r="V234" s="4">
        <v>56.94</v>
      </c>
      <c r="W234" s="4">
        <v>47.449999999999996</v>
      </c>
      <c r="X234" s="4">
        <v>607.36000000000013</v>
      </c>
    </row>
    <row r="235" spans="1:24" x14ac:dyDescent="0.3">
      <c r="A235">
        <v>11040</v>
      </c>
      <c r="B235">
        <v>2011</v>
      </c>
      <c r="C235">
        <v>2</v>
      </c>
      <c r="D235">
        <v>200</v>
      </c>
      <c r="E235" s="1">
        <v>146</v>
      </c>
      <c r="L235" s="3">
        <v>42011</v>
      </c>
      <c r="M235" s="4">
        <v>74.459999999999994</v>
      </c>
      <c r="N235" s="4">
        <v>84.679999999999993</v>
      </c>
      <c r="O235" s="4">
        <v>90.52</v>
      </c>
      <c r="P235" s="4">
        <v>74.459999999999994</v>
      </c>
      <c r="Q235" s="4">
        <v>82.49</v>
      </c>
      <c r="R235" s="4">
        <v>76.649999999999991</v>
      </c>
      <c r="S235" s="4">
        <v>80.3</v>
      </c>
      <c r="T235" s="4">
        <v>75.92</v>
      </c>
      <c r="U235" s="4">
        <v>81.03</v>
      </c>
      <c r="V235" s="4">
        <v>78.84</v>
      </c>
      <c r="W235" s="4">
        <v>66.429999999999993</v>
      </c>
      <c r="X235" s="4">
        <v>865.77999999999986</v>
      </c>
    </row>
    <row r="236" spans="1:24" x14ac:dyDescent="0.3">
      <c r="A236">
        <v>11040</v>
      </c>
      <c r="B236">
        <v>2012</v>
      </c>
      <c r="C236">
        <v>2</v>
      </c>
      <c r="D236">
        <v>259</v>
      </c>
      <c r="E236" s="1">
        <v>189.07</v>
      </c>
      <c r="L236" s="3">
        <v>42023</v>
      </c>
      <c r="M236" s="4">
        <v>38.69</v>
      </c>
      <c r="N236" s="4">
        <v>43.07</v>
      </c>
      <c r="O236" s="4">
        <v>53.29</v>
      </c>
      <c r="P236" s="4">
        <v>36.5</v>
      </c>
      <c r="Q236" s="4">
        <v>48.91</v>
      </c>
      <c r="R236" s="4">
        <v>42.339999999999996</v>
      </c>
      <c r="S236" s="4">
        <v>42.339999999999996</v>
      </c>
      <c r="T236" s="4">
        <v>48.18</v>
      </c>
      <c r="U236" s="4">
        <v>45.26</v>
      </c>
      <c r="V236" s="4">
        <v>46.72</v>
      </c>
      <c r="W236" s="4">
        <v>38.69</v>
      </c>
      <c r="X236" s="4">
        <v>483.98999999999995</v>
      </c>
    </row>
    <row r="237" spans="1:24" x14ac:dyDescent="0.3">
      <c r="A237">
        <v>11040</v>
      </c>
      <c r="B237">
        <v>2013</v>
      </c>
      <c r="C237">
        <v>2</v>
      </c>
      <c r="D237">
        <v>228</v>
      </c>
      <c r="E237" s="1">
        <v>166.44</v>
      </c>
      <c r="L237" s="3">
        <v>42025</v>
      </c>
      <c r="M237" s="4">
        <v>83.95</v>
      </c>
      <c r="N237" s="4">
        <v>94.17</v>
      </c>
      <c r="O237" s="4">
        <v>101.47</v>
      </c>
      <c r="P237" s="4">
        <v>98.55</v>
      </c>
      <c r="Q237" s="4">
        <v>96.36</v>
      </c>
      <c r="R237" s="4">
        <v>102.92999999999999</v>
      </c>
      <c r="S237" s="4">
        <v>108.03999999999999</v>
      </c>
      <c r="T237" s="4">
        <v>103.66</v>
      </c>
      <c r="U237" s="4">
        <v>97.82</v>
      </c>
      <c r="V237" s="4">
        <v>110.23</v>
      </c>
      <c r="W237" s="4">
        <v>101.47</v>
      </c>
      <c r="X237" s="4">
        <v>1098.6500000000001</v>
      </c>
    </row>
    <row r="238" spans="1:24" x14ac:dyDescent="0.3">
      <c r="A238">
        <v>11040</v>
      </c>
      <c r="B238">
        <v>2014</v>
      </c>
      <c r="C238">
        <v>2</v>
      </c>
      <c r="D238">
        <v>212</v>
      </c>
      <c r="E238" s="1">
        <v>154.76</v>
      </c>
      <c r="L238" s="3">
        <v>42026</v>
      </c>
      <c r="M238" s="4">
        <v>43.07</v>
      </c>
      <c r="N238" s="4">
        <v>43.8</v>
      </c>
      <c r="O238" s="4">
        <v>44.53</v>
      </c>
      <c r="P238" s="4">
        <v>46.72</v>
      </c>
      <c r="Q238" s="4">
        <v>48.18</v>
      </c>
      <c r="R238" s="4">
        <v>49.64</v>
      </c>
      <c r="S238" s="4">
        <v>48.91</v>
      </c>
      <c r="T238" s="4">
        <v>48.91</v>
      </c>
      <c r="U238" s="4">
        <v>42.339999999999996</v>
      </c>
      <c r="V238" s="4">
        <v>33.58</v>
      </c>
      <c r="W238" s="4">
        <v>49.64</v>
      </c>
      <c r="X238" s="4">
        <v>499.31999999999994</v>
      </c>
    </row>
    <row r="239" spans="1:24" x14ac:dyDescent="0.3">
      <c r="A239">
        <v>11040</v>
      </c>
      <c r="B239">
        <v>2015</v>
      </c>
      <c r="C239">
        <v>2</v>
      </c>
      <c r="D239">
        <v>240</v>
      </c>
      <c r="E239" s="1">
        <v>175.2</v>
      </c>
      <c r="L239" s="3">
        <v>42028</v>
      </c>
      <c r="M239" s="4">
        <v>99.28</v>
      </c>
      <c r="N239" s="4">
        <v>124.83</v>
      </c>
      <c r="O239" s="4">
        <v>113.88</v>
      </c>
      <c r="P239" s="4">
        <v>108.77</v>
      </c>
      <c r="Q239" s="4">
        <v>105.85</v>
      </c>
      <c r="R239" s="4">
        <v>97.82</v>
      </c>
      <c r="S239" s="4">
        <v>104.39</v>
      </c>
      <c r="T239" s="4">
        <v>96.36</v>
      </c>
      <c r="U239" s="4">
        <v>99.28</v>
      </c>
      <c r="V239" s="4">
        <v>91.98</v>
      </c>
      <c r="W239" s="4">
        <v>90.52</v>
      </c>
      <c r="X239" s="4">
        <v>1132.96</v>
      </c>
    </row>
    <row r="240" spans="1:24" x14ac:dyDescent="0.3">
      <c r="A240">
        <v>11040</v>
      </c>
      <c r="B240">
        <v>2016</v>
      </c>
      <c r="C240">
        <v>2</v>
      </c>
      <c r="D240">
        <v>220</v>
      </c>
      <c r="E240" s="1">
        <v>160.6</v>
      </c>
      <c r="L240" s="3">
        <v>43002</v>
      </c>
      <c r="M240" s="4">
        <v>50.37</v>
      </c>
      <c r="N240" s="4">
        <v>52.56</v>
      </c>
      <c r="O240" s="4">
        <v>61.32</v>
      </c>
      <c r="P240" s="4">
        <v>59.129999999999995</v>
      </c>
      <c r="Q240" s="4">
        <v>74.459999999999994</v>
      </c>
      <c r="R240" s="4">
        <v>56.94</v>
      </c>
      <c r="S240" s="4">
        <v>56.21</v>
      </c>
      <c r="T240" s="4">
        <v>67.16</v>
      </c>
      <c r="U240" s="4">
        <v>57.67</v>
      </c>
      <c r="V240" s="4">
        <v>49.64</v>
      </c>
      <c r="W240" s="4">
        <v>62.78</v>
      </c>
      <c r="X240" s="4">
        <v>648.2399999999999</v>
      </c>
    </row>
    <row r="241" spans="1:24" x14ac:dyDescent="0.3">
      <c r="A241">
        <v>11040</v>
      </c>
      <c r="B241">
        <v>2017</v>
      </c>
      <c r="C241">
        <v>2</v>
      </c>
      <c r="D241">
        <v>234</v>
      </c>
      <c r="E241" s="1">
        <v>170.82</v>
      </c>
      <c r="L241" s="3">
        <v>43005</v>
      </c>
      <c r="M241" s="4">
        <v>95.63</v>
      </c>
      <c r="N241" s="4">
        <v>91.25</v>
      </c>
      <c r="O241" s="4">
        <v>98.55</v>
      </c>
      <c r="P241" s="4">
        <v>89.06</v>
      </c>
      <c r="Q241" s="4">
        <v>89.789999999999992</v>
      </c>
      <c r="R241" s="4">
        <v>88.33</v>
      </c>
      <c r="S241" s="4">
        <v>83.95</v>
      </c>
      <c r="T241" s="4">
        <v>85.41</v>
      </c>
      <c r="U241" s="4">
        <v>78.11</v>
      </c>
      <c r="V241" s="4">
        <v>80.3</v>
      </c>
      <c r="W241" s="4">
        <v>80.3</v>
      </c>
      <c r="X241" s="4">
        <v>960.68</v>
      </c>
    </row>
    <row r="242" spans="1:24" x14ac:dyDescent="0.3">
      <c r="A242">
        <v>11040</v>
      </c>
      <c r="B242">
        <v>2018</v>
      </c>
      <c r="C242">
        <v>2</v>
      </c>
      <c r="D242">
        <v>243</v>
      </c>
      <c r="E242" s="1">
        <v>177.39</v>
      </c>
      <c r="L242" s="3">
        <v>43007</v>
      </c>
      <c r="M242" s="4">
        <v>24.82</v>
      </c>
      <c r="N242" s="4">
        <v>18.25</v>
      </c>
      <c r="O242" s="4">
        <v>31.39</v>
      </c>
      <c r="P242" s="4">
        <v>18.98</v>
      </c>
      <c r="Q242" s="4">
        <v>24.09</v>
      </c>
      <c r="R242" s="4">
        <v>21.9</v>
      </c>
      <c r="S242" s="4">
        <v>24.09</v>
      </c>
      <c r="T242" s="4">
        <v>20.439999999999998</v>
      </c>
      <c r="U242" s="4">
        <v>27.74</v>
      </c>
      <c r="V242" s="4">
        <v>23.36</v>
      </c>
      <c r="W242" s="4">
        <v>22.63</v>
      </c>
      <c r="X242" s="4">
        <v>257.69</v>
      </c>
    </row>
    <row r="243" spans="1:24" x14ac:dyDescent="0.3">
      <c r="A243">
        <v>11040</v>
      </c>
      <c r="B243">
        <v>2019</v>
      </c>
      <c r="C243">
        <v>2</v>
      </c>
      <c r="D243">
        <v>254</v>
      </c>
      <c r="E243" s="1">
        <v>185.42</v>
      </c>
      <c r="L243" s="3">
        <v>43010</v>
      </c>
      <c r="M243" s="4">
        <v>94.17</v>
      </c>
      <c r="N243" s="4">
        <v>103.66</v>
      </c>
      <c r="O243" s="4">
        <v>110.96</v>
      </c>
      <c r="P243" s="4">
        <v>84.679999999999993</v>
      </c>
      <c r="Q243" s="4">
        <v>99.28</v>
      </c>
      <c r="R243" s="4">
        <v>80.3</v>
      </c>
      <c r="S243" s="4">
        <v>89.06</v>
      </c>
      <c r="T243" s="4">
        <v>96.36</v>
      </c>
      <c r="U243" s="4">
        <v>94.899999999999991</v>
      </c>
      <c r="V243" s="4">
        <v>83.22</v>
      </c>
      <c r="W243" s="4">
        <v>80.3</v>
      </c>
      <c r="X243" s="4">
        <v>1016.8899999999999</v>
      </c>
    </row>
    <row r="244" spans="1:24" x14ac:dyDescent="0.3">
      <c r="A244">
        <v>11044</v>
      </c>
      <c r="B244">
        <v>2009</v>
      </c>
      <c r="C244">
        <v>2</v>
      </c>
      <c r="D244">
        <v>107</v>
      </c>
      <c r="E244" s="1">
        <v>78.11</v>
      </c>
      <c r="L244" s="3">
        <v>43014</v>
      </c>
      <c r="M244" s="4">
        <v>32.85</v>
      </c>
      <c r="N244" s="4">
        <v>29.2</v>
      </c>
      <c r="O244" s="4">
        <v>35.04</v>
      </c>
      <c r="P244" s="4">
        <v>29.93</v>
      </c>
      <c r="Q244" s="4">
        <v>37.229999999999997</v>
      </c>
      <c r="R244" s="4">
        <v>26.28</v>
      </c>
      <c r="S244" s="4">
        <v>40.15</v>
      </c>
      <c r="T244" s="4">
        <v>34.31</v>
      </c>
      <c r="U244" s="4">
        <v>33.58</v>
      </c>
      <c r="V244" s="4">
        <v>26.28</v>
      </c>
      <c r="W244" s="4">
        <v>21.169999999999998</v>
      </c>
      <c r="X244" s="4">
        <v>346.02000000000004</v>
      </c>
    </row>
    <row r="245" spans="1:24" x14ac:dyDescent="0.3">
      <c r="A245">
        <v>11044</v>
      </c>
      <c r="B245">
        <v>2010</v>
      </c>
      <c r="C245">
        <v>2</v>
      </c>
      <c r="D245">
        <v>101</v>
      </c>
      <c r="E245" s="1">
        <v>73.73</v>
      </c>
      <c r="L245" s="3">
        <v>43018</v>
      </c>
      <c r="M245" s="4">
        <v>69.349999999999994</v>
      </c>
      <c r="N245" s="4">
        <v>57.67</v>
      </c>
      <c r="O245" s="4">
        <v>55.48</v>
      </c>
      <c r="P245" s="4">
        <v>60.589999999999996</v>
      </c>
      <c r="Q245" s="4">
        <v>55.48</v>
      </c>
      <c r="R245" s="4">
        <v>54.75</v>
      </c>
      <c r="S245" s="4">
        <v>53.29</v>
      </c>
      <c r="T245" s="4">
        <v>54.019999999999996</v>
      </c>
      <c r="U245" s="4">
        <v>59.129999999999995</v>
      </c>
      <c r="V245" s="4">
        <v>63.51</v>
      </c>
      <c r="W245" s="4">
        <v>53.29</v>
      </c>
      <c r="X245" s="4">
        <v>636.55999999999995</v>
      </c>
    </row>
    <row r="246" spans="1:24" x14ac:dyDescent="0.3">
      <c r="A246">
        <v>11044</v>
      </c>
      <c r="B246">
        <v>2011</v>
      </c>
      <c r="C246">
        <v>2</v>
      </c>
      <c r="D246">
        <v>94</v>
      </c>
      <c r="E246" s="1">
        <v>68.62</v>
      </c>
      <c r="L246" s="3">
        <v>44012</v>
      </c>
      <c r="M246" s="4">
        <v>51.1</v>
      </c>
      <c r="N246" s="4">
        <v>58.4</v>
      </c>
      <c r="O246" s="4">
        <v>61.32</v>
      </c>
      <c r="P246" s="4">
        <v>56.94</v>
      </c>
      <c r="Q246" s="4">
        <v>54.75</v>
      </c>
      <c r="R246" s="4">
        <v>62.78</v>
      </c>
      <c r="S246" s="4">
        <v>55.48</v>
      </c>
      <c r="T246" s="4">
        <v>66.429999999999993</v>
      </c>
      <c r="U246" s="4">
        <v>66.429999999999993</v>
      </c>
      <c r="V246" s="4">
        <v>48.91</v>
      </c>
      <c r="W246" s="4">
        <v>55.48</v>
      </c>
      <c r="X246" s="4">
        <v>638.02</v>
      </c>
    </row>
    <row r="247" spans="1:24" x14ac:dyDescent="0.3">
      <c r="A247">
        <v>11044</v>
      </c>
      <c r="B247">
        <v>2012</v>
      </c>
      <c r="C247">
        <v>2</v>
      </c>
      <c r="D247">
        <v>130</v>
      </c>
      <c r="E247" s="1">
        <v>94.899999999999991</v>
      </c>
      <c r="L247" s="3">
        <v>44013</v>
      </c>
      <c r="M247" s="4">
        <v>97.09</v>
      </c>
      <c r="N247" s="4">
        <v>98.55</v>
      </c>
      <c r="O247" s="4">
        <v>116.8</v>
      </c>
      <c r="P247" s="4">
        <v>95.63</v>
      </c>
      <c r="Q247" s="4">
        <v>102.92999999999999</v>
      </c>
      <c r="R247" s="4">
        <v>89.789999999999992</v>
      </c>
      <c r="S247" s="4">
        <v>90.52</v>
      </c>
      <c r="T247" s="4">
        <v>87.6</v>
      </c>
      <c r="U247" s="4">
        <v>83.95</v>
      </c>
      <c r="V247" s="4">
        <v>95.63</v>
      </c>
      <c r="W247" s="4">
        <v>100.00999999999999</v>
      </c>
      <c r="X247" s="4">
        <v>1058.5</v>
      </c>
    </row>
    <row r="248" spans="1:24" x14ac:dyDescent="0.3">
      <c r="A248">
        <v>11044</v>
      </c>
      <c r="B248">
        <v>2013</v>
      </c>
      <c r="C248">
        <v>2</v>
      </c>
      <c r="D248">
        <v>112</v>
      </c>
      <c r="E248" s="1">
        <v>81.759999999999991</v>
      </c>
      <c r="L248" s="3">
        <v>44019</v>
      </c>
      <c r="M248" s="4">
        <v>146</v>
      </c>
      <c r="N248" s="4">
        <v>180.31</v>
      </c>
      <c r="O248" s="4">
        <v>163.51999999999998</v>
      </c>
      <c r="P248" s="4">
        <v>173.74</v>
      </c>
      <c r="Q248" s="4">
        <v>174.47</v>
      </c>
      <c r="R248" s="4">
        <v>175.93</v>
      </c>
      <c r="S248" s="4">
        <v>168.63</v>
      </c>
      <c r="T248" s="4">
        <v>194.18</v>
      </c>
      <c r="U248" s="4">
        <v>171.54999999999998</v>
      </c>
      <c r="V248" s="4">
        <v>160.6</v>
      </c>
      <c r="W248" s="4">
        <v>164.25</v>
      </c>
      <c r="X248" s="4">
        <v>1873.1799999999998</v>
      </c>
    </row>
    <row r="249" spans="1:24" x14ac:dyDescent="0.3">
      <c r="A249">
        <v>11044</v>
      </c>
      <c r="B249">
        <v>2014</v>
      </c>
      <c r="C249">
        <v>2</v>
      </c>
      <c r="D249">
        <v>110</v>
      </c>
      <c r="E249" s="1">
        <v>80.3</v>
      </c>
      <c r="L249" s="3">
        <v>44020</v>
      </c>
      <c r="M249" s="4">
        <v>55.48</v>
      </c>
      <c r="N249" s="4">
        <v>49.64</v>
      </c>
      <c r="O249" s="4">
        <v>54.75</v>
      </c>
      <c r="P249" s="4">
        <v>45.99</v>
      </c>
      <c r="Q249" s="4">
        <v>59.86</v>
      </c>
      <c r="R249" s="4">
        <v>51.1</v>
      </c>
      <c r="S249" s="4">
        <v>46.72</v>
      </c>
      <c r="T249" s="4">
        <v>51.1</v>
      </c>
      <c r="U249" s="4">
        <v>44.53</v>
      </c>
      <c r="V249" s="4">
        <v>53.29</v>
      </c>
      <c r="W249" s="4">
        <v>45.26</v>
      </c>
      <c r="X249" s="4">
        <v>557.72</v>
      </c>
    </row>
    <row r="250" spans="1:24" x14ac:dyDescent="0.3">
      <c r="A250">
        <v>11044</v>
      </c>
      <c r="B250">
        <v>2015</v>
      </c>
      <c r="C250">
        <v>2</v>
      </c>
      <c r="D250">
        <v>100</v>
      </c>
      <c r="E250" s="1">
        <v>73</v>
      </c>
      <c r="L250" s="3">
        <v>44021</v>
      </c>
      <c r="M250" s="4">
        <v>1117.6299999999999</v>
      </c>
      <c r="N250" s="4">
        <v>1268.74</v>
      </c>
      <c r="O250" s="4">
        <v>1236.6199999999999</v>
      </c>
      <c r="P250" s="4">
        <v>1255.5999999999999</v>
      </c>
      <c r="Q250" s="4">
        <v>1272.3899999999999</v>
      </c>
      <c r="R250" s="4">
        <v>1226.3999999999999</v>
      </c>
      <c r="S250" s="4">
        <v>1171.6499999999999</v>
      </c>
      <c r="T250" s="4">
        <v>1251.22</v>
      </c>
      <c r="U250" s="4">
        <v>1191.3599999999999</v>
      </c>
      <c r="V250" s="4">
        <v>1193.55</v>
      </c>
      <c r="W250" s="4">
        <v>1184.06</v>
      </c>
      <c r="X250" s="4">
        <v>13369.219999999998</v>
      </c>
    </row>
    <row r="251" spans="1:24" x14ac:dyDescent="0.3">
      <c r="A251">
        <v>11044</v>
      </c>
      <c r="B251">
        <v>2016</v>
      </c>
      <c r="C251">
        <v>2</v>
      </c>
      <c r="D251">
        <v>84</v>
      </c>
      <c r="E251" s="1">
        <v>61.32</v>
      </c>
      <c r="L251" s="3">
        <v>44034</v>
      </c>
      <c r="M251" s="4">
        <v>110.96</v>
      </c>
      <c r="N251" s="4">
        <v>114.61</v>
      </c>
      <c r="O251" s="4">
        <v>94.899999999999991</v>
      </c>
      <c r="P251" s="4">
        <v>110.96</v>
      </c>
      <c r="Q251" s="4">
        <v>109.5</v>
      </c>
      <c r="R251" s="4">
        <v>108.77</v>
      </c>
      <c r="S251" s="4">
        <v>113.88</v>
      </c>
      <c r="T251" s="4">
        <v>91.98</v>
      </c>
      <c r="U251" s="4">
        <v>99.28</v>
      </c>
      <c r="V251" s="4">
        <v>88.33</v>
      </c>
      <c r="W251" s="4">
        <v>118.99</v>
      </c>
      <c r="X251" s="4">
        <v>1162.1599999999999</v>
      </c>
    </row>
    <row r="252" spans="1:24" x14ac:dyDescent="0.3">
      <c r="A252">
        <v>11044</v>
      </c>
      <c r="B252">
        <v>2017</v>
      </c>
      <c r="C252">
        <v>2</v>
      </c>
      <c r="D252">
        <v>110</v>
      </c>
      <c r="E252" s="1">
        <v>80.3</v>
      </c>
      <c r="L252" s="3">
        <v>44040</v>
      </c>
      <c r="M252" s="4">
        <v>51.1</v>
      </c>
      <c r="N252" s="4">
        <v>50.37</v>
      </c>
      <c r="O252" s="4">
        <v>59.86</v>
      </c>
      <c r="P252" s="4">
        <v>52.56</v>
      </c>
      <c r="Q252" s="4">
        <v>64.239999999999995</v>
      </c>
      <c r="R252" s="4">
        <v>56.21</v>
      </c>
      <c r="S252" s="4">
        <v>63.51</v>
      </c>
      <c r="T252" s="4">
        <v>57.67</v>
      </c>
      <c r="U252" s="4">
        <v>48.18</v>
      </c>
      <c r="V252" s="4">
        <v>56.21</v>
      </c>
      <c r="W252" s="4">
        <v>64.97</v>
      </c>
      <c r="X252" s="4">
        <v>624.88</v>
      </c>
    </row>
    <row r="253" spans="1:24" x14ac:dyDescent="0.3">
      <c r="A253">
        <v>11044</v>
      </c>
      <c r="B253">
        <v>2018</v>
      </c>
      <c r="C253">
        <v>2</v>
      </c>
      <c r="D253">
        <v>92</v>
      </c>
      <c r="E253" s="1">
        <v>67.16</v>
      </c>
      <c r="L253" s="3">
        <v>44043</v>
      </c>
      <c r="M253" s="4">
        <v>109.5</v>
      </c>
      <c r="N253" s="4">
        <v>129.21</v>
      </c>
      <c r="O253" s="4">
        <v>131.4</v>
      </c>
      <c r="P253" s="4">
        <v>133.59</v>
      </c>
      <c r="Q253" s="4">
        <v>158.41</v>
      </c>
      <c r="R253" s="4">
        <v>130.66999999999999</v>
      </c>
      <c r="S253" s="4">
        <v>124.83</v>
      </c>
      <c r="T253" s="4">
        <v>134.32</v>
      </c>
      <c r="U253" s="4">
        <v>127.02</v>
      </c>
      <c r="V253" s="4">
        <v>118.25999999999999</v>
      </c>
      <c r="W253" s="4">
        <v>138.69999999999999</v>
      </c>
      <c r="X253" s="4">
        <v>1435.91</v>
      </c>
    </row>
    <row r="254" spans="1:24" x14ac:dyDescent="0.3">
      <c r="A254">
        <v>11044</v>
      </c>
      <c r="B254">
        <v>2019</v>
      </c>
      <c r="C254">
        <v>2</v>
      </c>
      <c r="D254">
        <v>93</v>
      </c>
      <c r="E254" s="1">
        <v>67.89</v>
      </c>
      <c r="L254" s="3">
        <v>44045</v>
      </c>
      <c r="M254" s="4">
        <v>31.39</v>
      </c>
      <c r="N254" s="4">
        <v>27.74</v>
      </c>
      <c r="O254" s="4">
        <v>31.39</v>
      </c>
      <c r="P254" s="4">
        <v>32.85</v>
      </c>
      <c r="Q254" s="4">
        <v>39.42</v>
      </c>
      <c r="R254" s="4">
        <v>37.96</v>
      </c>
      <c r="S254" s="4">
        <v>35.04</v>
      </c>
      <c r="T254" s="4">
        <v>26.28</v>
      </c>
      <c r="U254" s="4">
        <v>30.66</v>
      </c>
      <c r="V254" s="4">
        <v>29.2</v>
      </c>
      <c r="W254" s="4">
        <v>29.2</v>
      </c>
      <c r="X254" s="4">
        <v>351.13000000000005</v>
      </c>
    </row>
    <row r="255" spans="1:24" x14ac:dyDescent="0.3">
      <c r="A255">
        <v>11050</v>
      </c>
      <c r="B255">
        <v>2009</v>
      </c>
      <c r="C255">
        <v>2</v>
      </c>
      <c r="D255">
        <v>42</v>
      </c>
      <c r="E255" s="1">
        <v>30.66</v>
      </c>
      <c r="L255" s="3">
        <v>44048</v>
      </c>
      <c r="M255" s="4">
        <v>56.21</v>
      </c>
      <c r="N255" s="4">
        <v>52.56</v>
      </c>
      <c r="O255" s="4">
        <v>51.83</v>
      </c>
      <c r="P255" s="4">
        <v>53.29</v>
      </c>
      <c r="Q255" s="4">
        <v>62.05</v>
      </c>
      <c r="R255" s="4">
        <v>54.75</v>
      </c>
      <c r="S255" s="4">
        <v>48.18</v>
      </c>
      <c r="T255" s="4">
        <v>52.56</v>
      </c>
      <c r="U255" s="4">
        <v>49.64</v>
      </c>
      <c r="V255" s="4">
        <v>40.15</v>
      </c>
      <c r="W255" s="4">
        <v>51.83</v>
      </c>
      <c r="X255" s="4">
        <v>573.05000000000007</v>
      </c>
    </row>
    <row r="256" spans="1:24" x14ac:dyDescent="0.3">
      <c r="A256">
        <v>11050</v>
      </c>
      <c r="B256">
        <v>2010</v>
      </c>
      <c r="C256">
        <v>2</v>
      </c>
      <c r="D256">
        <v>68</v>
      </c>
      <c r="E256" s="1">
        <v>49.64</v>
      </c>
      <c r="L256" s="3">
        <v>44052</v>
      </c>
      <c r="M256" s="4">
        <v>59.86</v>
      </c>
      <c r="N256" s="4">
        <v>59.86</v>
      </c>
      <c r="O256" s="4">
        <v>69.349999999999994</v>
      </c>
      <c r="P256" s="4">
        <v>64.239999999999995</v>
      </c>
      <c r="Q256" s="4">
        <v>54.75</v>
      </c>
      <c r="R256" s="4">
        <v>69.349999999999994</v>
      </c>
      <c r="S256" s="4">
        <v>63.51</v>
      </c>
      <c r="T256" s="4">
        <v>55.48</v>
      </c>
      <c r="U256" s="4">
        <v>63.51</v>
      </c>
      <c r="V256" s="4">
        <v>53.29</v>
      </c>
      <c r="W256" s="4">
        <v>55.48</v>
      </c>
      <c r="X256" s="4">
        <v>668.68</v>
      </c>
    </row>
    <row r="257" spans="1:24" x14ac:dyDescent="0.3">
      <c r="A257">
        <v>11050</v>
      </c>
      <c r="B257">
        <v>2011</v>
      </c>
      <c r="C257">
        <v>2</v>
      </c>
      <c r="D257">
        <v>63</v>
      </c>
      <c r="E257" s="1">
        <v>45.99</v>
      </c>
      <c r="L257" s="3">
        <v>44064</v>
      </c>
      <c r="M257" s="4">
        <v>37.96</v>
      </c>
      <c r="N257" s="4">
        <v>44.53</v>
      </c>
      <c r="O257" s="4">
        <v>43.8</v>
      </c>
      <c r="P257" s="4">
        <v>48.18</v>
      </c>
      <c r="Q257" s="4">
        <v>53.29</v>
      </c>
      <c r="R257" s="4">
        <v>40.879999999999995</v>
      </c>
      <c r="S257" s="4">
        <v>48.18</v>
      </c>
      <c r="T257" s="4">
        <v>43.07</v>
      </c>
      <c r="U257" s="4">
        <v>52.56</v>
      </c>
      <c r="V257" s="4">
        <v>47.449999999999996</v>
      </c>
      <c r="W257" s="4">
        <v>45.99</v>
      </c>
      <c r="X257" s="4">
        <v>505.89</v>
      </c>
    </row>
    <row r="258" spans="1:24" x14ac:dyDescent="0.3">
      <c r="A258">
        <v>11050</v>
      </c>
      <c r="B258">
        <v>2012</v>
      </c>
      <c r="C258">
        <v>2</v>
      </c>
      <c r="D258">
        <v>62</v>
      </c>
      <c r="E258" s="1">
        <v>45.26</v>
      </c>
      <c r="L258" s="3">
        <v>44073</v>
      </c>
      <c r="M258" s="4">
        <v>36.5</v>
      </c>
      <c r="N258" s="4">
        <v>33.58</v>
      </c>
      <c r="O258" s="4">
        <v>31.39</v>
      </c>
      <c r="P258" s="4">
        <v>39.42</v>
      </c>
      <c r="Q258" s="4">
        <v>39.42</v>
      </c>
      <c r="R258" s="4">
        <v>42.339999999999996</v>
      </c>
      <c r="S258" s="4">
        <v>33.58</v>
      </c>
      <c r="T258" s="4">
        <v>40.879999999999995</v>
      </c>
      <c r="U258" s="4">
        <v>35.769999999999996</v>
      </c>
      <c r="V258" s="4">
        <v>35.769999999999996</v>
      </c>
      <c r="W258" s="4">
        <v>37.96</v>
      </c>
      <c r="X258" s="4">
        <v>406.60999999999996</v>
      </c>
    </row>
    <row r="259" spans="1:24" x14ac:dyDescent="0.3">
      <c r="A259">
        <v>11050</v>
      </c>
      <c r="B259">
        <v>2013</v>
      </c>
      <c r="C259">
        <v>2</v>
      </c>
      <c r="D259">
        <v>63</v>
      </c>
      <c r="E259" s="1">
        <v>45.99</v>
      </c>
      <c r="L259" s="3">
        <v>44081</v>
      </c>
      <c r="M259" s="4">
        <v>66.429999999999993</v>
      </c>
      <c r="N259" s="4">
        <v>71.539999999999992</v>
      </c>
      <c r="O259" s="4">
        <v>70.08</v>
      </c>
      <c r="P259" s="4">
        <v>83.22</v>
      </c>
      <c r="Q259" s="4">
        <v>89.789999999999992</v>
      </c>
      <c r="R259" s="4">
        <v>64.97</v>
      </c>
      <c r="S259" s="4">
        <v>82.49</v>
      </c>
      <c r="T259" s="4">
        <v>62.78</v>
      </c>
      <c r="U259" s="4">
        <v>67.89</v>
      </c>
      <c r="V259" s="4">
        <v>69.349999999999994</v>
      </c>
      <c r="W259" s="4">
        <v>67.16</v>
      </c>
      <c r="X259" s="4">
        <v>795.69999999999993</v>
      </c>
    </row>
    <row r="260" spans="1:24" x14ac:dyDescent="0.3">
      <c r="A260">
        <v>11050</v>
      </c>
      <c r="B260">
        <v>2014</v>
      </c>
      <c r="C260">
        <v>2</v>
      </c>
      <c r="D260">
        <v>56</v>
      </c>
      <c r="E260" s="1">
        <v>40.879999999999995</v>
      </c>
      <c r="L260" s="3">
        <v>44083</v>
      </c>
      <c r="M260" s="4">
        <v>181.04</v>
      </c>
      <c r="N260" s="4">
        <v>195.64</v>
      </c>
      <c r="O260" s="4">
        <v>201.48</v>
      </c>
      <c r="P260" s="4">
        <v>178.12</v>
      </c>
      <c r="Q260" s="4">
        <v>190.53</v>
      </c>
      <c r="R260" s="4">
        <v>191.26</v>
      </c>
      <c r="S260" s="4">
        <v>185.42</v>
      </c>
      <c r="T260" s="4">
        <v>164.25</v>
      </c>
      <c r="U260" s="4">
        <v>174.47</v>
      </c>
      <c r="V260" s="4">
        <v>173.74</v>
      </c>
      <c r="W260" s="4">
        <v>170.09</v>
      </c>
      <c r="X260" s="4">
        <v>2006.04</v>
      </c>
    </row>
    <row r="261" spans="1:24" x14ac:dyDescent="0.3">
      <c r="A261">
        <v>11050</v>
      </c>
      <c r="B261">
        <v>2015</v>
      </c>
      <c r="C261">
        <v>2</v>
      </c>
      <c r="D261">
        <v>58</v>
      </c>
      <c r="E261" s="1">
        <v>42.339999999999996</v>
      </c>
      <c r="L261" s="3">
        <v>44084</v>
      </c>
      <c r="M261" s="4">
        <v>126.28999999999999</v>
      </c>
      <c r="N261" s="4">
        <v>131.4</v>
      </c>
      <c r="O261" s="4">
        <v>132.13</v>
      </c>
      <c r="P261" s="4">
        <v>127.75</v>
      </c>
      <c r="Q261" s="4">
        <v>128.47999999999999</v>
      </c>
      <c r="R261" s="4">
        <v>143.81</v>
      </c>
      <c r="S261" s="4">
        <v>108.77</v>
      </c>
      <c r="T261" s="4">
        <v>117.53</v>
      </c>
      <c r="U261" s="4">
        <v>108.03999999999999</v>
      </c>
      <c r="V261" s="4">
        <v>121.91</v>
      </c>
      <c r="W261" s="4">
        <v>107.31</v>
      </c>
      <c r="X261" s="4">
        <v>1353.4199999999998</v>
      </c>
    </row>
    <row r="262" spans="1:24" x14ac:dyDescent="0.3">
      <c r="A262">
        <v>11050</v>
      </c>
      <c r="B262">
        <v>2016</v>
      </c>
      <c r="C262">
        <v>2</v>
      </c>
      <c r="D262">
        <v>67</v>
      </c>
      <c r="E262" s="1">
        <v>48.91</v>
      </c>
      <c r="L262" s="3">
        <v>44085</v>
      </c>
      <c r="M262" s="4">
        <v>101.47</v>
      </c>
      <c r="N262" s="4">
        <v>115.34</v>
      </c>
      <c r="O262" s="4">
        <v>122.64</v>
      </c>
      <c r="P262" s="4">
        <v>105.12</v>
      </c>
      <c r="Q262" s="4">
        <v>110.23</v>
      </c>
      <c r="R262" s="4">
        <v>120.45</v>
      </c>
      <c r="S262" s="4">
        <v>108.77</v>
      </c>
      <c r="T262" s="4">
        <v>109.5</v>
      </c>
      <c r="U262" s="4">
        <v>111.69</v>
      </c>
      <c r="V262" s="4">
        <v>105.85</v>
      </c>
      <c r="W262" s="4">
        <v>98.55</v>
      </c>
      <c r="X262" s="4">
        <v>1209.6099999999999</v>
      </c>
    </row>
    <row r="263" spans="1:24" x14ac:dyDescent="0.3">
      <c r="A263">
        <v>11050</v>
      </c>
      <c r="B263">
        <v>2017</v>
      </c>
      <c r="C263">
        <v>2</v>
      </c>
      <c r="D263">
        <v>62</v>
      </c>
      <c r="E263" s="1">
        <v>45.26</v>
      </c>
      <c r="L263" s="3">
        <v>45035</v>
      </c>
      <c r="M263" s="4">
        <v>124.83</v>
      </c>
      <c r="N263" s="4">
        <v>144.54</v>
      </c>
      <c r="O263" s="4">
        <v>156.22</v>
      </c>
      <c r="P263" s="4">
        <v>136.51</v>
      </c>
      <c r="Q263" s="4">
        <v>132.85999999999999</v>
      </c>
      <c r="R263" s="4">
        <v>151.10999999999999</v>
      </c>
      <c r="S263" s="4">
        <v>126.28999999999999</v>
      </c>
      <c r="T263" s="4">
        <v>116.8</v>
      </c>
      <c r="U263" s="4">
        <v>124.1</v>
      </c>
      <c r="V263" s="4">
        <v>110.23</v>
      </c>
      <c r="W263" s="4">
        <v>109.5</v>
      </c>
      <c r="X263" s="4">
        <v>1432.99</v>
      </c>
    </row>
    <row r="264" spans="1:24" x14ac:dyDescent="0.3">
      <c r="A264">
        <v>11050</v>
      </c>
      <c r="B264">
        <v>2018</v>
      </c>
      <c r="C264">
        <v>2</v>
      </c>
      <c r="D264">
        <v>64</v>
      </c>
      <c r="E264" s="1">
        <v>46.72</v>
      </c>
      <c r="L264" s="3">
        <v>45041</v>
      </c>
      <c r="M264" s="4">
        <v>138.69999999999999</v>
      </c>
      <c r="N264" s="4">
        <v>155.49</v>
      </c>
      <c r="O264" s="4">
        <v>142.35</v>
      </c>
      <c r="P264" s="4">
        <v>139.43</v>
      </c>
      <c r="Q264" s="4">
        <v>144.54</v>
      </c>
      <c r="R264" s="4">
        <v>137.97</v>
      </c>
      <c r="S264" s="4">
        <v>121.17999999999999</v>
      </c>
      <c r="T264" s="4">
        <v>133.59</v>
      </c>
      <c r="U264" s="4">
        <v>129.94</v>
      </c>
      <c r="V264" s="4">
        <v>110.96</v>
      </c>
      <c r="W264" s="4">
        <v>116.8</v>
      </c>
      <c r="X264" s="4">
        <v>1470.95</v>
      </c>
    </row>
    <row r="265" spans="1:24" x14ac:dyDescent="0.3">
      <c r="A265">
        <v>11050</v>
      </c>
      <c r="B265">
        <v>2019</v>
      </c>
      <c r="C265">
        <v>2</v>
      </c>
      <c r="D265">
        <v>62</v>
      </c>
      <c r="E265" s="1">
        <v>45.26</v>
      </c>
      <c r="L265" s="3">
        <v>45059</v>
      </c>
      <c r="M265" s="4">
        <v>62.05</v>
      </c>
      <c r="N265" s="4">
        <v>65.7</v>
      </c>
      <c r="O265" s="4">
        <v>61.32</v>
      </c>
      <c r="P265" s="4">
        <v>55.48</v>
      </c>
      <c r="Q265" s="4">
        <v>59.86</v>
      </c>
      <c r="R265" s="4">
        <v>59.86</v>
      </c>
      <c r="S265" s="4">
        <v>64.239999999999995</v>
      </c>
      <c r="T265" s="4">
        <v>59.86</v>
      </c>
      <c r="U265" s="4">
        <v>61.32</v>
      </c>
      <c r="V265" s="4">
        <v>59.129999999999995</v>
      </c>
      <c r="W265" s="4">
        <v>53.29</v>
      </c>
      <c r="X265" s="4">
        <v>662.11</v>
      </c>
    </row>
    <row r="266" spans="1:24" x14ac:dyDescent="0.3">
      <c r="A266">
        <v>11052</v>
      </c>
      <c r="B266">
        <v>2009</v>
      </c>
      <c r="C266">
        <v>2</v>
      </c>
      <c r="D266">
        <v>77</v>
      </c>
      <c r="E266" s="1">
        <v>56.21</v>
      </c>
      <c r="L266" s="3">
        <v>45060</v>
      </c>
      <c r="M266" s="4">
        <v>39.42</v>
      </c>
      <c r="N266" s="4">
        <v>42.339999999999996</v>
      </c>
      <c r="O266" s="4">
        <v>34.31</v>
      </c>
      <c r="P266" s="4">
        <v>32.85</v>
      </c>
      <c r="Q266" s="4">
        <v>26.28</v>
      </c>
      <c r="R266" s="4">
        <v>29.93</v>
      </c>
      <c r="S266" s="4">
        <v>27.009999999999998</v>
      </c>
      <c r="T266" s="4">
        <v>34.31</v>
      </c>
      <c r="U266" s="4">
        <v>32.119999999999997</v>
      </c>
      <c r="V266" s="4">
        <v>30.66</v>
      </c>
      <c r="W266" s="4">
        <v>28.47</v>
      </c>
      <c r="X266" s="4">
        <v>357.70000000000005</v>
      </c>
    </row>
    <row r="267" spans="1:24" x14ac:dyDescent="0.3">
      <c r="A267">
        <v>11052</v>
      </c>
      <c r="B267">
        <v>2010</v>
      </c>
      <c r="C267">
        <v>2</v>
      </c>
      <c r="D267">
        <v>62</v>
      </c>
      <c r="E267" s="1">
        <v>45.26</v>
      </c>
      <c r="L267" s="3">
        <v>45061</v>
      </c>
      <c r="M267" s="4">
        <v>22.63</v>
      </c>
      <c r="N267" s="4">
        <v>21.169999999999998</v>
      </c>
      <c r="O267" s="4">
        <v>19.71</v>
      </c>
      <c r="P267" s="4">
        <v>24.09</v>
      </c>
      <c r="Q267" s="4">
        <v>27.74</v>
      </c>
      <c r="R267" s="4">
        <v>21.169999999999998</v>
      </c>
      <c r="S267" s="4">
        <v>23.36</v>
      </c>
      <c r="T267" s="4">
        <v>21.9</v>
      </c>
      <c r="U267" s="4">
        <v>22.63</v>
      </c>
      <c r="V267" s="4">
        <v>25.55</v>
      </c>
      <c r="W267" s="4">
        <v>19.71</v>
      </c>
      <c r="X267" s="4">
        <v>249.66000000000003</v>
      </c>
    </row>
    <row r="268" spans="1:24" x14ac:dyDescent="0.3">
      <c r="A268">
        <v>11052</v>
      </c>
      <c r="B268">
        <v>2011</v>
      </c>
      <c r="C268">
        <v>2</v>
      </c>
      <c r="D268">
        <v>72</v>
      </c>
      <c r="E268" s="1">
        <v>52.56</v>
      </c>
      <c r="L268" s="3">
        <v>45062</v>
      </c>
      <c r="M268" s="4">
        <v>7.3</v>
      </c>
      <c r="N268" s="4">
        <v>5.84</v>
      </c>
      <c r="O268" s="4">
        <v>3.65</v>
      </c>
      <c r="P268" s="4">
        <v>7.3</v>
      </c>
      <c r="Q268" s="4">
        <v>5.84</v>
      </c>
      <c r="R268" s="4">
        <v>4.38</v>
      </c>
      <c r="S268" s="4">
        <v>4.38</v>
      </c>
      <c r="T268" s="4">
        <v>3.65</v>
      </c>
      <c r="U268" s="4">
        <v>8.0299999999999994</v>
      </c>
      <c r="V268" s="4">
        <v>5.1099999999999994</v>
      </c>
      <c r="W268" s="4">
        <v>3.65</v>
      </c>
      <c r="X268" s="4">
        <v>59.13</v>
      </c>
    </row>
    <row r="269" spans="1:24" x14ac:dyDescent="0.3">
      <c r="A269">
        <v>11052</v>
      </c>
      <c r="B269">
        <v>2012</v>
      </c>
      <c r="C269">
        <v>2</v>
      </c>
      <c r="D269">
        <v>87</v>
      </c>
      <c r="E269" s="1">
        <v>63.51</v>
      </c>
      <c r="L269" s="3">
        <v>45063</v>
      </c>
      <c r="M269" s="4">
        <v>37.96</v>
      </c>
      <c r="N269" s="4">
        <v>35.769999999999996</v>
      </c>
      <c r="O269" s="4">
        <v>29.93</v>
      </c>
      <c r="P269" s="4">
        <v>24.82</v>
      </c>
      <c r="Q269" s="4">
        <v>31.39</v>
      </c>
      <c r="R269" s="4">
        <v>28.47</v>
      </c>
      <c r="S269" s="4">
        <v>20.439999999999998</v>
      </c>
      <c r="T269" s="4">
        <v>27.009999999999998</v>
      </c>
      <c r="U269" s="4">
        <v>27.74</v>
      </c>
      <c r="V269" s="4">
        <v>33.58</v>
      </c>
      <c r="W269" s="4">
        <v>20.439999999999998</v>
      </c>
      <c r="X269" s="4">
        <v>317.54999999999995</v>
      </c>
    </row>
    <row r="270" spans="1:24" x14ac:dyDescent="0.3">
      <c r="A270">
        <v>11052</v>
      </c>
      <c r="B270">
        <v>2013</v>
      </c>
      <c r="C270">
        <v>2</v>
      </c>
      <c r="D270">
        <v>59</v>
      </c>
      <c r="E270" s="1">
        <v>43.07</v>
      </c>
      <c r="L270" s="3">
        <v>45064</v>
      </c>
      <c r="M270" s="4">
        <v>31.39</v>
      </c>
      <c r="N270" s="4">
        <v>35.769999999999996</v>
      </c>
      <c r="O270" s="4">
        <v>29.2</v>
      </c>
      <c r="P270" s="4">
        <v>30.66</v>
      </c>
      <c r="Q270" s="4">
        <v>32.119999999999997</v>
      </c>
      <c r="R270" s="4">
        <v>33.58</v>
      </c>
      <c r="S270" s="4">
        <v>38.69</v>
      </c>
      <c r="T270" s="4">
        <v>42.339999999999996</v>
      </c>
      <c r="U270" s="4">
        <v>36.5</v>
      </c>
      <c r="V270" s="4">
        <v>43.07</v>
      </c>
      <c r="W270" s="4">
        <v>54.019999999999996</v>
      </c>
      <c r="X270" s="4">
        <v>407.33999999999992</v>
      </c>
    </row>
    <row r="271" spans="1:24" x14ac:dyDescent="0.3">
      <c r="A271">
        <v>11052</v>
      </c>
      <c r="B271">
        <v>2014</v>
      </c>
      <c r="C271">
        <v>2</v>
      </c>
      <c r="D271">
        <v>88</v>
      </c>
      <c r="E271" s="1">
        <v>64.239999999999995</v>
      </c>
      <c r="L271" s="3">
        <v>45065</v>
      </c>
      <c r="M271" s="4">
        <v>35.769999999999996</v>
      </c>
      <c r="N271" s="4">
        <v>34.31</v>
      </c>
      <c r="O271" s="4">
        <v>30.66</v>
      </c>
      <c r="P271" s="4">
        <v>37.229999999999997</v>
      </c>
      <c r="Q271" s="4">
        <v>35.04</v>
      </c>
      <c r="R271" s="4">
        <v>28.47</v>
      </c>
      <c r="S271" s="4">
        <v>21.169999999999998</v>
      </c>
      <c r="T271" s="4">
        <v>28.47</v>
      </c>
      <c r="U271" s="4">
        <v>18.25</v>
      </c>
      <c r="V271" s="4">
        <v>33.58</v>
      </c>
      <c r="W271" s="4">
        <v>20.439999999999998</v>
      </c>
      <c r="X271" s="4">
        <v>323.39</v>
      </c>
    </row>
    <row r="272" spans="1:24" x14ac:dyDescent="0.3">
      <c r="A272">
        <v>11052</v>
      </c>
      <c r="B272">
        <v>2015</v>
      </c>
      <c r="C272">
        <v>2</v>
      </c>
      <c r="D272">
        <v>92</v>
      </c>
      <c r="E272" s="1">
        <v>67.16</v>
      </c>
      <c r="L272" s="3">
        <v>45068</v>
      </c>
      <c r="M272" s="4">
        <v>86.87</v>
      </c>
      <c r="N272" s="4">
        <v>91.25</v>
      </c>
      <c r="O272" s="4">
        <v>94.899999999999991</v>
      </c>
      <c r="P272" s="4">
        <v>82.49</v>
      </c>
      <c r="Q272" s="4">
        <v>94.17</v>
      </c>
      <c r="R272" s="4">
        <v>72.27</v>
      </c>
      <c r="S272" s="4">
        <v>87.6</v>
      </c>
      <c r="T272" s="4">
        <v>83.95</v>
      </c>
      <c r="U272" s="4">
        <v>86.87</v>
      </c>
      <c r="V272" s="4">
        <v>77.38</v>
      </c>
      <c r="W272" s="4">
        <v>71.539999999999992</v>
      </c>
      <c r="X272" s="4">
        <v>929.29000000000008</v>
      </c>
    </row>
    <row r="273" spans="1:24" x14ac:dyDescent="0.3">
      <c r="A273">
        <v>11052</v>
      </c>
      <c r="B273">
        <v>2016</v>
      </c>
      <c r="C273">
        <v>2</v>
      </c>
      <c r="D273">
        <v>91</v>
      </c>
      <c r="E273" s="1">
        <v>66.429999999999993</v>
      </c>
      <c r="L273" s="3">
        <v>46003</v>
      </c>
      <c r="M273" s="4">
        <v>229.95</v>
      </c>
      <c r="N273" s="4">
        <v>191.26</v>
      </c>
      <c r="O273" s="4">
        <v>227.03</v>
      </c>
      <c r="P273" s="4">
        <v>242.35999999999999</v>
      </c>
      <c r="Q273" s="4">
        <v>215.35</v>
      </c>
      <c r="R273" s="4">
        <v>226.29999999999998</v>
      </c>
      <c r="S273" s="4">
        <v>214.62</v>
      </c>
      <c r="T273" s="4">
        <v>212.43</v>
      </c>
      <c r="U273" s="4">
        <v>213.16</v>
      </c>
      <c r="V273" s="4">
        <v>228.48999999999998</v>
      </c>
      <c r="W273" s="4">
        <v>198.56</v>
      </c>
      <c r="X273" s="4">
        <v>2399.5099999999998</v>
      </c>
    </row>
    <row r="274" spans="1:24" x14ac:dyDescent="0.3">
      <c r="A274">
        <v>11052</v>
      </c>
      <c r="B274">
        <v>2017</v>
      </c>
      <c r="C274">
        <v>2</v>
      </c>
      <c r="D274">
        <v>93</v>
      </c>
      <c r="E274" s="1">
        <v>67.89</v>
      </c>
      <c r="L274" s="3">
        <v>46013</v>
      </c>
      <c r="M274" s="4">
        <v>88.33</v>
      </c>
      <c r="N274" s="4">
        <v>94.17</v>
      </c>
      <c r="O274" s="4">
        <v>88.33</v>
      </c>
      <c r="P274" s="4">
        <v>90.52</v>
      </c>
      <c r="Q274" s="4">
        <v>92.71</v>
      </c>
      <c r="R274" s="4">
        <v>75.19</v>
      </c>
      <c r="S274" s="4">
        <v>92.71</v>
      </c>
      <c r="T274" s="4">
        <v>78.84</v>
      </c>
      <c r="U274" s="4">
        <v>58.4</v>
      </c>
      <c r="V274" s="4">
        <v>77.38</v>
      </c>
      <c r="W274" s="4">
        <v>69.349999999999994</v>
      </c>
      <c r="X274" s="4">
        <v>905.93000000000006</v>
      </c>
    </row>
    <row r="275" spans="1:24" x14ac:dyDescent="0.3">
      <c r="A275">
        <v>11052</v>
      </c>
      <c r="B275">
        <v>2018</v>
      </c>
      <c r="C275">
        <v>2</v>
      </c>
      <c r="D275">
        <v>74</v>
      </c>
      <c r="E275" s="1">
        <v>54.019999999999996</v>
      </c>
      <c r="L275" s="3">
        <v>46014</v>
      </c>
      <c r="M275" s="4">
        <v>205.85999999999999</v>
      </c>
      <c r="N275" s="4">
        <v>229.22</v>
      </c>
      <c r="O275" s="4">
        <v>195.64</v>
      </c>
      <c r="P275" s="4">
        <v>181.76999999999998</v>
      </c>
      <c r="Q275" s="4">
        <v>216.81</v>
      </c>
      <c r="R275" s="4">
        <v>213.89</v>
      </c>
      <c r="S275" s="4">
        <v>177.39</v>
      </c>
      <c r="T275" s="4">
        <v>182.5</v>
      </c>
      <c r="U275" s="4">
        <v>200.01999999999998</v>
      </c>
      <c r="V275" s="4">
        <v>208.78</v>
      </c>
      <c r="W275" s="4">
        <v>180.31</v>
      </c>
      <c r="X275" s="4">
        <v>2192.19</v>
      </c>
    </row>
    <row r="276" spans="1:24" x14ac:dyDescent="0.3">
      <c r="A276">
        <v>11052</v>
      </c>
      <c r="B276">
        <v>2019</v>
      </c>
      <c r="C276">
        <v>2</v>
      </c>
      <c r="D276">
        <v>84</v>
      </c>
      <c r="E276" s="1">
        <v>61.32</v>
      </c>
      <c r="L276" s="3">
        <v>46020</v>
      </c>
      <c r="M276" s="4">
        <v>80.3</v>
      </c>
      <c r="N276" s="4">
        <v>94.17</v>
      </c>
      <c r="O276" s="4">
        <v>81.759999999999991</v>
      </c>
      <c r="P276" s="4">
        <v>73</v>
      </c>
      <c r="Q276" s="4">
        <v>91.98</v>
      </c>
      <c r="R276" s="4">
        <v>62.78</v>
      </c>
      <c r="S276" s="4">
        <v>83.95</v>
      </c>
      <c r="T276" s="4">
        <v>80.3</v>
      </c>
      <c r="U276" s="4">
        <v>90.52</v>
      </c>
      <c r="V276" s="4">
        <v>84.679999999999993</v>
      </c>
      <c r="W276" s="4">
        <v>58.4</v>
      </c>
      <c r="X276" s="4">
        <v>881.83999999999992</v>
      </c>
    </row>
    <row r="277" spans="1:24" x14ac:dyDescent="0.3">
      <c r="A277">
        <v>11053</v>
      </c>
      <c r="B277">
        <v>2009</v>
      </c>
      <c r="C277">
        <v>2</v>
      </c>
      <c r="D277">
        <v>115</v>
      </c>
      <c r="E277" s="1">
        <v>83.95</v>
      </c>
      <c r="L277" s="3">
        <v>46021</v>
      </c>
      <c r="M277" s="4">
        <v>365</v>
      </c>
      <c r="N277" s="4">
        <v>370.84</v>
      </c>
      <c r="O277" s="4">
        <v>384.71</v>
      </c>
      <c r="P277" s="4">
        <v>370.11</v>
      </c>
      <c r="Q277" s="4">
        <v>394.93</v>
      </c>
      <c r="R277" s="4">
        <v>409.53</v>
      </c>
      <c r="S277" s="4">
        <v>374.49</v>
      </c>
      <c r="T277" s="4">
        <v>382.52</v>
      </c>
      <c r="U277" s="4">
        <v>394.93</v>
      </c>
      <c r="V277" s="4">
        <v>394.2</v>
      </c>
      <c r="W277" s="4">
        <v>394.93</v>
      </c>
      <c r="X277" s="4">
        <v>4236.1899999999996</v>
      </c>
    </row>
    <row r="278" spans="1:24" x14ac:dyDescent="0.3">
      <c r="A278">
        <v>11053</v>
      </c>
      <c r="B278">
        <v>2010</v>
      </c>
      <c r="C278">
        <v>2</v>
      </c>
      <c r="D278">
        <v>113</v>
      </c>
      <c r="E278" s="1">
        <v>82.49</v>
      </c>
      <c r="L278" s="3">
        <v>46024</v>
      </c>
      <c r="M278" s="4">
        <v>119.72</v>
      </c>
      <c r="N278" s="4">
        <v>110.23</v>
      </c>
      <c r="O278" s="4">
        <v>116.8</v>
      </c>
      <c r="P278" s="4">
        <v>114.61</v>
      </c>
      <c r="Q278" s="4">
        <v>94.899999999999991</v>
      </c>
      <c r="R278" s="4">
        <v>102.2</v>
      </c>
      <c r="S278" s="4">
        <v>100.74</v>
      </c>
      <c r="T278" s="4">
        <v>108.03999999999999</v>
      </c>
      <c r="U278" s="4">
        <v>82.49</v>
      </c>
      <c r="V278" s="4">
        <v>82.49</v>
      </c>
      <c r="W278" s="4">
        <v>103.66</v>
      </c>
      <c r="X278" s="4">
        <v>1135.8800000000001</v>
      </c>
    </row>
    <row r="279" spans="1:24" x14ac:dyDescent="0.3">
      <c r="A279">
        <v>11053</v>
      </c>
      <c r="B279">
        <v>2011</v>
      </c>
      <c r="C279">
        <v>2</v>
      </c>
      <c r="D279">
        <v>118</v>
      </c>
      <c r="E279" s="1">
        <v>86.14</v>
      </c>
      <c r="L279" s="3">
        <v>46025</v>
      </c>
      <c r="M279" s="4">
        <v>159.13999999999999</v>
      </c>
      <c r="N279" s="4">
        <v>169.35999999999999</v>
      </c>
      <c r="O279" s="4">
        <v>160.6</v>
      </c>
      <c r="P279" s="4">
        <v>127.02</v>
      </c>
      <c r="Q279" s="4">
        <v>146</v>
      </c>
      <c r="R279" s="4">
        <v>141.62</v>
      </c>
      <c r="S279" s="4">
        <v>150.38</v>
      </c>
      <c r="T279" s="4">
        <v>126.28999999999999</v>
      </c>
      <c r="U279" s="4">
        <v>146</v>
      </c>
      <c r="V279" s="4">
        <v>156.94999999999999</v>
      </c>
      <c r="W279" s="4">
        <v>121.91</v>
      </c>
      <c r="X279" s="4">
        <v>1605.27</v>
      </c>
    </row>
    <row r="280" spans="1:24" x14ac:dyDescent="0.3">
      <c r="A280">
        <v>11053</v>
      </c>
      <c r="B280">
        <v>2012</v>
      </c>
      <c r="C280">
        <v>2</v>
      </c>
      <c r="D280">
        <v>111</v>
      </c>
      <c r="E280" s="1">
        <v>81.03</v>
      </c>
      <c r="L280" s="3">
        <v>54010</v>
      </c>
      <c r="M280" s="4">
        <v>1.46</v>
      </c>
      <c r="N280" s="4">
        <v>4.38</v>
      </c>
      <c r="O280" s="4">
        <v>5.84</v>
      </c>
      <c r="P280" s="4">
        <v>5.84</v>
      </c>
      <c r="Q280" s="4">
        <v>4.38</v>
      </c>
      <c r="R280" s="4">
        <v>5.1099999999999994</v>
      </c>
      <c r="S280" s="4">
        <v>5.84</v>
      </c>
      <c r="T280" s="4">
        <v>4.38</v>
      </c>
      <c r="U280" s="4">
        <v>9.49</v>
      </c>
      <c r="V280" s="4"/>
      <c r="W280" s="4"/>
      <c r="X280" s="4">
        <v>46.72</v>
      </c>
    </row>
    <row r="281" spans="1:24" x14ac:dyDescent="0.3">
      <c r="A281">
        <v>11053</v>
      </c>
      <c r="B281">
        <v>2013</v>
      </c>
      <c r="C281">
        <v>2</v>
      </c>
      <c r="D281">
        <v>145</v>
      </c>
      <c r="E281" s="1">
        <v>105.85</v>
      </c>
      <c r="L281" s="3">
        <v>57097</v>
      </c>
      <c r="M281" s="4"/>
      <c r="N281" s="4"/>
      <c r="O281" s="4"/>
      <c r="P281" s="4"/>
      <c r="Q281" s="4"/>
      <c r="R281" s="4"/>
      <c r="S281" s="4"/>
      <c r="T281" s="4"/>
      <c r="U281" s="4"/>
      <c r="V281" s="4">
        <v>9.49</v>
      </c>
      <c r="W281" s="4">
        <v>5.84</v>
      </c>
      <c r="X281" s="4">
        <v>15.33</v>
      </c>
    </row>
    <row r="282" spans="1:24" x14ac:dyDescent="0.3">
      <c r="A282">
        <v>11053</v>
      </c>
      <c r="B282">
        <v>2014</v>
      </c>
      <c r="C282">
        <v>2</v>
      </c>
      <c r="D282">
        <v>134</v>
      </c>
      <c r="E282" s="1">
        <v>97.82</v>
      </c>
      <c r="L282" s="3">
        <v>71002</v>
      </c>
      <c r="M282" s="4">
        <v>45.99</v>
      </c>
      <c r="N282" s="4">
        <v>40.879999999999995</v>
      </c>
      <c r="O282" s="4">
        <v>45.99</v>
      </c>
      <c r="P282" s="4">
        <v>50.37</v>
      </c>
      <c r="Q282" s="4">
        <v>53.29</v>
      </c>
      <c r="R282" s="4">
        <v>40.15</v>
      </c>
      <c r="S282" s="4">
        <v>43.8</v>
      </c>
      <c r="T282" s="4">
        <v>40.15</v>
      </c>
      <c r="U282" s="4">
        <v>39.42</v>
      </c>
      <c r="V282" s="4">
        <v>37.96</v>
      </c>
      <c r="W282" s="4">
        <v>42.339999999999996</v>
      </c>
      <c r="X282" s="4">
        <v>480.34</v>
      </c>
    </row>
    <row r="283" spans="1:24" x14ac:dyDescent="0.3">
      <c r="A283">
        <v>11053</v>
      </c>
      <c r="B283">
        <v>2015</v>
      </c>
      <c r="C283">
        <v>2</v>
      </c>
      <c r="D283">
        <v>117</v>
      </c>
      <c r="E283" s="1">
        <v>85.41</v>
      </c>
      <c r="L283" s="3">
        <v>71004</v>
      </c>
      <c r="M283" s="4">
        <v>189.07</v>
      </c>
      <c r="N283" s="4">
        <v>235.79</v>
      </c>
      <c r="O283" s="4">
        <v>219.73</v>
      </c>
      <c r="P283" s="4">
        <v>213.89</v>
      </c>
      <c r="Q283" s="4">
        <v>223.38</v>
      </c>
      <c r="R283" s="4">
        <v>232.14</v>
      </c>
      <c r="S283" s="4">
        <v>198.56</v>
      </c>
      <c r="T283" s="4">
        <v>195.64</v>
      </c>
      <c r="U283" s="4">
        <v>224.10999999999999</v>
      </c>
      <c r="V283" s="4">
        <v>210.97</v>
      </c>
      <c r="W283" s="4">
        <v>209.51</v>
      </c>
      <c r="X283" s="4">
        <v>2352.79</v>
      </c>
    </row>
    <row r="284" spans="1:24" x14ac:dyDescent="0.3">
      <c r="A284">
        <v>11053</v>
      </c>
      <c r="B284">
        <v>2016</v>
      </c>
      <c r="C284">
        <v>2</v>
      </c>
      <c r="D284">
        <v>128</v>
      </c>
      <c r="E284" s="1">
        <v>93.44</v>
      </c>
      <c r="L284" s="3">
        <v>71011</v>
      </c>
      <c r="M284" s="4">
        <v>80.3</v>
      </c>
      <c r="N284" s="4">
        <v>68.62</v>
      </c>
      <c r="O284" s="4">
        <v>81.759999999999991</v>
      </c>
      <c r="P284" s="4">
        <v>91.98</v>
      </c>
      <c r="Q284" s="4">
        <v>78.11</v>
      </c>
      <c r="R284" s="4">
        <v>75.92</v>
      </c>
      <c r="S284" s="4">
        <v>84.679999999999993</v>
      </c>
      <c r="T284" s="4">
        <v>85.41</v>
      </c>
      <c r="U284" s="4">
        <v>66.429999999999993</v>
      </c>
      <c r="V284" s="4">
        <v>84.679999999999993</v>
      </c>
      <c r="W284" s="4">
        <v>69.349999999999994</v>
      </c>
      <c r="X284" s="4">
        <v>867.2399999999999</v>
      </c>
    </row>
    <row r="285" spans="1:24" x14ac:dyDescent="0.3">
      <c r="A285">
        <v>11053</v>
      </c>
      <c r="B285">
        <v>2017</v>
      </c>
      <c r="C285">
        <v>2</v>
      </c>
      <c r="D285">
        <v>96</v>
      </c>
      <c r="E285" s="1">
        <v>70.08</v>
      </c>
      <c r="L285" s="3">
        <v>71016</v>
      </c>
      <c r="M285" s="4">
        <v>306.59999999999997</v>
      </c>
      <c r="N285" s="4">
        <v>301.49</v>
      </c>
      <c r="O285" s="4">
        <v>286.89</v>
      </c>
      <c r="P285" s="4">
        <v>297.11</v>
      </c>
      <c r="Q285" s="4">
        <v>281.05</v>
      </c>
      <c r="R285" s="4">
        <v>308.06</v>
      </c>
      <c r="S285" s="4">
        <v>235.79</v>
      </c>
      <c r="T285" s="4">
        <v>288.34999999999997</v>
      </c>
      <c r="U285" s="4">
        <v>270.83</v>
      </c>
      <c r="V285" s="4">
        <v>251.85</v>
      </c>
      <c r="W285" s="4">
        <v>239.44</v>
      </c>
      <c r="X285" s="4">
        <v>3067.4599999999996</v>
      </c>
    </row>
    <row r="286" spans="1:24" x14ac:dyDescent="0.3">
      <c r="A286">
        <v>11053</v>
      </c>
      <c r="B286">
        <v>2018</v>
      </c>
      <c r="C286">
        <v>2</v>
      </c>
      <c r="D286">
        <v>142</v>
      </c>
      <c r="E286" s="1">
        <v>103.66</v>
      </c>
      <c r="L286" s="3">
        <v>71017</v>
      </c>
      <c r="M286" s="4">
        <v>40.879999999999995</v>
      </c>
      <c r="N286" s="4">
        <v>45.99</v>
      </c>
      <c r="O286" s="4">
        <v>37.96</v>
      </c>
      <c r="P286" s="4">
        <v>42.339999999999996</v>
      </c>
      <c r="Q286" s="4">
        <v>36.5</v>
      </c>
      <c r="R286" s="4">
        <v>32.85</v>
      </c>
      <c r="S286" s="4">
        <v>40.15</v>
      </c>
      <c r="T286" s="4">
        <v>43.8</v>
      </c>
      <c r="U286" s="4">
        <v>41.61</v>
      </c>
      <c r="V286" s="4">
        <v>35.769999999999996</v>
      </c>
      <c r="W286" s="4">
        <v>37.96</v>
      </c>
      <c r="X286" s="4">
        <v>435.81</v>
      </c>
    </row>
    <row r="287" spans="1:24" x14ac:dyDescent="0.3">
      <c r="A287">
        <v>11053</v>
      </c>
      <c r="B287">
        <v>2019</v>
      </c>
      <c r="C287">
        <v>2</v>
      </c>
      <c r="D287">
        <v>133</v>
      </c>
      <c r="E287" s="1">
        <v>97.09</v>
      </c>
      <c r="L287" s="3">
        <v>71020</v>
      </c>
      <c r="M287" s="4">
        <v>43.07</v>
      </c>
      <c r="N287" s="4">
        <v>51.1</v>
      </c>
      <c r="O287" s="4">
        <v>41.61</v>
      </c>
      <c r="P287" s="4">
        <v>46.72</v>
      </c>
      <c r="Q287" s="4">
        <v>41.61</v>
      </c>
      <c r="R287" s="4">
        <v>45.99</v>
      </c>
      <c r="S287" s="4">
        <v>34.31</v>
      </c>
      <c r="T287" s="4">
        <v>48.91</v>
      </c>
      <c r="U287" s="4">
        <v>27.74</v>
      </c>
      <c r="V287" s="4">
        <v>37.229999999999997</v>
      </c>
      <c r="W287" s="4">
        <v>37.229999999999997</v>
      </c>
      <c r="X287" s="4">
        <v>455.5200000000001</v>
      </c>
    </row>
    <row r="288" spans="1:24" x14ac:dyDescent="0.3">
      <c r="A288">
        <v>11054</v>
      </c>
      <c r="B288">
        <v>2009</v>
      </c>
      <c r="C288">
        <v>2</v>
      </c>
      <c r="D288">
        <v>77</v>
      </c>
      <c r="E288" s="1">
        <v>56.21</v>
      </c>
      <c r="L288" s="3">
        <v>71022</v>
      </c>
      <c r="M288" s="4">
        <v>310.98</v>
      </c>
      <c r="N288" s="4">
        <v>332.15</v>
      </c>
      <c r="O288" s="4">
        <v>330.69</v>
      </c>
      <c r="P288" s="4">
        <v>307.33</v>
      </c>
      <c r="Q288" s="4">
        <v>333.61</v>
      </c>
      <c r="R288" s="4">
        <v>335.8</v>
      </c>
      <c r="S288" s="4">
        <v>321.2</v>
      </c>
      <c r="T288" s="4">
        <v>327.03999999999996</v>
      </c>
      <c r="U288" s="4">
        <v>327.77</v>
      </c>
      <c r="V288" s="4">
        <v>300.76</v>
      </c>
      <c r="W288" s="4">
        <v>289.81</v>
      </c>
      <c r="X288" s="4">
        <v>3517.14</v>
      </c>
    </row>
    <row r="289" spans="1:24" x14ac:dyDescent="0.3">
      <c r="A289">
        <v>11054</v>
      </c>
      <c r="B289">
        <v>2010</v>
      </c>
      <c r="C289">
        <v>2</v>
      </c>
      <c r="D289">
        <v>82</v>
      </c>
      <c r="E289" s="1">
        <v>59.86</v>
      </c>
      <c r="L289" s="3">
        <v>71024</v>
      </c>
      <c r="M289" s="4">
        <v>57.67</v>
      </c>
      <c r="N289" s="4">
        <v>55.48</v>
      </c>
      <c r="O289" s="4">
        <v>62.78</v>
      </c>
      <c r="P289" s="4">
        <v>54.019999999999996</v>
      </c>
      <c r="Q289" s="4">
        <v>56.94</v>
      </c>
      <c r="R289" s="4">
        <v>52.56</v>
      </c>
      <c r="S289" s="4">
        <v>54.75</v>
      </c>
      <c r="T289" s="4">
        <v>56.21</v>
      </c>
      <c r="U289" s="4">
        <v>53.29</v>
      </c>
      <c r="V289" s="4">
        <v>50.37</v>
      </c>
      <c r="W289" s="4">
        <v>40.15</v>
      </c>
      <c r="X289" s="4">
        <v>594.21999999999991</v>
      </c>
    </row>
    <row r="290" spans="1:24" x14ac:dyDescent="0.3">
      <c r="A290">
        <v>11054</v>
      </c>
      <c r="B290">
        <v>2011</v>
      </c>
      <c r="C290">
        <v>2</v>
      </c>
      <c r="D290">
        <v>89</v>
      </c>
      <c r="E290" s="1">
        <v>64.97</v>
      </c>
      <c r="L290" s="3">
        <v>71034</v>
      </c>
      <c r="M290" s="4">
        <v>56.21</v>
      </c>
      <c r="N290" s="4">
        <v>68.62</v>
      </c>
      <c r="O290" s="4">
        <v>74.459999999999994</v>
      </c>
      <c r="P290" s="4">
        <v>81.03</v>
      </c>
      <c r="Q290" s="4">
        <v>78.11</v>
      </c>
      <c r="R290" s="4">
        <v>78.11</v>
      </c>
      <c r="S290" s="4">
        <v>73.73</v>
      </c>
      <c r="T290" s="4">
        <v>80.3</v>
      </c>
      <c r="U290" s="4">
        <v>76.649999999999991</v>
      </c>
      <c r="V290" s="4">
        <v>78.11</v>
      </c>
      <c r="W290" s="4">
        <v>79.569999999999993</v>
      </c>
      <c r="X290" s="4">
        <v>824.90000000000009</v>
      </c>
    </row>
    <row r="291" spans="1:24" x14ac:dyDescent="0.3">
      <c r="A291">
        <v>11054</v>
      </c>
      <c r="B291">
        <v>2012</v>
      </c>
      <c r="C291">
        <v>2</v>
      </c>
      <c r="D291">
        <v>85</v>
      </c>
      <c r="E291" s="1">
        <v>62.05</v>
      </c>
      <c r="L291" s="3">
        <v>71037</v>
      </c>
      <c r="M291" s="4">
        <v>71.539999999999992</v>
      </c>
      <c r="N291" s="4">
        <v>64.97</v>
      </c>
      <c r="O291" s="4">
        <v>60.589999999999996</v>
      </c>
      <c r="P291" s="4">
        <v>67.16</v>
      </c>
      <c r="Q291" s="4">
        <v>70.08</v>
      </c>
      <c r="R291" s="4">
        <v>52.56</v>
      </c>
      <c r="S291" s="4">
        <v>65.7</v>
      </c>
      <c r="T291" s="4">
        <v>67.89</v>
      </c>
      <c r="U291" s="4">
        <v>57.67</v>
      </c>
      <c r="V291" s="4">
        <v>70.81</v>
      </c>
      <c r="W291" s="4">
        <v>60.589999999999996</v>
      </c>
      <c r="X291" s="4">
        <v>709.56000000000006</v>
      </c>
    </row>
    <row r="292" spans="1:24" x14ac:dyDescent="0.3">
      <c r="A292">
        <v>11054</v>
      </c>
      <c r="B292">
        <v>2013</v>
      </c>
      <c r="C292">
        <v>2</v>
      </c>
      <c r="D292">
        <v>81</v>
      </c>
      <c r="E292" s="1">
        <v>59.129999999999995</v>
      </c>
      <c r="L292" s="3">
        <v>71045</v>
      </c>
      <c r="M292" s="4">
        <v>31.39</v>
      </c>
      <c r="N292" s="4">
        <v>39.42</v>
      </c>
      <c r="O292" s="4">
        <v>29.93</v>
      </c>
      <c r="P292" s="4">
        <v>29.93</v>
      </c>
      <c r="Q292" s="4">
        <v>36.5</v>
      </c>
      <c r="R292" s="4">
        <v>40.15</v>
      </c>
      <c r="S292" s="4">
        <v>37.96</v>
      </c>
      <c r="T292" s="4">
        <v>26.28</v>
      </c>
      <c r="U292" s="4">
        <v>30.66</v>
      </c>
      <c r="V292" s="4">
        <v>25.55</v>
      </c>
      <c r="W292" s="4">
        <v>33.58</v>
      </c>
      <c r="X292" s="4">
        <v>361.35000000000008</v>
      </c>
    </row>
    <row r="293" spans="1:24" x14ac:dyDescent="0.3">
      <c r="A293">
        <v>11054</v>
      </c>
      <c r="B293">
        <v>2014</v>
      </c>
      <c r="C293">
        <v>2</v>
      </c>
      <c r="D293">
        <v>56</v>
      </c>
      <c r="E293" s="1">
        <v>40.879999999999995</v>
      </c>
      <c r="L293" s="3">
        <v>71053</v>
      </c>
      <c r="M293" s="4">
        <v>187.60999999999999</v>
      </c>
      <c r="N293" s="4">
        <v>174.47</v>
      </c>
      <c r="O293" s="4">
        <v>148.19</v>
      </c>
      <c r="P293" s="4">
        <v>160.6</v>
      </c>
      <c r="Q293" s="4">
        <v>154.03</v>
      </c>
      <c r="R293" s="4">
        <v>170.09</v>
      </c>
      <c r="S293" s="4">
        <v>176.66</v>
      </c>
      <c r="T293" s="4">
        <v>167.9</v>
      </c>
      <c r="U293" s="4">
        <v>138.69999999999999</v>
      </c>
      <c r="V293" s="4">
        <v>153.29999999999998</v>
      </c>
      <c r="W293" s="4">
        <v>135.78</v>
      </c>
      <c r="X293" s="4">
        <v>1767.3300000000002</v>
      </c>
    </row>
    <row r="294" spans="1:24" x14ac:dyDescent="0.3">
      <c r="A294">
        <v>11054</v>
      </c>
      <c r="B294">
        <v>2015</v>
      </c>
      <c r="C294">
        <v>2</v>
      </c>
      <c r="D294">
        <v>90</v>
      </c>
      <c r="E294" s="1">
        <v>65.7</v>
      </c>
      <c r="L294" s="3">
        <v>71057</v>
      </c>
      <c r="M294" s="4">
        <v>73.73</v>
      </c>
      <c r="N294" s="4">
        <v>73</v>
      </c>
      <c r="O294" s="4">
        <v>83.95</v>
      </c>
      <c r="P294" s="4">
        <v>78.84</v>
      </c>
      <c r="Q294" s="4">
        <v>93.44</v>
      </c>
      <c r="R294" s="4">
        <v>89.789999999999992</v>
      </c>
      <c r="S294" s="4">
        <v>81.03</v>
      </c>
      <c r="T294" s="4">
        <v>66.429999999999993</v>
      </c>
      <c r="U294" s="4">
        <v>62.78</v>
      </c>
      <c r="V294" s="4">
        <v>81.03</v>
      </c>
      <c r="W294" s="4">
        <v>63.51</v>
      </c>
      <c r="X294" s="4">
        <v>847.52999999999986</v>
      </c>
    </row>
    <row r="295" spans="1:24" x14ac:dyDescent="0.3">
      <c r="A295">
        <v>11054</v>
      </c>
      <c r="B295">
        <v>2016</v>
      </c>
      <c r="C295">
        <v>2</v>
      </c>
      <c r="D295">
        <v>64</v>
      </c>
      <c r="E295" s="1">
        <v>46.72</v>
      </c>
      <c r="L295" s="3">
        <v>71066</v>
      </c>
      <c r="M295" s="4">
        <v>84.679999999999993</v>
      </c>
      <c r="N295" s="4">
        <v>103.66</v>
      </c>
      <c r="O295" s="4">
        <v>95.63</v>
      </c>
      <c r="P295" s="4">
        <v>94.17</v>
      </c>
      <c r="Q295" s="4">
        <v>106.58</v>
      </c>
      <c r="R295" s="4">
        <v>100.74</v>
      </c>
      <c r="S295" s="4">
        <v>84.679999999999993</v>
      </c>
      <c r="T295" s="4">
        <v>98.55</v>
      </c>
      <c r="U295" s="4">
        <v>92.71</v>
      </c>
      <c r="V295" s="4">
        <v>88.33</v>
      </c>
      <c r="W295" s="4">
        <v>83.95</v>
      </c>
      <c r="X295" s="4">
        <v>1033.6799999999998</v>
      </c>
    </row>
    <row r="296" spans="1:24" x14ac:dyDescent="0.3">
      <c r="A296">
        <v>11054</v>
      </c>
      <c r="B296">
        <v>2017</v>
      </c>
      <c r="C296">
        <v>2</v>
      </c>
      <c r="D296">
        <v>76</v>
      </c>
      <c r="E296" s="1">
        <v>55.48</v>
      </c>
      <c r="L296" s="3">
        <v>71067</v>
      </c>
      <c r="M296" s="4">
        <v>27.009999999999998</v>
      </c>
      <c r="N296" s="4">
        <v>24.82</v>
      </c>
      <c r="O296" s="4">
        <v>21.9</v>
      </c>
      <c r="P296" s="4">
        <v>33.58</v>
      </c>
      <c r="Q296" s="4">
        <v>25.55</v>
      </c>
      <c r="R296" s="4">
        <v>32.85</v>
      </c>
      <c r="S296" s="4">
        <v>32.119999999999997</v>
      </c>
      <c r="T296" s="4">
        <v>35.04</v>
      </c>
      <c r="U296" s="4">
        <v>38.69</v>
      </c>
      <c r="V296" s="4">
        <v>29.93</v>
      </c>
      <c r="W296" s="4">
        <v>32.119999999999997</v>
      </c>
      <c r="X296" s="4">
        <v>333.60999999999996</v>
      </c>
    </row>
    <row r="297" spans="1:24" x14ac:dyDescent="0.3">
      <c r="A297">
        <v>11054</v>
      </c>
      <c r="B297">
        <v>2018</v>
      </c>
      <c r="C297">
        <v>2</v>
      </c>
      <c r="D297">
        <v>83</v>
      </c>
      <c r="E297" s="1">
        <v>60.589999999999996</v>
      </c>
      <c r="L297" s="3">
        <v>71069</v>
      </c>
      <c r="M297" s="4">
        <v>45.99</v>
      </c>
      <c r="N297" s="4">
        <v>51.1</v>
      </c>
      <c r="O297" s="4">
        <v>41.61</v>
      </c>
      <c r="P297" s="4">
        <v>47.449999999999996</v>
      </c>
      <c r="Q297" s="4">
        <v>47.449999999999996</v>
      </c>
      <c r="R297" s="4">
        <v>41.61</v>
      </c>
      <c r="S297" s="4">
        <v>45.99</v>
      </c>
      <c r="T297" s="4">
        <v>51.1</v>
      </c>
      <c r="U297" s="4">
        <v>49.64</v>
      </c>
      <c r="V297" s="4">
        <v>37.229999999999997</v>
      </c>
      <c r="W297" s="4">
        <v>40.15</v>
      </c>
      <c r="X297" s="4">
        <v>499.32</v>
      </c>
    </row>
    <row r="298" spans="1:24" x14ac:dyDescent="0.3">
      <c r="A298">
        <v>11054</v>
      </c>
      <c r="B298">
        <v>2019</v>
      </c>
      <c r="C298">
        <v>2</v>
      </c>
      <c r="D298">
        <v>84</v>
      </c>
      <c r="E298" s="1">
        <v>61.32</v>
      </c>
      <c r="L298" s="3">
        <v>71070</v>
      </c>
      <c r="M298" s="4">
        <v>133.59</v>
      </c>
      <c r="N298" s="4">
        <v>157.68</v>
      </c>
      <c r="O298" s="4">
        <v>143.07999999999998</v>
      </c>
      <c r="P298" s="4">
        <v>144.54</v>
      </c>
      <c r="Q298" s="4">
        <v>164.98</v>
      </c>
      <c r="R298" s="4">
        <v>154.76</v>
      </c>
      <c r="S298" s="4">
        <v>145.27000000000001</v>
      </c>
      <c r="T298" s="4">
        <v>133.59</v>
      </c>
      <c r="U298" s="4">
        <v>131.4</v>
      </c>
      <c r="V298" s="4">
        <v>134.32</v>
      </c>
      <c r="W298" s="4">
        <v>140.88999999999999</v>
      </c>
      <c r="X298" s="4">
        <v>1584.1</v>
      </c>
    </row>
    <row r="299" spans="1:24" x14ac:dyDescent="0.3">
      <c r="A299">
        <v>11055</v>
      </c>
      <c r="B299">
        <v>2009</v>
      </c>
      <c r="C299">
        <v>2</v>
      </c>
      <c r="D299">
        <v>102</v>
      </c>
      <c r="E299" s="1">
        <v>74.459999999999994</v>
      </c>
      <c r="L299" s="3">
        <v>72003</v>
      </c>
      <c r="M299" s="4">
        <v>51.83</v>
      </c>
      <c r="N299" s="4">
        <v>40.15</v>
      </c>
      <c r="O299" s="4">
        <v>45.99</v>
      </c>
      <c r="P299" s="4">
        <v>64.239999999999995</v>
      </c>
      <c r="Q299" s="4">
        <v>58.4</v>
      </c>
      <c r="R299" s="4">
        <v>58.4</v>
      </c>
      <c r="S299" s="4">
        <v>56.21</v>
      </c>
      <c r="T299" s="4">
        <v>45.99</v>
      </c>
      <c r="U299" s="4">
        <v>56.21</v>
      </c>
      <c r="V299" s="4">
        <v>62.05</v>
      </c>
      <c r="W299" s="4">
        <v>60.589999999999996</v>
      </c>
      <c r="X299" s="4">
        <v>600.05999999999995</v>
      </c>
    </row>
    <row r="300" spans="1:24" x14ac:dyDescent="0.3">
      <c r="A300">
        <v>11055</v>
      </c>
      <c r="B300">
        <v>2010</v>
      </c>
      <c r="C300">
        <v>2</v>
      </c>
      <c r="D300">
        <v>127</v>
      </c>
      <c r="E300" s="1">
        <v>92.71</v>
      </c>
      <c r="L300" s="3">
        <v>72004</v>
      </c>
      <c r="M300" s="4">
        <v>59.129999999999995</v>
      </c>
      <c r="N300" s="4">
        <v>86.87</v>
      </c>
      <c r="O300" s="4">
        <v>56.94</v>
      </c>
      <c r="P300" s="4">
        <v>69.349999999999994</v>
      </c>
      <c r="Q300" s="4">
        <v>75.92</v>
      </c>
      <c r="R300" s="4">
        <v>70.08</v>
      </c>
      <c r="S300" s="4">
        <v>64.239999999999995</v>
      </c>
      <c r="T300" s="4">
        <v>70.81</v>
      </c>
      <c r="U300" s="4">
        <v>59.129999999999995</v>
      </c>
      <c r="V300" s="4">
        <v>60.589999999999996</v>
      </c>
      <c r="W300" s="4">
        <v>64.97</v>
      </c>
      <c r="X300" s="4">
        <v>738.03</v>
      </c>
    </row>
    <row r="301" spans="1:24" x14ac:dyDescent="0.3">
      <c r="A301">
        <v>11055</v>
      </c>
      <c r="B301">
        <v>2011</v>
      </c>
      <c r="C301">
        <v>2</v>
      </c>
      <c r="D301">
        <v>126</v>
      </c>
      <c r="E301" s="1">
        <v>91.98</v>
      </c>
      <c r="L301" s="3">
        <v>72018</v>
      </c>
      <c r="M301" s="4">
        <v>51.83</v>
      </c>
      <c r="N301" s="4">
        <v>61.32</v>
      </c>
      <c r="O301" s="4">
        <v>55.48</v>
      </c>
      <c r="P301" s="4">
        <v>62.78</v>
      </c>
      <c r="Q301" s="4">
        <v>61.32</v>
      </c>
      <c r="R301" s="4">
        <v>63.51</v>
      </c>
      <c r="S301" s="4">
        <v>59.86</v>
      </c>
      <c r="T301" s="4">
        <v>51.83</v>
      </c>
      <c r="U301" s="4">
        <v>63.51</v>
      </c>
      <c r="V301" s="4">
        <v>43.8</v>
      </c>
      <c r="W301" s="4">
        <v>59.129999999999995</v>
      </c>
      <c r="X301" s="4">
        <v>634.37</v>
      </c>
    </row>
    <row r="302" spans="1:24" x14ac:dyDescent="0.3">
      <c r="A302">
        <v>11055</v>
      </c>
      <c r="B302">
        <v>2012</v>
      </c>
      <c r="C302">
        <v>2</v>
      </c>
      <c r="D302">
        <v>111</v>
      </c>
      <c r="E302" s="1">
        <v>81.03</v>
      </c>
      <c r="L302" s="3">
        <v>72020</v>
      </c>
      <c r="M302" s="4">
        <v>148.91999999999999</v>
      </c>
      <c r="N302" s="4">
        <v>132.13</v>
      </c>
      <c r="O302" s="4">
        <v>143.07999999999998</v>
      </c>
      <c r="P302" s="4">
        <v>159.87</v>
      </c>
      <c r="Q302" s="4">
        <v>135.04999999999998</v>
      </c>
      <c r="R302" s="4">
        <v>154.03</v>
      </c>
      <c r="S302" s="4">
        <v>125.56</v>
      </c>
      <c r="T302" s="4">
        <v>164.25</v>
      </c>
      <c r="U302" s="4">
        <v>142.35</v>
      </c>
      <c r="V302" s="4">
        <v>154.03</v>
      </c>
      <c r="W302" s="4">
        <v>146</v>
      </c>
      <c r="X302" s="4">
        <v>1605.2699999999998</v>
      </c>
    </row>
    <row r="303" spans="1:24" x14ac:dyDescent="0.3">
      <c r="A303">
        <v>11055</v>
      </c>
      <c r="B303">
        <v>2013</v>
      </c>
      <c r="C303">
        <v>2</v>
      </c>
      <c r="D303">
        <v>133</v>
      </c>
      <c r="E303" s="1">
        <v>97.09</v>
      </c>
      <c r="L303" s="3">
        <v>72021</v>
      </c>
      <c r="M303" s="4">
        <v>102.92999999999999</v>
      </c>
      <c r="N303" s="4">
        <v>110.96</v>
      </c>
      <c r="O303" s="4">
        <v>116.8</v>
      </c>
      <c r="P303" s="4">
        <v>114.61</v>
      </c>
      <c r="Q303" s="4">
        <v>118.99</v>
      </c>
      <c r="R303" s="4">
        <v>108.77</v>
      </c>
      <c r="S303" s="4">
        <v>101.47</v>
      </c>
      <c r="T303" s="4">
        <v>95.63</v>
      </c>
      <c r="U303" s="4">
        <v>88.33</v>
      </c>
      <c r="V303" s="4">
        <v>103.66</v>
      </c>
      <c r="W303" s="4">
        <v>75.92</v>
      </c>
      <c r="X303" s="4">
        <v>1138.0700000000002</v>
      </c>
    </row>
    <row r="304" spans="1:24" x14ac:dyDescent="0.3">
      <c r="A304">
        <v>11055</v>
      </c>
      <c r="B304">
        <v>2014</v>
      </c>
      <c r="C304">
        <v>2</v>
      </c>
      <c r="D304">
        <v>136</v>
      </c>
      <c r="E304" s="1">
        <v>99.28</v>
      </c>
      <c r="L304" s="3">
        <v>72030</v>
      </c>
      <c r="M304" s="4">
        <v>73</v>
      </c>
      <c r="N304" s="4">
        <v>77.38</v>
      </c>
      <c r="O304" s="4">
        <v>78.84</v>
      </c>
      <c r="P304" s="4">
        <v>71.539999999999992</v>
      </c>
      <c r="Q304" s="4">
        <v>94.17</v>
      </c>
      <c r="R304" s="4">
        <v>79.569999999999993</v>
      </c>
      <c r="S304" s="4">
        <v>70.81</v>
      </c>
      <c r="T304" s="4">
        <v>81.03</v>
      </c>
      <c r="U304" s="4">
        <v>70.81</v>
      </c>
      <c r="V304" s="4">
        <v>75.19</v>
      </c>
      <c r="W304" s="4">
        <v>77.38</v>
      </c>
      <c r="X304" s="4">
        <v>849.71999999999991</v>
      </c>
    </row>
    <row r="305" spans="1:24" x14ac:dyDescent="0.3">
      <c r="A305">
        <v>11055</v>
      </c>
      <c r="B305">
        <v>2015</v>
      </c>
      <c r="C305">
        <v>2</v>
      </c>
      <c r="D305">
        <v>101</v>
      </c>
      <c r="E305" s="1">
        <v>73.73</v>
      </c>
      <c r="L305" s="3">
        <v>72037</v>
      </c>
      <c r="M305" s="4">
        <v>62.78</v>
      </c>
      <c r="N305" s="4">
        <v>73</v>
      </c>
      <c r="O305" s="4">
        <v>62.78</v>
      </c>
      <c r="P305" s="4">
        <v>84.679999999999993</v>
      </c>
      <c r="Q305" s="4">
        <v>80.3</v>
      </c>
      <c r="R305" s="4">
        <v>68.62</v>
      </c>
      <c r="S305" s="4">
        <v>66.429999999999993</v>
      </c>
      <c r="T305" s="4">
        <v>73</v>
      </c>
      <c r="U305" s="4">
        <v>74.459999999999994</v>
      </c>
      <c r="V305" s="4">
        <v>64.239999999999995</v>
      </c>
      <c r="W305" s="4">
        <v>56.94</v>
      </c>
      <c r="X305" s="4">
        <v>767.23</v>
      </c>
    </row>
    <row r="306" spans="1:24" x14ac:dyDescent="0.3">
      <c r="A306">
        <v>11055</v>
      </c>
      <c r="B306">
        <v>2016</v>
      </c>
      <c r="C306">
        <v>2</v>
      </c>
      <c r="D306">
        <v>122</v>
      </c>
      <c r="E306" s="1">
        <v>89.06</v>
      </c>
      <c r="L306" s="3">
        <v>72038</v>
      </c>
      <c r="M306" s="4">
        <v>43.8</v>
      </c>
      <c r="N306" s="4">
        <v>51.1</v>
      </c>
      <c r="O306" s="4">
        <v>47.449999999999996</v>
      </c>
      <c r="P306" s="4">
        <v>54.019999999999996</v>
      </c>
      <c r="Q306" s="4">
        <v>59.86</v>
      </c>
      <c r="R306" s="4">
        <v>56.21</v>
      </c>
      <c r="S306" s="4">
        <v>54.019999999999996</v>
      </c>
      <c r="T306" s="4">
        <v>52.56</v>
      </c>
      <c r="U306" s="4">
        <v>55.48</v>
      </c>
      <c r="V306" s="4">
        <v>51.1</v>
      </c>
      <c r="W306" s="4">
        <v>48.18</v>
      </c>
      <c r="X306" s="4">
        <v>573.78</v>
      </c>
    </row>
    <row r="307" spans="1:24" x14ac:dyDescent="0.3">
      <c r="A307">
        <v>11055</v>
      </c>
      <c r="B307">
        <v>2017</v>
      </c>
      <c r="C307">
        <v>2</v>
      </c>
      <c r="D307">
        <v>105</v>
      </c>
      <c r="E307" s="1">
        <v>76.649999999999991</v>
      </c>
      <c r="L307" s="3">
        <v>72039</v>
      </c>
      <c r="M307" s="4">
        <v>164.25</v>
      </c>
      <c r="N307" s="4">
        <v>154.76</v>
      </c>
      <c r="O307" s="4">
        <v>160.6</v>
      </c>
      <c r="P307" s="4">
        <v>170.09</v>
      </c>
      <c r="Q307" s="4">
        <v>160.6</v>
      </c>
      <c r="R307" s="4">
        <v>156.22</v>
      </c>
      <c r="S307" s="4">
        <v>135.04999999999998</v>
      </c>
      <c r="T307" s="4">
        <v>156.94999999999999</v>
      </c>
      <c r="U307" s="4">
        <v>129.21</v>
      </c>
      <c r="V307" s="4">
        <v>140.88999999999999</v>
      </c>
      <c r="W307" s="4">
        <v>138.69999999999999</v>
      </c>
      <c r="X307" s="4">
        <v>1667.3200000000004</v>
      </c>
    </row>
    <row r="308" spans="1:24" x14ac:dyDescent="0.3">
      <c r="A308">
        <v>11055</v>
      </c>
      <c r="B308">
        <v>2018</v>
      </c>
      <c r="C308">
        <v>2</v>
      </c>
      <c r="D308">
        <v>108</v>
      </c>
      <c r="E308" s="1">
        <v>78.84</v>
      </c>
      <c r="L308" s="3">
        <v>72041</v>
      </c>
      <c r="M308" s="4">
        <v>88.33</v>
      </c>
      <c r="N308" s="4">
        <v>85.41</v>
      </c>
      <c r="O308" s="4">
        <v>79.569999999999993</v>
      </c>
      <c r="P308" s="4">
        <v>79.569999999999993</v>
      </c>
      <c r="Q308" s="4">
        <v>98.55</v>
      </c>
      <c r="R308" s="4">
        <v>106.58</v>
      </c>
      <c r="S308" s="4">
        <v>77.38</v>
      </c>
      <c r="T308" s="4">
        <v>78.11</v>
      </c>
      <c r="U308" s="4">
        <v>80.3</v>
      </c>
      <c r="V308" s="4">
        <v>74.459999999999994</v>
      </c>
      <c r="W308" s="4">
        <v>77.38</v>
      </c>
      <c r="X308" s="4">
        <v>925.64</v>
      </c>
    </row>
    <row r="309" spans="1:24" x14ac:dyDescent="0.3">
      <c r="A309">
        <v>11055</v>
      </c>
      <c r="B309">
        <v>2019</v>
      </c>
      <c r="C309">
        <v>2</v>
      </c>
      <c r="D309">
        <v>114</v>
      </c>
      <c r="E309" s="1">
        <v>83.22</v>
      </c>
      <c r="L309" s="3">
        <v>72042</v>
      </c>
      <c r="M309" s="4">
        <v>118.25999999999999</v>
      </c>
      <c r="N309" s="4">
        <v>104.39</v>
      </c>
      <c r="O309" s="4">
        <v>102.2</v>
      </c>
      <c r="P309" s="4">
        <v>118.25999999999999</v>
      </c>
      <c r="Q309" s="4">
        <v>127.75</v>
      </c>
      <c r="R309" s="4">
        <v>100.00999999999999</v>
      </c>
      <c r="S309" s="4">
        <v>105.85</v>
      </c>
      <c r="T309" s="4">
        <v>94.17</v>
      </c>
      <c r="U309" s="4">
        <v>93.44</v>
      </c>
      <c r="V309" s="4">
        <v>107.31</v>
      </c>
      <c r="W309" s="4">
        <v>89.789999999999992</v>
      </c>
      <c r="X309" s="4">
        <v>1161.4299999999998</v>
      </c>
    </row>
    <row r="310" spans="1:24" x14ac:dyDescent="0.3">
      <c r="A310">
        <v>11056</v>
      </c>
      <c r="B310">
        <v>2009</v>
      </c>
      <c r="C310">
        <v>2</v>
      </c>
      <c r="D310">
        <v>127</v>
      </c>
      <c r="E310" s="1">
        <v>92.71</v>
      </c>
      <c r="L310" s="3">
        <v>72043</v>
      </c>
      <c r="M310" s="4">
        <v>135.04999999999998</v>
      </c>
      <c r="N310" s="4">
        <v>105.85</v>
      </c>
      <c r="O310" s="4">
        <v>126.28999999999999</v>
      </c>
      <c r="P310" s="4">
        <v>147.46</v>
      </c>
      <c r="Q310" s="4">
        <v>137.24</v>
      </c>
      <c r="R310" s="4">
        <v>139.43</v>
      </c>
      <c r="S310" s="4">
        <v>139.43</v>
      </c>
      <c r="T310" s="4">
        <v>146</v>
      </c>
      <c r="U310" s="4">
        <v>130.66999999999999</v>
      </c>
      <c r="V310" s="4">
        <v>142.35</v>
      </c>
      <c r="W310" s="4">
        <v>159.13999999999999</v>
      </c>
      <c r="X310" s="4">
        <v>1508.9099999999999</v>
      </c>
    </row>
    <row r="311" spans="1:24" x14ac:dyDescent="0.3">
      <c r="A311">
        <v>11056</v>
      </c>
      <c r="B311">
        <v>2010</v>
      </c>
      <c r="C311">
        <v>2</v>
      </c>
      <c r="D311">
        <v>115</v>
      </c>
      <c r="E311" s="1">
        <v>83.95</v>
      </c>
      <c r="L311" s="3">
        <v>73001</v>
      </c>
      <c r="M311" s="4">
        <v>45.99</v>
      </c>
      <c r="N311" s="4">
        <v>35.769999999999996</v>
      </c>
      <c r="O311" s="4">
        <v>62.78</v>
      </c>
      <c r="P311" s="4">
        <v>51.83</v>
      </c>
      <c r="Q311" s="4">
        <v>39.42</v>
      </c>
      <c r="R311" s="4">
        <v>50.37</v>
      </c>
      <c r="S311" s="4">
        <v>49.64</v>
      </c>
      <c r="T311" s="4">
        <v>48.91</v>
      </c>
      <c r="U311" s="4">
        <v>51.83</v>
      </c>
      <c r="V311" s="4">
        <v>49.64</v>
      </c>
      <c r="W311" s="4">
        <v>51.83</v>
      </c>
      <c r="X311" s="4">
        <v>538.01</v>
      </c>
    </row>
    <row r="312" spans="1:24" x14ac:dyDescent="0.3">
      <c r="A312">
        <v>11056</v>
      </c>
      <c r="B312">
        <v>2011</v>
      </c>
      <c r="C312">
        <v>2</v>
      </c>
      <c r="D312">
        <v>128</v>
      </c>
      <c r="E312" s="1">
        <v>93.44</v>
      </c>
      <c r="L312" s="3">
        <v>73006</v>
      </c>
      <c r="M312" s="4">
        <v>156.94999999999999</v>
      </c>
      <c r="N312" s="4">
        <v>160.6</v>
      </c>
      <c r="O312" s="4">
        <v>159.13999999999999</v>
      </c>
      <c r="P312" s="4">
        <v>164.98</v>
      </c>
      <c r="Q312" s="4">
        <v>140.16</v>
      </c>
      <c r="R312" s="4">
        <v>151.84</v>
      </c>
      <c r="S312" s="4">
        <v>136.51</v>
      </c>
      <c r="T312" s="4">
        <v>153.29999999999998</v>
      </c>
      <c r="U312" s="4">
        <v>143.81</v>
      </c>
      <c r="V312" s="4">
        <v>142.35</v>
      </c>
      <c r="W312" s="4">
        <v>146.72999999999999</v>
      </c>
      <c r="X312" s="4">
        <v>1656.3699999999997</v>
      </c>
    </row>
    <row r="313" spans="1:24" x14ac:dyDescent="0.3">
      <c r="A313">
        <v>11056</v>
      </c>
      <c r="B313">
        <v>2012</v>
      </c>
      <c r="C313">
        <v>2</v>
      </c>
      <c r="D313">
        <v>117</v>
      </c>
      <c r="E313" s="1">
        <v>85.41</v>
      </c>
      <c r="L313" s="3">
        <v>73009</v>
      </c>
      <c r="M313" s="4">
        <v>42.339999999999996</v>
      </c>
      <c r="N313" s="4">
        <v>42.339999999999996</v>
      </c>
      <c r="O313" s="4">
        <v>37.96</v>
      </c>
      <c r="P313" s="4">
        <v>37.229999999999997</v>
      </c>
      <c r="Q313" s="4">
        <v>44.53</v>
      </c>
      <c r="R313" s="4">
        <v>37.96</v>
      </c>
      <c r="S313" s="4">
        <v>48.91</v>
      </c>
      <c r="T313" s="4">
        <v>46.72</v>
      </c>
      <c r="U313" s="4">
        <v>43.8</v>
      </c>
      <c r="V313" s="4">
        <v>39.42</v>
      </c>
      <c r="W313" s="4">
        <v>43.07</v>
      </c>
      <c r="X313" s="4">
        <v>464.28000000000003</v>
      </c>
    </row>
    <row r="314" spans="1:24" x14ac:dyDescent="0.3">
      <c r="A314">
        <v>11056</v>
      </c>
      <c r="B314">
        <v>2013</v>
      </c>
      <c r="C314">
        <v>2</v>
      </c>
      <c r="D314">
        <v>128</v>
      </c>
      <c r="E314" s="1">
        <v>93.44</v>
      </c>
      <c r="L314" s="3">
        <v>73022</v>
      </c>
      <c r="M314" s="4">
        <v>16.059999999999999</v>
      </c>
      <c r="N314" s="4">
        <v>37.96</v>
      </c>
      <c r="O314" s="4">
        <v>24.09</v>
      </c>
      <c r="P314" s="4">
        <v>27.009999999999998</v>
      </c>
      <c r="Q314" s="4">
        <v>21.9</v>
      </c>
      <c r="R314" s="4">
        <v>21.9</v>
      </c>
      <c r="S314" s="4">
        <v>18.25</v>
      </c>
      <c r="T314" s="4">
        <v>14.6</v>
      </c>
      <c r="U314" s="4">
        <v>16.059999999999999</v>
      </c>
      <c r="V314" s="4">
        <v>13.87</v>
      </c>
      <c r="W314" s="4">
        <v>21.169999999999998</v>
      </c>
      <c r="X314" s="4">
        <v>232.87</v>
      </c>
    </row>
    <row r="315" spans="1:24" x14ac:dyDescent="0.3">
      <c r="A315">
        <v>11056</v>
      </c>
      <c r="B315">
        <v>2014</v>
      </c>
      <c r="C315">
        <v>2</v>
      </c>
      <c r="D315">
        <v>131</v>
      </c>
      <c r="E315" s="1">
        <v>95.63</v>
      </c>
      <c r="L315" s="3">
        <v>73032</v>
      </c>
      <c r="M315" s="4">
        <v>47.449999999999996</v>
      </c>
      <c r="N315" s="4">
        <v>39.42</v>
      </c>
      <c r="O315" s="4">
        <v>40.15</v>
      </c>
      <c r="P315" s="4">
        <v>32.85</v>
      </c>
      <c r="Q315" s="4">
        <v>43.07</v>
      </c>
      <c r="R315" s="4">
        <v>34.31</v>
      </c>
      <c r="S315" s="4">
        <v>33.58</v>
      </c>
      <c r="T315" s="4">
        <v>28.47</v>
      </c>
      <c r="U315" s="4">
        <v>36.5</v>
      </c>
      <c r="V315" s="4">
        <v>37.229999999999997</v>
      </c>
      <c r="W315" s="4">
        <v>29.93</v>
      </c>
      <c r="X315" s="4">
        <v>402.96</v>
      </c>
    </row>
    <row r="316" spans="1:24" x14ac:dyDescent="0.3">
      <c r="A316">
        <v>11056</v>
      </c>
      <c r="B316">
        <v>2015</v>
      </c>
      <c r="C316">
        <v>2</v>
      </c>
      <c r="D316">
        <v>139</v>
      </c>
      <c r="E316" s="1">
        <v>101.47</v>
      </c>
      <c r="L316" s="3">
        <v>73040</v>
      </c>
      <c r="M316" s="4">
        <v>31.39</v>
      </c>
      <c r="N316" s="4">
        <v>29.93</v>
      </c>
      <c r="O316" s="4">
        <v>32.85</v>
      </c>
      <c r="P316" s="4">
        <v>27.009999999999998</v>
      </c>
      <c r="Q316" s="4">
        <v>38.69</v>
      </c>
      <c r="R316" s="4">
        <v>29.2</v>
      </c>
      <c r="S316" s="4">
        <v>34.31</v>
      </c>
      <c r="T316" s="4">
        <v>32.85</v>
      </c>
      <c r="U316" s="4">
        <v>33.58</v>
      </c>
      <c r="V316" s="4">
        <v>27.74</v>
      </c>
      <c r="W316" s="4">
        <v>41.61</v>
      </c>
      <c r="X316" s="4">
        <v>359.16</v>
      </c>
    </row>
    <row r="317" spans="1:24" x14ac:dyDescent="0.3">
      <c r="A317">
        <v>11056</v>
      </c>
      <c r="B317">
        <v>2016</v>
      </c>
      <c r="C317">
        <v>2</v>
      </c>
      <c r="D317">
        <v>97</v>
      </c>
      <c r="E317" s="1">
        <v>70.81</v>
      </c>
      <c r="L317" s="3">
        <v>73042</v>
      </c>
      <c r="M317" s="4">
        <v>110.96</v>
      </c>
      <c r="N317" s="4">
        <v>105.85</v>
      </c>
      <c r="O317" s="4">
        <v>105.12</v>
      </c>
      <c r="P317" s="4">
        <v>121.17999999999999</v>
      </c>
      <c r="Q317" s="4">
        <v>119.72</v>
      </c>
      <c r="R317" s="4">
        <v>129.21</v>
      </c>
      <c r="S317" s="4">
        <v>116.8</v>
      </c>
      <c r="T317" s="4">
        <v>132.13</v>
      </c>
      <c r="U317" s="4">
        <v>101.47</v>
      </c>
      <c r="V317" s="4">
        <v>133.59</v>
      </c>
      <c r="W317" s="4">
        <v>109.5</v>
      </c>
      <c r="X317" s="4">
        <v>1285.53</v>
      </c>
    </row>
    <row r="318" spans="1:24" x14ac:dyDescent="0.3">
      <c r="A318">
        <v>11056</v>
      </c>
      <c r="B318">
        <v>2017</v>
      </c>
      <c r="C318">
        <v>2</v>
      </c>
      <c r="D318">
        <v>87</v>
      </c>
      <c r="E318" s="1">
        <v>63.51</v>
      </c>
      <c r="L318" s="3">
        <v>73066</v>
      </c>
      <c r="M318" s="4">
        <v>73</v>
      </c>
      <c r="N318" s="4">
        <v>62.05</v>
      </c>
      <c r="O318" s="4">
        <v>70.81</v>
      </c>
      <c r="P318" s="4">
        <v>84.679999999999993</v>
      </c>
      <c r="Q318" s="4">
        <v>65.7</v>
      </c>
      <c r="R318" s="4">
        <v>73.73</v>
      </c>
      <c r="S318" s="4">
        <v>70.81</v>
      </c>
      <c r="T318" s="4">
        <v>62.78</v>
      </c>
      <c r="U318" s="4">
        <v>73.73</v>
      </c>
      <c r="V318" s="4">
        <v>68.62</v>
      </c>
      <c r="W318" s="4">
        <v>73.73</v>
      </c>
      <c r="X318" s="4">
        <v>779.6400000000001</v>
      </c>
    </row>
    <row r="319" spans="1:24" x14ac:dyDescent="0.3">
      <c r="A319">
        <v>11056</v>
      </c>
      <c r="B319">
        <v>2018</v>
      </c>
      <c r="C319">
        <v>2</v>
      </c>
      <c r="D319">
        <v>126</v>
      </c>
      <c r="E319" s="1">
        <v>91.98</v>
      </c>
      <c r="L319" s="3">
        <v>73083</v>
      </c>
      <c r="M319" s="4">
        <v>124.1</v>
      </c>
      <c r="N319" s="4">
        <v>133.59</v>
      </c>
      <c r="O319" s="4">
        <v>126.28999999999999</v>
      </c>
      <c r="P319" s="4">
        <v>122.64</v>
      </c>
      <c r="Q319" s="4">
        <v>115.34</v>
      </c>
      <c r="R319" s="4">
        <v>124.1</v>
      </c>
      <c r="S319" s="4">
        <v>130.66999999999999</v>
      </c>
      <c r="T319" s="4">
        <v>107.31</v>
      </c>
      <c r="U319" s="4">
        <v>130.66999999999999</v>
      </c>
      <c r="V319" s="4">
        <v>118.25999999999999</v>
      </c>
      <c r="W319" s="4">
        <v>109.5</v>
      </c>
      <c r="X319" s="4">
        <v>1342.47</v>
      </c>
    </row>
    <row r="320" spans="1:24" x14ac:dyDescent="0.3">
      <c r="A320">
        <v>11056</v>
      </c>
      <c r="B320">
        <v>2019</v>
      </c>
      <c r="C320">
        <v>2</v>
      </c>
      <c r="D320">
        <v>115</v>
      </c>
      <c r="E320" s="1">
        <v>83.95</v>
      </c>
      <c r="L320" s="3">
        <v>73098</v>
      </c>
      <c r="M320" s="4">
        <v>35.769999999999996</v>
      </c>
      <c r="N320" s="4">
        <v>48.18</v>
      </c>
      <c r="O320" s="4">
        <v>32.85</v>
      </c>
      <c r="P320" s="4">
        <v>48.91</v>
      </c>
      <c r="Q320" s="4">
        <v>34.31</v>
      </c>
      <c r="R320" s="4">
        <v>32.85</v>
      </c>
      <c r="S320" s="4">
        <v>40.15</v>
      </c>
      <c r="T320" s="4">
        <v>29.2</v>
      </c>
      <c r="U320" s="4">
        <v>24.09</v>
      </c>
      <c r="V320" s="4">
        <v>29.2</v>
      </c>
      <c r="W320" s="4">
        <v>21.169999999999998</v>
      </c>
      <c r="X320" s="4">
        <v>376.67999999999995</v>
      </c>
    </row>
    <row r="321" spans="1:24" x14ac:dyDescent="0.3">
      <c r="A321">
        <v>11057</v>
      </c>
      <c r="B321">
        <v>2009</v>
      </c>
      <c r="C321">
        <v>2</v>
      </c>
      <c r="D321">
        <v>101</v>
      </c>
      <c r="E321" s="1">
        <v>73.73</v>
      </c>
      <c r="L321" s="3">
        <v>73107</v>
      </c>
      <c r="M321" s="4">
        <v>167.17</v>
      </c>
      <c r="N321" s="4">
        <v>183.23</v>
      </c>
      <c r="O321" s="4">
        <v>194.91</v>
      </c>
      <c r="P321" s="4">
        <v>171.54999999999998</v>
      </c>
      <c r="Q321" s="4">
        <v>180.31</v>
      </c>
      <c r="R321" s="4">
        <v>168.63</v>
      </c>
      <c r="S321" s="4">
        <v>155.49</v>
      </c>
      <c r="T321" s="4">
        <v>180.31</v>
      </c>
      <c r="U321" s="4">
        <v>178.85</v>
      </c>
      <c r="V321" s="4">
        <v>176.66</v>
      </c>
      <c r="W321" s="4">
        <v>169.35999999999999</v>
      </c>
      <c r="X321" s="4">
        <v>1926.4699999999996</v>
      </c>
    </row>
    <row r="322" spans="1:24" x14ac:dyDescent="0.3">
      <c r="A322">
        <v>11057</v>
      </c>
      <c r="B322">
        <v>2010</v>
      </c>
      <c r="C322">
        <v>2</v>
      </c>
      <c r="D322">
        <v>95</v>
      </c>
      <c r="E322" s="1">
        <v>69.349999999999994</v>
      </c>
      <c r="L322" s="3">
        <v>73109</v>
      </c>
      <c r="M322" s="4">
        <v>20.439999999999998</v>
      </c>
      <c r="N322" s="4">
        <v>30.66</v>
      </c>
      <c r="O322" s="4">
        <v>13.14</v>
      </c>
      <c r="P322" s="4">
        <v>20.439999999999998</v>
      </c>
      <c r="Q322" s="4">
        <v>21.169999999999998</v>
      </c>
      <c r="R322" s="4">
        <v>13.87</v>
      </c>
      <c r="S322" s="4">
        <v>10.95</v>
      </c>
      <c r="T322" s="4">
        <v>19.71</v>
      </c>
      <c r="U322" s="4">
        <v>16.059999999999999</v>
      </c>
      <c r="V322" s="4">
        <v>16.79</v>
      </c>
      <c r="W322" s="4">
        <v>19.71</v>
      </c>
      <c r="X322" s="4">
        <v>202.94</v>
      </c>
    </row>
    <row r="323" spans="1:24" x14ac:dyDescent="0.3">
      <c r="A323">
        <v>11057</v>
      </c>
      <c r="B323">
        <v>2011</v>
      </c>
      <c r="C323">
        <v>2</v>
      </c>
      <c r="D323">
        <v>95</v>
      </c>
      <c r="E323" s="1">
        <v>69.349999999999994</v>
      </c>
      <c r="L323" s="3" t="s">
        <v>56</v>
      </c>
      <c r="M323" s="4">
        <v>29680.339999999986</v>
      </c>
      <c r="N323" s="4">
        <v>31150.560000000019</v>
      </c>
      <c r="O323" s="4">
        <v>30661.459999999988</v>
      </c>
      <c r="P323" s="4">
        <v>31035.94999999999</v>
      </c>
      <c r="Q323" s="4">
        <v>31454.239999999994</v>
      </c>
      <c r="R323" s="4">
        <v>31198.010000000013</v>
      </c>
      <c r="S323" s="4">
        <v>30402.310000000016</v>
      </c>
      <c r="T323" s="4">
        <v>30905.28000000001</v>
      </c>
      <c r="U323" s="4">
        <v>29913.210000000003</v>
      </c>
      <c r="V323" s="4">
        <v>30365.81</v>
      </c>
      <c r="W323" s="4">
        <v>29687.640000000007</v>
      </c>
      <c r="X323" s="4">
        <v>336454.80999999976</v>
      </c>
    </row>
    <row r="324" spans="1:24" x14ac:dyDescent="0.3">
      <c r="A324">
        <v>11057</v>
      </c>
      <c r="B324">
        <v>2012</v>
      </c>
      <c r="C324">
        <v>2</v>
      </c>
      <c r="D324">
        <v>88</v>
      </c>
      <c r="E324" s="1">
        <v>64.239999999999995</v>
      </c>
    </row>
    <row r="325" spans="1:24" x14ac:dyDescent="0.3">
      <c r="A325">
        <v>11057</v>
      </c>
      <c r="B325">
        <v>2013</v>
      </c>
      <c r="C325">
        <v>2</v>
      </c>
      <c r="D325">
        <v>94</v>
      </c>
      <c r="E325" s="1">
        <v>68.62</v>
      </c>
    </row>
    <row r="326" spans="1:24" x14ac:dyDescent="0.3">
      <c r="A326">
        <v>11057</v>
      </c>
      <c r="B326">
        <v>2014</v>
      </c>
      <c r="C326">
        <v>2</v>
      </c>
      <c r="D326">
        <v>67</v>
      </c>
      <c r="E326" s="1">
        <v>48.91</v>
      </c>
    </row>
    <row r="327" spans="1:24" x14ac:dyDescent="0.3">
      <c r="A327">
        <v>11057</v>
      </c>
      <c r="B327">
        <v>2015</v>
      </c>
      <c r="C327">
        <v>2</v>
      </c>
      <c r="D327">
        <v>105</v>
      </c>
      <c r="E327" s="1">
        <v>76.649999999999991</v>
      </c>
    </row>
    <row r="328" spans="1:24" x14ac:dyDescent="0.3">
      <c r="A328">
        <v>11057</v>
      </c>
      <c r="B328">
        <v>2016</v>
      </c>
      <c r="C328">
        <v>2</v>
      </c>
      <c r="D328">
        <v>96</v>
      </c>
      <c r="E328" s="1">
        <v>70.08</v>
      </c>
    </row>
    <row r="329" spans="1:24" x14ac:dyDescent="0.3">
      <c r="A329">
        <v>11057</v>
      </c>
      <c r="B329">
        <v>2017</v>
      </c>
      <c r="C329">
        <v>2</v>
      </c>
      <c r="D329">
        <v>88</v>
      </c>
      <c r="E329" s="1">
        <v>64.239999999999995</v>
      </c>
    </row>
    <row r="330" spans="1:24" x14ac:dyDescent="0.3">
      <c r="A330">
        <v>11057</v>
      </c>
      <c r="B330">
        <v>2018</v>
      </c>
      <c r="C330">
        <v>2</v>
      </c>
      <c r="D330">
        <v>88</v>
      </c>
      <c r="E330" s="1">
        <v>64.239999999999995</v>
      </c>
    </row>
    <row r="331" spans="1:24" x14ac:dyDescent="0.3">
      <c r="A331">
        <v>11057</v>
      </c>
      <c r="B331">
        <v>2019</v>
      </c>
      <c r="C331">
        <v>2</v>
      </c>
      <c r="D331">
        <v>85</v>
      </c>
      <c r="E331" s="1">
        <v>62.05</v>
      </c>
    </row>
    <row r="332" spans="1:24" x14ac:dyDescent="0.3">
      <c r="A332">
        <v>12002</v>
      </c>
      <c r="B332">
        <v>2009</v>
      </c>
      <c r="C332">
        <v>2</v>
      </c>
      <c r="D332">
        <v>68</v>
      </c>
      <c r="E332" s="1">
        <v>49.64</v>
      </c>
    </row>
    <row r="333" spans="1:24" x14ac:dyDescent="0.3">
      <c r="A333">
        <v>12002</v>
      </c>
      <c r="B333">
        <v>2010</v>
      </c>
      <c r="C333">
        <v>2</v>
      </c>
      <c r="D333">
        <v>71</v>
      </c>
      <c r="E333" s="1">
        <v>51.83</v>
      </c>
    </row>
    <row r="334" spans="1:24" x14ac:dyDescent="0.3">
      <c r="A334">
        <v>12002</v>
      </c>
      <c r="B334">
        <v>2011</v>
      </c>
      <c r="C334">
        <v>2</v>
      </c>
      <c r="D334">
        <v>77</v>
      </c>
      <c r="E334" s="1">
        <v>56.21</v>
      </c>
    </row>
    <row r="335" spans="1:24" x14ac:dyDescent="0.3">
      <c r="A335">
        <v>12002</v>
      </c>
      <c r="B335">
        <v>2012</v>
      </c>
      <c r="C335">
        <v>2</v>
      </c>
      <c r="D335">
        <v>82</v>
      </c>
      <c r="E335" s="1">
        <v>59.86</v>
      </c>
    </row>
    <row r="336" spans="1:24" x14ac:dyDescent="0.3">
      <c r="A336">
        <v>12002</v>
      </c>
      <c r="B336">
        <v>2013</v>
      </c>
      <c r="C336">
        <v>2</v>
      </c>
      <c r="D336">
        <v>85</v>
      </c>
      <c r="E336" s="1">
        <v>62.05</v>
      </c>
    </row>
    <row r="337" spans="1:5" x14ac:dyDescent="0.3">
      <c r="A337">
        <v>12002</v>
      </c>
      <c r="B337">
        <v>2014</v>
      </c>
      <c r="C337">
        <v>2</v>
      </c>
      <c r="D337">
        <v>69</v>
      </c>
      <c r="E337" s="1">
        <v>50.37</v>
      </c>
    </row>
    <row r="338" spans="1:5" x14ac:dyDescent="0.3">
      <c r="A338">
        <v>12002</v>
      </c>
      <c r="B338">
        <v>2015</v>
      </c>
      <c r="C338">
        <v>2</v>
      </c>
      <c r="D338">
        <v>72</v>
      </c>
      <c r="E338" s="1">
        <v>52.56</v>
      </c>
    </row>
    <row r="339" spans="1:5" x14ac:dyDescent="0.3">
      <c r="A339">
        <v>12002</v>
      </c>
      <c r="B339">
        <v>2016</v>
      </c>
      <c r="C339">
        <v>2</v>
      </c>
      <c r="D339">
        <v>74</v>
      </c>
      <c r="E339" s="1">
        <v>54.019999999999996</v>
      </c>
    </row>
    <row r="340" spans="1:5" x14ac:dyDescent="0.3">
      <c r="A340">
        <v>12002</v>
      </c>
      <c r="B340">
        <v>2017</v>
      </c>
      <c r="C340">
        <v>2</v>
      </c>
      <c r="D340">
        <v>60</v>
      </c>
      <c r="E340" s="1">
        <v>43.8</v>
      </c>
    </row>
    <row r="341" spans="1:5" x14ac:dyDescent="0.3">
      <c r="A341">
        <v>12002</v>
      </c>
      <c r="B341">
        <v>2018</v>
      </c>
      <c r="C341">
        <v>2</v>
      </c>
      <c r="D341">
        <v>68</v>
      </c>
      <c r="E341" s="1">
        <v>49.64</v>
      </c>
    </row>
    <row r="342" spans="1:5" x14ac:dyDescent="0.3">
      <c r="A342">
        <v>12002</v>
      </c>
      <c r="B342">
        <v>2019</v>
      </c>
      <c r="C342">
        <v>2</v>
      </c>
      <c r="D342">
        <v>68</v>
      </c>
      <c r="E342" s="1">
        <v>49.64</v>
      </c>
    </row>
    <row r="343" spans="1:5" x14ac:dyDescent="0.3">
      <c r="A343">
        <v>12005</v>
      </c>
      <c r="B343">
        <v>2009</v>
      </c>
      <c r="C343">
        <v>2</v>
      </c>
      <c r="D343">
        <v>79</v>
      </c>
      <c r="E343" s="1">
        <v>57.67</v>
      </c>
    </row>
    <row r="344" spans="1:5" x14ac:dyDescent="0.3">
      <c r="A344">
        <v>12005</v>
      </c>
      <c r="B344">
        <v>2010</v>
      </c>
      <c r="C344">
        <v>2</v>
      </c>
      <c r="D344">
        <v>95</v>
      </c>
      <c r="E344" s="1">
        <v>69.349999999999994</v>
      </c>
    </row>
    <row r="345" spans="1:5" x14ac:dyDescent="0.3">
      <c r="A345">
        <v>12005</v>
      </c>
      <c r="B345">
        <v>2011</v>
      </c>
      <c r="C345">
        <v>2</v>
      </c>
      <c r="D345">
        <v>84</v>
      </c>
      <c r="E345" s="1">
        <v>61.32</v>
      </c>
    </row>
    <row r="346" spans="1:5" x14ac:dyDescent="0.3">
      <c r="A346">
        <v>12005</v>
      </c>
      <c r="B346">
        <v>2012</v>
      </c>
      <c r="C346">
        <v>2</v>
      </c>
      <c r="D346">
        <v>101</v>
      </c>
      <c r="E346" s="1">
        <v>73.73</v>
      </c>
    </row>
    <row r="347" spans="1:5" x14ac:dyDescent="0.3">
      <c r="A347">
        <v>12005</v>
      </c>
      <c r="B347">
        <v>2013</v>
      </c>
      <c r="C347">
        <v>2</v>
      </c>
      <c r="D347">
        <v>83</v>
      </c>
      <c r="E347" s="1">
        <v>60.589999999999996</v>
      </c>
    </row>
    <row r="348" spans="1:5" x14ac:dyDescent="0.3">
      <c r="A348">
        <v>12005</v>
      </c>
      <c r="B348">
        <v>2014</v>
      </c>
      <c r="C348">
        <v>2</v>
      </c>
      <c r="D348">
        <v>91</v>
      </c>
      <c r="E348" s="1">
        <v>66.429999999999993</v>
      </c>
    </row>
    <row r="349" spans="1:5" x14ac:dyDescent="0.3">
      <c r="A349">
        <v>12005</v>
      </c>
      <c r="B349">
        <v>2015</v>
      </c>
      <c r="C349">
        <v>2</v>
      </c>
      <c r="D349">
        <v>86</v>
      </c>
      <c r="E349" s="1">
        <v>62.78</v>
      </c>
    </row>
    <row r="350" spans="1:5" x14ac:dyDescent="0.3">
      <c r="A350">
        <v>12005</v>
      </c>
      <c r="B350">
        <v>2016</v>
      </c>
      <c r="C350">
        <v>2</v>
      </c>
      <c r="D350">
        <v>80</v>
      </c>
      <c r="E350" s="1">
        <v>58.4</v>
      </c>
    </row>
    <row r="351" spans="1:5" x14ac:dyDescent="0.3">
      <c r="A351">
        <v>12005</v>
      </c>
      <c r="B351">
        <v>2017</v>
      </c>
      <c r="C351">
        <v>2</v>
      </c>
      <c r="D351">
        <v>81</v>
      </c>
      <c r="E351" s="1">
        <v>59.129999999999995</v>
      </c>
    </row>
    <row r="352" spans="1:5" x14ac:dyDescent="0.3">
      <c r="A352">
        <v>12005</v>
      </c>
      <c r="B352">
        <v>2018</v>
      </c>
      <c r="C352">
        <v>2</v>
      </c>
      <c r="D352">
        <v>94</v>
      </c>
      <c r="E352" s="1">
        <v>68.62</v>
      </c>
    </row>
    <row r="353" spans="1:5" x14ac:dyDescent="0.3">
      <c r="A353">
        <v>12005</v>
      </c>
      <c r="B353">
        <v>2019</v>
      </c>
      <c r="C353">
        <v>2</v>
      </c>
      <c r="D353">
        <v>74</v>
      </c>
      <c r="E353" s="1">
        <v>54.019999999999996</v>
      </c>
    </row>
    <row r="354" spans="1:5" x14ac:dyDescent="0.3">
      <c r="A354">
        <v>12007</v>
      </c>
      <c r="B354">
        <v>2009</v>
      </c>
      <c r="C354">
        <v>2</v>
      </c>
      <c r="D354">
        <v>126</v>
      </c>
      <c r="E354" s="1">
        <v>91.98</v>
      </c>
    </row>
    <row r="355" spans="1:5" x14ac:dyDescent="0.3">
      <c r="A355">
        <v>12007</v>
      </c>
      <c r="B355">
        <v>2010</v>
      </c>
      <c r="C355">
        <v>2</v>
      </c>
      <c r="D355">
        <v>125</v>
      </c>
      <c r="E355" s="1">
        <v>91.25</v>
      </c>
    </row>
    <row r="356" spans="1:5" x14ac:dyDescent="0.3">
      <c r="A356">
        <v>12007</v>
      </c>
      <c r="B356">
        <v>2011</v>
      </c>
      <c r="C356">
        <v>2</v>
      </c>
      <c r="D356">
        <v>145</v>
      </c>
      <c r="E356" s="1">
        <v>105.85</v>
      </c>
    </row>
    <row r="357" spans="1:5" x14ac:dyDescent="0.3">
      <c r="A357">
        <v>12007</v>
      </c>
      <c r="B357">
        <v>2012</v>
      </c>
      <c r="C357">
        <v>2</v>
      </c>
      <c r="D357">
        <v>113</v>
      </c>
      <c r="E357" s="1">
        <v>82.49</v>
      </c>
    </row>
    <row r="358" spans="1:5" x14ac:dyDescent="0.3">
      <c r="A358">
        <v>12007</v>
      </c>
      <c r="B358">
        <v>2013</v>
      </c>
      <c r="C358">
        <v>2</v>
      </c>
      <c r="D358">
        <v>130</v>
      </c>
      <c r="E358" s="1">
        <v>94.899999999999991</v>
      </c>
    </row>
    <row r="359" spans="1:5" x14ac:dyDescent="0.3">
      <c r="A359">
        <v>12007</v>
      </c>
      <c r="B359">
        <v>2014</v>
      </c>
      <c r="C359">
        <v>2</v>
      </c>
      <c r="D359">
        <v>103</v>
      </c>
      <c r="E359" s="1">
        <v>75.19</v>
      </c>
    </row>
    <row r="360" spans="1:5" x14ac:dyDescent="0.3">
      <c r="A360">
        <v>12007</v>
      </c>
      <c r="B360">
        <v>2015</v>
      </c>
      <c r="C360">
        <v>2</v>
      </c>
      <c r="D360">
        <v>112</v>
      </c>
      <c r="E360" s="1">
        <v>81.759999999999991</v>
      </c>
    </row>
    <row r="361" spans="1:5" x14ac:dyDescent="0.3">
      <c r="A361">
        <v>12007</v>
      </c>
      <c r="B361">
        <v>2016</v>
      </c>
      <c r="C361">
        <v>2</v>
      </c>
      <c r="D361">
        <v>115</v>
      </c>
      <c r="E361" s="1">
        <v>83.95</v>
      </c>
    </row>
    <row r="362" spans="1:5" x14ac:dyDescent="0.3">
      <c r="A362">
        <v>12007</v>
      </c>
      <c r="B362">
        <v>2017</v>
      </c>
      <c r="C362">
        <v>2</v>
      </c>
      <c r="D362">
        <v>100</v>
      </c>
      <c r="E362" s="1">
        <v>73</v>
      </c>
    </row>
    <row r="363" spans="1:5" x14ac:dyDescent="0.3">
      <c r="A363">
        <v>12007</v>
      </c>
      <c r="B363">
        <v>2018</v>
      </c>
      <c r="C363">
        <v>2</v>
      </c>
      <c r="D363">
        <v>103</v>
      </c>
      <c r="E363" s="1">
        <v>75.19</v>
      </c>
    </row>
    <row r="364" spans="1:5" x14ac:dyDescent="0.3">
      <c r="A364">
        <v>12007</v>
      </c>
      <c r="B364">
        <v>2019</v>
      </c>
      <c r="C364">
        <v>2</v>
      </c>
      <c r="D364">
        <v>109</v>
      </c>
      <c r="E364" s="1">
        <v>79.569999999999993</v>
      </c>
    </row>
    <row r="365" spans="1:5" x14ac:dyDescent="0.3">
      <c r="A365">
        <v>12009</v>
      </c>
      <c r="B365">
        <v>2009</v>
      </c>
      <c r="C365">
        <v>2</v>
      </c>
      <c r="D365">
        <v>124</v>
      </c>
      <c r="E365" s="1">
        <v>90.52</v>
      </c>
    </row>
    <row r="366" spans="1:5" x14ac:dyDescent="0.3">
      <c r="A366">
        <v>12009</v>
      </c>
      <c r="B366">
        <v>2010</v>
      </c>
      <c r="C366">
        <v>2</v>
      </c>
      <c r="D366">
        <v>118</v>
      </c>
      <c r="E366" s="1">
        <v>86.14</v>
      </c>
    </row>
    <row r="367" spans="1:5" x14ac:dyDescent="0.3">
      <c r="A367">
        <v>12009</v>
      </c>
      <c r="B367">
        <v>2011</v>
      </c>
      <c r="C367">
        <v>2</v>
      </c>
      <c r="D367">
        <v>121</v>
      </c>
      <c r="E367" s="1">
        <v>88.33</v>
      </c>
    </row>
    <row r="368" spans="1:5" x14ac:dyDescent="0.3">
      <c r="A368">
        <v>12009</v>
      </c>
      <c r="B368">
        <v>2012</v>
      </c>
      <c r="C368">
        <v>2</v>
      </c>
      <c r="D368">
        <v>114</v>
      </c>
      <c r="E368" s="1">
        <v>83.22</v>
      </c>
    </row>
    <row r="369" spans="1:5" x14ac:dyDescent="0.3">
      <c r="A369">
        <v>12009</v>
      </c>
      <c r="B369">
        <v>2013</v>
      </c>
      <c r="C369">
        <v>2</v>
      </c>
      <c r="D369">
        <v>119</v>
      </c>
      <c r="E369" s="1">
        <v>86.87</v>
      </c>
    </row>
    <row r="370" spans="1:5" x14ac:dyDescent="0.3">
      <c r="A370">
        <v>12009</v>
      </c>
      <c r="B370">
        <v>2014</v>
      </c>
      <c r="C370">
        <v>2</v>
      </c>
      <c r="D370">
        <v>103</v>
      </c>
      <c r="E370" s="1">
        <v>75.19</v>
      </c>
    </row>
    <row r="371" spans="1:5" x14ac:dyDescent="0.3">
      <c r="A371">
        <v>12009</v>
      </c>
      <c r="B371">
        <v>2015</v>
      </c>
      <c r="C371">
        <v>2</v>
      </c>
      <c r="D371">
        <v>109</v>
      </c>
      <c r="E371" s="1">
        <v>79.569999999999993</v>
      </c>
    </row>
    <row r="372" spans="1:5" x14ac:dyDescent="0.3">
      <c r="A372">
        <v>12009</v>
      </c>
      <c r="B372">
        <v>2016</v>
      </c>
      <c r="C372">
        <v>2</v>
      </c>
      <c r="D372">
        <v>96</v>
      </c>
      <c r="E372" s="1">
        <v>70.08</v>
      </c>
    </row>
    <row r="373" spans="1:5" x14ac:dyDescent="0.3">
      <c r="A373">
        <v>12009</v>
      </c>
      <c r="B373">
        <v>2017</v>
      </c>
      <c r="C373">
        <v>2</v>
      </c>
      <c r="D373">
        <v>91</v>
      </c>
      <c r="E373" s="1">
        <v>66.429999999999993</v>
      </c>
    </row>
    <row r="374" spans="1:5" x14ac:dyDescent="0.3">
      <c r="A374">
        <v>12009</v>
      </c>
      <c r="B374">
        <v>2018</v>
      </c>
      <c r="C374">
        <v>2</v>
      </c>
      <c r="D374">
        <v>97</v>
      </c>
      <c r="E374" s="1">
        <v>70.81</v>
      </c>
    </row>
    <row r="375" spans="1:5" x14ac:dyDescent="0.3">
      <c r="A375">
        <v>12009</v>
      </c>
      <c r="B375">
        <v>2019</v>
      </c>
      <c r="C375">
        <v>2</v>
      </c>
      <c r="D375">
        <v>70</v>
      </c>
      <c r="E375" s="1">
        <v>51.1</v>
      </c>
    </row>
    <row r="376" spans="1:5" x14ac:dyDescent="0.3">
      <c r="A376">
        <v>12014</v>
      </c>
      <c r="B376">
        <v>2009</v>
      </c>
      <c r="C376">
        <v>2</v>
      </c>
      <c r="D376">
        <v>202</v>
      </c>
      <c r="E376" s="1">
        <v>147.46</v>
      </c>
    </row>
    <row r="377" spans="1:5" x14ac:dyDescent="0.3">
      <c r="A377">
        <v>12014</v>
      </c>
      <c r="B377">
        <v>2010</v>
      </c>
      <c r="C377">
        <v>2</v>
      </c>
      <c r="D377">
        <v>215</v>
      </c>
      <c r="E377" s="1">
        <v>156.94999999999999</v>
      </c>
    </row>
    <row r="378" spans="1:5" x14ac:dyDescent="0.3">
      <c r="A378">
        <v>12014</v>
      </c>
      <c r="B378">
        <v>2011</v>
      </c>
      <c r="C378">
        <v>2</v>
      </c>
      <c r="D378">
        <v>231</v>
      </c>
      <c r="E378" s="1">
        <v>168.63</v>
      </c>
    </row>
    <row r="379" spans="1:5" x14ac:dyDescent="0.3">
      <c r="A379">
        <v>12014</v>
      </c>
      <c r="B379">
        <v>2012</v>
      </c>
      <c r="C379">
        <v>2</v>
      </c>
      <c r="D379">
        <v>209</v>
      </c>
      <c r="E379" s="1">
        <v>152.57</v>
      </c>
    </row>
    <row r="380" spans="1:5" x14ac:dyDescent="0.3">
      <c r="A380">
        <v>12014</v>
      </c>
      <c r="B380">
        <v>2013</v>
      </c>
      <c r="C380">
        <v>2</v>
      </c>
      <c r="D380">
        <v>243</v>
      </c>
      <c r="E380" s="1">
        <v>177.39</v>
      </c>
    </row>
    <row r="381" spans="1:5" x14ac:dyDescent="0.3">
      <c r="A381">
        <v>12014</v>
      </c>
      <c r="B381">
        <v>2014</v>
      </c>
      <c r="C381">
        <v>2</v>
      </c>
      <c r="D381">
        <v>224</v>
      </c>
      <c r="E381" s="1">
        <v>163.51999999999998</v>
      </c>
    </row>
    <row r="382" spans="1:5" x14ac:dyDescent="0.3">
      <c r="A382">
        <v>12014</v>
      </c>
      <c r="B382">
        <v>2015</v>
      </c>
      <c r="C382">
        <v>2</v>
      </c>
      <c r="D382">
        <v>246</v>
      </c>
      <c r="E382" s="1">
        <v>179.57999999999998</v>
      </c>
    </row>
    <row r="383" spans="1:5" x14ac:dyDescent="0.3">
      <c r="A383">
        <v>12014</v>
      </c>
      <c r="B383">
        <v>2016</v>
      </c>
      <c r="C383">
        <v>2</v>
      </c>
      <c r="D383">
        <v>236</v>
      </c>
      <c r="E383" s="1">
        <v>172.28</v>
      </c>
    </row>
    <row r="384" spans="1:5" x14ac:dyDescent="0.3">
      <c r="A384">
        <v>12014</v>
      </c>
      <c r="B384">
        <v>2017</v>
      </c>
      <c r="C384">
        <v>2</v>
      </c>
      <c r="D384">
        <v>219</v>
      </c>
      <c r="E384" s="1">
        <v>159.87</v>
      </c>
    </row>
    <row r="385" spans="1:5" x14ac:dyDescent="0.3">
      <c r="A385">
        <v>12014</v>
      </c>
      <c r="B385">
        <v>2018</v>
      </c>
      <c r="C385">
        <v>2</v>
      </c>
      <c r="D385">
        <v>203</v>
      </c>
      <c r="E385" s="1">
        <v>148.19</v>
      </c>
    </row>
    <row r="386" spans="1:5" x14ac:dyDescent="0.3">
      <c r="A386">
        <v>12014</v>
      </c>
      <c r="B386">
        <v>2019</v>
      </c>
      <c r="C386">
        <v>2</v>
      </c>
      <c r="D386">
        <v>203</v>
      </c>
      <c r="E386" s="1">
        <v>148.19</v>
      </c>
    </row>
    <row r="387" spans="1:5" x14ac:dyDescent="0.3">
      <c r="A387">
        <v>12021</v>
      </c>
      <c r="B387">
        <v>2009</v>
      </c>
      <c r="C387">
        <v>2</v>
      </c>
      <c r="D387">
        <v>194</v>
      </c>
      <c r="E387" s="1">
        <v>141.62</v>
      </c>
    </row>
    <row r="388" spans="1:5" x14ac:dyDescent="0.3">
      <c r="A388">
        <v>12021</v>
      </c>
      <c r="B388">
        <v>2010</v>
      </c>
      <c r="C388">
        <v>2</v>
      </c>
      <c r="D388">
        <v>215</v>
      </c>
      <c r="E388" s="1">
        <v>156.94999999999999</v>
      </c>
    </row>
    <row r="389" spans="1:5" x14ac:dyDescent="0.3">
      <c r="A389">
        <v>12021</v>
      </c>
      <c r="B389">
        <v>2011</v>
      </c>
      <c r="C389">
        <v>2</v>
      </c>
      <c r="D389">
        <v>183</v>
      </c>
      <c r="E389" s="1">
        <v>133.59</v>
      </c>
    </row>
    <row r="390" spans="1:5" x14ac:dyDescent="0.3">
      <c r="A390">
        <v>12021</v>
      </c>
      <c r="B390">
        <v>2012</v>
      </c>
      <c r="C390">
        <v>2</v>
      </c>
      <c r="D390">
        <v>167</v>
      </c>
      <c r="E390" s="1">
        <v>121.91</v>
      </c>
    </row>
    <row r="391" spans="1:5" x14ac:dyDescent="0.3">
      <c r="A391">
        <v>12021</v>
      </c>
      <c r="B391">
        <v>2013</v>
      </c>
      <c r="C391">
        <v>2</v>
      </c>
      <c r="D391">
        <v>212</v>
      </c>
      <c r="E391" s="1">
        <v>154.76</v>
      </c>
    </row>
    <row r="392" spans="1:5" x14ac:dyDescent="0.3">
      <c r="A392">
        <v>12021</v>
      </c>
      <c r="B392">
        <v>2014</v>
      </c>
      <c r="C392">
        <v>2</v>
      </c>
      <c r="D392">
        <v>183</v>
      </c>
      <c r="E392" s="1">
        <v>133.59</v>
      </c>
    </row>
    <row r="393" spans="1:5" x14ac:dyDescent="0.3">
      <c r="A393">
        <v>12021</v>
      </c>
      <c r="B393">
        <v>2015</v>
      </c>
      <c r="C393">
        <v>2</v>
      </c>
      <c r="D393">
        <v>198</v>
      </c>
      <c r="E393" s="1">
        <v>144.54</v>
      </c>
    </row>
    <row r="394" spans="1:5" x14ac:dyDescent="0.3">
      <c r="A394">
        <v>12021</v>
      </c>
      <c r="B394">
        <v>2016</v>
      </c>
      <c r="C394">
        <v>2</v>
      </c>
      <c r="D394">
        <v>222</v>
      </c>
      <c r="E394" s="1">
        <v>162.06</v>
      </c>
    </row>
    <row r="395" spans="1:5" x14ac:dyDescent="0.3">
      <c r="A395">
        <v>12021</v>
      </c>
      <c r="B395">
        <v>2017</v>
      </c>
      <c r="C395">
        <v>2</v>
      </c>
      <c r="D395">
        <v>195</v>
      </c>
      <c r="E395" s="1">
        <v>142.35</v>
      </c>
    </row>
    <row r="396" spans="1:5" x14ac:dyDescent="0.3">
      <c r="A396">
        <v>12021</v>
      </c>
      <c r="B396">
        <v>2018</v>
      </c>
      <c r="C396">
        <v>2</v>
      </c>
      <c r="D396">
        <v>175</v>
      </c>
      <c r="E396" s="1">
        <v>127.75</v>
      </c>
    </row>
    <row r="397" spans="1:5" x14ac:dyDescent="0.3">
      <c r="A397">
        <v>12021</v>
      </c>
      <c r="B397">
        <v>2019</v>
      </c>
      <c r="C397">
        <v>2</v>
      </c>
      <c r="D397">
        <v>193</v>
      </c>
      <c r="E397" s="1">
        <v>140.88999999999999</v>
      </c>
    </row>
    <row r="398" spans="1:5" x14ac:dyDescent="0.3">
      <c r="A398">
        <v>12025</v>
      </c>
      <c r="B398">
        <v>2009</v>
      </c>
      <c r="C398">
        <v>2</v>
      </c>
      <c r="D398">
        <v>577</v>
      </c>
      <c r="E398" s="1">
        <v>421.21</v>
      </c>
    </row>
    <row r="399" spans="1:5" x14ac:dyDescent="0.3">
      <c r="A399">
        <v>12025</v>
      </c>
      <c r="B399">
        <v>2010</v>
      </c>
      <c r="C399">
        <v>2</v>
      </c>
      <c r="D399">
        <v>626</v>
      </c>
      <c r="E399" s="1">
        <v>456.97999999999996</v>
      </c>
    </row>
    <row r="400" spans="1:5" x14ac:dyDescent="0.3">
      <c r="A400">
        <v>12025</v>
      </c>
      <c r="B400">
        <v>2011</v>
      </c>
      <c r="C400">
        <v>2</v>
      </c>
      <c r="D400">
        <v>602</v>
      </c>
      <c r="E400" s="1">
        <v>439.46</v>
      </c>
    </row>
    <row r="401" spans="1:5" x14ac:dyDescent="0.3">
      <c r="A401">
        <v>12025</v>
      </c>
      <c r="B401">
        <v>2012</v>
      </c>
      <c r="C401">
        <v>2</v>
      </c>
      <c r="D401">
        <v>631</v>
      </c>
      <c r="E401" s="1">
        <v>460.63</v>
      </c>
    </row>
    <row r="402" spans="1:5" x14ac:dyDescent="0.3">
      <c r="A402">
        <v>12025</v>
      </c>
      <c r="B402">
        <v>2013</v>
      </c>
      <c r="C402">
        <v>2</v>
      </c>
      <c r="D402">
        <v>618</v>
      </c>
      <c r="E402" s="1">
        <v>451.14</v>
      </c>
    </row>
    <row r="403" spans="1:5" x14ac:dyDescent="0.3">
      <c r="A403">
        <v>12025</v>
      </c>
      <c r="B403">
        <v>2014</v>
      </c>
      <c r="C403">
        <v>2</v>
      </c>
      <c r="D403">
        <v>641</v>
      </c>
      <c r="E403" s="1">
        <v>467.93</v>
      </c>
    </row>
    <row r="404" spans="1:5" x14ac:dyDescent="0.3">
      <c r="A404">
        <v>12025</v>
      </c>
      <c r="B404">
        <v>2015</v>
      </c>
      <c r="C404">
        <v>2</v>
      </c>
      <c r="D404">
        <v>595</v>
      </c>
      <c r="E404" s="1">
        <v>434.34999999999997</v>
      </c>
    </row>
    <row r="405" spans="1:5" x14ac:dyDescent="0.3">
      <c r="A405">
        <v>12025</v>
      </c>
      <c r="B405">
        <v>2016</v>
      </c>
      <c r="C405">
        <v>2</v>
      </c>
      <c r="D405">
        <v>603</v>
      </c>
      <c r="E405" s="1">
        <v>440.19</v>
      </c>
    </row>
    <row r="406" spans="1:5" x14ac:dyDescent="0.3">
      <c r="A406">
        <v>12025</v>
      </c>
      <c r="B406">
        <v>2017</v>
      </c>
      <c r="C406">
        <v>2</v>
      </c>
      <c r="D406">
        <v>598</v>
      </c>
      <c r="E406" s="1">
        <v>436.53999999999996</v>
      </c>
    </row>
    <row r="407" spans="1:5" x14ac:dyDescent="0.3">
      <c r="A407">
        <v>12025</v>
      </c>
      <c r="B407">
        <v>2018</v>
      </c>
      <c r="C407">
        <v>2</v>
      </c>
      <c r="D407">
        <v>615</v>
      </c>
      <c r="E407" s="1">
        <v>448.95</v>
      </c>
    </row>
    <row r="408" spans="1:5" x14ac:dyDescent="0.3">
      <c r="A408">
        <v>12025</v>
      </c>
      <c r="B408">
        <v>2019</v>
      </c>
      <c r="C408">
        <v>2</v>
      </c>
      <c r="D408">
        <v>538</v>
      </c>
      <c r="E408" s="1">
        <v>392.74</v>
      </c>
    </row>
    <row r="409" spans="1:5" x14ac:dyDescent="0.3">
      <c r="A409">
        <v>12026</v>
      </c>
      <c r="B409">
        <v>2009</v>
      </c>
      <c r="C409">
        <v>2</v>
      </c>
      <c r="D409">
        <v>134</v>
      </c>
      <c r="E409" s="1">
        <v>97.82</v>
      </c>
    </row>
    <row r="410" spans="1:5" x14ac:dyDescent="0.3">
      <c r="A410">
        <v>12026</v>
      </c>
      <c r="B410">
        <v>2010</v>
      </c>
      <c r="C410">
        <v>2</v>
      </c>
      <c r="D410">
        <v>145</v>
      </c>
      <c r="E410" s="1">
        <v>105.85</v>
      </c>
    </row>
    <row r="411" spans="1:5" x14ac:dyDescent="0.3">
      <c r="A411">
        <v>12026</v>
      </c>
      <c r="B411">
        <v>2011</v>
      </c>
      <c r="C411">
        <v>2</v>
      </c>
      <c r="D411">
        <v>115</v>
      </c>
      <c r="E411" s="1">
        <v>83.95</v>
      </c>
    </row>
    <row r="412" spans="1:5" x14ac:dyDescent="0.3">
      <c r="A412">
        <v>12026</v>
      </c>
      <c r="B412">
        <v>2012</v>
      </c>
      <c r="C412">
        <v>2</v>
      </c>
      <c r="D412">
        <v>148</v>
      </c>
      <c r="E412" s="1">
        <v>108.03999999999999</v>
      </c>
    </row>
    <row r="413" spans="1:5" x14ac:dyDescent="0.3">
      <c r="A413">
        <v>12026</v>
      </c>
      <c r="B413">
        <v>2013</v>
      </c>
      <c r="C413">
        <v>2</v>
      </c>
      <c r="D413">
        <v>145</v>
      </c>
      <c r="E413" s="1">
        <v>105.85</v>
      </c>
    </row>
    <row r="414" spans="1:5" x14ac:dyDescent="0.3">
      <c r="A414">
        <v>12026</v>
      </c>
      <c r="B414">
        <v>2014</v>
      </c>
      <c r="C414">
        <v>2</v>
      </c>
      <c r="D414">
        <v>133</v>
      </c>
      <c r="E414" s="1">
        <v>97.09</v>
      </c>
    </row>
    <row r="415" spans="1:5" x14ac:dyDescent="0.3">
      <c r="A415">
        <v>12026</v>
      </c>
      <c r="B415">
        <v>2015</v>
      </c>
      <c r="C415">
        <v>2</v>
      </c>
      <c r="D415">
        <v>133</v>
      </c>
      <c r="E415" s="1">
        <v>97.09</v>
      </c>
    </row>
    <row r="416" spans="1:5" x14ac:dyDescent="0.3">
      <c r="A416">
        <v>12026</v>
      </c>
      <c r="B416">
        <v>2016</v>
      </c>
      <c r="C416">
        <v>2</v>
      </c>
      <c r="D416">
        <v>139</v>
      </c>
      <c r="E416" s="1">
        <v>101.47</v>
      </c>
    </row>
    <row r="417" spans="1:5" x14ac:dyDescent="0.3">
      <c r="A417">
        <v>12026</v>
      </c>
      <c r="B417">
        <v>2017</v>
      </c>
      <c r="C417">
        <v>2</v>
      </c>
      <c r="D417">
        <v>126</v>
      </c>
      <c r="E417" s="1">
        <v>91.98</v>
      </c>
    </row>
    <row r="418" spans="1:5" x14ac:dyDescent="0.3">
      <c r="A418">
        <v>12026</v>
      </c>
      <c r="B418">
        <v>2018</v>
      </c>
      <c r="C418">
        <v>2</v>
      </c>
      <c r="D418">
        <v>124</v>
      </c>
      <c r="E418" s="1">
        <v>90.52</v>
      </c>
    </row>
    <row r="419" spans="1:5" x14ac:dyDescent="0.3">
      <c r="A419">
        <v>12026</v>
      </c>
      <c r="B419">
        <v>2019</v>
      </c>
      <c r="C419">
        <v>2</v>
      </c>
      <c r="D419">
        <v>117</v>
      </c>
      <c r="E419" s="1">
        <v>85.41</v>
      </c>
    </row>
    <row r="420" spans="1:5" x14ac:dyDescent="0.3">
      <c r="A420">
        <v>12029</v>
      </c>
      <c r="B420">
        <v>2009</v>
      </c>
      <c r="C420">
        <v>2</v>
      </c>
      <c r="D420">
        <v>104</v>
      </c>
      <c r="E420" s="1">
        <v>75.92</v>
      </c>
    </row>
    <row r="421" spans="1:5" x14ac:dyDescent="0.3">
      <c r="A421">
        <v>12029</v>
      </c>
      <c r="B421">
        <v>2010</v>
      </c>
      <c r="C421">
        <v>2</v>
      </c>
      <c r="D421">
        <v>97</v>
      </c>
      <c r="E421" s="1">
        <v>70.81</v>
      </c>
    </row>
    <row r="422" spans="1:5" x14ac:dyDescent="0.3">
      <c r="A422">
        <v>12029</v>
      </c>
      <c r="B422">
        <v>2011</v>
      </c>
      <c r="C422">
        <v>2</v>
      </c>
      <c r="D422">
        <v>96</v>
      </c>
      <c r="E422" s="1">
        <v>70.08</v>
      </c>
    </row>
    <row r="423" spans="1:5" x14ac:dyDescent="0.3">
      <c r="A423">
        <v>12029</v>
      </c>
      <c r="B423">
        <v>2012</v>
      </c>
      <c r="C423">
        <v>2</v>
      </c>
      <c r="D423">
        <v>100</v>
      </c>
      <c r="E423" s="1">
        <v>73</v>
      </c>
    </row>
    <row r="424" spans="1:5" x14ac:dyDescent="0.3">
      <c r="A424">
        <v>12029</v>
      </c>
      <c r="B424">
        <v>2013</v>
      </c>
      <c r="C424">
        <v>2</v>
      </c>
      <c r="D424">
        <v>104</v>
      </c>
      <c r="E424" s="1">
        <v>75.92</v>
      </c>
    </row>
    <row r="425" spans="1:5" x14ac:dyDescent="0.3">
      <c r="A425">
        <v>12029</v>
      </c>
      <c r="B425">
        <v>2014</v>
      </c>
      <c r="C425">
        <v>2</v>
      </c>
      <c r="D425">
        <v>103</v>
      </c>
      <c r="E425" s="1">
        <v>75.19</v>
      </c>
    </row>
    <row r="426" spans="1:5" x14ac:dyDescent="0.3">
      <c r="A426">
        <v>12029</v>
      </c>
      <c r="B426">
        <v>2015</v>
      </c>
      <c r="C426">
        <v>2</v>
      </c>
      <c r="D426">
        <v>119</v>
      </c>
      <c r="E426" s="1">
        <v>86.87</v>
      </c>
    </row>
    <row r="427" spans="1:5" x14ac:dyDescent="0.3">
      <c r="A427">
        <v>12029</v>
      </c>
      <c r="B427">
        <v>2016</v>
      </c>
      <c r="C427">
        <v>2</v>
      </c>
      <c r="D427">
        <v>95</v>
      </c>
      <c r="E427" s="1">
        <v>69.349999999999994</v>
      </c>
    </row>
    <row r="428" spans="1:5" x14ac:dyDescent="0.3">
      <c r="A428">
        <v>12029</v>
      </c>
      <c r="B428">
        <v>2017</v>
      </c>
      <c r="C428">
        <v>2</v>
      </c>
      <c r="D428">
        <v>89</v>
      </c>
      <c r="E428" s="1">
        <v>64.97</v>
      </c>
    </row>
    <row r="429" spans="1:5" x14ac:dyDescent="0.3">
      <c r="A429">
        <v>12029</v>
      </c>
      <c r="B429">
        <v>2018</v>
      </c>
      <c r="C429">
        <v>2</v>
      </c>
      <c r="D429">
        <v>74</v>
      </c>
      <c r="E429" s="1">
        <v>54.019999999999996</v>
      </c>
    </row>
    <row r="430" spans="1:5" x14ac:dyDescent="0.3">
      <c r="A430">
        <v>12029</v>
      </c>
      <c r="B430">
        <v>2019</v>
      </c>
      <c r="C430">
        <v>2</v>
      </c>
      <c r="D430">
        <v>85</v>
      </c>
      <c r="E430" s="1">
        <v>62.05</v>
      </c>
    </row>
    <row r="431" spans="1:5" x14ac:dyDescent="0.3">
      <c r="A431">
        <v>12035</v>
      </c>
      <c r="B431">
        <v>2009</v>
      </c>
      <c r="C431">
        <v>2</v>
      </c>
      <c r="D431">
        <v>161</v>
      </c>
      <c r="E431" s="1">
        <v>117.53</v>
      </c>
    </row>
    <row r="432" spans="1:5" x14ac:dyDescent="0.3">
      <c r="A432">
        <v>12035</v>
      </c>
      <c r="B432">
        <v>2010</v>
      </c>
      <c r="C432">
        <v>2</v>
      </c>
      <c r="D432">
        <v>181</v>
      </c>
      <c r="E432" s="1">
        <v>132.13</v>
      </c>
    </row>
    <row r="433" spans="1:5" x14ac:dyDescent="0.3">
      <c r="A433">
        <v>12035</v>
      </c>
      <c r="B433">
        <v>2011</v>
      </c>
      <c r="C433">
        <v>2</v>
      </c>
      <c r="D433">
        <v>161</v>
      </c>
      <c r="E433" s="1">
        <v>117.53</v>
      </c>
    </row>
    <row r="434" spans="1:5" x14ac:dyDescent="0.3">
      <c r="A434">
        <v>12035</v>
      </c>
      <c r="B434">
        <v>2012</v>
      </c>
      <c r="C434">
        <v>2</v>
      </c>
      <c r="D434">
        <v>149</v>
      </c>
      <c r="E434" s="1">
        <v>108.77</v>
      </c>
    </row>
    <row r="435" spans="1:5" x14ac:dyDescent="0.3">
      <c r="A435">
        <v>12035</v>
      </c>
      <c r="B435">
        <v>2013</v>
      </c>
      <c r="C435">
        <v>2</v>
      </c>
      <c r="D435">
        <v>169</v>
      </c>
      <c r="E435" s="1">
        <v>123.36999999999999</v>
      </c>
    </row>
    <row r="436" spans="1:5" x14ac:dyDescent="0.3">
      <c r="A436">
        <v>12035</v>
      </c>
      <c r="B436">
        <v>2014</v>
      </c>
      <c r="C436">
        <v>2</v>
      </c>
      <c r="D436">
        <v>186</v>
      </c>
      <c r="E436" s="1">
        <v>135.78</v>
      </c>
    </row>
    <row r="437" spans="1:5" x14ac:dyDescent="0.3">
      <c r="A437">
        <v>12035</v>
      </c>
      <c r="B437">
        <v>2015</v>
      </c>
      <c r="C437">
        <v>2</v>
      </c>
      <c r="D437">
        <v>132</v>
      </c>
      <c r="E437" s="1">
        <v>96.36</v>
      </c>
    </row>
    <row r="438" spans="1:5" x14ac:dyDescent="0.3">
      <c r="A438">
        <v>12035</v>
      </c>
      <c r="B438">
        <v>2016</v>
      </c>
      <c r="C438">
        <v>2</v>
      </c>
      <c r="D438">
        <v>158</v>
      </c>
      <c r="E438" s="1">
        <v>115.34</v>
      </c>
    </row>
    <row r="439" spans="1:5" x14ac:dyDescent="0.3">
      <c r="A439">
        <v>12035</v>
      </c>
      <c r="B439">
        <v>2017</v>
      </c>
      <c r="C439">
        <v>2</v>
      </c>
      <c r="D439">
        <v>131</v>
      </c>
      <c r="E439" s="1">
        <v>95.63</v>
      </c>
    </row>
    <row r="440" spans="1:5" x14ac:dyDescent="0.3">
      <c r="A440">
        <v>12035</v>
      </c>
      <c r="B440">
        <v>2018</v>
      </c>
      <c r="C440">
        <v>2</v>
      </c>
      <c r="D440">
        <v>158</v>
      </c>
      <c r="E440" s="1">
        <v>115.34</v>
      </c>
    </row>
    <row r="441" spans="1:5" x14ac:dyDescent="0.3">
      <c r="A441">
        <v>12035</v>
      </c>
      <c r="B441">
        <v>2019</v>
      </c>
      <c r="C441">
        <v>2</v>
      </c>
      <c r="D441">
        <v>157</v>
      </c>
      <c r="E441" s="1">
        <v>114.61</v>
      </c>
    </row>
    <row r="442" spans="1:5" x14ac:dyDescent="0.3">
      <c r="A442">
        <v>12040</v>
      </c>
      <c r="B442">
        <v>2009</v>
      </c>
      <c r="C442">
        <v>2</v>
      </c>
      <c r="D442">
        <v>155</v>
      </c>
      <c r="E442" s="1">
        <v>113.14999999999999</v>
      </c>
    </row>
    <row r="443" spans="1:5" x14ac:dyDescent="0.3">
      <c r="A443">
        <v>12040</v>
      </c>
      <c r="B443">
        <v>2010</v>
      </c>
      <c r="C443">
        <v>2</v>
      </c>
      <c r="D443">
        <v>156</v>
      </c>
      <c r="E443" s="1">
        <v>113.88</v>
      </c>
    </row>
    <row r="444" spans="1:5" x14ac:dyDescent="0.3">
      <c r="A444">
        <v>12040</v>
      </c>
      <c r="B444">
        <v>2011</v>
      </c>
      <c r="C444">
        <v>2</v>
      </c>
      <c r="D444">
        <v>146</v>
      </c>
      <c r="E444" s="1">
        <v>106.58</v>
      </c>
    </row>
    <row r="445" spans="1:5" x14ac:dyDescent="0.3">
      <c r="A445">
        <v>12040</v>
      </c>
      <c r="B445">
        <v>2012</v>
      </c>
      <c r="C445">
        <v>2</v>
      </c>
      <c r="D445">
        <v>150</v>
      </c>
      <c r="E445" s="1">
        <v>109.5</v>
      </c>
    </row>
    <row r="446" spans="1:5" x14ac:dyDescent="0.3">
      <c r="A446">
        <v>12040</v>
      </c>
      <c r="B446">
        <v>2013</v>
      </c>
      <c r="C446">
        <v>2</v>
      </c>
      <c r="D446">
        <v>175</v>
      </c>
      <c r="E446" s="1">
        <v>127.75</v>
      </c>
    </row>
    <row r="447" spans="1:5" x14ac:dyDescent="0.3">
      <c r="A447">
        <v>12040</v>
      </c>
      <c r="B447">
        <v>2014</v>
      </c>
      <c r="C447">
        <v>2</v>
      </c>
      <c r="D447">
        <v>157</v>
      </c>
      <c r="E447" s="1">
        <v>114.61</v>
      </c>
    </row>
    <row r="448" spans="1:5" x14ac:dyDescent="0.3">
      <c r="A448">
        <v>12040</v>
      </c>
      <c r="B448">
        <v>2015</v>
      </c>
      <c r="C448">
        <v>2</v>
      </c>
      <c r="D448">
        <v>170</v>
      </c>
      <c r="E448" s="1">
        <v>124.1</v>
      </c>
    </row>
    <row r="449" spans="1:5" x14ac:dyDescent="0.3">
      <c r="A449">
        <v>12040</v>
      </c>
      <c r="B449">
        <v>2016</v>
      </c>
      <c r="C449">
        <v>2</v>
      </c>
      <c r="D449">
        <v>199</v>
      </c>
      <c r="E449" s="1">
        <v>145.27000000000001</v>
      </c>
    </row>
    <row r="450" spans="1:5" x14ac:dyDescent="0.3">
      <c r="A450">
        <v>12040</v>
      </c>
      <c r="B450">
        <v>2017</v>
      </c>
      <c r="C450">
        <v>2</v>
      </c>
      <c r="D450">
        <v>159</v>
      </c>
      <c r="E450" s="1">
        <v>116.07</v>
      </c>
    </row>
    <row r="451" spans="1:5" x14ac:dyDescent="0.3">
      <c r="A451">
        <v>12040</v>
      </c>
      <c r="B451">
        <v>2018</v>
      </c>
      <c r="C451">
        <v>2</v>
      </c>
      <c r="D451">
        <v>154</v>
      </c>
      <c r="E451" s="1">
        <v>112.42</v>
      </c>
    </row>
    <row r="452" spans="1:5" x14ac:dyDescent="0.3">
      <c r="A452">
        <v>12040</v>
      </c>
      <c r="B452">
        <v>2019</v>
      </c>
      <c r="C452">
        <v>2</v>
      </c>
      <c r="D452">
        <v>142</v>
      </c>
      <c r="E452" s="1">
        <v>103.66</v>
      </c>
    </row>
    <row r="453" spans="1:5" x14ac:dyDescent="0.3">
      <c r="A453">
        <v>12041</v>
      </c>
      <c r="B453">
        <v>2009</v>
      </c>
      <c r="C453">
        <v>2</v>
      </c>
      <c r="D453">
        <v>140</v>
      </c>
      <c r="E453" s="1">
        <v>102.2</v>
      </c>
    </row>
    <row r="454" spans="1:5" x14ac:dyDescent="0.3">
      <c r="A454">
        <v>12041</v>
      </c>
      <c r="B454">
        <v>2010</v>
      </c>
      <c r="C454">
        <v>2</v>
      </c>
      <c r="D454">
        <v>152</v>
      </c>
      <c r="E454" s="1">
        <v>110.96</v>
      </c>
    </row>
    <row r="455" spans="1:5" x14ac:dyDescent="0.3">
      <c r="A455">
        <v>12041</v>
      </c>
      <c r="B455">
        <v>2011</v>
      </c>
      <c r="C455">
        <v>2</v>
      </c>
      <c r="D455">
        <v>166</v>
      </c>
      <c r="E455" s="1">
        <v>121.17999999999999</v>
      </c>
    </row>
    <row r="456" spans="1:5" x14ac:dyDescent="0.3">
      <c r="A456">
        <v>12041</v>
      </c>
      <c r="B456">
        <v>2012</v>
      </c>
      <c r="C456">
        <v>2</v>
      </c>
      <c r="D456">
        <v>155</v>
      </c>
      <c r="E456" s="1">
        <v>113.14999999999999</v>
      </c>
    </row>
    <row r="457" spans="1:5" x14ac:dyDescent="0.3">
      <c r="A457">
        <v>12041</v>
      </c>
      <c r="B457">
        <v>2013</v>
      </c>
      <c r="C457">
        <v>2</v>
      </c>
      <c r="D457">
        <v>165</v>
      </c>
      <c r="E457" s="1">
        <v>120.45</v>
      </c>
    </row>
    <row r="458" spans="1:5" x14ac:dyDescent="0.3">
      <c r="A458">
        <v>12041</v>
      </c>
      <c r="B458">
        <v>2014</v>
      </c>
      <c r="C458">
        <v>2</v>
      </c>
      <c r="D458">
        <v>163</v>
      </c>
      <c r="E458" s="1">
        <v>118.99</v>
      </c>
    </row>
    <row r="459" spans="1:5" x14ac:dyDescent="0.3">
      <c r="A459">
        <v>12041</v>
      </c>
      <c r="B459">
        <v>2015</v>
      </c>
      <c r="C459">
        <v>2</v>
      </c>
      <c r="D459">
        <v>157</v>
      </c>
      <c r="E459" s="1">
        <v>114.61</v>
      </c>
    </row>
    <row r="460" spans="1:5" x14ac:dyDescent="0.3">
      <c r="A460">
        <v>12041</v>
      </c>
      <c r="B460">
        <v>2016</v>
      </c>
      <c r="C460">
        <v>2</v>
      </c>
      <c r="D460">
        <v>152</v>
      </c>
      <c r="E460" s="1">
        <v>110.96</v>
      </c>
    </row>
    <row r="461" spans="1:5" x14ac:dyDescent="0.3">
      <c r="A461">
        <v>12041</v>
      </c>
      <c r="B461">
        <v>2017</v>
      </c>
      <c r="C461">
        <v>2</v>
      </c>
      <c r="D461">
        <v>155</v>
      </c>
      <c r="E461" s="1">
        <v>113.14999999999999</v>
      </c>
    </row>
    <row r="462" spans="1:5" x14ac:dyDescent="0.3">
      <c r="A462">
        <v>12041</v>
      </c>
      <c r="B462">
        <v>2018</v>
      </c>
      <c r="C462">
        <v>2</v>
      </c>
      <c r="D462">
        <v>172</v>
      </c>
      <c r="E462" s="1">
        <v>125.56</v>
      </c>
    </row>
    <row r="463" spans="1:5" x14ac:dyDescent="0.3">
      <c r="A463">
        <v>12041</v>
      </c>
      <c r="B463">
        <v>2019</v>
      </c>
      <c r="C463">
        <v>2</v>
      </c>
      <c r="D463">
        <v>147</v>
      </c>
      <c r="E463" s="1">
        <v>107.31</v>
      </c>
    </row>
    <row r="464" spans="1:5" x14ac:dyDescent="0.3">
      <c r="A464">
        <v>13001</v>
      </c>
      <c r="B464">
        <v>2009</v>
      </c>
      <c r="C464">
        <v>2</v>
      </c>
      <c r="D464">
        <v>87</v>
      </c>
      <c r="E464" s="1">
        <v>63.51</v>
      </c>
    </row>
    <row r="465" spans="1:5" x14ac:dyDescent="0.3">
      <c r="A465">
        <v>13001</v>
      </c>
      <c r="B465">
        <v>2010</v>
      </c>
      <c r="C465">
        <v>2</v>
      </c>
      <c r="D465">
        <v>80</v>
      </c>
      <c r="E465" s="1">
        <v>58.4</v>
      </c>
    </row>
    <row r="466" spans="1:5" x14ac:dyDescent="0.3">
      <c r="A466">
        <v>13001</v>
      </c>
      <c r="B466">
        <v>2011</v>
      </c>
      <c r="C466">
        <v>2</v>
      </c>
      <c r="D466">
        <v>105</v>
      </c>
      <c r="E466" s="1">
        <v>76.649999999999991</v>
      </c>
    </row>
    <row r="467" spans="1:5" x14ac:dyDescent="0.3">
      <c r="A467">
        <v>13001</v>
      </c>
      <c r="B467">
        <v>2012</v>
      </c>
      <c r="C467">
        <v>2</v>
      </c>
      <c r="D467">
        <v>89</v>
      </c>
      <c r="E467" s="1">
        <v>64.97</v>
      </c>
    </row>
    <row r="468" spans="1:5" x14ac:dyDescent="0.3">
      <c r="A468">
        <v>13001</v>
      </c>
      <c r="B468">
        <v>2013</v>
      </c>
      <c r="C468">
        <v>2</v>
      </c>
      <c r="D468">
        <v>79</v>
      </c>
      <c r="E468" s="1">
        <v>57.67</v>
      </c>
    </row>
    <row r="469" spans="1:5" x14ac:dyDescent="0.3">
      <c r="A469">
        <v>13001</v>
      </c>
      <c r="B469">
        <v>2014</v>
      </c>
      <c r="C469">
        <v>2</v>
      </c>
      <c r="D469">
        <v>92</v>
      </c>
      <c r="E469" s="1">
        <v>67.16</v>
      </c>
    </row>
    <row r="470" spans="1:5" x14ac:dyDescent="0.3">
      <c r="A470">
        <v>13001</v>
      </c>
      <c r="B470">
        <v>2015</v>
      </c>
      <c r="C470">
        <v>2</v>
      </c>
      <c r="D470">
        <v>85</v>
      </c>
      <c r="E470" s="1">
        <v>62.05</v>
      </c>
    </row>
    <row r="471" spans="1:5" x14ac:dyDescent="0.3">
      <c r="A471">
        <v>13001</v>
      </c>
      <c r="B471">
        <v>2016</v>
      </c>
      <c r="C471">
        <v>2</v>
      </c>
      <c r="D471">
        <v>82</v>
      </c>
      <c r="E471" s="1">
        <v>59.86</v>
      </c>
    </row>
    <row r="472" spans="1:5" x14ac:dyDescent="0.3">
      <c r="A472">
        <v>13001</v>
      </c>
      <c r="B472">
        <v>2017</v>
      </c>
      <c r="C472">
        <v>2</v>
      </c>
      <c r="D472">
        <v>80</v>
      </c>
      <c r="E472" s="1">
        <v>58.4</v>
      </c>
    </row>
    <row r="473" spans="1:5" x14ac:dyDescent="0.3">
      <c r="A473">
        <v>13001</v>
      </c>
      <c r="B473">
        <v>2018</v>
      </c>
      <c r="C473">
        <v>2</v>
      </c>
      <c r="D473">
        <v>83</v>
      </c>
      <c r="E473" s="1">
        <v>60.589999999999996</v>
      </c>
    </row>
    <row r="474" spans="1:5" x14ac:dyDescent="0.3">
      <c r="A474">
        <v>13001</v>
      </c>
      <c r="B474">
        <v>2019</v>
      </c>
      <c r="C474">
        <v>2</v>
      </c>
      <c r="D474">
        <v>58</v>
      </c>
      <c r="E474" s="1">
        <v>42.339999999999996</v>
      </c>
    </row>
    <row r="475" spans="1:5" x14ac:dyDescent="0.3">
      <c r="A475">
        <v>13002</v>
      </c>
      <c r="B475">
        <v>2009</v>
      </c>
      <c r="C475">
        <v>2</v>
      </c>
      <c r="D475">
        <v>24</v>
      </c>
      <c r="E475" s="1">
        <v>17.52</v>
      </c>
    </row>
    <row r="476" spans="1:5" x14ac:dyDescent="0.3">
      <c r="A476">
        <v>13002</v>
      </c>
      <c r="B476">
        <v>2010</v>
      </c>
      <c r="C476">
        <v>2</v>
      </c>
      <c r="D476">
        <v>26</v>
      </c>
      <c r="E476" s="1">
        <v>18.98</v>
      </c>
    </row>
    <row r="477" spans="1:5" x14ac:dyDescent="0.3">
      <c r="A477">
        <v>13002</v>
      </c>
      <c r="B477">
        <v>2011</v>
      </c>
      <c r="C477">
        <v>2</v>
      </c>
      <c r="D477">
        <v>22</v>
      </c>
      <c r="E477" s="1">
        <v>16.059999999999999</v>
      </c>
    </row>
    <row r="478" spans="1:5" x14ac:dyDescent="0.3">
      <c r="A478">
        <v>13002</v>
      </c>
      <c r="B478">
        <v>2012</v>
      </c>
      <c r="C478">
        <v>2</v>
      </c>
      <c r="D478">
        <v>24</v>
      </c>
      <c r="E478" s="1">
        <v>17.52</v>
      </c>
    </row>
    <row r="479" spans="1:5" x14ac:dyDescent="0.3">
      <c r="A479">
        <v>13002</v>
      </c>
      <c r="B479">
        <v>2013</v>
      </c>
      <c r="C479">
        <v>2</v>
      </c>
      <c r="D479">
        <v>28</v>
      </c>
      <c r="E479" s="1">
        <v>20.439999999999998</v>
      </c>
    </row>
    <row r="480" spans="1:5" x14ac:dyDescent="0.3">
      <c r="A480">
        <v>13002</v>
      </c>
      <c r="B480">
        <v>2014</v>
      </c>
      <c r="C480">
        <v>2</v>
      </c>
      <c r="D480">
        <v>20</v>
      </c>
      <c r="E480" s="1">
        <v>14.6</v>
      </c>
    </row>
    <row r="481" spans="1:5" x14ac:dyDescent="0.3">
      <c r="A481">
        <v>13002</v>
      </c>
      <c r="B481">
        <v>2015</v>
      </c>
      <c r="C481">
        <v>2</v>
      </c>
      <c r="D481">
        <v>29</v>
      </c>
      <c r="E481" s="1">
        <v>21.169999999999998</v>
      </c>
    </row>
    <row r="482" spans="1:5" x14ac:dyDescent="0.3">
      <c r="A482">
        <v>13002</v>
      </c>
      <c r="B482">
        <v>2016</v>
      </c>
      <c r="C482">
        <v>2</v>
      </c>
      <c r="D482">
        <v>23</v>
      </c>
      <c r="E482" s="1">
        <v>16.79</v>
      </c>
    </row>
    <row r="483" spans="1:5" x14ac:dyDescent="0.3">
      <c r="A483">
        <v>13002</v>
      </c>
      <c r="B483">
        <v>2017</v>
      </c>
      <c r="C483">
        <v>2</v>
      </c>
      <c r="D483">
        <v>25</v>
      </c>
      <c r="E483" s="1">
        <v>18.25</v>
      </c>
    </row>
    <row r="484" spans="1:5" x14ac:dyDescent="0.3">
      <c r="A484">
        <v>13002</v>
      </c>
      <c r="B484">
        <v>2018</v>
      </c>
      <c r="C484">
        <v>2</v>
      </c>
      <c r="D484">
        <v>29</v>
      </c>
      <c r="E484" s="1">
        <v>21.169999999999998</v>
      </c>
    </row>
    <row r="485" spans="1:5" x14ac:dyDescent="0.3">
      <c r="A485">
        <v>13002</v>
      </c>
      <c r="B485">
        <v>2019</v>
      </c>
      <c r="C485">
        <v>2</v>
      </c>
      <c r="D485">
        <v>18</v>
      </c>
      <c r="E485" s="1">
        <v>13.14</v>
      </c>
    </row>
    <row r="486" spans="1:5" x14ac:dyDescent="0.3">
      <c r="A486">
        <v>13003</v>
      </c>
      <c r="B486">
        <v>2009</v>
      </c>
      <c r="C486">
        <v>2</v>
      </c>
      <c r="D486">
        <v>146</v>
      </c>
      <c r="E486" s="1">
        <v>106.58</v>
      </c>
    </row>
    <row r="487" spans="1:5" x14ac:dyDescent="0.3">
      <c r="A487">
        <v>13003</v>
      </c>
      <c r="B487">
        <v>2010</v>
      </c>
      <c r="C487">
        <v>2</v>
      </c>
      <c r="D487">
        <v>172</v>
      </c>
      <c r="E487" s="1">
        <v>125.56</v>
      </c>
    </row>
    <row r="488" spans="1:5" x14ac:dyDescent="0.3">
      <c r="A488">
        <v>13003</v>
      </c>
      <c r="B488">
        <v>2011</v>
      </c>
      <c r="C488">
        <v>2</v>
      </c>
      <c r="D488">
        <v>141</v>
      </c>
      <c r="E488" s="1">
        <v>102.92999999999999</v>
      </c>
    </row>
    <row r="489" spans="1:5" x14ac:dyDescent="0.3">
      <c r="A489">
        <v>13003</v>
      </c>
      <c r="B489">
        <v>2012</v>
      </c>
      <c r="C489">
        <v>2</v>
      </c>
      <c r="D489">
        <v>151</v>
      </c>
      <c r="E489" s="1">
        <v>110.23</v>
      </c>
    </row>
    <row r="490" spans="1:5" x14ac:dyDescent="0.3">
      <c r="A490">
        <v>13003</v>
      </c>
      <c r="B490">
        <v>2013</v>
      </c>
      <c r="C490">
        <v>2</v>
      </c>
      <c r="D490">
        <v>157</v>
      </c>
      <c r="E490" s="1">
        <v>114.61</v>
      </c>
    </row>
    <row r="491" spans="1:5" x14ac:dyDescent="0.3">
      <c r="A491">
        <v>13003</v>
      </c>
      <c r="B491">
        <v>2014</v>
      </c>
      <c r="C491">
        <v>2</v>
      </c>
      <c r="D491">
        <v>146</v>
      </c>
      <c r="E491" s="1">
        <v>106.58</v>
      </c>
    </row>
    <row r="492" spans="1:5" x14ac:dyDescent="0.3">
      <c r="A492">
        <v>13003</v>
      </c>
      <c r="B492">
        <v>2015</v>
      </c>
      <c r="C492">
        <v>2</v>
      </c>
      <c r="D492">
        <v>158</v>
      </c>
      <c r="E492" s="1">
        <v>115.34</v>
      </c>
    </row>
    <row r="493" spans="1:5" x14ac:dyDescent="0.3">
      <c r="A493">
        <v>13003</v>
      </c>
      <c r="B493">
        <v>2016</v>
      </c>
      <c r="C493">
        <v>2</v>
      </c>
      <c r="D493">
        <v>149</v>
      </c>
      <c r="E493" s="1">
        <v>108.77</v>
      </c>
    </row>
    <row r="494" spans="1:5" x14ac:dyDescent="0.3">
      <c r="A494">
        <v>13003</v>
      </c>
      <c r="B494">
        <v>2017</v>
      </c>
      <c r="C494">
        <v>2</v>
      </c>
      <c r="D494">
        <v>143</v>
      </c>
      <c r="E494" s="1">
        <v>104.39</v>
      </c>
    </row>
    <row r="495" spans="1:5" x14ac:dyDescent="0.3">
      <c r="A495">
        <v>13003</v>
      </c>
      <c r="B495">
        <v>2018</v>
      </c>
      <c r="C495">
        <v>2</v>
      </c>
      <c r="D495">
        <v>133</v>
      </c>
      <c r="E495" s="1">
        <v>97.09</v>
      </c>
    </row>
    <row r="496" spans="1:5" x14ac:dyDescent="0.3">
      <c r="A496">
        <v>13003</v>
      </c>
      <c r="B496">
        <v>2019</v>
      </c>
      <c r="C496">
        <v>2</v>
      </c>
      <c r="D496">
        <v>115</v>
      </c>
      <c r="E496" s="1">
        <v>83.95</v>
      </c>
    </row>
    <row r="497" spans="1:5" x14ac:dyDescent="0.3">
      <c r="A497">
        <v>13004</v>
      </c>
      <c r="B497">
        <v>2009</v>
      </c>
      <c r="C497">
        <v>2</v>
      </c>
      <c r="D497">
        <v>99</v>
      </c>
      <c r="E497" s="1">
        <v>72.27</v>
      </c>
    </row>
    <row r="498" spans="1:5" x14ac:dyDescent="0.3">
      <c r="A498">
        <v>13004</v>
      </c>
      <c r="B498">
        <v>2010</v>
      </c>
      <c r="C498">
        <v>2</v>
      </c>
      <c r="D498">
        <v>115</v>
      </c>
      <c r="E498" s="1">
        <v>83.95</v>
      </c>
    </row>
    <row r="499" spans="1:5" x14ac:dyDescent="0.3">
      <c r="A499">
        <v>13004</v>
      </c>
      <c r="B499">
        <v>2011</v>
      </c>
      <c r="C499">
        <v>2</v>
      </c>
      <c r="D499">
        <v>106</v>
      </c>
      <c r="E499" s="1">
        <v>77.38</v>
      </c>
    </row>
    <row r="500" spans="1:5" x14ac:dyDescent="0.3">
      <c r="A500">
        <v>13004</v>
      </c>
      <c r="B500">
        <v>2012</v>
      </c>
      <c r="C500">
        <v>2</v>
      </c>
      <c r="D500">
        <v>95</v>
      </c>
      <c r="E500" s="1">
        <v>69.349999999999994</v>
      </c>
    </row>
    <row r="501" spans="1:5" x14ac:dyDescent="0.3">
      <c r="A501">
        <v>13004</v>
      </c>
      <c r="B501">
        <v>2013</v>
      </c>
      <c r="C501">
        <v>2</v>
      </c>
      <c r="D501">
        <v>102</v>
      </c>
      <c r="E501" s="1">
        <v>74.459999999999994</v>
      </c>
    </row>
    <row r="502" spans="1:5" x14ac:dyDescent="0.3">
      <c r="A502">
        <v>13004</v>
      </c>
      <c r="B502">
        <v>2014</v>
      </c>
      <c r="C502">
        <v>2</v>
      </c>
      <c r="D502">
        <v>104</v>
      </c>
      <c r="E502" s="1">
        <v>75.92</v>
      </c>
    </row>
    <row r="503" spans="1:5" x14ac:dyDescent="0.3">
      <c r="A503">
        <v>13004</v>
      </c>
      <c r="B503">
        <v>2015</v>
      </c>
      <c r="C503">
        <v>2</v>
      </c>
      <c r="D503">
        <v>108</v>
      </c>
      <c r="E503" s="1">
        <v>78.84</v>
      </c>
    </row>
    <row r="504" spans="1:5" x14ac:dyDescent="0.3">
      <c r="A504">
        <v>13004</v>
      </c>
      <c r="B504">
        <v>2016</v>
      </c>
      <c r="C504">
        <v>2</v>
      </c>
      <c r="D504">
        <v>125</v>
      </c>
      <c r="E504" s="1">
        <v>91.25</v>
      </c>
    </row>
    <row r="505" spans="1:5" x14ac:dyDescent="0.3">
      <c r="A505">
        <v>13004</v>
      </c>
      <c r="B505">
        <v>2017</v>
      </c>
      <c r="C505">
        <v>2</v>
      </c>
      <c r="D505">
        <v>86</v>
      </c>
      <c r="E505" s="1">
        <v>62.78</v>
      </c>
    </row>
    <row r="506" spans="1:5" x14ac:dyDescent="0.3">
      <c r="A506">
        <v>13004</v>
      </c>
      <c r="B506">
        <v>2018</v>
      </c>
      <c r="C506">
        <v>2</v>
      </c>
      <c r="D506">
        <v>115</v>
      </c>
      <c r="E506" s="1">
        <v>83.95</v>
      </c>
    </row>
    <row r="507" spans="1:5" x14ac:dyDescent="0.3">
      <c r="A507">
        <v>13004</v>
      </c>
      <c r="B507">
        <v>2019</v>
      </c>
      <c r="C507">
        <v>2</v>
      </c>
      <c r="D507">
        <v>106</v>
      </c>
      <c r="E507" s="1">
        <v>77.38</v>
      </c>
    </row>
    <row r="508" spans="1:5" x14ac:dyDescent="0.3">
      <c r="A508">
        <v>13006</v>
      </c>
      <c r="B508">
        <v>2009</v>
      </c>
      <c r="C508">
        <v>2</v>
      </c>
      <c r="D508">
        <v>54</v>
      </c>
      <c r="E508" s="1">
        <v>39.42</v>
      </c>
    </row>
    <row r="509" spans="1:5" x14ac:dyDescent="0.3">
      <c r="A509">
        <v>13006</v>
      </c>
      <c r="B509">
        <v>2010</v>
      </c>
      <c r="C509">
        <v>2</v>
      </c>
      <c r="D509">
        <v>68</v>
      </c>
      <c r="E509" s="1">
        <v>49.64</v>
      </c>
    </row>
    <row r="510" spans="1:5" x14ac:dyDescent="0.3">
      <c r="A510">
        <v>13006</v>
      </c>
      <c r="B510">
        <v>2011</v>
      </c>
      <c r="C510">
        <v>2</v>
      </c>
      <c r="D510">
        <v>71</v>
      </c>
      <c r="E510" s="1">
        <v>51.83</v>
      </c>
    </row>
    <row r="511" spans="1:5" x14ac:dyDescent="0.3">
      <c r="A511">
        <v>13006</v>
      </c>
      <c r="B511">
        <v>2012</v>
      </c>
      <c r="C511">
        <v>2</v>
      </c>
      <c r="D511">
        <v>63</v>
      </c>
      <c r="E511" s="1">
        <v>45.99</v>
      </c>
    </row>
    <row r="512" spans="1:5" x14ac:dyDescent="0.3">
      <c r="A512">
        <v>13006</v>
      </c>
      <c r="B512">
        <v>2013</v>
      </c>
      <c r="C512">
        <v>2</v>
      </c>
      <c r="D512">
        <v>60</v>
      </c>
      <c r="E512" s="1">
        <v>43.8</v>
      </c>
    </row>
    <row r="513" spans="1:5" x14ac:dyDescent="0.3">
      <c r="A513">
        <v>13006</v>
      </c>
      <c r="B513">
        <v>2014</v>
      </c>
      <c r="C513">
        <v>2</v>
      </c>
      <c r="D513">
        <v>54</v>
      </c>
      <c r="E513" s="1">
        <v>39.42</v>
      </c>
    </row>
    <row r="514" spans="1:5" x14ac:dyDescent="0.3">
      <c r="A514">
        <v>13006</v>
      </c>
      <c r="B514">
        <v>2015</v>
      </c>
      <c r="C514">
        <v>2</v>
      </c>
      <c r="D514">
        <v>61</v>
      </c>
      <c r="E514" s="1">
        <v>44.53</v>
      </c>
    </row>
    <row r="515" spans="1:5" x14ac:dyDescent="0.3">
      <c r="A515">
        <v>13006</v>
      </c>
      <c r="B515">
        <v>2016</v>
      </c>
      <c r="C515">
        <v>2</v>
      </c>
      <c r="D515">
        <v>47</v>
      </c>
      <c r="E515" s="1">
        <v>34.31</v>
      </c>
    </row>
    <row r="516" spans="1:5" x14ac:dyDescent="0.3">
      <c r="A516">
        <v>13006</v>
      </c>
      <c r="B516">
        <v>2017</v>
      </c>
      <c r="C516">
        <v>2</v>
      </c>
      <c r="D516">
        <v>49</v>
      </c>
      <c r="E516" s="1">
        <v>35.769999999999996</v>
      </c>
    </row>
    <row r="517" spans="1:5" x14ac:dyDescent="0.3">
      <c r="A517">
        <v>13006</v>
      </c>
      <c r="B517">
        <v>2018</v>
      </c>
      <c r="C517">
        <v>2</v>
      </c>
      <c r="D517">
        <v>56</v>
      </c>
      <c r="E517" s="1">
        <v>40.879999999999995</v>
      </c>
    </row>
    <row r="518" spans="1:5" x14ac:dyDescent="0.3">
      <c r="A518">
        <v>13006</v>
      </c>
      <c r="B518">
        <v>2019</v>
      </c>
      <c r="C518">
        <v>2</v>
      </c>
      <c r="D518">
        <v>52</v>
      </c>
      <c r="E518" s="1">
        <v>37.96</v>
      </c>
    </row>
    <row r="519" spans="1:5" x14ac:dyDescent="0.3">
      <c r="A519">
        <v>13008</v>
      </c>
      <c r="B519">
        <v>2009</v>
      </c>
      <c r="C519">
        <v>2</v>
      </c>
      <c r="D519">
        <v>215</v>
      </c>
      <c r="E519" s="1">
        <v>156.94999999999999</v>
      </c>
    </row>
    <row r="520" spans="1:5" x14ac:dyDescent="0.3">
      <c r="A520">
        <v>13008</v>
      </c>
      <c r="B520">
        <v>2010</v>
      </c>
      <c r="C520">
        <v>2</v>
      </c>
      <c r="D520">
        <v>222</v>
      </c>
      <c r="E520" s="1">
        <v>162.06</v>
      </c>
    </row>
    <row r="521" spans="1:5" x14ac:dyDescent="0.3">
      <c r="A521">
        <v>13008</v>
      </c>
      <c r="B521">
        <v>2011</v>
      </c>
      <c r="C521">
        <v>2</v>
      </c>
      <c r="D521">
        <v>228</v>
      </c>
      <c r="E521" s="1">
        <v>166.44</v>
      </c>
    </row>
    <row r="522" spans="1:5" x14ac:dyDescent="0.3">
      <c r="A522">
        <v>13008</v>
      </c>
      <c r="B522">
        <v>2012</v>
      </c>
      <c r="C522">
        <v>2</v>
      </c>
      <c r="D522">
        <v>248</v>
      </c>
      <c r="E522" s="1">
        <v>181.04</v>
      </c>
    </row>
    <row r="523" spans="1:5" x14ac:dyDescent="0.3">
      <c r="A523">
        <v>13008</v>
      </c>
      <c r="B523">
        <v>2013</v>
      </c>
      <c r="C523">
        <v>2</v>
      </c>
      <c r="D523">
        <v>260</v>
      </c>
      <c r="E523" s="1">
        <v>189.79999999999998</v>
      </c>
    </row>
    <row r="524" spans="1:5" x14ac:dyDescent="0.3">
      <c r="A524">
        <v>13008</v>
      </c>
      <c r="B524">
        <v>2014</v>
      </c>
      <c r="C524">
        <v>2</v>
      </c>
      <c r="D524">
        <v>250</v>
      </c>
      <c r="E524" s="1">
        <v>182.5</v>
      </c>
    </row>
    <row r="525" spans="1:5" x14ac:dyDescent="0.3">
      <c r="A525">
        <v>13008</v>
      </c>
      <c r="B525">
        <v>2015</v>
      </c>
      <c r="C525">
        <v>2</v>
      </c>
      <c r="D525">
        <v>234</v>
      </c>
      <c r="E525" s="1">
        <v>170.82</v>
      </c>
    </row>
    <row r="526" spans="1:5" x14ac:dyDescent="0.3">
      <c r="A526">
        <v>13008</v>
      </c>
      <c r="B526">
        <v>2016</v>
      </c>
      <c r="C526">
        <v>2</v>
      </c>
      <c r="D526">
        <v>258</v>
      </c>
      <c r="E526" s="1">
        <v>188.34</v>
      </c>
    </row>
    <row r="527" spans="1:5" x14ac:dyDescent="0.3">
      <c r="A527">
        <v>13008</v>
      </c>
      <c r="B527">
        <v>2017</v>
      </c>
      <c r="C527">
        <v>2</v>
      </c>
      <c r="D527">
        <v>207</v>
      </c>
      <c r="E527" s="1">
        <v>151.10999999999999</v>
      </c>
    </row>
    <row r="528" spans="1:5" x14ac:dyDescent="0.3">
      <c r="A528">
        <v>13008</v>
      </c>
      <c r="B528">
        <v>2018</v>
      </c>
      <c r="C528">
        <v>2</v>
      </c>
      <c r="D528">
        <v>240</v>
      </c>
      <c r="E528" s="1">
        <v>175.2</v>
      </c>
    </row>
    <row r="529" spans="1:5" x14ac:dyDescent="0.3">
      <c r="A529">
        <v>13008</v>
      </c>
      <c r="B529">
        <v>2019</v>
      </c>
      <c r="C529">
        <v>2</v>
      </c>
      <c r="D529">
        <v>209</v>
      </c>
      <c r="E529" s="1">
        <v>152.57</v>
      </c>
    </row>
    <row r="530" spans="1:5" x14ac:dyDescent="0.3">
      <c r="A530">
        <v>13010</v>
      </c>
      <c r="B530">
        <v>2009</v>
      </c>
      <c r="C530">
        <v>2</v>
      </c>
      <c r="D530">
        <v>36</v>
      </c>
      <c r="E530" s="1">
        <v>26.28</v>
      </c>
    </row>
    <row r="531" spans="1:5" x14ac:dyDescent="0.3">
      <c r="A531">
        <v>13010</v>
      </c>
      <c r="B531">
        <v>2010</v>
      </c>
      <c r="C531">
        <v>2</v>
      </c>
      <c r="D531">
        <v>51</v>
      </c>
      <c r="E531" s="1">
        <v>37.229999999999997</v>
      </c>
    </row>
    <row r="532" spans="1:5" x14ac:dyDescent="0.3">
      <c r="A532">
        <v>13010</v>
      </c>
      <c r="B532">
        <v>2011</v>
      </c>
      <c r="C532">
        <v>2</v>
      </c>
      <c r="D532">
        <v>49</v>
      </c>
      <c r="E532" s="1">
        <v>35.769999999999996</v>
      </c>
    </row>
    <row r="533" spans="1:5" x14ac:dyDescent="0.3">
      <c r="A533">
        <v>13010</v>
      </c>
      <c r="B533">
        <v>2012</v>
      </c>
      <c r="C533">
        <v>2</v>
      </c>
      <c r="D533">
        <v>33</v>
      </c>
      <c r="E533" s="1">
        <v>24.09</v>
      </c>
    </row>
    <row r="534" spans="1:5" x14ac:dyDescent="0.3">
      <c r="A534">
        <v>13010</v>
      </c>
      <c r="B534">
        <v>2013</v>
      </c>
      <c r="C534">
        <v>2</v>
      </c>
      <c r="D534">
        <v>43</v>
      </c>
      <c r="E534" s="1">
        <v>31.39</v>
      </c>
    </row>
    <row r="535" spans="1:5" x14ac:dyDescent="0.3">
      <c r="A535">
        <v>13010</v>
      </c>
      <c r="B535">
        <v>2014</v>
      </c>
      <c r="C535">
        <v>2</v>
      </c>
      <c r="D535">
        <v>50</v>
      </c>
      <c r="E535" s="1">
        <v>36.5</v>
      </c>
    </row>
    <row r="536" spans="1:5" x14ac:dyDescent="0.3">
      <c r="A536">
        <v>13010</v>
      </c>
      <c r="B536">
        <v>2015</v>
      </c>
      <c r="C536">
        <v>2</v>
      </c>
      <c r="D536">
        <v>41</v>
      </c>
      <c r="E536" s="1">
        <v>29.93</v>
      </c>
    </row>
    <row r="537" spans="1:5" x14ac:dyDescent="0.3">
      <c r="A537">
        <v>13010</v>
      </c>
      <c r="B537">
        <v>2016</v>
      </c>
      <c r="C537">
        <v>2</v>
      </c>
      <c r="D537">
        <v>52</v>
      </c>
      <c r="E537" s="1">
        <v>37.96</v>
      </c>
    </row>
    <row r="538" spans="1:5" x14ac:dyDescent="0.3">
      <c r="A538">
        <v>13010</v>
      </c>
      <c r="B538">
        <v>2017</v>
      </c>
      <c r="C538">
        <v>2</v>
      </c>
      <c r="D538">
        <v>54</v>
      </c>
      <c r="E538" s="1">
        <v>39.42</v>
      </c>
    </row>
    <row r="539" spans="1:5" x14ac:dyDescent="0.3">
      <c r="A539">
        <v>13010</v>
      </c>
      <c r="B539">
        <v>2018</v>
      </c>
      <c r="C539">
        <v>2</v>
      </c>
      <c r="D539">
        <v>47</v>
      </c>
      <c r="E539" s="1">
        <v>34.31</v>
      </c>
    </row>
    <row r="540" spans="1:5" x14ac:dyDescent="0.3">
      <c r="A540">
        <v>13010</v>
      </c>
      <c r="B540">
        <v>2019</v>
      </c>
      <c r="C540">
        <v>2</v>
      </c>
      <c r="D540">
        <v>32</v>
      </c>
      <c r="E540" s="1">
        <v>23.36</v>
      </c>
    </row>
    <row r="541" spans="1:5" x14ac:dyDescent="0.3">
      <c r="A541">
        <v>13011</v>
      </c>
      <c r="B541">
        <v>2009</v>
      </c>
      <c r="C541">
        <v>2</v>
      </c>
      <c r="D541">
        <v>140</v>
      </c>
      <c r="E541" s="1">
        <v>102.2</v>
      </c>
    </row>
    <row r="542" spans="1:5" x14ac:dyDescent="0.3">
      <c r="A542">
        <v>13011</v>
      </c>
      <c r="B542">
        <v>2010</v>
      </c>
      <c r="C542">
        <v>2</v>
      </c>
      <c r="D542">
        <v>174</v>
      </c>
      <c r="E542" s="1">
        <v>127.02</v>
      </c>
    </row>
    <row r="543" spans="1:5" x14ac:dyDescent="0.3">
      <c r="A543">
        <v>13011</v>
      </c>
      <c r="B543">
        <v>2011</v>
      </c>
      <c r="C543">
        <v>2</v>
      </c>
      <c r="D543">
        <v>167</v>
      </c>
      <c r="E543" s="1">
        <v>121.91</v>
      </c>
    </row>
    <row r="544" spans="1:5" x14ac:dyDescent="0.3">
      <c r="A544">
        <v>13011</v>
      </c>
      <c r="B544">
        <v>2012</v>
      </c>
      <c r="C544">
        <v>2</v>
      </c>
      <c r="D544">
        <v>145</v>
      </c>
      <c r="E544" s="1">
        <v>105.85</v>
      </c>
    </row>
    <row r="545" spans="1:5" x14ac:dyDescent="0.3">
      <c r="A545">
        <v>13011</v>
      </c>
      <c r="B545">
        <v>2013</v>
      </c>
      <c r="C545">
        <v>2</v>
      </c>
      <c r="D545">
        <v>162</v>
      </c>
      <c r="E545" s="1">
        <v>118.25999999999999</v>
      </c>
    </row>
    <row r="546" spans="1:5" x14ac:dyDescent="0.3">
      <c r="A546">
        <v>13011</v>
      </c>
      <c r="B546">
        <v>2014</v>
      </c>
      <c r="C546">
        <v>2</v>
      </c>
      <c r="D546">
        <v>158</v>
      </c>
      <c r="E546" s="1">
        <v>115.34</v>
      </c>
    </row>
    <row r="547" spans="1:5" x14ac:dyDescent="0.3">
      <c r="A547">
        <v>13011</v>
      </c>
      <c r="B547">
        <v>2015</v>
      </c>
      <c r="C547">
        <v>2</v>
      </c>
      <c r="D547">
        <v>153</v>
      </c>
      <c r="E547" s="1">
        <v>111.69</v>
      </c>
    </row>
    <row r="548" spans="1:5" x14ac:dyDescent="0.3">
      <c r="A548">
        <v>13011</v>
      </c>
      <c r="B548">
        <v>2016</v>
      </c>
      <c r="C548">
        <v>2</v>
      </c>
      <c r="D548">
        <v>167</v>
      </c>
      <c r="E548" s="1">
        <v>121.91</v>
      </c>
    </row>
    <row r="549" spans="1:5" x14ac:dyDescent="0.3">
      <c r="A549">
        <v>13011</v>
      </c>
      <c r="B549">
        <v>2017</v>
      </c>
      <c r="C549">
        <v>2</v>
      </c>
      <c r="D549">
        <v>155</v>
      </c>
      <c r="E549" s="1">
        <v>113.14999999999999</v>
      </c>
    </row>
    <row r="550" spans="1:5" x14ac:dyDescent="0.3">
      <c r="A550">
        <v>13011</v>
      </c>
      <c r="B550">
        <v>2018</v>
      </c>
      <c r="C550">
        <v>2</v>
      </c>
      <c r="D550">
        <v>130</v>
      </c>
      <c r="E550" s="1">
        <v>94.899999999999991</v>
      </c>
    </row>
    <row r="551" spans="1:5" x14ac:dyDescent="0.3">
      <c r="A551">
        <v>13011</v>
      </c>
      <c r="B551">
        <v>2019</v>
      </c>
      <c r="C551">
        <v>2</v>
      </c>
      <c r="D551">
        <v>176</v>
      </c>
      <c r="E551" s="1">
        <v>128.47999999999999</v>
      </c>
    </row>
    <row r="552" spans="1:5" x14ac:dyDescent="0.3">
      <c r="A552">
        <v>13012</v>
      </c>
      <c r="B552">
        <v>2009</v>
      </c>
      <c r="C552">
        <v>2</v>
      </c>
      <c r="D552">
        <v>49</v>
      </c>
      <c r="E552" s="1">
        <v>35.769999999999996</v>
      </c>
    </row>
    <row r="553" spans="1:5" x14ac:dyDescent="0.3">
      <c r="A553">
        <v>13012</v>
      </c>
      <c r="B553">
        <v>2010</v>
      </c>
      <c r="C553">
        <v>2</v>
      </c>
      <c r="D553">
        <v>65</v>
      </c>
      <c r="E553" s="1">
        <v>47.449999999999996</v>
      </c>
    </row>
    <row r="554" spans="1:5" x14ac:dyDescent="0.3">
      <c r="A554">
        <v>13012</v>
      </c>
      <c r="B554">
        <v>2011</v>
      </c>
      <c r="C554">
        <v>2</v>
      </c>
      <c r="D554">
        <v>49</v>
      </c>
      <c r="E554" s="1">
        <v>35.769999999999996</v>
      </c>
    </row>
    <row r="555" spans="1:5" x14ac:dyDescent="0.3">
      <c r="A555">
        <v>13012</v>
      </c>
      <c r="B555">
        <v>2012</v>
      </c>
      <c r="C555">
        <v>2</v>
      </c>
      <c r="D555">
        <v>58</v>
      </c>
      <c r="E555" s="1">
        <v>42.339999999999996</v>
      </c>
    </row>
    <row r="556" spans="1:5" x14ac:dyDescent="0.3">
      <c r="A556">
        <v>13012</v>
      </c>
      <c r="B556">
        <v>2013</v>
      </c>
      <c r="C556">
        <v>2</v>
      </c>
      <c r="D556">
        <v>52</v>
      </c>
      <c r="E556" s="1">
        <v>37.96</v>
      </c>
    </row>
    <row r="557" spans="1:5" x14ac:dyDescent="0.3">
      <c r="A557">
        <v>13012</v>
      </c>
      <c r="B557">
        <v>2014</v>
      </c>
      <c r="C557">
        <v>2</v>
      </c>
      <c r="D557">
        <v>42</v>
      </c>
      <c r="E557" s="1">
        <v>30.66</v>
      </c>
    </row>
    <row r="558" spans="1:5" x14ac:dyDescent="0.3">
      <c r="A558">
        <v>13012</v>
      </c>
      <c r="B558">
        <v>2015</v>
      </c>
      <c r="C558">
        <v>2</v>
      </c>
      <c r="D558">
        <v>39</v>
      </c>
      <c r="E558" s="1">
        <v>28.47</v>
      </c>
    </row>
    <row r="559" spans="1:5" x14ac:dyDescent="0.3">
      <c r="A559">
        <v>13012</v>
      </c>
      <c r="B559">
        <v>2016</v>
      </c>
      <c r="C559">
        <v>2</v>
      </c>
      <c r="D559">
        <v>52</v>
      </c>
      <c r="E559" s="1">
        <v>37.96</v>
      </c>
    </row>
    <row r="560" spans="1:5" x14ac:dyDescent="0.3">
      <c r="A560">
        <v>13012</v>
      </c>
      <c r="B560">
        <v>2017</v>
      </c>
      <c r="C560">
        <v>2</v>
      </c>
      <c r="D560">
        <v>44</v>
      </c>
      <c r="E560" s="1">
        <v>32.119999999999997</v>
      </c>
    </row>
    <row r="561" spans="1:5" x14ac:dyDescent="0.3">
      <c r="A561">
        <v>13012</v>
      </c>
      <c r="B561">
        <v>2018</v>
      </c>
      <c r="C561">
        <v>2</v>
      </c>
      <c r="D561">
        <v>45</v>
      </c>
      <c r="E561" s="1">
        <v>32.85</v>
      </c>
    </row>
    <row r="562" spans="1:5" x14ac:dyDescent="0.3">
      <c r="A562">
        <v>13012</v>
      </c>
      <c r="B562">
        <v>2019</v>
      </c>
      <c r="C562">
        <v>2</v>
      </c>
      <c r="D562">
        <v>54</v>
      </c>
      <c r="E562" s="1">
        <v>39.42</v>
      </c>
    </row>
    <row r="563" spans="1:5" x14ac:dyDescent="0.3">
      <c r="A563">
        <v>13013</v>
      </c>
      <c r="B563">
        <v>2009</v>
      </c>
      <c r="C563">
        <v>2</v>
      </c>
      <c r="D563">
        <v>76</v>
      </c>
      <c r="E563" s="1">
        <v>55.48</v>
      </c>
    </row>
    <row r="564" spans="1:5" x14ac:dyDescent="0.3">
      <c r="A564">
        <v>13013</v>
      </c>
      <c r="B564">
        <v>2010</v>
      </c>
      <c r="C564">
        <v>2</v>
      </c>
      <c r="D564">
        <v>84</v>
      </c>
      <c r="E564" s="1">
        <v>61.32</v>
      </c>
    </row>
    <row r="565" spans="1:5" x14ac:dyDescent="0.3">
      <c r="A565">
        <v>13013</v>
      </c>
      <c r="B565">
        <v>2011</v>
      </c>
      <c r="C565">
        <v>2</v>
      </c>
      <c r="D565">
        <v>78</v>
      </c>
      <c r="E565" s="1">
        <v>56.94</v>
      </c>
    </row>
    <row r="566" spans="1:5" x14ac:dyDescent="0.3">
      <c r="A566">
        <v>13013</v>
      </c>
      <c r="B566">
        <v>2012</v>
      </c>
      <c r="C566">
        <v>2</v>
      </c>
      <c r="D566">
        <v>71</v>
      </c>
      <c r="E566" s="1">
        <v>51.83</v>
      </c>
    </row>
    <row r="567" spans="1:5" x14ac:dyDescent="0.3">
      <c r="A567">
        <v>13013</v>
      </c>
      <c r="B567">
        <v>2013</v>
      </c>
      <c r="C567">
        <v>2</v>
      </c>
      <c r="D567">
        <v>72</v>
      </c>
      <c r="E567" s="1">
        <v>52.56</v>
      </c>
    </row>
    <row r="568" spans="1:5" x14ac:dyDescent="0.3">
      <c r="A568">
        <v>13013</v>
      </c>
      <c r="B568">
        <v>2014</v>
      </c>
      <c r="C568">
        <v>2</v>
      </c>
      <c r="D568">
        <v>67</v>
      </c>
      <c r="E568" s="1">
        <v>48.91</v>
      </c>
    </row>
    <row r="569" spans="1:5" x14ac:dyDescent="0.3">
      <c r="A569">
        <v>13013</v>
      </c>
      <c r="B569">
        <v>2015</v>
      </c>
      <c r="C569">
        <v>2</v>
      </c>
      <c r="D569">
        <v>71</v>
      </c>
      <c r="E569" s="1">
        <v>51.83</v>
      </c>
    </row>
    <row r="570" spans="1:5" x14ac:dyDescent="0.3">
      <c r="A570">
        <v>13013</v>
      </c>
      <c r="B570">
        <v>2016</v>
      </c>
      <c r="C570">
        <v>2</v>
      </c>
      <c r="D570">
        <v>60</v>
      </c>
      <c r="E570" s="1">
        <v>43.8</v>
      </c>
    </row>
    <row r="571" spans="1:5" x14ac:dyDescent="0.3">
      <c r="A571">
        <v>13013</v>
      </c>
      <c r="B571">
        <v>2017</v>
      </c>
      <c r="C571">
        <v>2</v>
      </c>
      <c r="D571">
        <v>49</v>
      </c>
      <c r="E571" s="1">
        <v>35.769999999999996</v>
      </c>
    </row>
    <row r="572" spans="1:5" x14ac:dyDescent="0.3">
      <c r="A572">
        <v>13013</v>
      </c>
      <c r="B572">
        <v>2018</v>
      </c>
      <c r="C572">
        <v>2</v>
      </c>
      <c r="D572">
        <v>56</v>
      </c>
      <c r="E572" s="1">
        <v>40.879999999999995</v>
      </c>
    </row>
    <row r="573" spans="1:5" x14ac:dyDescent="0.3">
      <c r="A573">
        <v>13013</v>
      </c>
      <c r="B573">
        <v>2019</v>
      </c>
      <c r="C573">
        <v>2</v>
      </c>
      <c r="D573">
        <v>51</v>
      </c>
      <c r="E573" s="1">
        <v>37.229999999999997</v>
      </c>
    </row>
    <row r="574" spans="1:5" x14ac:dyDescent="0.3">
      <c r="A574">
        <v>13014</v>
      </c>
      <c r="B574">
        <v>2009</v>
      </c>
      <c r="C574">
        <v>2</v>
      </c>
      <c r="D574">
        <v>126</v>
      </c>
      <c r="E574" s="1">
        <v>91.98</v>
      </c>
    </row>
    <row r="575" spans="1:5" x14ac:dyDescent="0.3">
      <c r="A575">
        <v>13014</v>
      </c>
      <c r="B575">
        <v>2010</v>
      </c>
      <c r="C575">
        <v>2</v>
      </c>
      <c r="D575">
        <v>157</v>
      </c>
      <c r="E575" s="1">
        <v>114.61</v>
      </c>
    </row>
    <row r="576" spans="1:5" x14ac:dyDescent="0.3">
      <c r="A576">
        <v>13014</v>
      </c>
      <c r="B576">
        <v>2011</v>
      </c>
      <c r="C576">
        <v>2</v>
      </c>
      <c r="D576">
        <v>117</v>
      </c>
      <c r="E576" s="1">
        <v>85.41</v>
      </c>
    </row>
    <row r="577" spans="1:5" x14ac:dyDescent="0.3">
      <c r="A577">
        <v>13014</v>
      </c>
      <c r="B577">
        <v>2012</v>
      </c>
      <c r="C577">
        <v>2</v>
      </c>
      <c r="D577">
        <v>146</v>
      </c>
      <c r="E577" s="1">
        <v>106.58</v>
      </c>
    </row>
    <row r="578" spans="1:5" x14ac:dyDescent="0.3">
      <c r="A578">
        <v>13014</v>
      </c>
      <c r="B578">
        <v>2013</v>
      </c>
      <c r="C578">
        <v>2</v>
      </c>
      <c r="D578">
        <v>125</v>
      </c>
      <c r="E578" s="1">
        <v>91.25</v>
      </c>
    </row>
    <row r="579" spans="1:5" x14ac:dyDescent="0.3">
      <c r="A579">
        <v>13014</v>
      </c>
      <c r="B579">
        <v>2014</v>
      </c>
      <c r="C579">
        <v>2</v>
      </c>
      <c r="D579">
        <v>129</v>
      </c>
      <c r="E579" s="1">
        <v>94.17</v>
      </c>
    </row>
    <row r="580" spans="1:5" x14ac:dyDescent="0.3">
      <c r="A580">
        <v>13014</v>
      </c>
      <c r="B580">
        <v>2015</v>
      </c>
      <c r="C580">
        <v>2</v>
      </c>
      <c r="D580">
        <v>129</v>
      </c>
      <c r="E580" s="1">
        <v>94.17</v>
      </c>
    </row>
    <row r="581" spans="1:5" x14ac:dyDescent="0.3">
      <c r="A581">
        <v>13014</v>
      </c>
      <c r="B581">
        <v>2016</v>
      </c>
      <c r="C581">
        <v>2</v>
      </c>
      <c r="D581">
        <v>143</v>
      </c>
      <c r="E581" s="1">
        <v>104.39</v>
      </c>
    </row>
    <row r="582" spans="1:5" x14ac:dyDescent="0.3">
      <c r="A582">
        <v>13014</v>
      </c>
      <c r="B582">
        <v>2017</v>
      </c>
      <c r="C582">
        <v>2</v>
      </c>
      <c r="D582">
        <v>133</v>
      </c>
      <c r="E582" s="1">
        <v>97.09</v>
      </c>
    </row>
    <row r="583" spans="1:5" x14ac:dyDescent="0.3">
      <c r="A583">
        <v>13014</v>
      </c>
      <c r="B583">
        <v>2018</v>
      </c>
      <c r="C583">
        <v>2</v>
      </c>
      <c r="D583">
        <v>144</v>
      </c>
      <c r="E583" s="1">
        <v>105.12</v>
      </c>
    </row>
    <row r="584" spans="1:5" x14ac:dyDescent="0.3">
      <c r="A584">
        <v>13014</v>
      </c>
      <c r="B584">
        <v>2019</v>
      </c>
      <c r="C584">
        <v>2</v>
      </c>
      <c r="D584">
        <v>143</v>
      </c>
      <c r="E584" s="1">
        <v>104.39</v>
      </c>
    </row>
    <row r="585" spans="1:5" x14ac:dyDescent="0.3">
      <c r="A585">
        <v>13016</v>
      </c>
      <c r="B585">
        <v>2009</v>
      </c>
      <c r="C585">
        <v>2</v>
      </c>
      <c r="D585">
        <v>57</v>
      </c>
      <c r="E585" s="1">
        <v>41.61</v>
      </c>
    </row>
    <row r="586" spans="1:5" x14ac:dyDescent="0.3">
      <c r="A586">
        <v>13016</v>
      </c>
      <c r="B586">
        <v>2010</v>
      </c>
      <c r="C586">
        <v>2</v>
      </c>
      <c r="D586">
        <v>55</v>
      </c>
      <c r="E586" s="1">
        <v>40.15</v>
      </c>
    </row>
    <row r="587" spans="1:5" x14ac:dyDescent="0.3">
      <c r="A587">
        <v>13016</v>
      </c>
      <c r="B587">
        <v>2011</v>
      </c>
      <c r="C587">
        <v>2</v>
      </c>
      <c r="D587">
        <v>56</v>
      </c>
      <c r="E587" s="1">
        <v>40.879999999999995</v>
      </c>
    </row>
    <row r="588" spans="1:5" x14ac:dyDescent="0.3">
      <c r="A588">
        <v>13016</v>
      </c>
      <c r="B588">
        <v>2012</v>
      </c>
      <c r="C588">
        <v>2</v>
      </c>
      <c r="D588">
        <v>50</v>
      </c>
      <c r="E588" s="1">
        <v>36.5</v>
      </c>
    </row>
    <row r="589" spans="1:5" x14ac:dyDescent="0.3">
      <c r="A589">
        <v>13016</v>
      </c>
      <c r="B589">
        <v>2013</v>
      </c>
      <c r="C589">
        <v>2</v>
      </c>
      <c r="D589">
        <v>54</v>
      </c>
      <c r="E589" s="1">
        <v>39.42</v>
      </c>
    </row>
    <row r="590" spans="1:5" x14ac:dyDescent="0.3">
      <c r="A590">
        <v>13016</v>
      </c>
      <c r="B590">
        <v>2014</v>
      </c>
      <c r="C590">
        <v>2</v>
      </c>
      <c r="D590">
        <v>51</v>
      </c>
      <c r="E590" s="1">
        <v>37.229999999999997</v>
      </c>
    </row>
    <row r="591" spans="1:5" x14ac:dyDescent="0.3">
      <c r="A591">
        <v>13016</v>
      </c>
      <c r="B591">
        <v>2015</v>
      </c>
      <c r="C591">
        <v>2</v>
      </c>
      <c r="D591">
        <v>66</v>
      </c>
      <c r="E591" s="1">
        <v>48.18</v>
      </c>
    </row>
    <row r="592" spans="1:5" x14ac:dyDescent="0.3">
      <c r="A592">
        <v>13016</v>
      </c>
      <c r="B592">
        <v>2016</v>
      </c>
      <c r="C592">
        <v>2</v>
      </c>
      <c r="D592">
        <v>56</v>
      </c>
      <c r="E592" s="1">
        <v>40.879999999999995</v>
      </c>
    </row>
    <row r="593" spans="1:5" x14ac:dyDescent="0.3">
      <c r="A593">
        <v>13016</v>
      </c>
      <c r="B593">
        <v>2017</v>
      </c>
      <c r="C593">
        <v>2</v>
      </c>
      <c r="D593">
        <v>58</v>
      </c>
      <c r="E593" s="1">
        <v>42.339999999999996</v>
      </c>
    </row>
    <row r="594" spans="1:5" x14ac:dyDescent="0.3">
      <c r="A594">
        <v>13016</v>
      </c>
      <c r="B594">
        <v>2018</v>
      </c>
      <c r="C594">
        <v>2</v>
      </c>
      <c r="D594">
        <v>40</v>
      </c>
      <c r="E594" s="1">
        <v>29.2</v>
      </c>
    </row>
    <row r="595" spans="1:5" x14ac:dyDescent="0.3">
      <c r="A595">
        <v>13016</v>
      </c>
      <c r="B595">
        <v>2019</v>
      </c>
      <c r="C595">
        <v>2</v>
      </c>
      <c r="D595">
        <v>52</v>
      </c>
      <c r="E595" s="1">
        <v>37.96</v>
      </c>
    </row>
    <row r="596" spans="1:5" x14ac:dyDescent="0.3">
      <c r="A596">
        <v>13017</v>
      </c>
      <c r="B596">
        <v>2009</v>
      </c>
      <c r="C596">
        <v>2</v>
      </c>
      <c r="D596">
        <v>90</v>
      </c>
      <c r="E596" s="1">
        <v>65.7</v>
      </c>
    </row>
    <row r="597" spans="1:5" x14ac:dyDescent="0.3">
      <c r="A597">
        <v>13017</v>
      </c>
      <c r="B597">
        <v>2010</v>
      </c>
      <c r="C597">
        <v>2</v>
      </c>
      <c r="D597">
        <v>105</v>
      </c>
      <c r="E597" s="1">
        <v>76.649999999999991</v>
      </c>
    </row>
    <row r="598" spans="1:5" x14ac:dyDescent="0.3">
      <c r="A598">
        <v>13017</v>
      </c>
      <c r="B598">
        <v>2011</v>
      </c>
      <c r="C598">
        <v>2</v>
      </c>
      <c r="D598">
        <v>93</v>
      </c>
      <c r="E598" s="1">
        <v>67.89</v>
      </c>
    </row>
    <row r="599" spans="1:5" x14ac:dyDescent="0.3">
      <c r="A599">
        <v>13017</v>
      </c>
      <c r="B599">
        <v>2012</v>
      </c>
      <c r="C599">
        <v>2</v>
      </c>
      <c r="D599">
        <v>108</v>
      </c>
      <c r="E599" s="1">
        <v>78.84</v>
      </c>
    </row>
    <row r="600" spans="1:5" x14ac:dyDescent="0.3">
      <c r="A600">
        <v>13017</v>
      </c>
      <c r="B600">
        <v>2013</v>
      </c>
      <c r="C600">
        <v>2</v>
      </c>
      <c r="D600">
        <v>87</v>
      </c>
      <c r="E600" s="1">
        <v>63.51</v>
      </c>
    </row>
    <row r="601" spans="1:5" x14ac:dyDescent="0.3">
      <c r="A601">
        <v>13017</v>
      </c>
      <c r="B601">
        <v>2014</v>
      </c>
      <c r="C601">
        <v>2</v>
      </c>
      <c r="D601">
        <v>124</v>
      </c>
      <c r="E601" s="1">
        <v>90.52</v>
      </c>
    </row>
    <row r="602" spans="1:5" x14ac:dyDescent="0.3">
      <c r="A602">
        <v>13017</v>
      </c>
      <c r="B602">
        <v>2015</v>
      </c>
      <c r="C602">
        <v>2</v>
      </c>
      <c r="D602">
        <v>87</v>
      </c>
      <c r="E602" s="1">
        <v>63.51</v>
      </c>
    </row>
    <row r="603" spans="1:5" x14ac:dyDescent="0.3">
      <c r="A603">
        <v>13017</v>
      </c>
      <c r="B603">
        <v>2016</v>
      </c>
      <c r="C603">
        <v>2</v>
      </c>
      <c r="D603">
        <v>122</v>
      </c>
      <c r="E603" s="1">
        <v>89.06</v>
      </c>
    </row>
    <row r="604" spans="1:5" x14ac:dyDescent="0.3">
      <c r="A604">
        <v>13017</v>
      </c>
      <c r="B604">
        <v>2017</v>
      </c>
      <c r="C604">
        <v>2</v>
      </c>
      <c r="D604">
        <v>109</v>
      </c>
      <c r="E604" s="1">
        <v>79.569999999999993</v>
      </c>
    </row>
    <row r="605" spans="1:5" x14ac:dyDescent="0.3">
      <c r="A605">
        <v>13017</v>
      </c>
      <c r="B605">
        <v>2018</v>
      </c>
      <c r="C605">
        <v>2</v>
      </c>
      <c r="D605">
        <v>107</v>
      </c>
      <c r="E605" s="1">
        <v>78.11</v>
      </c>
    </row>
    <row r="606" spans="1:5" x14ac:dyDescent="0.3">
      <c r="A606">
        <v>13017</v>
      </c>
      <c r="B606">
        <v>2019</v>
      </c>
      <c r="C606">
        <v>2</v>
      </c>
      <c r="D606">
        <v>99</v>
      </c>
      <c r="E606" s="1">
        <v>72.27</v>
      </c>
    </row>
    <row r="607" spans="1:5" x14ac:dyDescent="0.3">
      <c r="A607">
        <v>13019</v>
      </c>
      <c r="B607">
        <v>2009</v>
      </c>
      <c r="C607">
        <v>2</v>
      </c>
      <c r="D607">
        <v>105</v>
      </c>
      <c r="E607" s="1">
        <v>76.649999999999991</v>
      </c>
    </row>
    <row r="608" spans="1:5" x14ac:dyDescent="0.3">
      <c r="A608">
        <v>13019</v>
      </c>
      <c r="B608">
        <v>2010</v>
      </c>
      <c r="C608">
        <v>2</v>
      </c>
      <c r="D608">
        <v>96</v>
      </c>
      <c r="E608" s="1">
        <v>70.08</v>
      </c>
    </row>
    <row r="609" spans="1:5" x14ac:dyDescent="0.3">
      <c r="A609">
        <v>13019</v>
      </c>
      <c r="B609">
        <v>2011</v>
      </c>
      <c r="C609">
        <v>2</v>
      </c>
      <c r="D609">
        <v>119</v>
      </c>
      <c r="E609" s="1">
        <v>86.87</v>
      </c>
    </row>
    <row r="610" spans="1:5" x14ac:dyDescent="0.3">
      <c r="A610">
        <v>13019</v>
      </c>
      <c r="B610">
        <v>2012</v>
      </c>
      <c r="C610">
        <v>2</v>
      </c>
      <c r="D610">
        <v>87</v>
      </c>
      <c r="E610" s="1">
        <v>63.51</v>
      </c>
    </row>
    <row r="611" spans="1:5" x14ac:dyDescent="0.3">
      <c r="A611">
        <v>13019</v>
      </c>
      <c r="B611">
        <v>2013</v>
      </c>
      <c r="C611">
        <v>2</v>
      </c>
      <c r="D611">
        <v>105</v>
      </c>
      <c r="E611" s="1">
        <v>76.649999999999991</v>
      </c>
    </row>
    <row r="612" spans="1:5" x14ac:dyDescent="0.3">
      <c r="A612">
        <v>13019</v>
      </c>
      <c r="B612">
        <v>2014</v>
      </c>
      <c r="C612">
        <v>2</v>
      </c>
      <c r="D612">
        <v>82</v>
      </c>
      <c r="E612" s="1">
        <v>59.86</v>
      </c>
    </row>
    <row r="613" spans="1:5" x14ac:dyDescent="0.3">
      <c r="A613">
        <v>13019</v>
      </c>
      <c r="B613">
        <v>2015</v>
      </c>
      <c r="C613">
        <v>2</v>
      </c>
      <c r="D613">
        <v>103</v>
      </c>
      <c r="E613" s="1">
        <v>75.19</v>
      </c>
    </row>
    <row r="614" spans="1:5" x14ac:dyDescent="0.3">
      <c r="A614">
        <v>13019</v>
      </c>
      <c r="B614">
        <v>2016</v>
      </c>
      <c r="C614">
        <v>2</v>
      </c>
      <c r="D614">
        <v>119</v>
      </c>
      <c r="E614" s="1">
        <v>86.87</v>
      </c>
    </row>
    <row r="615" spans="1:5" x14ac:dyDescent="0.3">
      <c r="A615">
        <v>13019</v>
      </c>
      <c r="B615">
        <v>2017</v>
      </c>
      <c r="C615">
        <v>2</v>
      </c>
      <c r="D615">
        <v>75</v>
      </c>
      <c r="E615" s="1">
        <v>54.75</v>
      </c>
    </row>
    <row r="616" spans="1:5" x14ac:dyDescent="0.3">
      <c r="A616">
        <v>13019</v>
      </c>
      <c r="B616">
        <v>2018</v>
      </c>
      <c r="C616">
        <v>2</v>
      </c>
      <c r="D616">
        <v>91</v>
      </c>
      <c r="E616" s="1">
        <v>66.429999999999993</v>
      </c>
    </row>
    <row r="617" spans="1:5" x14ac:dyDescent="0.3">
      <c r="A617">
        <v>13019</v>
      </c>
      <c r="B617">
        <v>2019</v>
      </c>
      <c r="C617">
        <v>2</v>
      </c>
      <c r="D617">
        <v>71</v>
      </c>
      <c r="E617" s="1">
        <v>51.83</v>
      </c>
    </row>
    <row r="618" spans="1:5" x14ac:dyDescent="0.3">
      <c r="A618">
        <v>13021</v>
      </c>
      <c r="B618">
        <v>2009</v>
      </c>
      <c r="C618">
        <v>2</v>
      </c>
      <c r="D618">
        <v>59</v>
      </c>
      <c r="E618" s="1">
        <v>43.07</v>
      </c>
    </row>
    <row r="619" spans="1:5" x14ac:dyDescent="0.3">
      <c r="A619">
        <v>13021</v>
      </c>
      <c r="B619">
        <v>2010</v>
      </c>
      <c r="C619">
        <v>2</v>
      </c>
      <c r="D619">
        <v>72</v>
      </c>
      <c r="E619" s="1">
        <v>52.56</v>
      </c>
    </row>
    <row r="620" spans="1:5" x14ac:dyDescent="0.3">
      <c r="A620">
        <v>13021</v>
      </c>
      <c r="B620">
        <v>2011</v>
      </c>
      <c r="C620">
        <v>2</v>
      </c>
      <c r="D620">
        <v>51</v>
      </c>
      <c r="E620" s="1">
        <v>37.229999999999997</v>
      </c>
    </row>
    <row r="621" spans="1:5" x14ac:dyDescent="0.3">
      <c r="A621">
        <v>13021</v>
      </c>
      <c r="B621">
        <v>2012</v>
      </c>
      <c r="C621">
        <v>2</v>
      </c>
      <c r="D621">
        <v>75</v>
      </c>
      <c r="E621" s="1">
        <v>54.75</v>
      </c>
    </row>
    <row r="622" spans="1:5" x14ac:dyDescent="0.3">
      <c r="A622">
        <v>13021</v>
      </c>
      <c r="B622">
        <v>2013</v>
      </c>
      <c r="C622">
        <v>2</v>
      </c>
      <c r="D622">
        <v>71</v>
      </c>
      <c r="E622" s="1">
        <v>51.83</v>
      </c>
    </row>
    <row r="623" spans="1:5" x14ac:dyDescent="0.3">
      <c r="A623">
        <v>13021</v>
      </c>
      <c r="B623">
        <v>2014</v>
      </c>
      <c r="C623">
        <v>2</v>
      </c>
      <c r="D623">
        <v>64</v>
      </c>
      <c r="E623" s="1">
        <v>46.72</v>
      </c>
    </row>
    <row r="624" spans="1:5" x14ac:dyDescent="0.3">
      <c r="A624">
        <v>13021</v>
      </c>
      <c r="B624">
        <v>2015</v>
      </c>
      <c r="C624">
        <v>2</v>
      </c>
      <c r="D624">
        <v>63</v>
      </c>
      <c r="E624" s="1">
        <v>45.99</v>
      </c>
    </row>
    <row r="625" spans="1:5" x14ac:dyDescent="0.3">
      <c r="A625">
        <v>13021</v>
      </c>
      <c r="B625">
        <v>2016</v>
      </c>
      <c r="C625">
        <v>2</v>
      </c>
      <c r="D625">
        <v>79</v>
      </c>
      <c r="E625" s="1">
        <v>57.67</v>
      </c>
    </row>
    <row r="626" spans="1:5" x14ac:dyDescent="0.3">
      <c r="A626">
        <v>13021</v>
      </c>
      <c r="B626">
        <v>2017</v>
      </c>
      <c r="C626">
        <v>2</v>
      </c>
      <c r="D626">
        <v>45</v>
      </c>
      <c r="E626" s="1">
        <v>32.85</v>
      </c>
    </row>
    <row r="627" spans="1:5" x14ac:dyDescent="0.3">
      <c r="A627">
        <v>13021</v>
      </c>
      <c r="B627">
        <v>2018</v>
      </c>
      <c r="C627">
        <v>2</v>
      </c>
      <c r="D627">
        <v>64</v>
      </c>
      <c r="E627" s="1">
        <v>46.72</v>
      </c>
    </row>
    <row r="628" spans="1:5" x14ac:dyDescent="0.3">
      <c r="A628">
        <v>13021</v>
      </c>
      <c r="B628">
        <v>2019</v>
      </c>
      <c r="C628">
        <v>2</v>
      </c>
      <c r="D628">
        <v>56</v>
      </c>
      <c r="E628" s="1">
        <v>40.879999999999995</v>
      </c>
    </row>
    <row r="629" spans="1:5" x14ac:dyDescent="0.3">
      <c r="A629">
        <v>13023</v>
      </c>
      <c r="B629">
        <v>2009</v>
      </c>
      <c r="C629">
        <v>2</v>
      </c>
      <c r="D629">
        <v>48</v>
      </c>
      <c r="E629" s="1">
        <v>35.04</v>
      </c>
    </row>
    <row r="630" spans="1:5" x14ac:dyDescent="0.3">
      <c r="A630">
        <v>13023</v>
      </c>
      <c r="B630">
        <v>2010</v>
      </c>
      <c r="C630">
        <v>2</v>
      </c>
      <c r="D630">
        <v>49</v>
      </c>
      <c r="E630" s="1">
        <v>35.769999999999996</v>
      </c>
    </row>
    <row r="631" spans="1:5" x14ac:dyDescent="0.3">
      <c r="A631">
        <v>13023</v>
      </c>
      <c r="B631">
        <v>2011</v>
      </c>
      <c r="C631">
        <v>2</v>
      </c>
      <c r="D631">
        <v>54</v>
      </c>
      <c r="E631" s="1">
        <v>39.42</v>
      </c>
    </row>
    <row r="632" spans="1:5" x14ac:dyDescent="0.3">
      <c r="A632">
        <v>13023</v>
      </c>
      <c r="B632">
        <v>2012</v>
      </c>
      <c r="C632">
        <v>2</v>
      </c>
      <c r="D632">
        <v>51</v>
      </c>
      <c r="E632" s="1">
        <v>37.229999999999997</v>
      </c>
    </row>
    <row r="633" spans="1:5" x14ac:dyDescent="0.3">
      <c r="A633">
        <v>13023</v>
      </c>
      <c r="B633">
        <v>2013</v>
      </c>
      <c r="C633">
        <v>2</v>
      </c>
      <c r="D633">
        <v>59</v>
      </c>
      <c r="E633" s="1">
        <v>43.07</v>
      </c>
    </row>
    <row r="634" spans="1:5" x14ac:dyDescent="0.3">
      <c r="A634">
        <v>13023</v>
      </c>
      <c r="B634">
        <v>2014</v>
      </c>
      <c r="C634">
        <v>2</v>
      </c>
      <c r="D634">
        <v>53</v>
      </c>
      <c r="E634" s="1">
        <v>38.69</v>
      </c>
    </row>
    <row r="635" spans="1:5" x14ac:dyDescent="0.3">
      <c r="A635">
        <v>13023</v>
      </c>
      <c r="B635">
        <v>2015</v>
      </c>
      <c r="C635">
        <v>2</v>
      </c>
      <c r="D635">
        <v>58</v>
      </c>
      <c r="E635" s="1">
        <v>42.339999999999996</v>
      </c>
    </row>
    <row r="636" spans="1:5" x14ac:dyDescent="0.3">
      <c r="A636">
        <v>13023</v>
      </c>
      <c r="B636">
        <v>2016</v>
      </c>
      <c r="C636">
        <v>2</v>
      </c>
      <c r="D636">
        <v>41</v>
      </c>
      <c r="E636" s="1">
        <v>29.93</v>
      </c>
    </row>
    <row r="637" spans="1:5" x14ac:dyDescent="0.3">
      <c r="A637">
        <v>13023</v>
      </c>
      <c r="B637">
        <v>2017</v>
      </c>
      <c r="C637">
        <v>2</v>
      </c>
      <c r="D637">
        <v>53</v>
      </c>
      <c r="E637" s="1">
        <v>38.69</v>
      </c>
    </row>
    <row r="638" spans="1:5" x14ac:dyDescent="0.3">
      <c r="A638">
        <v>13023</v>
      </c>
      <c r="B638">
        <v>2018</v>
      </c>
      <c r="C638">
        <v>2</v>
      </c>
      <c r="D638">
        <v>53</v>
      </c>
      <c r="E638" s="1">
        <v>38.69</v>
      </c>
    </row>
    <row r="639" spans="1:5" x14ac:dyDescent="0.3">
      <c r="A639">
        <v>13023</v>
      </c>
      <c r="B639">
        <v>2019</v>
      </c>
      <c r="C639">
        <v>2</v>
      </c>
      <c r="D639">
        <v>40</v>
      </c>
      <c r="E639" s="1">
        <v>29.2</v>
      </c>
    </row>
    <row r="640" spans="1:5" x14ac:dyDescent="0.3">
      <c r="A640">
        <v>13025</v>
      </c>
      <c r="B640">
        <v>2009</v>
      </c>
      <c r="C640">
        <v>2</v>
      </c>
      <c r="D640">
        <v>186</v>
      </c>
      <c r="E640" s="1">
        <v>135.78</v>
      </c>
    </row>
    <row r="641" spans="1:5" x14ac:dyDescent="0.3">
      <c r="A641">
        <v>13025</v>
      </c>
      <c r="B641">
        <v>2010</v>
      </c>
      <c r="C641">
        <v>2</v>
      </c>
      <c r="D641">
        <v>198</v>
      </c>
      <c r="E641" s="1">
        <v>144.54</v>
      </c>
    </row>
    <row r="642" spans="1:5" x14ac:dyDescent="0.3">
      <c r="A642">
        <v>13025</v>
      </c>
      <c r="B642">
        <v>2011</v>
      </c>
      <c r="C642">
        <v>2</v>
      </c>
      <c r="D642">
        <v>190</v>
      </c>
      <c r="E642" s="1">
        <v>138.69999999999999</v>
      </c>
    </row>
    <row r="643" spans="1:5" x14ac:dyDescent="0.3">
      <c r="A643">
        <v>13025</v>
      </c>
      <c r="B643">
        <v>2012</v>
      </c>
      <c r="C643">
        <v>2</v>
      </c>
      <c r="D643">
        <v>224</v>
      </c>
      <c r="E643" s="1">
        <v>163.51999999999998</v>
      </c>
    </row>
    <row r="644" spans="1:5" x14ac:dyDescent="0.3">
      <c r="A644">
        <v>13025</v>
      </c>
      <c r="B644">
        <v>2013</v>
      </c>
      <c r="C644">
        <v>2</v>
      </c>
      <c r="D644">
        <v>233</v>
      </c>
      <c r="E644" s="1">
        <v>170.09</v>
      </c>
    </row>
    <row r="645" spans="1:5" x14ac:dyDescent="0.3">
      <c r="A645">
        <v>13025</v>
      </c>
      <c r="B645">
        <v>2014</v>
      </c>
      <c r="C645">
        <v>2</v>
      </c>
      <c r="D645">
        <v>203</v>
      </c>
      <c r="E645" s="1">
        <v>148.19</v>
      </c>
    </row>
    <row r="646" spans="1:5" x14ac:dyDescent="0.3">
      <c r="A646">
        <v>13025</v>
      </c>
      <c r="B646">
        <v>2015</v>
      </c>
      <c r="C646">
        <v>2</v>
      </c>
      <c r="D646">
        <v>204</v>
      </c>
      <c r="E646" s="1">
        <v>148.91999999999999</v>
      </c>
    </row>
    <row r="647" spans="1:5" x14ac:dyDescent="0.3">
      <c r="A647">
        <v>13025</v>
      </c>
      <c r="B647">
        <v>2016</v>
      </c>
      <c r="C647">
        <v>2</v>
      </c>
      <c r="D647">
        <v>210</v>
      </c>
      <c r="E647" s="1">
        <v>153.29999999999998</v>
      </c>
    </row>
    <row r="648" spans="1:5" x14ac:dyDescent="0.3">
      <c r="A648">
        <v>13025</v>
      </c>
      <c r="B648">
        <v>2017</v>
      </c>
      <c r="C648">
        <v>2</v>
      </c>
      <c r="D648">
        <v>201</v>
      </c>
      <c r="E648" s="1">
        <v>146.72999999999999</v>
      </c>
    </row>
    <row r="649" spans="1:5" x14ac:dyDescent="0.3">
      <c r="A649">
        <v>13025</v>
      </c>
      <c r="B649">
        <v>2018</v>
      </c>
      <c r="C649">
        <v>2</v>
      </c>
      <c r="D649">
        <v>209</v>
      </c>
      <c r="E649" s="1">
        <v>152.57</v>
      </c>
    </row>
    <row r="650" spans="1:5" x14ac:dyDescent="0.3">
      <c r="A650">
        <v>13025</v>
      </c>
      <c r="B650">
        <v>2019</v>
      </c>
      <c r="C650">
        <v>2</v>
      </c>
      <c r="D650">
        <v>210</v>
      </c>
      <c r="E650" s="1">
        <v>153.29999999999998</v>
      </c>
    </row>
    <row r="651" spans="1:5" x14ac:dyDescent="0.3">
      <c r="A651">
        <v>13029</v>
      </c>
      <c r="B651">
        <v>2009</v>
      </c>
      <c r="C651">
        <v>2</v>
      </c>
      <c r="D651">
        <v>95</v>
      </c>
      <c r="E651" s="1">
        <v>69.349999999999994</v>
      </c>
    </row>
    <row r="652" spans="1:5" x14ac:dyDescent="0.3">
      <c r="A652">
        <v>13029</v>
      </c>
      <c r="B652">
        <v>2010</v>
      </c>
      <c r="C652">
        <v>2</v>
      </c>
      <c r="D652">
        <v>102</v>
      </c>
      <c r="E652" s="1">
        <v>74.459999999999994</v>
      </c>
    </row>
    <row r="653" spans="1:5" x14ac:dyDescent="0.3">
      <c r="A653">
        <v>13029</v>
      </c>
      <c r="B653">
        <v>2011</v>
      </c>
      <c r="C653">
        <v>2</v>
      </c>
      <c r="D653">
        <v>84</v>
      </c>
      <c r="E653" s="1">
        <v>61.32</v>
      </c>
    </row>
    <row r="654" spans="1:5" x14ac:dyDescent="0.3">
      <c r="A654">
        <v>13029</v>
      </c>
      <c r="B654">
        <v>2012</v>
      </c>
      <c r="C654">
        <v>2</v>
      </c>
      <c r="D654">
        <v>98</v>
      </c>
      <c r="E654" s="1">
        <v>71.539999999999992</v>
      </c>
    </row>
    <row r="655" spans="1:5" x14ac:dyDescent="0.3">
      <c r="A655">
        <v>13029</v>
      </c>
      <c r="B655">
        <v>2013</v>
      </c>
      <c r="C655">
        <v>2</v>
      </c>
      <c r="D655">
        <v>91</v>
      </c>
      <c r="E655" s="1">
        <v>66.429999999999993</v>
      </c>
    </row>
    <row r="656" spans="1:5" x14ac:dyDescent="0.3">
      <c r="A656">
        <v>13029</v>
      </c>
      <c r="B656">
        <v>2014</v>
      </c>
      <c r="C656">
        <v>2</v>
      </c>
      <c r="D656">
        <v>77</v>
      </c>
      <c r="E656" s="1">
        <v>56.21</v>
      </c>
    </row>
    <row r="657" spans="1:5" x14ac:dyDescent="0.3">
      <c r="A657">
        <v>13029</v>
      </c>
      <c r="B657">
        <v>2015</v>
      </c>
      <c r="C657">
        <v>2</v>
      </c>
      <c r="D657">
        <v>86</v>
      </c>
      <c r="E657" s="1">
        <v>62.78</v>
      </c>
    </row>
    <row r="658" spans="1:5" x14ac:dyDescent="0.3">
      <c r="A658">
        <v>13029</v>
      </c>
      <c r="B658">
        <v>2016</v>
      </c>
      <c r="C658">
        <v>2</v>
      </c>
      <c r="D658">
        <v>83</v>
      </c>
      <c r="E658" s="1">
        <v>60.589999999999996</v>
      </c>
    </row>
    <row r="659" spans="1:5" x14ac:dyDescent="0.3">
      <c r="A659">
        <v>13029</v>
      </c>
      <c r="B659">
        <v>2017</v>
      </c>
      <c r="C659">
        <v>2</v>
      </c>
      <c r="D659">
        <v>77</v>
      </c>
      <c r="E659" s="1">
        <v>56.21</v>
      </c>
    </row>
    <row r="660" spans="1:5" x14ac:dyDescent="0.3">
      <c r="A660">
        <v>13029</v>
      </c>
      <c r="B660">
        <v>2018</v>
      </c>
      <c r="C660">
        <v>2</v>
      </c>
      <c r="D660">
        <v>98</v>
      </c>
      <c r="E660" s="1">
        <v>71.539999999999992</v>
      </c>
    </row>
    <row r="661" spans="1:5" x14ac:dyDescent="0.3">
      <c r="A661">
        <v>13029</v>
      </c>
      <c r="B661">
        <v>2019</v>
      </c>
      <c r="C661">
        <v>2</v>
      </c>
      <c r="D661">
        <v>72</v>
      </c>
      <c r="E661" s="1">
        <v>52.56</v>
      </c>
    </row>
    <row r="662" spans="1:5" x14ac:dyDescent="0.3">
      <c r="A662">
        <v>13031</v>
      </c>
      <c r="B662">
        <v>2009</v>
      </c>
      <c r="C662">
        <v>2</v>
      </c>
      <c r="D662">
        <v>75</v>
      </c>
      <c r="E662" s="1">
        <v>54.75</v>
      </c>
    </row>
    <row r="663" spans="1:5" x14ac:dyDescent="0.3">
      <c r="A663">
        <v>13031</v>
      </c>
      <c r="B663">
        <v>2010</v>
      </c>
      <c r="C663">
        <v>2</v>
      </c>
      <c r="D663">
        <v>95</v>
      </c>
      <c r="E663" s="1">
        <v>69.349999999999994</v>
      </c>
    </row>
    <row r="664" spans="1:5" x14ac:dyDescent="0.3">
      <c r="A664">
        <v>13031</v>
      </c>
      <c r="B664">
        <v>2011</v>
      </c>
      <c r="C664">
        <v>2</v>
      </c>
      <c r="D664">
        <v>65</v>
      </c>
      <c r="E664" s="1">
        <v>47.449999999999996</v>
      </c>
    </row>
    <row r="665" spans="1:5" x14ac:dyDescent="0.3">
      <c r="A665">
        <v>13031</v>
      </c>
      <c r="B665">
        <v>2012</v>
      </c>
      <c r="C665">
        <v>2</v>
      </c>
      <c r="D665">
        <v>85</v>
      </c>
      <c r="E665" s="1">
        <v>62.05</v>
      </c>
    </row>
    <row r="666" spans="1:5" x14ac:dyDescent="0.3">
      <c r="A666">
        <v>13031</v>
      </c>
      <c r="B666">
        <v>2013</v>
      </c>
      <c r="C666">
        <v>2</v>
      </c>
      <c r="D666">
        <v>78</v>
      </c>
      <c r="E666" s="1">
        <v>56.94</v>
      </c>
    </row>
    <row r="667" spans="1:5" x14ac:dyDescent="0.3">
      <c r="A667">
        <v>13031</v>
      </c>
      <c r="B667">
        <v>2014</v>
      </c>
      <c r="C667">
        <v>2</v>
      </c>
      <c r="D667">
        <v>90</v>
      </c>
      <c r="E667" s="1">
        <v>65.7</v>
      </c>
    </row>
    <row r="668" spans="1:5" x14ac:dyDescent="0.3">
      <c r="A668">
        <v>13031</v>
      </c>
      <c r="B668">
        <v>2015</v>
      </c>
      <c r="C668">
        <v>2</v>
      </c>
      <c r="D668">
        <v>74</v>
      </c>
      <c r="E668" s="1">
        <v>54.019999999999996</v>
      </c>
    </row>
    <row r="669" spans="1:5" x14ac:dyDescent="0.3">
      <c r="A669">
        <v>13031</v>
      </c>
      <c r="B669">
        <v>2016</v>
      </c>
      <c r="C669">
        <v>2</v>
      </c>
      <c r="D669">
        <v>90</v>
      </c>
      <c r="E669" s="1">
        <v>65.7</v>
      </c>
    </row>
    <row r="670" spans="1:5" x14ac:dyDescent="0.3">
      <c r="A670">
        <v>13031</v>
      </c>
      <c r="B670">
        <v>2017</v>
      </c>
      <c r="C670">
        <v>2</v>
      </c>
      <c r="D670">
        <v>82</v>
      </c>
      <c r="E670" s="1">
        <v>59.86</v>
      </c>
    </row>
    <row r="671" spans="1:5" x14ac:dyDescent="0.3">
      <c r="A671">
        <v>13031</v>
      </c>
      <c r="B671">
        <v>2018</v>
      </c>
      <c r="C671">
        <v>2</v>
      </c>
      <c r="D671">
        <v>89</v>
      </c>
      <c r="E671" s="1">
        <v>64.97</v>
      </c>
    </row>
    <row r="672" spans="1:5" x14ac:dyDescent="0.3">
      <c r="A672">
        <v>13031</v>
      </c>
      <c r="B672">
        <v>2019</v>
      </c>
      <c r="C672">
        <v>2</v>
      </c>
      <c r="D672">
        <v>76</v>
      </c>
      <c r="E672" s="1">
        <v>55.48</v>
      </c>
    </row>
    <row r="673" spans="1:5" x14ac:dyDescent="0.3">
      <c r="A673">
        <v>13035</v>
      </c>
      <c r="B673">
        <v>2009</v>
      </c>
      <c r="C673">
        <v>2</v>
      </c>
      <c r="D673">
        <v>70</v>
      </c>
      <c r="E673" s="1">
        <v>51.1</v>
      </c>
    </row>
    <row r="674" spans="1:5" x14ac:dyDescent="0.3">
      <c r="A674">
        <v>13035</v>
      </c>
      <c r="B674">
        <v>2010</v>
      </c>
      <c r="C674">
        <v>2</v>
      </c>
      <c r="D674">
        <v>86</v>
      </c>
      <c r="E674" s="1">
        <v>62.78</v>
      </c>
    </row>
    <row r="675" spans="1:5" x14ac:dyDescent="0.3">
      <c r="A675">
        <v>13035</v>
      </c>
      <c r="B675">
        <v>2011</v>
      </c>
      <c r="C675">
        <v>2</v>
      </c>
      <c r="D675">
        <v>88</v>
      </c>
      <c r="E675" s="1">
        <v>64.239999999999995</v>
      </c>
    </row>
    <row r="676" spans="1:5" x14ac:dyDescent="0.3">
      <c r="A676">
        <v>13035</v>
      </c>
      <c r="B676">
        <v>2012</v>
      </c>
      <c r="C676">
        <v>2</v>
      </c>
      <c r="D676">
        <v>78</v>
      </c>
      <c r="E676" s="1">
        <v>56.94</v>
      </c>
    </row>
    <row r="677" spans="1:5" x14ac:dyDescent="0.3">
      <c r="A677">
        <v>13035</v>
      </c>
      <c r="B677">
        <v>2013</v>
      </c>
      <c r="C677">
        <v>2</v>
      </c>
      <c r="D677">
        <v>101</v>
      </c>
      <c r="E677" s="1">
        <v>73.73</v>
      </c>
    </row>
    <row r="678" spans="1:5" x14ac:dyDescent="0.3">
      <c r="A678">
        <v>13035</v>
      </c>
      <c r="B678">
        <v>2014</v>
      </c>
      <c r="C678">
        <v>2</v>
      </c>
      <c r="D678">
        <v>99</v>
      </c>
      <c r="E678" s="1">
        <v>72.27</v>
      </c>
    </row>
    <row r="679" spans="1:5" x14ac:dyDescent="0.3">
      <c r="A679">
        <v>13035</v>
      </c>
      <c r="B679">
        <v>2015</v>
      </c>
      <c r="C679">
        <v>2</v>
      </c>
      <c r="D679">
        <v>84</v>
      </c>
      <c r="E679" s="1">
        <v>61.32</v>
      </c>
    </row>
    <row r="680" spans="1:5" x14ac:dyDescent="0.3">
      <c r="A680">
        <v>13035</v>
      </c>
      <c r="B680">
        <v>2016</v>
      </c>
      <c r="C680">
        <v>2</v>
      </c>
      <c r="D680">
        <v>84</v>
      </c>
      <c r="E680" s="1">
        <v>61.32</v>
      </c>
    </row>
    <row r="681" spans="1:5" x14ac:dyDescent="0.3">
      <c r="A681">
        <v>13035</v>
      </c>
      <c r="B681">
        <v>2017</v>
      </c>
      <c r="C681">
        <v>2</v>
      </c>
      <c r="D681">
        <v>87</v>
      </c>
      <c r="E681" s="1">
        <v>63.51</v>
      </c>
    </row>
    <row r="682" spans="1:5" x14ac:dyDescent="0.3">
      <c r="A682">
        <v>13035</v>
      </c>
      <c r="B682">
        <v>2018</v>
      </c>
      <c r="C682">
        <v>2</v>
      </c>
      <c r="D682">
        <v>97</v>
      </c>
      <c r="E682" s="1">
        <v>70.81</v>
      </c>
    </row>
    <row r="683" spans="1:5" x14ac:dyDescent="0.3">
      <c r="A683">
        <v>13035</v>
      </c>
      <c r="B683">
        <v>2019</v>
      </c>
      <c r="C683">
        <v>2</v>
      </c>
      <c r="D683">
        <v>79</v>
      </c>
      <c r="E683" s="1">
        <v>57.67</v>
      </c>
    </row>
    <row r="684" spans="1:5" x14ac:dyDescent="0.3">
      <c r="A684">
        <v>13036</v>
      </c>
      <c r="B684">
        <v>2009</v>
      </c>
      <c r="C684">
        <v>2</v>
      </c>
      <c r="D684">
        <v>54</v>
      </c>
      <c r="E684" s="1">
        <v>39.42</v>
      </c>
    </row>
    <row r="685" spans="1:5" x14ac:dyDescent="0.3">
      <c r="A685">
        <v>13036</v>
      </c>
      <c r="B685">
        <v>2010</v>
      </c>
      <c r="C685">
        <v>2</v>
      </c>
      <c r="D685">
        <v>71</v>
      </c>
      <c r="E685" s="1">
        <v>51.83</v>
      </c>
    </row>
    <row r="686" spans="1:5" x14ac:dyDescent="0.3">
      <c r="A686">
        <v>13036</v>
      </c>
      <c r="B686">
        <v>2011</v>
      </c>
      <c r="C686">
        <v>2</v>
      </c>
      <c r="D686">
        <v>60</v>
      </c>
      <c r="E686" s="1">
        <v>43.8</v>
      </c>
    </row>
    <row r="687" spans="1:5" x14ac:dyDescent="0.3">
      <c r="A687">
        <v>13036</v>
      </c>
      <c r="B687">
        <v>2012</v>
      </c>
      <c r="C687">
        <v>2</v>
      </c>
      <c r="D687">
        <v>63</v>
      </c>
      <c r="E687" s="1">
        <v>45.99</v>
      </c>
    </row>
    <row r="688" spans="1:5" x14ac:dyDescent="0.3">
      <c r="A688">
        <v>13036</v>
      </c>
      <c r="B688">
        <v>2013</v>
      </c>
      <c r="C688">
        <v>2</v>
      </c>
      <c r="D688">
        <v>58</v>
      </c>
      <c r="E688" s="1">
        <v>42.339999999999996</v>
      </c>
    </row>
    <row r="689" spans="1:5" x14ac:dyDescent="0.3">
      <c r="A689">
        <v>13036</v>
      </c>
      <c r="B689">
        <v>2014</v>
      </c>
      <c r="C689">
        <v>2</v>
      </c>
      <c r="D689">
        <v>79</v>
      </c>
      <c r="E689" s="1">
        <v>57.67</v>
      </c>
    </row>
    <row r="690" spans="1:5" x14ac:dyDescent="0.3">
      <c r="A690">
        <v>13036</v>
      </c>
      <c r="B690">
        <v>2015</v>
      </c>
      <c r="C690">
        <v>2</v>
      </c>
      <c r="D690">
        <v>70</v>
      </c>
      <c r="E690" s="1">
        <v>51.1</v>
      </c>
    </row>
    <row r="691" spans="1:5" x14ac:dyDescent="0.3">
      <c r="A691">
        <v>13036</v>
      </c>
      <c r="B691">
        <v>2016</v>
      </c>
      <c r="C691">
        <v>2</v>
      </c>
      <c r="D691">
        <v>49</v>
      </c>
      <c r="E691" s="1">
        <v>35.769999999999996</v>
      </c>
    </row>
    <row r="692" spans="1:5" x14ac:dyDescent="0.3">
      <c r="A692">
        <v>13036</v>
      </c>
      <c r="B692">
        <v>2017</v>
      </c>
      <c r="C692">
        <v>2</v>
      </c>
      <c r="D692">
        <v>69</v>
      </c>
      <c r="E692" s="1">
        <v>50.37</v>
      </c>
    </row>
    <row r="693" spans="1:5" x14ac:dyDescent="0.3">
      <c r="A693">
        <v>13036</v>
      </c>
      <c r="B693">
        <v>2018</v>
      </c>
      <c r="C693">
        <v>2</v>
      </c>
      <c r="D693">
        <v>67</v>
      </c>
      <c r="E693" s="1">
        <v>48.91</v>
      </c>
    </row>
    <row r="694" spans="1:5" x14ac:dyDescent="0.3">
      <c r="A694">
        <v>13036</v>
      </c>
      <c r="B694">
        <v>2019</v>
      </c>
      <c r="C694">
        <v>2</v>
      </c>
      <c r="D694">
        <v>65</v>
      </c>
      <c r="E694" s="1">
        <v>47.449999999999996</v>
      </c>
    </row>
    <row r="695" spans="1:5" x14ac:dyDescent="0.3">
      <c r="A695">
        <v>13037</v>
      </c>
      <c r="B695">
        <v>2009</v>
      </c>
      <c r="C695">
        <v>2</v>
      </c>
      <c r="D695">
        <v>51</v>
      </c>
      <c r="E695" s="1">
        <v>37.229999999999997</v>
      </c>
    </row>
    <row r="696" spans="1:5" x14ac:dyDescent="0.3">
      <c r="A696">
        <v>13037</v>
      </c>
      <c r="B696">
        <v>2010</v>
      </c>
      <c r="C696">
        <v>2</v>
      </c>
      <c r="D696">
        <v>81</v>
      </c>
      <c r="E696" s="1">
        <v>59.129999999999995</v>
      </c>
    </row>
    <row r="697" spans="1:5" x14ac:dyDescent="0.3">
      <c r="A697">
        <v>13037</v>
      </c>
      <c r="B697">
        <v>2011</v>
      </c>
      <c r="C697">
        <v>2</v>
      </c>
      <c r="D697">
        <v>78</v>
      </c>
      <c r="E697" s="1">
        <v>56.94</v>
      </c>
    </row>
    <row r="698" spans="1:5" x14ac:dyDescent="0.3">
      <c r="A698">
        <v>13037</v>
      </c>
      <c r="B698">
        <v>2012</v>
      </c>
      <c r="C698">
        <v>2</v>
      </c>
      <c r="D698">
        <v>82</v>
      </c>
      <c r="E698" s="1">
        <v>59.86</v>
      </c>
    </row>
    <row r="699" spans="1:5" x14ac:dyDescent="0.3">
      <c r="A699">
        <v>13037</v>
      </c>
      <c r="B699">
        <v>2013</v>
      </c>
      <c r="C699">
        <v>2</v>
      </c>
      <c r="D699">
        <v>73</v>
      </c>
      <c r="E699" s="1">
        <v>53.29</v>
      </c>
    </row>
    <row r="700" spans="1:5" x14ac:dyDescent="0.3">
      <c r="A700">
        <v>13037</v>
      </c>
      <c r="B700">
        <v>2014</v>
      </c>
      <c r="C700">
        <v>2</v>
      </c>
      <c r="D700">
        <v>72</v>
      </c>
      <c r="E700" s="1">
        <v>52.56</v>
      </c>
    </row>
    <row r="701" spans="1:5" x14ac:dyDescent="0.3">
      <c r="A701">
        <v>13037</v>
      </c>
      <c r="B701">
        <v>2015</v>
      </c>
      <c r="C701">
        <v>2</v>
      </c>
      <c r="D701">
        <v>57</v>
      </c>
      <c r="E701" s="1">
        <v>41.61</v>
      </c>
    </row>
    <row r="702" spans="1:5" x14ac:dyDescent="0.3">
      <c r="A702">
        <v>13037</v>
      </c>
      <c r="B702">
        <v>2016</v>
      </c>
      <c r="C702">
        <v>2</v>
      </c>
      <c r="D702">
        <v>73</v>
      </c>
      <c r="E702" s="1">
        <v>53.29</v>
      </c>
    </row>
    <row r="703" spans="1:5" x14ac:dyDescent="0.3">
      <c r="A703">
        <v>13037</v>
      </c>
      <c r="B703">
        <v>2017</v>
      </c>
      <c r="C703">
        <v>2</v>
      </c>
      <c r="D703">
        <v>74</v>
      </c>
      <c r="E703" s="1">
        <v>54.019999999999996</v>
      </c>
    </row>
    <row r="704" spans="1:5" x14ac:dyDescent="0.3">
      <c r="A704">
        <v>13037</v>
      </c>
      <c r="B704">
        <v>2018</v>
      </c>
      <c r="C704">
        <v>2</v>
      </c>
      <c r="D704">
        <v>60</v>
      </c>
      <c r="E704" s="1">
        <v>43.8</v>
      </c>
    </row>
    <row r="705" spans="1:5" x14ac:dyDescent="0.3">
      <c r="A705">
        <v>13037</v>
      </c>
      <c r="B705">
        <v>2019</v>
      </c>
      <c r="C705">
        <v>2</v>
      </c>
      <c r="D705">
        <v>66</v>
      </c>
      <c r="E705" s="1">
        <v>48.18</v>
      </c>
    </row>
    <row r="706" spans="1:5" x14ac:dyDescent="0.3">
      <c r="A706">
        <v>13040</v>
      </c>
      <c r="B706">
        <v>2009</v>
      </c>
      <c r="C706">
        <v>2</v>
      </c>
      <c r="D706">
        <v>241</v>
      </c>
      <c r="E706" s="1">
        <v>175.93</v>
      </c>
    </row>
    <row r="707" spans="1:5" x14ac:dyDescent="0.3">
      <c r="A707">
        <v>13040</v>
      </c>
      <c r="B707">
        <v>2010</v>
      </c>
      <c r="C707">
        <v>2</v>
      </c>
      <c r="D707">
        <v>256</v>
      </c>
      <c r="E707" s="1">
        <v>186.88</v>
      </c>
    </row>
    <row r="708" spans="1:5" x14ac:dyDescent="0.3">
      <c r="A708">
        <v>13040</v>
      </c>
      <c r="B708">
        <v>2011</v>
      </c>
      <c r="C708">
        <v>2</v>
      </c>
      <c r="D708">
        <v>278</v>
      </c>
      <c r="E708" s="1">
        <v>202.94</v>
      </c>
    </row>
    <row r="709" spans="1:5" x14ac:dyDescent="0.3">
      <c r="A709">
        <v>13040</v>
      </c>
      <c r="B709">
        <v>2012</v>
      </c>
      <c r="C709">
        <v>2</v>
      </c>
      <c r="D709">
        <v>261</v>
      </c>
      <c r="E709" s="1">
        <v>190.53</v>
      </c>
    </row>
    <row r="710" spans="1:5" x14ac:dyDescent="0.3">
      <c r="A710">
        <v>13040</v>
      </c>
      <c r="B710">
        <v>2013</v>
      </c>
      <c r="C710">
        <v>2</v>
      </c>
      <c r="D710">
        <v>275</v>
      </c>
      <c r="E710" s="1">
        <v>200.75</v>
      </c>
    </row>
    <row r="711" spans="1:5" x14ac:dyDescent="0.3">
      <c r="A711">
        <v>13040</v>
      </c>
      <c r="B711">
        <v>2014</v>
      </c>
      <c r="C711">
        <v>2</v>
      </c>
      <c r="D711">
        <v>291</v>
      </c>
      <c r="E711" s="1">
        <v>212.43</v>
      </c>
    </row>
    <row r="712" spans="1:5" x14ac:dyDescent="0.3">
      <c r="A712">
        <v>13040</v>
      </c>
      <c r="B712">
        <v>2015</v>
      </c>
      <c r="C712">
        <v>2</v>
      </c>
      <c r="D712">
        <v>263</v>
      </c>
      <c r="E712" s="1">
        <v>191.99</v>
      </c>
    </row>
    <row r="713" spans="1:5" x14ac:dyDescent="0.3">
      <c r="A713">
        <v>13040</v>
      </c>
      <c r="B713">
        <v>2016</v>
      </c>
      <c r="C713">
        <v>2</v>
      </c>
      <c r="D713">
        <v>301</v>
      </c>
      <c r="E713" s="1">
        <v>219.73</v>
      </c>
    </row>
    <row r="714" spans="1:5" x14ac:dyDescent="0.3">
      <c r="A714">
        <v>13040</v>
      </c>
      <c r="B714">
        <v>2017</v>
      </c>
      <c r="C714">
        <v>2</v>
      </c>
      <c r="D714">
        <v>275</v>
      </c>
      <c r="E714" s="1">
        <v>200.75</v>
      </c>
    </row>
    <row r="715" spans="1:5" x14ac:dyDescent="0.3">
      <c r="A715">
        <v>13040</v>
      </c>
      <c r="B715">
        <v>2018</v>
      </c>
      <c r="C715">
        <v>2</v>
      </c>
      <c r="D715">
        <v>301</v>
      </c>
      <c r="E715" s="1">
        <v>219.73</v>
      </c>
    </row>
    <row r="716" spans="1:5" x14ac:dyDescent="0.3">
      <c r="A716">
        <v>13040</v>
      </c>
      <c r="B716">
        <v>2019</v>
      </c>
      <c r="C716">
        <v>2</v>
      </c>
      <c r="D716">
        <v>300</v>
      </c>
      <c r="E716" s="1">
        <v>219</v>
      </c>
    </row>
    <row r="717" spans="1:5" x14ac:dyDescent="0.3">
      <c r="A717">
        <v>13044</v>
      </c>
      <c r="B717">
        <v>2009</v>
      </c>
      <c r="C717">
        <v>2</v>
      </c>
      <c r="D717">
        <v>42</v>
      </c>
      <c r="E717" s="1">
        <v>30.66</v>
      </c>
    </row>
    <row r="718" spans="1:5" x14ac:dyDescent="0.3">
      <c r="A718">
        <v>13044</v>
      </c>
      <c r="B718">
        <v>2010</v>
      </c>
      <c r="C718">
        <v>2</v>
      </c>
      <c r="D718">
        <v>46</v>
      </c>
      <c r="E718" s="1">
        <v>33.58</v>
      </c>
    </row>
    <row r="719" spans="1:5" x14ac:dyDescent="0.3">
      <c r="A719">
        <v>13044</v>
      </c>
      <c r="B719">
        <v>2011</v>
      </c>
      <c r="C719">
        <v>2</v>
      </c>
      <c r="D719">
        <v>54</v>
      </c>
      <c r="E719" s="1">
        <v>39.42</v>
      </c>
    </row>
    <row r="720" spans="1:5" x14ac:dyDescent="0.3">
      <c r="A720">
        <v>13044</v>
      </c>
      <c r="B720">
        <v>2012</v>
      </c>
      <c r="C720">
        <v>2</v>
      </c>
      <c r="D720">
        <v>46</v>
      </c>
      <c r="E720" s="1">
        <v>33.58</v>
      </c>
    </row>
    <row r="721" spans="1:5" x14ac:dyDescent="0.3">
      <c r="A721">
        <v>13044</v>
      </c>
      <c r="B721">
        <v>2013</v>
      </c>
      <c r="C721">
        <v>2</v>
      </c>
      <c r="D721">
        <v>52</v>
      </c>
      <c r="E721" s="1">
        <v>37.96</v>
      </c>
    </row>
    <row r="722" spans="1:5" x14ac:dyDescent="0.3">
      <c r="A722">
        <v>13044</v>
      </c>
      <c r="B722">
        <v>2014</v>
      </c>
      <c r="C722">
        <v>2</v>
      </c>
      <c r="D722">
        <v>40</v>
      </c>
      <c r="E722" s="1">
        <v>29.2</v>
      </c>
    </row>
    <row r="723" spans="1:5" x14ac:dyDescent="0.3">
      <c r="A723">
        <v>13044</v>
      </c>
      <c r="B723">
        <v>2015</v>
      </c>
      <c r="C723">
        <v>2</v>
      </c>
      <c r="D723">
        <v>53</v>
      </c>
      <c r="E723" s="1">
        <v>38.69</v>
      </c>
    </row>
    <row r="724" spans="1:5" x14ac:dyDescent="0.3">
      <c r="A724">
        <v>13044</v>
      </c>
      <c r="B724">
        <v>2016</v>
      </c>
      <c r="C724">
        <v>2</v>
      </c>
      <c r="D724">
        <v>43</v>
      </c>
      <c r="E724" s="1">
        <v>31.39</v>
      </c>
    </row>
    <row r="725" spans="1:5" x14ac:dyDescent="0.3">
      <c r="A725">
        <v>13044</v>
      </c>
      <c r="B725">
        <v>2017</v>
      </c>
      <c r="C725">
        <v>2</v>
      </c>
      <c r="D725">
        <v>42</v>
      </c>
      <c r="E725" s="1">
        <v>30.66</v>
      </c>
    </row>
    <row r="726" spans="1:5" x14ac:dyDescent="0.3">
      <c r="A726">
        <v>13044</v>
      </c>
      <c r="B726">
        <v>2018</v>
      </c>
      <c r="C726">
        <v>2</v>
      </c>
      <c r="D726">
        <v>47</v>
      </c>
      <c r="E726" s="1">
        <v>34.31</v>
      </c>
    </row>
    <row r="727" spans="1:5" x14ac:dyDescent="0.3">
      <c r="A727">
        <v>13044</v>
      </c>
      <c r="B727">
        <v>2019</v>
      </c>
      <c r="C727">
        <v>2</v>
      </c>
      <c r="D727">
        <v>42</v>
      </c>
      <c r="E727" s="1">
        <v>30.66</v>
      </c>
    </row>
    <row r="728" spans="1:5" x14ac:dyDescent="0.3">
      <c r="A728">
        <v>13046</v>
      </c>
      <c r="B728">
        <v>2009</v>
      </c>
      <c r="C728">
        <v>2</v>
      </c>
      <c r="D728">
        <v>66</v>
      </c>
      <c r="E728" s="1">
        <v>48.18</v>
      </c>
    </row>
    <row r="729" spans="1:5" x14ac:dyDescent="0.3">
      <c r="A729">
        <v>13046</v>
      </c>
      <c r="B729">
        <v>2010</v>
      </c>
      <c r="C729">
        <v>2</v>
      </c>
      <c r="D729">
        <v>67</v>
      </c>
      <c r="E729" s="1">
        <v>48.91</v>
      </c>
    </row>
    <row r="730" spans="1:5" x14ac:dyDescent="0.3">
      <c r="A730">
        <v>13046</v>
      </c>
      <c r="B730">
        <v>2011</v>
      </c>
      <c r="C730">
        <v>2</v>
      </c>
      <c r="D730">
        <v>89</v>
      </c>
      <c r="E730" s="1">
        <v>64.97</v>
      </c>
    </row>
    <row r="731" spans="1:5" x14ac:dyDescent="0.3">
      <c r="A731">
        <v>13046</v>
      </c>
      <c r="B731">
        <v>2012</v>
      </c>
      <c r="C731">
        <v>2</v>
      </c>
      <c r="D731">
        <v>66</v>
      </c>
      <c r="E731" s="1">
        <v>48.18</v>
      </c>
    </row>
    <row r="732" spans="1:5" x14ac:dyDescent="0.3">
      <c r="A732">
        <v>13046</v>
      </c>
      <c r="B732">
        <v>2013</v>
      </c>
      <c r="C732">
        <v>2</v>
      </c>
      <c r="D732">
        <v>59</v>
      </c>
      <c r="E732" s="1">
        <v>43.07</v>
      </c>
    </row>
    <row r="733" spans="1:5" x14ac:dyDescent="0.3">
      <c r="A733">
        <v>13046</v>
      </c>
      <c r="B733">
        <v>2014</v>
      </c>
      <c r="C733">
        <v>2</v>
      </c>
      <c r="D733">
        <v>74</v>
      </c>
      <c r="E733" s="1">
        <v>54.019999999999996</v>
      </c>
    </row>
    <row r="734" spans="1:5" x14ac:dyDescent="0.3">
      <c r="A734">
        <v>13046</v>
      </c>
      <c r="B734">
        <v>2015</v>
      </c>
      <c r="C734">
        <v>2</v>
      </c>
      <c r="D734">
        <v>65</v>
      </c>
      <c r="E734" s="1">
        <v>47.449999999999996</v>
      </c>
    </row>
    <row r="735" spans="1:5" x14ac:dyDescent="0.3">
      <c r="A735">
        <v>13046</v>
      </c>
      <c r="B735">
        <v>2016</v>
      </c>
      <c r="C735">
        <v>2</v>
      </c>
      <c r="D735">
        <v>83</v>
      </c>
      <c r="E735" s="1">
        <v>60.589999999999996</v>
      </c>
    </row>
    <row r="736" spans="1:5" x14ac:dyDescent="0.3">
      <c r="A736">
        <v>13046</v>
      </c>
      <c r="B736">
        <v>2017</v>
      </c>
      <c r="C736">
        <v>2</v>
      </c>
      <c r="D736">
        <v>65</v>
      </c>
      <c r="E736" s="1">
        <v>47.449999999999996</v>
      </c>
    </row>
    <row r="737" spans="1:5" x14ac:dyDescent="0.3">
      <c r="A737">
        <v>13046</v>
      </c>
      <c r="B737">
        <v>2018</v>
      </c>
      <c r="C737">
        <v>2</v>
      </c>
      <c r="D737">
        <v>92</v>
      </c>
      <c r="E737" s="1">
        <v>67.16</v>
      </c>
    </row>
    <row r="738" spans="1:5" x14ac:dyDescent="0.3">
      <c r="A738">
        <v>13046</v>
      </c>
      <c r="B738">
        <v>2019</v>
      </c>
      <c r="C738">
        <v>2</v>
      </c>
      <c r="D738">
        <v>69</v>
      </c>
      <c r="E738" s="1">
        <v>50.37</v>
      </c>
    </row>
    <row r="739" spans="1:5" x14ac:dyDescent="0.3">
      <c r="A739">
        <v>13049</v>
      </c>
      <c r="B739">
        <v>2009</v>
      </c>
      <c r="C739">
        <v>2</v>
      </c>
      <c r="D739">
        <v>131</v>
      </c>
      <c r="E739" s="1">
        <v>95.63</v>
      </c>
    </row>
    <row r="740" spans="1:5" x14ac:dyDescent="0.3">
      <c r="A740">
        <v>13049</v>
      </c>
      <c r="B740">
        <v>2010</v>
      </c>
      <c r="C740">
        <v>2</v>
      </c>
      <c r="D740">
        <v>156</v>
      </c>
      <c r="E740" s="1">
        <v>113.88</v>
      </c>
    </row>
    <row r="741" spans="1:5" x14ac:dyDescent="0.3">
      <c r="A741">
        <v>13049</v>
      </c>
      <c r="B741">
        <v>2011</v>
      </c>
      <c r="C741">
        <v>2</v>
      </c>
      <c r="D741">
        <v>132</v>
      </c>
      <c r="E741" s="1">
        <v>96.36</v>
      </c>
    </row>
    <row r="742" spans="1:5" x14ac:dyDescent="0.3">
      <c r="A742">
        <v>13049</v>
      </c>
      <c r="B742">
        <v>2012</v>
      </c>
      <c r="C742">
        <v>2</v>
      </c>
      <c r="D742">
        <v>153</v>
      </c>
      <c r="E742" s="1">
        <v>111.69</v>
      </c>
    </row>
    <row r="743" spans="1:5" x14ac:dyDescent="0.3">
      <c r="A743">
        <v>13049</v>
      </c>
      <c r="B743">
        <v>2013</v>
      </c>
      <c r="C743">
        <v>2</v>
      </c>
      <c r="D743">
        <v>156</v>
      </c>
      <c r="E743" s="1">
        <v>113.88</v>
      </c>
    </row>
    <row r="744" spans="1:5" x14ac:dyDescent="0.3">
      <c r="A744">
        <v>13049</v>
      </c>
      <c r="B744">
        <v>2014</v>
      </c>
      <c r="C744">
        <v>2</v>
      </c>
      <c r="D744">
        <v>144</v>
      </c>
      <c r="E744" s="1">
        <v>105.12</v>
      </c>
    </row>
    <row r="745" spans="1:5" x14ac:dyDescent="0.3">
      <c r="A745">
        <v>13049</v>
      </c>
      <c r="B745">
        <v>2015</v>
      </c>
      <c r="C745">
        <v>2</v>
      </c>
      <c r="D745">
        <v>153</v>
      </c>
      <c r="E745" s="1">
        <v>111.69</v>
      </c>
    </row>
    <row r="746" spans="1:5" x14ac:dyDescent="0.3">
      <c r="A746">
        <v>13049</v>
      </c>
      <c r="B746">
        <v>2016</v>
      </c>
      <c r="C746">
        <v>2</v>
      </c>
      <c r="D746">
        <v>132</v>
      </c>
      <c r="E746" s="1">
        <v>96.36</v>
      </c>
    </row>
    <row r="747" spans="1:5" x14ac:dyDescent="0.3">
      <c r="A747">
        <v>13049</v>
      </c>
      <c r="B747">
        <v>2017</v>
      </c>
      <c r="C747">
        <v>2</v>
      </c>
      <c r="D747">
        <v>105</v>
      </c>
      <c r="E747" s="1">
        <v>76.649999999999991</v>
      </c>
    </row>
    <row r="748" spans="1:5" x14ac:dyDescent="0.3">
      <c r="A748">
        <v>13049</v>
      </c>
      <c r="B748">
        <v>2018</v>
      </c>
      <c r="C748">
        <v>2</v>
      </c>
      <c r="D748">
        <v>139</v>
      </c>
      <c r="E748" s="1">
        <v>101.47</v>
      </c>
    </row>
    <row r="749" spans="1:5" x14ac:dyDescent="0.3">
      <c r="A749">
        <v>13049</v>
      </c>
      <c r="B749">
        <v>2019</v>
      </c>
      <c r="C749">
        <v>2</v>
      </c>
      <c r="D749">
        <v>136</v>
      </c>
      <c r="E749" s="1">
        <v>99.28</v>
      </c>
    </row>
    <row r="750" spans="1:5" x14ac:dyDescent="0.3">
      <c r="A750">
        <v>13053</v>
      </c>
      <c r="B750">
        <v>2009</v>
      </c>
      <c r="C750">
        <v>2</v>
      </c>
      <c r="D750">
        <v>92</v>
      </c>
      <c r="E750" s="1">
        <v>67.16</v>
      </c>
    </row>
    <row r="751" spans="1:5" x14ac:dyDescent="0.3">
      <c r="A751">
        <v>13053</v>
      </c>
      <c r="B751">
        <v>2010</v>
      </c>
      <c r="C751">
        <v>2</v>
      </c>
      <c r="D751">
        <v>108</v>
      </c>
      <c r="E751" s="1">
        <v>78.84</v>
      </c>
    </row>
    <row r="752" spans="1:5" x14ac:dyDescent="0.3">
      <c r="A752">
        <v>13053</v>
      </c>
      <c r="B752">
        <v>2011</v>
      </c>
      <c r="C752">
        <v>2</v>
      </c>
      <c r="D752">
        <v>119</v>
      </c>
      <c r="E752" s="1">
        <v>86.87</v>
      </c>
    </row>
    <row r="753" spans="1:5" x14ac:dyDescent="0.3">
      <c r="A753">
        <v>13053</v>
      </c>
      <c r="B753">
        <v>2012</v>
      </c>
      <c r="C753">
        <v>2</v>
      </c>
      <c r="D753">
        <v>120</v>
      </c>
      <c r="E753" s="1">
        <v>87.6</v>
      </c>
    </row>
    <row r="754" spans="1:5" x14ac:dyDescent="0.3">
      <c r="A754">
        <v>13053</v>
      </c>
      <c r="B754">
        <v>2013</v>
      </c>
      <c r="C754">
        <v>2</v>
      </c>
      <c r="D754">
        <v>92</v>
      </c>
      <c r="E754" s="1">
        <v>67.16</v>
      </c>
    </row>
    <row r="755" spans="1:5" x14ac:dyDescent="0.3">
      <c r="A755">
        <v>13053</v>
      </c>
      <c r="B755">
        <v>2014</v>
      </c>
      <c r="C755">
        <v>2</v>
      </c>
      <c r="D755">
        <v>87</v>
      </c>
      <c r="E755" s="1">
        <v>63.51</v>
      </c>
    </row>
    <row r="756" spans="1:5" x14ac:dyDescent="0.3">
      <c r="A756">
        <v>13053</v>
      </c>
      <c r="B756">
        <v>2015</v>
      </c>
      <c r="C756">
        <v>2</v>
      </c>
      <c r="D756">
        <v>108</v>
      </c>
      <c r="E756" s="1">
        <v>78.84</v>
      </c>
    </row>
    <row r="757" spans="1:5" x14ac:dyDescent="0.3">
      <c r="A757">
        <v>13053</v>
      </c>
      <c r="B757">
        <v>2016</v>
      </c>
      <c r="C757">
        <v>2</v>
      </c>
      <c r="D757">
        <v>94</v>
      </c>
      <c r="E757" s="1">
        <v>68.62</v>
      </c>
    </row>
    <row r="758" spans="1:5" x14ac:dyDescent="0.3">
      <c r="A758">
        <v>13053</v>
      </c>
      <c r="B758">
        <v>2017</v>
      </c>
      <c r="C758">
        <v>2</v>
      </c>
      <c r="D758">
        <v>95</v>
      </c>
      <c r="E758" s="1">
        <v>69.349999999999994</v>
      </c>
    </row>
    <row r="759" spans="1:5" x14ac:dyDescent="0.3">
      <c r="A759">
        <v>13053</v>
      </c>
      <c r="B759">
        <v>2018</v>
      </c>
      <c r="C759">
        <v>2</v>
      </c>
      <c r="D759">
        <v>71</v>
      </c>
      <c r="E759" s="1">
        <v>51.83</v>
      </c>
    </row>
    <row r="760" spans="1:5" x14ac:dyDescent="0.3">
      <c r="A760">
        <v>13053</v>
      </c>
      <c r="B760">
        <v>2019</v>
      </c>
      <c r="C760">
        <v>2</v>
      </c>
      <c r="D760">
        <v>87</v>
      </c>
      <c r="E760" s="1">
        <v>63.51</v>
      </c>
    </row>
    <row r="761" spans="1:5" x14ac:dyDescent="0.3">
      <c r="A761">
        <v>21001</v>
      </c>
      <c r="B761">
        <v>2009</v>
      </c>
      <c r="C761">
        <v>2</v>
      </c>
      <c r="D761">
        <v>270</v>
      </c>
      <c r="E761" s="1">
        <v>197.1</v>
      </c>
    </row>
    <row r="762" spans="1:5" x14ac:dyDescent="0.3">
      <c r="A762">
        <v>21001</v>
      </c>
      <c r="B762">
        <v>2010</v>
      </c>
      <c r="C762">
        <v>2</v>
      </c>
      <c r="D762">
        <v>272</v>
      </c>
      <c r="E762" s="1">
        <v>198.56</v>
      </c>
    </row>
    <row r="763" spans="1:5" x14ac:dyDescent="0.3">
      <c r="A763">
        <v>21001</v>
      </c>
      <c r="B763">
        <v>2011</v>
      </c>
      <c r="C763">
        <v>2</v>
      </c>
      <c r="D763">
        <v>235</v>
      </c>
      <c r="E763" s="1">
        <v>171.54999999999998</v>
      </c>
    </row>
    <row r="764" spans="1:5" x14ac:dyDescent="0.3">
      <c r="A764">
        <v>21001</v>
      </c>
      <c r="B764">
        <v>2012</v>
      </c>
      <c r="C764">
        <v>2</v>
      </c>
      <c r="D764">
        <v>281</v>
      </c>
      <c r="E764" s="1">
        <v>205.13</v>
      </c>
    </row>
    <row r="765" spans="1:5" x14ac:dyDescent="0.3">
      <c r="A765">
        <v>21001</v>
      </c>
      <c r="B765">
        <v>2013</v>
      </c>
      <c r="C765">
        <v>2</v>
      </c>
      <c r="D765">
        <v>279</v>
      </c>
      <c r="E765" s="1">
        <v>203.67</v>
      </c>
    </row>
    <row r="766" spans="1:5" x14ac:dyDescent="0.3">
      <c r="A766">
        <v>21001</v>
      </c>
      <c r="B766">
        <v>2014</v>
      </c>
      <c r="C766">
        <v>2</v>
      </c>
      <c r="D766">
        <v>278</v>
      </c>
      <c r="E766" s="1">
        <v>202.94</v>
      </c>
    </row>
    <row r="767" spans="1:5" x14ac:dyDescent="0.3">
      <c r="A767">
        <v>21001</v>
      </c>
      <c r="B767">
        <v>2015</v>
      </c>
      <c r="C767">
        <v>2</v>
      </c>
      <c r="D767">
        <v>259</v>
      </c>
      <c r="E767" s="1">
        <v>189.07</v>
      </c>
    </row>
    <row r="768" spans="1:5" x14ac:dyDescent="0.3">
      <c r="A768">
        <v>21001</v>
      </c>
      <c r="B768">
        <v>2016</v>
      </c>
      <c r="C768">
        <v>2</v>
      </c>
      <c r="D768">
        <v>297</v>
      </c>
      <c r="E768" s="1">
        <v>216.81</v>
      </c>
    </row>
    <row r="769" spans="1:5" x14ac:dyDescent="0.3">
      <c r="A769">
        <v>21001</v>
      </c>
      <c r="B769">
        <v>2017</v>
      </c>
      <c r="C769">
        <v>2</v>
      </c>
      <c r="D769">
        <v>280</v>
      </c>
      <c r="E769" s="1">
        <v>204.4</v>
      </c>
    </row>
    <row r="770" spans="1:5" x14ac:dyDescent="0.3">
      <c r="A770">
        <v>21001</v>
      </c>
      <c r="B770">
        <v>2018</v>
      </c>
      <c r="C770">
        <v>2</v>
      </c>
      <c r="D770">
        <v>335</v>
      </c>
      <c r="E770" s="1">
        <v>244.54999999999998</v>
      </c>
    </row>
    <row r="771" spans="1:5" x14ac:dyDescent="0.3">
      <c r="A771">
        <v>21001</v>
      </c>
      <c r="B771">
        <v>2019</v>
      </c>
      <c r="C771">
        <v>2</v>
      </c>
      <c r="D771">
        <v>315</v>
      </c>
      <c r="E771" s="1">
        <v>229.95</v>
      </c>
    </row>
    <row r="772" spans="1:5" x14ac:dyDescent="0.3">
      <c r="A772">
        <v>21002</v>
      </c>
      <c r="B772">
        <v>2009</v>
      </c>
      <c r="C772">
        <v>2</v>
      </c>
      <c r="D772">
        <v>30</v>
      </c>
      <c r="E772" s="1">
        <v>21.9</v>
      </c>
    </row>
    <row r="773" spans="1:5" x14ac:dyDescent="0.3">
      <c r="A773">
        <v>21002</v>
      </c>
      <c r="B773">
        <v>2010</v>
      </c>
      <c r="C773">
        <v>2</v>
      </c>
      <c r="D773">
        <v>47</v>
      </c>
      <c r="E773" s="1">
        <v>34.31</v>
      </c>
    </row>
    <row r="774" spans="1:5" x14ac:dyDescent="0.3">
      <c r="A774">
        <v>21002</v>
      </c>
      <c r="B774">
        <v>2011</v>
      </c>
      <c r="C774">
        <v>2</v>
      </c>
      <c r="D774">
        <v>58</v>
      </c>
      <c r="E774" s="1">
        <v>42.339999999999996</v>
      </c>
    </row>
    <row r="775" spans="1:5" x14ac:dyDescent="0.3">
      <c r="A775">
        <v>21002</v>
      </c>
      <c r="B775">
        <v>2012</v>
      </c>
      <c r="C775">
        <v>2</v>
      </c>
      <c r="D775">
        <v>64</v>
      </c>
      <c r="E775" s="1">
        <v>46.72</v>
      </c>
    </row>
    <row r="776" spans="1:5" x14ac:dyDescent="0.3">
      <c r="A776">
        <v>21002</v>
      </c>
      <c r="B776">
        <v>2013</v>
      </c>
      <c r="C776">
        <v>2</v>
      </c>
      <c r="D776">
        <v>58</v>
      </c>
      <c r="E776" s="1">
        <v>42.339999999999996</v>
      </c>
    </row>
    <row r="777" spans="1:5" x14ac:dyDescent="0.3">
      <c r="A777">
        <v>21002</v>
      </c>
      <c r="B777">
        <v>2014</v>
      </c>
      <c r="C777">
        <v>2</v>
      </c>
      <c r="D777">
        <v>60</v>
      </c>
      <c r="E777" s="1">
        <v>43.8</v>
      </c>
    </row>
    <row r="778" spans="1:5" x14ac:dyDescent="0.3">
      <c r="A778">
        <v>21002</v>
      </c>
      <c r="B778">
        <v>2015</v>
      </c>
      <c r="C778">
        <v>2</v>
      </c>
      <c r="D778">
        <v>59</v>
      </c>
      <c r="E778" s="1">
        <v>43.07</v>
      </c>
    </row>
    <row r="779" spans="1:5" x14ac:dyDescent="0.3">
      <c r="A779">
        <v>21002</v>
      </c>
      <c r="B779">
        <v>2016</v>
      </c>
      <c r="C779">
        <v>2</v>
      </c>
      <c r="D779">
        <v>55</v>
      </c>
      <c r="E779" s="1">
        <v>40.15</v>
      </c>
    </row>
    <row r="780" spans="1:5" x14ac:dyDescent="0.3">
      <c r="A780">
        <v>21002</v>
      </c>
      <c r="B780">
        <v>2017</v>
      </c>
      <c r="C780">
        <v>2</v>
      </c>
      <c r="D780">
        <v>60</v>
      </c>
      <c r="E780" s="1">
        <v>43.8</v>
      </c>
    </row>
    <row r="781" spans="1:5" x14ac:dyDescent="0.3">
      <c r="A781">
        <v>21002</v>
      </c>
      <c r="B781">
        <v>2018</v>
      </c>
      <c r="C781">
        <v>2</v>
      </c>
      <c r="D781">
        <v>56</v>
      </c>
      <c r="E781" s="1">
        <v>40.879999999999995</v>
      </c>
    </row>
    <row r="782" spans="1:5" x14ac:dyDescent="0.3">
      <c r="A782">
        <v>21002</v>
      </c>
      <c r="B782">
        <v>2019</v>
      </c>
      <c r="C782">
        <v>2</v>
      </c>
      <c r="D782">
        <v>64</v>
      </c>
      <c r="E782" s="1">
        <v>46.72</v>
      </c>
    </row>
    <row r="783" spans="1:5" x14ac:dyDescent="0.3">
      <c r="A783">
        <v>21003</v>
      </c>
      <c r="B783">
        <v>2009</v>
      </c>
      <c r="C783">
        <v>2</v>
      </c>
      <c r="D783">
        <v>85</v>
      </c>
      <c r="E783" s="1">
        <v>62.05</v>
      </c>
    </row>
    <row r="784" spans="1:5" x14ac:dyDescent="0.3">
      <c r="A784">
        <v>21003</v>
      </c>
      <c r="B784">
        <v>2010</v>
      </c>
      <c r="C784">
        <v>2</v>
      </c>
      <c r="D784">
        <v>88</v>
      </c>
      <c r="E784" s="1">
        <v>64.239999999999995</v>
      </c>
    </row>
    <row r="785" spans="1:5" x14ac:dyDescent="0.3">
      <c r="A785">
        <v>21003</v>
      </c>
      <c r="B785">
        <v>2011</v>
      </c>
      <c r="C785">
        <v>2</v>
      </c>
      <c r="D785">
        <v>72</v>
      </c>
      <c r="E785" s="1">
        <v>52.56</v>
      </c>
    </row>
    <row r="786" spans="1:5" x14ac:dyDescent="0.3">
      <c r="A786">
        <v>21003</v>
      </c>
      <c r="B786">
        <v>2012</v>
      </c>
      <c r="C786">
        <v>2</v>
      </c>
      <c r="D786">
        <v>79</v>
      </c>
      <c r="E786" s="1">
        <v>57.67</v>
      </c>
    </row>
    <row r="787" spans="1:5" x14ac:dyDescent="0.3">
      <c r="A787">
        <v>21003</v>
      </c>
      <c r="B787">
        <v>2013</v>
      </c>
      <c r="C787">
        <v>2</v>
      </c>
      <c r="D787">
        <v>87</v>
      </c>
      <c r="E787" s="1">
        <v>63.51</v>
      </c>
    </row>
    <row r="788" spans="1:5" x14ac:dyDescent="0.3">
      <c r="A788">
        <v>21003</v>
      </c>
      <c r="B788">
        <v>2014</v>
      </c>
      <c r="C788">
        <v>2</v>
      </c>
      <c r="D788">
        <v>67</v>
      </c>
      <c r="E788" s="1">
        <v>48.91</v>
      </c>
    </row>
    <row r="789" spans="1:5" x14ac:dyDescent="0.3">
      <c r="A789">
        <v>21003</v>
      </c>
      <c r="B789">
        <v>2015</v>
      </c>
      <c r="C789">
        <v>2</v>
      </c>
      <c r="D789">
        <v>133</v>
      </c>
      <c r="E789" s="1">
        <v>97.09</v>
      </c>
    </row>
    <row r="790" spans="1:5" x14ac:dyDescent="0.3">
      <c r="A790">
        <v>21003</v>
      </c>
      <c r="B790">
        <v>2016</v>
      </c>
      <c r="C790">
        <v>2</v>
      </c>
      <c r="D790">
        <v>128</v>
      </c>
      <c r="E790" s="1">
        <v>93.44</v>
      </c>
    </row>
    <row r="791" spans="1:5" x14ac:dyDescent="0.3">
      <c r="A791">
        <v>21003</v>
      </c>
      <c r="B791">
        <v>2017</v>
      </c>
      <c r="C791">
        <v>2</v>
      </c>
      <c r="D791">
        <v>79</v>
      </c>
      <c r="E791" s="1">
        <v>57.67</v>
      </c>
    </row>
    <row r="792" spans="1:5" x14ac:dyDescent="0.3">
      <c r="A792">
        <v>21003</v>
      </c>
      <c r="B792">
        <v>2018</v>
      </c>
      <c r="C792">
        <v>2</v>
      </c>
      <c r="D792">
        <v>98</v>
      </c>
      <c r="E792" s="1">
        <v>71.539999999999992</v>
      </c>
    </row>
    <row r="793" spans="1:5" x14ac:dyDescent="0.3">
      <c r="A793">
        <v>21003</v>
      </c>
      <c r="B793">
        <v>2019</v>
      </c>
      <c r="C793">
        <v>2</v>
      </c>
      <c r="D793">
        <v>90</v>
      </c>
      <c r="E793" s="1">
        <v>65.7</v>
      </c>
    </row>
    <row r="794" spans="1:5" x14ac:dyDescent="0.3">
      <c r="A794">
        <v>21004</v>
      </c>
      <c r="B794">
        <v>2009</v>
      </c>
      <c r="C794">
        <v>2</v>
      </c>
      <c r="D794">
        <v>285</v>
      </c>
      <c r="E794" s="1">
        <v>208.04999999999998</v>
      </c>
    </row>
    <row r="795" spans="1:5" x14ac:dyDescent="0.3">
      <c r="A795">
        <v>21004</v>
      </c>
      <c r="B795">
        <v>2010</v>
      </c>
      <c r="C795">
        <v>2</v>
      </c>
      <c r="D795">
        <v>294</v>
      </c>
      <c r="E795" s="1">
        <v>214.62</v>
      </c>
    </row>
    <row r="796" spans="1:5" x14ac:dyDescent="0.3">
      <c r="A796">
        <v>21004</v>
      </c>
      <c r="B796">
        <v>2011</v>
      </c>
      <c r="C796">
        <v>2</v>
      </c>
      <c r="D796">
        <v>337</v>
      </c>
      <c r="E796" s="1">
        <v>246.01</v>
      </c>
    </row>
    <row r="797" spans="1:5" x14ac:dyDescent="0.3">
      <c r="A797">
        <v>21004</v>
      </c>
      <c r="B797">
        <v>2012</v>
      </c>
      <c r="C797">
        <v>2</v>
      </c>
      <c r="D797">
        <v>352</v>
      </c>
      <c r="E797" s="1">
        <v>256.95999999999998</v>
      </c>
    </row>
    <row r="798" spans="1:5" x14ac:dyDescent="0.3">
      <c r="A798">
        <v>21004</v>
      </c>
      <c r="B798">
        <v>2013</v>
      </c>
      <c r="C798">
        <v>2</v>
      </c>
      <c r="D798">
        <v>376</v>
      </c>
      <c r="E798" s="1">
        <v>274.48</v>
      </c>
    </row>
    <row r="799" spans="1:5" x14ac:dyDescent="0.3">
      <c r="A799">
        <v>21004</v>
      </c>
      <c r="B799">
        <v>2014</v>
      </c>
      <c r="C799">
        <v>2</v>
      </c>
      <c r="D799">
        <v>372</v>
      </c>
      <c r="E799" s="1">
        <v>271.56</v>
      </c>
    </row>
    <row r="800" spans="1:5" x14ac:dyDescent="0.3">
      <c r="A800">
        <v>21004</v>
      </c>
      <c r="B800">
        <v>2015</v>
      </c>
      <c r="C800">
        <v>2</v>
      </c>
      <c r="D800">
        <v>352</v>
      </c>
      <c r="E800" s="1">
        <v>256.95999999999998</v>
      </c>
    </row>
    <row r="801" spans="1:5" x14ac:dyDescent="0.3">
      <c r="A801">
        <v>21004</v>
      </c>
      <c r="B801">
        <v>2016</v>
      </c>
      <c r="C801">
        <v>2</v>
      </c>
      <c r="D801">
        <v>364</v>
      </c>
      <c r="E801" s="1">
        <v>265.71999999999997</v>
      </c>
    </row>
    <row r="802" spans="1:5" x14ac:dyDescent="0.3">
      <c r="A802">
        <v>21004</v>
      </c>
      <c r="B802">
        <v>2017</v>
      </c>
      <c r="C802">
        <v>2</v>
      </c>
      <c r="D802">
        <v>357</v>
      </c>
      <c r="E802" s="1">
        <v>260.61</v>
      </c>
    </row>
    <row r="803" spans="1:5" x14ac:dyDescent="0.3">
      <c r="A803">
        <v>21004</v>
      </c>
      <c r="B803">
        <v>2018</v>
      </c>
      <c r="C803">
        <v>2</v>
      </c>
      <c r="D803">
        <v>345</v>
      </c>
      <c r="E803" s="1">
        <v>251.85</v>
      </c>
    </row>
    <row r="804" spans="1:5" x14ac:dyDescent="0.3">
      <c r="A804">
        <v>21004</v>
      </c>
      <c r="B804">
        <v>2019</v>
      </c>
      <c r="C804">
        <v>2</v>
      </c>
      <c r="D804">
        <v>393</v>
      </c>
      <c r="E804" s="1">
        <v>286.89</v>
      </c>
    </row>
    <row r="805" spans="1:5" x14ac:dyDescent="0.3">
      <c r="A805">
        <v>21005</v>
      </c>
      <c r="B805">
        <v>2009</v>
      </c>
      <c r="C805">
        <v>2</v>
      </c>
      <c r="D805">
        <v>69</v>
      </c>
      <c r="E805" s="1">
        <v>50.37</v>
      </c>
    </row>
    <row r="806" spans="1:5" x14ac:dyDescent="0.3">
      <c r="A806">
        <v>21005</v>
      </c>
      <c r="B806">
        <v>2010</v>
      </c>
      <c r="C806">
        <v>2</v>
      </c>
      <c r="D806">
        <v>80</v>
      </c>
      <c r="E806" s="1">
        <v>58.4</v>
      </c>
    </row>
    <row r="807" spans="1:5" x14ac:dyDescent="0.3">
      <c r="A807">
        <v>21005</v>
      </c>
      <c r="B807">
        <v>2011</v>
      </c>
      <c r="C807">
        <v>2</v>
      </c>
      <c r="D807">
        <v>73</v>
      </c>
      <c r="E807" s="1">
        <v>53.29</v>
      </c>
    </row>
    <row r="808" spans="1:5" x14ac:dyDescent="0.3">
      <c r="A808">
        <v>21005</v>
      </c>
      <c r="B808">
        <v>2012</v>
      </c>
      <c r="C808">
        <v>2</v>
      </c>
      <c r="D808">
        <v>90</v>
      </c>
      <c r="E808" s="1">
        <v>65.7</v>
      </c>
    </row>
    <row r="809" spans="1:5" x14ac:dyDescent="0.3">
      <c r="A809">
        <v>21005</v>
      </c>
      <c r="B809">
        <v>2013</v>
      </c>
      <c r="C809">
        <v>2</v>
      </c>
      <c r="D809">
        <v>74</v>
      </c>
      <c r="E809" s="1">
        <v>54.019999999999996</v>
      </c>
    </row>
    <row r="810" spans="1:5" x14ac:dyDescent="0.3">
      <c r="A810">
        <v>21005</v>
      </c>
      <c r="B810">
        <v>2014</v>
      </c>
      <c r="C810">
        <v>2</v>
      </c>
      <c r="D810">
        <v>90</v>
      </c>
      <c r="E810" s="1">
        <v>65.7</v>
      </c>
    </row>
    <row r="811" spans="1:5" x14ac:dyDescent="0.3">
      <c r="A811">
        <v>21005</v>
      </c>
      <c r="B811">
        <v>2015</v>
      </c>
      <c r="C811">
        <v>2</v>
      </c>
      <c r="D811">
        <v>78</v>
      </c>
      <c r="E811" s="1">
        <v>56.94</v>
      </c>
    </row>
    <row r="812" spans="1:5" x14ac:dyDescent="0.3">
      <c r="A812">
        <v>21005</v>
      </c>
      <c r="B812">
        <v>2016</v>
      </c>
      <c r="C812">
        <v>2</v>
      </c>
      <c r="D812">
        <v>94</v>
      </c>
      <c r="E812" s="1">
        <v>68.62</v>
      </c>
    </row>
    <row r="813" spans="1:5" x14ac:dyDescent="0.3">
      <c r="A813">
        <v>21005</v>
      </c>
      <c r="B813">
        <v>2017</v>
      </c>
      <c r="C813">
        <v>2</v>
      </c>
      <c r="D813">
        <v>79</v>
      </c>
      <c r="E813" s="1">
        <v>57.67</v>
      </c>
    </row>
    <row r="814" spans="1:5" x14ac:dyDescent="0.3">
      <c r="A814">
        <v>21005</v>
      </c>
      <c r="B814">
        <v>2018</v>
      </c>
      <c r="C814">
        <v>2</v>
      </c>
      <c r="D814">
        <v>89</v>
      </c>
      <c r="E814" s="1">
        <v>64.97</v>
      </c>
    </row>
    <row r="815" spans="1:5" x14ac:dyDescent="0.3">
      <c r="A815">
        <v>21005</v>
      </c>
      <c r="B815">
        <v>2019</v>
      </c>
      <c r="C815">
        <v>2</v>
      </c>
      <c r="D815">
        <v>73</v>
      </c>
      <c r="E815" s="1">
        <v>53.29</v>
      </c>
    </row>
    <row r="816" spans="1:5" x14ac:dyDescent="0.3">
      <c r="A816">
        <v>21006</v>
      </c>
      <c r="B816">
        <v>2009</v>
      </c>
      <c r="C816">
        <v>2</v>
      </c>
      <c r="D816">
        <v>76</v>
      </c>
      <c r="E816" s="1">
        <v>55.48</v>
      </c>
    </row>
    <row r="817" spans="1:5" x14ac:dyDescent="0.3">
      <c r="A817">
        <v>21006</v>
      </c>
      <c r="B817">
        <v>2010</v>
      </c>
      <c r="C817">
        <v>2</v>
      </c>
      <c r="D817">
        <v>74</v>
      </c>
      <c r="E817" s="1">
        <v>54.019999999999996</v>
      </c>
    </row>
    <row r="818" spans="1:5" x14ac:dyDescent="0.3">
      <c r="A818">
        <v>21006</v>
      </c>
      <c r="B818">
        <v>2011</v>
      </c>
      <c r="C818">
        <v>2</v>
      </c>
      <c r="D818">
        <v>83</v>
      </c>
      <c r="E818" s="1">
        <v>60.589999999999996</v>
      </c>
    </row>
    <row r="819" spans="1:5" x14ac:dyDescent="0.3">
      <c r="A819">
        <v>21006</v>
      </c>
      <c r="B819">
        <v>2012</v>
      </c>
      <c r="C819">
        <v>2</v>
      </c>
      <c r="D819">
        <v>70</v>
      </c>
      <c r="E819" s="1">
        <v>51.1</v>
      </c>
    </row>
    <row r="820" spans="1:5" x14ac:dyDescent="0.3">
      <c r="A820">
        <v>21006</v>
      </c>
      <c r="B820">
        <v>2013</v>
      </c>
      <c r="C820">
        <v>2</v>
      </c>
      <c r="D820">
        <v>78</v>
      </c>
      <c r="E820" s="1">
        <v>56.94</v>
      </c>
    </row>
    <row r="821" spans="1:5" x14ac:dyDescent="0.3">
      <c r="A821">
        <v>21006</v>
      </c>
      <c r="B821">
        <v>2014</v>
      </c>
      <c r="C821">
        <v>2</v>
      </c>
      <c r="D821">
        <v>67</v>
      </c>
      <c r="E821" s="1">
        <v>48.91</v>
      </c>
    </row>
    <row r="822" spans="1:5" x14ac:dyDescent="0.3">
      <c r="A822">
        <v>21006</v>
      </c>
      <c r="B822">
        <v>2015</v>
      </c>
      <c r="C822">
        <v>2</v>
      </c>
      <c r="D822">
        <v>77</v>
      </c>
      <c r="E822" s="1">
        <v>56.21</v>
      </c>
    </row>
    <row r="823" spans="1:5" x14ac:dyDescent="0.3">
      <c r="A823">
        <v>21006</v>
      </c>
      <c r="B823">
        <v>2016</v>
      </c>
      <c r="C823">
        <v>2</v>
      </c>
      <c r="D823">
        <v>86</v>
      </c>
      <c r="E823" s="1">
        <v>62.78</v>
      </c>
    </row>
    <row r="824" spans="1:5" x14ac:dyDescent="0.3">
      <c r="A824">
        <v>21006</v>
      </c>
      <c r="B824">
        <v>2017</v>
      </c>
      <c r="C824">
        <v>2</v>
      </c>
      <c r="D824">
        <v>83</v>
      </c>
      <c r="E824" s="1">
        <v>60.589999999999996</v>
      </c>
    </row>
    <row r="825" spans="1:5" x14ac:dyDescent="0.3">
      <c r="A825">
        <v>21006</v>
      </c>
      <c r="B825">
        <v>2018</v>
      </c>
      <c r="C825">
        <v>2</v>
      </c>
      <c r="D825">
        <v>86</v>
      </c>
      <c r="E825" s="1">
        <v>62.78</v>
      </c>
    </row>
    <row r="826" spans="1:5" x14ac:dyDescent="0.3">
      <c r="A826">
        <v>21006</v>
      </c>
      <c r="B826">
        <v>2019</v>
      </c>
      <c r="C826">
        <v>2</v>
      </c>
      <c r="D826">
        <v>88</v>
      </c>
      <c r="E826" s="1">
        <v>64.239999999999995</v>
      </c>
    </row>
    <row r="827" spans="1:5" x14ac:dyDescent="0.3">
      <c r="A827">
        <v>21007</v>
      </c>
      <c r="B827">
        <v>2009</v>
      </c>
      <c r="C827">
        <v>2</v>
      </c>
      <c r="D827">
        <v>77</v>
      </c>
      <c r="E827" s="1">
        <v>56.21</v>
      </c>
    </row>
    <row r="828" spans="1:5" x14ac:dyDescent="0.3">
      <c r="A828">
        <v>21007</v>
      </c>
      <c r="B828">
        <v>2010</v>
      </c>
      <c r="C828">
        <v>2</v>
      </c>
      <c r="D828">
        <v>59</v>
      </c>
      <c r="E828" s="1">
        <v>43.07</v>
      </c>
    </row>
    <row r="829" spans="1:5" x14ac:dyDescent="0.3">
      <c r="A829">
        <v>21007</v>
      </c>
      <c r="B829">
        <v>2011</v>
      </c>
      <c r="C829">
        <v>2</v>
      </c>
      <c r="D829">
        <v>61</v>
      </c>
      <c r="E829" s="1">
        <v>44.53</v>
      </c>
    </row>
    <row r="830" spans="1:5" x14ac:dyDescent="0.3">
      <c r="A830">
        <v>21007</v>
      </c>
      <c r="B830">
        <v>2012</v>
      </c>
      <c r="C830">
        <v>2</v>
      </c>
      <c r="D830">
        <v>65</v>
      </c>
      <c r="E830" s="1">
        <v>47.449999999999996</v>
      </c>
    </row>
    <row r="831" spans="1:5" x14ac:dyDescent="0.3">
      <c r="A831">
        <v>21007</v>
      </c>
      <c r="B831">
        <v>2013</v>
      </c>
      <c r="C831">
        <v>2</v>
      </c>
      <c r="D831">
        <v>62</v>
      </c>
      <c r="E831" s="1">
        <v>45.26</v>
      </c>
    </row>
    <row r="832" spans="1:5" x14ac:dyDescent="0.3">
      <c r="A832">
        <v>21007</v>
      </c>
      <c r="B832">
        <v>2014</v>
      </c>
      <c r="C832">
        <v>2</v>
      </c>
      <c r="D832">
        <v>69</v>
      </c>
      <c r="E832" s="1">
        <v>50.37</v>
      </c>
    </row>
    <row r="833" spans="1:5" x14ac:dyDescent="0.3">
      <c r="A833">
        <v>21007</v>
      </c>
      <c r="B833">
        <v>2015</v>
      </c>
      <c r="C833">
        <v>2</v>
      </c>
      <c r="D833">
        <v>57</v>
      </c>
      <c r="E833" s="1">
        <v>41.61</v>
      </c>
    </row>
    <row r="834" spans="1:5" x14ac:dyDescent="0.3">
      <c r="A834">
        <v>21007</v>
      </c>
      <c r="B834">
        <v>2016</v>
      </c>
      <c r="C834">
        <v>2</v>
      </c>
      <c r="D834">
        <v>65</v>
      </c>
      <c r="E834" s="1">
        <v>47.449999999999996</v>
      </c>
    </row>
    <row r="835" spans="1:5" x14ac:dyDescent="0.3">
      <c r="A835">
        <v>21007</v>
      </c>
      <c r="B835">
        <v>2017</v>
      </c>
      <c r="C835">
        <v>2</v>
      </c>
      <c r="D835">
        <v>55</v>
      </c>
      <c r="E835" s="1">
        <v>40.15</v>
      </c>
    </row>
    <row r="836" spans="1:5" x14ac:dyDescent="0.3">
      <c r="A836">
        <v>21007</v>
      </c>
      <c r="B836">
        <v>2018</v>
      </c>
      <c r="C836">
        <v>2</v>
      </c>
      <c r="D836">
        <v>55</v>
      </c>
      <c r="E836" s="1">
        <v>40.15</v>
      </c>
    </row>
    <row r="837" spans="1:5" x14ac:dyDescent="0.3">
      <c r="A837">
        <v>21007</v>
      </c>
      <c r="B837">
        <v>2019</v>
      </c>
      <c r="C837">
        <v>2</v>
      </c>
      <c r="D837">
        <v>65</v>
      </c>
      <c r="E837" s="1">
        <v>47.449999999999996</v>
      </c>
    </row>
    <row r="838" spans="1:5" x14ac:dyDescent="0.3">
      <c r="A838">
        <v>21008</v>
      </c>
      <c r="B838">
        <v>2009</v>
      </c>
      <c r="C838">
        <v>2</v>
      </c>
      <c r="D838">
        <v>71</v>
      </c>
      <c r="E838" s="1">
        <v>51.83</v>
      </c>
    </row>
    <row r="839" spans="1:5" x14ac:dyDescent="0.3">
      <c r="A839">
        <v>21008</v>
      </c>
      <c r="B839">
        <v>2010</v>
      </c>
      <c r="C839">
        <v>2</v>
      </c>
      <c r="D839">
        <v>59</v>
      </c>
      <c r="E839" s="1">
        <v>43.07</v>
      </c>
    </row>
    <row r="840" spans="1:5" x14ac:dyDescent="0.3">
      <c r="A840">
        <v>21008</v>
      </c>
      <c r="B840">
        <v>2011</v>
      </c>
      <c r="C840">
        <v>2</v>
      </c>
      <c r="D840">
        <v>66</v>
      </c>
      <c r="E840" s="1">
        <v>48.18</v>
      </c>
    </row>
    <row r="841" spans="1:5" x14ac:dyDescent="0.3">
      <c r="A841">
        <v>21008</v>
      </c>
      <c r="B841">
        <v>2012</v>
      </c>
      <c r="C841">
        <v>2</v>
      </c>
      <c r="D841">
        <v>66</v>
      </c>
      <c r="E841" s="1">
        <v>48.18</v>
      </c>
    </row>
    <row r="842" spans="1:5" x14ac:dyDescent="0.3">
      <c r="A842">
        <v>21008</v>
      </c>
      <c r="B842">
        <v>2013</v>
      </c>
      <c r="C842">
        <v>2</v>
      </c>
      <c r="D842">
        <v>58</v>
      </c>
      <c r="E842" s="1">
        <v>42.339999999999996</v>
      </c>
    </row>
    <row r="843" spans="1:5" x14ac:dyDescent="0.3">
      <c r="A843">
        <v>21008</v>
      </c>
      <c r="B843">
        <v>2014</v>
      </c>
      <c r="C843">
        <v>2</v>
      </c>
      <c r="D843">
        <v>55</v>
      </c>
      <c r="E843" s="1">
        <v>40.15</v>
      </c>
    </row>
    <row r="844" spans="1:5" x14ac:dyDescent="0.3">
      <c r="A844">
        <v>21008</v>
      </c>
      <c r="B844">
        <v>2015</v>
      </c>
      <c r="C844">
        <v>2</v>
      </c>
      <c r="D844">
        <v>62</v>
      </c>
      <c r="E844" s="1">
        <v>45.26</v>
      </c>
    </row>
    <row r="845" spans="1:5" x14ac:dyDescent="0.3">
      <c r="A845">
        <v>21008</v>
      </c>
      <c r="B845">
        <v>2016</v>
      </c>
      <c r="C845">
        <v>2</v>
      </c>
      <c r="D845">
        <v>64</v>
      </c>
      <c r="E845" s="1">
        <v>46.72</v>
      </c>
    </row>
    <row r="846" spans="1:5" x14ac:dyDescent="0.3">
      <c r="A846">
        <v>21008</v>
      </c>
      <c r="B846">
        <v>2017</v>
      </c>
      <c r="C846">
        <v>2</v>
      </c>
      <c r="D846">
        <v>76</v>
      </c>
      <c r="E846" s="1">
        <v>55.48</v>
      </c>
    </row>
    <row r="847" spans="1:5" x14ac:dyDescent="0.3">
      <c r="A847">
        <v>21008</v>
      </c>
      <c r="B847">
        <v>2018</v>
      </c>
      <c r="C847">
        <v>2</v>
      </c>
      <c r="D847">
        <v>57</v>
      </c>
      <c r="E847" s="1">
        <v>41.61</v>
      </c>
    </row>
    <row r="848" spans="1:5" x14ac:dyDescent="0.3">
      <c r="A848">
        <v>21008</v>
      </c>
      <c r="B848">
        <v>2019</v>
      </c>
      <c r="C848">
        <v>2</v>
      </c>
      <c r="D848">
        <v>79</v>
      </c>
      <c r="E848" s="1">
        <v>57.67</v>
      </c>
    </row>
    <row r="849" spans="1:5" x14ac:dyDescent="0.3">
      <c r="A849">
        <v>21009</v>
      </c>
      <c r="B849">
        <v>2009</v>
      </c>
      <c r="C849">
        <v>2</v>
      </c>
      <c r="D849">
        <v>40</v>
      </c>
      <c r="E849" s="1">
        <v>29.2</v>
      </c>
    </row>
    <row r="850" spans="1:5" x14ac:dyDescent="0.3">
      <c r="A850">
        <v>21009</v>
      </c>
      <c r="B850">
        <v>2010</v>
      </c>
      <c r="C850">
        <v>2</v>
      </c>
      <c r="D850">
        <v>36</v>
      </c>
      <c r="E850" s="1">
        <v>26.28</v>
      </c>
    </row>
    <row r="851" spans="1:5" x14ac:dyDescent="0.3">
      <c r="A851">
        <v>21009</v>
      </c>
      <c r="B851">
        <v>2011</v>
      </c>
      <c r="C851">
        <v>2</v>
      </c>
      <c r="D851">
        <v>46</v>
      </c>
      <c r="E851" s="1">
        <v>33.58</v>
      </c>
    </row>
    <row r="852" spans="1:5" x14ac:dyDescent="0.3">
      <c r="A852">
        <v>21009</v>
      </c>
      <c r="B852">
        <v>2012</v>
      </c>
      <c r="C852">
        <v>2</v>
      </c>
      <c r="D852">
        <v>43</v>
      </c>
      <c r="E852" s="1">
        <v>31.39</v>
      </c>
    </row>
    <row r="853" spans="1:5" x14ac:dyDescent="0.3">
      <c r="A853">
        <v>21009</v>
      </c>
      <c r="B853">
        <v>2013</v>
      </c>
      <c r="C853">
        <v>2</v>
      </c>
      <c r="D853">
        <v>41</v>
      </c>
      <c r="E853" s="1">
        <v>29.93</v>
      </c>
    </row>
    <row r="854" spans="1:5" x14ac:dyDescent="0.3">
      <c r="A854">
        <v>21009</v>
      </c>
      <c r="B854">
        <v>2014</v>
      </c>
      <c r="C854">
        <v>2</v>
      </c>
      <c r="D854">
        <v>39</v>
      </c>
      <c r="E854" s="1">
        <v>28.47</v>
      </c>
    </row>
    <row r="855" spans="1:5" x14ac:dyDescent="0.3">
      <c r="A855">
        <v>21009</v>
      </c>
      <c r="B855">
        <v>2015</v>
      </c>
      <c r="C855">
        <v>2</v>
      </c>
      <c r="D855">
        <v>40</v>
      </c>
      <c r="E855" s="1">
        <v>29.2</v>
      </c>
    </row>
    <row r="856" spans="1:5" x14ac:dyDescent="0.3">
      <c r="A856">
        <v>21009</v>
      </c>
      <c r="B856">
        <v>2016</v>
      </c>
      <c r="C856">
        <v>2</v>
      </c>
      <c r="D856">
        <v>33</v>
      </c>
      <c r="E856" s="1">
        <v>24.09</v>
      </c>
    </row>
    <row r="857" spans="1:5" x14ac:dyDescent="0.3">
      <c r="A857">
        <v>21009</v>
      </c>
      <c r="B857">
        <v>2017</v>
      </c>
      <c r="C857">
        <v>2</v>
      </c>
      <c r="D857">
        <v>39</v>
      </c>
      <c r="E857" s="1">
        <v>28.47</v>
      </c>
    </row>
    <row r="858" spans="1:5" x14ac:dyDescent="0.3">
      <c r="A858">
        <v>21009</v>
      </c>
      <c r="B858">
        <v>2018</v>
      </c>
      <c r="C858">
        <v>2</v>
      </c>
      <c r="D858">
        <v>41</v>
      </c>
      <c r="E858" s="1">
        <v>29.93</v>
      </c>
    </row>
    <row r="859" spans="1:5" x14ac:dyDescent="0.3">
      <c r="A859">
        <v>21009</v>
      </c>
      <c r="B859">
        <v>2019</v>
      </c>
      <c r="C859">
        <v>2</v>
      </c>
      <c r="D859">
        <v>43</v>
      </c>
      <c r="E859" s="1">
        <v>31.39</v>
      </c>
    </row>
    <row r="860" spans="1:5" x14ac:dyDescent="0.3">
      <c r="A860">
        <v>21010</v>
      </c>
      <c r="B860">
        <v>2009</v>
      </c>
      <c r="C860">
        <v>2</v>
      </c>
      <c r="D860">
        <v>114</v>
      </c>
      <c r="E860" s="1">
        <v>83.22</v>
      </c>
    </row>
    <row r="861" spans="1:5" x14ac:dyDescent="0.3">
      <c r="A861">
        <v>21010</v>
      </c>
      <c r="B861">
        <v>2010</v>
      </c>
      <c r="C861">
        <v>2</v>
      </c>
      <c r="D861">
        <v>119</v>
      </c>
      <c r="E861" s="1">
        <v>86.87</v>
      </c>
    </row>
    <row r="862" spans="1:5" x14ac:dyDescent="0.3">
      <c r="A862">
        <v>21010</v>
      </c>
      <c r="B862">
        <v>2011</v>
      </c>
      <c r="C862">
        <v>2</v>
      </c>
      <c r="D862">
        <v>133</v>
      </c>
      <c r="E862" s="1">
        <v>97.09</v>
      </c>
    </row>
    <row r="863" spans="1:5" x14ac:dyDescent="0.3">
      <c r="A863">
        <v>21010</v>
      </c>
      <c r="B863">
        <v>2012</v>
      </c>
      <c r="C863">
        <v>2</v>
      </c>
      <c r="D863">
        <v>131</v>
      </c>
      <c r="E863" s="1">
        <v>95.63</v>
      </c>
    </row>
    <row r="864" spans="1:5" x14ac:dyDescent="0.3">
      <c r="A864">
        <v>21010</v>
      </c>
      <c r="B864">
        <v>2013</v>
      </c>
      <c r="C864">
        <v>2</v>
      </c>
      <c r="D864">
        <v>143</v>
      </c>
      <c r="E864" s="1">
        <v>104.39</v>
      </c>
    </row>
    <row r="865" spans="1:5" x14ac:dyDescent="0.3">
      <c r="A865">
        <v>21010</v>
      </c>
      <c r="B865">
        <v>2014</v>
      </c>
      <c r="C865">
        <v>2</v>
      </c>
      <c r="D865">
        <v>157</v>
      </c>
      <c r="E865" s="1">
        <v>114.61</v>
      </c>
    </row>
    <row r="866" spans="1:5" x14ac:dyDescent="0.3">
      <c r="A866">
        <v>21010</v>
      </c>
      <c r="B866">
        <v>2015</v>
      </c>
      <c r="C866">
        <v>2</v>
      </c>
      <c r="D866">
        <v>134</v>
      </c>
      <c r="E866" s="1">
        <v>97.82</v>
      </c>
    </row>
    <row r="867" spans="1:5" x14ac:dyDescent="0.3">
      <c r="A867">
        <v>21010</v>
      </c>
      <c r="B867">
        <v>2016</v>
      </c>
      <c r="C867">
        <v>2</v>
      </c>
      <c r="D867">
        <v>154</v>
      </c>
      <c r="E867" s="1">
        <v>112.42</v>
      </c>
    </row>
    <row r="868" spans="1:5" x14ac:dyDescent="0.3">
      <c r="A868">
        <v>21010</v>
      </c>
      <c r="B868">
        <v>2017</v>
      </c>
      <c r="C868">
        <v>2</v>
      </c>
      <c r="D868">
        <v>182</v>
      </c>
      <c r="E868" s="1">
        <v>132.85999999999999</v>
      </c>
    </row>
    <row r="869" spans="1:5" x14ac:dyDescent="0.3">
      <c r="A869">
        <v>21010</v>
      </c>
      <c r="B869">
        <v>2018</v>
      </c>
      <c r="C869">
        <v>2</v>
      </c>
      <c r="D869">
        <v>184</v>
      </c>
      <c r="E869" s="1">
        <v>134.32</v>
      </c>
    </row>
    <row r="870" spans="1:5" x14ac:dyDescent="0.3">
      <c r="A870">
        <v>21010</v>
      </c>
      <c r="B870">
        <v>2019</v>
      </c>
      <c r="C870">
        <v>2</v>
      </c>
      <c r="D870">
        <v>191</v>
      </c>
      <c r="E870" s="1">
        <v>139.43</v>
      </c>
    </row>
    <row r="871" spans="1:5" x14ac:dyDescent="0.3">
      <c r="A871">
        <v>21011</v>
      </c>
      <c r="B871">
        <v>2009</v>
      </c>
      <c r="C871">
        <v>2</v>
      </c>
      <c r="D871">
        <v>53</v>
      </c>
      <c r="E871" s="1">
        <v>38.69</v>
      </c>
    </row>
    <row r="872" spans="1:5" x14ac:dyDescent="0.3">
      <c r="A872">
        <v>21011</v>
      </c>
      <c r="B872">
        <v>2010</v>
      </c>
      <c r="C872">
        <v>2</v>
      </c>
      <c r="D872">
        <v>59</v>
      </c>
      <c r="E872" s="1">
        <v>43.07</v>
      </c>
    </row>
    <row r="873" spans="1:5" x14ac:dyDescent="0.3">
      <c r="A873">
        <v>21011</v>
      </c>
      <c r="B873">
        <v>2011</v>
      </c>
      <c r="C873">
        <v>2</v>
      </c>
      <c r="D873">
        <v>62</v>
      </c>
      <c r="E873" s="1">
        <v>45.26</v>
      </c>
    </row>
    <row r="874" spans="1:5" x14ac:dyDescent="0.3">
      <c r="A874">
        <v>21011</v>
      </c>
      <c r="B874">
        <v>2012</v>
      </c>
      <c r="C874">
        <v>2</v>
      </c>
      <c r="D874">
        <v>65</v>
      </c>
      <c r="E874" s="1">
        <v>47.449999999999996</v>
      </c>
    </row>
    <row r="875" spans="1:5" x14ac:dyDescent="0.3">
      <c r="A875">
        <v>21011</v>
      </c>
      <c r="B875">
        <v>2013</v>
      </c>
      <c r="C875">
        <v>2</v>
      </c>
      <c r="D875">
        <v>55</v>
      </c>
      <c r="E875" s="1">
        <v>40.15</v>
      </c>
    </row>
    <row r="876" spans="1:5" x14ac:dyDescent="0.3">
      <c r="A876">
        <v>21011</v>
      </c>
      <c r="B876">
        <v>2014</v>
      </c>
      <c r="C876">
        <v>2</v>
      </c>
      <c r="D876">
        <v>73</v>
      </c>
      <c r="E876" s="1">
        <v>53.29</v>
      </c>
    </row>
    <row r="877" spans="1:5" x14ac:dyDescent="0.3">
      <c r="A877">
        <v>21011</v>
      </c>
      <c r="B877">
        <v>2015</v>
      </c>
      <c r="C877">
        <v>2</v>
      </c>
      <c r="D877">
        <v>23</v>
      </c>
      <c r="E877" s="1">
        <v>16.79</v>
      </c>
    </row>
    <row r="878" spans="1:5" x14ac:dyDescent="0.3">
      <c r="A878">
        <v>21011</v>
      </c>
      <c r="B878">
        <v>2016</v>
      </c>
      <c r="C878">
        <v>2</v>
      </c>
      <c r="D878">
        <v>24</v>
      </c>
      <c r="E878" s="1">
        <v>17.52</v>
      </c>
    </row>
    <row r="879" spans="1:5" x14ac:dyDescent="0.3">
      <c r="A879">
        <v>21011</v>
      </c>
      <c r="B879">
        <v>2017</v>
      </c>
      <c r="C879">
        <v>2</v>
      </c>
      <c r="D879">
        <v>63</v>
      </c>
      <c r="E879" s="1">
        <v>45.99</v>
      </c>
    </row>
    <row r="880" spans="1:5" x14ac:dyDescent="0.3">
      <c r="A880">
        <v>21011</v>
      </c>
      <c r="B880">
        <v>2018</v>
      </c>
      <c r="C880">
        <v>2</v>
      </c>
      <c r="D880">
        <v>82</v>
      </c>
      <c r="E880" s="1">
        <v>59.86</v>
      </c>
    </row>
    <row r="881" spans="1:5" x14ac:dyDescent="0.3">
      <c r="A881">
        <v>21011</v>
      </c>
      <c r="B881">
        <v>2019</v>
      </c>
      <c r="C881">
        <v>2</v>
      </c>
      <c r="D881">
        <v>90</v>
      </c>
      <c r="E881" s="1">
        <v>65.7</v>
      </c>
    </row>
    <row r="882" spans="1:5" x14ac:dyDescent="0.3">
      <c r="A882">
        <v>21012</v>
      </c>
      <c r="B882">
        <v>2009</v>
      </c>
      <c r="C882">
        <v>2</v>
      </c>
      <c r="D882">
        <v>189</v>
      </c>
      <c r="E882" s="1">
        <v>137.97</v>
      </c>
    </row>
    <row r="883" spans="1:5" x14ac:dyDescent="0.3">
      <c r="A883">
        <v>21012</v>
      </c>
      <c r="B883">
        <v>2010</v>
      </c>
      <c r="C883">
        <v>2</v>
      </c>
      <c r="D883">
        <v>186</v>
      </c>
      <c r="E883" s="1">
        <v>135.78</v>
      </c>
    </row>
    <row r="884" spans="1:5" x14ac:dyDescent="0.3">
      <c r="A884">
        <v>21012</v>
      </c>
      <c r="B884">
        <v>2011</v>
      </c>
      <c r="C884">
        <v>2</v>
      </c>
      <c r="D884">
        <v>162</v>
      </c>
      <c r="E884" s="1">
        <v>118.25999999999999</v>
      </c>
    </row>
    <row r="885" spans="1:5" x14ac:dyDescent="0.3">
      <c r="A885">
        <v>21012</v>
      </c>
      <c r="B885">
        <v>2012</v>
      </c>
      <c r="C885">
        <v>2</v>
      </c>
      <c r="D885">
        <v>167</v>
      </c>
      <c r="E885" s="1">
        <v>121.91</v>
      </c>
    </row>
    <row r="886" spans="1:5" x14ac:dyDescent="0.3">
      <c r="A886">
        <v>21012</v>
      </c>
      <c r="B886">
        <v>2013</v>
      </c>
      <c r="C886">
        <v>2</v>
      </c>
      <c r="D886">
        <v>164</v>
      </c>
      <c r="E886" s="1">
        <v>119.72</v>
      </c>
    </row>
    <row r="887" spans="1:5" x14ac:dyDescent="0.3">
      <c r="A887">
        <v>21012</v>
      </c>
      <c r="B887">
        <v>2014</v>
      </c>
      <c r="C887">
        <v>2</v>
      </c>
      <c r="D887">
        <v>172</v>
      </c>
      <c r="E887" s="1">
        <v>125.56</v>
      </c>
    </row>
    <row r="888" spans="1:5" x14ac:dyDescent="0.3">
      <c r="A888">
        <v>21012</v>
      </c>
      <c r="B888">
        <v>2015</v>
      </c>
      <c r="C888">
        <v>2</v>
      </c>
      <c r="D888">
        <v>154</v>
      </c>
      <c r="E888" s="1">
        <v>112.42</v>
      </c>
    </row>
    <row r="889" spans="1:5" x14ac:dyDescent="0.3">
      <c r="A889">
        <v>21012</v>
      </c>
      <c r="B889">
        <v>2016</v>
      </c>
      <c r="C889">
        <v>2</v>
      </c>
      <c r="D889">
        <v>208</v>
      </c>
      <c r="E889" s="1">
        <v>151.84</v>
      </c>
    </row>
    <row r="890" spans="1:5" x14ac:dyDescent="0.3">
      <c r="A890">
        <v>21012</v>
      </c>
      <c r="B890">
        <v>2017</v>
      </c>
      <c r="C890">
        <v>2</v>
      </c>
      <c r="D890">
        <v>197</v>
      </c>
      <c r="E890" s="1">
        <v>143.81</v>
      </c>
    </row>
    <row r="891" spans="1:5" x14ac:dyDescent="0.3">
      <c r="A891">
        <v>21012</v>
      </c>
      <c r="B891">
        <v>2018</v>
      </c>
      <c r="C891">
        <v>2</v>
      </c>
      <c r="D891">
        <v>208</v>
      </c>
      <c r="E891" s="1">
        <v>151.84</v>
      </c>
    </row>
    <row r="892" spans="1:5" x14ac:dyDescent="0.3">
      <c r="A892">
        <v>21012</v>
      </c>
      <c r="B892">
        <v>2019</v>
      </c>
      <c r="C892">
        <v>2</v>
      </c>
      <c r="D892">
        <v>211</v>
      </c>
      <c r="E892" s="1">
        <v>154.03</v>
      </c>
    </row>
    <row r="893" spans="1:5" x14ac:dyDescent="0.3">
      <c r="A893">
        <v>21013</v>
      </c>
      <c r="B893">
        <v>2009</v>
      </c>
      <c r="C893">
        <v>2</v>
      </c>
      <c r="D893">
        <v>55</v>
      </c>
      <c r="E893" s="1">
        <v>40.15</v>
      </c>
    </row>
    <row r="894" spans="1:5" x14ac:dyDescent="0.3">
      <c r="A894">
        <v>21013</v>
      </c>
      <c r="B894">
        <v>2010</v>
      </c>
      <c r="C894">
        <v>2</v>
      </c>
      <c r="D894">
        <v>49</v>
      </c>
      <c r="E894" s="1">
        <v>35.769999999999996</v>
      </c>
    </row>
    <row r="895" spans="1:5" x14ac:dyDescent="0.3">
      <c r="A895">
        <v>21013</v>
      </c>
      <c r="B895">
        <v>2011</v>
      </c>
      <c r="C895">
        <v>2</v>
      </c>
      <c r="D895">
        <v>49</v>
      </c>
      <c r="E895" s="1">
        <v>35.769999999999996</v>
      </c>
    </row>
    <row r="896" spans="1:5" x14ac:dyDescent="0.3">
      <c r="A896">
        <v>21013</v>
      </c>
      <c r="B896">
        <v>2012</v>
      </c>
      <c r="C896">
        <v>2</v>
      </c>
      <c r="D896">
        <v>48</v>
      </c>
      <c r="E896" s="1">
        <v>35.04</v>
      </c>
    </row>
    <row r="897" spans="1:5" x14ac:dyDescent="0.3">
      <c r="A897">
        <v>21013</v>
      </c>
      <c r="B897">
        <v>2013</v>
      </c>
      <c r="C897">
        <v>2</v>
      </c>
      <c r="D897">
        <v>48</v>
      </c>
      <c r="E897" s="1">
        <v>35.04</v>
      </c>
    </row>
    <row r="898" spans="1:5" x14ac:dyDescent="0.3">
      <c r="A898">
        <v>21013</v>
      </c>
      <c r="B898">
        <v>2014</v>
      </c>
      <c r="C898">
        <v>2</v>
      </c>
      <c r="D898">
        <v>42</v>
      </c>
      <c r="E898" s="1">
        <v>30.66</v>
      </c>
    </row>
    <row r="899" spans="1:5" x14ac:dyDescent="0.3">
      <c r="A899">
        <v>21013</v>
      </c>
      <c r="B899">
        <v>2015</v>
      </c>
      <c r="C899">
        <v>2</v>
      </c>
      <c r="D899">
        <v>46</v>
      </c>
      <c r="E899" s="1">
        <v>33.58</v>
      </c>
    </row>
    <row r="900" spans="1:5" x14ac:dyDescent="0.3">
      <c r="A900">
        <v>21013</v>
      </c>
      <c r="B900">
        <v>2016</v>
      </c>
      <c r="C900">
        <v>2</v>
      </c>
      <c r="D900">
        <v>49</v>
      </c>
      <c r="E900" s="1">
        <v>35.769999999999996</v>
      </c>
    </row>
    <row r="901" spans="1:5" x14ac:dyDescent="0.3">
      <c r="A901">
        <v>21013</v>
      </c>
      <c r="B901">
        <v>2017</v>
      </c>
      <c r="C901">
        <v>2</v>
      </c>
      <c r="D901">
        <v>45</v>
      </c>
      <c r="E901" s="1">
        <v>32.85</v>
      </c>
    </row>
    <row r="902" spans="1:5" x14ac:dyDescent="0.3">
      <c r="A902">
        <v>21013</v>
      </c>
      <c r="B902">
        <v>2018</v>
      </c>
      <c r="C902">
        <v>2</v>
      </c>
      <c r="D902">
        <v>39</v>
      </c>
      <c r="E902" s="1">
        <v>28.47</v>
      </c>
    </row>
    <row r="903" spans="1:5" x14ac:dyDescent="0.3">
      <c r="A903">
        <v>21013</v>
      </c>
      <c r="B903">
        <v>2019</v>
      </c>
      <c r="C903">
        <v>2</v>
      </c>
      <c r="D903">
        <v>58</v>
      </c>
      <c r="E903" s="1">
        <v>42.339999999999996</v>
      </c>
    </row>
    <row r="904" spans="1:5" x14ac:dyDescent="0.3">
      <c r="A904">
        <v>21014</v>
      </c>
      <c r="B904">
        <v>2009</v>
      </c>
      <c r="C904">
        <v>2</v>
      </c>
      <c r="D904">
        <v>19</v>
      </c>
      <c r="E904" s="1">
        <v>13.87</v>
      </c>
    </row>
    <row r="905" spans="1:5" x14ac:dyDescent="0.3">
      <c r="A905">
        <v>21014</v>
      </c>
      <c r="B905">
        <v>2010</v>
      </c>
      <c r="C905">
        <v>2</v>
      </c>
      <c r="D905">
        <v>24</v>
      </c>
      <c r="E905" s="1">
        <v>17.52</v>
      </c>
    </row>
    <row r="906" spans="1:5" x14ac:dyDescent="0.3">
      <c r="A906">
        <v>21014</v>
      </c>
      <c r="B906">
        <v>2011</v>
      </c>
      <c r="C906">
        <v>2</v>
      </c>
      <c r="D906">
        <v>23</v>
      </c>
      <c r="E906" s="1">
        <v>16.79</v>
      </c>
    </row>
    <row r="907" spans="1:5" x14ac:dyDescent="0.3">
      <c r="A907">
        <v>21014</v>
      </c>
      <c r="B907">
        <v>2012</v>
      </c>
      <c r="C907">
        <v>2</v>
      </c>
      <c r="D907">
        <v>21</v>
      </c>
      <c r="E907" s="1">
        <v>15.33</v>
      </c>
    </row>
    <row r="908" spans="1:5" x14ac:dyDescent="0.3">
      <c r="A908">
        <v>21014</v>
      </c>
      <c r="B908">
        <v>2013</v>
      </c>
      <c r="C908">
        <v>2</v>
      </c>
      <c r="D908">
        <v>21</v>
      </c>
      <c r="E908" s="1">
        <v>15.33</v>
      </c>
    </row>
    <row r="909" spans="1:5" x14ac:dyDescent="0.3">
      <c r="A909">
        <v>21014</v>
      </c>
      <c r="B909">
        <v>2014</v>
      </c>
      <c r="C909">
        <v>2</v>
      </c>
      <c r="D909">
        <v>28</v>
      </c>
      <c r="E909" s="1">
        <v>20.439999999999998</v>
      </c>
    </row>
    <row r="910" spans="1:5" x14ac:dyDescent="0.3">
      <c r="A910">
        <v>21014</v>
      </c>
      <c r="B910">
        <v>2015</v>
      </c>
      <c r="C910">
        <v>2</v>
      </c>
      <c r="D910">
        <v>18</v>
      </c>
      <c r="E910" s="1">
        <v>13.14</v>
      </c>
    </row>
    <row r="911" spans="1:5" x14ac:dyDescent="0.3">
      <c r="A911">
        <v>21014</v>
      </c>
      <c r="B911">
        <v>2016</v>
      </c>
      <c r="C911">
        <v>2</v>
      </c>
      <c r="D911">
        <v>22</v>
      </c>
      <c r="E911" s="1">
        <v>16.059999999999999</v>
      </c>
    </row>
    <row r="912" spans="1:5" x14ac:dyDescent="0.3">
      <c r="A912">
        <v>21014</v>
      </c>
      <c r="B912">
        <v>2017</v>
      </c>
      <c r="C912">
        <v>2</v>
      </c>
      <c r="D912">
        <v>23</v>
      </c>
      <c r="E912" s="1">
        <v>16.79</v>
      </c>
    </row>
    <row r="913" spans="1:5" x14ac:dyDescent="0.3">
      <c r="A913">
        <v>21014</v>
      </c>
      <c r="B913">
        <v>2018</v>
      </c>
      <c r="C913">
        <v>2</v>
      </c>
      <c r="D913">
        <v>19</v>
      </c>
      <c r="E913" s="1">
        <v>13.87</v>
      </c>
    </row>
    <row r="914" spans="1:5" x14ac:dyDescent="0.3">
      <c r="A914">
        <v>21014</v>
      </c>
      <c r="B914">
        <v>2019</v>
      </c>
      <c r="C914">
        <v>2</v>
      </c>
      <c r="D914">
        <v>18</v>
      </c>
      <c r="E914" s="1">
        <v>13.14</v>
      </c>
    </row>
    <row r="915" spans="1:5" x14ac:dyDescent="0.3">
      <c r="A915">
        <v>21015</v>
      </c>
      <c r="B915">
        <v>2009</v>
      </c>
      <c r="C915">
        <v>2</v>
      </c>
      <c r="D915">
        <v>135</v>
      </c>
      <c r="E915" s="1">
        <v>98.55</v>
      </c>
    </row>
    <row r="916" spans="1:5" x14ac:dyDescent="0.3">
      <c r="A916">
        <v>21015</v>
      </c>
      <c r="B916">
        <v>2010</v>
      </c>
      <c r="C916">
        <v>2</v>
      </c>
      <c r="D916">
        <v>123</v>
      </c>
      <c r="E916" s="1">
        <v>89.789999999999992</v>
      </c>
    </row>
    <row r="917" spans="1:5" x14ac:dyDescent="0.3">
      <c r="A917">
        <v>21015</v>
      </c>
      <c r="B917">
        <v>2011</v>
      </c>
      <c r="C917">
        <v>2</v>
      </c>
      <c r="D917">
        <v>156</v>
      </c>
      <c r="E917" s="1">
        <v>113.88</v>
      </c>
    </row>
    <row r="918" spans="1:5" x14ac:dyDescent="0.3">
      <c r="A918">
        <v>21015</v>
      </c>
      <c r="B918">
        <v>2012</v>
      </c>
      <c r="C918">
        <v>2</v>
      </c>
      <c r="D918">
        <v>179</v>
      </c>
      <c r="E918" s="1">
        <v>130.66999999999999</v>
      </c>
    </row>
    <row r="919" spans="1:5" x14ac:dyDescent="0.3">
      <c r="A919">
        <v>21015</v>
      </c>
      <c r="B919">
        <v>2013</v>
      </c>
      <c r="C919">
        <v>2</v>
      </c>
      <c r="D919">
        <v>147</v>
      </c>
      <c r="E919" s="1">
        <v>107.31</v>
      </c>
    </row>
    <row r="920" spans="1:5" x14ac:dyDescent="0.3">
      <c r="A920">
        <v>21015</v>
      </c>
      <c r="B920">
        <v>2014</v>
      </c>
      <c r="C920">
        <v>2</v>
      </c>
      <c r="D920">
        <v>181</v>
      </c>
      <c r="E920" s="1">
        <v>132.13</v>
      </c>
    </row>
    <row r="921" spans="1:5" x14ac:dyDescent="0.3">
      <c r="A921">
        <v>21015</v>
      </c>
      <c r="B921">
        <v>2015</v>
      </c>
      <c r="C921">
        <v>2</v>
      </c>
      <c r="D921">
        <v>189</v>
      </c>
      <c r="E921" s="1">
        <v>137.97</v>
      </c>
    </row>
    <row r="922" spans="1:5" x14ac:dyDescent="0.3">
      <c r="A922">
        <v>21015</v>
      </c>
      <c r="B922">
        <v>2016</v>
      </c>
      <c r="C922">
        <v>2</v>
      </c>
      <c r="D922">
        <v>178</v>
      </c>
      <c r="E922" s="1">
        <v>129.94</v>
      </c>
    </row>
    <row r="923" spans="1:5" x14ac:dyDescent="0.3">
      <c r="A923">
        <v>21015</v>
      </c>
      <c r="B923">
        <v>2017</v>
      </c>
      <c r="C923">
        <v>2</v>
      </c>
      <c r="D923">
        <v>179</v>
      </c>
      <c r="E923" s="1">
        <v>130.66999999999999</v>
      </c>
    </row>
    <row r="924" spans="1:5" x14ac:dyDescent="0.3">
      <c r="A924">
        <v>21015</v>
      </c>
      <c r="B924">
        <v>2018</v>
      </c>
      <c r="C924">
        <v>2</v>
      </c>
      <c r="D924">
        <v>239</v>
      </c>
      <c r="E924" s="1">
        <v>174.47</v>
      </c>
    </row>
    <row r="925" spans="1:5" x14ac:dyDescent="0.3">
      <c r="A925">
        <v>21015</v>
      </c>
      <c r="B925">
        <v>2019</v>
      </c>
      <c r="C925">
        <v>2</v>
      </c>
      <c r="D925">
        <v>215</v>
      </c>
      <c r="E925" s="1">
        <v>156.94999999999999</v>
      </c>
    </row>
    <row r="926" spans="1:5" x14ac:dyDescent="0.3">
      <c r="A926">
        <v>21016</v>
      </c>
      <c r="B926">
        <v>2009</v>
      </c>
      <c r="C926">
        <v>2</v>
      </c>
      <c r="D926">
        <v>83</v>
      </c>
      <c r="E926" s="1">
        <v>60.589999999999996</v>
      </c>
    </row>
    <row r="927" spans="1:5" x14ac:dyDescent="0.3">
      <c r="A927">
        <v>21016</v>
      </c>
      <c r="B927">
        <v>2010</v>
      </c>
      <c r="C927">
        <v>2</v>
      </c>
      <c r="D927">
        <v>86</v>
      </c>
      <c r="E927" s="1">
        <v>62.78</v>
      </c>
    </row>
    <row r="928" spans="1:5" x14ac:dyDescent="0.3">
      <c r="A928">
        <v>21016</v>
      </c>
      <c r="B928">
        <v>2011</v>
      </c>
      <c r="C928">
        <v>2</v>
      </c>
      <c r="D928">
        <v>86</v>
      </c>
      <c r="E928" s="1">
        <v>62.78</v>
      </c>
    </row>
    <row r="929" spans="1:5" x14ac:dyDescent="0.3">
      <c r="A929">
        <v>21016</v>
      </c>
      <c r="B929">
        <v>2012</v>
      </c>
      <c r="C929">
        <v>2</v>
      </c>
      <c r="D929">
        <v>84</v>
      </c>
      <c r="E929" s="1">
        <v>61.32</v>
      </c>
    </row>
    <row r="930" spans="1:5" x14ac:dyDescent="0.3">
      <c r="A930">
        <v>21016</v>
      </c>
      <c r="B930">
        <v>2013</v>
      </c>
      <c r="C930">
        <v>2</v>
      </c>
      <c r="D930">
        <v>88</v>
      </c>
      <c r="E930" s="1">
        <v>64.239999999999995</v>
      </c>
    </row>
    <row r="931" spans="1:5" x14ac:dyDescent="0.3">
      <c r="A931">
        <v>21016</v>
      </c>
      <c r="B931">
        <v>2014</v>
      </c>
      <c r="C931">
        <v>2</v>
      </c>
      <c r="D931">
        <v>80</v>
      </c>
      <c r="E931" s="1">
        <v>58.4</v>
      </c>
    </row>
    <row r="932" spans="1:5" x14ac:dyDescent="0.3">
      <c r="A932">
        <v>21016</v>
      </c>
      <c r="B932">
        <v>2015</v>
      </c>
      <c r="C932">
        <v>2</v>
      </c>
      <c r="D932">
        <v>88</v>
      </c>
      <c r="E932" s="1">
        <v>64.239999999999995</v>
      </c>
    </row>
    <row r="933" spans="1:5" x14ac:dyDescent="0.3">
      <c r="A933">
        <v>21016</v>
      </c>
      <c r="B933">
        <v>2016</v>
      </c>
      <c r="C933">
        <v>2</v>
      </c>
      <c r="D933">
        <v>107</v>
      </c>
      <c r="E933" s="1">
        <v>78.11</v>
      </c>
    </row>
    <row r="934" spans="1:5" x14ac:dyDescent="0.3">
      <c r="A934">
        <v>21016</v>
      </c>
      <c r="B934">
        <v>2017</v>
      </c>
      <c r="C934">
        <v>2</v>
      </c>
      <c r="D934">
        <v>104</v>
      </c>
      <c r="E934" s="1">
        <v>75.92</v>
      </c>
    </row>
    <row r="935" spans="1:5" x14ac:dyDescent="0.3">
      <c r="A935">
        <v>21016</v>
      </c>
      <c r="B935">
        <v>2018</v>
      </c>
      <c r="C935">
        <v>2</v>
      </c>
      <c r="D935">
        <v>97</v>
      </c>
      <c r="E935" s="1">
        <v>70.81</v>
      </c>
    </row>
    <row r="936" spans="1:5" x14ac:dyDescent="0.3">
      <c r="A936">
        <v>21016</v>
      </c>
      <c r="B936">
        <v>2019</v>
      </c>
      <c r="C936">
        <v>2</v>
      </c>
      <c r="D936">
        <v>112</v>
      </c>
      <c r="E936" s="1">
        <v>81.759999999999991</v>
      </c>
    </row>
    <row r="937" spans="1:5" x14ac:dyDescent="0.3">
      <c r="A937">
        <v>21017</v>
      </c>
      <c r="B937">
        <v>2009</v>
      </c>
      <c r="C937">
        <v>2</v>
      </c>
      <c r="D937">
        <v>41</v>
      </c>
      <c r="E937" s="1">
        <v>29.93</v>
      </c>
    </row>
    <row r="938" spans="1:5" x14ac:dyDescent="0.3">
      <c r="A938">
        <v>21017</v>
      </c>
      <c r="B938">
        <v>2010</v>
      </c>
      <c r="C938">
        <v>2</v>
      </c>
      <c r="D938">
        <v>31</v>
      </c>
      <c r="E938" s="1">
        <v>22.63</v>
      </c>
    </row>
    <row r="939" spans="1:5" x14ac:dyDescent="0.3">
      <c r="A939">
        <v>21017</v>
      </c>
      <c r="B939">
        <v>2011</v>
      </c>
      <c r="C939">
        <v>2</v>
      </c>
      <c r="D939">
        <v>41</v>
      </c>
      <c r="E939" s="1">
        <v>29.93</v>
      </c>
    </row>
    <row r="940" spans="1:5" x14ac:dyDescent="0.3">
      <c r="A940">
        <v>21017</v>
      </c>
      <c r="B940">
        <v>2012</v>
      </c>
      <c r="C940">
        <v>2</v>
      </c>
      <c r="D940">
        <v>37</v>
      </c>
      <c r="E940" s="1">
        <v>27.009999999999998</v>
      </c>
    </row>
    <row r="941" spans="1:5" x14ac:dyDescent="0.3">
      <c r="A941">
        <v>21017</v>
      </c>
      <c r="B941">
        <v>2013</v>
      </c>
      <c r="C941">
        <v>2</v>
      </c>
      <c r="D941">
        <v>41</v>
      </c>
      <c r="E941" s="1">
        <v>29.93</v>
      </c>
    </row>
    <row r="942" spans="1:5" x14ac:dyDescent="0.3">
      <c r="A942">
        <v>21017</v>
      </c>
      <c r="B942">
        <v>2014</v>
      </c>
      <c r="C942">
        <v>2</v>
      </c>
      <c r="D942">
        <v>48</v>
      </c>
      <c r="E942" s="1">
        <v>35.04</v>
      </c>
    </row>
    <row r="943" spans="1:5" x14ac:dyDescent="0.3">
      <c r="A943">
        <v>21017</v>
      </c>
      <c r="B943">
        <v>2015</v>
      </c>
      <c r="C943">
        <v>2</v>
      </c>
      <c r="D943">
        <v>40</v>
      </c>
      <c r="E943" s="1">
        <v>29.2</v>
      </c>
    </row>
    <row r="944" spans="1:5" x14ac:dyDescent="0.3">
      <c r="A944">
        <v>21017</v>
      </c>
      <c r="B944">
        <v>2016</v>
      </c>
      <c r="C944">
        <v>2</v>
      </c>
      <c r="D944">
        <v>42</v>
      </c>
      <c r="E944" s="1">
        <v>30.66</v>
      </c>
    </row>
    <row r="945" spans="1:5" x14ac:dyDescent="0.3">
      <c r="A945">
        <v>21017</v>
      </c>
      <c r="B945">
        <v>2017</v>
      </c>
      <c r="C945">
        <v>2</v>
      </c>
      <c r="D945">
        <v>42</v>
      </c>
      <c r="E945" s="1">
        <v>30.66</v>
      </c>
    </row>
    <row r="946" spans="1:5" x14ac:dyDescent="0.3">
      <c r="A946">
        <v>21017</v>
      </c>
      <c r="B946">
        <v>2018</v>
      </c>
      <c r="C946">
        <v>2</v>
      </c>
      <c r="D946">
        <v>36</v>
      </c>
      <c r="E946" s="1">
        <v>26.28</v>
      </c>
    </row>
    <row r="947" spans="1:5" x14ac:dyDescent="0.3">
      <c r="A947">
        <v>21017</v>
      </c>
      <c r="B947">
        <v>2019</v>
      </c>
      <c r="C947">
        <v>2</v>
      </c>
      <c r="D947">
        <v>45</v>
      </c>
      <c r="E947" s="1">
        <v>32.85</v>
      </c>
    </row>
    <row r="948" spans="1:5" x14ac:dyDescent="0.3">
      <c r="A948">
        <v>21018</v>
      </c>
      <c r="B948">
        <v>2009</v>
      </c>
      <c r="C948">
        <v>2</v>
      </c>
      <c r="D948">
        <v>85</v>
      </c>
      <c r="E948" s="1">
        <v>62.05</v>
      </c>
    </row>
    <row r="949" spans="1:5" x14ac:dyDescent="0.3">
      <c r="A949">
        <v>21018</v>
      </c>
      <c r="B949">
        <v>2010</v>
      </c>
      <c r="C949">
        <v>2</v>
      </c>
      <c r="D949">
        <v>99</v>
      </c>
      <c r="E949" s="1">
        <v>72.27</v>
      </c>
    </row>
    <row r="950" spans="1:5" x14ac:dyDescent="0.3">
      <c r="A950">
        <v>21018</v>
      </c>
      <c r="B950">
        <v>2011</v>
      </c>
      <c r="C950">
        <v>2</v>
      </c>
      <c r="D950">
        <v>101</v>
      </c>
      <c r="E950" s="1">
        <v>73.73</v>
      </c>
    </row>
    <row r="951" spans="1:5" x14ac:dyDescent="0.3">
      <c r="A951">
        <v>21018</v>
      </c>
      <c r="B951">
        <v>2012</v>
      </c>
      <c r="C951">
        <v>2</v>
      </c>
      <c r="D951">
        <v>85</v>
      </c>
      <c r="E951" s="1">
        <v>62.05</v>
      </c>
    </row>
    <row r="952" spans="1:5" x14ac:dyDescent="0.3">
      <c r="A952">
        <v>21018</v>
      </c>
      <c r="B952">
        <v>2013</v>
      </c>
      <c r="C952">
        <v>2</v>
      </c>
      <c r="D952">
        <v>91</v>
      </c>
      <c r="E952" s="1">
        <v>66.429999999999993</v>
      </c>
    </row>
    <row r="953" spans="1:5" x14ac:dyDescent="0.3">
      <c r="A953">
        <v>21018</v>
      </c>
      <c r="B953">
        <v>2014</v>
      </c>
      <c r="C953">
        <v>2</v>
      </c>
      <c r="D953">
        <v>92</v>
      </c>
      <c r="E953" s="1">
        <v>67.16</v>
      </c>
    </row>
    <row r="954" spans="1:5" x14ac:dyDescent="0.3">
      <c r="A954">
        <v>21018</v>
      </c>
      <c r="B954">
        <v>2015</v>
      </c>
      <c r="C954">
        <v>2</v>
      </c>
      <c r="D954">
        <v>73</v>
      </c>
      <c r="E954" s="1">
        <v>53.29</v>
      </c>
    </row>
    <row r="955" spans="1:5" x14ac:dyDescent="0.3">
      <c r="A955">
        <v>21018</v>
      </c>
      <c r="B955">
        <v>2016</v>
      </c>
      <c r="C955">
        <v>2</v>
      </c>
      <c r="D955">
        <v>87</v>
      </c>
      <c r="E955" s="1">
        <v>63.51</v>
      </c>
    </row>
    <row r="956" spans="1:5" x14ac:dyDescent="0.3">
      <c r="A956">
        <v>21018</v>
      </c>
      <c r="B956">
        <v>2017</v>
      </c>
      <c r="C956">
        <v>2</v>
      </c>
      <c r="D956">
        <v>92</v>
      </c>
      <c r="E956" s="1">
        <v>67.16</v>
      </c>
    </row>
    <row r="957" spans="1:5" x14ac:dyDescent="0.3">
      <c r="A957">
        <v>21018</v>
      </c>
      <c r="B957">
        <v>2018</v>
      </c>
      <c r="C957">
        <v>2</v>
      </c>
      <c r="D957">
        <v>101</v>
      </c>
      <c r="E957" s="1">
        <v>73.73</v>
      </c>
    </row>
    <row r="958" spans="1:5" x14ac:dyDescent="0.3">
      <c r="A958">
        <v>21018</v>
      </c>
      <c r="B958">
        <v>2019</v>
      </c>
      <c r="C958">
        <v>2</v>
      </c>
      <c r="D958">
        <v>87</v>
      </c>
      <c r="E958" s="1">
        <v>63.51</v>
      </c>
    </row>
    <row r="959" spans="1:5" x14ac:dyDescent="0.3">
      <c r="A959">
        <v>21019</v>
      </c>
      <c r="B959">
        <v>2009</v>
      </c>
      <c r="C959">
        <v>2</v>
      </c>
      <c r="D959">
        <v>73</v>
      </c>
      <c r="E959" s="1">
        <v>53.29</v>
      </c>
    </row>
    <row r="960" spans="1:5" x14ac:dyDescent="0.3">
      <c r="A960">
        <v>21019</v>
      </c>
      <c r="B960">
        <v>2010</v>
      </c>
      <c r="C960">
        <v>2</v>
      </c>
      <c r="D960">
        <v>77</v>
      </c>
      <c r="E960" s="1">
        <v>56.21</v>
      </c>
    </row>
    <row r="961" spans="1:5" x14ac:dyDescent="0.3">
      <c r="A961">
        <v>21019</v>
      </c>
      <c r="B961">
        <v>2011</v>
      </c>
      <c r="C961">
        <v>2</v>
      </c>
      <c r="D961">
        <v>69</v>
      </c>
      <c r="E961" s="1">
        <v>50.37</v>
      </c>
    </row>
    <row r="962" spans="1:5" x14ac:dyDescent="0.3">
      <c r="A962">
        <v>21019</v>
      </c>
      <c r="B962">
        <v>2012</v>
      </c>
      <c r="C962">
        <v>2</v>
      </c>
      <c r="D962">
        <v>82</v>
      </c>
      <c r="E962" s="1">
        <v>59.86</v>
      </c>
    </row>
    <row r="963" spans="1:5" x14ac:dyDescent="0.3">
      <c r="A963">
        <v>21019</v>
      </c>
      <c r="B963">
        <v>2013</v>
      </c>
      <c r="C963">
        <v>2</v>
      </c>
      <c r="D963">
        <v>68</v>
      </c>
      <c r="E963" s="1">
        <v>49.64</v>
      </c>
    </row>
    <row r="964" spans="1:5" x14ac:dyDescent="0.3">
      <c r="A964">
        <v>21019</v>
      </c>
      <c r="B964">
        <v>2014</v>
      </c>
      <c r="C964">
        <v>2</v>
      </c>
      <c r="D964">
        <v>73</v>
      </c>
      <c r="E964" s="1">
        <v>53.29</v>
      </c>
    </row>
    <row r="965" spans="1:5" x14ac:dyDescent="0.3">
      <c r="A965">
        <v>21019</v>
      </c>
      <c r="B965">
        <v>2015</v>
      </c>
      <c r="C965">
        <v>2</v>
      </c>
      <c r="D965">
        <v>67</v>
      </c>
      <c r="E965" s="1">
        <v>48.91</v>
      </c>
    </row>
    <row r="966" spans="1:5" x14ac:dyDescent="0.3">
      <c r="A966">
        <v>21019</v>
      </c>
      <c r="B966">
        <v>2016</v>
      </c>
      <c r="C966">
        <v>2</v>
      </c>
      <c r="D966">
        <v>66</v>
      </c>
      <c r="E966" s="1">
        <v>48.18</v>
      </c>
    </row>
    <row r="967" spans="1:5" x14ac:dyDescent="0.3">
      <c r="A967">
        <v>21019</v>
      </c>
      <c r="B967">
        <v>2017</v>
      </c>
      <c r="C967">
        <v>2</v>
      </c>
      <c r="D967">
        <v>70</v>
      </c>
      <c r="E967" s="1">
        <v>51.1</v>
      </c>
    </row>
    <row r="968" spans="1:5" x14ac:dyDescent="0.3">
      <c r="A968">
        <v>21019</v>
      </c>
      <c r="B968">
        <v>2018</v>
      </c>
      <c r="C968">
        <v>2</v>
      </c>
      <c r="D968">
        <v>85</v>
      </c>
      <c r="E968" s="1">
        <v>62.05</v>
      </c>
    </row>
    <row r="969" spans="1:5" x14ac:dyDescent="0.3">
      <c r="A969">
        <v>21019</v>
      </c>
      <c r="B969">
        <v>2019</v>
      </c>
      <c r="C969">
        <v>2</v>
      </c>
      <c r="D969">
        <v>85</v>
      </c>
      <c r="E969" s="1">
        <v>62.05</v>
      </c>
    </row>
    <row r="970" spans="1:5" x14ac:dyDescent="0.3">
      <c r="A970">
        <v>23002</v>
      </c>
      <c r="B970">
        <v>2009</v>
      </c>
      <c r="C970">
        <v>2</v>
      </c>
      <c r="D970">
        <v>168</v>
      </c>
      <c r="E970" s="1">
        <v>122.64</v>
      </c>
    </row>
    <row r="971" spans="1:5" x14ac:dyDescent="0.3">
      <c r="A971">
        <v>23002</v>
      </c>
      <c r="B971">
        <v>2010</v>
      </c>
      <c r="C971">
        <v>2</v>
      </c>
      <c r="D971">
        <v>179</v>
      </c>
      <c r="E971" s="1">
        <v>130.66999999999999</v>
      </c>
    </row>
    <row r="972" spans="1:5" x14ac:dyDescent="0.3">
      <c r="A972">
        <v>23002</v>
      </c>
      <c r="B972">
        <v>2011</v>
      </c>
      <c r="C972">
        <v>2</v>
      </c>
      <c r="D972">
        <v>169</v>
      </c>
      <c r="E972" s="1">
        <v>123.36999999999999</v>
      </c>
    </row>
    <row r="973" spans="1:5" x14ac:dyDescent="0.3">
      <c r="A973">
        <v>23002</v>
      </c>
      <c r="B973">
        <v>2012</v>
      </c>
      <c r="C973">
        <v>2</v>
      </c>
      <c r="D973">
        <v>187</v>
      </c>
      <c r="E973" s="1">
        <v>136.51</v>
      </c>
    </row>
    <row r="974" spans="1:5" x14ac:dyDescent="0.3">
      <c r="A974">
        <v>23002</v>
      </c>
      <c r="B974">
        <v>2013</v>
      </c>
      <c r="C974">
        <v>2</v>
      </c>
      <c r="D974">
        <v>182</v>
      </c>
      <c r="E974" s="1">
        <v>132.85999999999999</v>
      </c>
    </row>
    <row r="975" spans="1:5" x14ac:dyDescent="0.3">
      <c r="A975">
        <v>23002</v>
      </c>
      <c r="B975">
        <v>2014</v>
      </c>
      <c r="C975">
        <v>2</v>
      </c>
      <c r="D975">
        <v>175</v>
      </c>
      <c r="E975" s="1">
        <v>127.75</v>
      </c>
    </row>
    <row r="976" spans="1:5" x14ac:dyDescent="0.3">
      <c r="A976">
        <v>23002</v>
      </c>
      <c r="B976">
        <v>2015</v>
      </c>
      <c r="C976">
        <v>2</v>
      </c>
      <c r="D976">
        <v>198</v>
      </c>
      <c r="E976" s="1">
        <v>144.54</v>
      </c>
    </row>
    <row r="977" spans="1:5" x14ac:dyDescent="0.3">
      <c r="A977">
        <v>23002</v>
      </c>
      <c r="B977">
        <v>2016</v>
      </c>
      <c r="C977">
        <v>2</v>
      </c>
      <c r="D977">
        <v>211</v>
      </c>
      <c r="E977" s="1">
        <v>154.03</v>
      </c>
    </row>
    <row r="978" spans="1:5" x14ac:dyDescent="0.3">
      <c r="A978">
        <v>23002</v>
      </c>
      <c r="B978">
        <v>2017</v>
      </c>
      <c r="C978">
        <v>2</v>
      </c>
      <c r="D978">
        <v>196</v>
      </c>
      <c r="E978" s="1">
        <v>143.07999999999998</v>
      </c>
    </row>
    <row r="979" spans="1:5" x14ac:dyDescent="0.3">
      <c r="A979">
        <v>23002</v>
      </c>
      <c r="B979">
        <v>2018</v>
      </c>
      <c r="C979">
        <v>2</v>
      </c>
      <c r="D979">
        <v>216</v>
      </c>
      <c r="E979" s="1">
        <v>157.68</v>
      </c>
    </row>
    <row r="980" spans="1:5" x14ac:dyDescent="0.3">
      <c r="A980">
        <v>23002</v>
      </c>
      <c r="B980">
        <v>2019</v>
      </c>
      <c r="C980">
        <v>2</v>
      </c>
      <c r="D980">
        <v>228</v>
      </c>
      <c r="E980" s="1">
        <v>166.44</v>
      </c>
    </row>
    <row r="981" spans="1:5" x14ac:dyDescent="0.3">
      <c r="A981">
        <v>23003</v>
      </c>
      <c r="B981">
        <v>2009</v>
      </c>
      <c r="C981">
        <v>2</v>
      </c>
      <c r="D981">
        <v>125</v>
      </c>
      <c r="E981" s="1">
        <v>91.25</v>
      </c>
    </row>
    <row r="982" spans="1:5" x14ac:dyDescent="0.3">
      <c r="A982">
        <v>23003</v>
      </c>
      <c r="B982">
        <v>2010</v>
      </c>
      <c r="C982">
        <v>2</v>
      </c>
      <c r="D982">
        <v>136</v>
      </c>
      <c r="E982" s="1">
        <v>99.28</v>
      </c>
    </row>
    <row r="983" spans="1:5" x14ac:dyDescent="0.3">
      <c r="A983">
        <v>23003</v>
      </c>
      <c r="B983">
        <v>2011</v>
      </c>
      <c r="C983">
        <v>2</v>
      </c>
      <c r="D983">
        <v>146</v>
      </c>
      <c r="E983" s="1">
        <v>106.58</v>
      </c>
    </row>
    <row r="984" spans="1:5" x14ac:dyDescent="0.3">
      <c r="A984">
        <v>23003</v>
      </c>
      <c r="B984">
        <v>2012</v>
      </c>
      <c r="C984">
        <v>2</v>
      </c>
      <c r="D984">
        <v>147</v>
      </c>
      <c r="E984" s="1">
        <v>107.31</v>
      </c>
    </row>
    <row r="985" spans="1:5" x14ac:dyDescent="0.3">
      <c r="A985">
        <v>23003</v>
      </c>
      <c r="B985">
        <v>2013</v>
      </c>
      <c r="C985">
        <v>2</v>
      </c>
      <c r="D985">
        <v>125</v>
      </c>
      <c r="E985" s="1">
        <v>91.25</v>
      </c>
    </row>
    <row r="986" spans="1:5" x14ac:dyDescent="0.3">
      <c r="A986">
        <v>23003</v>
      </c>
      <c r="B986">
        <v>2014</v>
      </c>
      <c r="C986">
        <v>2</v>
      </c>
      <c r="D986">
        <v>133</v>
      </c>
      <c r="E986" s="1">
        <v>97.09</v>
      </c>
    </row>
    <row r="987" spans="1:5" x14ac:dyDescent="0.3">
      <c r="A987">
        <v>23003</v>
      </c>
      <c r="B987">
        <v>2015</v>
      </c>
      <c r="C987">
        <v>2</v>
      </c>
      <c r="D987">
        <v>181</v>
      </c>
      <c r="E987" s="1">
        <v>132.13</v>
      </c>
    </row>
    <row r="988" spans="1:5" x14ac:dyDescent="0.3">
      <c r="A988">
        <v>23003</v>
      </c>
      <c r="B988">
        <v>2016</v>
      </c>
      <c r="C988">
        <v>2</v>
      </c>
      <c r="D988">
        <v>133</v>
      </c>
      <c r="E988" s="1">
        <v>97.09</v>
      </c>
    </row>
    <row r="989" spans="1:5" x14ac:dyDescent="0.3">
      <c r="A989">
        <v>23003</v>
      </c>
      <c r="B989">
        <v>2017</v>
      </c>
      <c r="C989">
        <v>2</v>
      </c>
      <c r="D989">
        <v>166</v>
      </c>
      <c r="E989" s="1">
        <v>121.17999999999999</v>
      </c>
    </row>
    <row r="990" spans="1:5" x14ac:dyDescent="0.3">
      <c r="A990">
        <v>23003</v>
      </c>
      <c r="B990">
        <v>2018</v>
      </c>
      <c r="C990">
        <v>2</v>
      </c>
      <c r="D990">
        <v>146</v>
      </c>
      <c r="E990" s="1">
        <v>106.58</v>
      </c>
    </row>
    <row r="991" spans="1:5" x14ac:dyDescent="0.3">
      <c r="A991">
        <v>23003</v>
      </c>
      <c r="B991">
        <v>2019</v>
      </c>
      <c r="C991">
        <v>2</v>
      </c>
      <c r="D991">
        <v>165</v>
      </c>
      <c r="E991" s="1">
        <v>120.45</v>
      </c>
    </row>
    <row r="992" spans="1:5" x14ac:dyDescent="0.3">
      <c r="A992">
        <v>23009</v>
      </c>
      <c r="B992">
        <v>2009</v>
      </c>
      <c r="C992">
        <v>2</v>
      </c>
      <c r="D992">
        <v>20</v>
      </c>
      <c r="E992" s="1">
        <v>14.6</v>
      </c>
    </row>
    <row r="993" spans="1:5" x14ac:dyDescent="0.3">
      <c r="A993">
        <v>23009</v>
      </c>
      <c r="B993">
        <v>2010</v>
      </c>
      <c r="C993">
        <v>2</v>
      </c>
      <c r="D993">
        <v>32</v>
      </c>
      <c r="E993" s="1">
        <v>23.36</v>
      </c>
    </row>
    <row r="994" spans="1:5" x14ac:dyDescent="0.3">
      <c r="A994">
        <v>23009</v>
      </c>
      <c r="B994">
        <v>2011</v>
      </c>
      <c r="C994">
        <v>2</v>
      </c>
      <c r="D994">
        <v>25</v>
      </c>
      <c r="E994" s="1">
        <v>18.25</v>
      </c>
    </row>
    <row r="995" spans="1:5" x14ac:dyDescent="0.3">
      <c r="A995">
        <v>23009</v>
      </c>
      <c r="B995">
        <v>2012</v>
      </c>
      <c r="C995">
        <v>2</v>
      </c>
      <c r="D995">
        <v>29</v>
      </c>
      <c r="E995" s="1">
        <v>21.169999999999998</v>
      </c>
    </row>
    <row r="996" spans="1:5" x14ac:dyDescent="0.3">
      <c r="A996">
        <v>23009</v>
      </c>
      <c r="B996">
        <v>2013</v>
      </c>
      <c r="C996">
        <v>2</v>
      </c>
      <c r="D996">
        <v>24</v>
      </c>
      <c r="E996" s="1">
        <v>17.52</v>
      </c>
    </row>
    <row r="997" spans="1:5" x14ac:dyDescent="0.3">
      <c r="A997">
        <v>23009</v>
      </c>
      <c r="B997">
        <v>2014</v>
      </c>
      <c r="C997">
        <v>2</v>
      </c>
      <c r="D997">
        <v>24</v>
      </c>
      <c r="E997" s="1">
        <v>17.52</v>
      </c>
    </row>
    <row r="998" spans="1:5" x14ac:dyDescent="0.3">
      <c r="A998">
        <v>23009</v>
      </c>
      <c r="B998">
        <v>2015</v>
      </c>
      <c r="C998">
        <v>2</v>
      </c>
      <c r="D998">
        <v>22</v>
      </c>
      <c r="E998" s="1">
        <v>16.059999999999999</v>
      </c>
    </row>
    <row r="999" spans="1:5" x14ac:dyDescent="0.3">
      <c r="A999">
        <v>23009</v>
      </c>
      <c r="B999">
        <v>2016</v>
      </c>
      <c r="C999">
        <v>2</v>
      </c>
      <c r="D999">
        <v>29</v>
      </c>
      <c r="E999" s="1">
        <v>21.169999999999998</v>
      </c>
    </row>
    <row r="1000" spans="1:5" x14ac:dyDescent="0.3">
      <c r="A1000">
        <v>23009</v>
      </c>
      <c r="B1000">
        <v>2017</v>
      </c>
      <c r="C1000">
        <v>2</v>
      </c>
      <c r="D1000">
        <v>25</v>
      </c>
      <c r="E1000" s="1">
        <v>18.25</v>
      </c>
    </row>
    <row r="1001" spans="1:5" x14ac:dyDescent="0.3">
      <c r="A1001">
        <v>23009</v>
      </c>
      <c r="B1001">
        <v>2018</v>
      </c>
      <c r="C1001">
        <v>2</v>
      </c>
      <c r="D1001">
        <v>21</v>
      </c>
      <c r="E1001" s="1">
        <v>15.33</v>
      </c>
    </row>
    <row r="1002" spans="1:5" x14ac:dyDescent="0.3">
      <c r="A1002">
        <v>23009</v>
      </c>
      <c r="B1002">
        <v>2019</v>
      </c>
      <c r="C1002">
        <v>2</v>
      </c>
      <c r="D1002">
        <v>25</v>
      </c>
      <c r="E1002" s="1">
        <v>18.25</v>
      </c>
    </row>
    <row r="1003" spans="1:5" x14ac:dyDescent="0.3">
      <c r="A1003">
        <v>23016</v>
      </c>
      <c r="B1003">
        <v>2009</v>
      </c>
      <c r="C1003">
        <v>2</v>
      </c>
      <c r="D1003">
        <v>215</v>
      </c>
      <c r="E1003" s="1">
        <v>156.94999999999999</v>
      </c>
    </row>
    <row r="1004" spans="1:5" x14ac:dyDescent="0.3">
      <c r="A1004">
        <v>23016</v>
      </c>
      <c r="B1004">
        <v>2010</v>
      </c>
      <c r="C1004">
        <v>2</v>
      </c>
      <c r="D1004">
        <v>230</v>
      </c>
      <c r="E1004" s="1">
        <v>167.9</v>
      </c>
    </row>
    <row r="1005" spans="1:5" x14ac:dyDescent="0.3">
      <c r="A1005">
        <v>23016</v>
      </c>
      <c r="B1005">
        <v>2011</v>
      </c>
      <c r="C1005">
        <v>2</v>
      </c>
      <c r="D1005">
        <v>227</v>
      </c>
      <c r="E1005" s="1">
        <v>165.71</v>
      </c>
    </row>
    <row r="1006" spans="1:5" x14ac:dyDescent="0.3">
      <c r="A1006">
        <v>23016</v>
      </c>
      <c r="B1006">
        <v>2012</v>
      </c>
      <c r="C1006">
        <v>2</v>
      </c>
      <c r="D1006">
        <v>220</v>
      </c>
      <c r="E1006" s="1">
        <v>160.6</v>
      </c>
    </row>
    <row r="1007" spans="1:5" x14ac:dyDescent="0.3">
      <c r="A1007">
        <v>23016</v>
      </c>
      <c r="B1007">
        <v>2013</v>
      </c>
      <c r="C1007">
        <v>2</v>
      </c>
      <c r="D1007">
        <v>221</v>
      </c>
      <c r="E1007" s="1">
        <v>161.32999999999998</v>
      </c>
    </row>
    <row r="1008" spans="1:5" x14ac:dyDescent="0.3">
      <c r="A1008">
        <v>23016</v>
      </c>
      <c r="B1008">
        <v>2014</v>
      </c>
      <c r="C1008">
        <v>2</v>
      </c>
      <c r="D1008">
        <v>235</v>
      </c>
      <c r="E1008" s="1">
        <v>171.54999999999998</v>
      </c>
    </row>
    <row r="1009" spans="1:5" x14ac:dyDescent="0.3">
      <c r="A1009">
        <v>23016</v>
      </c>
      <c r="B1009">
        <v>2015</v>
      </c>
      <c r="C1009">
        <v>2</v>
      </c>
      <c r="D1009">
        <v>226</v>
      </c>
      <c r="E1009" s="1">
        <v>164.98</v>
      </c>
    </row>
    <row r="1010" spans="1:5" x14ac:dyDescent="0.3">
      <c r="A1010">
        <v>23016</v>
      </c>
      <c r="B1010">
        <v>2016</v>
      </c>
      <c r="C1010">
        <v>2</v>
      </c>
      <c r="D1010">
        <v>227</v>
      </c>
      <c r="E1010" s="1">
        <v>165.71</v>
      </c>
    </row>
    <row r="1011" spans="1:5" x14ac:dyDescent="0.3">
      <c r="A1011">
        <v>23016</v>
      </c>
      <c r="B1011">
        <v>2017</v>
      </c>
      <c r="C1011">
        <v>2</v>
      </c>
      <c r="D1011">
        <v>227</v>
      </c>
      <c r="E1011" s="1">
        <v>165.71</v>
      </c>
    </row>
    <row r="1012" spans="1:5" x14ac:dyDescent="0.3">
      <c r="A1012">
        <v>23016</v>
      </c>
      <c r="B1012">
        <v>2018</v>
      </c>
      <c r="C1012">
        <v>2</v>
      </c>
      <c r="D1012">
        <v>239</v>
      </c>
      <c r="E1012" s="1">
        <v>174.47</v>
      </c>
    </row>
    <row r="1013" spans="1:5" x14ac:dyDescent="0.3">
      <c r="A1013">
        <v>23016</v>
      </c>
      <c r="B1013">
        <v>2019</v>
      </c>
      <c r="C1013">
        <v>2</v>
      </c>
      <c r="D1013">
        <v>239</v>
      </c>
      <c r="E1013" s="1">
        <v>174.47</v>
      </c>
    </row>
    <row r="1014" spans="1:5" x14ac:dyDescent="0.3">
      <c r="A1014">
        <v>23023</v>
      </c>
      <c r="B1014">
        <v>2009</v>
      </c>
      <c r="C1014">
        <v>2</v>
      </c>
      <c r="D1014">
        <v>63</v>
      </c>
      <c r="E1014" s="1">
        <v>45.99</v>
      </c>
    </row>
    <row r="1015" spans="1:5" x14ac:dyDescent="0.3">
      <c r="A1015">
        <v>23023</v>
      </c>
      <c r="B1015">
        <v>2010</v>
      </c>
      <c r="C1015">
        <v>2</v>
      </c>
      <c r="D1015">
        <v>64</v>
      </c>
      <c r="E1015" s="1">
        <v>46.72</v>
      </c>
    </row>
    <row r="1016" spans="1:5" x14ac:dyDescent="0.3">
      <c r="A1016">
        <v>23023</v>
      </c>
      <c r="B1016">
        <v>2011</v>
      </c>
      <c r="C1016">
        <v>2</v>
      </c>
      <c r="D1016">
        <v>55</v>
      </c>
      <c r="E1016" s="1">
        <v>40.15</v>
      </c>
    </row>
    <row r="1017" spans="1:5" x14ac:dyDescent="0.3">
      <c r="A1017">
        <v>23023</v>
      </c>
      <c r="B1017">
        <v>2012</v>
      </c>
      <c r="C1017">
        <v>2</v>
      </c>
      <c r="D1017">
        <v>63</v>
      </c>
      <c r="E1017" s="1">
        <v>45.99</v>
      </c>
    </row>
    <row r="1018" spans="1:5" x14ac:dyDescent="0.3">
      <c r="A1018">
        <v>23023</v>
      </c>
      <c r="B1018">
        <v>2013</v>
      </c>
      <c r="C1018">
        <v>2</v>
      </c>
      <c r="D1018">
        <v>43</v>
      </c>
      <c r="E1018" s="1">
        <v>31.39</v>
      </c>
    </row>
    <row r="1019" spans="1:5" x14ac:dyDescent="0.3">
      <c r="A1019">
        <v>23023</v>
      </c>
      <c r="B1019">
        <v>2014</v>
      </c>
      <c r="C1019">
        <v>2</v>
      </c>
      <c r="D1019">
        <v>73</v>
      </c>
      <c r="E1019" s="1">
        <v>53.29</v>
      </c>
    </row>
    <row r="1020" spans="1:5" x14ac:dyDescent="0.3">
      <c r="A1020">
        <v>23023</v>
      </c>
      <c r="B1020">
        <v>2015</v>
      </c>
      <c r="C1020">
        <v>2</v>
      </c>
      <c r="D1020">
        <v>65</v>
      </c>
      <c r="E1020" s="1">
        <v>47.449999999999996</v>
      </c>
    </row>
    <row r="1021" spans="1:5" x14ac:dyDescent="0.3">
      <c r="A1021">
        <v>23023</v>
      </c>
      <c r="B1021">
        <v>2016</v>
      </c>
      <c r="C1021">
        <v>2</v>
      </c>
      <c r="D1021">
        <v>56</v>
      </c>
      <c r="E1021" s="1">
        <v>40.879999999999995</v>
      </c>
    </row>
    <row r="1022" spans="1:5" x14ac:dyDescent="0.3">
      <c r="A1022">
        <v>23023</v>
      </c>
      <c r="B1022">
        <v>2017</v>
      </c>
      <c r="C1022">
        <v>2</v>
      </c>
      <c r="D1022">
        <v>59</v>
      </c>
      <c r="E1022" s="1">
        <v>43.07</v>
      </c>
    </row>
    <row r="1023" spans="1:5" x14ac:dyDescent="0.3">
      <c r="A1023">
        <v>23023</v>
      </c>
      <c r="B1023">
        <v>2018</v>
      </c>
      <c r="C1023">
        <v>2</v>
      </c>
      <c r="D1023">
        <v>53</v>
      </c>
      <c r="E1023" s="1">
        <v>38.69</v>
      </c>
    </row>
    <row r="1024" spans="1:5" x14ac:dyDescent="0.3">
      <c r="A1024">
        <v>23023</v>
      </c>
      <c r="B1024">
        <v>2019</v>
      </c>
      <c r="C1024">
        <v>2</v>
      </c>
      <c r="D1024">
        <v>42</v>
      </c>
      <c r="E1024" s="1">
        <v>30.66</v>
      </c>
    </row>
    <row r="1025" spans="1:5" x14ac:dyDescent="0.3">
      <c r="A1025">
        <v>23024</v>
      </c>
      <c r="B1025">
        <v>2009</v>
      </c>
      <c r="C1025">
        <v>2</v>
      </c>
      <c r="D1025">
        <v>44</v>
      </c>
      <c r="E1025" s="1">
        <v>32.119999999999997</v>
      </c>
    </row>
    <row r="1026" spans="1:5" x14ac:dyDescent="0.3">
      <c r="A1026">
        <v>23024</v>
      </c>
      <c r="B1026">
        <v>2010</v>
      </c>
      <c r="C1026">
        <v>2</v>
      </c>
      <c r="D1026">
        <v>52</v>
      </c>
      <c r="E1026" s="1">
        <v>37.96</v>
      </c>
    </row>
    <row r="1027" spans="1:5" x14ac:dyDescent="0.3">
      <c r="A1027">
        <v>23024</v>
      </c>
      <c r="B1027">
        <v>2011</v>
      </c>
      <c r="C1027">
        <v>2</v>
      </c>
      <c r="D1027">
        <v>55</v>
      </c>
      <c r="E1027" s="1">
        <v>40.15</v>
      </c>
    </row>
    <row r="1028" spans="1:5" x14ac:dyDescent="0.3">
      <c r="A1028">
        <v>23024</v>
      </c>
      <c r="B1028">
        <v>2012</v>
      </c>
      <c r="C1028">
        <v>2</v>
      </c>
      <c r="D1028">
        <v>60</v>
      </c>
      <c r="E1028" s="1">
        <v>43.8</v>
      </c>
    </row>
    <row r="1029" spans="1:5" x14ac:dyDescent="0.3">
      <c r="A1029">
        <v>23024</v>
      </c>
      <c r="B1029">
        <v>2013</v>
      </c>
      <c r="C1029">
        <v>2</v>
      </c>
      <c r="D1029">
        <v>36</v>
      </c>
      <c r="E1029" s="1">
        <v>26.28</v>
      </c>
    </row>
    <row r="1030" spans="1:5" x14ac:dyDescent="0.3">
      <c r="A1030">
        <v>23024</v>
      </c>
      <c r="B1030">
        <v>2014</v>
      </c>
      <c r="C1030">
        <v>2</v>
      </c>
      <c r="D1030">
        <v>49</v>
      </c>
      <c r="E1030" s="1">
        <v>35.769999999999996</v>
      </c>
    </row>
    <row r="1031" spans="1:5" x14ac:dyDescent="0.3">
      <c r="A1031">
        <v>23024</v>
      </c>
      <c r="B1031">
        <v>2015</v>
      </c>
      <c r="C1031">
        <v>2</v>
      </c>
      <c r="D1031">
        <v>53</v>
      </c>
      <c r="E1031" s="1">
        <v>38.69</v>
      </c>
    </row>
    <row r="1032" spans="1:5" x14ac:dyDescent="0.3">
      <c r="A1032">
        <v>23024</v>
      </c>
      <c r="B1032">
        <v>2016</v>
      </c>
      <c r="C1032">
        <v>2</v>
      </c>
      <c r="D1032">
        <v>38</v>
      </c>
      <c r="E1032" s="1">
        <v>27.74</v>
      </c>
    </row>
    <row r="1033" spans="1:5" x14ac:dyDescent="0.3">
      <c r="A1033">
        <v>23024</v>
      </c>
      <c r="B1033">
        <v>2017</v>
      </c>
      <c r="C1033">
        <v>2</v>
      </c>
      <c r="D1033">
        <v>47</v>
      </c>
      <c r="E1033" s="1">
        <v>34.31</v>
      </c>
    </row>
    <row r="1034" spans="1:5" x14ac:dyDescent="0.3">
      <c r="A1034">
        <v>23024</v>
      </c>
      <c r="B1034">
        <v>2018</v>
      </c>
      <c r="C1034">
        <v>2</v>
      </c>
      <c r="D1034">
        <v>54</v>
      </c>
      <c r="E1034" s="1">
        <v>39.42</v>
      </c>
    </row>
    <row r="1035" spans="1:5" x14ac:dyDescent="0.3">
      <c r="A1035">
        <v>23024</v>
      </c>
      <c r="B1035">
        <v>2019</v>
      </c>
      <c r="C1035">
        <v>2</v>
      </c>
      <c r="D1035">
        <v>36</v>
      </c>
      <c r="E1035" s="1">
        <v>26.28</v>
      </c>
    </row>
    <row r="1036" spans="1:5" x14ac:dyDescent="0.3">
      <c r="A1036">
        <v>23025</v>
      </c>
      <c r="B1036">
        <v>2009</v>
      </c>
      <c r="C1036">
        <v>2</v>
      </c>
      <c r="D1036">
        <v>187</v>
      </c>
      <c r="E1036" s="1">
        <v>136.51</v>
      </c>
    </row>
    <row r="1037" spans="1:5" x14ac:dyDescent="0.3">
      <c r="A1037">
        <v>23025</v>
      </c>
      <c r="B1037">
        <v>2010</v>
      </c>
      <c r="C1037">
        <v>2</v>
      </c>
      <c r="D1037">
        <v>202</v>
      </c>
      <c r="E1037" s="1">
        <v>147.46</v>
      </c>
    </row>
    <row r="1038" spans="1:5" x14ac:dyDescent="0.3">
      <c r="A1038">
        <v>23025</v>
      </c>
      <c r="B1038">
        <v>2011</v>
      </c>
      <c r="C1038">
        <v>2</v>
      </c>
      <c r="D1038">
        <v>200</v>
      </c>
      <c r="E1038" s="1">
        <v>146</v>
      </c>
    </row>
    <row r="1039" spans="1:5" x14ac:dyDescent="0.3">
      <c r="A1039">
        <v>23025</v>
      </c>
      <c r="B1039">
        <v>2012</v>
      </c>
      <c r="C1039">
        <v>2</v>
      </c>
      <c r="D1039">
        <v>203</v>
      </c>
      <c r="E1039" s="1">
        <v>148.19</v>
      </c>
    </row>
    <row r="1040" spans="1:5" x14ac:dyDescent="0.3">
      <c r="A1040">
        <v>23025</v>
      </c>
      <c r="B1040">
        <v>2013</v>
      </c>
      <c r="C1040">
        <v>2</v>
      </c>
      <c r="D1040">
        <v>212</v>
      </c>
      <c r="E1040" s="1">
        <v>154.76</v>
      </c>
    </row>
    <row r="1041" spans="1:5" x14ac:dyDescent="0.3">
      <c r="A1041">
        <v>23025</v>
      </c>
      <c r="B1041">
        <v>2014</v>
      </c>
      <c r="C1041">
        <v>2</v>
      </c>
      <c r="D1041">
        <v>218</v>
      </c>
      <c r="E1041" s="1">
        <v>159.13999999999999</v>
      </c>
    </row>
    <row r="1042" spans="1:5" x14ac:dyDescent="0.3">
      <c r="A1042">
        <v>23025</v>
      </c>
      <c r="B1042">
        <v>2015</v>
      </c>
      <c r="C1042">
        <v>2</v>
      </c>
      <c r="D1042">
        <v>195</v>
      </c>
      <c r="E1042" s="1">
        <v>142.35</v>
      </c>
    </row>
    <row r="1043" spans="1:5" x14ac:dyDescent="0.3">
      <c r="A1043">
        <v>23025</v>
      </c>
      <c r="B1043">
        <v>2016</v>
      </c>
      <c r="C1043">
        <v>2</v>
      </c>
      <c r="D1043">
        <v>228</v>
      </c>
      <c r="E1043" s="1">
        <v>166.44</v>
      </c>
    </row>
    <row r="1044" spans="1:5" x14ac:dyDescent="0.3">
      <c r="A1044">
        <v>23025</v>
      </c>
      <c r="B1044">
        <v>2017</v>
      </c>
      <c r="C1044">
        <v>2</v>
      </c>
      <c r="D1044">
        <v>222</v>
      </c>
      <c r="E1044" s="1">
        <v>162.06</v>
      </c>
    </row>
    <row r="1045" spans="1:5" x14ac:dyDescent="0.3">
      <c r="A1045">
        <v>23025</v>
      </c>
      <c r="B1045">
        <v>2018</v>
      </c>
      <c r="C1045">
        <v>2</v>
      </c>
      <c r="D1045">
        <v>214</v>
      </c>
      <c r="E1045" s="1">
        <v>156.22</v>
      </c>
    </row>
    <row r="1046" spans="1:5" x14ac:dyDescent="0.3">
      <c r="A1046">
        <v>23025</v>
      </c>
      <c r="B1046">
        <v>2019</v>
      </c>
      <c r="C1046">
        <v>2</v>
      </c>
      <c r="D1046">
        <v>221</v>
      </c>
      <c r="E1046" s="1">
        <v>161.32999999999998</v>
      </c>
    </row>
    <row r="1047" spans="1:5" x14ac:dyDescent="0.3">
      <c r="A1047">
        <v>23027</v>
      </c>
      <c r="B1047">
        <v>2009</v>
      </c>
      <c r="C1047">
        <v>2</v>
      </c>
      <c r="D1047">
        <v>237</v>
      </c>
      <c r="E1047" s="1">
        <v>173.01</v>
      </c>
    </row>
    <row r="1048" spans="1:5" x14ac:dyDescent="0.3">
      <c r="A1048">
        <v>23027</v>
      </c>
      <c r="B1048">
        <v>2010</v>
      </c>
      <c r="C1048">
        <v>2</v>
      </c>
      <c r="D1048">
        <v>244</v>
      </c>
      <c r="E1048" s="1">
        <v>178.12</v>
      </c>
    </row>
    <row r="1049" spans="1:5" x14ac:dyDescent="0.3">
      <c r="A1049">
        <v>23027</v>
      </c>
      <c r="B1049">
        <v>2011</v>
      </c>
      <c r="C1049">
        <v>2</v>
      </c>
      <c r="D1049">
        <v>247</v>
      </c>
      <c r="E1049" s="1">
        <v>180.31</v>
      </c>
    </row>
    <row r="1050" spans="1:5" x14ac:dyDescent="0.3">
      <c r="A1050">
        <v>23027</v>
      </c>
      <c r="B1050">
        <v>2012</v>
      </c>
      <c r="C1050">
        <v>2</v>
      </c>
      <c r="D1050">
        <v>267</v>
      </c>
      <c r="E1050" s="1">
        <v>194.91</v>
      </c>
    </row>
    <row r="1051" spans="1:5" x14ac:dyDescent="0.3">
      <c r="A1051">
        <v>23027</v>
      </c>
      <c r="B1051">
        <v>2013</v>
      </c>
      <c r="C1051">
        <v>2</v>
      </c>
      <c r="D1051">
        <v>282</v>
      </c>
      <c r="E1051" s="1">
        <v>205.85999999999999</v>
      </c>
    </row>
    <row r="1052" spans="1:5" x14ac:dyDescent="0.3">
      <c r="A1052">
        <v>23027</v>
      </c>
      <c r="B1052">
        <v>2014</v>
      </c>
      <c r="C1052">
        <v>2</v>
      </c>
      <c r="D1052">
        <v>254</v>
      </c>
      <c r="E1052" s="1">
        <v>185.42</v>
      </c>
    </row>
    <row r="1053" spans="1:5" x14ac:dyDescent="0.3">
      <c r="A1053">
        <v>23027</v>
      </c>
      <c r="B1053">
        <v>2015</v>
      </c>
      <c r="C1053">
        <v>2</v>
      </c>
      <c r="D1053">
        <v>261</v>
      </c>
      <c r="E1053" s="1">
        <v>190.53</v>
      </c>
    </row>
    <row r="1054" spans="1:5" x14ac:dyDescent="0.3">
      <c r="A1054">
        <v>23027</v>
      </c>
      <c r="B1054">
        <v>2016</v>
      </c>
      <c r="C1054">
        <v>2</v>
      </c>
      <c r="D1054">
        <v>243</v>
      </c>
      <c r="E1054" s="1">
        <v>177.39</v>
      </c>
    </row>
    <row r="1055" spans="1:5" x14ac:dyDescent="0.3">
      <c r="A1055">
        <v>23027</v>
      </c>
      <c r="B1055">
        <v>2017</v>
      </c>
      <c r="C1055">
        <v>2</v>
      </c>
      <c r="D1055">
        <v>284</v>
      </c>
      <c r="E1055" s="1">
        <v>207.32</v>
      </c>
    </row>
    <row r="1056" spans="1:5" x14ac:dyDescent="0.3">
      <c r="A1056">
        <v>23027</v>
      </c>
      <c r="B1056">
        <v>2018</v>
      </c>
      <c r="C1056">
        <v>2</v>
      </c>
      <c r="D1056">
        <v>280</v>
      </c>
      <c r="E1056" s="1">
        <v>204.4</v>
      </c>
    </row>
    <row r="1057" spans="1:5" x14ac:dyDescent="0.3">
      <c r="A1057">
        <v>23027</v>
      </c>
      <c r="B1057">
        <v>2019</v>
      </c>
      <c r="C1057">
        <v>2</v>
      </c>
      <c r="D1057">
        <v>272</v>
      </c>
      <c r="E1057" s="1">
        <v>198.56</v>
      </c>
    </row>
    <row r="1058" spans="1:5" x14ac:dyDescent="0.3">
      <c r="A1058">
        <v>23032</v>
      </c>
      <c r="B1058">
        <v>2009</v>
      </c>
      <c r="C1058">
        <v>2</v>
      </c>
      <c r="D1058">
        <v>41</v>
      </c>
      <c r="E1058" s="1">
        <v>29.93</v>
      </c>
    </row>
    <row r="1059" spans="1:5" x14ac:dyDescent="0.3">
      <c r="A1059">
        <v>23032</v>
      </c>
      <c r="B1059">
        <v>2010</v>
      </c>
      <c r="C1059">
        <v>2</v>
      </c>
      <c r="D1059">
        <v>37</v>
      </c>
      <c r="E1059" s="1">
        <v>27.009999999999998</v>
      </c>
    </row>
    <row r="1060" spans="1:5" x14ac:dyDescent="0.3">
      <c r="A1060">
        <v>23032</v>
      </c>
      <c r="B1060">
        <v>2011</v>
      </c>
      <c r="C1060">
        <v>2</v>
      </c>
      <c r="D1060">
        <v>30</v>
      </c>
      <c r="E1060" s="1">
        <v>21.9</v>
      </c>
    </row>
    <row r="1061" spans="1:5" x14ac:dyDescent="0.3">
      <c r="A1061">
        <v>23032</v>
      </c>
      <c r="B1061">
        <v>2012</v>
      </c>
      <c r="C1061">
        <v>2</v>
      </c>
      <c r="D1061">
        <v>36</v>
      </c>
      <c r="E1061" s="1">
        <v>26.28</v>
      </c>
    </row>
    <row r="1062" spans="1:5" x14ac:dyDescent="0.3">
      <c r="A1062">
        <v>23032</v>
      </c>
      <c r="B1062">
        <v>2013</v>
      </c>
      <c r="C1062">
        <v>2</v>
      </c>
      <c r="D1062">
        <v>37</v>
      </c>
      <c r="E1062" s="1">
        <v>27.009999999999998</v>
      </c>
    </row>
    <row r="1063" spans="1:5" x14ac:dyDescent="0.3">
      <c r="A1063">
        <v>23032</v>
      </c>
      <c r="B1063">
        <v>2014</v>
      </c>
      <c r="C1063">
        <v>2</v>
      </c>
      <c r="D1063">
        <v>31</v>
      </c>
      <c r="E1063" s="1">
        <v>22.63</v>
      </c>
    </row>
    <row r="1064" spans="1:5" x14ac:dyDescent="0.3">
      <c r="A1064">
        <v>23032</v>
      </c>
      <c r="B1064">
        <v>2015</v>
      </c>
      <c r="C1064">
        <v>2</v>
      </c>
      <c r="D1064">
        <v>30</v>
      </c>
      <c r="E1064" s="1">
        <v>21.9</v>
      </c>
    </row>
    <row r="1065" spans="1:5" x14ac:dyDescent="0.3">
      <c r="A1065">
        <v>23032</v>
      </c>
      <c r="B1065">
        <v>2016</v>
      </c>
      <c r="C1065">
        <v>2</v>
      </c>
      <c r="D1065">
        <v>42</v>
      </c>
      <c r="E1065" s="1">
        <v>30.66</v>
      </c>
    </row>
    <row r="1066" spans="1:5" x14ac:dyDescent="0.3">
      <c r="A1066">
        <v>23032</v>
      </c>
      <c r="B1066">
        <v>2017</v>
      </c>
      <c r="C1066">
        <v>2</v>
      </c>
      <c r="D1066">
        <v>44</v>
      </c>
      <c r="E1066" s="1">
        <v>32.119999999999997</v>
      </c>
    </row>
    <row r="1067" spans="1:5" x14ac:dyDescent="0.3">
      <c r="A1067">
        <v>23032</v>
      </c>
      <c r="B1067">
        <v>2018</v>
      </c>
      <c r="C1067">
        <v>2</v>
      </c>
      <c r="D1067">
        <v>36</v>
      </c>
      <c r="E1067" s="1">
        <v>26.28</v>
      </c>
    </row>
    <row r="1068" spans="1:5" x14ac:dyDescent="0.3">
      <c r="A1068">
        <v>23032</v>
      </c>
      <c r="B1068">
        <v>2019</v>
      </c>
      <c r="C1068">
        <v>2</v>
      </c>
      <c r="D1068">
        <v>51</v>
      </c>
      <c r="E1068" s="1">
        <v>37.229999999999997</v>
      </c>
    </row>
    <row r="1069" spans="1:5" x14ac:dyDescent="0.3">
      <c r="A1069">
        <v>23033</v>
      </c>
      <c r="B1069">
        <v>2009</v>
      </c>
      <c r="C1069">
        <v>2</v>
      </c>
      <c r="D1069">
        <v>55</v>
      </c>
      <c r="E1069" s="1">
        <v>40.15</v>
      </c>
    </row>
    <row r="1070" spans="1:5" x14ac:dyDescent="0.3">
      <c r="A1070">
        <v>23033</v>
      </c>
      <c r="B1070">
        <v>2010</v>
      </c>
      <c r="C1070">
        <v>2</v>
      </c>
      <c r="D1070">
        <v>76</v>
      </c>
      <c r="E1070" s="1">
        <v>55.48</v>
      </c>
    </row>
    <row r="1071" spans="1:5" x14ac:dyDescent="0.3">
      <c r="A1071">
        <v>23033</v>
      </c>
      <c r="B1071">
        <v>2011</v>
      </c>
      <c r="C1071">
        <v>2</v>
      </c>
      <c r="D1071">
        <v>73</v>
      </c>
      <c r="E1071" s="1">
        <v>53.29</v>
      </c>
    </row>
    <row r="1072" spans="1:5" x14ac:dyDescent="0.3">
      <c r="A1072">
        <v>23033</v>
      </c>
      <c r="B1072">
        <v>2012</v>
      </c>
      <c r="C1072">
        <v>2</v>
      </c>
      <c r="D1072">
        <v>74</v>
      </c>
      <c r="E1072" s="1">
        <v>54.019999999999996</v>
      </c>
    </row>
    <row r="1073" spans="1:5" x14ac:dyDescent="0.3">
      <c r="A1073">
        <v>23033</v>
      </c>
      <c r="B1073">
        <v>2013</v>
      </c>
      <c r="C1073">
        <v>2</v>
      </c>
      <c r="D1073">
        <v>84</v>
      </c>
      <c r="E1073" s="1">
        <v>61.32</v>
      </c>
    </row>
    <row r="1074" spans="1:5" x14ac:dyDescent="0.3">
      <c r="A1074">
        <v>23033</v>
      </c>
      <c r="B1074">
        <v>2014</v>
      </c>
      <c r="C1074">
        <v>2</v>
      </c>
      <c r="D1074">
        <v>60</v>
      </c>
      <c r="E1074" s="1">
        <v>43.8</v>
      </c>
    </row>
    <row r="1075" spans="1:5" x14ac:dyDescent="0.3">
      <c r="A1075">
        <v>23033</v>
      </c>
      <c r="B1075">
        <v>2015</v>
      </c>
      <c r="C1075">
        <v>2</v>
      </c>
      <c r="D1075">
        <v>64</v>
      </c>
      <c r="E1075" s="1">
        <v>46.72</v>
      </c>
    </row>
    <row r="1076" spans="1:5" x14ac:dyDescent="0.3">
      <c r="A1076">
        <v>23033</v>
      </c>
      <c r="B1076">
        <v>2016</v>
      </c>
      <c r="C1076">
        <v>2</v>
      </c>
      <c r="D1076">
        <v>68</v>
      </c>
      <c r="E1076" s="1">
        <v>49.64</v>
      </c>
    </row>
    <row r="1077" spans="1:5" x14ac:dyDescent="0.3">
      <c r="A1077">
        <v>23033</v>
      </c>
      <c r="B1077">
        <v>2017</v>
      </c>
      <c r="C1077">
        <v>2</v>
      </c>
      <c r="D1077">
        <v>84</v>
      </c>
      <c r="E1077" s="1">
        <v>61.32</v>
      </c>
    </row>
    <row r="1078" spans="1:5" x14ac:dyDescent="0.3">
      <c r="A1078">
        <v>23033</v>
      </c>
      <c r="B1078">
        <v>2018</v>
      </c>
      <c r="C1078">
        <v>2</v>
      </c>
      <c r="D1078">
        <v>69</v>
      </c>
      <c r="E1078" s="1">
        <v>50.37</v>
      </c>
    </row>
    <row r="1079" spans="1:5" x14ac:dyDescent="0.3">
      <c r="A1079">
        <v>23033</v>
      </c>
      <c r="B1079">
        <v>2019</v>
      </c>
      <c r="C1079">
        <v>2</v>
      </c>
      <c r="D1079">
        <v>84</v>
      </c>
      <c r="E1079" s="1">
        <v>61.32</v>
      </c>
    </row>
    <row r="1080" spans="1:5" x14ac:dyDescent="0.3">
      <c r="A1080">
        <v>23038</v>
      </c>
      <c r="B1080">
        <v>2009</v>
      </c>
      <c r="C1080">
        <v>2</v>
      </c>
      <c r="D1080">
        <v>71</v>
      </c>
      <c r="E1080" s="1">
        <v>51.83</v>
      </c>
    </row>
    <row r="1081" spans="1:5" x14ac:dyDescent="0.3">
      <c r="A1081">
        <v>23038</v>
      </c>
      <c r="B1081">
        <v>2010</v>
      </c>
      <c r="C1081">
        <v>2</v>
      </c>
      <c r="D1081">
        <v>61</v>
      </c>
      <c r="E1081" s="1">
        <v>44.53</v>
      </c>
    </row>
    <row r="1082" spans="1:5" x14ac:dyDescent="0.3">
      <c r="A1082">
        <v>23038</v>
      </c>
      <c r="B1082">
        <v>2011</v>
      </c>
      <c r="C1082">
        <v>2</v>
      </c>
      <c r="D1082">
        <v>85</v>
      </c>
      <c r="E1082" s="1">
        <v>62.05</v>
      </c>
    </row>
    <row r="1083" spans="1:5" x14ac:dyDescent="0.3">
      <c r="A1083">
        <v>23038</v>
      </c>
      <c r="B1083">
        <v>2012</v>
      </c>
      <c r="C1083">
        <v>2</v>
      </c>
      <c r="D1083">
        <v>65</v>
      </c>
      <c r="E1083" s="1">
        <v>47.449999999999996</v>
      </c>
    </row>
    <row r="1084" spans="1:5" x14ac:dyDescent="0.3">
      <c r="A1084">
        <v>23038</v>
      </c>
      <c r="B1084">
        <v>2013</v>
      </c>
      <c r="C1084">
        <v>2</v>
      </c>
      <c r="D1084">
        <v>62</v>
      </c>
      <c r="E1084" s="1">
        <v>45.26</v>
      </c>
    </row>
    <row r="1085" spans="1:5" x14ac:dyDescent="0.3">
      <c r="A1085">
        <v>23038</v>
      </c>
      <c r="B1085">
        <v>2014</v>
      </c>
      <c r="C1085">
        <v>2</v>
      </c>
      <c r="D1085">
        <v>75</v>
      </c>
      <c r="E1085" s="1">
        <v>54.75</v>
      </c>
    </row>
    <row r="1086" spans="1:5" x14ac:dyDescent="0.3">
      <c r="A1086">
        <v>23038</v>
      </c>
      <c r="B1086">
        <v>2015</v>
      </c>
      <c r="C1086">
        <v>2</v>
      </c>
      <c r="D1086">
        <v>67</v>
      </c>
      <c r="E1086" s="1">
        <v>48.91</v>
      </c>
    </row>
    <row r="1087" spans="1:5" x14ac:dyDescent="0.3">
      <c r="A1087">
        <v>23038</v>
      </c>
      <c r="B1087">
        <v>2016</v>
      </c>
      <c r="C1087">
        <v>2</v>
      </c>
      <c r="D1087">
        <v>67</v>
      </c>
      <c r="E1087" s="1">
        <v>48.91</v>
      </c>
    </row>
    <row r="1088" spans="1:5" x14ac:dyDescent="0.3">
      <c r="A1088">
        <v>23038</v>
      </c>
      <c r="B1088">
        <v>2017</v>
      </c>
      <c r="C1088">
        <v>2</v>
      </c>
      <c r="D1088">
        <v>77</v>
      </c>
      <c r="E1088" s="1">
        <v>56.21</v>
      </c>
    </row>
    <row r="1089" spans="1:5" x14ac:dyDescent="0.3">
      <c r="A1089">
        <v>23038</v>
      </c>
      <c r="B1089">
        <v>2018</v>
      </c>
      <c r="C1089">
        <v>2</v>
      </c>
      <c r="D1089">
        <v>63</v>
      </c>
      <c r="E1089" s="1">
        <v>45.99</v>
      </c>
    </row>
    <row r="1090" spans="1:5" x14ac:dyDescent="0.3">
      <c r="A1090">
        <v>23038</v>
      </c>
      <c r="B1090">
        <v>2019</v>
      </c>
      <c r="C1090">
        <v>2</v>
      </c>
      <c r="D1090">
        <v>63</v>
      </c>
      <c r="E1090" s="1">
        <v>45.99</v>
      </c>
    </row>
    <row r="1091" spans="1:5" x14ac:dyDescent="0.3">
      <c r="A1091">
        <v>23039</v>
      </c>
      <c r="B1091">
        <v>2009</v>
      </c>
      <c r="C1091">
        <v>2</v>
      </c>
      <c r="D1091">
        <v>78</v>
      </c>
      <c r="E1091" s="1">
        <v>56.94</v>
      </c>
    </row>
    <row r="1092" spans="1:5" x14ac:dyDescent="0.3">
      <c r="A1092">
        <v>23039</v>
      </c>
      <c r="B1092">
        <v>2010</v>
      </c>
      <c r="C1092">
        <v>2</v>
      </c>
      <c r="D1092">
        <v>57</v>
      </c>
      <c r="E1092" s="1">
        <v>41.61</v>
      </c>
    </row>
    <row r="1093" spans="1:5" x14ac:dyDescent="0.3">
      <c r="A1093">
        <v>23039</v>
      </c>
      <c r="B1093">
        <v>2011</v>
      </c>
      <c r="C1093">
        <v>2</v>
      </c>
      <c r="D1093">
        <v>58</v>
      </c>
      <c r="E1093" s="1">
        <v>42.339999999999996</v>
      </c>
    </row>
    <row r="1094" spans="1:5" x14ac:dyDescent="0.3">
      <c r="A1094">
        <v>23039</v>
      </c>
      <c r="B1094">
        <v>2012</v>
      </c>
      <c r="C1094">
        <v>2</v>
      </c>
      <c r="D1094">
        <v>51</v>
      </c>
      <c r="E1094" s="1">
        <v>37.229999999999997</v>
      </c>
    </row>
    <row r="1095" spans="1:5" x14ac:dyDescent="0.3">
      <c r="A1095">
        <v>23039</v>
      </c>
      <c r="B1095">
        <v>2013</v>
      </c>
      <c r="C1095">
        <v>2</v>
      </c>
      <c r="D1095">
        <v>55</v>
      </c>
      <c r="E1095" s="1">
        <v>40.15</v>
      </c>
    </row>
    <row r="1096" spans="1:5" x14ac:dyDescent="0.3">
      <c r="A1096">
        <v>23039</v>
      </c>
      <c r="B1096">
        <v>2014</v>
      </c>
      <c r="C1096">
        <v>2</v>
      </c>
      <c r="D1096">
        <v>57</v>
      </c>
      <c r="E1096" s="1">
        <v>41.61</v>
      </c>
    </row>
    <row r="1097" spans="1:5" x14ac:dyDescent="0.3">
      <c r="A1097">
        <v>23039</v>
      </c>
      <c r="B1097">
        <v>2015</v>
      </c>
      <c r="C1097">
        <v>2</v>
      </c>
      <c r="D1097">
        <v>59</v>
      </c>
      <c r="E1097" s="1">
        <v>43.07</v>
      </c>
    </row>
    <row r="1098" spans="1:5" x14ac:dyDescent="0.3">
      <c r="A1098">
        <v>23039</v>
      </c>
      <c r="B1098">
        <v>2016</v>
      </c>
      <c r="C1098">
        <v>2</v>
      </c>
      <c r="D1098">
        <v>73</v>
      </c>
      <c r="E1098" s="1">
        <v>53.29</v>
      </c>
    </row>
    <row r="1099" spans="1:5" x14ac:dyDescent="0.3">
      <c r="A1099">
        <v>23039</v>
      </c>
      <c r="B1099">
        <v>2017</v>
      </c>
      <c r="C1099">
        <v>2</v>
      </c>
      <c r="D1099">
        <v>42</v>
      </c>
      <c r="E1099" s="1">
        <v>30.66</v>
      </c>
    </row>
    <row r="1100" spans="1:5" x14ac:dyDescent="0.3">
      <c r="A1100">
        <v>23039</v>
      </c>
      <c r="B1100">
        <v>2018</v>
      </c>
      <c r="C1100">
        <v>2</v>
      </c>
      <c r="D1100">
        <v>47</v>
      </c>
      <c r="E1100" s="1">
        <v>34.31</v>
      </c>
    </row>
    <row r="1101" spans="1:5" x14ac:dyDescent="0.3">
      <c r="A1101">
        <v>23039</v>
      </c>
      <c r="B1101">
        <v>2019</v>
      </c>
      <c r="C1101">
        <v>2</v>
      </c>
      <c r="D1101">
        <v>61</v>
      </c>
      <c r="E1101" s="1">
        <v>44.53</v>
      </c>
    </row>
    <row r="1102" spans="1:5" x14ac:dyDescent="0.3">
      <c r="A1102">
        <v>23044</v>
      </c>
      <c r="B1102">
        <v>2009</v>
      </c>
      <c r="C1102">
        <v>2</v>
      </c>
      <c r="D1102">
        <v>74</v>
      </c>
      <c r="E1102" s="1">
        <v>54.019999999999996</v>
      </c>
    </row>
    <row r="1103" spans="1:5" x14ac:dyDescent="0.3">
      <c r="A1103">
        <v>23044</v>
      </c>
      <c r="B1103">
        <v>2010</v>
      </c>
      <c r="C1103">
        <v>2</v>
      </c>
      <c r="D1103">
        <v>85</v>
      </c>
      <c r="E1103" s="1">
        <v>62.05</v>
      </c>
    </row>
    <row r="1104" spans="1:5" x14ac:dyDescent="0.3">
      <c r="A1104">
        <v>23044</v>
      </c>
      <c r="B1104">
        <v>2011</v>
      </c>
      <c r="C1104">
        <v>2</v>
      </c>
      <c r="D1104">
        <v>82</v>
      </c>
      <c r="E1104" s="1">
        <v>59.86</v>
      </c>
    </row>
    <row r="1105" spans="1:5" x14ac:dyDescent="0.3">
      <c r="A1105">
        <v>23044</v>
      </c>
      <c r="B1105">
        <v>2012</v>
      </c>
      <c r="C1105">
        <v>2</v>
      </c>
      <c r="D1105">
        <v>65</v>
      </c>
      <c r="E1105" s="1">
        <v>47.449999999999996</v>
      </c>
    </row>
    <row r="1106" spans="1:5" x14ac:dyDescent="0.3">
      <c r="A1106">
        <v>23044</v>
      </c>
      <c r="B1106">
        <v>2013</v>
      </c>
      <c r="C1106">
        <v>2</v>
      </c>
      <c r="D1106">
        <v>75</v>
      </c>
      <c r="E1106" s="1">
        <v>54.75</v>
      </c>
    </row>
    <row r="1107" spans="1:5" x14ac:dyDescent="0.3">
      <c r="A1107">
        <v>23044</v>
      </c>
      <c r="B1107">
        <v>2014</v>
      </c>
      <c r="C1107">
        <v>2</v>
      </c>
      <c r="D1107">
        <v>69</v>
      </c>
      <c r="E1107" s="1">
        <v>50.37</v>
      </c>
    </row>
    <row r="1108" spans="1:5" x14ac:dyDescent="0.3">
      <c r="A1108">
        <v>23044</v>
      </c>
      <c r="B1108">
        <v>2015</v>
      </c>
      <c r="C1108">
        <v>2</v>
      </c>
      <c r="D1108">
        <v>70</v>
      </c>
      <c r="E1108" s="1">
        <v>51.1</v>
      </c>
    </row>
    <row r="1109" spans="1:5" x14ac:dyDescent="0.3">
      <c r="A1109">
        <v>23044</v>
      </c>
      <c r="B1109">
        <v>2016</v>
      </c>
      <c r="C1109">
        <v>2</v>
      </c>
      <c r="D1109">
        <v>56</v>
      </c>
      <c r="E1109" s="1">
        <v>40.879999999999995</v>
      </c>
    </row>
    <row r="1110" spans="1:5" x14ac:dyDescent="0.3">
      <c r="A1110">
        <v>23044</v>
      </c>
      <c r="B1110">
        <v>2017</v>
      </c>
      <c r="C1110">
        <v>2</v>
      </c>
      <c r="D1110">
        <v>63</v>
      </c>
      <c r="E1110" s="1">
        <v>45.99</v>
      </c>
    </row>
    <row r="1111" spans="1:5" x14ac:dyDescent="0.3">
      <c r="A1111">
        <v>23044</v>
      </c>
      <c r="B1111">
        <v>2018</v>
      </c>
      <c r="C1111">
        <v>2</v>
      </c>
      <c r="D1111">
        <v>71</v>
      </c>
      <c r="E1111" s="1">
        <v>51.83</v>
      </c>
    </row>
    <row r="1112" spans="1:5" x14ac:dyDescent="0.3">
      <c r="A1112">
        <v>23044</v>
      </c>
      <c r="B1112">
        <v>2019</v>
      </c>
      <c r="C1112">
        <v>2</v>
      </c>
      <c r="D1112">
        <v>81</v>
      </c>
      <c r="E1112" s="1">
        <v>59.129999999999995</v>
      </c>
    </row>
    <row r="1113" spans="1:5" x14ac:dyDescent="0.3">
      <c r="A1113">
        <v>23045</v>
      </c>
      <c r="B1113">
        <v>2009</v>
      </c>
      <c r="C1113">
        <v>2</v>
      </c>
      <c r="D1113">
        <v>109</v>
      </c>
      <c r="E1113" s="1">
        <v>79.569999999999993</v>
      </c>
    </row>
    <row r="1114" spans="1:5" x14ac:dyDescent="0.3">
      <c r="A1114">
        <v>23045</v>
      </c>
      <c r="B1114">
        <v>2010</v>
      </c>
      <c r="C1114">
        <v>2</v>
      </c>
      <c r="D1114">
        <v>135</v>
      </c>
      <c r="E1114" s="1">
        <v>98.55</v>
      </c>
    </row>
    <row r="1115" spans="1:5" x14ac:dyDescent="0.3">
      <c r="A1115">
        <v>23045</v>
      </c>
      <c r="B1115">
        <v>2011</v>
      </c>
      <c r="C1115">
        <v>2</v>
      </c>
      <c r="D1115">
        <v>111</v>
      </c>
      <c r="E1115" s="1">
        <v>81.03</v>
      </c>
    </row>
    <row r="1116" spans="1:5" x14ac:dyDescent="0.3">
      <c r="A1116">
        <v>23045</v>
      </c>
      <c r="B1116">
        <v>2012</v>
      </c>
      <c r="C1116">
        <v>2</v>
      </c>
      <c r="D1116">
        <v>104</v>
      </c>
      <c r="E1116" s="1">
        <v>75.92</v>
      </c>
    </row>
    <row r="1117" spans="1:5" x14ac:dyDescent="0.3">
      <c r="A1117">
        <v>23045</v>
      </c>
      <c r="B1117">
        <v>2013</v>
      </c>
      <c r="C1117">
        <v>2</v>
      </c>
      <c r="D1117">
        <v>112</v>
      </c>
      <c r="E1117" s="1">
        <v>81.759999999999991</v>
      </c>
    </row>
    <row r="1118" spans="1:5" x14ac:dyDescent="0.3">
      <c r="A1118">
        <v>23045</v>
      </c>
      <c r="B1118">
        <v>2014</v>
      </c>
      <c r="C1118">
        <v>2</v>
      </c>
      <c r="D1118">
        <v>114</v>
      </c>
      <c r="E1118" s="1">
        <v>83.22</v>
      </c>
    </row>
    <row r="1119" spans="1:5" x14ac:dyDescent="0.3">
      <c r="A1119">
        <v>23045</v>
      </c>
      <c r="B1119">
        <v>2015</v>
      </c>
      <c r="C1119">
        <v>2</v>
      </c>
      <c r="D1119">
        <v>104</v>
      </c>
      <c r="E1119" s="1">
        <v>75.92</v>
      </c>
    </row>
    <row r="1120" spans="1:5" x14ac:dyDescent="0.3">
      <c r="A1120">
        <v>23045</v>
      </c>
      <c r="B1120">
        <v>2016</v>
      </c>
      <c r="C1120">
        <v>2</v>
      </c>
      <c r="D1120">
        <v>124</v>
      </c>
      <c r="E1120" s="1">
        <v>90.52</v>
      </c>
    </row>
    <row r="1121" spans="1:5" x14ac:dyDescent="0.3">
      <c r="A1121">
        <v>23045</v>
      </c>
      <c r="B1121">
        <v>2017</v>
      </c>
      <c r="C1121">
        <v>2</v>
      </c>
      <c r="D1121">
        <v>123</v>
      </c>
      <c r="E1121" s="1">
        <v>89.789999999999992</v>
      </c>
    </row>
    <row r="1122" spans="1:5" x14ac:dyDescent="0.3">
      <c r="A1122">
        <v>23045</v>
      </c>
      <c r="B1122">
        <v>2018</v>
      </c>
      <c r="C1122">
        <v>2</v>
      </c>
      <c r="D1122">
        <v>124</v>
      </c>
      <c r="E1122" s="1">
        <v>90.52</v>
      </c>
    </row>
    <row r="1123" spans="1:5" x14ac:dyDescent="0.3">
      <c r="A1123">
        <v>23045</v>
      </c>
      <c r="B1123">
        <v>2019</v>
      </c>
      <c r="C1123">
        <v>2</v>
      </c>
      <c r="D1123">
        <v>128</v>
      </c>
      <c r="E1123" s="1">
        <v>93.44</v>
      </c>
    </row>
    <row r="1124" spans="1:5" x14ac:dyDescent="0.3">
      <c r="A1124">
        <v>23047</v>
      </c>
      <c r="B1124">
        <v>2009</v>
      </c>
      <c r="C1124">
        <v>2</v>
      </c>
      <c r="D1124">
        <v>95</v>
      </c>
      <c r="E1124" s="1">
        <v>69.349999999999994</v>
      </c>
    </row>
    <row r="1125" spans="1:5" x14ac:dyDescent="0.3">
      <c r="A1125">
        <v>23047</v>
      </c>
      <c r="B1125">
        <v>2010</v>
      </c>
      <c r="C1125">
        <v>2</v>
      </c>
      <c r="D1125">
        <v>107</v>
      </c>
      <c r="E1125" s="1">
        <v>78.11</v>
      </c>
    </row>
    <row r="1126" spans="1:5" x14ac:dyDescent="0.3">
      <c r="A1126">
        <v>23047</v>
      </c>
      <c r="B1126">
        <v>2011</v>
      </c>
      <c r="C1126">
        <v>2</v>
      </c>
      <c r="D1126">
        <v>92</v>
      </c>
      <c r="E1126" s="1">
        <v>67.16</v>
      </c>
    </row>
    <row r="1127" spans="1:5" x14ac:dyDescent="0.3">
      <c r="A1127">
        <v>23047</v>
      </c>
      <c r="B1127">
        <v>2012</v>
      </c>
      <c r="C1127">
        <v>2</v>
      </c>
      <c r="D1127">
        <v>88</v>
      </c>
      <c r="E1127" s="1">
        <v>64.239999999999995</v>
      </c>
    </row>
    <row r="1128" spans="1:5" x14ac:dyDescent="0.3">
      <c r="A1128">
        <v>23047</v>
      </c>
      <c r="B1128">
        <v>2013</v>
      </c>
      <c r="C1128">
        <v>2</v>
      </c>
      <c r="D1128">
        <v>96</v>
      </c>
      <c r="E1128" s="1">
        <v>70.08</v>
      </c>
    </row>
    <row r="1129" spans="1:5" x14ac:dyDescent="0.3">
      <c r="A1129">
        <v>23047</v>
      </c>
      <c r="B1129">
        <v>2014</v>
      </c>
      <c r="C1129">
        <v>2</v>
      </c>
      <c r="D1129">
        <v>95</v>
      </c>
      <c r="E1129" s="1">
        <v>69.349999999999994</v>
      </c>
    </row>
    <row r="1130" spans="1:5" x14ac:dyDescent="0.3">
      <c r="A1130">
        <v>23047</v>
      </c>
      <c r="B1130">
        <v>2015</v>
      </c>
      <c r="C1130">
        <v>2</v>
      </c>
      <c r="D1130">
        <v>101</v>
      </c>
      <c r="E1130" s="1">
        <v>73.73</v>
      </c>
    </row>
    <row r="1131" spans="1:5" x14ac:dyDescent="0.3">
      <c r="A1131">
        <v>23047</v>
      </c>
      <c r="B1131">
        <v>2016</v>
      </c>
      <c r="C1131">
        <v>2</v>
      </c>
      <c r="D1131">
        <v>89</v>
      </c>
      <c r="E1131" s="1">
        <v>64.97</v>
      </c>
    </row>
    <row r="1132" spans="1:5" x14ac:dyDescent="0.3">
      <c r="A1132">
        <v>23047</v>
      </c>
      <c r="B1132">
        <v>2017</v>
      </c>
      <c r="C1132">
        <v>2</v>
      </c>
      <c r="D1132">
        <v>108</v>
      </c>
      <c r="E1132" s="1">
        <v>78.84</v>
      </c>
    </row>
    <row r="1133" spans="1:5" x14ac:dyDescent="0.3">
      <c r="A1133">
        <v>23047</v>
      </c>
      <c r="B1133">
        <v>2018</v>
      </c>
      <c r="C1133">
        <v>2</v>
      </c>
      <c r="D1133">
        <v>99</v>
      </c>
      <c r="E1133" s="1">
        <v>72.27</v>
      </c>
    </row>
    <row r="1134" spans="1:5" x14ac:dyDescent="0.3">
      <c r="A1134">
        <v>23047</v>
      </c>
      <c r="B1134">
        <v>2019</v>
      </c>
      <c r="C1134">
        <v>2</v>
      </c>
      <c r="D1134">
        <v>96</v>
      </c>
      <c r="E1134" s="1">
        <v>70.08</v>
      </c>
    </row>
    <row r="1135" spans="1:5" x14ac:dyDescent="0.3">
      <c r="A1135">
        <v>23050</v>
      </c>
      <c r="B1135">
        <v>2009</v>
      </c>
      <c r="C1135">
        <v>2</v>
      </c>
      <c r="D1135">
        <v>107</v>
      </c>
      <c r="E1135" s="1">
        <v>78.11</v>
      </c>
    </row>
    <row r="1136" spans="1:5" x14ac:dyDescent="0.3">
      <c r="A1136">
        <v>23050</v>
      </c>
      <c r="B1136">
        <v>2010</v>
      </c>
      <c r="C1136">
        <v>2</v>
      </c>
      <c r="D1136">
        <v>104</v>
      </c>
      <c r="E1136" s="1">
        <v>75.92</v>
      </c>
    </row>
    <row r="1137" spans="1:5" x14ac:dyDescent="0.3">
      <c r="A1137">
        <v>23050</v>
      </c>
      <c r="B1137">
        <v>2011</v>
      </c>
      <c r="C1137">
        <v>2</v>
      </c>
      <c r="D1137">
        <v>135</v>
      </c>
      <c r="E1137" s="1">
        <v>98.55</v>
      </c>
    </row>
    <row r="1138" spans="1:5" x14ac:dyDescent="0.3">
      <c r="A1138">
        <v>23050</v>
      </c>
      <c r="B1138">
        <v>2012</v>
      </c>
      <c r="C1138">
        <v>2</v>
      </c>
      <c r="D1138">
        <v>141</v>
      </c>
      <c r="E1138" s="1">
        <v>102.92999999999999</v>
      </c>
    </row>
    <row r="1139" spans="1:5" x14ac:dyDescent="0.3">
      <c r="A1139">
        <v>23050</v>
      </c>
      <c r="B1139">
        <v>2013</v>
      </c>
      <c r="C1139">
        <v>2</v>
      </c>
      <c r="D1139">
        <v>122</v>
      </c>
      <c r="E1139" s="1">
        <v>89.06</v>
      </c>
    </row>
    <row r="1140" spans="1:5" x14ac:dyDescent="0.3">
      <c r="A1140">
        <v>23050</v>
      </c>
      <c r="B1140">
        <v>2014</v>
      </c>
      <c r="C1140">
        <v>2</v>
      </c>
      <c r="D1140">
        <v>134</v>
      </c>
      <c r="E1140" s="1">
        <v>97.82</v>
      </c>
    </row>
    <row r="1141" spans="1:5" x14ac:dyDescent="0.3">
      <c r="A1141">
        <v>23050</v>
      </c>
      <c r="B1141">
        <v>2015</v>
      </c>
      <c r="C1141">
        <v>2</v>
      </c>
      <c r="D1141">
        <v>135</v>
      </c>
      <c r="E1141" s="1">
        <v>98.55</v>
      </c>
    </row>
    <row r="1142" spans="1:5" x14ac:dyDescent="0.3">
      <c r="A1142">
        <v>23050</v>
      </c>
      <c r="B1142">
        <v>2016</v>
      </c>
      <c r="C1142">
        <v>2</v>
      </c>
      <c r="D1142">
        <v>134</v>
      </c>
      <c r="E1142" s="1">
        <v>97.82</v>
      </c>
    </row>
    <row r="1143" spans="1:5" x14ac:dyDescent="0.3">
      <c r="A1143">
        <v>23050</v>
      </c>
      <c r="B1143">
        <v>2017</v>
      </c>
      <c r="C1143">
        <v>2</v>
      </c>
      <c r="D1143">
        <v>146</v>
      </c>
      <c r="E1143" s="1">
        <v>106.58</v>
      </c>
    </row>
    <row r="1144" spans="1:5" x14ac:dyDescent="0.3">
      <c r="A1144">
        <v>23050</v>
      </c>
      <c r="B1144">
        <v>2018</v>
      </c>
      <c r="C1144">
        <v>2</v>
      </c>
      <c r="D1144">
        <v>154</v>
      </c>
      <c r="E1144" s="1">
        <v>112.42</v>
      </c>
    </row>
    <row r="1145" spans="1:5" x14ac:dyDescent="0.3">
      <c r="A1145">
        <v>23050</v>
      </c>
      <c r="B1145">
        <v>2019</v>
      </c>
      <c r="C1145">
        <v>2</v>
      </c>
      <c r="D1145">
        <v>137</v>
      </c>
      <c r="E1145" s="1">
        <v>100.00999999999999</v>
      </c>
    </row>
    <row r="1146" spans="1:5" x14ac:dyDescent="0.3">
      <c r="A1146">
        <v>23052</v>
      </c>
      <c r="B1146">
        <v>2009</v>
      </c>
      <c r="C1146">
        <v>2</v>
      </c>
      <c r="D1146">
        <v>91</v>
      </c>
      <c r="E1146" s="1">
        <v>66.429999999999993</v>
      </c>
    </row>
    <row r="1147" spans="1:5" x14ac:dyDescent="0.3">
      <c r="A1147">
        <v>23052</v>
      </c>
      <c r="B1147">
        <v>2010</v>
      </c>
      <c r="C1147">
        <v>2</v>
      </c>
      <c r="D1147">
        <v>110</v>
      </c>
      <c r="E1147" s="1">
        <v>80.3</v>
      </c>
    </row>
    <row r="1148" spans="1:5" x14ac:dyDescent="0.3">
      <c r="A1148">
        <v>23052</v>
      </c>
      <c r="B1148">
        <v>2011</v>
      </c>
      <c r="C1148">
        <v>2</v>
      </c>
      <c r="D1148">
        <v>115</v>
      </c>
      <c r="E1148" s="1">
        <v>83.95</v>
      </c>
    </row>
    <row r="1149" spans="1:5" x14ac:dyDescent="0.3">
      <c r="A1149">
        <v>23052</v>
      </c>
      <c r="B1149">
        <v>2012</v>
      </c>
      <c r="C1149">
        <v>2</v>
      </c>
      <c r="D1149">
        <v>109</v>
      </c>
      <c r="E1149" s="1">
        <v>79.569999999999993</v>
      </c>
    </row>
    <row r="1150" spans="1:5" x14ac:dyDescent="0.3">
      <c r="A1150">
        <v>23052</v>
      </c>
      <c r="B1150">
        <v>2013</v>
      </c>
      <c r="C1150">
        <v>2</v>
      </c>
      <c r="D1150">
        <v>101</v>
      </c>
      <c r="E1150" s="1">
        <v>73.73</v>
      </c>
    </row>
    <row r="1151" spans="1:5" x14ac:dyDescent="0.3">
      <c r="A1151">
        <v>23052</v>
      </c>
      <c r="B1151">
        <v>2014</v>
      </c>
      <c r="C1151">
        <v>2</v>
      </c>
      <c r="D1151">
        <v>104</v>
      </c>
      <c r="E1151" s="1">
        <v>75.92</v>
      </c>
    </row>
    <row r="1152" spans="1:5" x14ac:dyDescent="0.3">
      <c r="A1152">
        <v>23052</v>
      </c>
      <c r="B1152">
        <v>2015</v>
      </c>
      <c r="C1152">
        <v>2</v>
      </c>
      <c r="D1152">
        <v>97</v>
      </c>
      <c r="E1152" s="1">
        <v>70.81</v>
      </c>
    </row>
    <row r="1153" spans="1:5" x14ac:dyDescent="0.3">
      <c r="A1153">
        <v>23052</v>
      </c>
      <c r="B1153">
        <v>2016</v>
      </c>
      <c r="C1153">
        <v>2</v>
      </c>
      <c r="D1153">
        <v>113</v>
      </c>
      <c r="E1153" s="1">
        <v>82.49</v>
      </c>
    </row>
    <row r="1154" spans="1:5" x14ac:dyDescent="0.3">
      <c r="A1154">
        <v>23052</v>
      </c>
      <c r="B1154">
        <v>2017</v>
      </c>
      <c r="C1154">
        <v>2</v>
      </c>
      <c r="D1154">
        <v>105</v>
      </c>
      <c r="E1154" s="1">
        <v>76.649999999999991</v>
      </c>
    </row>
    <row r="1155" spans="1:5" x14ac:dyDescent="0.3">
      <c r="A1155">
        <v>23052</v>
      </c>
      <c r="B1155">
        <v>2018</v>
      </c>
      <c r="C1155">
        <v>2</v>
      </c>
      <c r="D1155">
        <v>89</v>
      </c>
      <c r="E1155" s="1">
        <v>64.97</v>
      </c>
    </row>
    <row r="1156" spans="1:5" x14ac:dyDescent="0.3">
      <c r="A1156">
        <v>23052</v>
      </c>
      <c r="B1156">
        <v>2019</v>
      </c>
      <c r="C1156">
        <v>2</v>
      </c>
      <c r="D1156">
        <v>105</v>
      </c>
      <c r="E1156" s="1">
        <v>76.649999999999991</v>
      </c>
    </row>
    <row r="1157" spans="1:5" x14ac:dyDescent="0.3">
      <c r="A1157">
        <v>23060</v>
      </c>
      <c r="B1157">
        <v>2009</v>
      </c>
      <c r="C1157">
        <v>2</v>
      </c>
      <c r="D1157">
        <v>85</v>
      </c>
      <c r="E1157" s="1">
        <v>62.05</v>
      </c>
    </row>
    <row r="1158" spans="1:5" x14ac:dyDescent="0.3">
      <c r="A1158">
        <v>23060</v>
      </c>
      <c r="B1158">
        <v>2010</v>
      </c>
      <c r="C1158">
        <v>2</v>
      </c>
      <c r="D1158">
        <v>101</v>
      </c>
      <c r="E1158" s="1">
        <v>73.73</v>
      </c>
    </row>
    <row r="1159" spans="1:5" x14ac:dyDescent="0.3">
      <c r="A1159">
        <v>23060</v>
      </c>
      <c r="B1159">
        <v>2011</v>
      </c>
      <c r="C1159">
        <v>2</v>
      </c>
      <c r="D1159">
        <v>92</v>
      </c>
      <c r="E1159" s="1">
        <v>67.16</v>
      </c>
    </row>
    <row r="1160" spans="1:5" x14ac:dyDescent="0.3">
      <c r="A1160">
        <v>23060</v>
      </c>
      <c r="B1160">
        <v>2012</v>
      </c>
      <c r="C1160">
        <v>2</v>
      </c>
      <c r="D1160">
        <v>101</v>
      </c>
      <c r="E1160" s="1">
        <v>73.73</v>
      </c>
    </row>
    <row r="1161" spans="1:5" x14ac:dyDescent="0.3">
      <c r="A1161">
        <v>23060</v>
      </c>
      <c r="B1161">
        <v>2013</v>
      </c>
      <c r="C1161">
        <v>2</v>
      </c>
      <c r="D1161">
        <v>103</v>
      </c>
      <c r="E1161" s="1">
        <v>75.19</v>
      </c>
    </row>
    <row r="1162" spans="1:5" x14ac:dyDescent="0.3">
      <c r="A1162">
        <v>23060</v>
      </c>
      <c r="B1162">
        <v>2014</v>
      </c>
      <c r="C1162">
        <v>2</v>
      </c>
      <c r="D1162">
        <v>111</v>
      </c>
      <c r="E1162" s="1">
        <v>81.03</v>
      </c>
    </row>
    <row r="1163" spans="1:5" x14ac:dyDescent="0.3">
      <c r="A1163">
        <v>23060</v>
      </c>
      <c r="B1163">
        <v>2015</v>
      </c>
      <c r="C1163">
        <v>2</v>
      </c>
      <c r="D1163">
        <v>109</v>
      </c>
      <c r="E1163" s="1">
        <v>79.569999999999993</v>
      </c>
    </row>
    <row r="1164" spans="1:5" x14ac:dyDescent="0.3">
      <c r="A1164">
        <v>23060</v>
      </c>
      <c r="B1164">
        <v>2016</v>
      </c>
      <c r="C1164">
        <v>2</v>
      </c>
      <c r="D1164">
        <v>97</v>
      </c>
      <c r="E1164" s="1">
        <v>70.81</v>
      </c>
    </row>
    <row r="1165" spans="1:5" x14ac:dyDescent="0.3">
      <c r="A1165">
        <v>23060</v>
      </c>
      <c r="B1165">
        <v>2017</v>
      </c>
      <c r="C1165">
        <v>2</v>
      </c>
      <c r="D1165">
        <v>82</v>
      </c>
      <c r="E1165" s="1">
        <v>59.86</v>
      </c>
    </row>
    <row r="1166" spans="1:5" x14ac:dyDescent="0.3">
      <c r="A1166">
        <v>23060</v>
      </c>
      <c r="B1166">
        <v>2018</v>
      </c>
      <c r="C1166">
        <v>2</v>
      </c>
      <c r="D1166">
        <v>90</v>
      </c>
      <c r="E1166" s="1">
        <v>65.7</v>
      </c>
    </row>
    <row r="1167" spans="1:5" x14ac:dyDescent="0.3">
      <c r="A1167">
        <v>23060</v>
      </c>
      <c r="B1167">
        <v>2019</v>
      </c>
      <c r="C1167">
        <v>2</v>
      </c>
      <c r="D1167">
        <v>78</v>
      </c>
      <c r="E1167" s="1">
        <v>56.94</v>
      </c>
    </row>
    <row r="1168" spans="1:5" x14ac:dyDescent="0.3">
      <c r="A1168">
        <v>23062</v>
      </c>
      <c r="B1168">
        <v>2009</v>
      </c>
      <c r="C1168">
        <v>2</v>
      </c>
      <c r="D1168">
        <v>139</v>
      </c>
      <c r="E1168" s="1">
        <v>101.47</v>
      </c>
    </row>
    <row r="1169" spans="1:5" x14ac:dyDescent="0.3">
      <c r="A1169">
        <v>23062</v>
      </c>
      <c r="B1169">
        <v>2010</v>
      </c>
      <c r="C1169">
        <v>2</v>
      </c>
      <c r="D1169">
        <v>138</v>
      </c>
      <c r="E1169" s="1">
        <v>100.74</v>
      </c>
    </row>
    <row r="1170" spans="1:5" x14ac:dyDescent="0.3">
      <c r="A1170">
        <v>23062</v>
      </c>
      <c r="B1170">
        <v>2011</v>
      </c>
      <c r="C1170">
        <v>2</v>
      </c>
      <c r="D1170">
        <v>127</v>
      </c>
      <c r="E1170" s="1">
        <v>92.71</v>
      </c>
    </row>
    <row r="1171" spans="1:5" x14ac:dyDescent="0.3">
      <c r="A1171">
        <v>23062</v>
      </c>
      <c r="B1171">
        <v>2012</v>
      </c>
      <c r="C1171">
        <v>2</v>
      </c>
      <c r="D1171">
        <v>127</v>
      </c>
      <c r="E1171" s="1">
        <v>92.71</v>
      </c>
    </row>
    <row r="1172" spans="1:5" x14ac:dyDescent="0.3">
      <c r="A1172">
        <v>23062</v>
      </c>
      <c r="B1172">
        <v>2013</v>
      </c>
      <c r="C1172">
        <v>2</v>
      </c>
      <c r="D1172">
        <v>116</v>
      </c>
      <c r="E1172" s="1">
        <v>84.679999999999993</v>
      </c>
    </row>
    <row r="1173" spans="1:5" x14ac:dyDescent="0.3">
      <c r="A1173">
        <v>23062</v>
      </c>
      <c r="B1173">
        <v>2014</v>
      </c>
      <c r="C1173">
        <v>2</v>
      </c>
      <c r="D1173">
        <v>142</v>
      </c>
      <c r="E1173" s="1">
        <v>103.66</v>
      </c>
    </row>
    <row r="1174" spans="1:5" x14ac:dyDescent="0.3">
      <c r="A1174">
        <v>23062</v>
      </c>
      <c r="B1174">
        <v>2015</v>
      </c>
      <c r="C1174">
        <v>2</v>
      </c>
      <c r="D1174">
        <v>130</v>
      </c>
      <c r="E1174" s="1">
        <v>94.899999999999991</v>
      </c>
    </row>
    <row r="1175" spans="1:5" x14ac:dyDescent="0.3">
      <c r="A1175">
        <v>23062</v>
      </c>
      <c r="B1175">
        <v>2016</v>
      </c>
      <c r="C1175">
        <v>2</v>
      </c>
      <c r="D1175">
        <v>124</v>
      </c>
      <c r="E1175" s="1">
        <v>90.52</v>
      </c>
    </row>
    <row r="1176" spans="1:5" x14ac:dyDescent="0.3">
      <c r="A1176">
        <v>23062</v>
      </c>
      <c r="B1176">
        <v>2017</v>
      </c>
      <c r="C1176">
        <v>2</v>
      </c>
      <c r="D1176">
        <v>111</v>
      </c>
      <c r="E1176" s="1">
        <v>81.03</v>
      </c>
    </row>
    <row r="1177" spans="1:5" x14ac:dyDescent="0.3">
      <c r="A1177">
        <v>23062</v>
      </c>
      <c r="B1177">
        <v>2018</v>
      </c>
      <c r="C1177">
        <v>2</v>
      </c>
      <c r="D1177">
        <v>144</v>
      </c>
      <c r="E1177" s="1">
        <v>105.12</v>
      </c>
    </row>
    <row r="1178" spans="1:5" x14ac:dyDescent="0.3">
      <c r="A1178">
        <v>23062</v>
      </c>
      <c r="B1178">
        <v>2019</v>
      </c>
      <c r="C1178">
        <v>2</v>
      </c>
      <c r="D1178">
        <v>105</v>
      </c>
      <c r="E1178" s="1">
        <v>76.649999999999991</v>
      </c>
    </row>
    <row r="1179" spans="1:5" x14ac:dyDescent="0.3">
      <c r="A1179">
        <v>23064</v>
      </c>
      <c r="B1179">
        <v>2009</v>
      </c>
      <c r="C1179">
        <v>2</v>
      </c>
      <c r="D1179">
        <v>26</v>
      </c>
      <c r="E1179" s="1">
        <v>18.98</v>
      </c>
    </row>
    <row r="1180" spans="1:5" x14ac:dyDescent="0.3">
      <c r="A1180">
        <v>23064</v>
      </c>
      <c r="B1180">
        <v>2010</v>
      </c>
      <c r="C1180">
        <v>2</v>
      </c>
      <c r="D1180">
        <v>27</v>
      </c>
      <c r="E1180" s="1">
        <v>19.71</v>
      </c>
    </row>
    <row r="1181" spans="1:5" x14ac:dyDescent="0.3">
      <c r="A1181">
        <v>23064</v>
      </c>
      <c r="B1181">
        <v>2011</v>
      </c>
      <c r="C1181">
        <v>2</v>
      </c>
      <c r="D1181">
        <v>35</v>
      </c>
      <c r="E1181" s="1">
        <v>25.55</v>
      </c>
    </row>
    <row r="1182" spans="1:5" x14ac:dyDescent="0.3">
      <c r="A1182">
        <v>23064</v>
      </c>
      <c r="B1182">
        <v>2012</v>
      </c>
      <c r="C1182">
        <v>2</v>
      </c>
      <c r="D1182">
        <v>25</v>
      </c>
      <c r="E1182" s="1">
        <v>18.25</v>
      </c>
    </row>
    <row r="1183" spans="1:5" x14ac:dyDescent="0.3">
      <c r="A1183">
        <v>23064</v>
      </c>
      <c r="B1183">
        <v>2013</v>
      </c>
      <c r="C1183">
        <v>2</v>
      </c>
      <c r="D1183">
        <v>25</v>
      </c>
      <c r="E1183" s="1">
        <v>18.25</v>
      </c>
    </row>
    <row r="1184" spans="1:5" x14ac:dyDescent="0.3">
      <c r="A1184">
        <v>23064</v>
      </c>
      <c r="B1184">
        <v>2014</v>
      </c>
      <c r="C1184">
        <v>2</v>
      </c>
      <c r="D1184">
        <v>26</v>
      </c>
      <c r="E1184" s="1">
        <v>18.98</v>
      </c>
    </row>
    <row r="1185" spans="1:5" x14ac:dyDescent="0.3">
      <c r="A1185">
        <v>23064</v>
      </c>
      <c r="B1185">
        <v>2015</v>
      </c>
      <c r="C1185">
        <v>2</v>
      </c>
      <c r="D1185">
        <v>35</v>
      </c>
      <c r="E1185" s="1">
        <v>25.55</v>
      </c>
    </row>
    <row r="1186" spans="1:5" x14ac:dyDescent="0.3">
      <c r="A1186">
        <v>23064</v>
      </c>
      <c r="B1186">
        <v>2016</v>
      </c>
      <c r="C1186">
        <v>2</v>
      </c>
      <c r="D1186">
        <v>28</v>
      </c>
      <c r="E1186" s="1">
        <v>20.439999999999998</v>
      </c>
    </row>
    <row r="1187" spans="1:5" x14ac:dyDescent="0.3">
      <c r="A1187">
        <v>23064</v>
      </c>
      <c r="B1187">
        <v>2017</v>
      </c>
      <c r="C1187">
        <v>2</v>
      </c>
      <c r="D1187">
        <v>19</v>
      </c>
      <c r="E1187" s="1">
        <v>13.87</v>
      </c>
    </row>
    <row r="1188" spans="1:5" x14ac:dyDescent="0.3">
      <c r="A1188">
        <v>23064</v>
      </c>
      <c r="B1188">
        <v>2018</v>
      </c>
      <c r="C1188">
        <v>2</v>
      </c>
      <c r="D1188">
        <v>22</v>
      </c>
      <c r="E1188" s="1">
        <v>16.059999999999999</v>
      </c>
    </row>
    <row r="1189" spans="1:5" x14ac:dyDescent="0.3">
      <c r="A1189">
        <v>23064</v>
      </c>
      <c r="B1189">
        <v>2019</v>
      </c>
      <c r="C1189">
        <v>2</v>
      </c>
      <c r="D1189">
        <v>33</v>
      </c>
      <c r="E1189" s="1">
        <v>24.09</v>
      </c>
    </row>
    <row r="1190" spans="1:5" x14ac:dyDescent="0.3">
      <c r="A1190">
        <v>23077</v>
      </c>
      <c r="B1190">
        <v>2009</v>
      </c>
      <c r="C1190">
        <v>2</v>
      </c>
      <c r="D1190">
        <v>168</v>
      </c>
      <c r="E1190" s="1">
        <v>122.64</v>
      </c>
    </row>
    <row r="1191" spans="1:5" x14ac:dyDescent="0.3">
      <c r="A1191">
        <v>23077</v>
      </c>
      <c r="B1191">
        <v>2010</v>
      </c>
      <c r="C1191">
        <v>2</v>
      </c>
      <c r="D1191">
        <v>171</v>
      </c>
      <c r="E1191" s="1">
        <v>124.83</v>
      </c>
    </row>
    <row r="1192" spans="1:5" x14ac:dyDescent="0.3">
      <c r="A1192">
        <v>23077</v>
      </c>
      <c r="B1192">
        <v>2011</v>
      </c>
      <c r="C1192">
        <v>2</v>
      </c>
      <c r="D1192">
        <v>162</v>
      </c>
      <c r="E1192" s="1">
        <v>118.25999999999999</v>
      </c>
    </row>
    <row r="1193" spans="1:5" x14ac:dyDescent="0.3">
      <c r="A1193">
        <v>23077</v>
      </c>
      <c r="B1193">
        <v>2012</v>
      </c>
      <c r="C1193">
        <v>2</v>
      </c>
      <c r="D1193">
        <v>190</v>
      </c>
      <c r="E1193" s="1">
        <v>138.69999999999999</v>
      </c>
    </row>
    <row r="1194" spans="1:5" x14ac:dyDescent="0.3">
      <c r="A1194">
        <v>23077</v>
      </c>
      <c r="B1194">
        <v>2013</v>
      </c>
      <c r="C1194">
        <v>2</v>
      </c>
      <c r="D1194">
        <v>181</v>
      </c>
      <c r="E1194" s="1">
        <v>132.13</v>
      </c>
    </row>
    <row r="1195" spans="1:5" x14ac:dyDescent="0.3">
      <c r="A1195">
        <v>23077</v>
      </c>
      <c r="B1195">
        <v>2014</v>
      </c>
      <c r="C1195">
        <v>2</v>
      </c>
      <c r="D1195">
        <v>162</v>
      </c>
      <c r="E1195" s="1">
        <v>118.25999999999999</v>
      </c>
    </row>
    <row r="1196" spans="1:5" x14ac:dyDescent="0.3">
      <c r="A1196">
        <v>23077</v>
      </c>
      <c r="B1196">
        <v>2015</v>
      </c>
      <c r="C1196">
        <v>2</v>
      </c>
      <c r="D1196">
        <v>194</v>
      </c>
      <c r="E1196" s="1">
        <v>141.62</v>
      </c>
    </row>
    <row r="1197" spans="1:5" x14ac:dyDescent="0.3">
      <c r="A1197">
        <v>23077</v>
      </c>
      <c r="B1197">
        <v>2016</v>
      </c>
      <c r="C1197">
        <v>2</v>
      </c>
      <c r="D1197">
        <v>168</v>
      </c>
      <c r="E1197" s="1">
        <v>122.64</v>
      </c>
    </row>
    <row r="1198" spans="1:5" x14ac:dyDescent="0.3">
      <c r="A1198">
        <v>23077</v>
      </c>
      <c r="B1198">
        <v>2017</v>
      </c>
      <c r="C1198">
        <v>2</v>
      </c>
      <c r="D1198">
        <v>186</v>
      </c>
      <c r="E1198" s="1">
        <v>135.78</v>
      </c>
    </row>
    <row r="1199" spans="1:5" x14ac:dyDescent="0.3">
      <c r="A1199">
        <v>23077</v>
      </c>
      <c r="B1199">
        <v>2018</v>
      </c>
      <c r="C1199">
        <v>2</v>
      </c>
      <c r="D1199">
        <v>181</v>
      </c>
      <c r="E1199" s="1">
        <v>132.13</v>
      </c>
    </row>
    <row r="1200" spans="1:5" x14ac:dyDescent="0.3">
      <c r="A1200">
        <v>23077</v>
      </c>
      <c r="B1200">
        <v>2019</v>
      </c>
      <c r="C1200">
        <v>2</v>
      </c>
      <c r="D1200">
        <v>167</v>
      </c>
      <c r="E1200" s="1">
        <v>121.91</v>
      </c>
    </row>
    <row r="1201" spans="1:5" x14ac:dyDescent="0.3">
      <c r="A1201">
        <v>23081</v>
      </c>
      <c r="B1201">
        <v>2009</v>
      </c>
      <c r="C1201">
        <v>2</v>
      </c>
      <c r="D1201">
        <v>62</v>
      </c>
      <c r="E1201" s="1">
        <v>45.26</v>
      </c>
    </row>
    <row r="1202" spans="1:5" x14ac:dyDescent="0.3">
      <c r="A1202">
        <v>23081</v>
      </c>
      <c r="B1202">
        <v>2010</v>
      </c>
      <c r="C1202">
        <v>2</v>
      </c>
      <c r="D1202">
        <v>82</v>
      </c>
      <c r="E1202" s="1">
        <v>59.86</v>
      </c>
    </row>
    <row r="1203" spans="1:5" x14ac:dyDescent="0.3">
      <c r="A1203">
        <v>23081</v>
      </c>
      <c r="B1203">
        <v>2011</v>
      </c>
      <c r="C1203">
        <v>2</v>
      </c>
      <c r="D1203">
        <v>68</v>
      </c>
      <c r="E1203" s="1">
        <v>49.64</v>
      </c>
    </row>
    <row r="1204" spans="1:5" x14ac:dyDescent="0.3">
      <c r="A1204">
        <v>23081</v>
      </c>
      <c r="B1204">
        <v>2012</v>
      </c>
      <c r="C1204">
        <v>2</v>
      </c>
      <c r="D1204">
        <v>72</v>
      </c>
      <c r="E1204" s="1">
        <v>52.56</v>
      </c>
    </row>
    <row r="1205" spans="1:5" x14ac:dyDescent="0.3">
      <c r="A1205">
        <v>23081</v>
      </c>
      <c r="B1205">
        <v>2013</v>
      </c>
      <c r="C1205">
        <v>2</v>
      </c>
      <c r="D1205">
        <v>60</v>
      </c>
      <c r="E1205" s="1">
        <v>43.8</v>
      </c>
    </row>
    <row r="1206" spans="1:5" x14ac:dyDescent="0.3">
      <c r="A1206">
        <v>23081</v>
      </c>
      <c r="B1206">
        <v>2014</v>
      </c>
      <c r="C1206">
        <v>2</v>
      </c>
      <c r="D1206">
        <v>72</v>
      </c>
      <c r="E1206" s="1">
        <v>52.56</v>
      </c>
    </row>
    <row r="1207" spans="1:5" x14ac:dyDescent="0.3">
      <c r="A1207">
        <v>23081</v>
      </c>
      <c r="B1207">
        <v>2015</v>
      </c>
      <c r="C1207">
        <v>2</v>
      </c>
      <c r="D1207">
        <v>76</v>
      </c>
      <c r="E1207" s="1">
        <v>55.48</v>
      </c>
    </row>
    <row r="1208" spans="1:5" x14ac:dyDescent="0.3">
      <c r="A1208">
        <v>23081</v>
      </c>
      <c r="B1208">
        <v>2016</v>
      </c>
      <c r="C1208">
        <v>2</v>
      </c>
      <c r="D1208">
        <v>81</v>
      </c>
      <c r="E1208" s="1">
        <v>59.129999999999995</v>
      </c>
    </row>
    <row r="1209" spans="1:5" x14ac:dyDescent="0.3">
      <c r="A1209">
        <v>23081</v>
      </c>
      <c r="B1209">
        <v>2017</v>
      </c>
      <c r="C1209">
        <v>2</v>
      </c>
      <c r="D1209">
        <v>63</v>
      </c>
      <c r="E1209" s="1">
        <v>45.99</v>
      </c>
    </row>
    <row r="1210" spans="1:5" x14ac:dyDescent="0.3">
      <c r="A1210">
        <v>23081</v>
      </c>
      <c r="B1210">
        <v>2018</v>
      </c>
      <c r="C1210">
        <v>2</v>
      </c>
      <c r="D1210">
        <v>76</v>
      </c>
      <c r="E1210" s="1">
        <v>55.48</v>
      </c>
    </row>
    <row r="1211" spans="1:5" x14ac:dyDescent="0.3">
      <c r="A1211">
        <v>23081</v>
      </c>
      <c r="B1211">
        <v>2019</v>
      </c>
      <c r="C1211">
        <v>2</v>
      </c>
      <c r="D1211">
        <v>67</v>
      </c>
      <c r="E1211" s="1">
        <v>48.91</v>
      </c>
    </row>
    <row r="1212" spans="1:5" x14ac:dyDescent="0.3">
      <c r="A1212">
        <v>23086</v>
      </c>
      <c r="B1212">
        <v>2009</v>
      </c>
      <c r="C1212">
        <v>2</v>
      </c>
      <c r="D1212">
        <v>86</v>
      </c>
      <c r="E1212" s="1">
        <v>62.78</v>
      </c>
    </row>
    <row r="1213" spans="1:5" x14ac:dyDescent="0.3">
      <c r="A1213">
        <v>23086</v>
      </c>
      <c r="B1213">
        <v>2010</v>
      </c>
      <c r="C1213">
        <v>2</v>
      </c>
      <c r="D1213">
        <v>105</v>
      </c>
      <c r="E1213" s="1">
        <v>76.649999999999991</v>
      </c>
    </row>
    <row r="1214" spans="1:5" x14ac:dyDescent="0.3">
      <c r="A1214">
        <v>23086</v>
      </c>
      <c r="B1214">
        <v>2011</v>
      </c>
      <c r="C1214">
        <v>2</v>
      </c>
      <c r="D1214">
        <v>105</v>
      </c>
      <c r="E1214" s="1">
        <v>76.649999999999991</v>
      </c>
    </row>
    <row r="1215" spans="1:5" x14ac:dyDescent="0.3">
      <c r="A1215">
        <v>23086</v>
      </c>
      <c r="B1215">
        <v>2012</v>
      </c>
      <c r="C1215">
        <v>2</v>
      </c>
      <c r="D1215">
        <v>94</v>
      </c>
      <c r="E1215" s="1">
        <v>68.62</v>
      </c>
    </row>
    <row r="1216" spans="1:5" x14ac:dyDescent="0.3">
      <c r="A1216">
        <v>23086</v>
      </c>
      <c r="B1216">
        <v>2013</v>
      </c>
      <c r="C1216">
        <v>2</v>
      </c>
      <c r="D1216">
        <v>121</v>
      </c>
      <c r="E1216" s="1">
        <v>88.33</v>
      </c>
    </row>
    <row r="1217" spans="1:5" x14ac:dyDescent="0.3">
      <c r="A1217">
        <v>23086</v>
      </c>
      <c r="B1217">
        <v>2014</v>
      </c>
      <c r="C1217">
        <v>2</v>
      </c>
      <c r="D1217">
        <v>108</v>
      </c>
      <c r="E1217" s="1">
        <v>78.84</v>
      </c>
    </row>
    <row r="1218" spans="1:5" x14ac:dyDescent="0.3">
      <c r="A1218">
        <v>23086</v>
      </c>
      <c r="B1218">
        <v>2015</v>
      </c>
      <c r="C1218">
        <v>2</v>
      </c>
      <c r="D1218">
        <v>90</v>
      </c>
      <c r="E1218" s="1">
        <v>65.7</v>
      </c>
    </row>
    <row r="1219" spans="1:5" x14ac:dyDescent="0.3">
      <c r="A1219">
        <v>23086</v>
      </c>
      <c r="B1219">
        <v>2016</v>
      </c>
      <c r="C1219">
        <v>2</v>
      </c>
      <c r="D1219">
        <v>119</v>
      </c>
      <c r="E1219" s="1">
        <v>86.87</v>
      </c>
    </row>
    <row r="1220" spans="1:5" x14ac:dyDescent="0.3">
      <c r="A1220">
        <v>23086</v>
      </c>
      <c r="B1220">
        <v>2017</v>
      </c>
      <c r="C1220">
        <v>2</v>
      </c>
      <c r="D1220">
        <v>103</v>
      </c>
      <c r="E1220" s="1">
        <v>75.19</v>
      </c>
    </row>
    <row r="1221" spans="1:5" x14ac:dyDescent="0.3">
      <c r="A1221">
        <v>23086</v>
      </c>
      <c r="B1221">
        <v>2018</v>
      </c>
      <c r="C1221">
        <v>2</v>
      </c>
      <c r="D1221">
        <v>112</v>
      </c>
      <c r="E1221" s="1">
        <v>81.759999999999991</v>
      </c>
    </row>
    <row r="1222" spans="1:5" x14ac:dyDescent="0.3">
      <c r="A1222">
        <v>23086</v>
      </c>
      <c r="B1222">
        <v>2019</v>
      </c>
      <c r="C1222">
        <v>2</v>
      </c>
      <c r="D1222">
        <v>117</v>
      </c>
      <c r="E1222" s="1">
        <v>85.41</v>
      </c>
    </row>
    <row r="1223" spans="1:5" x14ac:dyDescent="0.3">
      <c r="A1223">
        <v>23088</v>
      </c>
      <c r="B1223">
        <v>2009</v>
      </c>
      <c r="C1223">
        <v>2</v>
      </c>
      <c r="D1223">
        <v>249</v>
      </c>
      <c r="E1223" s="1">
        <v>181.76999999999998</v>
      </c>
    </row>
    <row r="1224" spans="1:5" x14ac:dyDescent="0.3">
      <c r="A1224">
        <v>23088</v>
      </c>
      <c r="B1224">
        <v>2010</v>
      </c>
      <c r="C1224">
        <v>2</v>
      </c>
      <c r="D1224">
        <v>264</v>
      </c>
      <c r="E1224" s="1">
        <v>192.72</v>
      </c>
    </row>
    <row r="1225" spans="1:5" x14ac:dyDescent="0.3">
      <c r="A1225">
        <v>23088</v>
      </c>
      <c r="B1225">
        <v>2011</v>
      </c>
      <c r="C1225">
        <v>2</v>
      </c>
      <c r="D1225">
        <v>257</v>
      </c>
      <c r="E1225" s="1">
        <v>187.60999999999999</v>
      </c>
    </row>
    <row r="1226" spans="1:5" x14ac:dyDescent="0.3">
      <c r="A1226">
        <v>23088</v>
      </c>
      <c r="B1226">
        <v>2012</v>
      </c>
      <c r="C1226">
        <v>2</v>
      </c>
      <c r="D1226">
        <v>301</v>
      </c>
      <c r="E1226" s="1">
        <v>219.73</v>
      </c>
    </row>
    <row r="1227" spans="1:5" x14ac:dyDescent="0.3">
      <c r="A1227">
        <v>23088</v>
      </c>
      <c r="B1227">
        <v>2013</v>
      </c>
      <c r="C1227">
        <v>2</v>
      </c>
      <c r="D1227">
        <v>277</v>
      </c>
      <c r="E1227" s="1">
        <v>202.21</v>
      </c>
    </row>
    <row r="1228" spans="1:5" x14ac:dyDescent="0.3">
      <c r="A1228">
        <v>23088</v>
      </c>
      <c r="B1228">
        <v>2014</v>
      </c>
      <c r="C1228">
        <v>2</v>
      </c>
      <c r="D1228">
        <v>320</v>
      </c>
      <c r="E1228" s="1">
        <v>233.6</v>
      </c>
    </row>
    <row r="1229" spans="1:5" x14ac:dyDescent="0.3">
      <c r="A1229">
        <v>23088</v>
      </c>
      <c r="B1229">
        <v>2015</v>
      </c>
      <c r="C1229">
        <v>2</v>
      </c>
      <c r="D1229">
        <v>305</v>
      </c>
      <c r="E1229" s="1">
        <v>222.65</v>
      </c>
    </row>
    <row r="1230" spans="1:5" x14ac:dyDescent="0.3">
      <c r="A1230">
        <v>23088</v>
      </c>
      <c r="B1230">
        <v>2016</v>
      </c>
      <c r="C1230">
        <v>2</v>
      </c>
      <c r="D1230">
        <v>319</v>
      </c>
      <c r="E1230" s="1">
        <v>232.87</v>
      </c>
    </row>
    <row r="1231" spans="1:5" x14ac:dyDescent="0.3">
      <c r="A1231">
        <v>23088</v>
      </c>
      <c r="B1231">
        <v>2017</v>
      </c>
      <c r="C1231">
        <v>2</v>
      </c>
      <c r="D1231">
        <v>283</v>
      </c>
      <c r="E1231" s="1">
        <v>206.59</v>
      </c>
    </row>
    <row r="1232" spans="1:5" x14ac:dyDescent="0.3">
      <c r="A1232">
        <v>23088</v>
      </c>
      <c r="B1232">
        <v>2018</v>
      </c>
      <c r="C1232">
        <v>2</v>
      </c>
      <c r="D1232">
        <v>315</v>
      </c>
      <c r="E1232" s="1">
        <v>229.95</v>
      </c>
    </row>
    <row r="1233" spans="1:5" x14ac:dyDescent="0.3">
      <c r="A1233">
        <v>23088</v>
      </c>
      <c r="B1233">
        <v>2019</v>
      </c>
      <c r="C1233">
        <v>2</v>
      </c>
      <c r="D1233">
        <v>310</v>
      </c>
      <c r="E1233" s="1">
        <v>226.29999999999998</v>
      </c>
    </row>
    <row r="1234" spans="1:5" x14ac:dyDescent="0.3">
      <c r="A1234">
        <v>23094</v>
      </c>
      <c r="B1234">
        <v>2009</v>
      </c>
      <c r="C1234">
        <v>2</v>
      </c>
      <c r="D1234">
        <v>161</v>
      </c>
      <c r="E1234" s="1">
        <v>117.53</v>
      </c>
    </row>
    <row r="1235" spans="1:5" x14ac:dyDescent="0.3">
      <c r="A1235">
        <v>23094</v>
      </c>
      <c r="B1235">
        <v>2010</v>
      </c>
      <c r="C1235">
        <v>2</v>
      </c>
      <c r="D1235">
        <v>142</v>
      </c>
      <c r="E1235" s="1">
        <v>103.66</v>
      </c>
    </row>
    <row r="1236" spans="1:5" x14ac:dyDescent="0.3">
      <c r="A1236">
        <v>23094</v>
      </c>
      <c r="B1236">
        <v>2011</v>
      </c>
      <c r="C1236">
        <v>2</v>
      </c>
      <c r="D1236">
        <v>153</v>
      </c>
      <c r="E1236" s="1">
        <v>111.69</v>
      </c>
    </row>
    <row r="1237" spans="1:5" x14ac:dyDescent="0.3">
      <c r="A1237">
        <v>23094</v>
      </c>
      <c r="B1237">
        <v>2012</v>
      </c>
      <c r="C1237">
        <v>2</v>
      </c>
      <c r="D1237">
        <v>180</v>
      </c>
      <c r="E1237" s="1">
        <v>131.4</v>
      </c>
    </row>
    <row r="1238" spans="1:5" x14ac:dyDescent="0.3">
      <c r="A1238">
        <v>23094</v>
      </c>
      <c r="B1238">
        <v>2013</v>
      </c>
      <c r="C1238">
        <v>2</v>
      </c>
      <c r="D1238">
        <v>146</v>
      </c>
      <c r="E1238" s="1">
        <v>106.58</v>
      </c>
    </row>
    <row r="1239" spans="1:5" x14ac:dyDescent="0.3">
      <c r="A1239">
        <v>23094</v>
      </c>
      <c r="B1239">
        <v>2014</v>
      </c>
      <c r="C1239">
        <v>2</v>
      </c>
      <c r="D1239">
        <v>162</v>
      </c>
      <c r="E1239" s="1">
        <v>118.25999999999999</v>
      </c>
    </row>
    <row r="1240" spans="1:5" x14ac:dyDescent="0.3">
      <c r="A1240">
        <v>23094</v>
      </c>
      <c r="B1240">
        <v>2015</v>
      </c>
      <c r="C1240">
        <v>2</v>
      </c>
      <c r="D1240">
        <v>166</v>
      </c>
      <c r="E1240" s="1">
        <v>121.17999999999999</v>
      </c>
    </row>
    <row r="1241" spans="1:5" x14ac:dyDescent="0.3">
      <c r="A1241">
        <v>23094</v>
      </c>
      <c r="B1241">
        <v>2016</v>
      </c>
      <c r="C1241">
        <v>2</v>
      </c>
      <c r="D1241">
        <v>179</v>
      </c>
      <c r="E1241" s="1">
        <v>130.66999999999999</v>
      </c>
    </row>
    <row r="1242" spans="1:5" x14ac:dyDescent="0.3">
      <c r="A1242">
        <v>23094</v>
      </c>
      <c r="B1242">
        <v>2017</v>
      </c>
      <c r="C1242">
        <v>2</v>
      </c>
      <c r="D1242">
        <v>179</v>
      </c>
      <c r="E1242" s="1">
        <v>130.66999999999999</v>
      </c>
    </row>
    <row r="1243" spans="1:5" x14ac:dyDescent="0.3">
      <c r="A1243">
        <v>23094</v>
      </c>
      <c r="B1243">
        <v>2018</v>
      </c>
      <c r="C1243">
        <v>2</v>
      </c>
      <c r="D1243">
        <v>171</v>
      </c>
      <c r="E1243" s="1">
        <v>124.83</v>
      </c>
    </row>
    <row r="1244" spans="1:5" x14ac:dyDescent="0.3">
      <c r="A1244">
        <v>23094</v>
      </c>
      <c r="B1244">
        <v>2019</v>
      </c>
      <c r="C1244">
        <v>2</v>
      </c>
      <c r="D1244">
        <v>152</v>
      </c>
      <c r="E1244" s="1">
        <v>110.96</v>
      </c>
    </row>
    <row r="1245" spans="1:5" x14ac:dyDescent="0.3">
      <c r="A1245">
        <v>23096</v>
      </c>
      <c r="B1245">
        <v>2009</v>
      </c>
      <c r="C1245">
        <v>2</v>
      </c>
      <c r="D1245">
        <v>138</v>
      </c>
      <c r="E1245" s="1">
        <v>100.74</v>
      </c>
    </row>
    <row r="1246" spans="1:5" x14ac:dyDescent="0.3">
      <c r="A1246">
        <v>23096</v>
      </c>
      <c r="B1246">
        <v>2010</v>
      </c>
      <c r="C1246">
        <v>2</v>
      </c>
      <c r="D1246">
        <v>148</v>
      </c>
      <c r="E1246" s="1">
        <v>108.03999999999999</v>
      </c>
    </row>
    <row r="1247" spans="1:5" x14ac:dyDescent="0.3">
      <c r="A1247">
        <v>23096</v>
      </c>
      <c r="B1247">
        <v>2011</v>
      </c>
      <c r="C1247">
        <v>2</v>
      </c>
      <c r="D1247">
        <v>180</v>
      </c>
      <c r="E1247" s="1">
        <v>131.4</v>
      </c>
    </row>
    <row r="1248" spans="1:5" x14ac:dyDescent="0.3">
      <c r="A1248">
        <v>23096</v>
      </c>
      <c r="B1248">
        <v>2012</v>
      </c>
      <c r="C1248">
        <v>2</v>
      </c>
      <c r="D1248">
        <v>160</v>
      </c>
      <c r="E1248" s="1">
        <v>116.8</v>
      </c>
    </row>
    <row r="1249" spans="1:5" x14ac:dyDescent="0.3">
      <c r="A1249">
        <v>23096</v>
      </c>
      <c r="B1249">
        <v>2013</v>
      </c>
      <c r="C1249">
        <v>2</v>
      </c>
      <c r="D1249">
        <v>164</v>
      </c>
      <c r="E1249" s="1">
        <v>119.72</v>
      </c>
    </row>
    <row r="1250" spans="1:5" x14ac:dyDescent="0.3">
      <c r="A1250">
        <v>23096</v>
      </c>
      <c r="B1250">
        <v>2014</v>
      </c>
      <c r="C1250">
        <v>2</v>
      </c>
      <c r="D1250">
        <v>175</v>
      </c>
      <c r="E1250" s="1">
        <v>127.75</v>
      </c>
    </row>
    <row r="1251" spans="1:5" x14ac:dyDescent="0.3">
      <c r="A1251">
        <v>23096</v>
      </c>
      <c r="B1251">
        <v>2015</v>
      </c>
      <c r="C1251">
        <v>2</v>
      </c>
      <c r="D1251">
        <v>146</v>
      </c>
      <c r="E1251" s="1">
        <v>106.58</v>
      </c>
    </row>
    <row r="1252" spans="1:5" x14ac:dyDescent="0.3">
      <c r="A1252">
        <v>23096</v>
      </c>
      <c r="B1252">
        <v>2016</v>
      </c>
      <c r="C1252">
        <v>2</v>
      </c>
      <c r="D1252">
        <v>151</v>
      </c>
      <c r="E1252" s="1">
        <v>110.23</v>
      </c>
    </row>
    <row r="1253" spans="1:5" x14ac:dyDescent="0.3">
      <c r="A1253">
        <v>23096</v>
      </c>
      <c r="B1253">
        <v>2017</v>
      </c>
      <c r="C1253">
        <v>2</v>
      </c>
      <c r="D1253">
        <v>165</v>
      </c>
      <c r="E1253" s="1">
        <v>120.45</v>
      </c>
    </row>
    <row r="1254" spans="1:5" x14ac:dyDescent="0.3">
      <c r="A1254">
        <v>23096</v>
      </c>
      <c r="B1254">
        <v>2018</v>
      </c>
      <c r="C1254">
        <v>2</v>
      </c>
      <c r="D1254">
        <v>140</v>
      </c>
      <c r="E1254" s="1">
        <v>102.2</v>
      </c>
    </row>
    <row r="1255" spans="1:5" x14ac:dyDescent="0.3">
      <c r="A1255">
        <v>23096</v>
      </c>
      <c r="B1255">
        <v>2019</v>
      </c>
      <c r="C1255">
        <v>2</v>
      </c>
      <c r="D1255">
        <v>148</v>
      </c>
      <c r="E1255" s="1">
        <v>108.03999999999999</v>
      </c>
    </row>
    <row r="1256" spans="1:5" x14ac:dyDescent="0.3">
      <c r="A1256">
        <v>23097</v>
      </c>
      <c r="B1256">
        <v>2009</v>
      </c>
      <c r="C1256">
        <v>2</v>
      </c>
      <c r="D1256">
        <v>65</v>
      </c>
      <c r="E1256" s="1">
        <v>47.449999999999996</v>
      </c>
    </row>
    <row r="1257" spans="1:5" x14ac:dyDescent="0.3">
      <c r="A1257">
        <v>23097</v>
      </c>
      <c r="B1257">
        <v>2010</v>
      </c>
      <c r="C1257">
        <v>2</v>
      </c>
      <c r="D1257">
        <v>67</v>
      </c>
      <c r="E1257" s="1">
        <v>48.91</v>
      </c>
    </row>
    <row r="1258" spans="1:5" x14ac:dyDescent="0.3">
      <c r="A1258">
        <v>23097</v>
      </c>
      <c r="B1258">
        <v>2011</v>
      </c>
      <c r="C1258">
        <v>2</v>
      </c>
      <c r="D1258">
        <v>55</v>
      </c>
      <c r="E1258" s="1">
        <v>40.15</v>
      </c>
    </row>
    <row r="1259" spans="1:5" x14ac:dyDescent="0.3">
      <c r="A1259">
        <v>23097</v>
      </c>
      <c r="B1259">
        <v>2012</v>
      </c>
      <c r="C1259">
        <v>2</v>
      </c>
      <c r="D1259">
        <v>58</v>
      </c>
      <c r="E1259" s="1">
        <v>42.339999999999996</v>
      </c>
    </row>
    <row r="1260" spans="1:5" x14ac:dyDescent="0.3">
      <c r="A1260">
        <v>23097</v>
      </c>
      <c r="B1260">
        <v>2013</v>
      </c>
      <c r="C1260">
        <v>2</v>
      </c>
      <c r="D1260">
        <v>65</v>
      </c>
      <c r="E1260" s="1">
        <v>47.449999999999996</v>
      </c>
    </row>
    <row r="1261" spans="1:5" x14ac:dyDescent="0.3">
      <c r="A1261">
        <v>23097</v>
      </c>
      <c r="B1261">
        <v>2014</v>
      </c>
      <c r="C1261">
        <v>2</v>
      </c>
      <c r="D1261">
        <v>60</v>
      </c>
      <c r="E1261" s="1">
        <v>43.8</v>
      </c>
    </row>
    <row r="1262" spans="1:5" x14ac:dyDescent="0.3">
      <c r="A1262">
        <v>23097</v>
      </c>
      <c r="B1262">
        <v>2015</v>
      </c>
      <c r="C1262">
        <v>2</v>
      </c>
      <c r="D1262">
        <v>66</v>
      </c>
      <c r="E1262" s="1">
        <v>48.18</v>
      </c>
    </row>
    <row r="1263" spans="1:5" x14ac:dyDescent="0.3">
      <c r="A1263">
        <v>23097</v>
      </c>
      <c r="B1263">
        <v>2016</v>
      </c>
      <c r="C1263">
        <v>2</v>
      </c>
      <c r="D1263">
        <v>58</v>
      </c>
      <c r="E1263" s="1">
        <v>42.339999999999996</v>
      </c>
    </row>
    <row r="1264" spans="1:5" x14ac:dyDescent="0.3">
      <c r="A1264">
        <v>23097</v>
      </c>
      <c r="B1264">
        <v>2017</v>
      </c>
      <c r="C1264">
        <v>2</v>
      </c>
      <c r="D1264">
        <v>51</v>
      </c>
      <c r="E1264" s="1">
        <v>37.229999999999997</v>
      </c>
    </row>
    <row r="1265" spans="1:5" x14ac:dyDescent="0.3">
      <c r="A1265">
        <v>23097</v>
      </c>
      <c r="B1265">
        <v>2018</v>
      </c>
      <c r="C1265">
        <v>2</v>
      </c>
      <c r="D1265">
        <v>61</v>
      </c>
      <c r="E1265" s="1">
        <v>44.53</v>
      </c>
    </row>
    <row r="1266" spans="1:5" x14ac:dyDescent="0.3">
      <c r="A1266">
        <v>23097</v>
      </c>
      <c r="B1266">
        <v>2019</v>
      </c>
      <c r="C1266">
        <v>2</v>
      </c>
      <c r="D1266">
        <v>66</v>
      </c>
      <c r="E1266" s="1">
        <v>48.18</v>
      </c>
    </row>
    <row r="1267" spans="1:5" x14ac:dyDescent="0.3">
      <c r="A1267">
        <v>23098</v>
      </c>
      <c r="B1267">
        <v>2009</v>
      </c>
      <c r="C1267">
        <v>2</v>
      </c>
      <c r="D1267">
        <v>21</v>
      </c>
      <c r="E1267" s="1">
        <v>15.33</v>
      </c>
    </row>
    <row r="1268" spans="1:5" x14ac:dyDescent="0.3">
      <c r="A1268">
        <v>23098</v>
      </c>
      <c r="B1268">
        <v>2010</v>
      </c>
      <c r="C1268">
        <v>2</v>
      </c>
      <c r="D1268">
        <v>27</v>
      </c>
      <c r="E1268" s="1">
        <v>19.71</v>
      </c>
    </row>
    <row r="1269" spans="1:5" x14ac:dyDescent="0.3">
      <c r="A1269">
        <v>23098</v>
      </c>
      <c r="B1269">
        <v>2011</v>
      </c>
      <c r="C1269">
        <v>2</v>
      </c>
      <c r="D1269">
        <v>24</v>
      </c>
      <c r="E1269" s="1">
        <v>17.52</v>
      </c>
    </row>
    <row r="1270" spans="1:5" x14ac:dyDescent="0.3">
      <c r="A1270">
        <v>23098</v>
      </c>
      <c r="B1270">
        <v>2012</v>
      </c>
      <c r="C1270">
        <v>2</v>
      </c>
      <c r="D1270">
        <v>30</v>
      </c>
      <c r="E1270" s="1">
        <v>21.9</v>
      </c>
    </row>
    <row r="1271" spans="1:5" x14ac:dyDescent="0.3">
      <c r="A1271">
        <v>23098</v>
      </c>
      <c r="B1271">
        <v>2013</v>
      </c>
      <c r="C1271">
        <v>2</v>
      </c>
      <c r="D1271">
        <v>28</v>
      </c>
      <c r="E1271" s="1">
        <v>20.439999999999998</v>
      </c>
    </row>
    <row r="1272" spans="1:5" x14ac:dyDescent="0.3">
      <c r="A1272">
        <v>23098</v>
      </c>
      <c r="B1272">
        <v>2014</v>
      </c>
      <c r="C1272">
        <v>2</v>
      </c>
      <c r="D1272">
        <v>29</v>
      </c>
      <c r="E1272" s="1">
        <v>21.169999999999998</v>
      </c>
    </row>
    <row r="1273" spans="1:5" x14ac:dyDescent="0.3">
      <c r="A1273">
        <v>23098</v>
      </c>
      <c r="B1273">
        <v>2015</v>
      </c>
      <c r="C1273">
        <v>2</v>
      </c>
      <c r="D1273">
        <v>36</v>
      </c>
      <c r="E1273" s="1">
        <v>26.28</v>
      </c>
    </row>
    <row r="1274" spans="1:5" x14ac:dyDescent="0.3">
      <c r="A1274">
        <v>23098</v>
      </c>
      <c r="B1274">
        <v>2016</v>
      </c>
      <c r="C1274">
        <v>2</v>
      </c>
      <c r="D1274">
        <v>25</v>
      </c>
      <c r="E1274" s="1">
        <v>18.25</v>
      </c>
    </row>
    <row r="1275" spans="1:5" x14ac:dyDescent="0.3">
      <c r="A1275">
        <v>23098</v>
      </c>
      <c r="B1275">
        <v>2017</v>
      </c>
      <c r="C1275">
        <v>2</v>
      </c>
      <c r="D1275">
        <v>32</v>
      </c>
      <c r="E1275" s="1">
        <v>23.36</v>
      </c>
    </row>
    <row r="1276" spans="1:5" x14ac:dyDescent="0.3">
      <c r="A1276">
        <v>23098</v>
      </c>
      <c r="B1276">
        <v>2018</v>
      </c>
      <c r="C1276">
        <v>2</v>
      </c>
      <c r="D1276">
        <v>35</v>
      </c>
      <c r="E1276" s="1">
        <v>25.55</v>
      </c>
    </row>
    <row r="1277" spans="1:5" x14ac:dyDescent="0.3">
      <c r="A1277">
        <v>23098</v>
      </c>
      <c r="B1277">
        <v>2019</v>
      </c>
      <c r="C1277">
        <v>2</v>
      </c>
      <c r="D1277">
        <v>34</v>
      </c>
      <c r="E1277" s="1">
        <v>24.82</v>
      </c>
    </row>
    <row r="1278" spans="1:5" x14ac:dyDescent="0.3">
      <c r="A1278">
        <v>23099</v>
      </c>
      <c r="B1278">
        <v>2009</v>
      </c>
      <c r="C1278">
        <v>2</v>
      </c>
      <c r="D1278">
        <v>51</v>
      </c>
      <c r="E1278" s="1">
        <v>37.229999999999997</v>
      </c>
    </row>
    <row r="1279" spans="1:5" x14ac:dyDescent="0.3">
      <c r="A1279">
        <v>23099</v>
      </c>
      <c r="B1279">
        <v>2010</v>
      </c>
      <c r="C1279">
        <v>2</v>
      </c>
      <c r="D1279">
        <v>57</v>
      </c>
      <c r="E1279" s="1">
        <v>41.61</v>
      </c>
    </row>
    <row r="1280" spans="1:5" x14ac:dyDescent="0.3">
      <c r="A1280">
        <v>23099</v>
      </c>
      <c r="B1280">
        <v>2011</v>
      </c>
      <c r="C1280">
        <v>2</v>
      </c>
      <c r="D1280">
        <v>55</v>
      </c>
      <c r="E1280" s="1">
        <v>40.15</v>
      </c>
    </row>
    <row r="1281" spans="1:5" x14ac:dyDescent="0.3">
      <c r="A1281">
        <v>23099</v>
      </c>
      <c r="B1281">
        <v>2012</v>
      </c>
      <c r="C1281">
        <v>2</v>
      </c>
      <c r="D1281">
        <v>47</v>
      </c>
      <c r="E1281" s="1">
        <v>34.31</v>
      </c>
    </row>
    <row r="1282" spans="1:5" x14ac:dyDescent="0.3">
      <c r="A1282">
        <v>23099</v>
      </c>
      <c r="B1282">
        <v>2013</v>
      </c>
      <c r="C1282">
        <v>2</v>
      </c>
      <c r="D1282">
        <v>45</v>
      </c>
      <c r="E1282" s="1">
        <v>32.85</v>
      </c>
    </row>
    <row r="1283" spans="1:5" x14ac:dyDescent="0.3">
      <c r="A1283">
        <v>23099</v>
      </c>
      <c r="B1283">
        <v>2014</v>
      </c>
      <c r="C1283">
        <v>2</v>
      </c>
      <c r="D1283">
        <v>55</v>
      </c>
      <c r="E1283" s="1">
        <v>40.15</v>
      </c>
    </row>
    <row r="1284" spans="1:5" x14ac:dyDescent="0.3">
      <c r="A1284">
        <v>23099</v>
      </c>
      <c r="B1284">
        <v>2015</v>
      </c>
      <c r="C1284">
        <v>2</v>
      </c>
      <c r="D1284">
        <v>49</v>
      </c>
      <c r="E1284" s="1">
        <v>35.769999999999996</v>
      </c>
    </row>
    <row r="1285" spans="1:5" x14ac:dyDescent="0.3">
      <c r="A1285">
        <v>23099</v>
      </c>
      <c r="B1285">
        <v>2016</v>
      </c>
      <c r="C1285">
        <v>2</v>
      </c>
      <c r="D1285">
        <v>50</v>
      </c>
      <c r="E1285" s="1">
        <v>36.5</v>
      </c>
    </row>
    <row r="1286" spans="1:5" x14ac:dyDescent="0.3">
      <c r="A1286">
        <v>23099</v>
      </c>
      <c r="B1286">
        <v>2017</v>
      </c>
      <c r="C1286">
        <v>2</v>
      </c>
      <c r="D1286">
        <v>53</v>
      </c>
      <c r="E1286" s="1">
        <v>38.69</v>
      </c>
    </row>
    <row r="1287" spans="1:5" x14ac:dyDescent="0.3">
      <c r="A1287">
        <v>23099</v>
      </c>
      <c r="B1287">
        <v>2018</v>
      </c>
      <c r="C1287">
        <v>2</v>
      </c>
      <c r="D1287">
        <v>61</v>
      </c>
      <c r="E1287" s="1">
        <v>44.53</v>
      </c>
    </row>
    <row r="1288" spans="1:5" x14ac:dyDescent="0.3">
      <c r="A1288">
        <v>23099</v>
      </c>
      <c r="B1288">
        <v>2019</v>
      </c>
      <c r="C1288">
        <v>2</v>
      </c>
      <c r="D1288">
        <v>46</v>
      </c>
      <c r="E1288" s="1">
        <v>33.58</v>
      </c>
    </row>
    <row r="1289" spans="1:5" x14ac:dyDescent="0.3">
      <c r="A1289">
        <v>23100</v>
      </c>
      <c r="B1289">
        <v>2009</v>
      </c>
      <c r="C1289">
        <v>2</v>
      </c>
      <c r="D1289">
        <v>24</v>
      </c>
      <c r="E1289" s="1">
        <v>17.52</v>
      </c>
    </row>
    <row r="1290" spans="1:5" x14ac:dyDescent="0.3">
      <c r="A1290">
        <v>23100</v>
      </c>
      <c r="B1290">
        <v>2010</v>
      </c>
      <c r="C1290">
        <v>2</v>
      </c>
      <c r="D1290">
        <v>31</v>
      </c>
      <c r="E1290" s="1">
        <v>22.63</v>
      </c>
    </row>
    <row r="1291" spans="1:5" x14ac:dyDescent="0.3">
      <c r="A1291">
        <v>23100</v>
      </c>
      <c r="B1291">
        <v>2011</v>
      </c>
      <c r="C1291">
        <v>2</v>
      </c>
      <c r="D1291">
        <v>21</v>
      </c>
      <c r="E1291" s="1">
        <v>15.33</v>
      </c>
    </row>
    <row r="1292" spans="1:5" x14ac:dyDescent="0.3">
      <c r="A1292">
        <v>23100</v>
      </c>
      <c r="B1292">
        <v>2012</v>
      </c>
      <c r="C1292">
        <v>2</v>
      </c>
      <c r="D1292">
        <v>19</v>
      </c>
      <c r="E1292" s="1">
        <v>13.87</v>
      </c>
    </row>
    <row r="1293" spans="1:5" x14ac:dyDescent="0.3">
      <c r="A1293">
        <v>23100</v>
      </c>
      <c r="B1293">
        <v>2013</v>
      </c>
      <c r="C1293">
        <v>2</v>
      </c>
      <c r="D1293">
        <v>20</v>
      </c>
      <c r="E1293" s="1">
        <v>14.6</v>
      </c>
    </row>
    <row r="1294" spans="1:5" x14ac:dyDescent="0.3">
      <c r="A1294">
        <v>23100</v>
      </c>
      <c r="B1294">
        <v>2014</v>
      </c>
      <c r="C1294">
        <v>2</v>
      </c>
      <c r="D1294">
        <v>26</v>
      </c>
      <c r="E1294" s="1">
        <v>18.98</v>
      </c>
    </row>
    <row r="1295" spans="1:5" x14ac:dyDescent="0.3">
      <c r="A1295">
        <v>23100</v>
      </c>
      <c r="B1295">
        <v>2015</v>
      </c>
      <c r="C1295">
        <v>2</v>
      </c>
      <c r="D1295">
        <v>36</v>
      </c>
      <c r="E1295" s="1">
        <v>26.28</v>
      </c>
    </row>
    <row r="1296" spans="1:5" x14ac:dyDescent="0.3">
      <c r="A1296">
        <v>23100</v>
      </c>
      <c r="B1296">
        <v>2016</v>
      </c>
      <c r="C1296">
        <v>2</v>
      </c>
      <c r="D1296">
        <v>30</v>
      </c>
      <c r="E1296" s="1">
        <v>21.9</v>
      </c>
    </row>
    <row r="1297" spans="1:5" x14ac:dyDescent="0.3">
      <c r="A1297">
        <v>23100</v>
      </c>
      <c r="B1297">
        <v>2017</v>
      </c>
      <c r="C1297">
        <v>2</v>
      </c>
      <c r="D1297">
        <v>31</v>
      </c>
      <c r="E1297" s="1">
        <v>22.63</v>
      </c>
    </row>
    <row r="1298" spans="1:5" x14ac:dyDescent="0.3">
      <c r="A1298">
        <v>23100</v>
      </c>
      <c r="B1298">
        <v>2018</v>
      </c>
      <c r="C1298">
        <v>2</v>
      </c>
      <c r="D1298">
        <v>24</v>
      </c>
      <c r="E1298" s="1">
        <v>17.52</v>
      </c>
    </row>
    <row r="1299" spans="1:5" x14ac:dyDescent="0.3">
      <c r="A1299">
        <v>23100</v>
      </c>
      <c r="B1299">
        <v>2019</v>
      </c>
      <c r="C1299">
        <v>2</v>
      </c>
      <c r="D1299">
        <v>23</v>
      </c>
      <c r="E1299" s="1">
        <v>16.79</v>
      </c>
    </row>
    <row r="1300" spans="1:5" x14ac:dyDescent="0.3">
      <c r="A1300">
        <v>23101</v>
      </c>
      <c r="B1300">
        <v>2009</v>
      </c>
      <c r="C1300">
        <v>2</v>
      </c>
      <c r="D1300">
        <v>97</v>
      </c>
      <c r="E1300" s="1">
        <v>70.81</v>
      </c>
    </row>
    <row r="1301" spans="1:5" x14ac:dyDescent="0.3">
      <c r="A1301">
        <v>23101</v>
      </c>
      <c r="B1301">
        <v>2010</v>
      </c>
      <c r="C1301">
        <v>2</v>
      </c>
      <c r="D1301">
        <v>94</v>
      </c>
      <c r="E1301" s="1">
        <v>68.62</v>
      </c>
    </row>
    <row r="1302" spans="1:5" x14ac:dyDescent="0.3">
      <c r="A1302">
        <v>23101</v>
      </c>
      <c r="B1302">
        <v>2011</v>
      </c>
      <c r="C1302">
        <v>2</v>
      </c>
      <c r="D1302">
        <v>102</v>
      </c>
      <c r="E1302" s="1">
        <v>74.459999999999994</v>
      </c>
    </row>
    <row r="1303" spans="1:5" x14ac:dyDescent="0.3">
      <c r="A1303">
        <v>23101</v>
      </c>
      <c r="B1303">
        <v>2012</v>
      </c>
      <c r="C1303">
        <v>2</v>
      </c>
      <c r="D1303">
        <v>102</v>
      </c>
      <c r="E1303" s="1">
        <v>74.459999999999994</v>
      </c>
    </row>
    <row r="1304" spans="1:5" x14ac:dyDescent="0.3">
      <c r="A1304">
        <v>23101</v>
      </c>
      <c r="B1304">
        <v>2013</v>
      </c>
      <c r="C1304">
        <v>2</v>
      </c>
      <c r="D1304">
        <v>103</v>
      </c>
      <c r="E1304" s="1">
        <v>75.19</v>
      </c>
    </row>
    <row r="1305" spans="1:5" x14ac:dyDescent="0.3">
      <c r="A1305">
        <v>23101</v>
      </c>
      <c r="B1305">
        <v>2014</v>
      </c>
      <c r="C1305">
        <v>2</v>
      </c>
      <c r="D1305">
        <v>89</v>
      </c>
      <c r="E1305" s="1">
        <v>64.97</v>
      </c>
    </row>
    <row r="1306" spans="1:5" x14ac:dyDescent="0.3">
      <c r="A1306">
        <v>23101</v>
      </c>
      <c r="B1306">
        <v>2015</v>
      </c>
      <c r="C1306">
        <v>2</v>
      </c>
      <c r="D1306">
        <v>128</v>
      </c>
      <c r="E1306" s="1">
        <v>93.44</v>
      </c>
    </row>
    <row r="1307" spans="1:5" x14ac:dyDescent="0.3">
      <c r="A1307">
        <v>23101</v>
      </c>
      <c r="B1307">
        <v>2016</v>
      </c>
      <c r="C1307">
        <v>2</v>
      </c>
      <c r="D1307">
        <v>102</v>
      </c>
      <c r="E1307" s="1">
        <v>74.459999999999994</v>
      </c>
    </row>
    <row r="1308" spans="1:5" x14ac:dyDescent="0.3">
      <c r="A1308">
        <v>23101</v>
      </c>
      <c r="B1308">
        <v>2017</v>
      </c>
      <c r="C1308">
        <v>2</v>
      </c>
      <c r="D1308">
        <v>105</v>
      </c>
      <c r="E1308" s="1">
        <v>76.649999999999991</v>
      </c>
    </row>
    <row r="1309" spans="1:5" x14ac:dyDescent="0.3">
      <c r="A1309">
        <v>23101</v>
      </c>
      <c r="B1309">
        <v>2018</v>
      </c>
      <c r="C1309">
        <v>2</v>
      </c>
      <c r="D1309">
        <v>115</v>
      </c>
      <c r="E1309" s="1">
        <v>83.95</v>
      </c>
    </row>
    <row r="1310" spans="1:5" x14ac:dyDescent="0.3">
      <c r="A1310">
        <v>23101</v>
      </c>
      <c r="B1310">
        <v>2019</v>
      </c>
      <c r="C1310">
        <v>2</v>
      </c>
      <c r="D1310">
        <v>114</v>
      </c>
      <c r="E1310" s="1">
        <v>83.22</v>
      </c>
    </row>
    <row r="1311" spans="1:5" x14ac:dyDescent="0.3">
      <c r="A1311">
        <v>23102</v>
      </c>
      <c r="B1311">
        <v>2009</v>
      </c>
      <c r="C1311">
        <v>2</v>
      </c>
      <c r="D1311">
        <v>100</v>
      </c>
      <c r="E1311" s="1">
        <v>73</v>
      </c>
    </row>
    <row r="1312" spans="1:5" x14ac:dyDescent="0.3">
      <c r="A1312">
        <v>23102</v>
      </c>
      <c r="B1312">
        <v>2010</v>
      </c>
      <c r="C1312">
        <v>2</v>
      </c>
      <c r="D1312">
        <v>111</v>
      </c>
      <c r="E1312" s="1">
        <v>81.03</v>
      </c>
    </row>
    <row r="1313" spans="1:5" x14ac:dyDescent="0.3">
      <c r="A1313">
        <v>23102</v>
      </c>
      <c r="B1313">
        <v>2011</v>
      </c>
      <c r="C1313">
        <v>2</v>
      </c>
      <c r="D1313">
        <v>113</v>
      </c>
      <c r="E1313" s="1">
        <v>82.49</v>
      </c>
    </row>
    <row r="1314" spans="1:5" x14ac:dyDescent="0.3">
      <c r="A1314">
        <v>23102</v>
      </c>
      <c r="B1314">
        <v>2012</v>
      </c>
      <c r="C1314">
        <v>2</v>
      </c>
      <c r="D1314">
        <v>108</v>
      </c>
      <c r="E1314" s="1">
        <v>78.84</v>
      </c>
    </row>
    <row r="1315" spans="1:5" x14ac:dyDescent="0.3">
      <c r="A1315">
        <v>23102</v>
      </c>
      <c r="B1315">
        <v>2013</v>
      </c>
      <c r="C1315">
        <v>2</v>
      </c>
      <c r="D1315">
        <v>112</v>
      </c>
      <c r="E1315" s="1">
        <v>81.759999999999991</v>
      </c>
    </row>
    <row r="1316" spans="1:5" x14ac:dyDescent="0.3">
      <c r="A1316">
        <v>23102</v>
      </c>
      <c r="B1316">
        <v>2014</v>
      </c>
      <c r="C1316">
        <v>2</v>
      </c>
      <c r="D1316">
        <v>129</v>
      </c>
      <c r="E1316" s="1">
        <v>94.17</v>
      </c>
    </row>
    <row r="1317" spans="1:5" x14ac:dyDescent="0.3">
      <c r="A1317">
        <v>23102</v>
      </c>
      <c r="B1317">
        <v>2015</v>
      </c>
      <c r="C1317">
        <v>2</v>
      </c>
      <c r="D1317">
        <v>108</v>
      </c>
      <c r="E1317" s="1">
        <v>78.84</v>
      </c>
    </row>
    <row r="1318" spans="1:5" x14ac:dyDescent="0.3">
      <c r="A1318">
        <v>23102</v>
      </c>
      <c r="B1318">
        <v>2016</v>
      </c>
      <c r="C1318">
        <v>2</v>
      </c>
      <c r="D1318">
        <v>97</v>
      </c>
      <c r="E1318" s="1">
        <v>70.81</v>
      </c>
    </row>
    <row r="1319" spans="1:5" x14ac:dyDescent="0.3">
      <c r="A1319">
        <v>23102</v>
      </c>
      <c r="B1319">
        <v>2017</v>
      </c>
      <c r="C1319">
        <v>2</v>
      </c>
      <c r="D1319">
        <v>107</v>
      </c>
      <c r="E1319" s="1">
        <v>78.11</v>
      </c>
    </row>
    <row r="1320" spans="1:5" x14ac:dyDescent="0.3">
      <c r="A1320">
        <v>23102</v>
      </c>
      <c r="B1320">
        <v>2018</v>
      </c>
      <c r="C1320">
        <v>2</v>
      </c>
      <c r="D1320">
        <v>120</v>
      </c>
      <c r="E1320" s="1">
        <v>87.6</v>
      </c>
    </row>
    <row r="1321" spans="1:5" x14ac:dyDescent="0.3">
      <c r="A1321">
        <v>23102</v>
      </c>
      <c r="B1321">
        <v>2019</v>
      </c>
      <c r="C1321">
        <v>2</v>
      </c>
      <c r="D1321">
        <v>117</v>
      </c>
      <c r="E1321" s="1">
        <v>85.41</v>
      </c>
    </row>
    <row r="1322" spans="1:5" x14ac:dyDescent="0.3">
      <c r="A1322">
        <v>23103</v>
      </c>
      <c r="B1322">
        <v>2009</v>
      </c>
      <c r="C1322">
        <v>2</v>
      </c>
      <c r="D1322">
        <v>81</v>
      </c>
      <c r="E1322" s="1">
        <v>59.129999999999995</v>
      </c>
    </row>
    <row r="1323" spans="1:5" x14ac:dyDescent="0.3">
      <c r="A1323">
        <v>23103</v>
      </c>
      <c r="B1323">
        <v>2010</v>
      </c>
      <c r="C1323">
        <v>2</v>
      </c>
      <c r="D1323">
        <v>68</v>
      </c>
      <c r="E1323" s="1">
        <v>49.64</v>
      </c>
    </row>
    <row r="1324" spans="1:5" x14ac:dyDescent="0.3">
      <c r="A1324">
        <v>23103</v>
      </c>
      <c r="B1324">
        <v>2011</v>
      </c>
      <c r="C1324">
        <v>2</v>
      </c>
      <c r="D1324">
        <v>69</v>
      </c>
      <c r="E1324" s="1">
        <v>50.37</v>
      </c>
    </row>
    <row r="1325" spans="1:5" x14ac:dyDescent="0.3">
      <c r="A1325">
        <v>23103</v>
      </c>
      <c r="B1325">
        <v>2012</v>
      </c>
      <c r="C1325">
        <v>2</v>
      </c>
      <c r="D1325">
        <v>77</v>
      </c>
      <c r="E1325" s="1">
        <v>56.21</v>
      </c>
    </row>
    <row r="1326" spans="1:5" x14ac:dyDescent="0.3">
      <c r="A1326">
        <v>23103</v>
      </c>
      <c r="B1326">
        <v>2013</v>
      </c>
      <c r="C1326">
        <v>2</v>
      </c>
      <c r="D1326">
        <v>82</v>
      </c>
      <c r="E1326" s="1">
        <v>59.86</v>
      </c>
    </row>
    <row r="1327" spans="1:5" x14ac:dyDescent="0.3">
      <c r="A1327">
        <v>23103</v>
      </c>
      <c r="B1327">
        <v>2014</v>
      </c>
      <c r="C1327">
        <v>2</v>
      </c>
      <c r="D1327">
        <v>76</v>
      </c>
      <c r="E1327" s="1">
        <v>55.48</v>
      </c>
    </row>
    <row r="1328" spans="1:5" x14ac:dyDescent="0.3">
      <c r="A1328">
        <v>23103</v>
      </c>
      <c r="B1328">
        <v>2015</v>
      </c>
      <c r="C1328">
        <v>2</v>
      </c>
      <c r="D1328">
        <v>84</v>
      </c>
      <c r="E1328" s="1">
        <v>61.32</v>
      </c>
    </row>
    <row r="1329" spans="1:5" x14ac:dyDescent="0.3">
      <c r="A1329">
        <v>23103</v>
      </c>
      <c r="B1329">
        <v>2016</v>
      </c>
      <c r="C1329">
        <v>2</v>
      </c>
      <c r="D1329">
        <v>86</v>
      </c>
      <c r="E1329" s="1">
        <v>62.78</v>
      </c>
    </row>
    <row r="1330" spans="1:5" x14ac:dyDescent="0.3">
      <c r="A1330">
        <v>23103</v>
      </c>
      <c r="B1330">
        <v>2017</v>
      </c>
      <c r="C1330">
        <v>2</v>
      </c>
      <c r="D1330">
        <v>88</v>
      </c>
      <c r="E1330" s="1">
        <v>64.239999999999995</v>
      </c>
    </row>
    <row r="1331" spans="1:5" x14ac:dyDescent="0.3">
      <c r="A1331">
        <v>23103</v>
      </c>
      <c r="B1331">
        <v>2018</v>
      </c>
      <c r="C1331">
        <v>2</v>
      </c>
      <c r="D1331">
        <v>81</v>
      </c>
      <c r="E1331" s="1">
        <v>59.129999999999995</v>
      </c>
    </row>
    <row r="1332" spans="1:5" x14ac:dyDescent="0.3">
      <c r="A1332">
        <v>23103</v>
      </c>
      <c r="B1332">
        <v>2019</v>
      </c>
      <c r="C1332">
        <v>2</v>
      </c>
      <c r="D1332">
        <v>80</v>
      </c>
      <c r="E1332" s="1">
        <v>58.4</v>
      </c>
    </row>
    <row r="1333" spans="1:5" x14ac:dyDescent="0.3">
      <c r="A1333">
        <v>23104</v>
      </c>
      <c r="B1333">
        <v>2009</v>
      </c>
      <c r="C1333">
        <v>2</v>
      </c>
      <c r="D1333">
        <v>58</v>
      </c>
      <c r="E1333" s="1">
        <v>42.339999999999996</v>
      </c>
    </row>
    <row r="1334" spans="1:5" x14ac:dyDescent="0.3">
      <c r="A1334">
        <v>23104</v>
      </c>
      <c r="B1334">
        <v>2010</v>
      </c>
      <c r="C1334">
        <v>2</v>
      </c>
      <c r="D1334">
        <v>73</v>
      </c>
      <c r="E1334" s="1">
        <v>53.29</v>
      </c>
    </row>
    <row r="1335" spans="1:5" x14ac:dyDescent="0.3">
      <c r="A1335">
        <v>23104</v>
      </c>
      <c r="B1335">
        <v>2011</v>
      </c>
      <c r="C1335">
        <v>2</v>
      </c>
      <c r="D1335">
        <v>50</v>
      </c>
      <c r="E1335" s="1">
        <v>36.5</v>
      </c>
    </row>
    <row r="1336" spans="1:5" x14ac:dyDescent="0.3">
      <c r="A1336">
        <v>23104</v>
      </c>
      <c r="B1336">
        <v>2012</v>
      </c>
      <c r="C1336">
        <v>2</v>
      </c>
      <c r="D1336">
        <v>56</v>
      </c>
      <c r="E1336" s="1">
        <v>40.879999999999995</v>
      </c>
    </row>
    <row r="1337" spans="1:5" x14ac:dyDescent="0.3">
      <c r="A1337">
        <v>23104</v>
      </c>
      <c r="B1337">
        <v>2013</v>
      </c>
      <c r="C1337">
        <v>2</v>
      </c>
      <c r="D1337">
        <v>62</v>
      </c>
      <c r="E1337" s="1">
        <v>45.26</v>
      </c>
    </row>
    <row r="1338" spans="1:5" x14ac:dyDescent="0.3">
      <c r="A1338">
        <v>23104</v>
      </c>
      <c r="B1338">
        <v>2014</v>
      </c>
      <c r="C1338">
        <v>2</v>
      </c>
      <c r="D1338">
        <v>75</v>
      </c>
      <c r="E1338" s="1">
        <v>54.75</v>
      </c>
    </row>
    <row r="1339" spans="1:5" x14ac:dyDescent="0.3">
      <c r="A1339">
        <v>23104</v>
      </c>
      <c r="B1339">
        <v>2015</v>
      </c>
      <c r="C1339">
        <v>2</v>
      </c>
      <c r="D1339">
        <v>58</v>
      </c>
      <c r="E1339" s="1">
        <v>42.339999999999996</v>
      </c>
    </row>
    <row r="1340" spans="1:5" x14ac:dyDescent="0.3">
      <c r="A1340">
        <v>23104</v>
      </c>
      <c r="B1340">
        <v>2016</v>
      </c>
      <c r="C1340">
        <v>2</v>
      </c>
      <c r="D1340">
        <v>85</v>
      </c>
      <c r="E1340" s="1">
        <v>62.05</v>
      </c>
    </row>
    <row r="1341" spans="1:5" x14ac:dyDescent="0.3">
      <c r="A1341">
        <v>23104</v>
      </c>
      <c r="B1341">
        <v>2017</v>
      </c>
      <c r="C1341">
        <v>2</v>
      </c>
      <c r="D1341">
        <v>56</v>
      </c>
      <c r="E1341" s="1">
        <v>40.879999999999995</v>
      </c>
    </row>
    <row r="1342" spans="1:5" x14ac:dyDescent="0.3">
      <c r="A1342">
        <v>23104</v>
      </c>
      <c r="B1342">
        <v>2018</v>
      </c>
      <c r="C1342">
        <v>2</v>
      </c>
      <c r="D1342">
        <v>62</v>
      </c>
      <c r="E1342" s="1">
        <v>45.26</v>
      </c>
    </row>
    <row r="1343" spans="1:5" x14ac:dyDescent="0.3">
      <c r="A1343">
        <v>23104</v>
      </c>
      <c r="B1343">
        <v>2019</v>
      </c>
      <c r="C1343">
        <v>2</v>
      </c>
      <c r="D1343">
        <v>72</v>
      </c>
      <c r="E1343" s="1">
        <v>52.56</v>
      </c>
    </row>
    <row r="1344" spans="1:5" x14ac:dyDescent="0.3">
      <c r="A1344">
        <v>23105</v>
      </c>
      <c r="B1344">
        <v>2009</v>
      </c>
      <c r="C1344">
        <v>2</v>
      </c>
      <c r="D1344">
        <v>83</v>
      </c>
      <c r="E1344" s="1">
        <v>60.589999999999996</v>
      </c>
    </row>
    <row r="1345" spans="1:5" x14ac:dyDescent="0.3">
      <c r="A1345">
        <v>23105</v>
      </c>
      <c r="B1345">
        <v>2010</v>
      </c>
      <c r="C1345">
        <v>2</v>
      </c>
      <c r="D1345">
        <v>78</v>
      </c>
      <c r="E1345" s="1">
        <v>56.94</v>
      </c>
    </row>
    <row r="1346" spans="1:5" x14ac:dyDescent="0.3">
      <c r="A1346">
        <v>23105</v>
      </c>
      <c r="B1346">
        <v>2011</v>
      </c>
      <c r="C1346">
        <v>2</v>
      </c>
      <c r="D1346">
        <v>82</v>
      </c>
      <c r="E1346" s="1">
        <v>59.86</v>
      </c>
    </row>
    <row r="1347" spans="1:5" x14ac:dyDescent="0.3">
      <c r="A1347">
        <v>23105</v>
      </c>
      <c r="B1347">
        <v>2012</v>
      </c>
      <c r="C1347">
        <v>2</v>
      </c>
      <c r="D1347">
        <v>82</v>
      </c>
      <c r="E1347" s="1">
        <v>59.86</v>
      </c>
    </row>
    <row r="1348" spans="1:5" x14ac:dyDescent="0.3">
      <c r="A1348">
        <v>23105</v>
      </c>
      <c r="B1348">
        <v>2013</v>
      </c>
      <c r="C1348">
        <v>2</v>
      </c>
      <c r="D1348">
        <v>85</v>
      </c>
      <c r="E1348" s="1">
        <v>62.05</v>
      </c>
    </row>
    <row r="1349" spans="1:5" x14ac:dyDescent="0.3">
      <c r="A1349">
        <v>23105</v>
      </c>
      <c r="B1349">
        <v>2014</v>
      </c>
      <c r="C1349">
        <v>2</v>
      </c>
      <c r="D1349">
        <v>82</v>
      </c>
      <c r="E1349" s="1">
        <v>59.86</v>
      </c>
    </row>
    <row r="1350" spans="1:5" x14ac:dyDescent="0.3">
      <c r="A1350">
        <v>23105</v>
      </c>
      <c r="B1350">
        <v>2015</v>
      </c>
      <c r="C1350">
        <v>2</v>
      </c>
      <c r="D1350">
        <v>71</v>
      </c>
      <c r="E1350" s="1">
        <v>51.83</v>
      </c>
    </row>
    <row r="1351" spans="1:5" x14ac:dyDescent="0.3">
      <c r="A1351">
        <v>23105</v>
      </c>
      <c r="B1351">
        <v>2016</v>
      </c>
      <c r="C1351">
        <v>2</v>
      </c>
      <c r="D1351">
        <v>91</v>
      </c>
      <c r="E1351" s="1">
        <v>66.429999999999993</v>
      </c>
    </row>
    <row r="1352" spans="1:5" x14ac:dyDescent="0.3">
      <c r="A1352">
        <v>23105</v>
      </c>
      <c r="B1352">
        <v>2017</v>
      </c>
      <c r="C1352">
        <v>2</v>
      </c>
      <c r="D1352">
        <v>82</v>
      </c>
      <c r="E1352" s="1">
        <v>59.86</v>
      </c>
    </row>
    <row r="1353" spans="1:5" x14ac:dyDescent="0.3">
      <c r="A1353">
        <v>23105</v>
      </c>
      <c r="B1353">
        <v>2018</v>
      </c>
      <c r="C1353">
        <v>2</v>
      </c>
      <c r="D1353">
        <v>72</v>
      </c>
      <c r="E1353" s="1">
        <v>52.56</v>
      </c>
    </row>
    <row r="1354" spans="1:5" x14ac:dyDescent="0.3">
      <c r="A1354">
        <v>23105</v>
      </c>
      <c r="B1354">
        <v>2019</v>
      </c>
      <c r="C1354">
        <v>2</v>
      </c>
      <c r="D1354">
        <v>69</v>
      </c>
      <c r="E1354" s="1">
        <v>50.37</v>
      </c>
    </row>
    <row r="1355" spans="1:5" x14ac:dyDescent="0.3">
      <c r="A1355">
        <v>24001</v>
      </c>
      <c r="B1355">
        <v>2009</v>
      </c>
      <c r="C1355">
        <v>2</v>
      </c>
      <c r="D1355">
        <v>164</v>
      </c>
      <c r="E1355" s="1">
        <v>119.72</v>
      </c>
    </row>
    <row r="1356" spans="1:5" x14ac:dyDescent="0.3">
      <c r="A1356">
        <v>24001</v>
      </c>
      <c r="B1356">
        <v>2010</v>
      </c>
      <c r="C1356">
        <v>2</v>
      </c>
      <c r="D1356">
        <v>152</v>
      </c>
      <c r="E1356" s="1">
        <v>110.96</v>
      </c>
    </row>
    <row r="1357" spans="1:5" x14ac:dyDescent="0.3">
      <c r="A1357">
        <v>24001</v>
      </c>
      <c r="B1357">
        <v>2011</v>
      </c>
      <c r="C1357">
        <v>2</v>
      </c>
      <c r="D1357">
        <v>158</v>
      </c>
      <c r="E1357" s="1">
        <v>115.34</v>
      </c>
    </row>
    <row r="1358" spans="1:5" x14ac:dyDescent="0.3">
      <c r="A1358">
        <v>24001</v>
      </c>
      <c r="B1358">
        <v>2012</v>
      </c>
      <c r="C1358">
        <v>2</v>
      </c>
      <c r="D1358">
        <v>166</v>
      </c>
      <c r="E1358" s="1">
        <v>121.17999999999999</v>
      </c>
    </row>
    <row r="1359" spans="1:5" x14ac:dyDescent="0.3">
      <c r="A1359">
        <v>24001</v>
      </c>
      <c r="B1359">
        <v>2013</v>
      </c>
      <c r="C1359">
        <v>2</v>
      </c>
      <c r="D1359">
        <v>193</v>
      </c>
      <c r="E1359" s="1">
        <v>140.88999999999999</v>
      </c>
    </row>
    <row r="1360" spans="1:5" x14ac:dyDescent="0.3">
      <c r="A1360">
        <v>24001</v>
      </c>
      <c r="B1360">
        <v>2014</v>
      </c>
      <c r="C1360">
        <v>2</v>
      </c>
      <c r="D1360">
        <v>191</v>
      </c>
      <c r="E1360" s="1">
        <v>139.43</v>
      </c>
    </row>
    <row r="1361" spans="1:5" x14ac:dyDescent="0.3">
      <c r="A1361">
        <v>24001</v>
      </c>
      <c r="B1361">
        <v>2015</v>
      </c>
      <c r="C1361">
        <v>2</v>
      </c>
      <c r="D1361">
        <v>147</v>
      </c>
      <c r="E1361" s="1">
        <v>107.31</v>
      </c>
    </row>
    <row r="1362" spans="1:5" x14ac:dyDescent="0.3">
      <c r="A1362">
        <v>24001</v>
      </c>
      <c r="B1362">
        <v>2016</v>
      </c>
      <c r="C1362">
        <v>2</v>
      </c>
      <c r="D1362">
        <v>172</v>
      </c>
      <c r="E1362" s="1">
        <v>125.56</v>
      </c>
    </row>
    <row r="1363" spans="1:5" x14ac:dyDescent="0.3">
      <c r="A1363">
        <v>24001</v>
      </c>
      <c r="B1363">
        <v>2017</v>
      </c>
      <c r="C1363">
        <v>2</v>
      </c>
      <c r="D1363">
        <v>163</v>
      </c>
      <c r="E1363" s="1">
        <v>118.99</v>
      </c>
    </row>
    <row r="1364" spans="1:5" x14ac:dyDescent="0.3">
      <c r="A1364">
        <v>24001</v>
      </c>
      <c r="B1364">
        <v>2018</v>
      </c>
      <c r="C1364">
        <v>2</v>
      </c>
      <c r="D1364">
        <v>158</v>
      </c>
      <c r="E1364" s="1">
        <v>115.34</v>
      </c>
    </row>
    <row r="1365" spans="1:5" x14ac:dyDescent="0.3">
      <c r="A1365">
        <v>24001</v>
      </c>
      <c r="B1365">
        <v>2019</v>
      </c>
      <c r="C1365">
        <v>2</v>
      </c>
      <c r="D1365">
        <v>172</v>
      </c>
      <c r="E1365" s="1">
        <v>125.56</v>
      </c>
    </row>
    <row r="1366" spans="1:5" x14ac:dyDescent="0.3">
      <c r="A1366">
        <v>24007</v>
      </c>
      <c r="B1366">
        <v>2009</v>
      </c>
      <c r="C1366">
        <v>2</v>
      </c>
      <c r="D1366">
        <v>52</v>
      </c>
      <c r="E1366" s="1">
        <v>37.96</v>
      </c>
    </row>
    <row r="1367" spans="1:5" x14ac:dyDescent="0.3">
      <c r="A1367">
        <v>24007</v>
      </c>
      <c r="B1367">
        <v>2010</v>
      </c>
      <c r="C1367">
        <v>2</v>
      </c>
      <c r="D1367">
        <v>62</v>
      </c>
      <c r="E1367" s="1">
        <v>45.26</v>
      </c>
    </row>
    <row r="1368" spans="1:5" x14ac:dyDescent="0.3">
      <c r="A1368">
        <v>24007</v>
      </c>
      <c r="B1368">
        <v>2011</v>
      </c>
      <c r="C1368">
        <v>2</v>
      </c>
      <c r="D1368">
        <v>57</v>
      </c>
      <c r="E1368" s="1">
        <v>41.61</v>
      </c>
    </row>
    <row r="1369" spans="1:5" x14ac:dyDescent="0.3">
      <c r="A1369">
        <v>24007</v>
      </c>
      <c r="B1369">
        <v>2012</v>
      </c>
      <c r="C1369">
        <v>2</v>
      </c>
      <c r="D1369">
        <v>56</v>
      </c>
      <c r="E1369" s="1">
        <v>40.879999999999995</v>
      </c>
    </row>
    <row r="1370" spans="1:5" x14ac:dyDescent="0.3">
      <c r="A1370">
        <v>24007</v>
      </c>
      <c r="B1370">
        <v>2013</v>
      </c>
      <c r="C1370">
        <v>2</v>
      </c>
      <c r="D1370">
        <v>70</v>
      </c>
      <c r="E1370" s="1">
        <v>51.1</v>
      </c>
    </row>
    <row r="1371" spans="1:5" x14ac:dyDescent="0.3">
      <c r="A1371">
        <v>24007</v>
      </c>
      <c r="B1371">
        <v>2014</v>
      </c>
      <c r="C1371">
        <v>2</v>
      </c>
      <c r="D1371">
        <v>61</v>
      </c>
      <c r="E1371" s="1">
        <v>44.53</v>
      </c>
    </row>
    <row r="1372" spans="1:5" x14ac:dyDescent="0.3">
      <c r="A1372">
        <v>24007</v>
      </c>
      <c r="B1372">
        <v>2015</v>
      </c>
      <c r="C1372">
        <v>2</v>
      </c>
      <c r="D1372">
        <v>62</v>
      </c>
      <c r="E1372" s="1">
        <v>45.26</v>
      </c>
    </row>
    <row r="1373" spans="1:5" x14ac:dyDescent="0.3">
      <c r="A1373">
        <v>24007</v>
      </c>
      <c r="B1373">
        <v>2016</v>
      </c>
      <c r="C1373">
        <v>2</v>
      </c>
      <c r="D1373">
        <v>47</v>
      </c>
      <c r="E1373" s="1">
        <v>34.31</v>
      </c>
    </row>
    <row r="1374" spans="1:5" x14ac:dyDescent="0.3">
      <c r="A1374">
        <v>24007</v>
      </c>
      <c r="B1374">
        <v>2017</v>
      </c>
      <c r="C1374">
        <v>2</v>
      </c>
      <c r="D1374">
        <v>52</v>
      </c>
      <c r="E1374" s="1">
        <v>37.96</v>
      </c>
    </row>
    <row r="1375" spans="1:5" x14ac:dyDescent="0.3">
      <c r="A1375">
        <v>24007</v>
      </c>
      <c r="B1375">
        <v>2018</v>
      </c>
      <c r="C1375">
        <v>2</v>
      </c>
      <c r="D1375">
        <v>59</v>
      </c>
      <c r="E1375" s="1">
        <v>43.07</v>
      </c>
    </row>
    <row r="1376" spans="1:5" x14ac:dyDescent="0.3">
      <c r="A1376">
        <v>24007</v>
      </c>
      <c r="B1376">
        <v>2019</v>
      </c>
      <c r="C1376">
        <v>2</v>
      </c>
      <c r="D1376">
        <v>56</v>
      </c>
      <c r="E1376" s="1">
        <v>40.879999999999995</v>
      </c>
    </row>
    <row r="1377" spans="1:5" x14ac:dyDescent="0.3">
      <c r="A1377">
        <v>24008</v>
      </c>
      <c r="B1377">
        <v>2009</v>
      </c>
      <c r="C1377">
        <v>2</v>
      </c>
      <c r="D1377">
        <v>40</v>
      </c>
      <c r="E1377" s="1">
        <v>29.2</v>
      </c>
    </row>
    <row r="1378" spans="1:5" x14ac:dyDescent="0.3">
      <c r="A1378">
        <v>24008</v>
      </c>
      <c r="B1378">
        <v>2010</v>
      </c>
      <c r="C1378">
        <v>2</v>
      </c>
      <c r="D1378">
        <v>36</v>
      </c>
      <c r="E1378" s="1">
        <v>26.28</v>
      </c>
    </row>
    <row r="1379" spans="1:5" x14ac:dyDescent="0.3">
      <c r="A1379">
        <v>24008</v>
      </c>
      <c r="B1379">
        <v>2011</v>
      </c>
      <c r="C1379">
        <v>2</v>
      </c>
      <c r="D1379">
        <v>32</v>
      </c>
      <c r="E1379" s="1">
        <v>23.36</v>
      </c>
    </row>
    <row r="1380" spans="1:5" x14ac:dyDescent="0.3">
      <c r="A1380">
        <v>24008</v>
      </c>
      <c r="B1380">
        <v>2012</v>
      </c>
      <c r="C1380">
        <v>2</v>
      </c>
      <c r="D1380">
        <v>26</v>
      </c>
      <c r="E1380" s="1">
        <v>18.98</v>
      </c>
    </row>
    <row r="1381" spans="1:5" x14ac:dyDescent="0.3">
      <c r="A1381">
        <v>24008</v>
      </c>
      <c r="B1381">
        <v>2013</v>
      </c>
      <c r="C1381">
        <v>2</v>
      </c>
      <c r="D1381">
        <v>41</v>
      </c>
      <c r="E1381" s="1">
        <v>29.93</v>
      </c>
    </row>
    <row r="1382" spans="1:5" x14ac:dyDescent="0.3">
      <c r="A1382">
        <v>24008</v>
      </c>
      <c r="B1382">
        <v>2014</v>
      </c>
      <c r="C1382">
        <v>2</v>
      </c>
      <c r="D1382">
        <v>27</v>
      </c>
      <c r="E1382" s="1">
        <v>19.71</v>
      </c>
    </row>
    <row r="1383" spans="1:5" x14ac:dyDescent="0.3">
      <c r="A1383">
        <v>24008</v>
      </c>
      <c r="B1383">
        <v>2015</v>
      </c>
      <c r="C1383">
        <v>2</v>
      </c>
      <c r="D1383">
        <v>30</v>
      </c>
      <c r="E1383" s="1">
        <v>21.9</v>
      </c>
    </row>
    <row r="1384" spans="1:5" x14ac:dyDescent="0.3">
      <c r="A1384">
        <v>24008</v>
      </c>
      <c r="B1384">
        <v>2016</v>
      </c>
      <c r="C1384">
        <v>2</v>
      </c>
      <c r="D1384">
        <v>36</v>
      </c>
      <c r="E1384" s="1">
        <v>26.28</v>
      </c>
    </row>
    <row r="1385" spans="1:5" x14ac:dyDescent="0.3">
      <c r="A1385">
        <v>24008</v>
      </c>
      <c r="B1385">
        <v>2017</v>
      </c>
      <c r="C1385">
        <v>2</v>
      </c>
      <c r="D1385">
        <v>29</v>
      </c>
      <c r="E1385" s="1">
        <v>21.169999999999998</v>
      </c>
    </row>
    <row r="1386" spans="1:5" x14ac:dyDescent="0.3">
      <c r="A1386">
        <v>24008</v>
      </c>
      <c r="B1386">
        <v>2018</v>
      </c>
      <c r="C1386">
        <v>2</v>
      </c>
      <c r="D1386">
        <v>27</v>
      </c>
      <c r="E1386" s="1">
        <v>19.71</v>
      </c>
    </row>
    <row r="1387" spans="1:5" x14ac:dyDescent="0.3">
      <c r="A1387">
        <v>24008</v>
      </c>
      <c r="B1387">
        <v>2019</v>
      </c>
      <c r="C1387">
        <v>2</v>
      </c>
      <c r="D1387">
        <v>36</v>
      </c>
      <c r="E1387" s="1">
        <v>26.28</v>
      </c>
    </row>
    <row r="1388" spans="1:5" x14ac:dyDescent="0.3">
      <c r="A1388">
        <v>24009</v>
      </c>
      <c r="B1388">
        <v>2009</v>
      </c>
      <c r="C1388">
        <v>2</v>
      </c>
      <c r="D1388">
        <v>68</v>
      </c>
      <c r="E1388" s="1">
        <v>49.64</v>
      </c>
    </row>
    <row r="1389" spans="1:5" x14ac:dyDescent="0.3">
      <c r="A1389">
        <v>24009</v>
      </c>
      <c r="B1389">
        <v>2010</v>
      </c>
      <c r="C1389">
        <v>2</v>
      </c>
      <c r="D1389">
        <v>66</v>
      </c>
      <c r="E1389" s="1">
        <v>48.18</v>
      </c>
    </row>
    <row r="1390" spans="1:5" x14ac:dyDescent="0.3">
      <c r="A1390">
        <v>24009</v>
      </c>
      <c r="B1390">
        <v>2011</v>
      </c>
      <c r="C1390">
        <v>2</v>
      </c>
      <c r="D1390">
        <v>64</v>
      </c>
      <c r="E1390" s="1">
        <v>46.72</v>
      </c>
    </row>
    <row r="1391" spans="1:5" x14ac:dyDescent="0.3">
      <c r="A1391">
        <v>24009</v>
      </c>
      <c r="B1391">
        <v>2012</v>
      </c>
      <c r="C1391">
        <v>2</v>
      </c>
      <c r="D1391">
        <v>68</v>
      </c>
      <c r="E1391" s="1">
        <v>49.64</v>
      </c>
    </row>
    <row r="1392" spans="1:5" x14ac:dyDescent="0.3">
      <c r="A1392">
        <v>24009</v>
      </c>
      <c r="B1392">
        <v>2013</v>
      </c>
      <c r="C1392">
        <v>2</v>
      </c>
      <c r="D1392">
        <v>60</v>
      </c>
      <c r="E1392" s="1">
        <v>43.8</v>
      </c>
    </row>
    <row r="1393" spans="1:5" x14ac:dyDescent="0.3">
      <c r="A1393">
        <v>24009</v>
      </c>
      <c r="B1393">
        <v>2014</v>
      </c>
      <c r="C1393">
        <v>2</v>
      </c>
      <c r="D1393">
        <v>72</v>
      </c>
      <c r="E1393" s="1">
        <v>52.56</v>
      </c>
    </row>
    <row r="1394" spans="1:5" x14ac:dyDescent="0.3">
      <c r="A1394">
        <v>24009</v>
      </c>
      <c r="B1394">
        <v>2015</v>
      </c>
      <c r="C1394">
        <v>2</v>
      </c>
      <c r="D1394">
        <v>57</v>
      </c>
      <c r="E1394" s="1">
        <v>41.61</v>
      </c>
    </row>
    <row r="1395" spans="1:5" x14ac:dyDescent="0.3">
      <c r="A1395">
        <v>24009</v>
      </c>
      <c r="B1395">
        <v>2016</v>
      </c>
      <c r="C1395">
        <v>2</v>
      </c>
      <c r="D1395">
        <v>72</v>
      </c>
      <c r="E1395" s="1">
        <v>52.56</v>
      </c>
    </row>
    <row r="1396" spans="1:5" x14ac:dyDescent="0.3">
      <c r="A1396">
        <v>24009</v>
      </c>
      <c r="B1396">
        <v>2017</v>
      </c>
      <c r="C1396">
        <v>2</v>
      </c>
      <c r="D1396">
        <v>65</v>
      </c>
      <c r="E1396" s="1">
        <v>47.449999999999996</v>
      </c>
    </row>
    <row r="1397" spans="1:5" x14ac:dyDescent="0.3">
      <c r="A1397">
        <v>24009</v>
      </c>
      <c r="B1397">
        <v>2018</v>
      </c>
      <c r="C1397">
        <v>2</v>
      </c>
      <c r="D1397">
        <v>66</v>
      </c>
      <c r="E1397" s="1">
        <v>48.18</v>
      </c>
    </row>
    <row r="1398" spans="1:5" x14ac:dyDescent="0.3">
      <c r="A1398">
        <v>24009</v>
      </c>
      <c r="B1398">
        <v>2019</v>
      </c>
      <c r="C1398">
        <v>2</v>
      </c>
      <c r="D1398">
        <v>67</v>
      </c>
      <c r="E1398" s="1">
        <v>48.91</v>
      </c>
    </row>
    <row r="1399" spans="1:5" x14ac:dyDescent="0.3">
      <c r="A1399">
        <v>24011</v>
      </c>
      <c r="B1399">
        <v>2009</v>
      </c>
      <c r="C1399">
        <v>2</v>
      </c>
      <c r="D1399">
        <v>67</v>
      </c>
      <c r="E1399" s="1">
        <v>48.91</v>
      </c>
    </row>
    <row r="1400" spans="1:5" x14ac:dyDescent="0.3">
      <c r="A1400">
        <v>24011</v>
      </c>
      <c r="B1400">
        <v>2010</v>
      </c>
      <c r="C1400">
        <v>2</v>
      </c>
      <c r="D1400">
        <v>79</v>
      </c>
      <c r="E1400" s="1">
        <v>57.67</v>
      </c>
    </row>
    <row r="1401" spans="1:5" x14ac:dyDescent="0.3">
      <c r="A1401">
        <v>24011</v>
      </c>
      <c r="B1401">
        <v>2011</v>
      </c>
      <c r="C1401">
        <v>2</v>
      </c>
      <c r="D1401">
        <v>58</v>
      </c>
      <c r="E1401" s="1">
        <v>42.339999999999996</v>
      </c>
    </row>
    <row r="1402" spans="1:5" x14ac:dyDescent="0.3">
      <c r="A1402">
        <v>24011</v>
      </c>
      <c r="B1402">
        <v>2012</v>
      </c>
      <c r="C1402">
        <v>2</v>
      </c>
      <c r="D1402">
        <v>84</v>
      </c>
      <c r="E1402" s="1">
        <v>61.32</v>
      </c>
    </row>
    <row r="1403" spans="1:5" x14ac:dyDescent="0.3">
      <c r="A1403">
        <v>24011</v>
      </c>
      <c r="B1403">
        <v>2013</v>
      </c>
      <c r="C1403">
        <v>2</v>
      </c>
      <c r="D1403">
        <v>61</v>
      </c>
      <c r="E1403" s="1">
        <v>44.53</v>
      </c>
    </row>
    <row r="1404" spans="1:5" x14ac:dyDescent="0.3">
      <c r="A1404">
        <v>24011</v>
      </c>
      <c r="B1404">
        <v>2014</v>
      </c>
      <c r="C1404">
        <v>2</v>
      </c>
      <c r="D1404">
        <v>72</v>
      </c>
      <c r="E1404" s="1">
        <v>52.56</v>
      </c>
    </row>
    <row r="1405" spans="1:5" x14ac:dyDescent="0.3">
      <c r="A1405">
        <v>24011</v>
      </c>
      <c r="B1405">
        <v>2015</v>
      </c>
      <c r="C1405">
        <v>2</v>
      </c>
      <c r="D1405">
        <v>56</v>
      </c>
      <c r="E1405" s="1">
        <v>40.879999999999995</v>
      </c>
    </row>
    <row r="1406" spans="1:5" x14ac:dyDescent="0.3">
      <c r="A1406">
        <v>24011</v>
      </c>
      <c r="B1406">
        <v>2016</v>
      </c>
      <c r="C1406">
        <v>2</v>
      </c>
      <c r="D1406">
        <v>70</v>
      </c>
      <c r="E1406" s="1">
        <v>51.1</v>
      </c>
    </row>
    <row r="1407" spans="1:5" x14ac:dyDescent="0.3">
      <c r="A1407">
        <v>24011</v>
      </c>
      <c r="B1407">
        <v>2017</v>
      </c>
      <c r="C1407">
        <v>2</v>
      </c>
      <c r="D1407">
        <v>41</v>
      </c>
      <c r="E1407" s="1">
        <v>29.93</v>
      </c>
    </row>
    <row r="1408" spans="1:5" x14ac:dyDescent="0.3">
      <c r="A1408">
        <v>24011</v>
      </c>
      <c r="B1408">
        <v>2018</v>
      </c>
      <c r="C1408">
        <v>2</v>
      </c>
      <c r="D1408">
        <v>53</v>
      </c>
      <c r="E1408" s="1">
        <v>38.69</v>
      </c>
    </row>
    <row r="1409" spans="1:5" x14ac:dyDescent="0.3">
      <c r="A1409">
        <v>24011</v>
      </c>
      <c r="B1409">
        <v>2019</v>
      </c>
      <c r="C1409">
        <v>2</v>
      </c>
      <c r="D1409">
        <v>49</v>
      </c>
      <c r="E1409" s="1">
        <v>35.769999999999996</v>
      </c>
    </row>
    <row r="1410" spans="1:5" x14ac:dyDescent="0.3">
      <c r="A1410">
        <v>24014</v>
      </c>
      <c r="B1410">
        <v>2009</v>
      </c>
      <c r="C1410">
        <v>2</v>
      </c>
      <c r="D1410">
        <v>77</v>
      </c>
      <c r="E1410" s="1">
        <v>56.21</v>
      </c>
    </row>
    <row r="1411" spans="1:5" x14ac:dyDescent="0.3">
      <c r="A1411">
        <v>24014</v>
      </c>
      <c r="B1411">
        <v>2010</v>
      </c>
      <c r="C1411">
        <v>2</v>
      </c>
      <c r="D1411">
        <v>92</v>
      </c>
      <c r="E1411" s="1">
        <v>67.16</v>
      </c>
    </row>
    <row r="1412" spans="1:5" x14ac:dyDescent="0.3">
      <c r="A1412">
        <v>24014</v>
      </c>
      <c r="B1412">
        <v>2011</v>
      </c>
      <c r="C1412">
        <v>2</v>
      </c>
      <c r="D1412">
        <v>71</v>
      </c>
      <c r="E1412" s="1">
        <v>51.83</v>
      </c>
    </row>
    <row r="1413" spans="1:5" x14ac:dyDescent="0.3">
      <c r="A1413">
        <v>24014</v>
      </c>
      <c r="B1413">
        <v>2012</v>
      </c>
      <c r="C1413">
        <v>2</v>
      </c>
      <c r="D1413">
        <v>72</v>
      </c>
      <c r="E1413" s="1">
        <v>52.56</v>
      </c>
    </row>
    <row r="1414" spans="1:5" x14ac:dyDescent="0.3">
      <c r="A1414">
        <v>24014</v>
      </c>
      <c r="B1414">
        <v>2013</v>
      </c>
      <c r="C1414">
        <v>2</v>
      </c>
      <c r="D1414">
        <v>75</v>
      </c>
      <c r="E1414" s="1">
        <v>54.75</v>
      </c>
    </row>
    <row r="1415" spans="1:5" x14ac:dyDescent="0.3">
      <c r="A1415">
        <v>24014</v>
      </c>
      <c r="B1415">
        <v>2014</v>
      </c>
      <c r="C1415">
        <v>2</v>
      </c>
      <c r="D1415">
        <v>64</v>
      </c>
      <c r="E1415" s="1">
        <v>46.72</v>
      </c>
    </row>
    <row r="1416" spans="1:5" x14ac:dyDescent="0.3">
      <c r="A1416">
        <v>24014</v>
      </c>
      <c r="B1416">
        <v>2015</v>
      </c>
      <c r="C1416">
        <v>2</v>
      </c>
      <c r="D1416">
        <v>72</v>
      </c>
      <c r="E1416" s="1">
        <v>52.56</v>
      </c>
    </row>
    <row r="1417" spans="1:5" x14ac:dyDescent="0.3">
      <c r="A1417">
        <v>24014</v>
      </c>
      <c r="B1417">
        <v>2016</v>
      </c>
      <c r="C1417">
        <v>2</v>
      </c>
      <c r="D1417">
        <v>78</v>
      </c>
      <c r="E1417" s="1">
        <v>56.94</v>
      </c>
    </row>
    <row r="1418" spans="1:5" x14ac:dyDescent="0.3">
      <c r="A1418">
        <v>24014</v>
      </c>
      <c r="B1418">
        <v>2017</v>
      </c>
      <c r="C1418">
        <v>2</v>
      </c>
      <c r="D1418">
        <v>78</v>
      </c>
      <c r="E1418" s="1">
        <v>56.94</v>
      </c>
    </row>
    <row r="1419" spans="1:5" x14ac:dyDescent="0.3">
      <c r="A1419">
        <v>24014</v>
      </c>
      <c r="B1419">
        <v>2018</v>
      </c>
      <c r="C1419">
        <v>2</v>
      </c>
      <c r="D1419">
        <v>62</v>
      </c>
      <c r="E1419" s="1">
        <v>45.26</v>
      </c>
    </row>
    <row r="1420" spans="1:5" x14ac:dyDescent="0.3">
      <c r="A1420">
        <v>24014</v>
      </c>
      <c r="B1420">
        <v>2019</v>
      </c>
      <c r="C1420">
        <v>2</v>
      </c>
      <c r="D1420">
        <v>84</v>
      </c>
      <c r="E1420" s="1">
        <v>61.32</v>
      </c>
    </row>
    <row r="1421" spans="1:5" x14ac:dyDescent="0.3">
      <c r="A1421">
        <v>24016</v>
      </c>
      <c r="B1421">
        <v>2009</v>
      </c>
      <c r="C1421">
        <v>2</v>
      </c>
      <c r="D1421">
        <v>53</v>
      </c>
      <c r="E1421" s="1">
        <v>38.69</v>
      </c>
    </row>
    <row r="1422" spans="1:5" x14ac:dyDescent="0.3">
      <c r="A1422">
        <v>24016</v>
      </c>
      <c r="B1422">
        <v>2010</v>
      </c>
      <c r="C1422">
        <v>2</v>
      </c>
      <c r="D1422">
        <v>48</v>
      </c>
      <c r="E1422" s="1">
        <v>35.04</v>
      </c>
    </row>
    <row r="1423" spans="1:5" x14ac:dyDescent="0.3">
      <c r="A1423">
        <v>24016</v>
      </c>
      <c r="B1423">
        <v>2011</v>
      </c>
      <c r="C1423">
        <v>2</v>
      </c>
      <c r="D1423">
        <v>54</v>
      </c>
      <c r="E1423" s="1">
        <v>39.42</v>
      </c>
    </row>
    <row r="1424" spans="1:5" x14ac:dyDescent="0.3">
      <c r="A1424">
        <v>24016</v>
      </c>
      <c r="B1424">
        <v>2012</v>
      </c>
      <c r="C1424">
        <v>2</v>
      </c>
      <c r="D1424">
        <v>60</v>
      </c>
      <c r="E1424" s="1">
        <v>43.8</v>
      </c>
    </row>
    <row r="1425" spans="1:5" x14ac:dyDescent="0.3">
      <c r="A1425">
        <v>24016</v>
      </c>
      <c r="B1425">
        <v>2013</v>
      </c>
      <c r="C1425">
        <v>2</v>
      </c>
      <c r="D1425">
        <v>55</v>
      </c>
      <c r="E1425" s="1">
        <v>40.15</v>
      </c>
    </row>
    <row r="1426" spans="1:5" x14ac:dyDescent="0.3">
      <c r="A1426">
        <v>24016</v>
      </c>
      <c r="B1426">
        <v>2014</v>
      </c>
      <c r="C1426">
        <v>2</v>
      </c>
      <c r="D1426">
        <v>69</v>
      </c>
      <c r="E1426" s="1">
        <v>50.37</v>
      </c>
    </row>
    <row r="1427" spans="1:5" x14ac:dyDescent="0.3">
      <c r="A1427">
        <v>24016</v>
      </c>
      <c r="B1427">
        <v>2015</v>
      </c>
      <c r="C1427">
        <v>2</v>
      </c>
      <c r="D1427">
        <v>54</v>
      </c>
      <c r="E1427" s="1">
        <v>39.42</v>
      </c>
    </row>
    <row r="1428" spans="1:5" x14ac:dyDescent="0.3">
      <c r="A1428">
        <v>24016</v>
      </c>
      <c r="B1428">
        <v>2016</v>
      </c>
      <c r="C1428">
        <v>2</v>
      </c>
      <c r="D1428">
        <v>74</v>
      </c>
      <c r="E1428" s="1">
        <v>54.019999999999996</v>
      </c>
    </row>
    <row r="1429" spans="1:5" x14ac:dyDescent="0.3">
      <c r="A1429">
        <v>24016</v>
      </c>
      <c r="B1429">
        <v>2017</v>
      </c>
      <c r="C1429">
        <v>2</v>
      </c>
      <c r="D1429">
        <v>56</v>
      </c>
      <c r="E1429" s="1">
        <v>40.879999999999995</v>
      </c>
    </row>
    <row r="1430" spans="1:5" x14ac:dyDescent="0.3">
      <c r="A1430">
        <v>24016</v>
      </c>
      <c r="B1430">
        <v>2018</v>
      </c>
      <c r="C1430">
        <v>2</v>
      </c>
      <c r="D1430">
        <v>67</v>
      </c>
      <c r="E1430" s="1">
        <v>48.91</v>
      </c>
    </row>
    <row r="1431" spans="1:5" x14ac:dyDescent="0.3">
      <c r="A1431">
        <v>24016</v>
      </c>
      <c r="B1431">
        <v>2019</v>
      </c>
      <c r="C1431">
        <v>2</v>
      </c>
      <c r="D1431">
        <v>61</v>
      </c>
      <c r="E1431" s="1">
        <v>44.53</v>
      </c>
    </row>
    <row r="1432" spans="1:5" x14ac:dyDescent="0.3">
      <c r="A1432">
        <v>24020</v>
      </c>
      <c r="B1432">
        <v>2009</v>
      </c>
      <c r="C1432">
        <v>2</v>
      </c>
      <c r="D1432">
        <v>158</v>
      </c>
      <c r="E1432" s="1">
        <v>115.34</v>
      </c>
    </row>
    <row r="1433" spans="1:5" x14ac:dyDescent="0.3">
      <c r="A1433">
        <v>24020</v>
      </c>
      <c r="B1433">
        <v>2010</v>
      </c>
      <c r="C1433">
        <v>2</v>
      </c>
      <c r="D1433">
        <v>166</v>
      </c>
      <c r="E1433" s="1">
        <v>121.17999999999999</v>
      </c>
    </row>
    <row r="1434" spans="1:5" x14ac:dyDescent="0.3">
      <c r="A1434">
        <v>24020</v>
      </c>
      <c r="B1434">
        <v>2011</v>
      </c>
      <c r="C1434">
        <v>2</v>
      </c>
      <c r="D1434">
        <v>160</v>
      </c>
      <c r="E1434" s="1">
        <v>116.8</v>
      </c>
    </row>
    <row r="1435" spans="1:5" x14ac:dyDescent="0.3">
      <c r="A1435">
        <v>24020</v>
      </c>
      <c r="B1435">
        <v>2012</v>
      </c>
      <c r="C1435">
        <v>2</v>
      </c>
      <c r="D1435">
        <v>141</v>
      </c>
      <c r="E1435" s="1">
        <v>102.92999999999999</v>
      </c>
    </row>
    <row r="1436" spans="1:5" x14ac:dyDescent="0.3">
      <c r="A1436">
        <v>24020</v>
      </c>
      <c r="B1436">
        <v>2013</v>
      </c>
      <c r="C1436">
        <v>2</v>
      </c>
      <c r="D1436">
        <v>162</v>
      </c>
      <c r="E1436" s="1">
        <v>118.25999999999999</v>
      </c>
    </row>
    <row r="1437" spans="1:5" x14ac:dyDescent="0.3">
      <c r="A1437">
        <v>24020</v>
      </c>
      <c r="B1437">
        <v>2014</v>
      </c>
      <c r="C1437">
        <v>2</v>
      </c>
      <c r="D1437">
        <v>166</v>
      </c>
      <c r="E1437" s="1">
        <v>121.17999999999999</v>
      </c>
    </row>
    <row r="1438" spans="1:5" x14ac:dyDescent="0.3">
      <c r="A1438">
        <v>24020</v>
      </c>
      <c r="B1438">
        <v>2015</v>
      </c>
      <c r="C1438">
        <v>2</v>
      </c>
      <c r="D1438">
        <v>154</v>
      </c>
      <c r="E1438" s="1">
        <v>112.42</v>
      </c>
    </row>
    <row r="1439" spans="1:5" x14ac:dyDescent="0.3">
      <c r="A1439">
        <v>24020</v>
      </c>
      <c r="B1439">
        <v>2016</v>
      </c>
      <c r="C1439">
        <v>2</v>
      </c>
      <c r="D1439">
        <v>142</v>
      </c>
      <c r="E1439" s="1">
        <v>103.66</v>
      </c>
    </row>
    <row r="1440" spans="1:5" x14ac:dyDescent="0.3">
      <c r="A1440">
        <v>24020</v>
      </c>
      <c r="B1440">
        <v>2017</v>
      </c>
      <c r="C1440">
        <v>2</v>
      </c>
      <c r="D1440">
        <v>162</v>
      </c>
      <c r="E1440" s="1">
        <v>118.25999999999999</v>
      </c>
    </row>
    <row r="1441" spans="1:5" x14ac:dyDescent="0.3">
      <c r="A1441">
        <v>24020</v>
      </c>
      <c r="B1441">
        <v>2018</v>
      </c>
      <c r="C1441">
        <v>2</v>
      </c>
      <c r="D1441">
        <v>141</v>
      </c>
      <c r="E1441" s="1">
        <v>102.92999999999999</v>
      </c>
    </row>
    <row r="1442" spans="1:5" x14ac:dyDescent="0.3">
      <c r="A1442">
        <v>24020</v>
      </c>
      <c r="B1442">
        <v>2019</v>
      </c>
      <c r="C1442">
        <v>2</v>
      </c>
      <c r="D1442">
        <v>139</v>
      </c>
      <c r="E1442" s="1">
        <v>101.47</v>
      </c>
    </row>
    <row r="1443" spans="1:5" x14ac:dyDescent="0.3">
      <c r="A1443">
        <v>24028</v>
      </c>
      <c r="B1443">
        <v>2009</v>
      </c>
      <c r="C1443">
        <v>2</v>
      </c>
      <c r="D1443">
        <v>35</v>
      </c>
      <c r="E1443" s="1">
        <v>25.55</v>
      </c>
    </row>
    <row r="1444" spans="1:5" x14ac:dyDescent="0.3">
      <c r="A1444">
        <v>24028</v>
      </c>
      <c r="B1444">
        <v>2010</v>
      </c>
      <c r="C1444">
        <v>2</v>
      </c>
      <c r="D1444">
        <v>41</v>
      </c>
      <c r="E1444" s="1">
        <v>29.93</v>
      </c>
    </row>
    <row r="1445" spans="1:5" x14ac:dyDescent="0.3">
      <c r="A1445">
        <v>24028</v>
      </c>
      <c r="B1445">
        <v>2011</v>
      </c>
      <c r="C1445">
        <v>2</v>
      </c>
      <c r="D1445">
        <v>34</v>
      </c>
      <c r="E1445" s="1">
        <v>24.82</v>
      </c>
    </row>
    <row r="1446" spans="1:5" x14ac:dyDescent="0.3">
      <c r="A1446">
        <v>24028</v>
      </c>
      <c r="B1446">
        <v>2012</v>
      </c>
      <c r="C1446">
        <v>2</v>
      </c>
      <c r="D1446">
        <v>35</v>
      </c>
      <c r="E1446" s="1">
        <v>25.55</v>
      </c>
    </row>
    <row r="1447" spans="1:5" x14ac:dyDescent="0.3">
      <c r="A1447">
        <v>24028</v>
      </c>
      <c r="B1447">
        <v>2013</v>
      </c>
      <c r="C1447">
        <v>2</v>
      </c>
      <c r="D1447">
        <v>26</v>
      </c>
      <c r="E1447" s="1">
        <v>18.98</v>
      </c>
    </row>
    <row r="1448" spans="1:5" x14ac:dyDescent="0.3">
      <c r="A1448">
        <v>24028</v>
      </c>
      <c r="B1448">
        <v>2014</v>
      </c>
      <c r="C1448">
        <v>2</v>
      </c>
      <c r="D1448">
        <v>32</v>
      </c>
      <c r="E1448" s="1">
        <v>23.36</v>
      </c>
    </row>
    <row r="1449" spans="1:5" x14ac:dyDescent="0.3">
      <c r="A1449">
        <v>24028</v>
      </c>
      <c r="B1449">
        <v>2015</v>
      </c>
      <c r="C1449">
        <v>2</v>
      </c>
      <c r="D1449">
        <v>19</v>
      </c>
      <c r="E1449" s="1">
        <v>13.87</v>
      </c>
    </row>
    <row r="1450" spans="1:5" x14ac:dyDescent="0.3">
      <c r="A1450">
        <v>24028</v>
      </c>
      <c r="B1450">
        <v>2016</v>
      </c>
      <c r="C1450">
        <v>2</v>
      </c>
      <c r="D1450">
        <v>28</v>
      </c>
      <c r="E1450" s="1">
        <v>20.439999999999998</v>
      </c>
    </row>
    <row r="1451" spans="1:5" x14ac:dyDescent="0.3">
      <c r="A1451">
        <v>24028</v>
      </c>
      <c r="B1451">
        <v>2017</v>
      </c>
      <c r="C1451">
        <v>2</v>
      </c>
      <c r="D1451">
        <v>30</v>
      </c>
      <c r="E1451" s="1">
        <v>21.9</v>
      </c>
    </row>
    <row r="1452" spans="1:5" x14ac:dyDescent="0.3">
      <c r="A1452">
        <v>24028</v>
      </c>
      <c r="B1452">
        <v>2018</v>
      </c>
      <c r="C1452">
        <v>2</v>
      </c>
      <c r="D1452">
        <v>29</v>
      </c>
      <c r="E1452" s="1">
        <v>21.169999999999998</v>
      </c>
    </row>
    <row r="1453" spans="1:5" x14ac:dyDescent="0.3">
      <c r="A1453">
        <v>24028</v>
      </c>
      <c r="B1453">
        <v>2019</v>
      </c>
      <c r="C1453">
        <v>2</v>
      </c>
      <c r="D1453">
        <v>27</v>
      </c>
      <c r="E1453" s="1">
        <v>19.71</v>
      </c>
    </row>
    <row r="1454" spans="1:5" x14ac:dyDescent="0.3">
      <c r="A1454">
        <v>24033</v>
      </c>
      <c r="B1454">
        <v>2009</v>
      </c>
      <c r="C1454">
        <v>2</v>
      </c>
      <c r="D1454">
        <v>111</v>
      </c>
      <c r="E1454" s="1">
        <v>81.03</v>
      </c>
    </row>
    <row r="1455" spans="1:5" x14ac:dyDescent="0.3">
      <c r="A1455">
        <v>24033</v>
      </c>
      <c r="B1455">
        <v>2010</v>
      </c>
      <c r="C1455">
        <v>2</v>
      </c>
      <c r="D1455">
        <v>94</v>
      </c>
      <c r="E1455" s="1">
        <v>68.62</v>
      </c>
    </row>
    <row r="1456" spans="1:5" x14ac:dyDescent="0.3">
      <c r="A1456">
        <v>24033</v>
      </c>
      <c r="B1456">
        <v>2011</v>
      </c>
      <c r="C1456">
        <v>2</v>
      </c>
      <c r="D1456">
        <v>112</v>
      </c>
      <c r="E1456" s="1">
        <v>81.759999999999991</v>
      </c>
    </row>
    <row r="1457" spans="1:5" x14ac:dyDescent="0.3">
      <c r="A1457">
        <v>24033</v>
      </c>
      <c r="B1457">
        <v>2012</v>
      </c>
      <c r="C1457">
        <v>2</v>
      </c>
      <c r="D1457">
        <v>99</v>
      </c>
      <c r="E1457" s="1">
        <v>72.27</v>
      </c>
    </row>
    <row r="1458" spans="1:5" x14ac:dyDescent="0.3">
      <c r="A1458">
        <v>24033</v>
      </c>
      <c r="B1458">
        <v>2013</v>
      </c>
      <c r="C1458">
        <v>2</v>
      </c>
      <c r="D1458">
        <v>92</v>
      </c>
      <c r="E1458" s="1">
        <v>67.16</v>
      </c>
    </row>
    <row r="1459" spans="1:5" x14ac:dyDescent="0.3">
      <c r="A1459">
        <v>24033</v>
      </c>
      <c r="B1459">
        <v>2014</v>
      </c>
      <c r="C1459">
        <v>2</v>
      </c>
      <c r="D1459">
        <v>98</v>
      </c>
      <c r="E1459" s="1">
        <v>71.539999999999992</v>
      </c>
    </row>
    <row r="1460" spans="1:5" x14ac:dyDescent="0.3">
      <c r="A1460">
        <v>24033</v>
      </c>
      <c r="B1460">
        <v>2015</v>
      </c>
      <c r="C1460">
        <v>2</v>
      </c>
      <c r="D1460">
        <v>101</v>
      </c>
      <c r="E1460" s="1">
        <v>73.73</v>
      </c>
    </row>
    <row r="1461" spans="1:5" x14ac:dyDescent="0.3">
      <c r="A1461">
        <v>24033</v>
      </c>
      <c r="B1461">
        <v>2016</v>
      </c>
      <c r="C1461">
        <v>2</v>
      </c>
      <c r="D1461">
        <v>103</v>
      </c>
      <c r="E1461" s="1">
        <v>75.19</v>
      </c>
    </row>
    <row r="1462" spans="1:5" x14ac:dyDescent="0.3">
      <c r="A1462">
        <v>24033</v>
      </c>
      <c r="B1462">
        <v>2017</v>
      </c>
      <c r="C1462">
        <v>2</v>
      </c>
      <c r="D1462">
        <v>81</v>
      </c>
      <c r="E1462" s="1">
        <v>59.129999999999995</v>
      </c>
    </row>
    <row r="1463" spans="1:5" x14ac:dyDescent="0.3">
      <c r="A1463">
        <v>24033</v>
      </c>
      <c r="B1463">
        <v>2018</v>
      </c>
      <c r="C1463">
        <v>2</v>
      </c>
      <c r="D1463">
        <v>104</v>
      </c>
      <c r="E1463" s="1">
        <v>75.92</v>
      </c>
    </row>
    <row r="1464" spans="1:5" x14ac:dyDescent="0.3">
      <c r="A1464">
        <v>24033</v>
      </c>
      <c r="B1464">
        <v>2019</v>
      </c>
      <c r="C1464">
        <v>2</v>
      </c>
      <c r="D1464">
        <v>84</v>
      </c>
      <c r="E1464" s="1">
        <v>61.32</v>
      </c>
    </row>
    <row r="1465" spans="1:5" x14ac:dyDescent="0.3">
      <c r="A1465">
        <v>24038</v>
      </c>
      <c r="B1465">
        <v>2009</v>
      </c>
      <c r="C1465">
        <v>2</v>
      </c>
      <c r="D1465">
        <v>125</v>
      </c>
      <c r="E1465" s="1">
        <v>91.25</v>
      </c>
    </row>
    <row r="1466" spans="1:5" x14ac:dyDescent="0.3">
      <c r="A1466">
        <v>24038</v>
      </c>
      <c r="B1466">
        <v>2010</v>
      </c>
      <c r="C1466">
        <v>2</v>
      </c>
      <c r="D1466">
        <v>117</v>
      </c>
      <c r="E1466" s="1">
        <v>85.41</v>
      </c>
    </row>
    <row r="1467" spans="1:5" x14ac:dyDescent="0.3">
      <c r="A1467">
        <v>24038</v>
      </c>
      <c r="B1467">
        <v>2011</v>
      </c>
      <c r="C1467">
        <v>2</v>
      </c>
      <c r="D1467">
        <v>124</v>
      </c>
      <c r="E1467" s="1">
        <v>90.52</v>
      </c>
    </row>
    <row r="1468" spans="1:5" x14ac:dyDescent="0.3">
      <c r="A1468">
        <v>24038</v>
      </c>
      <c r="B1468">
        <v>2012</v>
      </c>
      <c r="C1468">
        <v>2</v>
      </c>
      <c r="D1468">
        <v>126</v>
      </c>
      <c r="E1468" s="1">
        <v>91.98</v>
      </c>
    </row>
    <row r="1469" spans="1:5" x14ac:dyDescent="0.3">
      <c r="A1469">
        <v>24038</v>
      </c>
      <c r="B1469">
        <v>2013</v>
      </c>
      <c r="C1469">
        <v>2</v>
      </c>
      <c r="D1469">
        <v>134</v>
      </c>
      <c r="E1469" s="1">
        <v>97.82</v>
      </c>
    </row>
    <row r="1470" spans="1:5" x14ac:dyDescent="0.3">
      <c r="A1470">
        <v>24038</v>
      </c>
      <c r="B1470">
        <v>2014</v>
      </c>
      <c r="C1470">
        <v>2</v>
      </c>
      <c r="D1470">
        <v>123</v>
      </c>
      <c r="E1470" s="1">
        <v>89.789999999999992</v>
      </c>
    </row>
    <row r="1471" spans="1:5" x14ac:dyDescent="0.3">
      <c r="A1471">
        <v>24038</v>
      </c>
      <c r="B1471">
        <v>2015</v>
      </c>
      <c r="C1471">
        <v>2</v>
      </c>
      <c r="D1471">
        <v>130</v>
      </c>
      <c r="E1471" s="1">
        <v>94.899999999999991</v>
      </c>
    </row>
    <row r="1472" spans="1:5" x14ac:dyDescent="0.3">
      <c r="A1472">
        <v>24038</v>
      </c>
      <c r="B1472">
        <v>2016</v>
      </c>
      <c r="C1472">
        <v>2</v>
      </c>
      <c r="D1472">
        <v>122</v>
      </c>
      <c r="E1472" s="1">
        <v>89.06</v>
      </c>
    </row>
    <row r="1473" spans="1:5" x14ac:dyDescent="0.3">
      <c r="A1473">
        <v>24038</v>
      </c>
      <c r="B1473">
        <v>2017</v>
      </c>
      <c r="C1473">
        <v>2</v>
      </c>
      <c r="D1473">
        <v>133</v>
      </c>
      <c r="E1473" s="1">
        <v>97.09</v>
      </c>
    </row>
    <row r="1474" spans="1:5" x14ac:dyDescent="0.3">
      <c r="A1474">
        <v>24038</v>
      </c>
      <c r="B1474">
        <v>2018</v>
      </c>
      <c r="C1474">
        <v>2</v>
      </c>
      <c r="D1474">
        <v>117</v>
      </c>
      <c r="E1474" s="1">
        <v>85.41</v>
      </c>
    </row>
    <row r="1475" spans="1:5" x14ac:dyDescent="0.3">
      <c r="A1475">
        <v>24038</v>
      </c>
      <c r="B1475">
        <v>2019</v>
      </c>
      <c r="C1475">
        <v>2</v>
      </c>
      <c r="D1475">
        <v>129</v>
      </c>
      <c r="E1475" s="1">
        <v>94.17</v>
      </c>
    </row>
    <row r="1476" spans="1:5" x14ac:dyDescent="0.3">
      <c r="A1476">
        <v>24041</v>
      </c>
      <c r="B1476">
        <v>2009</v>
      </c>
      <c r="C1476">
        <v>2</v>
      </c>
      <c r="D1476">
        <v>63</v>
      </c>
      <c r="E1476" s="1">
        <v>45.99</v>
      </c>
    </row>
    <row r="1477" spans="1:5" x14ac:dyDescent="0.3">
      <c r="A1477">
        <v>24041</v>
      </c>
      <c r="B1477">
        <v>2010</v>
      </c>
      <c r="C1477">
        <v>2</v>
      </c>
      <c r="D1477">
        <v>46</v>
      </c>
      <c r="E1477" s="1">
        <v>33.58</v>
      </c>
    </row>
    <row r="1478" spans="1:5" x14ac:dyDescent="0.3">
      <c r="A1478">
        <v>24041</v>
      </c>
      <c r="B1478">
        <v>2011</v>
      </c>
      <c r="C1478">
        <v>2</v>
      </c>
      <c r="D1478">
        <v>47</v>
      </c>
      <c r="E1478" s="1">
        <v>34.31</v>
      </c>
    </row>
    <row r="1479" spans="1:5" x14ac:dyDescent="0.3">
      <c r="A1479">
        <v>24041</v>
      </c>
      <c r="B1479">
        <v>2012</v>
      </c>
      <c r="C1479">
        <v>2</v>
      </c>
      <c r="D1479">
        <v>62</v>
      </c>
      <c r="E1479" s="1">
        <v>45.26</v>
      </c>
    </row>
    <row r="1480" spans="1:5" x14ac:dyDescent="0.3">
      <c r="A1480">
        <v>24041</v>
      </c>
      <c r="B1480">
        <v>2013</v>
      </c>
      <c r="C1480">
        <v>2</v>
      </c>
      <c r="D1480">
        <v>48</v>
      </c>
      <c r="E1480" s="1">
        <v>35.04</v>
      </c>
    </row>
    <row r="1481" spans="1:5" x14ac:dyDescent="0.3">
      <c r="A1481">
        <v>24041</v>
      </c>
      <c r="B1481">
        <v>2014</v>
      </c>
      <c r="C1481">
        <v>2</v>
      </c>
      <c r="D1481">
        <v>44</v>
      </c>
      <c r="E1481" s="1">
        <v>32.119999999999997</v>
      </c>
    </row>
    <row r="1482" spans="1:5" x14ac:dyDescent="0.3">
      <c r="A1482">
        <v>24041</v>
      </c>
      <c r="B1482">
        <v>2015</v>
      </c>
      <c r="C1482">
        <v>2</v>
      </c>
      <c r="D1482">
        <v>52</v>
      </c>
      <c r="E1482" s="1">
        <v>37.96</v>
      </c>
    </row>
    <row r="1483" spans="1:5" x14ac:dyDescent="0.3">
      <c r="A1483">
        <v>24041</v>
      </c>
      <c r="B1483">
        <v>2016</v>
      </c>
      <c r="C1483">
        <v>2</v>
      </c>
      <c r="D1483">
        <v>57</v>
      </c>
      <c r="E1483" s="1">
        <v>41.61</v>
      </c>
    </row>
    <row r="1484" spans="1:5" x14ac:dyDescent="0.3">
      <c r="A1484">
        <v>24041</v>
      </c>
      <c r="B1484">
        <v>2017</v>
      </c>
      <c r="C1484">
        <v>2</v>
      </c>
      <c r="D1484">
        <v>54</v>
      </c>
      <c r="E1484" s="1">
        <v>39.42</v>
      </c>
    </row>
    <row r="1485" spans="1:5" x14ac:dyDescent="0.3">
      <c r="A1485">
        <v>24041</v>
      </c>
      <c r="B1485">
        <v>2018</v>
      </c>
      <c r="C1485">
        <v>2</v>
      </c>
      <c r="D1485">
        <v>48</v>
      </c>
      <c r="E1485" s="1">
        <v>35.04</v>
      </c>
    </row>
    <row r="1486" spans="1:5" x14ac:dyDescent="0.3">
      <c r="A1486">
        <v>24041</v>
      </c>
      <c r="B1486">
        <v>2019</v>
      </c>
      <c r="C1486">
        <v>2</v>
      </c>
      <c r="D1486">
        <v>56</v>
      </c>
      <c r="E1486" s="1">
        <v>40.879999999999995</v>
      </c>
    </row>
    <row r="1487" spans="1:5" x14ac:dyDescent="0.3">
      <c r="A1487">
        <v>24043</v>
      </c>
      <c r="B1487">
        <v>2009</v>
      </c>
      <c r="C1487">
        <v>2</v>
      </c>
      <c r="D1487">
        <v>65</v>
      </c>
      <c r="E1487" s="1">
        <v>47.449999999999996</v>
      </c>
    </row>
    <row r="1488" spans="1:5" x14ac:dyDescent="0.3">
      <c r="A1488">
        <v>24043</v>
      </c>
      <c r="B1488">
        <v>2010</v>
      </c>
      <c r="C1488">
        <v>2</v>
      </c>
      <c r="D1488">
        <v>61</v>
      </c>
      <c r="E1488" s="1">
        <v>44.53</v>
      </c>
    </row>
    <row r="1489" spans="1:5" x14ac:dyDescent="0.3">
      <c r="A1489">
        <v>24043</v>
      </c>
      <c r="B1489">
        <v>2011</v>
      </c>
      <c r="C1489">
        <v>2</v>
      </c>
      <c r="D1489">
        <v>66</v>
      </c>
      <c r="E1489" s="1">
        <v>48.18</v>
      </c>
    </row>
    <row r="1490" spans="1:5" x14ac:dyDescent="0.3">
      <c r="A1490">
        <v>24043</v>
      </c>
      <c r="B1490">
        <v>2012</v>
      </c>
      <c r="C1490">
        <v>2</v>
      </c>
      <c r="D1490">
        <v>72</v>
      </c>
      <c r="E1490" s="1">
        <v>52.56</v>
      </c>
    </row>
    <row r="1491" spans="1:5" x14ac:dyDescent="0.3">
      <c r="A1491">
        <v>24043</v>
      </c>
      <c r="B1491">
        <v>2013</v>
      </c>
      <c r="C1491">
        <v>2</v>
      </c>
      <c r="D1491">
        <v>57</v>
      </c>
      <c r="E1491" s="1">
        <v>41.61</v>
      </c>
    </row>
    <row r="1492" spans="1:5" x14ac:dyDescent="0.3">
      <c r="A1492">
        <v>24043</v>
      </c>
      <c r="B1492">
        <v>2014</v>
      </c>
      <c r="C1492">
        <v>2</v>
      </c>
      <c r="D1492">
        <v>63</v>
      </c>
      <c r="E1492" s="1">
        <v>45.99</v>
      </c>
    </row>
    <row r="1493" spans="1:5" x14ac:dyDescent="0.3">
      <c r="A1493">
        <v>24043</v>
      </c>
      <c r="B1493">
        <v>2015</v>
      </c>
      <c r="C1493">
        <v>2</v>
      </c>
      <c r="D1493">
        <v>49</v>
      </c>
      <c r="E1493" s="1">
        <v>35.769999999999996</v>
      </c>
    </row>
    <row r="1494" spans="1:5" x14ac:dyDescent="0.3">
      <c r="A1494">
        <v>24043</v>
      </c>
      <c r="B1494">
        <v>2016</v>
      </c>
      <c r="C1494">
        <v>2</v>
      </c>
      <c r="D1494">
        <v>69</v>
      </c>
      <c r="E1494" s="1">
        <v>50.37</v>
      </c>
    </row>
    <row r="1495" spans="1:5" x14ac:dyDescent="0.3">
      <c r="A1495">
        <v>24043</v>
      </c>
      <c r="B1495">
        <v>2017</v>
      </c>
      <c r="C1495">
        <v>2</v>
      </c>
      <c r="D1495">
        <v>54</v>
      </c>
      <c r="E1495" s="1">
        <v>39.42</v>
      </c>
    </row>
    <row r="1496" spans="1:5" x14ac:dyDescent="0.3">
      <c r="A1496">
        <v>24043</v>
      </c>
      <c r="B1496">
        <v>2018</v>
      </c>
      <c r="C1496">
        <v>2</v>
      </c>
      <c r="D1496">
        <v>56</v>
      </c>
      <c r="E1496" s="1">
        <v>40.879999999999995</v>
      </c>
    </row>
    <row r="1497" spans="1:5" x14ac:dyDescent="0.3">
      <c r="A1497">
        <v>24043</v>
      </c>
      <c r="B1497">
        <v>2019</v>
      </c>
      <c r="C1497">
        <v>2</v>
      </c>
      <c r="D1497">
        <v>45</v>
      </c>
      <c r="E1497" s="1">
        <v>32.85</v>
      </c>
    </row>
    <row r="1498" spans="1:5" x14ac:dyDescent="0.3">
      <c r="A1498">
        <v>24045</v>
      </c>
      <c r="B1498">
        <v>2009</v>
      </c>
      <c r="C1498">
        <v>2</v>
      </c>
      <c r="D1498">
        <v>58</v>
      </c>
      <c r="E1498" s="1">
        <v>42.339999999999996</v>
      </c>
    </row>
    <row r="1499" spans="1:5" x14ac:dyDescent="0.3">
      <c r="A1499">
        <v>24045</v>
      </c>
      <c r="B1499">
        <v>2010</v>
      </c>
      <c r="C1499">
        <v>2</v>
      </c>
      <c r="D1499">
        <v>68</v>
      </c>
      <c r="E1499" s="1">
        <v>49.64</v>
      </c>
    </row>
    <row r="1500" spans="1:5" x14ac:dyDescent="0.3">
      <c r="A1500">
        <v>24045</v>
      </c>
      <c r="B1500">
        <v>2011</v>
      </c>
      <c r="C1500">
        <v>2</v>
      </c>
      <c r="D1500">
        <v>58</v>
      </c>
      <c r="E1500" s="1">
        <v>42.339999999999996</v>
      </c>
    </row>
    <row r="1501" spans="1:5" x14ac:dyDescent="0.3">
      <c r="A1501">
        <v>24045</v>
      </c>
      <c r="B1501">
        <v>2012</v>
      </c>
      <c r="C1501">
        <v>2</v>
      </c>
      <c r="D1501">
        <v>72</v>
      </c>
      <c r="E1501" s="1">
        <v>52.56</v>
      </c>
    </row>
    <row r="1502" spans="1:5" x14ac:dyDescent="0.3">
      <c r="A1502">
        <v>24045</v>
      </c>
      <c r="B1502">
        <v>2013</v>
      </c>
      <c r="C1502">
        <v>2</v>
      </c>
      <c r="D1502">
        <v>54</v>
      </c>
      <c r="E1502" s="1">
        <v>39.42</v>
      </c>
    </row>
    <row r="1503" spans="1:5" x14ac:dyDescent="0.3">
      <c r="A1503">
        <v>24045</v>
      </c>
      <c r="B1503">
        <v>2014</v>
      </c>
      <c r="C1503">
        <v>2</v>
      </c>
      <c r="D1503">
        <v>55</v>
      </c>
      <c r="E1503" s="1">
        <v>40.15</v>
      </c>
    </row>
    <row r="1504" spans="1:5" x14ac:dyDescent="0.3">
      <c r="A1504">
        <v>24045</v>
      </c>
      <c r="B1504">
        <v>2015</v>
      </c>
      <c r="C1504">
        <v>2</v>
      </c>
      <c r="D1504">
        <v>67</v>
      </c>
      <c r="E1504" s="1">
        <v>48.91</v>
      </c>
    </row>
    <row r="1505" spans="1:5" x14ac:dyDescent="0.3">
      <c r="A1505">
        <v>24045</v>
      </c>
      <c r="B1505">
        <v>2016</v>
      </c>
      <c r="C1505">
        <v>2</v>
      </c>
      <c r="D1505">
        <v>66</v>
      </c>
      <c r="E1505" s="1">
        <v>48.18</v>
      </c>
    </row>
    <row r="1506" spans="1:5" x14ac:dyDescent="0.3">
      <c r="A1506">
        <v>24045</v>
      </c>
      <c r="B1506">
        <v>2017</v>
      </c>
      <c r="C1506">
        <v>2</v>
      </c>
      <c r="D1506">
        <v>72</v>
      </c>
      <c r="E1506" s="1">
        <v>52.56</v>
      </c>
    </row>
    <row r="1507" spans="1:5" x14ac:dyDescent="0.3">
      <c r="A1507">
        <v>24045</v>
      </c>
      <c r="B1507">
        <v>2018</v>
      </c>
      <c r="C1507">
        <v>2</v>
      </c>
      <c r="D1507">
        <v>68</v>
      </c>
      <c r="E1507" s="1">
        <v>49.64</v>
      </c>
    </row>
    <row r="1508" spans="1:5" x14ac:dyDescent="0.3">
      <c r="A1508">
        <v>24045</v>
      </c>
      <c r="B1508">
        <v>2019</v>
      </c>
      <c r="C1508">
        <v>2</v>
      </c>
      <c r="D1508">
        <v>63</v>
      </c>
      <c r="E1508" s="1">
        <v>45.99</v>
      </c>
    </row>
    <row r="1509" spans="1:5" x14ac:dyDescent="0.3">
      <c r="A1509">
        <v>24048</v>
      </c>
      <c r="B1509">
        <v>2009</v>
      </c>
      <c r="C1509">
        <v>2</v>
      </c>
      <c r="D1509">
        <v>73</v>
      </c>
      <c r="E1509" s="1">
        <v>53.29</v>
      </c>
    </row>
    <row r="1510" spans="1:5" x14ac:dyDescent="0.3">
      <c r="A1510">
        <v>24048</v>
      </c>
      <c r="B1510">
        <v>2010</v>
      </c>
      <c r="C1510">
        <v>2</v>
      </c>
      <c r="D1510">
        <v>71</v>
      </c>
      <c r="E1510" s="1">
        <v>51.83</v>
      </c>
    </row>
    <row r="1511" spans="1:5" x14ac:dyDescent="0.3">
      <c r="A1511">
        <v>24048</v>
      </c>
      <c r="B1511">
        <v>2011</v>
      </c>
      <c r="C1511">
        <v>2</v>
      </c>
      <c r="D1511">
        <v>62</v>
      </c>
      <c r="E1511" s="1">
        <v>45.26</v>
      </c>
    </row>
    <row r="1512" spans="1:5" x14ac:dyDescent="0.3">
      <c r="A1512">
        <v>24048</v>
      </c>
      <c r="B1512">
        <v>2012</v>
      </c>
      <c r="C1512">
        <v>2</v>
      </c>
      <c r="D1512">
        <v>76</v>
      </c>
      <c r="E1512" s="1">
        <v>55.48</v>
      </c>
    </row>
    <row r="1513" spans="1:5" x14ac:dyDescent="0.3">
      <c r="A1513">
        <v>24048</v>
      </c>
      <c r="B1513">
        <v>2013</v>
      </c>
      <c r="C1513">
        <v>2</v>
      </c>
      <c r="D1513">
        <v>67</v>
      </c>
      <c r="E1513" s="1">
        <v>48.91</v>
      </c>
    </row>
    <row r="1514" spans="1:5" x14ac:dyDescent="0.3">
      <c r="A1514">
        <v>24048</v>
      </c>
      <c r="B1514">
        <v>2014</v>
      </c>
      <c r="C1514">
        <v>2</v>
      </c>
      <c r="D1514">
        <v>64</v>
      </c>
      <c r="E1514" s="1">
        <v>46.72</v>
      </c>
    </row>
    <row r="1515" spans="1:5" x14ac:dyDescent="0.3">
      <c r="A1515">
        <v>24048</v>
      </c>
      <c r="B1515">
        <v>2015</v>
      </c>
      <c r="C1515">
        <v>2</v>
      </c>
      <c r="D1515">
        <v>66</v>
      </c>
      <c r="E1515" s="1">
        <v>48.18</v>
      </c>
    </row>
    <row r="1516" spans="1:5" x14ac:dyDescent="0.3">
      <c r="A1516">
        <v>24048</v>
      </c>
      <c r="B1516">
        <v>2016</v>
      </c>
      <c r="C1516">
        <v>2</v>
      </c>
      <c r="D1516">
        <v>66</v>
      </c>
      <c r="E1516" s="1">
        <v>48.18</v>
      </c>
    </row>
    <row r="1517" spans="1:5" x14ac:dyDescent="0.3">
      <c r="A1517">
        <v>24048</v>
      </c>
      <c r="B1517">
        <v>2017</v>
      </c>
      <c r="C1517">
        <v>2</v>
      </c>
      <c r="D1517">
        <v>57</v>
      </c>
      <c r="E1517" s="1">
        <v>41.61</v>
      </c>
    </row>
    <row r="1518" spans="1:5" x14ac:dyDescent="0.3">
      <c r="A1518">
        <v>24048</v>
      </c>
      <c r="B1518">
        <v>2018</v>
      </c>
      <c r="C1518">
        <v>2</v>
      </c>
      <c r="D1518">
        <v>60</v>
      </c>
      <c r="E1518" s="1">
        <v>43.8</v>
      </c>
    </row>
    <row r="1519" spans="1:5" x14ac:dyDescent="0.3">
      <c r="A1519">
        <v>24048</v>
      </c>
      <c r="B1519">
        <v>2019</v>
      </c>
      <c r="C1519">
        <v>2</v>
      </c>
      <c r="D1519">
        <v>59</v>
      </c>
      <c r="E1519" s="1">
        <v>43.07</v>
      </c>
    </row>
    <row r="1520" spans="1:5" x14ac:dyDescent="0.3">
      <c r="A1520">
        <v>24054</v>
      </c>
      <c r="B1520">
        <v>2009</v>
      </c>
      <c r="C1520">
        <v>2</v>
      </c>
      <c r="D1520">
        <v>35</v>
      </c>
      <c r="E1520" s="1">
        <v>25.55</v>
      </c>
    </row>
    <row r="1521" spans="1:5" x14ac:dyDescent="0.3">
      <c r="A1521">
        <v>24054</v>
      </c>
      <c r="B1521">
        <v>2010</v>
      </c>
      <c r="C1521">
        <v>2</v>
      </c>
      <c r="D1521">
        <v>50</v>
      </c>
      <c r="E1521" s="1">
        <v>36.5</v>
      </c>
    </row>
    <row r="1522" spans="1:5" x14ac:dyDescent="0.3">
      <c r="A1522">
        <v>24054</v>
      </c>
      <c r="B1522">
        <v>2011</v>
      </c>
      <c r="C1522">
        <v>2</v>
      </c>
      <c r="D1522">
        <v>39</v>
      </c>
      <c r="E1522" s="1">
        <v>28.47</v>
      </c>
    </row>
    <row r="1523" spans="1:5" x14ac:dyDescent="0.3">
      <c r="A1523">
        <v>24054</v>
      </c>
      <c r="B1523">
        <v>2012</v>
      </c>
      <c r="C1523">
        <v>2</v>
      </c>
      <c r="D1523">
        <v>42</v>
      </c>
      <c r="E1523" s="1">
        <v>30.66</v>
      </c>
    </row>
    <row r="1524" spans="1:5" x14ac:dyDescent="0.3">
      <c r="A1524">
        <v>24054</v>
      </c>
      <c r="B1524">
        <v>2013</v>
      </c>
      <c r="C1524">
        <v>2</v>
      </c>
      <c r="D1524">
        <v>54</v>
      </c>
      <c r="E1524" s="1">
        <v>39.42</v>
      </c>
    </row>
    <row r="1525" spans="1:5" x14ac:dyDescent="0.3">
      <c r="A1525">
        <v>24054</v>
      </c>
      <c r="B1525">
        <v>2014</v>
      </c>
      <c r="C1525">
        <v>2</v>
      </c>
      <c r="D1525">
        <v>38</v>
      </c>
      <c r="E1525" s="1">
        <v>27.74</v>
      </c>
    </row>
    <row r="1526" spans="1:5" x14ac:dyDescent="0.3">
      <c r="A1526">
        <v>24054</v>
      </c>
      <c r="B1526">
        <v>2015</v>
      </c>
      <c r="C1526">
        <v>2</v>
      </c>
      <c r="D1526">
        <v>51</v>
      </c>
      <c r="E1526" s="1">
        <v>37.229999999999997</v>
      </c>
    </row>
    <row r="1527" spans="1:5" x14ac:dyDescent="0.3">
      <c r="A1527">
        <v>24054</v>
      </c>
      <c r="B1527">
        <v>2016</v>
      </c>
      <c r="C1527">
        <v>2</v>
      </c>
      <c r="D1527">
        <v>31</v>
      </c>
      <c r="E1527" s="1">
        <v>22.63</v>
      </c>
    </row>
    <row r="1528" spans="1:5" x14ac:dyDescent="0.3">
      <c r="A1528">
        <v>24054</v>
      </c>
      <c r="B1528">
        <v>2017</v>
      </c>
      <c r="C1528">
        <v>2</v>
      </c>
      <c r="D1528">
        <v>32</v>
      </c>
      <c r="E1528" s="1">
        <v>23.36</v>
      </c>
    </row>
    <row r="1529" spans="1:5" x14ac:dyDescent="0.3">
      <c r="A1529">
        <v>24054</v>
      </c>
      <c r="B1529">
        <v>2018</v>
      </c>
      <c r="C1529">
        <v>2</v>
      </c>
      <c r="D1529">
        <v>44</v>
      </c>
      <c r="E1529" s="1">
        <v>32.119999999999997</v>
      </c>
    </row>
    <row r="1530" spans="1:5" x14ac:dyDescent="0.3">
      <c r="A1530">
        <v>24054</v>
      </c>
      <c r="B1530">
        <v>2019</v>
      </c>
      <c r="C1530">
        <v>2</v>
      </c>
      <c r="D1530">
        <v>25</v>
      </c>
      <c r="E1530" s="1">
        <v>18.25</v>
      </c>
    </row>
    <row r="1531" spans="1:5" x14ac:dyDescent="0.3">
      <c r="A1531">
        <v>24055</v>
      </c>
      <c r="B1531">
        <v>2009</v>
      </c>
      <c r="C1531">
        <v>2</v>
      </c>
      <c r="D1531">
        <v>136</v>
      </c>
      <c r="E1531" s="1">
        <v>99.28</v>
      </c>
    </row>
    <row r="1532" spans="1:5" x14ac:dyDescent="0.3">
      <c r="A1532">
        <v>24055</v>
      </c>
      <c r="B1532">
        <v>2010</v>
      </c>
      <c r="C1532">
        <v>2</v>
      </c>
      <c r="D1532">
        <v>113</v>
      </c>
      <c r="E1532" s="1">
        <v>82.49</v>
      </c>
    </row>
    <row r="1533" spans="1:5" x14ac:dyDescent="0.3">
      <c r="A1533">
        <v>24055</v>
      </c>
      <c r="B1533">
        <v>2011</v>
      </c>
      <c r="C1533">
        <v>2</v>
      </c>
      <c r="D1533">
        <v>122</v>
      </c>
      <c r="E1533" s="1">
        <v>89.06</v>
      </c>
    </row>
    <row r="1534" spans="1:5" x14ac:dyDescent="0.3">
      <c r="A1534">
        <v>24055</v>
      </c>
      <c r="B1534">
        <v>2012</v>
      </c>
      <c r="C1534">
        <v>2</v>
      </c>
      <c r="D1534">
        <v>104</v>
      </c>
      <c r="E1534" s="1">
        <v>75.92</v>
      </c>
    </row>
    <row r="1535" spans="1:5" x14ac:dyDescent="0.3">
      <c r="A1535">
        <v>24055</v>
      </c>
      <c r="B1535">
        <v>2013</v>
      </c>
      <c r="C1535">
        <v>2</v>
      </c>
      <c r="D1535">
        <v>114</v>
      </c>
      <c r="E1535" s="1">
        <v>83.22</v>
      </c>
    </row>
    <row r="1536" spans="1:5" x14ac:dyDescent="0.3">
      <c r="A1536">
        <v>24055</v>
      </c>
      <c r="B1536">
        <v>2014</v>
      </c>
      <c r="C1536">
        <v>2</v>
      </c>
      <c r="D1536">
        <v>109</v>
      </c>
      <c r="E1536" s="1">
        <v>79.569999999999993</v>
      </c>
    </row>
    <row r="1537" spans="1:5" x14ac:dyDescent="0.3">
      <c r="A1537">
        <v>24055</v>
      </c>
      <c r="B1537">
        <v>2015</v>
      </c>
      <c r="C1537">
        <v>2</v>
      </c>
      <c r="D1537">
        <v>115</v>
      </c>
      <c r="E1537" s="1">
        <v>83.95</v>
      </c>
    </row>
    <row r="1538" spans="1:5" x14ac:dyDescent="0.3">
      <c r="A1538">
        <v>24055</v>
      </c>
      <c r="B1538">
        <v>2016</v>
      </c>
      <c r="C1538">
        <v>2</v>
      </c>
      <c r="D1538">
        <v>119</v>
      </c>
      <c r="E1538" s="1">
        <v>86.87</v>
      </c>
    </row>
    <row r="1539" spans="1:5" x14ac:dyDescent="0.3">
      <c r="A1539">
        <v>24055</v>
      </c>
      <c r="B1539">
        <v>2017</v>
      </c>
      <c r="C1539">
        <v>2</v>
      </c>
      <c r="D1539">
        <v>118</v>
      </c>
      <c r="E1539" s="1">
        <v>86.14</v>
      </c>
    </row>
    <row r="1540" spans="1:5" x14ac:dyDescent="0.3">
      <c r="A1540">
        <v>24055</v>
      </c>
      <c r="B1540">
        <v>2018</v>
      </c>
      <c r="C1540">
        <v>2</v>
      </c>
      <c r="D1540">
        <v>109</v>
      </c>
      <c r="E1540" s="1">
        <v>79.569999999999993</v>
      </c>
    </row>
    <row r="1541" spans="1:5" x14ac:dyDescent="0.3">
      <c r="A1541">
        <v>24055</v>
      </c>
      <c r="B1541">
        <v>2019</v>
      </c>
      <c r="C1541">
        <v>2</v>
      </c>
      <c r="D1541">
        <v>118</v>
      </c>
      <c r="E1541" s="1">
        <v>86.14</v>
      </c>
    </row>
    <row r="1542" spans="1:5" x14ac:dyDescent="0.3">
      <c r="A1542">
        <v>24059</v>
      </c>
      <c r="B1542">
        <v>2009</v>
      </c>
      <c r="C1542">
        <v>2</v>
      </c>
      <c r="D1542">
        <v>99</v>
      </c>
      <c r="E1542" s="1">
        <v>72.27</v>
      </c>
    </row>
    <row r="1543" spans="1:5" x14ac:dyDescent="0.3">
      <c r="A1543">
        <v>24059</v>
      </c>
      <c r="B1543">
        <v>2010</v>
      </c>
      <c r="C1543">
        <v>2</v>
      </c>
      <c r="D1543">
        <v>96</v>
      </c>
      <c r="E1543" s="1">
        <v>70.08</v>
      </c>
    </row>
    <row r="1544" spans="1:5" x14ac:dyDescent="0.3">
      <c r="A1544">
        <v>24059</v>
      </c>
      <c r="B1544">
        <v>2011</v>
      </c>
      <c r="C1544">
        <v>2</v>
      </c>
      <c r="D1544">
        <v>93</v>
      </c>
      <c r="E1544" s="1">
        <v>67.89</v>
      </c>
    </row>
    <row r="1545" spans="1:5" x14ac:dyDescent="0.3">
      <c r="A1545">
        <v>24059</v>
      </c>
      <c r="B1545">
        <v>2012</v>
      </c>
      <c r="C1545">
        <v>2</v>
      </c>
      <c r="D1545">
        <v>115</v>
      </c>
      <c r="E1545" s="1">
        <v>83.95</v>
      </c>
    </row>
    <row r="1546" spans="1:5" x14ac:dyDescent="0.3">
      <c r="A1546">
        <v>24059</v>
      </c>
      <c r="B1546">
        <v>2013</v>
      </c>
      <c r="C1546">
        <v>2</v>
      </c>
      <c r="D1546">
        <v>118</v>
      </c>
      <c r="E1546" s="1">
        <v>86.14</v>
      </c>
    </row>
    <row r="1547" spans="1:5" x14ac:dyDescent="0.3">
      <c r="A1547">
        <v>24059</v>
      </c>
      <c r="B1547">
        <v>2014</v>
      </c>
      <c r="C1547">
        <v>2</v>
      </c>
      <c r="D1547">
        <v>115</v>
      </c>
      <c r="E1547" s="1">
        <v>83.95</v>
      </c>
    </row>
    <row r="1548" spans="1:5" x14ac:dyDescent="0.3">
      <c r="A1548">
        <v>24059</v>
      </c>
      <c r="B1548">
        <v>2015</v>
      </c>
      <c r="C1548">
        <v>2</v>
      </c>
      <c r="D1548">
        <v>90</v>
      </c>
      <c r="E1548" s="1">
        <v>65.7</v>
      </c>
    </row>
    <row r="1549" spans="1:5" x14ac:dyDescent="0.3">
      <c r="A1549">
        <v>24059</v>
      </c>
      <c r="B1549">
        <v>2016</v>
      </c>
      <c r="C1549">
        <v>2</v>
      </c>
      <c r="D1549">
        <v>96</v>
      </c>
      <c r="E1549" s="1">
        <v>70.08</v>
      </c>
    </row>
    <row r="1550" spans="1:5" x14ac:dyDescent="0.3">
      <c r="A1550">
        <v>24059</v>
      </c>
      <c r="B1550">
        <v>2017</v>
      </c>
      <c r="C1550">
        <v>2</v>
      </c>
      <c r="D1550">
        <v>96</v>
      </c>
      <c r="E1550" s="1">
        <v>70.08</v>
      </c>
    </row>
    <row r="1551" spans="1:5" x14ac:dyDescent="0.3">
      <c r="A1551">
        <v>24059</v>
      </c>
      <c r="B1551">
        <v>2018</v>
      </c>
      <c r="C1551">
        <v>2</v>
      </c>
      <c r="D1551">
        <v>88</v>
      </c>
      <c r="E1551" s="1">
        <v>64.239999999999995</v>
      </c>
    </row>
    <row r="1552" spans="1:5" x14ac:dyDescent="0.3">
      <c r="A1552">
        <v>24059</v>
      </c>
      <c r="B1552">
        <v>2019</v>
      </c>
      <c r="C1552">
        <v>2</v>
      </c>
      <c r="D1552">
        <v>95</v>
      </c>
      <c r="E1552" s="1">
        <v>69.349999999999994</v>
      </c>
    </row>
    <row r="1553" spans="1:5" x14ac:dyDescent="0.3">
      <c r="A1553">
        <v>24062</v>
      </c>
      <c r="B1553">
        <v>2009</v>
      </c>
      <c r="C1553">
        <v>2</v>
      </c>
      <c r="D1553">
        <v>656</v>
      </c>
      <c r="E1553" s="1">
        <v>478.88</v>
      </c>
    </row>
    <row r="1554" spans="1:5" x14ac:dyDescent="0.3">
      <c r="A1554">
        <v>24062</v>
      </c>
      <c r="B1554">
        <v>2010</v>
      </c>
      <c r="C1554">
        <v>2</v>
      </c>
      <c r="D1554">
        <v>650</v>
      </c>
      <c r="E1554" s="1">
        <v>474.5</v>
      </c>
    </row>
    <row r="1555" spans="1:5" x14ac:dyDescent="0.3">
      <c r="A1555">
        <v>24062</v>
      </c>
      <c r="B1555">
        <v>2011</v>
      </c>
      <c r="C1555">
        <v>2</v>
      </c>
      <c r="D1555">
        <v>664</v>
      </c>
      <c r="E1555" s="1">
        <v>484.71999999999997</v>
      </c>
    </row>
    <row r="1556" spans="1:5" x14ac:dyDescent="0.3">
      <c r="A1556">
        <v>24062</v>
      </c>
      <c r="B1556">
        <v>2012</v>
      </c>
      <c r="C1556">
        <v>2</v>
      </c>
      <c r="D1556">
        <v>672</v>
      </c>
      <c r="E1556" s="1">
        <v>490.56</v>
      </c>
    </row>
    <row r="1557" spans="1:5" x14ac:dyDescent="0.3">
      <c r="A1557">
        <v>24062</v>
      </c>
      <c r="B1557">
        <v>2013</v>
      </c>
      <c r="C1557">
        <v>2</v>
      </c>
      <c r="D1557">
        <v>647</v>
      </c>
      <c r="E1557" s="1">
        <v>472.31</v>
      </c>
    </row>
    <row r="1558" spans="1:5" x14ac:dyDescent="0.3">
      <c r="A1558">
        <v>24062</v>
      </c>
      <c r="B1558">
        <v>2014</v>
      </c>
      <c r="C1558">
        <v>2</v>
      </c>
      <c r="D1558">
        <v>687</v>
      </c>
      <c r="E1558" s="1">
        <v>501.51</v>
      </c>
    </row>
    <row r="1559" spans="1:5" x14ac:dyDescent="0.3">
      <c r="A1559">
        <v>24062</v>
      </c>
      <c r="B1559">
        <v>2015</v>
      </c>
      <c r="C1559">
        <v>2</v>
      </c>
      <c r="D1559">
        <v>672</v>
      </c>
      <c r="E1559" s="1">
        <v>490.56</v>
      </c>
    </row>
    <row r="1560" spans="1:5" x14ac:dyDescent="0.3">
      <c r="A1560">
        <v>24062</v>
      </c>
      <c r="B1560">
        <v>2016</v>
      </c>
      <c r="C1560">
        <v>2</v>
      </c>
      <c r="D1560">
        <v>709</v>
      </c>
      <c r="E1560" s="1">
        <v>517.56999999999994</v>
      </c>
    </row>
    <row r="1561" spans="1:5" x14ac:dyDescent="0.3">
      <c r="A1561">
        <v>24062</v>
      </c>
      <c r="B1561">
        <v>2017</v>
      </c>
      <c r="C1561">
        <v>2</v>
      </c>
      <c r="D1561">
        <v>650</v>
      </c>
      <c r="E1561" s="1">
        <v>474.5</v>
      </c>
    </row>
    <row r="1562" spans="1:5" x14ac:dyDescent="0.3">
      <c r="A1562">
        <v>24062</v>
      </c>
      <c r="B1562">
        <v>2018</v>
      </c>
      <c r="C1562">
        <v>2</v>
      </c>
      <c r="D1562">
        <v>614</v>
      </c>
      <c r="E1562" s="1">
        <v>448.21999999999997</v>
      </c>
    </row>
    <row r="1563" spans="1:5" x14ac:dyDescent="0.3">
      <c r="A1563">
        <v>24062</v>
      </c>
      <c r="B1563">
        <v>2019</v>
      </c>
      <c r="C1563">
        <v>2</v>
      </c>
      <c r="D1563">
        <v>665</v>
      </c>
      <c r="E1563" s="1">
        <v>485.45</v>
      </c>
    </row>
    <row r="1564" spans="1:5" x14ac:dyDescent="0.3">
      <c r="A1564">
        <v>24066</v>
      </c>
      <c r="B1564">
        <v>2009</v>
      </c>
      <c r="C1564">
        <v>2</v>
      </c>
      <c r="D1564">
        <v>74</v>
      </c>
      <c r="E1564" s="1">
        <v>54.019999999999996</v>
      </c>
    </row>
    <row r="1565" spans="1:5" x14ac:dyDescent="0.3">
      <c r="A1565">
        <v>24066</v>
      </c>
      <c r="B1565">
        <v>2010</v>
      </c>
      <c r="C1565">
        <v>2</v>
      </c>
      <c r="D1565">
        <v>71</v>
      </c>
      <c r="E1565" s="1">
        <v>51.83</v>
      </c>
    </row>
    <row r="1566" spans="1:5" x14ac:dyDescent="0.3">
      <c r="A1566">
        <v>24066</v>
      </c>
      <c r="B1566">
        <v>2011</v>
      </c>
      <c r="C1566">
        <v>2</v>
      </c>
      <c r="D1566">
        <v>80</v>
      </c>
      <c r="E1566" s="1">
        <v>58.4</v>
      </c>
    </row>
    <row r="1567" spans="1:5" x14ac:dyDescent="0.3">
      <c r="A1567">
        <v>24066</v>
      </c>
      <c r="B1567">
        <v>2012</v>
      </c>
      <c r="C1567">
        <v>2</v>
      </c>
      <c r="D1567">
        <v>76</v>
      </c>
      <c r="E1567" s="1">
        <v>55.48</v>
      </c>
    </row>
    <row r="1568" spans="1:5" x14ac:dyDescent="0.3">
      <c r="A1568">
        <v>24066</v>
      </c>
      <c r="B1568">
        <v>2013</v>
      </c>
      <c r="C1568">
        <v>2</v>
      </c>
      <c r="D1568">
        <v>74</v>
      </c>
      <c r="E1568" s="1">
        <v>54.019999999999996</v>
      </c>
    </row>
    <row r="1569" spans="1:5" x14ac:dyDescent="0.3">
      <c r="A1569">
        <v>24066</v>
      </c>
      <c r="B1569">
        <v>2014</v>
      </c>
      <c r="C1569">
        <v>2</v>
      </c>
      <c r="D1569">
        <v>85</v>
      </c>
      <c r="E1569" s="1">
        <v>62.05</v>
      </c>
    </row>
    <row r="1570" spans="1:5" x14ac:dyDescent="0.3">
      <c r="A1570">
        <v>24066</v>
      </c>
      <c r="B1570">
        <v>2015</v>
      </c>
      <c r="C1570">
        <v>2</v>
      </c>
      <c r="D1570">
        <v>78</v>
      </c>
      <c r="E1570" s="1">
        <v>56.94</v>
      </c>
    </row>
    <row r="1571" spans="1:5" x14ac:dyDescent="0.3">
      <c r="A1571">
        <v>24066</v>
      </c>
      <c r="B1571">
        <v>2016</v>
      </c>
      <c r="C1571">
        <v>2</v>
      </c>
      <c r="D1571">
        <v>98</v>
      </c>
      <c r="E1571" s="1">
        <v>71.539999999999992</v>
      </c>
    </row>
    <row r="1572" spans="1:5" x14ac:dyDescent="0.3">
      <c r="A1572">
        <v>24066</v>
      </c>
      <c r="B1572">
        <v>2017</v>
      </c>
      <c r="C1572">
        <v>2</v>
      </c>
      <c r="D1572">
        <v>80</v>
      </c>
      <c r="E1572" s="1">
        <v>58.4</v>
      </c>
    </row>
    <row r="1573" spans="1:5" x14ac:dyDescent="0.3">
      <c r="A1573">
        <v>24066</v>
      </c>
      <c r="B1573">
        <v>2018</v>
      </c>
      <c r="C1573">
        <v>2</v>
      </c>
      <c r="D1573">
        <v>71</v>
      </c>
      <c r="E1573" s="1">
        <v>51.83</v>
      </c>
    </row>
    <row r="1574" spans="1:5" x14ac:dyDescent="0.3">
      <c r="A1574">
        <v>24066</v>
      </c>
      <c r="B1574">
        <v>2019</v>
      </c>
      <c r="C1574">
        <v>2</v>
      </c>
      <c r="D1574">
        <v>99</v>
      </c>
      <c r="E1574" s="1">
        <v>72.27</v>
      </c>
    </row>
    <row r="1575" spans="1:5" x14ac:dyDescent="0.3">
      <c r="A1575">
        <v>24086</v>
      </c>
      <c r="B1575">
        <v>2009</v>
      </c>
      <c r="C1575">
        <v>2</v>
      </c>
      <c r="D1575">
        <v>89</v>
      </c>
      <c r="E1575" s="1">
        <v>64.97</v>
      </c>
    </row>
    <row r="1576" spans="1:5" x14ac:dyDescent="0.3">
      <c r="A1576">
        <v>24086</v>
      </c>
      <c r="B1576">
        <v>2010</v>
      </c>
      <c r="C1576">
        <v>2</v>
      </c>
      <c r="D1576">
        <v>59</v>
      </c>
      <c r="E1576" s="1">
        <v>43.07</v>
      </c>
    </row>
    <row r="1577" spans="1:5" x14ac:dyDescent="0.3">
      <c r="A1577">
        <v>24086</v>
      </c>
      <c r="B1577">
        <v>2011</v>
      </c>
      <c r="C1577">
        <v>2</v>
      </c>
      <c r="D1577">
        <v>66</v>
      </c>
      <c r="E1577" s="1">
        <v>48.18</v>
      </c>
    </row>
    <row r="1578" spans="1:5" x14ac:dyDescent="0.3">
      <c r="A1578">
        <v>24086</v>
      </c>
      <c r="B1578">
        <v>2012</v>
      </c>
      <c r="C1578">
        <v>2</v>
      </c>
      <c r="D1578">
        <v>68</v>
      </c>
      <c r="E1578" s="1">
        <v>49.64</v>
      </c>
    </row>
    <row r="1579" spans="1:5" x14ac:dyDescent="0.3">
      <c r="A1579">
        <v>24086</v>
      </c>
      <c r="B1579">
        <v>2013</v>
      </c>
      <c r="C1579">
        <v>2</v>
      </c>
      <c r="D1579">
        <v>83</v>
      </c>
      <c r="E1579" s="1">
        <v>60.589999999999996</v>
      </c>
    </row>
    <row r="1580" spans="1:5" x14ac:dyDescent="0.3">
      <c r="A1580">
        <v>24086</v>
      </c>
      <c r="B1580">
        <v>2014</v>
      </c>
      <c r="C1580">
        <v>2</v>
      </c>
      <c r="D1580">
        <v>72</v>
      </c>
      <c r="E1580" s="1">
        <v>52.56</v>
      </c>
    </row>
    <row r="1581" spans="1:5" x14ac:dyDescent="0.3">
      <c r="A1581">
        <v>24086</v>
      </c>
      <c r="B1581">
        <v>2015</v>
      </c>
      <c r="C1581">
        <v>2</v>
      </c>
      <c r="D1581">
        <v>61</v>
      </c>
      <c r="E1581" s="1">
        <v>44.53</v>
      </c>
    </row>
    <row r="1582" spans="1:5" x14ac:dyDescent="0.3">
      <c r="A1582">
        <v>24086</v>
      </c>
      <c r="B1582">
        <v>2016</v>
      </c>
      <c r="C1582">
        <v>2</v>
      </c>
      <c r="D1582">
        <v>82</v>
      </c>
      <c r="E1582" s="1">
        <v>59.86</v>
      </c>
    </row>
    <row r="1583" spans="1:5" x14ac:dyDescent="0.3">
      <c r="A1583">
        <v>24086</v>
      </c>
      <c r="B1583">
        <v>2017</v>
      </c>
      <c r="C1583">
        <v>2</v>
      </c>
      <c r="D1583">
        <v>68</v>
      </c>
      <c r="E1583" s="1">
        <v>49.64</v>
      </c>
    </row>
    <row r="1584" spans="1:5" x14ac:dyDescent="0.3">
      <c r="A1584">
        <v>24086</v>
      </c>
      <c r="B1584">
        <v>2018</v>
      </c>
      <c r="C1584">
        <v>2</v>
      </c>
      <c r="D1584">
        <v>65</v>
      </c>
      <c r="E1584" s="1">
        <v>47.449999999999996</v>
      </c>
    </row>
    <row r="1585" spans="1:5" x14ac:dyDescent="0.3">
      <c r="A1585">
        <v>24086</v>
      </c>
      <c r="B1585">
        <v>2019</v>
      </c>
      <c r="C1585">
        <v>2</v>
      </c>
      <c r="D1585">
        <v>69</v>
      </c>
      <c r="E1585" s="1">
        <v>50.37</v>
      </c>
    </row>
    <row r="1586" spans="1:5" x14ac:dyDescent="0.3">
      <c r="A1586">
        <v>24094</v>
      </c>
      <c r="B1586">
        <v>2009</v>
      </c>
      <c r="C1586">
        <v>2</v>
      </c>
      <c r="D1586">
        <v>93</v>
      </c>
      <c r="E1586" s="1">
        <v>67.89</v>
      </c>
    </row>
    <row r="1587" spans="1:5" x14ac:dyDescent="0.3">
      <c r="A1587">
        <v>24094</v>
      </c>
      <c r="B1587">
        <v>2010</v>
      </c>
      <c r="C1587">
        <v>2</v>
      </c>
      <c r="D1587">
        <v>106</v>
      </c>
      <c r="E1587" s="1">
        <v>77.38</v>
      </c>
    </row>
    <row r="1588" spans="1:5" x14ac:dyDescent="0.3">
      <c r="A1588">
        <v>24094</v>
      </c>
      <c r="B1588">
        <v>2011</v>
      </c>
      <c r="C1588">
        <v>2</v>
      </c>
      <c r="D1588">
        <v>98</v>
      </c>
      <c r="E1588" s="1">
        <v>71.539999999999992</v>
      </c>
    </row>
    <row r="1589" spans="1:5" x14ac:dyDescent="0.3">
      <c r="A1589">
        <v>24094</v>
      </c>
      <c r="B1589">
        <v>2012</v>
      </c>
      <c r="C1589">
        <v>2</v>
      </c>
      <c r="D1589">
        <v>121</v>
      </c>
      <c r="E1589" s="1">
        <v>88.33</v>
      </c>
    </row>
    <row r="1590" spans="1:5" x14ac:dyDescent="0.3">
      <c r="A1590">
        <v>24094</v>
      </c>
      <c r="B1590">
        <v>2013</v>
      </c>
      <c r="C1590">
        <v>2</v>
      </c>
      <c r="D1590">
        <v>104</v>
      </c>
      <c r="E1590" s="1">
        <v>75.92</v>
      </c>
    </row>
    <row r="1591" spans="1:5" x14ac:dyDescent="0.3">
      <c r="A1591">
        <v>24094</v>
      </c>
      <c r="B1591">
        <v>2014</v>
      </c>
      <c r="C1591">
        <v>2</v>
      </c>
      <c r="D1591">
        <v>107</v>
      </c>
      <c r="E1591" s="1">
        <v>78.11</v>
      </c>
    </row>
    <row r="1592" spans="1:5" x14ac:dyDescent="0.3">
      <c r="A1592">
        <v>24094</v>
      </c>
      <c r="B1592">
        <v>2015</v>
      </c>
      <c r="C1592">
        <v>2</v>
      </c>
      <c r="D1592">
        <v>127</v>
      </c>
      <c r="E1592" s="1">
        <v>92.71</v>
      </c>
    </row>
    <row r="1593" spans="1:5" x14ac:dyDescent="0.3">
      <c r="A1593">
        <v>24094</v>
      </c>
      <c r="B1593">
        <v>2016</v>
      </c>
      <c r="C1593">
        <v>2</v>
      </c>
      <c r="D1593">
        <v>93</v>
      </c>
      <c r="E1593" s="1">
        <v>67.89</v>
      </c>
    </row>
    <row r="1594" spans="1:5" x14ac:dyDescent="0.3">
      <c r="A1594">
        <v>24094</v>
      </c>
      <c r="B1594">
        <v>2017</v>
      </c>
      <c r="C1594">
        <v>2</v>
      </c>
      <c r="D1594">
        <v>82</v>
      </c>
      <c r="E1594" s="1">
        <v>59.86</v>
      </c>
    </row>
    <row r="1595" spans="1:5" x14ac:dyDescent="0.3">
      <c r="A1595">
        <v>24094</v>
      </c>
      <c r="B1595">
        <v>2018</v>
      </c>
      <c r="C1595">
        <v>2</v>
      </c>
      <c r="D1595">
        <v>97</v>
      </c>
      <c r="E1595" s="1">
        <v>70.81</v>
      </c>
    </row>
    <row r="1596" spans="1:5" x14ac:dyDescent="0.3">
      <c r="A1596">
        <v>24094</v>
      </c>
      <c r="B1596">
        <v>2019</v>
      </c>
      <c r="C1596">
        <v>2</v>
      </c>
      <c r="D1596">
        <v>104</v>
      </c>
      <c r="E1596" s="1">
        <v>75.92</v>
      </c>
    </row>
    <row r="1597" spans="1:5" x14ac:dyDescent="0.3">
      <c r="A1597">
        <v>24104</v>
      </c>
      <c r="B1597">
        <v>2009</v>
      </c>
      <c r="C1597">
        <v>2</v>
      </c>
      <c r="D1597">
        <v>99</v>
      </c>
      <c r="E1597" s="1">
        <v>72.27</v>
      </c>
    </row>
    <row r="1598" spans="1:5" x14ac:dyDescent="0.3">
      <c r="A1598">
        <v>24104</v>
      </c>
      <c r="B1598">
        <v>2010</v>
      </c>
      <c r="C1598">
        <v>2</v>
      </c>
      <c r="D1598">
        <v>98</v>
      </c>
      <c r="E1598" s="1">
        <v>71.539999999999992</v>
      </c>
    </row>
    <row r="1599" spans="1:5" x14ac:dyDescent="0.3">
      <c r="A1599">
        <v>24104</v>
      </c>
      <c r="B1599">
        <v>2011</v>
      </c>
      <c r="C1599">
        <v>2</v>
      </c>
      <c r="D1599">
        <v>101</v>
      </c>
      <c r="E1599" s="1">
        <v>73.73</v>
      </c>
    </row>
    <row r="1600" spans="1:5" x14ac:dyDescent="0.3">
      <c r="A1600">
        <v>24104</v>
      </c>
      <c r="B1600">
        <v>2012</v>
      </c>
      <c r="C1600">
        <v>2</v>
      </c>
      <c r="D1600">
        <v>124</v>
      </c>
      <c r="E1600" s="1">
        <v>90.52</v>
      </c>
    </row>
    <row r="1601" spans="1:5" x14ac:dyDescent="0.3">
      <c r="A1601">
        <v>24104</v>
      </c>
      <c r="B1601">
        <v>2013</v>
      </c>
      <c r="C1601">
        <v>2</v>
      </c>
      <c r="D1601">
        <v>112</v>
      </c>
      <c r="E1601" s="1">
        <v>81.759999999999991</v>
      </c>
    </row>
    <row r="1602" spans="1:5" x14ac:dyDescent="0.3">
      <c r="A1602">
        <v>24104</v>
      </c>
      <c r="B1602">
        <v>2014</v>
      </c>
      <c r="C1602">
        <v>2</v>
      </c>
      <c r="D1602">
        <v>117</v>
      </c>
      <c r="E1602" s="1">
        <v>85.41</v>
      </c>
    </row>
    <row r="1603" spans="1:5" x14ac:dyDescent="0.3">
      <c r="A1603">
        <v>24104</v>
      </c>
      <c r="B1603">
        <v>2015</v>
      </c>
      <c r="C1603">
        <v>2</v>
      </c>
      <c r="D1603">
        <v>116</v>
      </c>
      <c r="E1603" s="1">
        <v>84.679999999999993</v>
      </c>
    </row>
    <row r="1604" spans="1:5" x14ac:dyDescent="0.3">
      <c r="A1604">
        <v>24104</v>
      </c>
      <c r="B1604">
        <v>2016</v>
      </c>
      <c r="C1604">
        <v>2</v>
      </c>
      <c r="D1604">
        <v>129</v>
      </c>
      <c r="E1604" s="1">
        <v>94.17</v>
      </c>
    </row>
    <row r="1605" spans="1:5" x14ac:dyDescent="0.3">
      <c r="A1605">
        <v>24104</v>
      </c>
      <c r="B1605">
        <v>2017</v>
      </c>
      <c r="C1605">
        <v>2</v>
      </c>
      <c r="D1605">
        <v>113</v>
      </c>
      <c r="E1605" s="1">
        <v>82.49</v>
      </c>
    </row>
    <row r="1606" spans="1:5" x14ac:dyDescent="0.3">
      <c r="A1606">
        <v>24104</v>
      </c>
      <c r="B1606">
        <v>2018</v>
      </c>
      <c r="C1606">
        <v>2</v>
      </c>
      <c r="D1606">
        <v>117</v>
      </c>
      <c r="E1606" s="1">
        <v>85.41</v>
      </c>
    </row>
    <row r="1607" spans="1:5" x14ac:dyDescent="0.3">
      <c r="A1607">
        <v>24104</v>
      </c>
      <c r="B1607">
        <v>2019</v>
      </c>
      <c r="C1607">
        <v>2</v>
      </c>
      <c r="D1607">
        <v>118</v>
      </c>
      <c r="E1607" s="1">
        <v>86.14</v>
      </c>
    </row>
    <row r="1608" spans="1:5" x14ac:dyDescent="0.3">
      <c r="A1608">
        <v>24107</v>
      </c>
      <c r="B1608">
        <v>2009</v>
      </c>
      <c r="C1608">
        <v>2</v>
      </c>
      <c r="D1608">
        <v>217</v>
      </c>
      <c r="E1608" s="1">
        <v>158.41</v>
      </c>
    </row>
    <row r="1609" spans="1:5" x14ac:dyDescent="0.3">
      <c r="A1609">
        <v>24107</v>
      </c>
      <c r="B1609">
        <v>2010</v>
      </c>
      <c r="C1609">
        <v>2</v>
      </c>
      <c r="D1609">
        <v>188</v>
      </c>
      <c r="E1609" s="1">
        <v>137.24</v>
      </c>
    </row>
    <row r="1610" spans="1:5" x14ac:dyDescent="0.3">
      <c r="A1610">
        <v>24107</v>
      </c>
      <c r="B1610">
        <v>2011</v>
      </c>
      <c r="C1610">
        <v>2</v>
      </c>
      <c r="D1610">
        <v>189</v>
      </c>
      <c r="E1610" s="1">
        <v>137.97</v>
      </c>
    </row>
    <row r="1611" spans="1:5" x14ac:dyDescent="0.3">
      <c r="A1611">
        <v>24107</v>
      </c>
      <c r="B1611">
        <v>2012</v>
      </c>
      <c r="C1611">
        <v>2</v>
      </c>
      <c r="D1611">
        <v>206</v>
      </c>
      <c r="E1611" s="1">
        <v>150.38</v>
      </c>
    </row>
    <row r="1612" spans="1:5" x14ac:dyDescent="0.3">
      <c r="A1612">
        <v>24107</v>
      </c>
      <c r="B1612">
        <v>2013</v>
      </c>
      <c r="C1612">
        <v>2</v>
      </c>
      <c r="D1612">
        <v>190</v>
      </c>
      <c r="E1612" s="1">
        <v>138.69999999999999</v>
      </c>
    </row>
    <row r="1613" spans="1:5" x14ac:dyDescent="0.3">
      <c r="A1613">
        <v>24107</v>
      </c>
      <c r="B1613">
        <v>2014</v>
      </c>
      <c r="C1613">
        <v>2</v>
      </c>
      <c r="D1613">
        <v>200</v>
      </c>
      <c r="E1613" s="1">
        <v>146</v>
      </c>
    </row>
    <row r="1614" spans="1:5" x14ac:dyDescent="0.3">
      <c r="A1614">
        <v>24107</v>
      </c>
      <c r="B1614">
        <v>2015</v>
      </c>
      <c r="C1614">
        <v>2</v>
      </c>
      <c r="D1614">
        <v>218</v>
      </c>
      <c r="E1614" s="1">
        <v>159.13999999999999</v>
      </c>
    </row>
    <row r="1615" spans="1:5" x14ac:dyDescent="0.3">
      <c r="A1615">
        <v>24107</v>
      </c>
      <c r="B1615">
        <v>2016</v>
      </c>
      <c r="C1615">
        <v>2</v>
      </c>
      <c r="D1615">
        <v>202</v>
      </c>
      <c r="E1615" s="1">
        <v>147.46</v>
      </c>
    </row>
    <row r="1616" spans="1:5" x14ac:dyDescent="0.3">
      <c r="A1616">
        <v>24107</v>
      </c>
      <c r="B1616">
        <v>2017</v>
      </c>
      <c r="C1616">
        <v>2</v>
      </c>
      <c r="D1616">
        <v>173</v>
      </c>
      <c r="E1616" s="1">
        <v>126.28999999999999</v>
      </c>
    </row>
    <row r="1617" spans="1:5" x14ac:dyDescent="0.3">
      <c r="A1617">
        <v>24107</v>
      </c>
      <c r="B1617">
        <v>2018</v>
      </c>
      <c r="C1617">
        <v>2</v>
      </c>
      <c r="D1617">
        <v>197</v>
      </c>
      <c r="E1617" s="1">
        <v>143.81</v>
      </c>
    </row>
    <row r="1618" spans="1:5" x14ac:dyDescent="0.3">
      <c r="A1618">
        <v>24107</v>
      </c>
      <c r="B1618">
        <v>2019</v>
      </c>
      <c r="C1618">
        <v>2</v>
      </c>
      <c r="D1618">
        <v>237</v>
      </c>
      <c r="E1618" s="1">
        <v>173.01</v>
      </c>
    </row>
    <row r="1619" spans="1:5" x14ac:dyDescent="0.3">
      <c r="A1619">
        <v>24109</v>
      </c>
      <c r="B1619">
        <v>2009</v>
      </c>
      <c r="C1619">
        <v>2</v>
      </c>
      <c r="D1619">
        <v>67</v>
      </c>
      <c r="E1619" s="1">
        <v>48.91</v>
      </c>
    </row>
    <row r="1620" spans="1:5" x14ac:dyDescent="0.3">
      <c r="A1620">
        <v>24109</v>
      </c>
      <c r="B1620">
        <v>2010</v>
      </c>
      <c r="C1620">
        <v>2</v>
      </c>
      <c r="D1620">
        <v>78</v>
      </c>
      <c r="E1620" s="1">
        <v>56.94</v>
      </c>
    </row>
    <row r="1621" spans="1:5" x14ac:dyDescent="0.3">
      <c r="A1621">
        <v>24109</v>
      </c>
      <c r="B1621">
        <v>2011</v>
      </c>
      <c r="C1621">
        <v>2</v>
      </c>
      <c r="D1621">
        <v>90</v>
      </c>
      <c r="E1621" s="1">
        <v>65.7</v>
      </c>
    </row>
    <row r="1622" spans="1:5" x14ac:dyDescent="0.3">
      <c r="A1622">
        <v>24109</v>
      </c>
      <c r="B1622">
        <v>2012</v>
      </c>
      <c r="C1622">
        <v>2</v>
      </c>
      <c r="D1622">
        <v>66</v>
      </c>
      <c r="E1622" s="1">
        <v>48.18</v>
      </c>
    </row>
    <row r="1623" spans="1:5" x14ac:dyDescent="0.3">
      <c r="A1623">
        <v>24109</v>
      </c>
      <c r="B1623">
        <v>2013</v>
      </c>
      <c r="C1623">
        <v>2</v>
      </c>
      <c r="D1623">
        <v>54</v>
      </c>
      <c r="E1623" s="1">
        <v>39.42</v>
      </c>
    </row>
    <row r="1624" spans="1:5" x14ac:dyDescent="0.3">
      <c r="A1624">
        <v>24109</v>
      </c>
      <c r="B1624">
        <v>2014</v>
      </c>
      <c r="C1624">
        <v>2</v>
      </c>
      <c r="D1624">
        <v>69</v>
      </c>
      <c r="E1624" s="1">
        <v>50.37</v>
      </c>
    </row>
    <row r="1625" spans="1:5" x14ac:dyDescent="0.3">
      <c r="A1625">
        <v>24109</v>
      </c>
      <c r="B1625">
        <v>2015</v>
      </c>
      <c r="C1625">
        <v>2</v>
      </c>
      <c r="D1625">
        <v>69</v>
      </c>
      <c r="E1625" s="1">
        <v>50.37</v>
      </c>
    </row>
    <row r="1626" spans="1:5" x14ac:dyDescent="0.3">
      <c r="A1626">
        <v>24109</v>
      </c>
      <c r="B1626">
        <v>2016</v>
      </c>
      <c r="C1626">
        <v>2</v>
      </c>
      <c r="D1626">
        <v>64</v>
      </c>
      <c r="E1626" s="1">
        <v>46.72</v>
      </c>
    </row>
    <row r="1627" spans="1:5" x14ac:dyDescent="0.3">
      <c r="A1627">
        <v>24109</v>
      </c>
      <c r="B1627">
        <v>2017</v>
      </c>
      <c r="C1627">
        <v>2</v>
      </c>
      <c r="D1627">
        <v>50</v>
      </c>
      <c r="E1627" s="1">
        <v>36.5</v>
      </c>
    </row>
    <row r="1628" spans="1:5" x14ac:dyDescent="0.3">
      <c r="A1628">
        <v>24109</v>
      </c>
      <c r="B1628">
        <v>2018</v>
      </c>
      <c r="C1628">
        <v>2</v>
      </c>
      <c r="D1628">
        <v>67</v>
      </c>
      <c r="E1628" s="1">
        <v>48.91</v>
      </c>
    </row>
    <row r="1629" spans="1:5" x14ac:dyDescent="0.3">
      <c r="A1629">
        <v>24109</v>
      </c>
      <c r="B1629">
        <v>2019</v>
      </c>
      <c r="C1629">
        <v>2</v>
      </c>
      <c r="D1629">
        <v>47</v>
      </c>
      <c r="E1629" s="1">
        <v>34.31</v>
      </c>
    </row>
    <row r="1630" spans="1:5" x14ac:dyDescent="0.3">
      <c r="A1630">
        <v>24130</v>
      </c>
      <c r="B1630">
        <v>2009</v>
      </c>
      <c r="C1630">
        <v>2</v>
      </c>
      <c r="D1630">
        <v>52</v>
      </c>
      <c r="E1630" s="1">
        <v>37.96</v>
      </c>
    </row>
    <row r="1631" spans="1:5" x14ac:dyDescent="0.3">
      <c r="A1631">
        <v>24130</v>
      </c>
      <c r="B1631">
        <v>2010</v>
      </c>
      <c r="C1631">
        <v>2</v>
      </c>
      <c r="D1631">
        <v>46</v>
      </c>
      <c r="E1631" s="1">
        <v>33.58</v>
      </c>
    </row>
    <row r="1632" spans="1:5" x14ac:dyDescent="0.3">
      <c r="A1632">
        <v>24130</v>
      </c>
      <c r="B1632">
        <v>2011</v>
      </c>
      <c r="C1632">
        <v>2</v>
      </c>
      <c r="D1632">
        <v>54</v>
      </c>
      <c r="E1632" s="1">
        <v>39.42</v>
      </c>
    </row>
    <row r="1633" spans="1:5" x14ac:dyDescent="0.3">
      <c r="A1633">
        <v>24130</v>
      </c>
      <c r="B1633">
        <v>2012</v>
      </c>
      <c r="C1633">
        <v>2</v>
      </c>
      <c r="D1633">
        <v>45</v>
      </c>
      <c r="E1633" s="1">
        <v>32.85</v>
      </c>
    </row>
    <row r="1634" spans="1:5" x14ac:dyDescent="0.3">
      <c r="A1634">
        <v>24130</v>
      </c>
      <c r="B1634">
        <v>2013</v>
      </c>
      <c r="C1634">
        <v>2</v>
      </c>
      <c r="D1634">
        <v>44</v>
      </c>
      <c r="E1634" s="1">
        <v>32.119999999999997</v>
      </c>
    </row>
    <row r="1635" spans="1:5" x14ac:dyDescent="0.3">
      <c r="A1635">
        <v>24130</v>
      </c>
      <c r="B1635">
        <v>2014</v>
      </c>
      <c r="C1635">
        <v>2</v>
      </c>
      <c r="D1635">
        <v>49</v>
      </c>
      <c r="E1635" s="1">
        <v>35.769999999999996</v>
      </c>
    </row>
    <row r="1636" spans="1:5" x14ac:dyDescent="0.3">
      <c r="A1636">
        <v>24130</v>
      </c>
      <c r="B1636">
        <v>2015</v>
      </c>
      <c r="C1636">
        <v>2</v>
      </c>
      <c r="D1636">
        <v>49</v>
      </c>
      <c r="E1636" s="1">
        <v>35.769999999999996</v>
      </c>
    </row>
    <row r="1637" spans="1:5" x14ac:dyDescent="0.3">
      <c r="A1637">
        <v>24130</v>
      </c>
      <c r="B1637">
        <v>2016</v>
      </c>
      <c r="C1637">
        <v>2</v>
      </c>
      <c r="D1637">
        <v>51</v>
      </c>
      <c r="E1637" s="1">
        <v>37.229999999999997</v>
      </c>
    </row>
    <row r="1638" spans="1:5" x14ac:dyDescent="0.3">
      <c r="A1638">
        <v>24130</v>
      </c>
      <c r="B1638">
        <v>2017</v>
      </c>
      <c r="C1638">
        <v>2</v>
      </c>
      <c r="D1638">
        <v>47</v>
      </c>
      <c r="E1638" s="1">
        <v>34.31</v>
      </c>
    </row>
    <row r="1639" spans="1:5" x14ac:dyDescent="0.3">
      <c r="A1639">
        <v>24130</v>
      </c>
      <c r="B1639">
        <v>2018</v>
      </c>
      <c r="C1639">
        <v>2</v>
      </c>
      <c r="D1639">
        <v>44</v>
      </c>
      <c r="E1639" s="1">
        <v>32.119999999999997</v>
      </c>
    </row>
    <row r="1640" spans="1:5" x14ac:dyDescent="0.3">
      <c r="A1640">
        <v>24130</v>
      </c>
      <c r="B1640">
        <v>2019</v>
      </c>
      <c r="C1640">
        <v>2</v>
      </c>
      <c r="D1640">
        <v>43</v>
      </c>
      <c r="E1640" s="1">
        <v>31.39</v>
      </c>
    </row>
    <row r="1641" spans="1:5" x14ac:dyDescent="0.3">
      <c r="A1641">
        <v>24133</v>
      </c>
      <c r="B1641">
        <v>2009</v>
      </c>
      <c r="C1641">
        <v>2</v>
      </c>
      <c r="D1641">
        <v>32</v>
      </c>
      <c r="E1641" s="1">
        <v>23.36</v>
      </c>
    </row>
    <row r="1642" spans="1:5" x14ac:dyDescent="0.3">
      <c r="A1642">
        <v>24133</v>
      </c>
      <c r="B1642">
        <v>2010</v>
      </c>
      <c r="C1642">
        <v>2</v>
      </c>
      <c r="D1642">
        <v>35</v>
      </c>
      <c r="E1642" s="1">
        <v>25.55</v>
      </c>
    </row>
    <row r="1643" spans="1:5" x14ac:dyDescent="0.3">
      <c r="A1643">
        <v>24133</v>
      </c>
      <c r="B1643">
        <v>2011</v>
      </c>
      <c r="C1643">
        <v>2</v>
      </c>
      <c r="D1643">
        <v>32</v>
      </c>
      <c r="E1643" s="1">
        <v>23.36</v>
      </c>
    </row>
    <row r="1644" spans="1:5" x14ac:dyDescent="0.3">
      <c r="A1644">
        <v>24133</v>
      </c>
      <c r="B1644">
        <v>2012</v>
      </c>
      <c r="C1644">
        <v>2</v>
      </c>
      <c r="D1644">
        <v>39</v>
      </c>
      <c r="E1644" s="1">
        <v>28.47</v>
      </c>
    </row>
    <row r="1645" spans="1:5" x14ac:dyDescent="0.3">
      <c r="A1645">
        <v>24133</v>
      </c>
      <c r="B1645">
        <v>2013</v>
      </c>
      <c r="C1645">
        <v>2</v>
      </c>
      <c r="D1645">
        <v>27</v>
      </c>
      <c r="E1645" s="1">
        <v>19.71</v>
      </c>
    </row>
    <row r="1646" spans="1:5" x14ac:dyDescent="0.3">
      <c r="A1646">
        <v>24133</v>
      </c>
      <c r="B1646">
        <v>2014</v>
      </c>
      <c r="C1646">
        <v>2</v>
      </c>
      <c r="D1646">
        <v>24</v>
      </c>
      <c r="E1646" s="1">
        <v>17.52</v>
      </c>
    </row>
    <row r="1647" spans="1:5" x14ac:dyDescent="0.3">
      <c r="A1647">
        <v>24133</v>
      </c>
      <c r="B1647">
        <v>2015</v>
      </c>
      <c r="C1647">
        <v>2</v>
      </c>
      <c r="D1647">
        <v>31</v>
      </c>
      <c r="E1647" s="1">
        <v>22.63</v>
      </c>
    </row>
    <row r="1648" spans="1:5" x14ac:dyDescent="0.3">
      <c r="A1648">
        <v>24133</v>
      </c>
      <c r="B1648">
        <v>2016</v>
      </c>
      <c r="C1648">
        <v>2</v>
      </c>
      <c r="D1648">
        <v>47</v>
      </c>
      <c r="E1648" s="1">
        <v>34.31</v>
      </c>
    </row>
    <row r="1649" spans="1:5" x14ac:dyDescent="0.3">
      <c r="A1649">
        <v>24133</v>
      </c>
      <c r="B1649">
        <v>2017</v>
      </c>
      <c r="C1649">
        <v>2</v>
      </c>
      <c r="D1649">
        <v>26</v>
      </c>
      <c r="E1649" s="1">
        <v>18.98</v>
      </c>
    </row>
    <row r="1650" spans="1:5" x14ac:dyDescent="0.3">
      <c r="A1650">
        <v>24133</v>
      </c>
      <c r="B1650">
        <v>2018</v>
      </c>
      <c r="C1650">
        <v>2</v>
      </c>
      <c r="D1650">
        <v>44</v>
      </c>
      <c r="E1650" s="1">
        <v>32.119999999999997</v>
      </c>
    </row>
    <row r="1651" spans="1:5" x14ac:dyDescent="0.3">
      <c r="A1651">
        <v>24133</v>
      </c>
      <c r="B1651">
        <v>2019</v>
      </c>
      <c r="C1651">
        <v>2</v>
      </c>
      <c r="D1651">
        <v>24</v>
      </c>
      <c r="E1651" s="1">
        <v>17.52</v>
      </c>
    </row>
    <row r="1652" spans="1:5" x14ac:dyDescent="0.3">
      <c r="A1652">
        <v>24134</v>
      </c>
      <c r="B1652">
        <v>2009</v>
      </c>
      <c r="C1652">
        <v>2</v>
      </c>
      <c r="D1652">
        <v>130</v>
      </c>
      <c r="E1652" s="1">
        <v>94.899999999999991</v>
      </c>
    </row>
    <row r="1653" spans="1:5" x14ac:dyDescent="0.3">
      <c r="A1653">
        <v>24134</v>
      </c>
      <c r="B1653">
        <v>2010</v>
      </c>
      <c r="C1653">
        <v>2</v>
      </c>
      <c r="D1653">
        <v>111</v>
      </c>
      <c r="E1653" s="1">
        <v>81.03</v>
      </c>
    </row>
    <row r="1654" spans="1:5" x14ac:dyDescent="0.3">
      <c r="A1654">
        <v>24134</v>
      </c>
      <c r="B1654">
        <v>2011</v>
      </c>
      <c r="C1654">
        <v>2</v>
      </c>
      <c r="D1654">
        <v>142</v>
      </c>
      <c r="E1654" s="1">
        <v>103.66</v>
      </c>
    </row>
    <row r="1655" spans="1:5" x14ac:dyDescent="0.3">
      <c r="A1655">
        <v>24134</v>
      </c>
      <c r="B1655">
        <v>2012</v>
      </c>
      <c r="C1655">
        <v>2</v>
      </c>
      <c r="D1655">
        <v>99</v>
      </c>
      <c r="E1655" s="1">
        <v>72.27</v>
      </c>
    </row>
    <row r="1656" spans="1:5" x14ac:dyDescent="0.3">
      <c r="A1656">
        <v>24134</v>
      </c>
      <c r="B1656">
        <v>2013</v>
      </c>
      <c r="C1656">
        <v>2</v>
      </c>
      <c r="D1656">
        <v>126</v>
      </c>
      <c r="E1656" s="1">
        <v>91.98</v>
      </c>
    </row>
    <row r="1657" spans="1:5" x14ac:dyDescent="0.3">
      <c r="A1657">
        <v>24134</v>
      </c>
      <c r="B1657">
        <v>2014</v>
      </c>
      <c r="C1657">
        <v>2</v>
      </c>
      <c r="D1657">
        <v>96</v>
      </c>
      <c r="E1657" s="1">
        <v>70.08</v>
      </c>
    </row>
    <row r="1658" spans="1:5" x14ac:dyDescent="0.3">
      <c r="A1658">
        <v>24134</v>
      </c>
      <c r="B1658">
        <v>2015</v>
      </c>
      <c r="C1658">
        <v>2</v>
      </c>
      <c r="D1658">
        <v>100</v>
      </c>
      <c r="E1658" s="1">
        <v>73</v>
      </c>
    </row>
    <row r="1659" spans="1:5" x14ac:dyDescent="0.3">
      <c r="A1659">
        <v>24134</v>
      </c>
      <c r="B1659">
        <v>2016</v>
      </c>
      <c r="C1659">
        <v>2</v>
      </c>
      <c r="D1659">
        <v>106</v>
      </c>
      <c r="E1659" s="1">
        <v>77.38</v>
      </c>
    </row>
    <row r="1660" spans="1:5" x14ac:dyDescent="0.3">
      <c r="A1660">
        <v>24134</v>
      </c>
      <c r="B1660">
        <v>2017</v>
      </c>
      <c r="C1660">
        <v>2</v>
      </c>
      <c r="D1660">
        <v>111</v>
      </c>
      <c r="E1660" s="1">
        <v>81.03</v>
      </c>
    </row>
    <row r="1661" spans="1:5" x14ac:dyDescent="0.3">
      <c r="A1661">
        <v>24134</v>
      </c>
      <c r="B1661">
        <v>2018</v>
      </c>
      <c r="C1661">
        <v>2</v>
      </c>
      <c r="D1661">
        <v>97</v>
      </c>
      <c r="E1661" s="1">
        <v>70.81</v>
      </c>
    </row>
    <row r="1662" spans="1:5" x14ac:dyDescent="0.3">
      <c r="A1662">
        <v>24134</v>
      </c>
      <c r="B1662">
        <v>2019</v>
      </c>
      <c r="C1662">
        <v>2</v>
      </c>
      <c r="D1662">
        <v>91</v>
      </c>
      <c r="E1662" s="1">
        <v>66.429999999999993</v>
      </c>
    </row>
    <row r="1663" spans="1:5" x14ac:dyDescent="0.3">
      <c r="A1663">
        <v>24135</v>
      </c>
      <c r="B1663">
        <v>2009</v>
      </c>
      <c r="C1663">
        <v>2</v>
      </c>
      <c r="D1663">
        <v>70</v>
      </c>
      <c r="E1663" s="1">
        <v>51.1</v>
      </c>
    </row>
    <row r="1664" spans="1:5" x14ac:dyDescent="0.3">
      <c r="A1664">
        <v>24135</v>
      </c>
      <c r="B1664">
        <v>2010</v>
      </c>
      <c r="C1664">
        <v>2</v>
      </c>
      <c r="D1664">
        <v>71</v>
      </c>
      <c r="E1664" s="1">
        <v>51.83</v>
      </c>
    </row>
    <row r="1665" spans="1:5" x14ac:dyDescent="0.3">
      <c r="A1665">
        <v>24135</v>
      </c>
      <c r="B1665">
        <v>2011</v>
      </c>
      <c r="C1665">
        <v>2</v>
      </c>
      <c r="D1665">
        <v>69</v>
      </c>
      <c r="E1665" s="1">
        <v>50.37</v>
      </c>
    </row>
    <row r="1666" spans="1:5" x14ac:dyDescent="0.3">
      <c r="A1666">
        <v>24135</v>
      </c>
      <c r="B1666">
        <v>2012</v>
      </c>
      <c r="C1666">
        <v>2</v>
      </c>
      <c r="D1666">
        <v>68</v>
      </c>
      <c r="E1666" s="1">
        <v>49.64</v>
      </c>
    </row>
    <row r="1667" spans="1:5" x14ac:dyDescent="0.3">
      <c r="A1667">
        <v>24135</v>
      </c>
      <c r="B1667">
        <v>2013</v>
      </c>
      <c r="C1667">
        <v>2</v>
      </c>
      <c r="D1667">
        <v>62</v>
      </c>
      <c r="E1667" s="1">
        <v>45.26</v>
      </c>
    </row>
    <row r="1668" spans="1:5" x14ac:dyDescent="0.3">
      <c r="A1668">
        <v>24135</v>
      </c>
      <c r="B1668">
        <v>2014</v>
      </c>
      <c r="C1668">
        <v>2</v>
      </c>
      <c r="D1668">
        <v>67</v>
      </c>
      <c r="E1668" s="1">
        <v>48.91</v>
      </c>
    </row>
    <row r="1669" spans="1:5" x14ac:dyDescent="0.3">
      <c r="A1669">
        <v>24135</v>
      </c>
      <c r="B1669">
        <v>2015</v>
      </c>
      <c r="C1669">
        <v>2</v>
      </c>
      <c r="D1669">
        <v>80</v>
      </c>
      <c r="E1669" s="1">
        <v>58.4</v>
      </c>
    </row>
    <row r="1670" spans="1:5" x14ac:dyDescent="0.3">
      <c r="A1670">
        <v>24135</v>
      </c>
      <c r="B1670">
        <v>2016</v>
      </c>
      <c r="C1670">
        <v>2</v>
      </c>
      <c r="D1670">
        <v>69</v>
      </c>
      <c r="E1670" s="1">
        <v>50.37</v>
      </c>
    </row>
    <row r="1671" spans="1:5" x14ac:dyDescent="0.3">
      <c r="A1671">
        <v>24135</v>
      </c>
      <c r="B1671">
        <v>2017</v>
      </c>
      <c r="C1671">
        <v>2</v>
      </c>
      <c r="D1671">
        <v>61</v>
      </c>
      <c r="E1671" s="1">
        <v>44.53</v>
      </c>
    </row>
    <row r="1672" spans="1:5" x14ac:dyDescent="0.3">
      <c r="A1672">
        <v>24135</v>
      </c>
      <c r="B1672">
        <v>2018</v>
      </c>
      <c r="C1672">
        <v>2</v>
      </c>
      <c r="D1672">
        <v>49</v>
      </c>
      <c r="E1672" s="1">
        <v>35.769999999999996</v>
      </c>
    </row>
    <row r="1673" spans="1:5" x14ac:dyDescent="0.3">
      <c r="A1673">
        <v>24135</v>
      </c>
      <c r="B1673">
        <v>2019</v>
      </c>
      <c r="C1673">
        <v>2</v>
      </c>
      <c r="D1673">
        <v>57</v>
      </c>
      <c r="E1673" s="1">
        <v>41.61</v>
      </c>
    </row>
    <row r="1674" spans="1:5" x14ac:dyDescent="0.3">
      <c r="A1674">
        <v>24137</v>
      </c>
      <c r="B1674">
        <v>2009</v>
      </c>
      <c r="C1674">
        <v>2</v>
      </c>
      <c r="D1674">
        <v>51</v>
      </c>
      <c r="E1674" s="1">
        <v>37.229999999999997</v>
      </c>
    </row>
    <row r="1675" spans="1:5" x14ac:dyDescent="0.3">
      <c r="A1675">
        <v>24137</v>
      </c>
      <c r="B1675">
        <v>2010</v>
      </c>
      <c r="C1675">
        <v>2</v>
      </c>
      <c r="D1675">
        <v>38</v>
      </c>
      <c r="E1675" s="1">
        <v>27.74</v>
      </c>
    </row>
    <row r="1676" spans="1:5" x14ac:dyDescent="0.3">
      <c r="A1676">
        <v>24137</v>
      </c>
      <c r="B1676">
        <v>2011</v>
      </c>
      <c r="C1676">
        <v>2</v>
      </c>
      <c r="D1676">
        <v>26</v>
      </c>
      <c r="E1676" s="1">
        <v>18.98</v>
      </c>
    </row>
    <row r="1677" spans="1:5" x14ac:dyDescent="0.3">
      <c r="A1677">
        <v>24137</v>
      </c>
      <c r="B1677">
        <v>2012</v>
      </c>
      <c r="C1677">
        <v>2</v>
      </c>
      <c r="D1677">
        <v>34</v>
      </c>
      <c r="E1677" s="1">
        <v>24.82</v>
      </c>
    </row>
    <row r="1678" spans="1:5" x14ac:dyDescent="0.3">
      <c r="A1678">
        <v>24137</v>
      </c>
      <c r="B1678">
        <v>2013</v>
      </c>
      <c r="C1678">
        <v>2</v>
      </c>
      <c r="D1678">
        <v>28</v>
      </c>
      <c r="E1678" s="1">
        <v>20.439999999999998</v>
      </c>
    </row>
    <row r="1679" spans="1:5" x14ac:dyDescent="0.3">
      <c r="A1679">
        <v>24137</v>
      </c>
      <c r="B1679">
        <v>2014</v>
      </c>
      <c r="C1679">
        <v>2</v>
      </c>
      <c r="D1679">
        <v>23</v>
      </c>
      <c r="E1679" s="1">
        <v>16.79</v>
      </c>
    </row>
    <row r="1680" spans="1:5" x14ac:dyDescent="0.3">
      <c r="A1680">
        <v>24137</v>
      </c>
      <c r="B1680">
        <v>2015</v>
      </c>
      <c r="C1680">
        <v>2</v>
      </c>
      <c r="D1680">
        <v>36</v>
      </c>
      <c r="E1680" s="1">
        <v>26.28</v>
      </c>
    </row>
    <row r="1681" spans="1:5" x14ac:dyDescent="0.3">
      <c r="A1681">
        <v>24137</v>
      </c>
      <c r="B1681">
        <v>2016</v>
      </c>
      <c r="C1681">
        <v>2</v>
      </c>
      <c r="D1681">
        <v>25</v>
      </c>
      <c r="E1681" s="1">
        <v>18.25</v>
      </c>
    </row>
    <row r="1682" spans="1:5" x14ac:dyDescent="0.3">
      <c r="A1682">
        <v>24137</v>
      </c>
      <c r="B1682">
        <v>2017</v>
      </c>
      <c r="C1682">
        <v>2</v>
      </c>
      <c r="D1682">
        <v>20</v>
      </c>
      <c r="E1682" s="1">
        <v>14.6</v>
      </c>
    </row>
    <row r="1683" spans="1:5" x14ac:dyDescent="0.3">
      <c r="A1683">
        <v>24137</v>
      </c>
      <c r="B1683">
        <v>2018</v>
      </c>
      <c r="C1683">
        <v>2</v>
      </c>
      <c r="D1683">
        <v>28</v>
      </c>
      <c r="E1683" s="1">
        <v>20.439999999999998</v>
      </c>
    </row>
    <row r="1684" spans="1:5" x14ac:dyDescent="0.3">
      <c r="A1684">
        <v>24137</v>
      </c>
      <c r="B1684">
        <v>2019</v>
      </c>
      <c r="C1684">
        <v>2</v>
      </c>
      <c r="D1684">
        <v>34</v>
      </c>
      <c r="E1684" s="1">
        <v>24.82</v>
      </c>
    </row>
    <row r="1685" spans="1:5" x14ac:dyDescent="0.3">
      <c r="A1685">
        <v>31003</v>
      </c>
      <c r="B1685">
        <v>2009</v>
      </c>
      <c r="C1685">
        <v>2</v>
      </c>
      <c r="D1685">
        <v>99</v>
      </c>
      <c r="E1685" s="1">
        <v>72.27</v>
      </c>
    </row>
    <row r="1686" spans="1:5" x14ac:dyDescent="0.3">
      <c r="A1686">
        <v>31003</v>
      </c>
      <c r="B1686">
        <v>2010</v>
      </c>
      <c r="C1686">
        <v>2</v>
      </c>
      <c r="D1686">
        <v>98</v>
      </c>
      <c r="E1686" s="1">
        <v>71.539999999999992</v>
      </c>
    </row>
    <row r="1687" spans="1:5" x14ac:dyDescent="0.3">
      <c r="A1687">
        <v>31003</v>
      </c>
      <c r="B1687">
        <v>2011</v>
      </c>
      <c r="C1687">
        <v>2</v>
      </c>
      <c r="D1687">
        <v>91</v>
      </c>
      <c r="E1687" s="1">
        <v>66.429999999999993</v>
      </c>
    </row>
    <row r="1688" spans="1:5" x14ac:dyDescent="0.3">
      <c r="A1688">
        <v>31003</v>
      </c>
      <c r="B1688">
        <v>2012</v>
      </c>
      <c r="C1688">
        <v>2</v>
      </c>
      <c r="D1688">
        <v>84</v>
      </c>
      <c r="E1688" s="1">
        <v>61.32</v>
      </c>
    </row>
    <row r="1689" spans="1:5" x14ac:dyDescent="0.3">
      <c r="A1689">
        <v>31003</v>
      </c>
      <c r="B1689">
        <v>2013</v>
      </c>
      <c r="C1689">
        <v>2</v>
      </c>
      <c r="D1689">
        <v>81</v>
      </c>
      <c r="E1689" s="1">
        <v>59.129999999999995</v>
      </c>
    </row>
    <row r="1690" spans="1:5" x14ac:dyDescent="0.3">
      <c r="A1690">
        <v>31003</v>
      </c>
      <c r="B1690">
        <v>2014</v>
      </c>
      <c r="C1690">
        <v>2</v>
      </c>
      <c r="D1690">
        <v>94</v>
      </c>
      <c r="E1690" s="1">
        <v>68.62</v>
      </c>
    </row>
    <row r="1691" spans="1:5" x14ac:dyDescent="0.3">
      <c r="A1691">
        <v>31003</v>
      </c>
      <c r="B1691">
        <v>2015</v>
      </c>
      <c r="C1691">
        <v>2</v>
      </c>
      <c r="D1691">
        <v>86</v>
      </c>
      <c r="E1691" s="1">
        <v>62.78</v>
      </c>
    </row>
    <row r="1692" spans="1:5" x14ac:dyDescent="0.3">
      <c r="A1692">
        <v>31003</v>
      </c>
      <c r="B1692">
        <v>2016</v>
      </c>
      <c r="C1692">
        <v>2</v>
      </c>
      <c r="D1692">
        <v>83</v>
      </c>
      <c r="E1692" s="1">
        <v>60.589999999999996</v>
      </c>
    </row>
    <row r="1693" spans="1:5" x14ac:dyDescent="0.3">
      <c r="A1693">
        <v>31003</v>
      </c>
      <c r="B1693">
        <v>2017</v>
      </c>
      <c r="C1693">
        <v>2</v>
      </c>
      <c r="D1693">
        <v>80</v>
      </c>
      <c r="E1693" s="1">
        <v>58.4</v>
      </c>
    </row>
    <row r="1694" spans="1:5" x14ac:dyDescent="0.3">
      <c r="A1694">
        <v>31003</v>
      </c>
      <c r="B1694">
        <v>2018</v>
      </c>
      <c r="C1694">
        <v>2</v>
      </c>
      <c r="D1694">
        <v>86</v>
      </c>
      <c r="E1694" s="1">
        <v>62.78</v>
      </c>
    </row>
    <row r="1695" spans="1:5" x14ac:dyDescent="0.3">
      <c r="A1695">
        <v>31003</v>
      </c>
      <c r="B1695">
        <v>2019</v>
      </c>
      <c r="C1695">
        <v>2</v>
      </c>
      <c r="D1695">
        <v>62</v>
      </c>
      <c r="E1695" s="1">
        <v>45.26</v>
      </c>
    </row>
    <row r="1696" spans="1:5" x14ac:dyDescent="0.3">
      <c r="A1696">
        <v>31004</v>
      </c>
      <c r="B1696">
        <v>2009</v>
      </c>
      <c r="C1696">
        <v>2</v>
      </c>
      <c r="D1696">
        <v>66</v>
      </c>
      <c r="E1696" s="1">
        <v>48.18</v>
      </c>
    </row>
    <row r="1697" spans="1:5" x14ac:dyDescent="0.3">
      <c r="A1697">
        <v>31004</v>
      </c>
      <c r="B1697">
        <v>2010</v>
      </c>
      <c r="C1697">
        <v>2</v>
      </c>
      <c r="D1697">
        <v>81</v>
      </c>
      <c r="E1697" s="1">
        <v>59.129999999999995</v>
      </c>
    </row>
    <row r="1698" spans="1:5" x14ac:dyDescent="0.3">
      <c r="A1698">
        <v>31004</v>
      </c>
      <c r="B1698">
        <v>2011</v>
      </c>
      <c r="C1698">
        <v>2</v>
      </c>
      <c r="D1698">
        <v>70</v>
      </c>
      <c r="E1698" s="1">
        <v>51.1</v>
      </c>
    </row>
    <row r="1699" spans="1:5" x14ac:dyDescent="0.3">
      <c r="A1699">
        <v>31004</v>
      </c>
      <c r="B1699">
        <v>2012</v>
      </c>
      <c r="C1699">
        <v>2</v>
      </c>
      <c r="D1699">
        <v>106</v>
      </c>
      <c r="E1699" s="1">
        <v>77.38</v>
      </c>
    </row>
    <row r="1700" spans="1:5" x14ac:dyDescent="0.3">
      <c r="A1700">
        <v>31004</v>
      </c>
      <c r="B1700">
        <v>2013</v>
      </c>
      <c r="C1700">
        <v>2</v>
      </c>
      <c r="D1700">
        <v>103</v>
      </c>
      <c r="E1700" s="1">
        <v>75.19</v>
      </c>
    </row>
    <row r="1701" spans="1:5" x14ac:dyDescent="0.3">
      <c r="A1701">
        <v>31004</v>
      </c>
      <c r="B1701">
        <v>2014</v>
      </c>
      <c r="C1701">
        <v>2</v>
      </c>
      <c r="D1701">
        <v>73</v>
      </c>
      <c r="E1701" s="1">
        <v>53.29</v>
      </c>
    </row>
    <row r="1702" spans="1:5" x14ac:dyDescent="0.3">
      <c r="A1702">
        <v>31004</v>
      </c>
      <c r="B1702">
        <v>2015</v>
      </c>
      <c r="C1702">
        <v>2</v>
      </c>
      <c r="D1702">
        <v>71</v>
      </c>
      <c r="E1702" s="1">
        <v>51.83</v>
      </c>
    </row>
    <row r="1703" spans="1:5" x14ac:dyDescent="0.3">
      <c r="A1703">
        <v>31004</v>
      </c>
      <c r="B1703">
        <v>2016</v>
      </c>
      <c r="C1703">
        <v>2</v>
      </c>
      <c r="D1703">
        <v>90</v>
      </c>
      <c r="E1703" s="1">
        <v>65.7</v>
      </c>
    </row>
    <row r="1704" spans="1:5" x14ac:dyDescent="0.3">
      <c r="A1704">
        <v>31004</v>
      </c>
      <c r="B1704">
        <v>2017</v>
      </c>
      <c r="C1704">
        <v>2</v>
      </c>
      <c r="D1704">
        <v>77</v>
      </c>
      <c r="E1704" s="1">
        <v>56.21</v>
      </c>
    </row>
    <row r="1705" spans="1:5" x14ac:dyDescent="0.3">
      <c r="A1705">
        <v>31004</v>
      </c>
      <c r="B1705">
        <v>2018</v>
      </c>
      <c r="C1705">
        <v>2</v>
      </c>
      <c r="D1705">
        <v>83</v>
      </c>
      <c r="E1705" s="1">
        <v>60.589999999999996</v>
      </c>
    </row>
    <row r="1706" spans="1:5" x14ac:dyDescent="0.3">
      <c r="A1706">
        <v>31004</v>
      </c>
      <c r="B1706">
        <v>2019</v>
      </c>
      <c r="C1706">
        <v>2</v>
      </c>
      <c r="D1706">
        <v>56</v>
      </c>
      <c r="E1706" s="1">
        <v>40.879999999999995</v>
      </c>
    </row>
    <row r="1707" spans="1:5" x14ac:dyDescent="0.3">
      <c r="A1707">
        <v>31005</v>
      </c>
      <c r="B1707">
        <v>2009</v>
      </c>
      <c r="C1707">
        <v>2</v>
      </c>
      <c r="D1707">
        <v>623</v>
      </c>
      <c r="E1707" s="1">
        <v>454.78999999999996</v>
      </c>
    </row>
    <row r="1708" spans="1:5" x14ac:dyDescent="0.3">
      <c r="A1708">
        <v>31005</v>
      </c>
      <c r="B1708">
        <v>2010</v>
      </c>
      <c r="C1708">
        <v>2</v>
      </c>
      <c r="D1708">
        <v>679</v>
      </c>
      <c r="E1708" s="1">
        <v>495.67</v>
      </c>
    </row>
    <row r="1709" spans="1:5" x14ac:dyDescent="0.3">
      <c r="A1709">
        <v>31005</v>
      </c>
      <c r="B1709">
        <v>2011</v>
      </c>
      <c r="C1709">
        <v>2</v>
      </c>
      <c r="D1709">
        <v>634</v>
      </c>
      <c r="E1709" s="1">
        <v>462.82</v>
      </c>
    </row>
    <row r="1710" spans="1:5" x14ac:dyDescent="0.3">
      <c r="A1710">
        <v>31005</v>
      </c>
      <c r="B1710">
        <v>2012</v>
      </c>
      <c r="C1710">
        <v>2</v>
      </c>
      <c r="D1710">
        <v>650</v>
      </c>
      <c r="E1710" s="1">
        <v>474.5</v>
      </c>
    </row>
    <row r="1711" spans="1:5" x14ac:dyDescent="0.3">
      <c r="A1711">
        <v>31005</v>
      </c>
      <c r="B1711">
        <v>2013</v>
      </c>
      <c r="C1711">
        <v>2</v>
      </c>
      <c r="D1711">
        <v>641</v>
      </c>
      <c r="E1711" s="1">
        <v>467.93</v>
      </c>
    </row>
    <row r="1712" spans="1:5" x14ac:dyDescent="0.3">
      <c r="A1712">
        <v>31005</v>
      </c>
      <c r="B1712">
        <v>2014</v>
      </c>
      <c r="C1712">
        <v>2</v>
      </c>
      <c r="D1712">
        <v>665</v>
      </c>
      <c r="E1712" s="1">
        <v>485.45</v>
      </c>
    </row>
    <row r="1713" spans="1:5" x14ac:dyDescent="0.3">
      <c r="A1713">
        <v>31005</v>
      </c>
      <c r="B1713">
        <v>2015</v>
      </c>
      <c r="C1713">
        <v>2</v>
      </c>
      <c r="D1713">
        <v>669</v>
      </c>
      <c r="E1713" s="1">
        <v>488.37</v>
      </c>
    </row>
    <row r="1714" spans="1:5" x14ac:dyDescent="0.3">
      <c r="A1714">
        <v>31005</v>
      </c>
      <c r="B1714">
        <v>2016</v>
      </c>
      <c r="C1714">
        <v>2</v>
      </c>
      <c r="D1714">
        <v>625</v>
      </c>
      <c r="E1714" s="1">
        <v>456.25</v>
      </c>
    </row>
    <row r="1715" spans="1:5" x14ac:dyDescent="0.3">
      <c r="A1715">
        <v>31005</v>
      </c>
      <c r="B1715">
        <v>2017</v>
      </c>
      <c r="C1715">
        <v>2</v>
      </c>
      <c r="D1715">
        <v>583</v>
      </c>
      <c r="E1715" s="1">
        <v>425.59</v>
      </c>
    </row>
    <row r="1716" spans="1:5" x14ac:dyDescent="0.3">
      <c r="A1716">
        <v>31005</v>
      </c>
      <c r="B1716">
        <v>2018</v>
      </c>
      <c r="C1716">
        <v>2</v>
      </c>
      <c r="D1716">
        <v>649</v>
      </c>
      <c r="E1716" s="1">
        <v>473.77</v>
      </c>
    </row>
    <row r="1717" spans="1:5" x14ac:dyDescent="0.3">
      <c r="A1717">
        <v>31005</v>
      </c>
      <c r="B1717">
        <v>2019</v>
      </c>
      <c r="C1717">
        <v>2</v>
      </c>
      <c r="D1717">
        <v>628</v>
      </c>
      <c r="E1717" s="1">
        <v>458.44</v>
      </c>
    </row>
    <row r="1718" spans="1:5" x14ac:dyDescent="0.3">
      <c r="A1718">
        <v>31006</v>
      </c>
      <c r="B1718">
        <v>2009</v>
      </c>
      <c r="C1718">
        <v>2</v>
      </c>
      <c r="D1718">
        <v>51</v>
      </c>
      <c r="E1718" s="1">
        <v>37.229999999999997</v>
      </c>
    </row>
    <row r="1719" spans="1:5" x14ac:dyDescent="0.3">
      <c r="A1719">
        <v>31006</v>
      </c>
      <c r="B1719">
        <v>2010</v>
      </c>
      <c r="C1719">
        <v>2</v>
      </c>
      <c r="D1719">
        <v>48</v>
      </c>
      <c r="E1719" s="1">
        <v>35.04</v>
      </c>
    </row>
    <row r="1720" spans="1:5" x14ac:dyDescent="0.3">
      <c r="A1720">
        <v>31006</v>
      </c>
      <c r="B1720">
        <v>2011</v>
      </c>
      <c r="C1720">
        <v>2</v>
      </c>
      <c r="D1720">
        <v>43</v>
      </c>
      <c r="E1720" s="1">
        <v>31.39</v>
      </c>
    </row>
    <row r="1721" spans="1:5" x14ac:dyDescent="0.3">
      <c r="A1721">
        <v>31006</v>
      </c>
      <c r="B1721">
        <v>2012</v>
      </c>
      <c r="C1721">
        <v>2</v>
      </c>
      <c r="D1721">
        <v>48</v>
      </c>
      <c r="E1721" s="1">
        <v>35.04</v>
      </c>
    </row>
    <row r="1722" spans="1:5" x14ac:dyDescent="0.3">
      <c r="A1722">
        <v>31006</v>
      </c>
      <c r="B1722">
        <v>2013</v>
      </c>
      <c r="C1722">
        <v>2</v>
      </c>
      <c r="D1722">
        <v>55</v>
      </c>
      <c r="E1722" s="1">
        <v>40.15</v>
      </c>
    </row>
    <row r="1723" spans="1:5" x14ac:dyDescent="0.3">
      <c r="A1723">
        <v>31006</v>
      </c>
      <c r="B1723">
        <v>2014</v>
      </c>
      <c r="C1723">
        <v>2</v>
      </c>
      <c r="D1723">
        <v>53</v>
      </c>
      <c r="E1723" s="1">
        <v>38.69</v>
      </c>
    </row>
    <row r="1724" spans="1:5" x14ac:dyDescent="0.3">
      <c r="A1724">
        <v>31006</v>
      </c>
      <c r="B1724">
        <v>2015</v>
      </c>
      <c r="C1724">
        <v>2</v>
      </c>
      <c r="D1724">
        <v>48</v>
      </c>
      <c r="E1724" s="1">
        <v>35.04</v>
      </c>
    </row>
    <row r="1725" spans="1:5" x14ac:dyDescent="0.3">
      <c r="A1725">
        <v>31006</v>
      </c>
      <c r="B1725">
        <v>2016</v>
      </c>
      <c r="C1725">
        <v>2</v>
      </c>
      <c r="D1725">
        <v>55</v>
      </c>
      <c r="E1725" s="1">
        <v>40.15</v>
      </c>
    </row>
    <row r="1726" spans="1:5" x14ac:dyDescent="0.3">
      <c r="A1726">
        <v>31006</v>
      </c>
      <c r="B1726">
        <v>2017</v>
      </c>
      <c r="C1726">
        <v>2</v>
      </c>
      <c r="D1726">
        <v>49</v>
      </c>
      <c r="E1726" s="1">
        <v>35.769999999999996</v>
      </c>
    </row>
    <row r="1727" spans="1:5" x14ac:dyDescent="0.3">
      <c r="A1727">
        <v>31006</v>
      </c>
      <c r="B1727">
        <v>2018</v>
      </c>
      <c r="C1727">
        <v>2</v>
      </c>
      <c r="D1727">
        <v>54</v>
      </c>
      <c r="E1727" s="1">
        <v>39.42</v>
      </c>
    </row>
    <row r="1728" spans="1:5" x14ac:dyDescent="0.3">
      <c r="A1728">
        <v>31006</v>
      </c>
      <c r="B1728">
        <v>2019</v>
      </c>
      <c r="C1728">
        <v>2</v>
      </c>
      <c r="D1728">
        <v>51</v>
      </c>
      <c r="E1728" s="1">
        <v>37.229999999999997</v>
      </c>
    </row>
    <row r="1729" spans="1:5" x14ac:dyDescent="0.3">
      <c r="A1729">
        <v>31012</v>
      </c>
      <c r="B1729">
        <v>2009</v>
      </c>
      <c r="C1729">
        <v>2</v>
      </c>
      <c r="D1729">
        <v>84</v>
      </c>
      <c r="E1729" s="1">
        <v>61.32</v>
      </c>
    </row>
    <row r="1730" spans="1:5" x14ac:dyDescent="0.3">
      <c r="A1730">
        <v>31012</v>
      </c>
      <c r="B1730">
        <v>2010</v>
      </c>
      <c r="C1730">
        <v>2</v>
      </c>
      <c r="D1730">
        <v>96</v>
      </c>
      <c r="E1730" s="1">
        <v>70.08</v>
      </c>
    </row>
    <row r="1731" spans="1:5" x14ac:dyDescent="0.3">
      <c r="A1731">
        <v>31012</v>
      </c>
      <c r="B1731">
        <v>2011</v>
      </c>
      <c r="C1731">
        <v>2</v>
      </c>
      <c r="D1731">
        <v>100</v>
      </c>
      <c r="E1731" s="1">
        <v>73</v>
      </c>
    </row>
    <row r="1732" spans="1:5" x14ac:dyDescent="0.3">
      <c r="A1732">
        <v>31012</v>
      </c>
      <c r="B1732">
        <v>2012</v>
      </c>
      <c r="C1732">
        <v>2</v>
      </c>
      <c r="D1732">
        <v>87</v>
      </c>
      <c r="E1732" s="1">
        <v>63.51</v>
      </c>
    </row>
    <row r="1733" spans="1:5" x14ac:dyDescent="0.3">
      <c r="A1733">
        <v>31012</v>
      </c>
      <c r="B1733">
        <v>2013</v>
      </c>
      <c r="C1733">
        <v>2</v>
      </c>
      <c r="D1733">
        <v>83</v>
      </c>
      <c r="E1733" s="1">
        <v>60.589999999999996</v>
      </c>
    </row>
    <row r="1734" spans="1:5" x14ac:dyDescent="0.3">
      <c r="A1734">
        <v>31012</v>
      </c>
      <c r="B1734">
        <v>2014</v>
      </c>
      <c r="C1734">
        <v>2</v>
      </c>
      <c r="D1734">
        <v>80</v>
      </c>
      <c r="E1734" s="1">
        <v>58.4</v>
      </c>
    </row>
    <row r="1735" spans="1:5" x14ac:dyDescent="0.3">
      <c r="A1735">
        <v>31012</v>
      </c>
      <c r="B1735">
        <v>2015</v>
      </c>
      <c r="C1735">
        <v>2</v>
      </c>
      <c r="D1735">
        <v>71</v>
      </c>
      <c r="E1735" s="1">
        <v>51.83</v>
      </c>
    </row>
    <row r="1736" spans="1:5" x14ac:dyDescent="0.3">
      <c r="A1736">
        <v>31012</v>
      </c>
      <c r="B1736">
        <v>2016</v>
      </c>
      <c r="C1736">
        <v>2</v>
      </c>
      <c r="D1736">
        <v>71</v>
      </c>
      <c r="E1736" s="1">
        <v>51.83</v>
      </c>
    </row>
    <row r="1737" spans="1:5" x14ac:dyDescent="0.3">
      <c r="A1737">
        <v>31012</v>
      </c>
      <c r="B1737">
        <v>2017</v>
      </c>
      <c r="C1737">
        <v>2</v>
      </c>
      <c r="D1737">
        <v>60</v>
      </c>
      <c r="E1737" s="1">
        <v>43.8</v>
      </c>
    </row>
    <row r="1738" spans="1:5" x14ac:dyDescent="0.3">
      <c r="A1738">
        <v>31012</v>
      </c>
      <c r="B1738">
        <v>2018</v>
      </c>
      <c r="C1738">
        <v>2</v>
      </c>
      <c r="D1738">
        <v>71</v>
      </c>
      <c r="E1738" s="1">
        <v>51.83</v>
      </c>
    </row>
    <row r="1739" spans="1:5" x14ac:dyDescent="0.3">
      <c r="A1739">
        <v>31012</v>
      </c>
      <c r="B1739">
        <v>2019</v>
      </c>
      <c r="C1739">
        <v>2</v>
      </c>
      <c r="D1739">
        <v>72</v>
      </c>
      <c r="E1739" s="1">
        <v>52.56</v>
      </c>
    </row>
    <row r="1740" spans="1:5" x14ac:dyDescent="0.3">
      <c r="A1740">
        <v>31022</v>
      </c>
      <c r="B1740">
        <v>2009</v>
      </c>
      <c r="C1740">
        <v>2</v>
      </c>
      <c r="D1740">
        <v>136</v>
      </c>
      <c r="E1740" s="1">
        <v>99.28</v>
      </c>
    </row>
    <row r="1741" spans="1:5" x14ac:dyDescent="0.3">
      <c r="A1741">
        <v>31022</v>
      </c>
      <c r="B1741">
        <v>2010</v>
      </c>
      <c r="C1741">
        <v>2</v>
      </c>
      <c r="D1741">
        <v>115</v>
      </c>
      <c r="E1741" s="1">
        <v>83.95</v>
      </c>
    </row>
    <row r="1742" spans="1:5" x14ac:dyDescent="0.3">
      <c r="A1742">
        <v>31022</v>
      </c>
      <c r="B1742">
        <v>2011</v>
      </c>
      <c r="C1742">
        <v>2</v>
      </c>
      <c r="D1742">
        <v>148</v>
      </c>
      <c r="E1742" s="1">
        <v>108.03999999999999</v>
      </c>
    </row>
    <row r="1743" spans="1:5" x14ac:dyDescent="0.3">
      <c r="A1743">
        <v>31022</v>
      </c>
      <c r="B1743">
        <v>2012</v>
      </c>
      <c r="C1743">
        <v>2</v>
      </c>
      <c r="D1743">
        <v>153</v>
      </c>
      <c r="E1743" s="1">
        <v>111.69</v>
      </c>
    </row>
    <row r="1744" spans="1:5" x14ac:dyDescent="0.3">
      <c r="A1744">
        <v>31022</v>
      </c>
      <c r="B1744">
        <v>2013</v>
      </c>
      <c r="C1744">
        <v>2</v>
      </c>
      <c r="D1744">
        <v>155</v>
      </c>
      <c r="E1744" s="1">
        <v>113.14999999999999</v>
      </c>
    </row>
    <row r="1745" spans="1:5" x14ac:dyDescent="0.3">
      <c r="A1745">
        <v>31022</v>
      </c>
      <c r="B1745">
        <v>2014</v>
      </c>
      <c r="C1745">
        <v>2</v>
      </c>
      <c r="D1745">
        <v>137</v>
      </c>
      <c r="E1745" s="1">
        <v>100.00999999999999</v>
      </c>
    </row>
    <row r="1746" spans="1:5" x14ac:dyDescent="0.3">
      <c r="A1746">
        <v>31022</v>
      </c>
      <c r="B1746">
        <v>2015</v>
      </c>
      <c r="C1746">
        <v>2</v>
      </c>
      <c r="D1746">
        <v>131</v>
      </c>
      <c r="E1746" s="1">
        <v>95.63</v>
      </c>
    </row>
    <row r="1747" spans="1:5" x14ac:dyDescent="0.3">
      <c r="A1747">
        <v>31022</v>
      </c>
      <c r="B1747">
        <v>2016</v>
      </c>
      <c r="C1747">
        <v>2</v>
      </c>
      <c r="D1747">
        <v>124</v>
      </c>
      <c r="E1747" s="1">
        <v>90.52</v>
      </c>
    </row>
    <row r="1748" spans="1:5" x14ac:dyDescent="0.3">
      <c r="A1748">
        <v>31022</v>
      </c>
      <c r="B1748">
        <v>2017</v>
      </c>
      <c r="C1748">
        <v>2</v>
      </c>
      <c r="D1748">
        <v>106</v>
      </c>
      <c r="E1748" s="1">
        <v>77.38</v>
      </c>
    </row>
    <row r="1749" spans="1:5" x14ac:dyDescent="0.3">
      <c r="A1749">
        <v>31022</v>
      </c>
      <c r="B1749">
        <v>2018</v>
      </c>
      <c r="C1749">
        <v>2</v>
      </c>
      <c r="D1749">
        <v>149</v>
      </c>
      <c r="E1749" s="1">
        <v>108.77</v>
      </c>
    </row>
    <row r="1750" spans="1:5" x14ac:dyDescent="0.3">
      <c r="A1750">
        <v>31022</v>
      </c>
      <c r="B1750">
        <v>2019</v>
      </c>
      <c r="C1750">
        <v>2</v>
      </c>
      <c r="D1750">
        <v>124</v>
      </c>
      <c r="E1750" s="1">
        <v>90.52</v>
      </c>
    </row>
    <row r="1751" spans="1:5" x14ac:dyDescent="0.3">
      <c r="A1751">
        <v>31033</v>
      </c>
      <c r="B1751">
        <v>2009</v>
      </c>
      <c r="C1751">
        <v>2</v>
      </c>
      <c r="D1751">
        <v>128</v>
      </c>
      <c r="E1751" s="1">
        <v>93.44</v>
      </c>
    </row>
    <row r="1752" spans="1:5" x14ac:dyDescent="0.3">
      <c r="A1752">
        <v>31033</v>
      </c>
      <c r="B1752">
        <v>2010</v>
      </c>
      <c r="C1752">
        <v>2</v>
      </c>
      <c r="D1752">
        <v>121</v>
      </c>
      <c r="E1752" s="1">
        <v>88.33</v>
      </c>
    </row>
    <row r="1753" spans="1:5" x14ac:dyDescent="0.3">
      <c r="A1753">
        <v>31033</v>
      </c>
      <c r="B1753">
        <v>2011</v>
      </c>
      <c r="C1753">
        <v>2</v>
      </c>
      <c r="D1753">
        <v>145</v>
      </c>
      <c r="E1753" s="1">
        <v>105.85</v>
      </c>
    </row>
    <row r="1754" spans="1:5" x14ac:dyDescent="0.3">
      <c r="A1754">
        <v>31033</v>
      </c>
      <c r="B1754">
        <v>2012</v>
      </c>
      <c r="C1754">
        <v>2</v>
      </c>
      <c r="D1754">
        <v>162</v>
      </c>
      <c r="E1754" s="1">
        <v>118.25999999999999</v>
      </c>
    </row>
    <row r="1755" spans="1:5" x14ac:dyDescent="0.3">
      <c r="A1755">
        <v>31033</v>
      </c>
      <c r="B1755">
        <v>2013</v>
      </c>
      <c r="C1755">
        <v>2</v>
      </c>
      <c r="D1755">
        <v>147</v>
      </c>
      <c r="E1755" s="1">
        <v>107.31</v>
      </c>
    </row>
    <row r="1756" spans="1:5" x14ac:dyDescent="0.3">
      <c r="A1756">
        <v>31033</v>
      </c>
      <c r="B1756">
        <v>2014</v>
      </c>
      <c r="C1756">
        <v>2</v>
      </c>
      <c r="D1756">
        <v>124</v>
      </c>
      <c r="E1756" s="1">
        <v>90.52</v>
      </c>
    </row>
    <row r="1757" spans="1:5" x14ac:dyDescent="0.3">
      <c r="A1757">
        <v>31033</v>
      </c>
      <c r="B1757">
        <v>2015</v>
      </c>
      <c r="C1757">
        <v>2</v>
      </c>
      <c r="D1757">
        <v>131</v>
      </c>
      <c r="E1757" s="1">
        <v>95.63</v>
      </c>
    </row>
    <row r="1758" spans="1:5" x14ac:dyDescent="0.3">
      <c r="A1758">
        <v>31033</v>
      </c>
      <c r="B1758">
        <v>2016</v>
      </c>
      <c r="C1758">
        <v>2</v>
      </c>
      <c r="D1758">
        <v>135</v>
      </c>
      <c r="E1758" s="1">
        <v>98.55</v>
      </c>
    </row>
    <row r="1759" spans="1:5" x14ac:dyDescent="0.3">
      <c r="A1759">
        <v>31033</v>
      </c>
      <c r="B1759">
        <v>2017</v>
      </c>
      <c r="C1759">
        <v>2</v>
      </c>
      <c r="D1759">
        <v>147</v>
      </c>
      <c r="E1759" s="1">
        <v>107.31</v>
      </c>
    </row>
    <row r="1760" spans="1:5" x14ac:dyDescent="0.3">
      <c r="A1760">
        <v>31033</v>
      </c>
      <c r="B1760">
        <v>2018</v>
      </c>
      <c r="C1760">
        <v>2</v>
      </c>
      <c r="D1760">
        <v>130</v>
      </c>
      <c r="E1760" s="1">
        <v>94.899999999999991</v>
      </c>
    </row>
    <row r="1761" spans="1:5" x14ac:dyDescent="0.3">
      <c r="A1761">
        <v>31033</v>
      </c>
      <c r="B1761">
        <v>2019</v>
      </c>
      <c r="C1761">
        <v>2</v>
      </c>
      <c r="D1761">
        <v>124</v>
      </c>
      <c r="E1761" s="1">
        <v>90.52</v>
      </c>
    </row>
    <row r="1762" spans="1:5" x14ac:dyDescent="0.3">
      <c r="A1762">
        <v>31040</v>
      </c>
      <c r="B1762">
        <v>2009</v>
      </c>
      <c r="C1762">
        <v>2</v>
      </c>
      <c r="D1762">
        <v>129</v>
      </c>
      <c r="E1762" s="1">
        <v>94.17</v>
      </c>
    </row>
    <row r="1763" spans="1:5" x14ac:dyDescent="0.3">
      <c r="A1763">
        <v>31040</v>
      </c>
      <c r="B1763">
        <v>2010</v>
      </c>
      <c r="C1763">
        <v>2</v>
      </c>
      <c r="D1763">
        <v>143</v>
      </c>
      <c r="E1763" s="1">
        <v>104.39</v>
      </c>
    </row>
    <row r="1764" spans="1:5" x14ac:dyDescent="0.3">
      <c r="A1764">
        <v>31040</v>
      </c>
      <c r="B1764">
        <v>2011</v>
      </c>
      <c r="C1764">
        <v>2</v>
      </c>
      <c r="D1764">
        <v>136</v>
      </c>
      <c r="E1764" s="1">
        <v>99.28</v>
      </c>
    </row>
    <row r="1765" spans="1:5" x14ac:dyDescent="0.3">
      <c r="A1765">
        <v>31040</v>
      </c>
      <c r="B1765">
        <v>2012</v>
      </c>
      <c r="C1765">
        <v>2</v>
      </c>
      <c r="D1765">
        <v>129</v>
      </c>
      <c r="E1765" s="1">
        <v>94.17</v>
      </c>
    </row>
    <row r="1766" spans="1:5" x14ac:dyDescent="0.3">
      <c r="A1766">
        <v>31040</v>
      </c>
      <c r="B1766">
        <v>2013</v>
      </c>
      <c r="C1766">
        <v>2</v>
      </c>
      <c r="D1766">
        <v>137</v>
      </c>
      <c r="E1766" s="1">
        <v>100.00999999999999</v>
      </c>
    </row>
    <row r="1767" spans="1:5" x14ac:dyDescent="0.3">
      <c r="A1767">
        <v>31040</v>
      </c>
      <c r="B1767">
        <v>2014</v>
      </c>
      <c r="C1767">
        <v>2</v>
      </c>
      <c r="D1767">
        <v>120</v>
      </c>
      <c r="E1767" s="1">
        <v>87.6</v>
      </c>
    </row>
    <row r="1768" spans="1:5" x14ac:dyDescent="0.3">
      <c r="A1768">
        <v>31040</v>
      </c>
      <c r="B1768">
        <v>2015</v>
      </c>
      <c r="C1768">
        <v>2</v>
      </c>
      <c r="D1768">
        <v>125</v>
      </c>
      <c r="E1768" s="1">
        <v>91.25</v>
      </c>
    </row>
    <row r="1769" spans="1:5" x14ac:dyDescent="0.3">
      <c r="A1769">
        <v>31040</v>
      </c>
      <c r="B1769">
        <v>2016</v>
      </c>
      <c r="C1769">
        <v>2</v>
      </c>
      <c r="D1769">
        <v>114</v>
      </c>
      <c r="E1769" s="1">
        <v>83.22</v>
      </c>
    </row>
    <row r="1770" spans="1:5" x14ac:dyDescent="0.3">
      <c r="A1770">
        <v>31040</v>
      </c>
      <c r="B1770">
        <v>2017</v>
      </c>
      <c r="C1770">
        <v>2</v>
      </c>
      <c r="D1770">
        <v>118</v>
      </c>
      <c r="E1770" s="1">
        <v>86.14</v>
      </c>
    </row>
    <row r="1771" spans="1:5" x14ac:dyDescent="0.3">
      <c r="A1771">
        <v>31040</v>
      </c>
      <c r="B1771">
        <v>2018</v>
      </c>
      <c r="C1771">
        <v>2</v>
      </c>
      <c r="D1771">
        <v>133</v>
      </c>
      <c r="E1771" s="1">
        <v>97.09</v>
      </c>
    </row>
    <row r="1772" spans="1:5" x14ac:dyDescent="0.3">
      <c r="A1772">
        <v>31040</v>
      </c>
      <c r="B1772">
        <v>2019</v>
      </c>
      <c r="C1772">
        <v>2</v>
      </c>
      <c r="D1772">
        <v>104</v>
      </c>
      <c r="E1772" s="1">
        <v>75.92</v>
      </c>
    </row>
    <row r="1773" spans="1:5" x14ac:dyDescent="0.3">
      <c r="A1773">
        <v>31042</v>
      </c>
      <c r="B1773">
        <v>2009</v>
      </c>
      <c r="C1773">
        <v>2</v>
      </c>
      <c r="D1773">
        <v>11</v>
      </c>
      <c r="E1773" s="1">
        <v>8.0299999999999994</v>
      </c>
    </row>
    <row r="1774" spans="1:5" x14ac:dyDescent="0.3">
      <c r="A1774">
        <v>31042</v>
      </c>
      <c r="B1774">
        <v>2010</v>
      </c>
      <c r="C1774">
        <v>2</v>
      </c>
      <c r="D1774">
        <v>20</v>
      </c>
      <c r="E1774" s="1">
        <v>14.6</v>
      </c>
    </row>
    <row r="1775" spans="1:5" x14ac:dyDescent="0.3">
      <c r="A1775">
        <v>31042</v>
      </c>
      <c r="B1775">
        <v>2011</v>
      </c>
      <c r="C1775">
        <v>2</v>
      </c>
      <c r="D1775">
        <v>17</v>
      </c>
      <c r="E1775" s="1">
        <v>12.41</v>
      </c>
    </row>
    <row r="1776" spans="1:5" x14ac:dyDescent="0.3">
      <c r="A1776">
        <v>31042</v>
      </c>
      <c r="B1776">
        <v>2012</v>
      </c>
      <c r="C1776">
        <v>2</v>
      </c>
      <c r="D1776">
        <v>8</v>
      </c>
      <c r="E1776" s="1">
        <v>5.84</v>
      </c>
    </row>
    <row r="1777" spans="1:5" x14ac:dyDescent="0.3">
      <c r="A1777">
        <v>31042</v>
      </c>
      <c r="B1777">
        <v>2013</v>
      </c>
      <c r="C1777">
        <v>2</v>
      </c>
      <c r="D1777">
        <v>16</v>
      </c>
      <c r="E1777" s="1">
        <v>11.68</v>
      </c>
    </row>
    <row r="1778" spans="1:5" x14ac:dyDescent="0.3">
      <c r="A1778">
        <v>31042</v>
      </c>
      <c r="B1778">
        <v>2014</v>
      </c>
      <c r="C1778">
        <v>2</v>
      </c>
      <c r="D1778">
        <v>12</v>
      </c>
      <c r="E1778" s="1">
        <v>8.76</v>
      </c>
    </row>
    <row r="1779" spans="1:5" x14ac:dyDescent="0.3">
      <c r="A1779">
        <v>31042</v>
      </c>
      <c r="B1779">
        <v>2015</v>
      </c>
      <c r="C1779">
        <v>2</v>
      </c>
      <c r="D1779">
        <v>11</v>
      </c>
      <c r="E1779" s="1">
        <v>8.0299999999999994</v>
      </c>
    </row>
    <row r="1780" spans="1:5" x14ac:dyDescent="0.3">
      <c r="A1780">
        <v>31042</v>
      </c>
      <c r="B1780">
        <v>2016</v>
      </c>
      <c r="C1780">
        <v>2</v>
      </c>
      <c r="D1780">
        <v>10</v>
      </c>
      <c r="E1780" s="1">
        <v>7.3</v>
      </c>
    </row>
    <row r="1781" spans="1:5" x14ac:dyDescent="0.3">
      <c r="A1781">
        <v>31042</v>
      </c>
      <c r="B1781">
        <v>2017</v>
      </c>
      <c r="C1781">
        <v>2</v>
      </c>
      <c r="D1781">
        <v>12</v>
      </c>
      <c r="E1781" s="1">
        <v>8.76</v>
      </c>
    </row>
    <row r="1782" spans="1:5" x14ac:dyDescent="0.3">
      <c r="A1782">
        <v>31042</v>
      </c>
      <c r="B1782">
        <v>2018</v>
      </c>
      <c r="C1782">
        <v>2</v>
      </c>
      <c r="D1782">
        <v>11</v>
      </c>
      <c r="E1782" s="1">
        <v>8.0299999999999994</v>
      </c>
    </row>
    <row r="1783" spans="1:5" x14ac:dyDescent="0.3">
      <c r="A1783">
        <v>31042</v>
      </c>
      <c r="B1783">
        <v>2019</v>
      </c>
      <c r="C1783">
        <v>2</v>
      </c>
      <c r="D1783">
        <v>17</v>
      </c>
      <c r="E1783" s="1">
        <v>12.41</v>
      </c>
    </row>
    <row r="1784" spans="1:5" x14ac:dyDescent="0.3">
      <c r="A1784">
        <v>31043</v>
      </c>
      <c r="B1784">
        <v>2009</v>
      </c>
      <c r="C1784">
        <v>2</v>
      </c>
      <c r="D1784">
        <v>107</v>
      </c>
      <c r="E1784" s="1">
        <v>78.11</v>
      </c>
    </row>
    <row r="1785" spans="1:5" x14ac:dyDescent="0.3">
      <c r="A1785">
        <v>31043</v>
      </c>
      <c r="B1785">
        <v>2010</v>
      </c>
      <c r="C1785">
        <v>2</v>
      </c>
      <c r="D1785">
        <v>130</v>
      </c>
      <c r="E1785" s="1">
        <v>94.899999999999991</v>
      </c>
    </row>
    <row r="1786" spans="1:5" x14ac:dyDescent="0.3">
      <c r="A1786">
        <v>31043</v>
      </c>
      <c r="B1786">
        <v>2011</v>
      </c>
      <c r="C1786">
        <v>2</v>
      </c>
      <c r="D1786">
        <v>120</v>
      </c>
      <c r="E1786" s="1">
        <v>87.6</v>
      </c>
    </row>
    <row r="1787" spans="1:5" x14ac:dyDescent="0.3">
      <c r="A1787">
        <v>31043</v>
      </c>
      <c r="B1787">
        <v>2012</v>
      </c>
      <c r="C1787">
        <v>2</v>
      </c>
      <c r="D1787">
        <v>100</v>
      </c>
      <c r="E1787" s="1">
        <v>73</v>
      </c>
    </row>
    <row r="1788" spans="1:5" x14ac:dyDescent="0.3">
      <c r="A1788">
        <v>31043</v>
      </c>
      <c r="B1788">
        <v>2013</v>
      </c>
      <c r="C1788">
        <v>2</v>
      </c>
      <c r="D1788">
        <v>125</v>
      </c>
      <c r="E1788" s="1">
        <v>91.25</v>
      </c>
    </row>
    <row r="1789" spans="1:5" x14ac:dyDescent="0.3">
      <c r="A1789">
        <v>31043</v>
      </c>
      <c r="B1789">
        <v>2014</v>
      </c>
      <c r="C1789">
        <v>2</v>
      </c>
      <c r="D1789">
        <v>117</v>
      </c>
      <c r="E1789" s="1">
        <v>85.41</v>
      </c>
    </row>
    <row r="1790" spans="1:5" x14ac:dyDescent="0.3">
      <c r="A1790">
        <v>31043</v>
      </c>
      <c r="B1790">
        <v>2015</v>
      </c>
      <c r="C1790">
        <v>2</v>
      </c>
      <c r="D1790">
        <v>113</v>
      </c>
      <c r="E1790" s="1">
        <v>82.49</v>
      </c>
    </row>
    <row r="1791" spans="1:5" x14ac:dyDescent="0.3">
      <c r="A1791">
        <v>31043</v>
      </c>
      <c r="B1791">
        <v>2016</v>
      </c>
      <c r="C1791">
        <v>2</v>
      </c>
      <c r="D1791">
        <v>112</v>
      </c>
      <c r="E1791" s="1">
        <v>81.759999999999991</v>
      </c>
    </row>
    <row r="1792" spans="1:5" x14ac:dyDescent="0.3">
      <c r="A1792">
        <v>31043</v>
      </c>
      <c r="B1792">
        <v>2017</v>
      </c>
      <c r="C1792">
        <v>2</v>
      </c>
      <c r="D1792">
        <v>117</v>
      </c>
      <c r="E1792" s="1">
        <v>85.41</v>
      </c>
    </row>
    <row r="1793" spans="1:5" x14ac:dyDescent="0.3">
      <c r="A1793">
        <v>31043</v>
      </c>
      <c r="B1793">
        <v>2018</v>
      </c>
      <c r="C1793">
        <v>2</v>
      </c>
      <c r="D1793">
        <v>127</v>
      </c>
      <c r="E1793" s="1">
        <v>92.71</v>
      </c>
    </row>
    <row r="1794" spans="1:5" x14ac:dyDescent="0.3">
      <c r="A1794">
        <v>31043</v>
      </c>
      <c r="B1794">
        <v>2019</v>
      </c>
      <c r="C1794">
        <v>2</v>
      </c>
      <c r="D1794">
        <v>107</v>
      </c>
      <c r="E1794" s="1">
        <v>78.11</v>
      </c>
    </row>
    <row r="1795" spans="1:5" x14ac:dyDescent="0.3">
      <c r="A1795">
        <v>32003</v>
      </c>
      <c r="B1795">
        <v>2009</v>
      </c>
      <c r="C1795">
        <v>2</v>
      </c>
      <c r="D1795">
        <v>112</v>
      </c>
      <c r="E1795" s="1">
        <v>81.759999999999991</v>
      </c>
    </row>
    <row r="1796" spans="1:5" x14ac:dyDescent="0.3">
      <c r="A1796">
        <v>32003</v>
      </c>
      <c r="B1796">
        <v>2010</v>
      </c>
      <c r="C1796">
        <v>2</v>
      </c>
      <c r="D1796">
        <v>115</v>
      </c>
      <c r="E1796" s="1">
        <v>83.95</v>
      </c>
    </row>
    <row r="1797" spans="1:5" x14ac:dyDescent="0.3">
      <c r="A1797">
        <v>32003</v>
      </c>
      <c r="B1797">
        <v>2011</v>
      </c>
      <c r="C1797">
        <v>2</v>
      </c>
      <c r="D1797">
        <v>123</v>
      </c>
      <c r="E1797" s="1">
        <v>89.789999999999992</v>
      </c>
    </row>
    <row r="1798" spans="1:5" x14ac:dyDescent="0.3">
      <c r="A1798">
        <v>32003</v>
      </c>
      <c r="B1798">
        <v>2012</v>
      </c>
      <c r="C1798">
        <v>2</v>
      </c>
      <c r="D1798">
        <v>99</v>
      </c>
      <c r="E1798" s="1">
        <v>72.27</v>
      </c>
    </row>
    <row r="1799" spans="1:5" x14ac:dyDescent="0.3">
      <c r="A1799">
        <v>32003</v>
      </c>
      <c r="B1799">
        <v>2013</v>
      </c>
      <c r="C1799">
        <v>2</v>
      </c>
      <c r="D1799">
        <v>103</v>
      </c>
      <c r="E1799" s="1">
        <v>75.19</v>
      </c>
    </row>
    <row r="1800" spans="1:5" x14ac:dyDescent="0.3">
      <c r="A1800">
        <v>32003</v>
      </c>
      <c r="B1800">
        <v>2014</v>
      </c>
      <c r="C1800">
        <v>2</v>
      </c>
      <c r="D1800">
        <v>104</v>
      </c>
      <c r="E1800" s="1">
        <v>75.92</v>
      </c>
    </row>
    <row r="1801" spans="1:5" x14ac:dyDescent="0.3">
      <c r="A1801">
        <v>32003</v>
      </c>
      <c r="B1801">
        <v>2015</v>
      </c>
      <c r="C1801">
        <v>2</v>
      </c>
      <c r="D1801">
        <v>111</v>
      </c>
      <c r="E1801" s="1">
        <v>81.03</v>
      </c>
    </row>
    <row r="1802" spans="1:5" x14ac:dyDescent="0.3">
      <c r="A1802">
        <v>32003</v>
      </c>
      <c r="B1802">
        <v>2016</v>
      </c>
      <c r="C1802">
        <v>2</v>
      </c>
      <c r="D1802">
        <v>98</v>
      </c>
      <c r="E1802" s="1">
        <v>71.539999999999992</v>
      </c>
    </row>
    <row r="1803" spans="1:5" x14ac:dyDescent="0.3">
      <c r="A1803">
        <v>32003</v>
      </c>
      <c r="B1803">
        <v>2017</v>
      </c>
      <c r="C1803">
        <v>2</v>
      </c>
      <c r="D1803">
        <v>99</v>
      </c>
      <c r="E1803" s="1">
        <v>72.27</v>
      </c>
    </row>
    <row r="1804" spans="1:5" x14ac:dyDescent="0.3">
      <c r="A1804">
        <v>32003</v>
      </c>
      <c r="B1804">
        <v>2018</v>
      </c>
      <c r="C1804">
        <v>2</v>
      </c>
      <c r="D1804">
        <v>95</v>
      </c>
      <c r="E1804" s="1">
        <v>69.349999999999994</v>
      </c>
    </row>
    <row r="1805" spans="1:5" x14ac:dyDescent="0.3">
      <c r="A1805">
        <v>32003</v>
      </c>
      <c r="B1805">
        <v>2019</v>
      </c>
      <c r="C1805">
        <v>2</v>
      </c>
      <c r="D1805">
        <v>93</v>
      </c>
      <c r="E1805" s="1">
        <v>67.89</v>
      </c>
    </row>
    <row r="1806" spans="1:5" x14ac:dyDescent="0.3">
      <c r="A1806">
        <v>32006</v>
      </c>
      <c r="B1806">
        <v>2009</v>
      </c>
      <c r="C1806">
        <v>2</v>
      </c>
      <c r="D1806">
        <v>60</v>
      </c>
      <c r="E1806" s="1">
        <v>43.8</v>
      </c>
    </row>
    <row r="1807" spans="1:5" x14ac:dyDescent="0.3">
      <c r="A1807">
        <v>32006</v>
      </c>
      <c r="B1807">
        <v>2010</v>
      </c>
      <c r="C1807">
        <v>2</v>
      </c>
      <c r="D1807">
        <v>60</v>
      </c>
      <c r="E1807" s="1">
        <v>43.8</v>
      </c>
    </row>
    <row r="1808" spans="1:5" x14ac:dyDescent="0.3">
      <c r="A1808">
        <v>32006</v>
      </c>
      <c r="B1808">
        <v>2011</v>
      </c>
      <c r="C1808">
        <v>2</v>
      </c>
      <c r="D1808">
        <v>62</v>
      </c>
      <c r="E1808" s="1">
        <v>45.26</v>
      </c>
    </row>
    <row r="1809" spans="1:5" x14ac:dyDescent="0.3">
      <c r="A1809">
        <v>32006</v>
      </c>
      <c r="B1809">
        <v>2012</v>
      </c>
      <c r="C1809">
        <v>2</v>
      </c>
      <c r="D1809">
        <v>61</v>
      </c>
      <c r="E1809" s="1">
        <v>44.53</v>
      </c>
    </row>
    <row r="1810" spans="1:5" x14ac:dyDescent="0.3">
      <c r="A1810">
        <v>32006</v>
      </c>
      <c r="B1810">
        <v>2013</v>
      </c>
      <c r="C1810">
        <v>2</v>
      </c>
      <c r="D1810">
        <v>59</v>
      </c>
      <c r="E1810" s="1">
        <v>43.07</v>
      </c>
    </row>
    <row r="1811" spans="1:5" x14ac:dyDescent="0.3">
      <c r="A1811">
        <v>32006</v>
      </c>
      <c r="B1811">
        <v>2014</v>
      </c>
      <c r="C1811">
        <v>2</v>
      </c>
      <c r="D1811">
        <v>82</v>
      </c>
      <c r="E1811" s="1">
        <v>59.86</v>
      </c>
    </row>
    <row r="1812" spans="1:5" x14ac:dyDescent="0.3">
      <c r="A1812">
        <v>32006</v>
      </c>
      <c r="B1812">
        <v>2015</v>
      </c>
      <c r="C1812">
        <v>2</v>
      </c>
      <c r="D1812">
        <v>63</v>
      </c>
      <c r="E1812" s="1">
        <v>45.99</v>
      </c>
    </row>
    <row r="1813" spans="1:5" x14ac:dyDescent="0.3">
      <c r="A1813">
        <v>32006</v>
      </c>
      <c r="B1813">
        <v>2016</v>
      </c>
      <c r="C1813">
        <v>2</v>
      </c>
      <c r="D1813">
        <v>64</v>
      </c>
      <c r="E1813" s="1">
        <v>46.72</v>
      </c>
    </row>
    <row r="1814" spans="1:5" x14ac:dyDescent="0.3">
      <c r="A1814">
        <v>32006</v>
      </c>
      <c r="B1814">
        <v>2017</v>
      </c>
      <c r="C1814">
        <v>2</v>
      </c>
      <c r="D1814">
        <v>68</v>
      </c>
      <c r="E1814" s="1">
        <v>49.64</v>
      </c>
    </row>
    <row r="1815" spans="1:5" x14ac:dyDescent="0.3">
      <c r="A1815">
        <v>32006</v>
      </c>
      <c r="B1815">
        <v>2018</v>
      </c>
      <c r="C1815">
        <v>2</v>
      </c>
      <c r="D1815">
        <v>59</v>
      </c>
      <c r="E1815" s="1">
        <v>43.07</v>
      </c>
    </row>
    <row r="1816" spans="1:5" x14ac:dyDescent="0.3">
      <c r="A1816">
        <v>32006</v>
      </c>
      <c r="B1816">
        <v>2019</v>
      </c>
      <c r="C1816">
        <v>2</v>
      </c>
      <c r="D1816">
        <v>59</v>
      </c>
      <c r="E1816" s="1">
        <v>43.07</v>
      </c>
    </row>
    <row r="1817" spans="1:5" x14ac:dyDescent="0.3">
      <c r="A1817">
        <v>32010</v>
      </c>
      <c r="B1817">
        <v>2009</v>
      </c>
      <c r="C1817">
        <v>2</v>
      </c>
      <c r="D1817">
        <v>72</v>
      </c>
      <c r="E1817" s="1">
        <v>52.56</v>
      </c>
    </row>
    <row r="1818" spans="1:5" x14ac:dyDescent="0.3">
      <c r="A1818">
        <v>32010</v>
      </c>
      <c r="B1818">
        <v>2010</v>
      </c>
      <c r="C1818">
        <v>2</v>
      </c>
      <c r="D1818">
        <v>62</v>
      </c>
      <c r="E1818" s="1">
        <v>45.26</v>
      </c>
    </row>
    <row r="1819" spans="1:5" x14ac:dyDescent="0.3">
      <c r="A1819">
        <v>32010</v>
      </c>
      <c r="B1819">
        <v>2011</v>
      </c>
      <c r="C1819">
        <v>2</v>
      </c>
      <c r="D1819">
        <v>65</v>
      </c>
      <c r="E1819" s="1">
        <v>47.449999999999996</v>
      </c>
    </row>
    <row r="1820" spans="1:5" x14ac:dyDescent="0.3">
      <c r="A1820">
        <v>32010</v>
      </c>
      <c r="B1820">
        <v>2012</v>
      </c>
      <c r="C1820">
        <v>2</v>
      </c>
      <c r="D1820">
        <v>48</v>
      </c>
      <c r="E1820" s="1">
        <v>35.04</v>
      </c>
    </row>
    <row r="1821" spans="1:5" x14ac:dyDescent="0.3">
      <c r="A1821">
        <v>32010</v>
      </c>
      <c r="B1821">
        <v>2013</v>
      </c>
      <c r="C1821">
        <v>2</v>
      </c>
      <c r="D1821">
        <v>54</v>
      </c>
      <c r="E1821" s="1">
        <v>39.42</v>
      </c>
    </row>
    <row r="1822" spans="1:5" x14ac:dyDescent="0.3">
      <c r="A1822">
        <v>32010</v>
      </c>
      <c r="B1822">
        <v>2014</v>
      </c>
      <c r="C1822">
        <v>2</v>
      </c>
      <c r="D1822">
        <v>52</v>
      </c>
      <c r="E1822" s="1">
        <v>37.96</v>
      </c>
    </row>
    <row r="1823" spans="1:5" x14ac:dyDescent="0.3">
      <c r="A1823">
        <v>32010</v>
      </c>
      <c r="B1823">
        <v>2015</v>
      </c>
      <c r="C1823">
        <v>2</v>
      </c>
      <c r="D1823">
        <v>68</v>
      </c>
      <c r="E1823" s="1">
        <v>49.64</v>
      </c>
    </row>
    <row r="1824" spans="1:5" x14ac:dyDescent="0.3">
      <c r="A1824">
        <v>32010</v>
      </c>
      <c r="B1824">
        <v>2016</v>
      </c>
      <c r="C1824">
        <v>2</v>
      </c>
      <c r="D1824">
        <v>68</v>
      </c>
      <c r="E1824" s="1">
        <v>49.64</v>
      </c>
    </row>
    <row r="1825" spans="1:5" x14ac:dyDescent="0.3">
      <c r="A1825">
        <v>32010</v>
      </c>
      <c r="B1825">
        <v>2017</v>
      </c>
      <c r="C1825">
        <v>2</v>
      </c>
      <c r="D1825">
        <v>61</v>
      </c>
      <c r="E1825" s="1">
        <v>44.53</v>
      </c>
    </row>
    <row r="1826" spans="1:5" x14ac:dyDescent="0.3">
      <c r="A1826">
        <v>32010</v>
      </c>
      <c r="B1826">
        <v>2018</v>
      </c>
      <c r="C1826">
        <v>2</v>
      </c>
      <c r="D1826">
        <v>59</v>
      </c>
      <c r="E1826" s="1">
        <v>43.07</v>
      </c>
    </row>
    <row r="1827" spans="1:5" x14ac:dyDescent="0.3">
      <c r="A1827">
        <v>32010</v>
      </c>
      <c r="B1827">
        <v>2019</v>
      </c>
      <c r="C1827">
        <v>2</v>
      </c>
      <c r="D1827">
        <v>51</v>
      </c>
      <c r="E1827" s="1">
        <v>37.229999999999997</v>
      </c>
    </row>
    <row r="1828" spans="1:5" x14ac:dyDescent="0.3">
      <c r="A1828">
        <v>32011</v>
      </c>
      <c r="B1828">
        <v>2009</v>
      </c>
      <c r="C1828">
        <v>2</v>
      </c>
      <c r="D1828">
        <v>63</v>
      </c>
      <c r="E1828" s="1">
        <v>45.99</v>
      </c>
    </row>
    <row r="1829" spans="1:5" x14ac:dyDescent="0.3">
      <c r="A1829">
        <v>32011</v>
      </c>
      <c r="B1829">
        <v>2010</v>
      </c>
      <c r="C1829">
        <v>2</v>
      </c>
      <c r="D1829">
        <v>90</v>
      </c>
      <c r="E1829" s="1">
        <v>65.7</v>
      </c>
    </row>
    <row r="1830" spans="1:5" x14ac:dyDescent="0.3">
      <c r="A1830">
        <v>32011</v>
      </c>
      <c r="B1830">
        <v>2011</v>
      </c>
      <c r="C1830">
        <v>2</v>
      </c>
      <c r="D1830">
        <v>71</v>
      </c>
      <c r="E1830" s="1">
        <v>51.83</v>
      </c>
    </row>
    <row r="1831" spans="1:5" x14ac:dyDescent="0.3">
      <c r="A1831">
        <v>32011</v>
      </c>
      <c r="B1831">
        <v>2012</v>
      </c>
      <c r="C1831">
        <v>2</v>
      </c>
      <c r="D1831">
        <v>69</v>
      </c>
      <c r="E1831" s="1">
        <v>50.37</v>
      </c>
    </row>
    <row r="1832" spans="1:5" x14ac:dyDescent="0.3">
      <c r="A1832">
        <v>32011</v>
      </c>
      <c r="B1832">
        <v>2013</v>
      </c>
      <c r="C1832">
        <v>2</v>
      </c>
      <c r="D1832">
        <v>82</v>
      </c>
      <c r="E1832" s="1">
        <v>59.86</v>
      </c>
    </row>
    <row r="1833" spans="1:5" x14ac:dyDescent="0.3">
      <c r="A1833">
        <v>32011</v>
      </c>
      <c r="B1833">
        <v>2014</v>
      </c>
      <c r="C1833">
        <v>2</v>
      </c>
      <c r="D1833">
        <v>76</v>
      </c>
      <c r="E1833" s="1">
        <v>55.48</v>
      </c>
    </row>
    <row r="1834" spans="1:5" x14ac:dyDescent="0.3">
      <c r="A1834">
        <v>32011</v>
      </c>
      <c r="B1834">
        <v>2015</v>
      </c>
      <c r="C1834">
        <v>2</v>
      </c>
      <c r="D1834">
        <v>79</v>
      </c>
      <c r="E1834" s="1">
        <v>57.67</v>
      </c>
    </row>
    <row r="1835" spans="1:5" x14ac:dyDescent="0.3">
      <c r="A1835">
        <v>32011</v>
      </c>
      <c r="B1835">
        <v>2016</v>
      </c>
      <c r="C1835">
        <v>2</v>
      </c>
      <c r="D1835">
        <v>65</v>
      </c>
      <c r="E1835" s="1">
        <v>47.449999999999996</v>
      </c>
    </row>
    <row r="1836" spans="1:5" x14ac:dyDescent="0.3">
      <c r="A1836">
        <v>32011</v>
      </c>
      <c r="B1836">
        <v>2017</v>
      </c>
      <c r="C1836">
        <v>2</v>
      </c>
      <c r="D1836">
        <v>72</v>
      </c>
      <c r="E1836" s="1">
        <v>52.56</v>
      </c>
    </row>
    <row r="1837" spans="1:5" x14ac:dyDescent="0.3">
      <c r="A1837">
        <v>32011</v>
      </c>
      <c r="B1837">
        <v>2018</v>
      </c>
      <c r="C1837">
        <v>2</v>
      </c>
      <c r="D1837">
        <v>75</v>
      </c>
      <c r="E1837" s="1">
        <v>54.75</v>
      </c>
    </row>
    <row r="1838" spans="1:5" x14ac:dyDescent="0.3">
      <c r="A1838">
        <v>32011</v>
      </c>
      <c r="B1838">
        <v>2019</v>
      </c>
      <c r="C1838">
        <v>2</v>
      </c>
      <c r="D1838">
        <v>85</v>
      </c>
      <c r="E1838" s="1">
        <v>62.05</v>
      </c>
    </row>
    <row r="1839" spans="1:5" x14ac:dyDescent="0.3">
      <c r="A1839">
        <v>32030</v>
      </c>
      <c r="B1839">
        <v>2009</v>
      </c>
      <c r="C1839">
        <v>2</v>
      </c>
      <c r="D1839">
        <v>28</v>
      </c>
      <c r="E1839" s="1">
        <v>20.439999999999998</v>
      </c>
    </row>
    <row r="1840" spans="1:5" x14ac:dyDescent="0.3">
      <c r="A1840">
        <v>32030</v>
      </c>
      <c r="B1840">
        <v>2010</v>
      </c>
      <c r="C1840">
        <v>2</v>
      </c>
      <c r="D1840">
        <v>23</v>
      </c>
      <c r="E1840" s="1">
        <v>16.79</v>
      </c>
    </row>
    <row r="1841" spans="1:5" x14ac:dyDescent="0.3">
      <c r="A1841">
        <v>32030</v>
      </c>
      <c r="B1841">
        <v>2011</v>
      </c>
      <c r="C1841">
        <v>2</v>
      </c>
      <c r="D1841">
        <v>23</v>
      </c>
      <c r="E1841" s="1">
        <v>16.79</v>
      </c>
    </row>
    <row r="1842" spans="1:5" x14ac:dyDescent="0.3">
      <c r="A1842">
        <v>32030</v>
      </c>
      <c r="B1842">
        <v>2012</v>
      </c>
      <c r="C1842">
        <v>2</v>
      </c>
      <c r="D1842">
        <v>33</v>
      </c>
      <c r="E1842" s="1">
        <v>24.09</v>
      </c>
    </row>
    <row r="1843" spans="1:5" x14ac:dyDescent="0.3">
      <c r="A1843">
        <v>32030</v>
      </c>
      <c r="B1843">
        <v>2013</v>
      </c>
      <c r="C1843">
        <v>2</v>
      </c>
      <c r="D1843">
        <v>29</v>
      </c>
      <c r="E1843" s="1">
        <v>21.169999999999998</v>
      </c>
    </row>
    <row r="1844" spans="1:5" x14ac:dyDescent="0.3">
      <c r="A1844">
        <v>32030</v>
      </c>
      <c r="B1844">
        <v>2014</v>
      </c>
      <c r="C1844">
        <v>2</v>
      </c>
      <c r="D1844">
        <v>31</v>
      </c>
      <c r="E1844" s="1">
        <v>22.63</v>
      </c>
    </row>
    <row r="1845" spans="1:5" x14ac:dyDescent="0.3">
      <c r="A1845">
        <v>32030</v>
      </c>
      <c r="B1845">
        <v>2015</v>
      </c>
      <c r="C1845">
        <v>2</v>
      </c>
      <c r="D1845">
        <v>19</v>
      </c>
      <c r="E1845" s="1">
        <v>13.87</v>
      </c>
    </row>
    <row r="1846" spans="1:5" x14ac:dyDescent="0.3">
      <c r="A1846">
        <v>32030</v>
      </c>
      <c r="B1846">
        <v>2016</v>
      </c>
      <c r="C1846">
        <v>2</v>
      </c>
      <c r="D1846">
        <v>16</v>
      </c>
      <c r="E1846" s="1">
        <v>11.68</v>
      </c>
    </row>
    <row r="1847" spans="1:5" x14ac:dyDescent="0.3">
      <c r="A1847">
        <v>32030</v>
      </c>
      <c r="B1847">
        <v>2017</v>
      </c>
      <c r="C1847">
        <v>2</v>
      </c>
      <c r="D1847">
        <v>18</v>
      </c>
      <c r="E1847" s="1">
        <v>13.14</v>
      </c>
    </row>
    <row r="1848" spans="1:5" x14ac:dyDescent="0.3">
      <c r="A1848">
        <v>32030</v>
      </c>
      <c r="B1848">
        <v>2018</v>
      </c>
      <c r="C1848">
        <v>2</v>
      </c>
      <c r="D1848">
        <v>20</v>
      </c>
      <c r="E1848" s="1">
        <v>14.6</v>
      </c>
    </row>
    <row r="1849" spans="1:5" x14ac:dyDescent="0.3">
      <c r="A1849">
        <v>32030</v>
      </c>
      <c r="B1849">
        <v>2019</v>
      </c>
      <c r="C1849">
        <v>2</v>
      </c>
      <c r="D1849">
        <v>18</v>
      </c>
      <c r="E1849" s="1">
        <v>13.14</v>
      </c>
    </row>
    <row r="1850" spans="1:5" x14ac:dyDescent="0.3">
      <c r="A1850">
        <v>33011</v>
      </c>
      <c r="B1850">
        <v>2009</v>
      </c>
      <c r="C1850">
        <v>2</v>
      </c>
      <c r="D1850">
        <v>208</v>
      </c>
      <c r="E1850" s="1">
        <v>151.84</v>
      </c>
    </row>
    <row r="1851" spans="1:5" x14ac:dyDescent="0.3">
      <c r="A1851">
        <v>33011</v>
      </c>
      <c r="B1851">
        <v>2010</v>
      </c>
      <c r="C1851">
        <v>2</v>
      </c>
      <c r="D1851">
        <v>208</v>
      </c>
      <c r="E1851" s="1">
        <v>151.84</v>
      </c>
    </row>
    <row r="1852" spans="1:5" x14ac:dyDescent="0.3">
      <c r="A1852">
        <v>33011</v>
      </c>
      <c r="B1852">
        <v>2011</v>
      </c>
      <c r="C1852">
        <v>2</v>
      </c>
      <c r="D1852">
        <v>210</v>
      </c>
      <c r="E1852" s="1">
        <v>153.29999999999998</v>
      </c>
    </row>
    <row r="1853" spans="1:5" x14ac:dyDescent="0.3">
      <c r="A1853">
        <v>33011</v>
      </c>
      <c r="B1853">
        <v>2012</v>
      </c>
      <c r="C1853">
        <v>2</v>
      </c>
      <c r="D1853">
        <v>215</v>
      </c>
      <c r="E1853" s="1">
        <v>156.94999999999999</v>
      </c>
    </row>
    <row r="1854" spans="1:5" x14ac:dyDescent="0.3">
      <c r="A1854">
        <v>33011</v>
      </c>
      <c r="B1854">
        <v>2013</v>
      </c>
      <c r="C1854">
        <v>2</v>
      </c>
      <c r="D1854">
        <v>223</v>
      </c>
      <c r="E1854" s="1">
        <v>162.79</v>
      </c>
    </row>
    <row r="1855" spans="1:5" x14ac:dyDescent="0.3">
      <c r="A1855">
        <v>33011</v>
      </c>
      <c r="B1855">
        <v>2014</v>
      </c>
      <c r="C1855">
        <v>2</v>
      </c>
      <c r="D1855">
        <v>200</v>
      </c>
      <c r="E1855" s="1">
        <v>146</v>
      </c>
    </row>
    <row r="1856" spans="1:5" x14ac:dyDescent="0.3">
      <c r="A1856">
        <v>33011</v>
      </c>
      <c r="B1856">
        <v>2015</v>
      </c>
      <c r="C1856">
        <v>2</v>
      </c>
      <c r="D1856">
        <v>210</v>
      </c>
      <c r="E1856" s="1">
        <v>153.29999999999998</v>
      </c>
    </row>
    <row r="1857" spans="1:5" x14ac:dyDescent="0.3">
      <c r="A1857">
        <v>33011</v>
      </c>
      <c r="B1857">
        <v>2016</v>
      </c>
      <c r="C1857">
        <v>2</v>
      </c>
      <c r="D1857">
        <v>207</v>
      </c>
      <c r="E1857" s="1">
        <v>151.10999999999999</v>
      </c>
    </row>
    <row r="1858" spans="1:5" x14ac:dyDescent="0.3">
      <c r="A1858">
        <v>33011</v>
      </c>
      <c r="B1858">
        <v>2017</v>
      </c>
      <c r="C1858">
        <v>2</v>
      </c>
      <c r="D1858">
        <v>205</v>
      </c>
      <c r="E1858" s="1">
        <v>149.65</v>
      </c>
    </row>
    <row r="1859" spans="1:5" x14ac:dyDescent="0.3">
      <c r="A1859">
        <v>33011</v>
      </c>
      <c r="B1859">
        <v>2018</v>
      </c>
      <c r="C1859">
        <v>2</v>
      </c>
      <c r="D1859">
        <v>194</v>
      </c>
      <c r="E1859" s="1">
        <v>141.62</v>
      </c>
    </row>
    <row r="1860" spans="1:5" x14ac:dyDescent="0.3">
      <c r="A1860">
        <v>33011</v>
      </c>
      <c r="B1860">
        <v>2019</v>
      </c>
      <c r="C1860">
        <v>2</v>
      </c>
      <c r="D1860">
        <v>189</v>
      </c>
      <c r="E1860" s="1">
        <v>137.97</v>
      </c>
    </row>
    <row r="1861" spans="1:5" x14ac:dyDescent="0.3">
      <c r="A1861">
        <v>33016</v>
      </c>
      <c r="B1861">
        <v>2009</v>
      </c>
      <c r="C1861">
        <v>2</v>
      </c>
      <c r="D1861">
        <v>15</v>
      </c>
      <c r="E1861" s="1">
        <v>10.95</v>
      </c>
    </row>
    <row r="1862" spans="1:5" x14ac:dyDescent="0.3">
      <c r="A1862">
        <v>33016</v>
      </c>
      <c r="B1862">
        <v>2010</v>
      </c>
      <c r="C1862">
        <v>2</v>
      </c>
      <c r="D1862">
        <v>8</v>
      </c>
      <c r="E1862" s="1">
        <v>5.84</v>
      </c>
    </row>
    <row r="1863" spans="1:5" x14ac:dyDescent="0.3">
      <c r="A1863">
        <v>33016</v>
      </c>
      <c r="B1863">
        <v>2011</v>
      </c>
      <c r="C1863">
        <v>2</v>
      </c>
      <c r="D1863">
        <v>11</v>
      </c>
      <c r="E1863" s="1">
        <v>8.0299999999999994</v>
      </c>
    </row>
    <row r="1864" spans="1:5" x14ac:dyDescent="0.3">
      <c r="A1864">
        <v>33016</v>
      </c>
      <c r="B1864">
        <v>2012</v>
      </c>
      <c r="C1864">
        <v>2</v>
      </c>
      <c r="D1864">
        <v>18</v>
      </c>
      <c r="E1864" s="1">
        <v>13.14</v>
      </c>
    </row>
    <row r="1865" spans="1:5" x14ac:dyDescent="0.3">
      <c r="A1865">
        <v>33016</v>
      </c>
      <c r="B1865">
        <v>2013</v>
      </c>
      <c r="C1865">
        <v>2</v>
      </c>
      <c r="D1865">
        <v>8</v>
      </c>
      <c r="E1865" s="1">
        <v>5.84</v>
      </c>
    </row>
    <row r="1866" spans="1:5" x14ac:dyDescent="0.3">
      <c r="A1866">
        <v>33016</v>
      </c>
      <c r="B1866">
        <v>2014</v>
      </c>
      <c r="C1866">
        <v>2</v>
      </c>
      <c r="D1866">
        <v>7</v>
      </c>
      <c r="E1866" s="1">
        <v>5.1099999999999994</v>
      </c>
    </row>
    <row r="1867" spans="1:5" x14ac:dyDescent="0.3">
      <c r="A1867">
        <v>33016</v>
      </c>
      <c r="B1867">
        <v>2015</v>
      </c>
      <c r="C1867">
        <v>2</v>
      </c>
      <c r="D1867">
        <v>12</v>
      </c>
      <c r="E1867" s="1">
        <v>8.76</v>
      </c>
    </row>
    <row r="1868" spans="1:5" x14ac:dyDescent="0.3">
      <c r="A1868">
        <v>33016</v>
      </c>
      <c r="B1868">
        <v>2016</v>
      </c>
      <c r="C1868">
        <v>2</v>
      </c>
      <c r="D1868">
        <v>10</v>
      </c>
      <c r="E1868" s="1">
        <v>7.3</v>
      </c>
    </row>
    <row r="1869" spans="1:5" x14ac:dyDescent="0.3">
      <c r="A1869">
        <v>33016</v>
      </c>
      <c r="B1869">
        <v>2017</v>
      </c>
      <c r="C1869">
        <v>2</v>
      </c>
      <c r="D1869">
        <v>9</v>
      </c>
      <c r="E1869" s="1">
        <v>6.57</v>
      </c>
    </row>
    <row r="1870" spans="1:5" x14ac:dyDescent="0.3">
      <c r="A1870">
        <v>33016</v>
      </c>
      <c r="B1870">
        <v>2018</v>
      </c>
      <c r="C1870">
        <v>2</v>
      </c>
      <c r="D1870">
        <v>6</v>
      </c>
      <c r="E1870" s="1">
        <v>4.38</v>
      </c>
    </row>
    <row r="1871" spans="1:5" x14ac:dyDescent="0.3">
      <c r="A1871">
        <v>33016</v>
      </c>
      <c r="B1871">
        <v>2019</v>
      </c>
      <c r="C1871">
        <v>2</v>
      </c>
      <c r="D1871">
        <v>6</v>
      </c>
      <c r="E1871" s="1">
        <v>4.38</v>
      </c>
    </row>
    <row r="1872" spans="1:5" x14ac:dyDescent="0.3">
      <c r="A1872">
        <v>33021</v>
      </c>
      <c r="B1872">
        <v>2009</v>
      </c>
      <c r="C1872">
        <v>2</v>
      </c>
      <c r="D1872">
        <v>142</v>
      </c>
      <c r="E1872" s="1">
        <v>103.66</v>
      </c>
    </row>
    <row r="1873" spans="1:5" x14ac:dyDescent="0.3">
      <c r="A1873">
        <v>33021</v>
      </c>
      <c r="B1873">
        <v>2010</v>
      </c>
      <c r="C1873">
        <v>2</v>
      </c>
      <c r="D1873">
        <v>130</v>
      </c>
      <c r="E1873" s="1">
        <v>94.899999999999991</v>
      </c>
    </row>
    <row r="1874" spans="1:5" x14ac:dyDescent="0.3">
      <c r="A1874">
        <v>33021</v>
      </c>
      <c r="B1874">
        <v>2011</v>
      </c>
      <c r="C1874">
        <v>2</v>
      </c>
      <c r="D1874">
        <v>153</v>
      </c>
      <c r="E1874" s="1">
        <v>111.69</v>
      </c>
    </row>
    <row r="1875" spans="1:5" x14ac:dyDescent="0.3">
      <c r="A1875">
        <v>33021</v>
      </c>
      <c r="B1875">
        <v>2012</v>
      </c>
      <c r="C1875">
        <v>2</v>
      </c>
      <c r="D1875">
        <v>139</v>
      </c>
      <c r="E1875" s="1">
        <v>101.47</v>
      </c>
    </row>
    <row r="1876" spans="1:5" x14ac:dyDescent="0.3">
      <c r="A1876">
        <v>33021</v>
      </c>
      <c r="B1876">
        <v>2013</v>
      </c>
      <c r="C1876">
        <v>2</v>
      </c>
      <c r="D1876">
        <v>143</v>
      </c>
      <c r="E1876" s="1">
        <v>104.39</v>
      </c>
    </row>
    <row r="1877" spans="1:5" x14ac:dyDescent="0.3">
      <c r="A1877">
        <v>33021</v>
      </c>
      <c r="B1877">
        <v>2014</v>
      </c>
      <c r="C1877">
        <v>2</v>
      </c>
      <c r="D1877">
        <v>131</v>
      </c>
      <c r="E1877" s="1">
        <v>95.63</v>
      </c>
    </row>
    <row r="1878" spans="1:5" x14ac:dyDescent="0.3">
      <c r="A1878">
        <v>33021</v>
      </c>
      <c r="B1878">
        <v>2015</v>
      </c>
      <c r="C1878">
        <v>2</v>
      </c>
      <c r="D1878">
        <v>112</v>
      </c>
      <c r="E1878" s="1">
        <v>81.759999999999991</v>
      </c>
    </row>
    <row r="1879" spans="1:5" x14ac:dyDescent="0.3">
      <c r="A1879">
        <v>33021</v>
      </c>
      <c r="B1879">
        <v>2016</v>
      </c>
      <c r="C1879">
        <v>2</v>
      </c>
      <c r="D1879">
        <v>123</v>
      </c>
      <c r="E1879" s="1">
        <v>89.789999999999992</v>
      </c>
    </row>
    <row r="1880" spans="1:5" x14ac:dyDescent="0.3">
      <c r="A1880">
        <v>33021</v>
      </c>
      <c r="B1880">
        <v>2017</v>
      </c>
      <c r="C1880">
        <v>2</v>
      </c>
      <c r="D1880">
        <v>109</v>
      </c>
      <c r="E1880" s="1">
        <v>79.569999999999993</v>
      </c>
    </row>
    <row r="1881" spans="1:5" x14ac:dyDescent="0.3">
      <c r="A1881">
        <v>33021</v>
      </c>
      <c r="B1881">
        <v>2018</v>
      </c>
      <c r="C1881">
        <v>2</v>
      </c>
      <c r="D1881">
        <v>122</v>
      </c>
      <c r="E1881" s="1">
        <v>89.06</v>
      </c>
    </row>
    <row r="1882" spans="1:5" x14ac:dyDescent="0.3">
      <c r="A1882">
        <v>33021</v>
      </c>
      <c r="B1882">
        <v>2019</v>
      </c>
      <c r="C1882">
        <v>2</v>
      </c>
      <c r="D1882">
        <v>105</v>
      </c>
      <c r="E1882" s="1">
        <v>76.649999999999991</v>
      </c>
    </row>
    <row r="1883" spans="1:5" x14ac:dyDescent="0.3">
      <c r="A1883">
        <v>33029</v>
      </c>
      <c r="B1883">
        <v>2009</v>
      </c>
      <c r="C1883">
        <v>2</v>
      </c>
      <c r="D1883">
        <v>106</v>
      </c>
      <c r="E1883" s="1">
        <v>77.38</v>
      </c>
    </row>
    <row r="1884" spans="1:5" x14ac:dyDescent="0.3">
      <c r="A1884">
        <v>33029</v>
      </c>
      <c r="B1884">
        <v>2010</v>
      </c>
      <c r="C1884">
        <v>2</v>
      </c>
      <c r="D1884">
        <v>126</v>
      </c>
      <c r="E1884" s="1">
        <v>91.98</v>
      </c>
    </row>
    <row r="1885" spans="1:5" x14ac:dyDescent="0.3">
      <c r="A1885">
        <v>33029</v>
      </c>
      <c r="B1885">
        <v>2011</v>
      </c>
      <c r="C1885">
        <v>2</v>
      </c>
      <c r="D1885">
        <v>133</v>
      </c>
      <c r="E1885" s="1">
        <v>97.09</v>
      </c>
    </row>
    <row r="1886" spans="1:5" x14ac:dyDescent="0.3">
      <c r="A1886">
        <v>33029</v>
      </c>
      <c r="B1886">
        <v>2012</v>
      </c>
      <c r="C1886">
        <v>2</v>
      </c>
      <c r="D1886">
        <v>123</v>
      </c>
      <c r="E1886" s="1">
        <v>89.789999999999992</v>
      </c>
    </row>
    <row r="1887" spans="1:5" x14ac:dyDescent="0.3">
      <c r="A1887">
        <v>33029</v>
      </c>
      <c r="B1887">
        <v>2013</v>
      </c>
      <c r="C1887">
        <v>2</v>
      </c>
      <c r="D1887">
        <v>119</v>
      </c>
      <c r="E1887" s="1">
        <v>86.87</v>
      </c>
    </row>
    <row r="1888" spans="1:5" x14ac:dyDescent="0.3">
      <c r="A1888">
        <v>33029</v>
      </c>
      <c r="B1888">
        <v>2014</v>
      </c>
      <c r="C1888">
        <v>2</v>
      </c>
      <c r="D1888">
        <v>100</v>
      </c>
      <c r="E1888" s="1">
        <v>73</v>
      </c>
    </row>
    <row r="1889" spans="1:5" x14ac:dyDescent="0.3">
      <c r="A1889">
        <v>33029</v>
      </c>
      <c r="B1889">
        <v>2015</v>
      </c>
      <c r="C1889">
        <v>2</v>
      </c>
      <c r="D1889">
        <v>104</v>
      </c>
      <c r="E1889" s="1">
        <v>75.92</v>
      </c>
    </row>
    <row r="1890" spans="1:5" x14ac:dyDescent="0.3">
      <c r="A1890">
        <v>33029</v>
      </c>
      <c r="B1890">
        <v>2016</v>
      </c>
      <c r="C1890">
        <v>2</v>
      </c>
      <c r="D1890">
        <v>102</v>
      </c>
      <c r="E1890" s="1">
        <v>74.459999999999994</v>
      </c>
    </row>
    <row r="1891" spans="1:5" x14ac:dyDescent="0.3">
      <c r="A1891">
        <v>33029</v>
      </c>
      <c r="B1891">
        <v>2017</v>
      </c>
      <c r="C1891">
        <v>2</v>
      </c>
      <c r="D1891">
        <v>97</v>
      </c>
      <c r="E1891" s="1">
        <v>70.81</v>
      </c>
    </row>
    <row r="1892" spans="1:5" x14ac:dyDescent="0.3">
      <c r="A1892">
        <v>33029</v>
      </c>
      <c r="B1892">
        <v>2018</v>
      </c>
      <c r="C1892">
        <v>2</v>
      </c>
      <c r="D1892">
        <v>97</v>
      </c>
      <c r="E1892" s="1">
        <v>70.81</v>
      </c>
    </row>
    <row r="1893" spans="1:5" x14ac:dyDescent="0.3">
      <c r="A1893">
        <v>33029</v>
      </c>
      <c r="B1893">
        <v>2019</v>
      </c>
      <c r="C1893">
        <v>2</v>
      </c>
      <c r="D1893">
        <v>107</v>
      </c>
      <c r="E1893" s="1">
        <v>78.11</v>
      </c>
    </row>
    <row r="1894" spans="1:5" x14ac:dyDescent="0.3">
      <c r="A1894">
        <v>33037</v>
      </c>
      <c r="B1894">
        <v>2009</v>
      </c>
      <c r="C1894">
        <v>2</v>
      </c>
      <c r="D1894">
        <v>75</v>
      </c>
      <c r="E1894" s="1">
        <v>54.75</v>
      </c>
    </row>
    <row r="1895" spans="1:5" x14ac:dyDescent="0.3">
      <c r="A1895">
        <v>33037</v>
      </c>
      <c r="B1895">
        <v>2010</v>
      </c>
      <c r="C1895">
        <v>2</v>
      </c>
      <c r="D1895">
        <v>80</v>
      </c>
      <c r="E1895" s="1">
        <v>58.4</v>
      </c>
    </row>
    <row r="1896" spans="1:5" x14ac:dyDescent="0.3">
      <c r="A1896">
        <v>33037</v>
      </c>
      <c r="B1896">
        <v>2011</v>
      </c>
      <c r="C1896">
        <v>2</v>
      </c>
      <c r="D1896">
        <v>80</v>
      </c>
      <c r="E1896" s="1">
        <v>58.4</v>
      </c>
    </row>
    <row r="1897" spans="1:5" x14ac:dyDescent="0.3">
      <c r="A1897">
        <v>33037</v>
      </c>
      <c r="B1897">
        <v>2012</v>
      </c>
      <c r="C1897">
        <v>2</v>
      </c>
      <c r="D1897">
        <v>81</v>
      </c>
      <c r="E1897" s="1">
        <v>59.129999999999995</v>
      </c>
    </row>
    <row r="1898" spans="1:5" x14ac:dyDescent="0.3">
      <c r="A1898">
        <v>33037</v>
      </c>
      <c r="B1898">
        <v>2013</v>
      </c>
      <c r="C1898">
        <v>2</v>
      </c>
      <c r="D1898">
        <v>79</v>
      </c>
      <c r="E1898" s="1">
        <v>57.67</v>
      </c>
    </row>
    <row r="1899" spans="1:5" x14ac:dyDescent="0.3">
      <c r="A1899">
        <v>33037</v>
      </c>
      <c r="B1899">
        <v>2014</v>
      </c>
      <c r="C1899">
        <v>2</v>
      </c>
      <c r="D1899">
        <v>70</v>
      </c>
      <c r="E1899" s="1">
        <v>51.1</v>
      </c>
    </row>
    <row r="1900" spans="1:5" x14ac:dyDescent="0.3">
      <c r="A1900">
        <v>33037</v>
      </c>
      <c r="B1900">
        <v>2015</v>
      </c>
      <c r="C1900">
        <v>2</v>
      </c>
      <c r="D1900">
        <v>89</v>
      </c>
      <c r="E1900" s="1">
        <v>64.97</v>
      </c>
    </row>
    <row r="1901" spans="1:5" x14ac:dyDescent="0.3">
      <c r="A1901">
        <v>33037</v>
      </c>
      <c r="B1901">
        <v>2016</v>
      </c>
      <c r="C1901">
        <v>2</v>
      </c>
      <c r="D1901">
        <v>81</v>
      </c>
      <c r="E1901" s="1">
        <v>59.129999999999995</v>
      </c>
    </row>
    <row r="1902" spans="1:5" x14ac:dyDescent="0.3">
      <c r="A1902">
        <v>33037</v>
      </c>
      <c r="B1902">
        <v>2017</v>
      </c>
      <c r="C1902">
        <v>2</v>
      </c>
      <c r="D1902">
        <v>68</v>
      </c>
      <c r="E1902" s="1">
        <v>49.64</v>
      </c>
    </row>
    <row r="1903" spans="1:5" x14ac:dyDescent="0.3">
      <c r="A1903">
        <v>33037</v>
      </c>
      <c r="B1903">
        <v>2018</v>
      </c>
      <c r="C1903">
        <v>2</v>
      </c>
      <c r="D1903">
        <v>61</v>
      </c>
      <c r="E1903" s="1">
        <v>44.53</v>
      </c>
    </row>
    <row r="1904" spans="1:5" x14ac:dyDescent="0.3">
      <c r="A1904">
        <v>33037</v>
      </c>
      <c r="B1904">
        <v>2019</v>
      </c>
      <c r="C1904">
        <v>2</v>
      </c>
      <c r="D1904">
        <v>71</v>
      </c>
      <c r="E1904" s="1">
        <v>51.83</v>
      </c>
    </row>
    <row r="1905" spans="1:5" x14ac:dyDescent="0.3">
      <c r="A1905">
        <v>33039</v>
      </c>
      <c r="B1905">
        <v>2009</v>
      </c>
      <c r="C1905">
        <v>2</v>
      </c>
      <c r="D1905">
        <v>38</v>
      </c>
      <c r="E1905" s="1">
        <v>27.74</v>
      </c>
    </row>
    <row r="1906" spans="1:5" x14ac:dyDescent="0.3">
      <c r="A1906">
        <v>33039</v>
      </c>
      <c r="B1906">
        <v>2010</v>
      </c>
      <c r="C1906">
        <v>2</v>
      </c>
      <c r="D1906">
        <v>42</v>
      </c>
      <c r="E1906" s="1">
        <v>30.66</v>
      </c>
    </row>
    <row r="1907" spans="1:5" x14ac:dyDescent="0.3">
      <c r="A1907">
        <v>33039</v>
      </c>
      <c r="B1907">
        <v>2011</v>
      </c>
      <c r="C1907">
        <v>2</v>
      </c>
      <c r="D1907">
        <v>49</v>
      </c>
      <c r="E1907" s="1">
        <v>35.769999999999996</v>
      </c>
    </row>
    <row r="1908" spans="1:5" x14ac:dyDescent="0.3">
      <c r="A1908">
        <v>33039</v>
      </c>
      <c r="B1908">
        <v>2012</v>
      </c>
      <c r="C1908">
        <v>2</v>
      </c>
      <c r="D1908">
        <v>40</v>
      </c>
      <c r="E1908" s="1">
        <v>29.2</v>
      </c>
    </row>
    <row r="1909" spans="1:5" x14ac:dyDescent="0.3">
      <c r="A1909">
        <v>33039</v>
      </c>
      <c r="B1909">
        <v>2013</v>
      </c>
      <c r="C1909">
        <v>2</v>
      </c>
      <c r="D1909">
        <v>57</v>
      </c>
      <c r="E1909" s="1">
        <v>41.61</v>
      </c>
    </row>
    <row r="1910" spans="1:5" x14ac:dyDescent="0.3">
      <c r="A1910">
        <v>33039</v>
      </c>
      <c r="B1910">
        <v>2014</v>
      </c>
      <c r="C1910">
        <v>2</v>
      </c>
      <c r="D1910">
        <v>50</v>
      </c>
      <c r="E1910" s="1">
        <v>36.5</v>
      </c>
    </row>
    <row r="1911" spans="1:5" x14ac:dyDescent="0.3">
      <c r="A1911">
        <v>33039</v>
      </c>
      <c r="B1911">
        <v>2015</v>
      </c>
      <c r="C1911">
        <v>2</v>
      </c>
      <c r="D1911">
        <v>51</v>
      </c>
      <c r="E1911" s="1">
        <v>37.229999999999997</v>
      </c>
    </row>
    <row r="1912" spans="1:5" x14ac:dyDescent="0.3">
      <c r="A1912">
        <v>33039</v>
      </c>
      <c r="B1912">
        <v>2016</v>
      </c>
      <c r="C1912">
        <v>2</v>
      </c>
      <c r="D1912">
        <v>48</v>
      </c>
      <c r="E1912" s="1">
        <v>35.04</v>
      </c>
    </row>
    <row r="1913" spans="1:5" x14ac:dyDescent="0.3">
      <c r="A1913">
        <v>33039</v>
      </c>
      <c r="B1913">
        <v>2017</v>
      </c>
      <c r="C1913">
        <v>2</v>
      </c>
      <c r="D1913">
        <v>40</v>
      </c>
      <c r="E1913" s="1">
        <v>29.2</v>
      </c>
    </row>
    <row r="1914" spans="1:5" x14ac:dyDescent="0.3">
      <c r="A1914">
        <v>33039</v>
      </c>
      <c r="B1914">
        <v>2018</v>
      </c>
      <c r="C1914">
        <v>2</v>
      </c>
      <c r="D1914">
        <v>46</v>
      </c>
      <c r="E1914" s="1">
        <v>33.58</v>
      </c>
    </row>
    <row r="1915" spans="1:5" x14ac:dyDescent="0.3">
      <c r="A1915">
        <v>33039</v>
      </c>
      <c r="B1915">
        <v>2019</v>
      </c>
      <c r="C1915">
        <v>2</v>
      </c>
      <c r="D1915">
        <v>41</v>
      </c>
      <c r="E1915" s="1">
        <v>29.93</v>
      </c>
    </row>
    <row r="1916" spans="1:5" x14ac:dyDescent="0.3">
      <c r="A1916">
        <v>33040</v>
      </c>
      <c r="B1916">
        <v>2009</v>
      </c>
      <c r="C1916">
        <v>2</v>
      </c>
      <c r="D1916">
        <v>59</v>
      </c>
      <c r="E1916" s="1">
        <v>43.07</v>
      </c>
    </row>
    <row r="1917" spans="1:5" x14ac:dyDescent="0.3">
      <c r="A1917">
        <v>33040</v>
      </c>
      <c r="B1917">
        <v>2010</v>
      </c>
      <c r="C1917">
        <v>2</v>
      </c>
      <c r="D1917">
        <v>58</v>
      </c>
      <c r="E1917" s="1">
        <v>42.339999999999996</v>
      </c>
    </row>
    <row r="1918" spans="1:5" x14ac:dyDescent="0.3">
      <c r="A1918">
        <v>33040</v>
      </c>
      <c r="B1918">
        <v>2011</v>
      </c>
      <c r="C1918">
        <v>2</v>
      </c>
      <c r="D1918">
        <v>51</v>
      </c>
      <c r="E1918" s="1">
        <v>37.229999999999997</v>
      </c>
    </row>
    <row r="1919" spans="1:5" x14ac:dyDescent="0.3">
      <c r="A1919">
        <v>33040</v>
      </c>
      <c r="B1919">
        <v>2012</v>
      </c>
      <c r="C1919">
        <v>2</v>
      </c>
      <c r="D1919">
        <v>61</v>
      </c>
      <c r="E1919" s="1">
        <v>44.53</v>
      </c>
    </row>
    <row r="1920" spans="1:5" x14ac:dyDescent="0.3">
      <c r="A1920">
        <v>33040</v>
      </c>
      <c r="B1920">
        <v>2013</v>
      </c>
      <c r="C1920">
        <v>2</v>
      </c>
      <c r="D1920">
        <v>65</v>
      </c>
      <c r="E1920" s="1">
        <v>47.449999999999996</v>
      </c>
    </row>
    <row r="1921" spans="1:5" x14ac:dyDescent="0.3">
      <c r="A1921">
        <v>33040</v>
      </c>
      <c r="B1921">
        <v>2014</v>
      </c>
      <c r="C1921">
        <v>2</v>
      </c>
      <c r="D1921">
        <v>57</v>
      </c>
      <c r="E1921" s="1">
        <v>41.61</v>
      </c>
    </row>
    <row r="1922" spans="1:5" x14ac:dyDescent="0.3">
      <c r="A1922">
        <v>33040</v>
      </c>
      <c r="B1922">
        <v>2015</v>
      </c>
      <c r="C1922">
        <v>2</v>
      </c>
      <c r="D1922">
        <v>43</v>
      </c>
      <c r="E1922" s="1">
        <v>31.39</v>
      </c>
    </row>
    <row r="1923" spans="1:5" x14ac:dyDescent="0.3">
      <c r="A1923">
        <v>33040</v>
      </c>
      <c r="B1923">
        <v>2016</v>
      </c>
      <c r="C1923">
        <v>2</v>
      </c>
      <c r="D1923">
        <v>46</v>
      </c>
      <c r="E1923" s="1">
        <v>33.58</v>
      </c>
    </row>
    <row r="1924" spans="1:5" x14ac:dyDescent="0.3">
      <c r="A1924">
        <v>33040</v>
      </c>
      <c r="B1924">
        <v>2017</v>
      </c>
      <c r="C1924">
        <v>2</v>
      </c>
      <c r="D1924">
        <v>44</v>
      </c>
      <c r="E1924" s="1">
        <v>32.119999999999997</v>
      </c>
    </row>
    <row r="1925" spans="1:5" x14ac:dyDescent="0.3">
      <c r="A1925">
        <v>33040</v>
      </c>
      <c r="B1925">
        <v>2018</v>
      </c>
      <c r="C1925">
        <v>2</v>
      </c>
      <c r="D1925">
        <v>46</v>
      </c>
      <c r="E1925" s="1">
        <v>33.58</v>
      </c>
    </row>
    <row r="1926" spans="1:5" x14ac:dyDescent="0.3">
      <c r="A1926">
        <v>33040</v>
      </c>
      <c r="B1926">
        <v>2019</v>
      </c>
      <c r="C1926">
        <v>2</v>
      </c>
      <c r="D1926">
        <v>45</v>
      </c>
      <c r="E1926" s="1">
        <v>32.85</v>
      </c>
    </row>
    <row r="1927" spans="1:5" x14ac:dyDescent="0.3">
      <c r="A1927">
        <v>33041</v>
      </c>
      <c r="B1927">
        <v>2009</v>
      </c>
      <c r="C1927">
        <v>2</v>
      </c>
      <c r="D1927">
        <v>31</v>
      </c>
      <c r="E1927" s="1">
        <v>22.63</v>
      </c>
    </row>
    <row r="1928" spans="1:5" x14ac:dyDescent="0.3">
      <c r="A1928">
        <v>33041</v>
      </c>
      <c r="B1928">
        <v>2010</v>
      </c>
      <c r="C1928">
        <v>2</v>
      </c>
      <c r="D1928">
        <v>27</v>
      </c>
      <c r="E1928" s="1">
        <v>19.71</v>
      </c>
    </row>
    <row r="1929" spans="1:5" x14ac:dyDescent="0.3">
      <c r="A1929">
        <v>33041</v>
      </c>
      <c r="B1929">
        <v>2011</v>
      </c>
      <c r="C1929">
        <v>2</v>
      </c>
      <c r="D1929">
        <v>29</v>
      </c>
      <c r="E1929" s="1">
        <v>21.169999999999998</v>
      </c>
    </row>
    <row r="1930" spans="1:5" x14ac:dyDescent="0.3">
      <c r="A1930">
        <v>33041</v>
      </c>
      <c r="B1930">
        <v>2012</v>
      </c>
      <c r="C1930">
        <v>2</v>
      </c>
      <c r="D1930">
        <v>31</v>
      </c>
      <c r="E1930" s="1">
        <v>22.63</v>
      </c>
    </row>
    <row r="1931" spans="1:5" x14ac:dyDescent="0.3">
      <c r="A1931">
        <v>33041</v>
      </c>
      <c r="B1931">
        <v>2013</v>
      </c>
      <c r="C1931">
        <v>2</v>
      </c>
      <c r="D1931">
        <v>20</v>
      </c>
      <c r="E1931" s="1">
        <v>14.6</v>
      </c>
    </row>
    <row r="1932" spans="1:5" x14ac:dyDescent="0.3">
      <c r="A1932">
        <v>33041</v>
      </c>
      <c r="B1932">
        <v>2014</v>
      </c>
      <c r="C1932">
        <v>2</v>
      </c>
      <c r="D1932">
        <v>19</v>
      </c>
      <c r="E1932" s="1">
        <v>13.87</v>
      </c>
    </row>
    <row r="1933" spans="1:5" x14ac:dyDescent="0.3">
      <c r="A1933">
        <v>33041</v>
      </c>
      <c r="B1933">
        <v>2015</v>
      </c>
      <c r="C1933">
        <v>2</v>
      </c>
      <c r="D1933">
        <v>23</v>
      </c>
      <c r="E1933" s="1">
        <v>16.79</v>
      </c>
    </row>
    <row r="1934" spans="1:5" x14ac:dyDescent="0.3">
      <c r="A1934">
        <v>33041</v>
      </c>
      <c r="B1934">
        <v>2016</v>
      </c>
      <c r="C1934">
        <v>2</v>
      </c>
      <c r="D1934">
        <v>25</v>
      </c>
      <c r="E1934" s="1">
        <v>18.25</v>
      </c>
    </row>
    <row r="1935" spans="1:5" x14ac:dyDescent="0.3">
      <c r="A1935">
        <v>33041</v>
      </c>
      <c r="B1935">
        <v>2017</v>
      </c>
      <c r="C1935">
        <v>2</v>
      </c>
      <c r="D1935">
        <v>25</v>
      </c>
      <c r="E1935" s="1">
        <v>18.25</v>
      </c>
    </row>
    <row r="1936" spans="1:5" x14ac:dyDescent="0.3">
      <c r="A1936">
        <v>33041</v>
      </c>
      <c r="B1936">
        <v>2018</v>
      </c>
      <c r="C1936">
        <v>2</v>
      </c>
      <c r="D1936">
        <v>35</v>
      </c>
      <c r="E1936" s="1">
        <v>25.55</v>
      </c>
    </row>
    <row r="1937" spans="1:5" x14ac:dyDescent="0.3">
      <c r="A1937">
        <v>33041</v>
      </c>
      <c r="B1937">
        <v>2019</v>
      </c>
      <c r="C1937">
        <v>2</v>
      </c>
      <c r="D1937">
        <v>21</v>
      </c>
      <c r="E1937" s="1">
        <v>15.33</v>
      </c>
    </row>
    <row r="1938" spans="1:5" x14ac:dyDescent="0.3">
      <c r="A1938">
        <v>34002</v>
      </c>
      <c r="B1938">
        <v>2009</v>
      </c>
      <c r="C1938">
        <v>2</v>
      </c>
      <c r="D1938">
        <v>102</v>
      </c>
      <c r="E1938" s="1">
        <v>74.459999999999994</v>
      </c>
    </row>
    <row r="1939" spans="1:5" x14ac:dyDescent="0.3">
      <c r="A1939">
        <v>34002</v>
      </c>
      <c r="B1939">
        <v>2010</v>
      </c>
      <c r="C1939">
        <v>2</v>
      </c>
      <c r="D1939">
        <v>101</v>
      </c>
      <c r="E1939" s="1">
        <v>73.73</v>
      </c>
    </row>
    <row r="1940" spans="1:5" x14ac:dyDescent="0.3">
      <c r="A1940">
        <v>34002</v>
      </c>
      <c r="B1940">
        <v>2011</v>
      </c>
      <c r="C1940">
        <v>2</v>
      </c>
      <c r="D1940">
        <v>101</v>
      </c>
      <c r="E1940" s="1">
        <v>73.73</v>
      </c>
    </row>
    <row r="1941" spans="1:5" x14ac:dyDescent="0.3">
      <c r="A1941">
        <v>34002</v>
      </c>
      <c r="B1941">
        <v>2012</v>
      </c>
      <c r="C1941">
        <v>2</v>
      </c>
      <c r="D1941">
        <v>101</v>
      </c>
      <c r="E1941" s="1">
        <v>73.73</v>
      </c>
    </row>
    <row r="1942" spans="1:5" x14ac:dyDescent="0.3">
      <c r="A1942">
        <v>34002</v>
      </c>
      <c r="B1942">
        <v>2013</v>
      </c>
      <c r="C1942">
        <v>2</v>
      </c>
      <c r="D1942">
        <v>94</v>
      </c>
      <c r="E1942" s="1">
        <v>68.62</v>
      </c>
    </row>
    <row r="1943" spans="1:5" x14ac:dyDescent="0.3">
      <c r="A1943">
        <v>34002</v>
      </c>
      <c r="B1943">
        <v>2014</v>
      </c>
      <c r="C1943">
        <v>2</v>
      </c>
      <c r="D1943">
        <v>89</v>
      </c>
      <c r="E1943" s="1">
        <v>64.97</v>
      </c>
    </row>
    <row r="1944" spans="1:5" x14ac:dyDescent="0.3">
      <c r="A1944">
        <v>34002</v>
      </c>
      <c r="B1944">
        <v>2015</v>
      </c>
      <c r="C1944">
        <v>2</v>
      </c>
      <c r="D1944">
        <v>100</v>
      </c>
      <c r="E1944" s="1">
        <v>73</v>
      </c>
    </row>
    <row r="1945" spans="1:5" x14ac:dyDescent="0.3">
      <c r="A1945">
        <v>34002</v>
      </c>
      <c r="B1945">
        <v>2016</v>
      </c>
      <c r="C1945">
        <v>2</v>
      </c>
      <c r="D1945">
        <v>85</v>
      </c>
      <c r="E1945" s="1">
        <v>62.05</v>
      </c>
    </row>
    <row r="1946" spans="1:5" x14ac:dyDescent="0.3">
      <c r="A1946">
        <v>34002</v>
      </c>
      <c r="B1946">
        <v>2017</v>
      </c>
      <c r="C1946">
        <v>2</v>
      </c>
      <c r="D1946">
        <v>95</v>
      </c>
      <c r="E1946" s="1">
        <v>69.349999999999994</v>
      </c>
    </row>
    <row r="1947" spans="1:5" x14ac:dyDescent="0.3">
      <c r="A1947">
        <v>34002</v>
      </c>
      <c r="B1947">
        <v>2018</v>
      </c>
      <c r="C1947">
        <v>2</v>
      </c>
      <c r="D1947">
        <v>100</v>
      </c>
      <c r="E1947" s="1">
        <v>73</v>
      </c>
    </row>
    <row r="1948" spans="1:5" x14ac:dyDescent="0.3">
      <c r="A1948">
        <v>34002</v>
      </c>
      <c r="B1948">
        <v>2019</v>
      </c>
      <c r="C1948">
        <v>2</v>
      </c>
      <c r="D1948">
        <v>90</v>
      </c>
      <c r="E1948" s="1">
        <v>65.7</v>
      </c>
    </row>
    <row r="1949" spans="1:5" x14ac:dyDescent="0.3">
      <c r="A1949">
        <v>34003</v>
      </c>
      <c r="B1949">
        <v>2009</v>
      </c>
      <c r="C1949">
        <v>2</v>
      </c>
      <c r="D1949">
        <v>77</v>
      </c>
      <c r="E1949" s="1">
        <v>56.21</v>
      </c>
    </row>
    <row r="1950" spans="1:5" x14ac:dyDescent="0.3">
      <c r="A1950">
        <v>34003</v>
      </c>
      <c r="B1950">
        <v>2010</v>
      </c>
      <c r="C1950">
        <v>2</v>
      </c>
      <c r="D1950">
        <v>57</v>
      </c>
      <c r="E1950" s="1">
        <v>41.61</v>
      </c>
    </row>
    <row r="1951" spans="1:5" x14ac:dyDescent="0.3">
      <c r="A1951">
        <v>34003</v>
      </c>
      <c r="B1951">
        <v>2011</v>
      </c>
      <c r="C1951">
        <v>2</v>
      </c>
      <c r="D1951">
        <v>72</v>
      </c>
      <c r="E1951" s="1">
        <v>52.56</v>
      </c>
    </row>
    <row r="1952" spans="1:5" x14ac:dyDescent="0.3">
      <c r="A1952">
        <v>34003</v>
      </c>
      <c r="B1952">
        <v>2012</v>
      </c>
      <c r="C1952">
        <v>2</v>
      </c>
      <c r="D1952">
        <v>52</v>
      </c>
      <c r="E1952" s="1">
        <v>37.96</v>
      </c>
    </row>
    <row r="1953" spans="1:5" x14ac:dyDescent="0.3">
      <c r="A1953">
        <v>34003</v>
      </c>
      <c r="B1953">
        <v>2013</v>
      </c>
      <c r="C1953">
        <v>2</v>
      </c>
      <c r="D1953">
        <v>79</v>
      </c>
      <c r="E1953" s="1">
        <v>57.67</v>
      </c>
    </row>
    <row r="1954" spans="1:5" x14ac:dyDescent="0.3">
      <c r="A1954">
        <v>34003</v>
      </c>
      <c r="B1954">
        <v>2014</v>
      </c>
      <c r="C1954">
        <v>2</v>
      </c>
      <c r="D1954">
        <v>78</v>
      </c>
      <c r="E1954" s="1">
        <v>56.94</v>
      </c>
    </row>
    <row r="1955" spans="1:5" x14ac:dyDescent="0.3">
      <c r="A1955">
        <v>34003</v>
      </c>
      <c r="B1955">
        <v>2015</v>
      </c>
      <c r="C1955">
        <v>2</v>
      </c>
      <c r="D1955">
        <v>62</v>
      </c>
      <c r="E1955" s="1">
        <v>45.26</v>
      </c>
    </row>
    <row r="1956" spans="1:5" x14ac:dyDescent="0.3">
      <c r="A1956">
        <v>34003</v>
      </c>
      <c r="B1956">
        <v>2016</v>
      </c>
      <c r="C1956">
        <v>2</v>
      </c>
      <c r="D1956">
        <v>60</v>
      </c>
      <c r="E1956" s="1">
        <v>43.8</v>
      </c>
    </row>
    <row r="1957" spans="1:5" x14ac:dyDescent="0.3">
      <c r="A1957">
        <v>34003</v>
      </c>
      <c r="B1957">
        <v>2017</v>
      </c>
      <c r="C1957">
        <v>2</v>
      </c>
      <c r="D1957">
        <v>72</v>
      </c>
      <c r="E1957" s="1">
        <v>52.56</v>
      </c>
    </row>
    <row r="1958" spans="1:5" x14ac:dyDescent="0.3">
      <c r="A1958">
        <v>34003</v>
      </c>
      <c r="B1958">
        <v>2018</v>
      </c>
      <c r="C1958">
        <v>2</v>
      </c>
      <c r="D1958">
        <v>64</v>
      </c>
      <c r="E1958" s="1">
        <v>46.72</v>
      </c>
    </row>
    <row r="1959" spans="1:5" x14ac:dyDescent="0.3">
      <c r="A1959">
        <v>34003</v>
      </c>
      <c r="B1959">
        <v>2019</v>
      </c>
      <c r="C1959">
        <v>2</v>
      </c>
      <c r="D1959">
        <v>54</v>
      </c>
      <c r="E1959" s="1">
        <v>39.42</v>
      </c>
    </row>
    <row r="1960" spans="1:5" x14ac:dyDescent="0.3">
      <c r="A1960">
        <v>34009</v>
      </c>
      <c r="B1960">
        <v>2009</v>
      </c>
      <c r="C1960">
        <v>2</v>
      </c>
      <c r="D1960">
        <v>77</v>
      </c>
      <c r="E1960" s="1">
        <v>56.21</v>
      </c>
    </row>
    <row r="1961" spans="1:5" x14ac:dyDescent="0.3">
      <c r="A1961">
        <v>34009</v>
      </c>
      <c r="B1961">
        <v>2010</v>
      </c>
      <c r="C1961">
        <v>2</v>
      </c>
      <c r="D1961">
        <v>80</v>
      </c>
      <c r="E1961" s="1">
        <v>58.4</v>
      </c>
    </row>
    <row r="1962" spans="1:5" x14ac:dyDescent="0.3">
      <c r="A1962">
        <v>34009</v>
      </c>
      <c r="B1962">
        <v>2011</v>
      </c>
      <c r="C1962">
        <v>2</v>
      </c>
      <c r="D1962">
        <v>63</v>
      </c>
      <c r="E1962" s="1">
        <v>45.99</v>
      </c>
    </row>
    <row r="1963" spans="1:5" x14ac:dyDescent="0.3">
      <c r="A1963">
        <v>34009</v>
      </c>
      <c r="B1963">
        <v>2012</v>
      </c>
      <c r="C1963">
        <v>2</v>
      </c>
      <c r="D1963">
        <v>72</v>
      </c>
      <c r="E1963" s="1">
        <v>52.56</v>
      </c>
    </row>
    <row r="1964" spans="1:5" x14ac:dyDescent="0.3">
      <c r="A1964">
        <v>34009</v>
      </c>
      <c r="B1964">
        <v>2013</v>
      </c>
      <c r="C1964">
        <v>2</v>
      </c>
      <c r="D1964">
        <v>53</v>
      </c>
      <c r="E1964" s="1">
        <v>38.69</v>
      </c>
    </row>
    <row r="1965" spans="1:5" x14ac:dyDescent="0.3">
      <c r="A1965">
        <v>34009</v>
      </c>
      <c r="B1965">
        <v>2014</v>
      </c>
      <c r="C1965">
        <v>2</v>
      </c>
      <c r="D1965">
        <v>73</v>
      </c>
      <c r="E1965" s="1">
        <v>53.29</v>
      </c>
    </row>
    <row r="1966" spans="1:5" x14ac:dyDescent="0.3">
      <c r="A1966">
        <v>34009</v>
      </c>
      <c r="B1966">
        <v>2015</v>
      </c>
      <c r="C1966">
        <v>2</v>
      </c>
      <c r="D1966">
        <v>88</v>
      </c>
      <c r="E1966" s="1">
        <v>64.239999999999995</v>
      </c>
    </row>
    <row r="1967" spans="1:5" x14ac:dyDescent="0.3">
      <c r="A1967">
        <v>34009</v>
      </c>
      <c r="B1967">
        <v>2016</v>
      </c>
      <c r="C1967">
        <v>2</v>
      </c>
      <c r="D1967">
        <v>71</v>
      </c>
      <c r="E1967" s="1">
        <v>51.83</v>
      </c>
    </row>
    <row r="1968" spans="1:5" x14ac:dyDescent="0.3">
      <c r="A1968">
        <v>34009</v>
      </c>
      <c r="B1968">
        <v>2017</v>
      </c>
      <c r="C1968">
        <v>2</v>
      </c>
      <c r="D1968">
        <v>75</v>
      </c>
      <c r="E1968" s="1">
        <v>54.75</v>
      </c>
    </row>
    <row r="1969" spans="1:5" x14ac:dyDescent="0.3">
      <c r="A1969">
        <v>34009</v>
      </c>
      <c r="B1969">
        <v>2018</v>
      </c>
      <c r="C1969">
        <v>2</v>
      </c>
      <c r="D1969">
        <v>81</v>
      </c>
      <c r="E1969" s="1">
        <v>59.129999999999995</v>
      </c>
    </row>
    <row r="1970" spans="1:5" x14ac:dyDescent="0.3">
      <c r="A1970">
        <v>34009</v>
      </c>
      <c r="B1970">
        <v>2019</v>
      </c>
      <c r="C1970">
        <v>2</v>
      </c>
      <c r="D1970">
        <v>61</v>
      </c>
      <c r="E1970" s="1">
        <v>44.53</v>
      </c>
    </row>
    <row r="1971" spans="1:5" x14ac:dyDescent="0.3">
      <c r="A1971">
        <v>34013</v>
      </c>
      <c r="B1971">
        <v>2009</v>
      </c>
      <c r="C1971">
        <v>2</v>
      </c>
      <c r="D1971">
        <v>150</v>
      </c>
      <c r="E1971" s="1">
        <v>109.5</v>
      </c>
    </row>
    <row r="1972" spans="1:5" x14ac:dyDescent="0.3">
      <c r="A1972">
        <v>34013</v>
      </c>
      <c r="B1972">
        <v>2010</v>
      </c>
      <c r="C1972">
        <v>2</v>
      </c>
      <c r="D1972">
        <v>163</v>
      </c>
      <c r="E1972" s="1">
        <v>118.99</v>
      </c>
    </row>
    <row r="1973" spans="1:5" x14ac:dyDescent="0.3">
      <c r="A1973">
        <v>34013</v>
      </c>
      <c r="B1973">
        <v>2011</v>
      </c>
      <c r="C1973">
        <v>2</v>
      </c>
      <c r="D1973">
        <v>134</v>
      </c>
      <c r="E1973" s="1">
        <v>97.82</v>
      </c>
    </row>
    <row r="1974" spans="1:5" x14ac:dyDescent="0.3">
      <c r="A1974">
        <v>34013</v>
      </c>
      <c r="B1974">
        <v>2012</v>
      </c>
      <c r="C1974">
        <v>2</v>
      </c>
      <c r="D1974">
        <v>208</v>
      </c>
      <c r="E1974" s="1">
        <v>151.84</v>
      </c>
    </row>
    <row r="1975" spans="1:5" x14ac:dyDescent="0.3">
      <c r="A1975">
        <v>34013</v>
      </c>
      <c r="B1975">
        <v>2013</v>
      </c>
      <c r="C1975">
        <v>2</v>
      </c>
      <c r="D1975">
        <v>192</v>
      </c>
      <c r="E1975" s="1">
        <v>140.16</v>
      </c>
    </row>
    <row r="1976" spans="1:5" x14ac:dyDescent="0.3">
      <c r="A1976">
        <v>34013</v>
      </c>
      <c r="B1976">
        <v>2014</v>
      </c>
      <c r="C1976">
        <v>2</v>
      </c>
      <c r="D1976">
        <v>198</v>
      </c>
      <c r="E1976" s="1">
        <v>144.54</v>
      </c>
    </row>
    <row r="1977" spans="1:5" x14ac:dyDescent="0.3">
      <c r="A1977">
        <v>34013</v>
      </c>
      <c r="B1977">
        <v>2015</v>
      </c>
      <c r="C1977">
        <v>2</v>
      </c>
      <c r="D1977">
        <v>162</v>
      </c>
      <c r="E1977" s="1">
        <v>118.25999999999999</v>
      </c>
    </row>
    <row r="1978" spans="1:5" x14ac:dyDescent="0.3">
      <c r="A1978">
        <v>34013</v>
      </c>
      <c r="B1978">
        <v>2016</v>
      </c>
      <c r="C1978">
        <v>2</v>
      </c>
      <c r="D1978">
        <v>159</v>
      </c>
      <c r="E1978" s="1">
        <v>116.07</v>
      </c>
    </row>
    <row r="1979" spans="1:5" x14ac:dyDescent="0.3">
      <c r="A1979">
        <v>34013</v>
      </c>
      <c r="B1979">
        <v>2017</v>
      </c>
      <c r="C1979">
        <v>2</v>
      </c>
      <c r="D1979">
        <v>164</v>
      </c>
      <c r="E1979" s="1">
        <v>119.72</v>
      </c>
    </row>
    <row r="1980" spans="1:5" x14ac:dyDescent="0.3">
      <c r="A1980">
        <v>34013</v>
      </c>
      <c r="B1980">
        <v>2018</v>
      </c>
      <c r="C1980">
        <v>2</v>
      </c>
      <c r="D1980">
        <v>183</v>
      </c>
      <c r="E1980" s="1">
        <v>133.59</v>
      </c>
    </row>
    <row r="1981" spans="1:5" x14ac:dyDescent="0.3">
      <c r="A1981">
        <v>34013</v>
      </c>
      <c r="B1981">
        <v>2019</v>
      </c>
      <c r="C1981">
        <v>2</v>
      </c>
      <c r="D1981">
        <v>173</v>
      </c>
      <c r="E1981" s="1">
        <v>126.28999999999999</v>
      </c>
    </row>
    <row r="1982" spans="1:5" x14ac:dyDescent="0.3">
      <c r="A1982">
        <v>34022</v>
      </c>
      <c r="B1982">
        <v>2009</v>
      </c>
      <c r="C1982">
        <v>2</v>
      </c>
      <c r="D1982">
        <v>518</v>
      </c>
      <c r="E1982" s="1">
        <v>378.14</v>
      </c>
    </row>
    <row r="1983" spans="1:5" x14ac:dyDescent="0.3">
      <c r="A1983">
        <v>34022</v>
      </c>
      <c r="B1983">
        <v>2010</v>
      </c>
      <c r="C1983">
        <v>2</v>
      </c>
      <c r="D1983">
        <v>511</v>
      </c>
      <c r="E1983" s="1">
        <v>373.03</v>
      </c>
    </row>
    <row r="1984" spans="1:5" x14ac:dyDescent="0.3">
      <c r="A1984">
        <v>34022</v>
      </c>
      <c r="B1984">
        <v>2011</v>
      </c>
      <c r="C1984">
        <v>2</v>
      </c>
      <c r="D1984">
        <v>528</v>
      </c>
      <c r="E1984" s="1">
        <v>385.44</v>
      </c>
    </row>
    <row r="1985" spans="1:5" x14ac:dyDescent="0.3">
      <c r="A1985">
        <v>34022</v>
      </c>
      <c r="B1985">
        <v>2012</v>
      </c>
      <c r="C1985">
        <v>2</v>
      </c>
      <c r="D1985">
        <v>509</v>
      </c>
      <c r="E1985" s="1">
        <v>371.57</v>
      </c>
    </row>
    <row r="1986" spans="1:5" x14ac:dyDescent="0.3">
      <c r="A1986">
        <v>34022</v>
      </c>
      <c r="B1986">
        <v>2013</v>
      </c>
      <c r="C1986">
        <v>2</v>
      </c>
      <c r="D1986">
        <v>525</v>
      </c>
      <c r="E1986" s="1">
        <v>383.25</v>
      </c>
    </row>
    <row r="1987" spans="1:5" x14ac:dyDescent="0.3">
      <c r="A1987">
        <v>34022</v>
      </c>
      <c r="B1987">
        <v>2014</v>
      </c>
      <c r="C1987">
        <v>2</v>
      </c>
      <c r="D1987">
        <v>532</v>
      </c>
      <c r="E1987" s="1">
        <v>388.36</v>
      </c>
    </row>
    <row r="1988" spans="1:5" x14ac:dyDescent="0.3">
      <c r="A1988">
        <v>34022</v>
      </c>
      <c r="B1988">
        <v>2015</v>
      </c>
      <c r="C1988">
        <v>2</v>
      </c>
      <c r="D1988">
        <v>522</v>
      </c>
      <c r="E1988" s="1">
        <v>381.06</v>
      </c>
    </row>
    <row r="1989" spans="1:5" x14ac:dyDescent="0.3">
      <c r="A1989">
        <v>34022</v>
      </c>
      <c r="B1989">
        <v>2016</v>
      </c>
      <c r="C1989">
        <v>2</v>
      </c>
      <c r="D1989">
        <v>517</v>
      </c>
      <c r="E1989" s="1">
        <v>377.40999999999997</v>
      </c>
    </row>
    <row r="1990" spans="1:5" x14ac:dyDescent="0.3">
      <c r="A1990">
        <v>34022</v>
      </c>
      <c r="B1990">
        <v>2017</v>
      </c>
      <c r="C1990">
        <v>2</v>
      </c>
      <c r="D1990">
        <v>523</v>
      </c>
      <c r="E1990" s="1">
        <v>381.78999999999996</v>
      </c>
    </row>
    <row r="1991" spans="1:5" x14ac:dyDescent="0.3">
      <c r="A1991">
        <v>34022</v>
      </c>
      <c r="B1991">
        <v>2018</v>
      </c>
      <c r="C1991">
        <v>2</v>
      </c>
      <c r="D1991">
        <v>474</v>
      </c>
      <c r="E1991" s="1">
        <v>346.02</v>
      </c>
    </row>
    <row r="1992" spans="1:5" x14ac:dyDescent="0.3">
      <c r="A1992">
        <v>34022</v>
      </c>
      <c r="B1992">
        <v>2019</v>
      </c>
      <c r="C1992">
        <v>2</v>
      </c>
      <c r="D1992">
        <v>508</v>
      </c>
      <c r="E1992" s="1">
        <v>370.84</v>
      </c>
    </row>
    <row r="1993" spans="1:5" x14ac:dyDescent="0.3">
      <c r="A1993">
        <v>34023</v>
      </c>
      <c r="B1993">
        <v>2009</v>
      </c>
      <c r="C1993">
        <v>2</v>
      </c>
      <c r="D1993">
        <v>75</v>
      </c>
      <c r="E1993" s="1">
        <v>54.75</v>
      </c>
    </row>
    <row r="1994" spans="1:5" x14ac:dyDescent="0.3">
      <c r="A1994">
        <v>34023</v>
      </c>
      <c r="B1994">
        <v>2010</v>
      </c>
      <c r="C1994">
        <v>2</v>
      </c>
      <c r="D1994">
        <v>80</v>
      </c>
      <c r="E1994" s="1">
        <v>58.4</v>
      </c>
    </row>
    <row r="1995" spans="1:5" x14ac:dyDescent="0.3">
      <c r="A1995">
        <v>34023</v>
      </c>
      <c r="B1995">
        <v>2011</v>
      </c>
      <c r="C1995">
        <v>2</v>
      </c>
      <c r="D1995">
        <v>88</v>
      </c>
      <c r="E1995" s="1">
        <v>64.239999999999995</v>
      </c>
    </row>
    <row r="1996" spans="1:5" x14ac:dyDescent="0.3">
      <c r="A1996">
        <v>34023</v>
      </c>
      <c r="B1996">
        <v>2012</v>
      </c>
      <c r="C1996">
        <v>2</v>
      </c>
      <c r="D1996">
        <v>85</v>
      </c>
      <c r="E1996" s="1">
        <v>62.05</v>
      </c>
    </row>
    <row r="1997" spans="1:5" x14ac:dyDescent="0.3">
      <c r="A1997">
        <v>34023</v>
      </c>
      <c r="B1997">
        <v>2013</v>
      </c>
      <c r="C1997">
        <v>2</v>
      </c>
      <c r="D1997">
        <v>86</v>
      </c>
      <c r="E1997" s="1">
        <v>62.78</v>
      </c>
    </row>
    <row r="1998" spans="1:5" x14ac:dyDescent="0.3">
      <c r="A1998">
        <v>34023</v>
      </c>
      <c r="B1998">
        <v>2014</v>
      </c>
      <c r="C1998">
        <v>2</v>
      </c>
      <c r="D1998">
        <v>89</v>
      </c>
      <c r="E1998" s="1">
        <v>64.97</v>
      </c>
    </row>
    <row r="1999" spans="1:5" x14ac:dyDescent="0.3">
      <c r="A1999">
        <v>34023</v>
      </c>
      <c r="B1999">
        <v>2015</v>
      </c>
      <c r="C1999">
        <v>2</v>
      </c>
      <c r="D1999">
        <v>81</v>
      </c>
      <c r="E1999" s="1">
        <v>59.129999999999995</v>
      </c>
    </row>
    <row r="2000" spans="1:5" x14ac:dyDescent="0.3">
      <c r="A2000">
        <v>34023</v>
      </c>
      <c r="B2000">
        <v>2016</v>
      </c>
      <c r="C2000">
        <v>2</v>
      </c>
      <c r="D2000">
        <v>106</v>
      </c>
      <c r="E2000" s="1">
        <v>77.38</v>
      </c>
    </row>
    <row r="2001" spans="1:5" x14ac:dyDescent="0.3">
      <c r="A2001">
        <v>34023</v>
      </c>
      <c r="B2001">
        <v>2017</v>
      </c>
      <c r="C2001">
        <v>2</v>
      </c>
      <c r="D2001">
        <v>91</v>
      </c>
      <c r="E2001" s="1">
        <v>66.429999999999993</v>
      </c>
    </row>
    <row r="2002" spans="1:5" x14ac:dyDescent="0.3">
      <c r="A2002">
        <v>34023</v>
      </c>
      <c r="B2002">
        <v>2018</v>
      </c>
      <c r="C2002">
        <v>2</v>
      </c>
      <c r="D2002">
        <v>83</v>
      </c>
      <c r="E2002" s="1">
        <v>60.589999999999996</v>
      </c>
    </row>
    <row r="2003" spans="1:5" x14ac:dyDescent="0.3">
      <c r="A2003">
        <v>34023</v>
      </c>
      <c r="B2003">
        <v>2019</v>
      </c>
      <c r="C2003">
        <v>2</v>
      </c>
      <c r="D2003">
        <v>97</v>
      </c>
      <c r="E2003" s="1">
        <v>70.81</v>
      </c>
    </row>
    <row r="2004" spans="1:5" x14ac:dyDescent="0.3">
      <c r="A2004">
        <v>34025</v>
      </c>
      <c r="B2004">
        <v>2009</v>
      </c>
      <c r="C2004">
        <v>2</v>
      </c>
      <c r="D2004">
        <v>42</v>
      </c>
      <c r="E2004" s="1">
        <v>30.66</v>
      </c>
    </row>
    <row r="2005" spans="1:5" x14ac:dyDescent="0.3">
      <c r="A2005">
        <v>34025</v>
      </c>
      <c r="B2005">
        <v>2010</v>
      </c>
      <c r="C2005">
        <v>2</v>
      </c>
      <c r="D2005">
        <v>41</v>
      </c>
      <c r="E2005" s="1">
        <v>29.93</v>
      </c>
    </row>
    <row r="2006" spans="1:5" x14ac:dyDescent="0.3">
      <c r="A2006">
        <v>34025</v>
      </c>
      <c r="B2006">
        <v>2011</v>
      </c>
      <c r="C2006">
        <v>2</v>
      </c>
      <c r="D2006">
        <v>44</v>
      </c>
      <c r="E2006" s="1">
        <v>32.119999999999997</v>
      </c>
    </row>
    <row r="2007" spans="1:5" x14ac:dyDescent="0.3">
      <c r="A2007">
        <v>34025</v>
      </c>
      <c r="B2007">
        <v>2012</v>
      </c>
      <c r="C2007">
        <v>2</v>
      </c>
      <c r="D2007">
        <v>37</v>
      </c>
      <c r="E2007" s="1">
        <v>27.009999999999998</v>
      </c>
    </row>
    <row r="2008" spans="1:5" x14ac:dyDescent="0.3">
      <c r="A2008">
        <v>34025</v>
      </c>
      <c r="B2008">
        <v>2013</v>
      </c>
      <c r="C2008">
        <v>2</v>
      </c>
      <c r="D2008">
        <v>47</v>
      </c>
      <c r="E2008" s="1">
        <v>34.31</v>
      </c>
    </row>
    <row r="2009" spans="1:5" x14ac:dyDescent="0.3">
      <c r="A2009">
        <v>34025</v>
      </c>
      <c r="B2009">
        <v>2014</v>
      </c>
      <c r="C2009">
        <v>2</v>
      </c>
      <c r="D2009">
        <v>39</v>
      </c>
      <c r="E2009" s="1">
        <v>28.47</v>
      </c>
    </row>
    <row r="2010" spans="1:5" x14ac:dyDescent="0.3">
      <c r="A2010">
        <v>34025</v>
      </c>
      <c r="B2010">
        <v>2015</v>
      </c>
      <c r="C2010">
        <v>2</v>
      </c>
      <c r="D2010">
        <v>53</v>
      </c>
      <c r="E2010" s="1">
        <v>38.69</v>
      </c>
    </row>
    <row r="2011" spans="1:5" x14ac:dyDescent="0.3">
      <c r="A2011">
        <v>34025</v>
      </c>
      <c r="B2011">
        <v>2016</v>
      </c>
      <c r="C2011">
        <v>2</v>
      </c>
      <c r="D2011">
        <v>54</v>
      </c>
      <c r="E2011" s="1">
        <v>39.42</v>
      </c>
    </row>
    <row r="2012" spans="1:5" x14ac:dyDescent="0.3">
      <c r="A2012">
        <v>34025</v>
      </c>
      <c r="B2012">
        <v>2017</v>
      </c>
      <c r="C2012">
        <v>2</v>
      </c>
      <c r="D2012">
        <v>40</v>
      </c>
      <c r="E2012" s="1">
        <v>29.2</v>
      </c>
    </row>
    <row r="2013" spans="1:5" x14ac:dyDescent="0.3">
      <c r="A2013">
        <v>34025</v>
      </c>
      <c r="B2013">
        <v>2018</v>
      </c>
      <c r="C2013">
        <v>2</v>
      </c>
      <c r="D2013">
        <v>36</v>
      </c>
      <c r="E2013" s="1">
        <v>26.28</v>
      </c>
    </row>
    <row r="2014" spans="1:5" x14ac:dyDescent="0.3">
      <c r="A2014">
        <v>34025</v>
      </c>
      <c r="B2014">
        <v>2019</v>
      </c>
      <c r="C2014">
        <v>2</v>
      </c>
      <c r="D2014">
        <v>48</v>
      </c>
      <c r="E2014" s="1">
        <v>35.04</v>
      </c>
    </row>
    <row r="2015" spans="1:5" x14ac:dyDescent="0.3">
      <c r="A2015">
        <v>34027</v>
      </c>
      <c r="B2015">
        <v>2009</v>
      </c>
      <c r="C2015">
        <v>2</v>
      </c>
      <c r="D2015">
        <v>209</v>
      </c>
      <c r="E2015" s="1">
        <v>152.57</v>
      </c>
    </row>
    <row r="2016" spans="1:5" x14ac:dyDescent="0.3">
      <c r="A2016">
        <v>34027</v>
      </c>
      <c r="B2016">
        <v>2010</v>
      </c>
      <c r="C2016">
        <v>2</v>
      </c>
      <c r="D2016">
        <v>211</v>
      </c>
      <c r="E2016" s="1">
        <v>154.03</v>
      </c>
    </row>
    <row r="2017" spans="1:5" x14ac:dyDescent="0.3">
      <c r="A2017">
        <v>34027</v>
      </c>
      <c r="B2017">
        <v>2011</v>
      </c>
      <c r="C2017">
        <v>2</v>
      </c>
      <c r="D2017">
        <v>209</v>
      </c>
      <c r="E2017" s="1">
        <v>152.57</v>
      </c>
    </row>
    <row r="2018" spans="1:5" x14ac:dyDescent="0.3">
      <c r="A2018">
        <v>34027</v>
      </c>
      <c r="B2018">
        <v>2012</v>
      </c>
      <c r="C2018">
        <v>2</v>
      </c>
      <c r="D2018">
        <v>218</v>
      </c>
      <c r="E2018" s="1">
        <v>159.13999999999999</v>
      </c>
    </row>
    <row r="2019" spans="1:5" x14ac:dyDescent="0.3">
      <c r="A2019">
        <v>34027</v>
      </c>
      <c r="B2019">
        <v>2013</v>
      </c>
      <c r="C2019">
        <v>2</v>
      </c>
      <c r="D2019">
        <v>245</v>
      </c>
      <c r="E2019" s="1">
        <v>178.85</v>
      </c>
    </row>
    <row r="2020" spans="1:5" x14ac:dyDescent="0.3">
      <c r="A2020">
        <v>34027</v>
      </c>
      <c r="B2020">
        <v>2014</v>
      </c>
      <c r="C2020">
        <v>2</v>
      </c>
      <c r="D2020">
        <v>202</v>
      </c>
      <c r="E2020" s="1">
        <v>147.46</v>
      </c>
    </row>
    <row r="2021" spans="1:5" x14ac:dyDescent="0.3">
      <c r="A2021">
        <v>34027</v>
      </c>
      <c r="B2021">
        <v>2015</v>
      </c>
      <c r="C2021">
        <v>2</v>
      </c>
      <c r="D2021">
        <v>209</v>
      </c>
      <c r="E2021" s="1">
        <v>152.57</v>
      </c>
    </row>
    <row r="2022" spans="1:5" x14ac:dyDescent="0.3">
      <c r="A2022">
        <v>34027</v>
      </c>
      <c r="B2022">
        <v>2016</v>
      </c>
      <c r="C2022">
        <v>2</v>
      </c>
      <c r="D2022">
        <v>235</v>
      </c>
      <c r="E2022" s="1">
        <v>171.54999999999998</v>
      </c>
    </row>
    <row r="2023" spans="1:5" x14ac:dyDescent="0.3">
      <c r="A2023">
        <v>34027</v>
      </c>
      <c r="B2023">
        <v>2017</v>
      </c>
      <c r="C2023">
        <v>2</v>
      </c>
      <c r="D2023">
        <v>221</v>
      </c>
      <c r="E2023" s="1">
        <v>161.32999999999998</v>
      </c>
    </row>
    <row r="2024" spans="1:5" x14ac:dyDescent="0.3">
      <c r="A2024">
        <v>34027</v>
      </c>
      <c r="B2024">
        <v>2018</v>
      </c>
      <c r="C2024">
        <v>2</v>
      </c>
      <c r="D2024">
        <v>189</v>
      </c>
      <c r="E2024" s="1">
        <v>137.97</v>
      </c>
    </row>
    <row r="2025" spans="1:5" x14ac:dyDescent="0.3">
      <c r="A2025">
        <v>34027</v>
      </c>
      <c r="B2025">
        <v>2019</v>
      </c>
      <c r="C2025">
        <v>2</v>
      </c>
      <c r="D2025">
        <v>202</v>
      </c>
      <c r="E2025" s="1">
        <v>147.46</v>
      </c>
    </row>
    <row r="2026" spans="1:5" x14ac:dyDescent="0.3">
      <c r="A2026">
        <v>34040</v>
      </c>
      <c r="B2026">
        <v>2009</v>
      </c>
      <c r="C2026">
        <v>2</v>
      </c>
      <c r="D2026">
        <v>226</v>
      </c>
      <c r="E2026" s="1">
        <v>164.98</v>
      </c>
    </row>
    <row r="2027" spans="1:5" x14ac:dyDescent="0.3">
      <c r="A2027">
        <v>34040</v>
      </c>
      <c r="B2027">
        <v>2010</v>
      </c>
      <c r="C2027">
        <v>2</v>
      </c>
      <c r="D2027">
        <v>244</v>
      </c>
      <c r="E2027" s="1">
        <v>178.12</v>
      </c>
    </row>
    <row r="2028" spans="1:5" x14ac:dyDescent="0.3">
      <c r="A2028">
        <v>34040</v>
      </c>
      <c r="B2028">
        <v>2011</v>
      </c>
      <c r="C2028">
        <v>2</v>
      </c>
      <c r="D2028">
        <v>201</v>
      </c>
      <c r="E2028" s="1">
        <v>146.72999999999999</v>
      </c>
    </row>
    <row r="2029" spans="1:5" x14ac:dyDescent="0.3">
      <c r="A2029">
        <v>34040</v>
      </c>
      <c r="B2029">
        <v>2012</v>
      </c>
      <c r="C2029">
        <v>2</v>
      </c>
      <c r="D2029">
        <v>248</v>
      </c>
      <c r="E2029" s="1">
        <v>181.04</v>
      </c>
    </row>
    <row r="2030" spans="1:5" x14ac:dyDescent="0.3">
      <c r="A2030">
        <v>34040</v>
      </c>
      <c r="B2030">
        <v>2013</v>
      </c>
      <c r="C2030">
        <v>2</v>
      </c>
      <c r="D2030">
        <v>224</v>
      </c>
      <c r="E2030" s="1">
        <v>163.51999999999998</v>
      </c>
    </row>
    <row r="2031" spans="1:5" x14ac:dyDescent="0.3">
      <c r="A2031">
        <v>34040</v>
      </c>
      <c r="B2031">
        <v>2014</v>
      </c>
      <c r="C2031">
        <v>2</v>
      </c>
      <c r="D2031">
        <v>248</v>
      </c>
      <c r="E2031" s="1">
        <v>181.04</v>
      </c>
    </row>
    <row r="2032" spans="1:5" x14ac:dyDescent="0.3">
      <c r="A2032">
        <v>34040</v>
      </c>
      <c r="B2032">
        <v>2015</v>
      </c>
      <c r="C2032">
        <v>2</v>
      </c>
      <c r="D2032">
        <v>245</v>
      </c>
      <c r="E2032" s="1">
        <v>178.85</v>
      </c>
    </row>
    <row r="2033" spans="1:5" x14ac:dyDescent="0.3">
      <c r="A2033">
        <v>34040</v>
      </c>
      <c r="B2033">
        <v>2016</v>
      </c>
      <c r="C2033">
        <v>2</v>
      </c>
      <c r="D2033">
        <v>242</v>
      </c>
      <c r="E2033" s="1">
        <v>176.66</v>
      </c>
    </row>
    <row r="2034" spans="1:5" x14ac:dyDescent="0.3">
      <c r="A2034">
        <v>34040</v>
      </c>
      <c r="B2034">
        <v>2017</v>
      </c>
      <c r="C2034">
        <v>2</v>
      </c>
      <c r="D2034">
        <v>205</v>
      </c>
      <c r="E2034" s="1">
        <v>149.65</v>
      </c>
    </row>
    <row r="2035" spans="1:5" x14ac:dyDescent="0.3">
      <c r="A2035">
        <v>34040</v>
      </c>
      <c r="B2035">
        <v>2018</v>
      </c>
      <c r="C2035">
        <v>2</v>
      </c>
      <c r="D2035">
        <v>240</v>
      </c>
      <c r="E2035" s="1">
        <v>175.2</v>
      </c>
    </row>
    <row r="2036" spans="1:5" x14ac:dyDescent="0.3">
      <c r="A2036">
        <v>34040</v>
      </c>
      <c r="B2036">
        <v>2019</v>
      </c>
      <c r="C2036">
        <v>2</v>
      </c>
      <c r="D2036">
        <v>222</v>
      </c>
      <c r="E2036" s="1">
        <v>162.06</v>
      </c>
    </row>
    <row r="2037" spans="1:5" x14ac:dyDescent="0.3">
      <c r="A2037">
        <v>34041</v>
      </c>
      <c r="B2037">
        <v>2009</v>
      </c>
      <c r="C2037">
        <v>2</v>
      </c>
      <c r="D2037">
        <v>193</v>
      </c>
      <c r="E2037" s="1">
        <v>140.88999999999999</v>
      </c>
    </row>
    <row r="2038" spans="1:5" x14ac:dyDescent="0.3">
      <c r="A2038">
        <v>34041</v>
      </c>
      <c r="B2038">
        <v>2010</v>
      </c>
      <c r="C2038">
        <v>2</v>
      </c>
      <c r="D2038">
        <v>188</v>
      </c>
      <c r="E2038" s="1">
        <v>137.24</v>
      </c>
    </row>
    <row r="2039" spans="1:5" x14ac:dyDescent="0.3">
      <c r="A2039">
        <v>34041</v>
      </c>
      <c r="B2039">
        <v>2011</v>
      </c>
      <c r="C2039">
        <v>2</v>
      </c>
      <c r="D2039">
        <v>170</v>
      </c>
      <c r="E2039" s="1">
        <v>124.1</v>
      </c>
    </row>
    <row r="2040" spans="1:5" x14ac:dyDescent="0.3">
      <c r="A2040">
        <v>34041</v>
      </c>
      <c r="B2040">
        <v>2012</v>
      </c>
      <c r="C2040">
        <v>2</v>
      </c>
      <c r="D2040">
        <v>201</v>
      </c>
      <c r="E2040" s="1">
        <v>146.72999999999999</v>
      </c>
    </row>
    <row r="2041" spans="1:5" x14ac:dyDescent="0.3">
      <c r="A2041">
        <v>34041</v>
      </c>
      <c r="B2041">
        <v>2013</v>
      </c>
      <c r="C2041">
        <v>2</v>
      </c>
      <c r="D2041">
        <v>194</v>
      </c>
      <c r="E2041" s="1">
        <v>141.62</v>
      </c>
    </row>
    <row r="2042" spans="1:5" x14ac:dyDescent="0.3">
      <c r="A2042">
        <v>34041</v>
      </c>
      <c r="B2042">
        <v>2014</v>
      </c>
      <c r="C2042">
        <v>2</v>
      </c>
      <c r="D2042">
        <v>185</v>
      </c>
      <c r="E2042" s="1">
        <v>135.04999999999998</v>
      </c>
    </row>
    <row r="2043" spans="1:5" x14ac:dyDescent="0.3">
      <c r="A2043">
        <v>34041</v>
      </c>
      <c r="B2043">
        <v>2015</v>
      </c>
      <c r="C2043">
        <v>2</v>
      </c>
      <c r="D2043">
        <v>189</v>
      </c>
      <c r="E2043" s="1">
        <v>137.97</v>
      </c>
    </row>
    <row r="2044" spans="1:5" x14ac:dyDescent="0.3">
      <c r="A2044">
        <v>34041</v>
      </c>
      <c r="B2044">
        <v>2016</v>
      </c>
      <c r="C2044">
        <v>2</v>
      </c>
      <c r="D2044">
        <v>216</v>
      </c>
      <c r="E2044" s="1">
        <v>157.68</v>
      </c>
    </row>
    <row r="2045" spans="1:5" x14ac:dyDescent="0.3">
      <c r="A2045">
        <v>34041</v>
      </c>
      <c r="B2045">
        <v>2017</v>
      </c>
      <c r="C2045">
        <v>2</v>
      </c>
      <c r="D2045">
        <v>207</v>
      </c>
      <c r="E2045" s="1">
        <v>151.10999999999999</v>
      </c>
    </row>
    <row r="2046" spans="1:5" x14ac:dyDescent="0.3">
      <c r="A2046">
        <v>34041</v>
      </c>
      <c r="B2046">
        <v>2018</v>
      </c>
      <c r="C2046">
        <v>2</v>
      </c>
      <c r="D2046">
        <v>189</v>
      </c>
      <c r="E2046" s="1">
        <v>137.97</v>
      </c>
    </row>
    <row r="2047" spans="1:5" x14ac:dyDescent="0.3">
      <c r="A2047">
        <v>34041</v>
      </c>
      <c r="B2047">
        <v>2019</v>
      </c>
      <c r="C2047">
        <v>2</v>
      </c>
      <c r="D2047">
        <v>175</v>
      </c>
      <c r="E2047" s="1">
        <v>127.75</v>
      </c>
    </row>
    <row r="2048" spans="1:5" x14ac:dyDescent="0.3">
      <c r="A2048">
        <v>34042</v>
      </c>
      <c r="B2048">
        <v>2009</v>
      </c>
      <c r="C2048">
        <v>2</v>
      </c>
      <c r="D2048">
        <v>145</v>
      </c>
      <c r="E2048" s="1">
        <v>105.85</v>
      </c>
    </row>
    <row r="2049" spans="1:5" x14ac:dyDescent="0.3">
      <c r="A2049">
        <v>34042</v>
      </c>
      <c r="B2049">
        <v>2010</v>
      </c>
      <c r="C2049">
        <v>2</v>
      </c>
      <c r="D2049">
        <v>171</v>
      </c>
      <c r="E2049" s="1">
        <v>124.83</v>
      </c>
    </row>
    <row r="2050" spans="1:5" x14ac:dyDescent="0.3">
      <c r="A2050">
        <v>34042</v>
      </c>
      <c r="B2050">
        <v>2011</v>
      </c>
      <c r="C2050">
        <v>2</v>
      </c>
      <c r="D2050">
        <v>137</v>
      </c>
      <c r="E2050" s="1">
        <v>100.00999999999999</v>
      </c>
    </row>
    <row r="2051" spans="1:5" x14ac:dyDescent="0.3">
      <c r="A2051">
        <v>34042</v>
      </c>
      <c r="B2051">
        <v>2012</v>
      </c>
      <c r="C2051">
        <v>2</v>
      </c>
      <c r="D2051">
        <v>140</v>
      </c>
      <c r="E2051" s="1">
        <v>102.2</v>
      </c>
    </row>
    <row r="2052" spans="1:5" x14ac:dyDescent="0.3">
      <c r="A2052">
        <v>34042</v>
      </c>
      <c r="B2052">
        <v>2013</v>
      </c>
      <c r="C2052">
        <v>2</v>
      </c>
      <c r="D2052">
        <v>149</v>
      </c>
      <c r="E2052" s="1">
        <v>108.77</v>
      </c>
    </row>
    <row r="2053" spans="1:5" x14ac:dyDescent="0.3">
      <c r="A2053">
        <v>34042</v>
      </c>
      <c r="B2053">
        <v>2014</v>
      </c>
      <c r="C2053">
        <v>2</v>
      </c>
      <c r="D2053">
        <v>127</v>
      </c>
      <c r="E2053" s="1">
        <v>92.71</v>
      </c>
    </row>
    <row r="2054" spans="1:5" x14ac:dyDescent="0.3">
      <c r="A2054">
        <v>34042</v>
      </c>
      <c r="B2054">
        <v>2015</v>
      </c>
      <c r="C2054">
        <v>2</v>
      </c>
      <c r="D2054">
        <v>118</v>
      </c>
      <c r="E2054" s="1">
        <v>86.14</v>
      </c>
    </row>
    <row r="2055" spans="1:5" x14ac:dyDescent="0.3">
      <c r="A2055">
        <v>34042</v>
      </c>
      <c r="B2055">
        <v>2016</v>
      </c>
      <c r="C2055">
        <v>2</v>
      </c>
      <c r="D2055">
        <v>125</v>
      </c>
      <c r="E2055" s="1">
        <v>91.25</v>
      </c>
    </row>
    <row r="2056" spans="1:5" x14ac:dyDescent="0.3">
      <c r="A2056">
        <v>34042</v>
      </c>
      <c r="B2056">
        <v>2017</v>
      </c>
      <c r="C2056">
        <v>2</v>
      </c>
      <c r="D2056">
        <v>141</v>
      </c>
      <c r="E2056" s="1">
        <v>102.92999999999999</v>
      </c>
    </row>
    <row r="2057" spans="1:5" x14ac:dyDescent="0.3">
      <c r="A2057">
        <v>34042</v>
      </c>
      <c r="B2057">
        <v>2018</v>
      </c>
      <c r="C2057">
        <v>2</v>
      </c>
      <c r="D2057">
        <v>140</v>
      </c>
      <c r="E2057" s="1">
        <v>102.2</v>
      </c>
    </row>
    <row r="2058" spans="1:5" x14ac:dyDescent="0.3">
      <c r="A2058">
        <v>34042</v>
      </c>
      <c r="B2058">
        <v>2019</v>
      </c>
      <c r="C2058">
        <v>2</v>
      </c>
      <c r="D2058">
        <v>126</v>
      </c>
      <c r="E2058" s="1">
        <v>91.98</v>
      </c>
    </row>
    <row r="2059" spans="1:5" x14ac:dyDescent="0.3">
      <c r="A2059">
        <v>34043</v>
      </c>
      <c r="B2059">
        <v>2009</v>
      </c>
      <c r="C2059">
        <v>2</v>
      </c>
      <c r="D2059">
        <v>30</v>
      </c>
      <c r="E2059" s="1">
        <v>21.9</v>
      </c>
    </row>
    <row r="2060" spans="1:5" x14ac:dyDescent="0.3">
      <c r="A2060">
        <v>34043</v>
      </c>
      <c r="B2060">
        <v>2010</v>
      </c>
      <c r="C2060">
        <v>2</v>
      </c>
      <c r="D2060">
        <v>19</v>
      </c>
      <c r="E2060" s="1">
        <v>13.87</v>
      </c>
    </row>
    <row r="2061" spans="1:5" x14ac:dyDescent="0.3">
      <c r="A2061">
        <v>34043</v>
      </c>
      <c r="B2061">
        <v>2011</v>
      </c>
      <c r="C2061">
        <v>2</v>
      </c>
      <c r="D2061">
        <v>27</v>
      </c>
      <c r="E2061" s="1">
        <v>19.71</v>
      </c>
    </row>
    <row r="2062" spans="1:5" x14ac:dyDescent="0.3">
      <c r="A2062">
        <v>34043</v>
      </c>
      <c r="B2062">
        <v>2012</v>
      </c>
      <c r="C2062">
        <v>2</v>
      </c>
      <c r="D2062">
        <v>19</v>
      </c>
      <c r="E2062" s="1">
        <v>13.87</v>
      </c>
    </row>
    <row r="2063" spans="1:5" x14ac:dyDescent="0.3">
      <c r="A2063">
        <v>34043</v>
      </c>
      <c r="B2063">
        <v>2013</v>
      </c>
      <c r="C2063">
        <v>2</v>
      </c>
      <c r="D2063">
        <v>31</v>
      </c>
      <c r="E2063" s="1">
        <v>22.63</v>
      </c>
    </row>
    <row r="2064" spans="1:5" x14ac:dyDescent="0.3">
      <c r="A2064">
        <v>34043</v>
      </c>
      <c r="B2064">
        <v>2014</v>
      </c>
      <c r="C2064">
        <v>2</v>
      </c>
      <c r="D2064">
        <v>29</v>
      </c>
      <c r="E2064" s="1">
        <v>21.169999999999998</v>
      </c>
    </row>
    <row r="2065" spans="1:5" x14ac:dyDescent="0.3">
      <c r="A2065">
        <v>34043</v>
      </c>
      <c r="B2065">
        <v>2015</v>
      </c>
      <c r="C2065">
        <v>2</v>
      </c>
      <c r="D2065">
        <v>25</v>
      </c>
      <c r="E2065" s="1">
        <v>18.25</v>
      </c>
    </row>
    <row r="2066" spans="1:5" x14ac:dyDescent="0.3">
      <c r="A2066">
        <v>34043</v>
      </c>
      <c r="B2066">
        <v>2016</v>
      </c>
      <c r="C2066">
        <v>2</v>
      </c>
      <c r="D2066">
        <v>33</v>
      </c>
      <c r="E2066" s="1">
        <v>24.09</v>
      </c>
    </row>
    <row r="2067" spans="1:5" x14ac:dyDescent="0.3">
      <c r="A2067">
        <v>34043</v>
      </c>
      <c r="B2067">
        <v>2017</v>
      </c>
      <c r="C2067">
        <v>2</v>
      </c>
      <c r="D2067">
        <v>45</v>
      </c>
      <c r="E2067" s="1">
        <v>32.85</v>
      </c>
    </row>
    <row r="2068" spans="1:5" x14ac:dyDescent="0.3">
      <c r="A2068">
        <v>34043</v>
      </c>
      <c r="B2068">
        <v>2018</v>
      </c>
      <c r="C2068">
        <v>2</v>
      </c>
      <c r="D2068">
        <v>33</v>
      </c>
      <c r="E2068" s="1">
        <v>24.09</v>
      </c>
    </row>
    <row r="2069" spans="1:5" x14ac:dyDescent="0.3">
      <c r="A2069">
        <v>34043</v>
      </c>
      <c r="B2069">
        <v>2019</v>
      </c>
      <c r="C2069">
        <v>2</v>
      </c>
      <c r="D2069">
        <v>39</v>
      </c>
      <c r="E2069" s="1">
        <v>28.47</v>
      </c>
    </row>
    <row r="2070" spans="1:5" x14ac:dyDescent="0.3">
      <c r="A2070">
        <v>35002</v>
      </c>
      <c r="B2070">
        <v>2009</v>
      </c>
      <c r="C2070">
        <v>2</v>
      </c>
      <c r="D2070">
        <v>89</v>
      </c>
      <c r="E2070" s="1">
        <v>64.97</v>
      </c>
    </row>
    <row r="2071" spans="1:5" x14ac:dyDescent="0.3">
      <c r="A2071">
        <v>35002</v>
      </c>
      <c r="B2071">
        <v>2010</v>
      </c>
      <c r="C2071">
        <v>2</v>
      </c>
      <c r="D2071">
        <v>81</v>
      </c>
      <c r="E2071" s="1">
        <v>59.129999999999995</v>
      </c>
    </row>
    <row r="2072" spans="1:5" x14ac:dyDescent="0.3">
      <c r="A2072">
        <v>35002</v>
      </c>
      <c r="B2072">
        <v>2011</v>
      </c>
      <c r="C2072">
        <v>2</v>
      </c>
      <c r="D2072">
        <v>94</v>
      </c>
      <c r="E2072" s="1">
        <v>68.62</v>
      </c>
    </row>
    <row r="2073" spans="1:5" x14ac:dyDescent="0.3">
      <c r="A2073">
        <v>35002</v>
      </c>
      <c r="B2073">
        <v>2012</v>
      </c>
      <c r="C2073">
        <v>2</v>
      </c>
      <c r="D2073">
        <v>102</v>
      </c>
      <c r="E2073" s="1">
        <v>74.459999999999994</v>
      </c>
    </row>
    <row r="2074" spans="1:5" x14ac:dyDescent="0.3">
      <c r="A2074">
        <v>35002</v>
      </c>
      <c r="B2074">
        <v>2013</v>
      </c>
      <c r="C2074">
        <v>2</v>
      </c>
      <c r="D2074">
        <v>93</v>
      </c>
      <c r="E2074" s="1">
        <v>67.89</v>
      </c>
    </row>
    <row r="2075" spans="1:5" x14ac:dyDescent="0.3">
      <c r="A2075">
        <v>35002</v>
      </c>
      <c r="B2075">
        <v>2014</v>
      </c>
      <c r="C2075">
        <v>2</v>
      </c>
      <c r="D2075">
        <v>91</v>
      </c>
      <c r="E2075" s="1">
        <v>66.429999999999993</v>
      </c>
    </row>
    <row r="2076" spans="1:5" x14ac:dyDescent="0.3">
      <c r="A2076">
        <v>35002</v>
      </c>
      <c r="B2076">
        <v>2015</v>
      </c>
      <c r="C2076">
        <v>2</v>
      </c>
      <c r="D2076">
        <v>87</v>
      </c>
      <c r="E2076" s="1">
        <v>63.51</v>
      </c>
    </row>
    <row r="2077" spans="1:5" x14ac:dyDescent="0.3">
      <c r="A2077">
        <v>35002</v>
      </c>
      <c r="B2077">
        <v>2016</v>
      </c>
      <c r="C2077">
        <v>2</v>
      </c>
      <c r="D2077">
        <v>76</v>
      </c>
      <c r="E2077" s="1">
        <v>55.48</v>
      </c>
    </row>
    <row r="2078" spans="1:5" x14ac:dyDescent="0.3">
      <c r="A2078">
        <v>35002</v>
      </c>
      <c r="B2078">
        <v>2017</v>
      </c>
      <c r="C2078">
        <v>2</v>
      </c>
      <c r="D2078">
        <v>89</v>
      </c>
      <c r="E2078" s="1">
        <v>64.97</v>
      </c>
    </row>
    <row r="2079" spans="1:5" x14ac:dyDescent="0.3">
      <c r="A2079">
        <v>35002</v>
      </c>
      <c r="B2079">
        <v>2018</v>
      </c>
      <c r="C2079">
        <v>2</v>
      </c>
      <c r="D2079">
        <v>80</v>
      </c>
      <c r="E2079" s="1">
        <v>58.4</v>
      </c>
    </row>
    <row r="2080" spans="1:5" x14ac:dyDescent="0.3">
      <c r="A2080">
        <v>35002</v>
      </c>
      <c r="B2080">
        <v>2019</v>
      </c>
      <c r="C2080">
        <v>2</v>
      </c>
      <c r="D2080">
        <v>82</v>
      </c>
      <c r="E2080" s="1">
        <v>59.86</v>
      </c>
    </row>
    <row r="2081" spans="1:5" x14ac:dyDescent="0.3">
      <c r="A2081">
        <v>35005</v>
      </c>
      <c r="B2081">
        <v>2009</v>
      </c>
      <c r="C2081">
        <v>2</v>
      </c>
      <c r="D2081">
        <v>80</v>
      </c>
      <c r="E2081" s="1">
        <v>58.4</v>
      </c>
    </row>
    <row r="2082" spans="1:5" x14ac:dyDescent="0.3">
      <c r="A2082">
        <v>35005</v>
      </c>
      <c r="B2082">
        <v>2010</v>
      </c>
      <c r="C2082">
        <v>2</v>
      </c>
      <c r="D2082">
        <v>79</v>
      </c>
      <c r="E2082" s="1">
        <v>57.67</v>
      </c>
    </row>
    <row r="2083" spans="1:5" x14ac:dyDescent="0.3">
      <c r="A2083">
        <v>35005</v>
      </c>
      <c r="B2083">
        <v>2011</v>
      </c>
      <c r="C2083">
        <v>2</v>
      </c>
      <c r="D2083">
        <v>64</v>
      </c>
      <c r="E2083" s="1">
        <v>46.72</v>
      </c>
    </row>
    <row r="2084" spans="1:5" x14ac:dyDescent="0.3">
      <c r="A2084">
        <v>35005</v>
      </c>
      <c r="B2084">
        <v>2012</v>
      </c>
      <c r="C2084">
        <v>2</v>
      </c>
      <c r="D2084">
        <v>77</v>
      </c>
      <c r="E2084" s="1">
        <v>56.21</v>
      </c>
    </row>
    <row r="2085" spans="1:5" x14ac:dyDescent="0.3">
      <c r="A2085">
        <v>35005</v>
      </c>
      <c r="B2085">
        <v>2013</v>
      </c>
      <c r="C2085">
        <v>2</v>
      </c>
      <c r="D2085">
        <v>72</v>
      </c>
      <c r="E2085" s="1">
        <v>52.56</v>
      </c>
    </row>
    <row r="2086" spans="1:5" x14ac:dyDescent="0.3">
      <c r="A2086">
        <v>35005</v>
      </c>
      <c r="B2086">
        <v>2014</v>
      </c>
      <c r="C2086">
        <v>2</v>
      </c>
      <c r="D2086">
        <v>66</v>
      </c>
      <c r="E2086" s="1">
        <v>48.18</v>
      </c>
    </row>
    <row r="2087" spans="1:5" x14ac:dyDescent="0.3">
      <c r="A2087">
        <v>35005</v>
      </c>
      <c r="B2087">
        <v>2015</v>
      </c>
      <c r="C2087">
        <v>2</v>
      </c>
      <c r="D2087">
        <v>72</v>
      </c>
      <c r="E2087" s="1">
        <v>52.56</v>
      </c>
    </row>
    <row r="2088" spans="1:5" x14ac:dyDescent="0.3">
      <c r="A2088">
        <v>35005</v>
      </c>
      <c r="B2088">
        <v>2016</v>
      </c>
      <c r="C2088">
        <v>2</v>
      </c>
      <c r="D2088">
        <v>58</v>
      </c>
      <c r="E2088" s="1">
        <v>42.339999999999996</v>
      </c>
    </row>
    <row r="2089" spans="1:5" x14ac:dyDescent="0.3">
      <c r="A2089">
        <v>35005</v>
      </c>
      <c r="B2089">
        <v>2017</v>
      </c>
      <c r="C2089">
        <v>2</v>
      </c>
      <c r="D2089">
        <v>82</v>
      </c>
      <c r="E2089" s="1">
        <v>59.86</v>
      </c>
    </row>
    <row r="2090" spans="1:5" x14ac:dyDescent="0.3">
      <c r="A2090">
        <v>35005</v>
      </c>
      <c r="B2090">
        <v>2018</v>
      </c>
      <c r="C2090">
        <v>2</v>
      </c>
      <c r="D2090">
        <v>70</v>
      </c>
      <c r="E2090" s="1">
        <v>51.1</v>
      </c>
    </row>
    <row r="2091" spans="1:5" x14ac:dyDescent="0.3">
      <c r="A2091">
        <v>35005</v>
      </c>
      <c r="B2091">
        <v>2019</v>
      </c>
      <c r="C2091">
        <v>2</v>
      </c>
      <c r="D2091">
        <v>71</v>
      </c>
      <c r="E2091" s="1">
        <v>51.83</v>
      </c>
    </row>
    <row r="2092" spans="1:5" x14ac:dyDescent="0.3">
      <c r="A2092">
        <v>35006</v>
      </c>
      <c r="B2092">
        <v>2009</v>
      </c>
      <c r="C2092">
        <v>2</v>
      </c>
      <c r="D2092">
        <v>80</v>
      </c>
      <c r="E2092" s="1">
        <v>58.4</v>
      </c>
    </row>
    <row r="2093" spans="1:5" x14ac:dyDescent="0.3">
      <c r="A2093">
        <v>35006</v>
      </c>
      <c r="B2093">
        <v>2010</v>
      </c>
      <c r="C2093">
        <v>2</v>
      </c>
      <c r="D2093">
        <v>101</v>
      </c>
      <c r="E2093" s="1">
        <v>73.73</v>
      </c>
    </row>
    <row r="2094" spans="1:5" x14ac:dyDescent="0.3">
      <c r="A2094">
        <v>35006</v>
      </c>
      <c r="B2094">
        <v>2011</v>
      </c>
      <c r="C2094">
        <v>2</v>
      </c>
      <c r="D2094">
        <v>96</v>
      </c>
      <c r="E2094" s="1">
        <v>70.08</v>
      </c>
    </row>
    <row r="2095" spans="1:5" x14ac:dyDescent="0.3">
      <c r="A2095">
        <v>35006</v>
      </c>
      <c r="B2095">
        <v>2012</v>
      </c>
      <c r="C2095">
        <v>2</v>
      </c>
      <c r="D2095">
        <v>80</v>
      </c>
      <c r="E2095" s="1">
        <v>58.4</v>
      </c>
    </row>
    <row r="2096" spans="1:5" x14ac:dyDescent="0.3">
      <c r="A2096">
        <v>35006</v>
      </c>
      <c r="B2096">
        <v>2013</v>
      </c>
      <c r="C2096">
        <v>2</v>
      </c>
      <c r="D2096">
        <v>91</v>
      </c>
      <c r="E2096" s="1">
        <v>66.429999999999993</v>
      </c>
    </row>
    <row r="2097" spans="1:5" x14ac:dyDescent="0.3">
      <c r="A2097">
        <v>35006</v>
      </c>
      <c r="B2097">
        <v>2014</v>
      </c>
      <c r="C2097">
        <v>2</v>
      </c>
      <c r="D2097">
        <v>60</v>
      </c>
      <c r="E2097" s="1">
        <v>43.8</v>
      </c>
    </row>
    <row r="2098" spans="1:5" x14ac:dyDescent="0.3">
      <c r="A2098">
        <v>35006</v>
      </c>
      <c r="B2098">
        <v>2015</v>
      </c>
      <c r="C2098">
        <v>2</v>
      </c>
      <c r="D2098">
        <v>76</v>
      </c>
      <c r="E2098" s="1">
        <v>55.48</v>
      </c>
    </row>
    <row r="2099" spans="1:5" x14ac:dyDescent="0.3">
      <c r="A2099">
        <v>35006</v>
      </c>
      <c r="B2099">
        <v>2016</v>
      </c>
      <c r="C2099">
        <v>2</v>
      </c>
      <c r="D2099">
        <v>87</v>
      </c>
      <c r="E2099" s="1">
        <v>63.51</v>
      </c>
    </row>
    <row r="2100" spans="1:5" x14ac:dyDescent="0.3">
      <c r="A2100">
        <v>35006</v>
      </c>
      <c r="B2100">
        <v>2017</v>
      </c>
      <c r="C2100">
        <v>2</v>
      </c>
      <c r="D2100">
        <v>73</v>
      </c>
      <c r="E2100" s="1">
        <v>53.29</v>
      </c>
    </row>
    <row r="2101" spans="1:5" x14ac:dyDescent="0.3">
      <c r="A2101">
        <v>35006</v>
      </c>
      <c r="B2101">
        <v>2018</v>
      </c>
      <c r="C2101">
        <v>2</v>
      </c>
      <c r="D2101">
        <v>80</v>
      </c>
      <c r="E2101" s="1">
        <v>58.4</v>
      </c>
    </row>
    <row r="2102" spans="1:5" x14ac:dyDescent="0.3">
      <c r="A2102">
        <v>35006</v>
      </c>
      <c r="B2102">
        <v>2019</v>
      </c>
      <c r="C2102">
        <v>2</v>
      </c>
      <c r="D2102">
        <v>68</v>
      </c>
      <c r="E2102" s="1">
        <v>49.64</v>
      </c>
    </row>
    <row r="2103" spans="1:5" x14ac:dyDescent="0.3">
      <c r="A2103">
        <v>35011</v>
      </c>
      <c r="B2103">
        <v>2009</v>
      </c>
      <c r="C2103">
        <v>2</v>
      </c>
      <c r="D2103">
        <v>83</v>
      </c>
      <c r="E2103" s="1">
        <v>60.589999999999996</v>
      </c>
    </row>
    <row r="2104" spans="1:5" x14ac:dyDescent="0.3">
      <c r="A2104">
        <v>35011</v>
      </c>
      <c r="B2104">
        <v>2010</v>
      </c>
      <c r="C2104">
        <v>2</v>
      </c>
      <c r="D2104">
        <v>76</v>
      </c>
      <c r="E2104" s="1">
        <v>55.48</v>
      </c>
    </row>
    <row r="2105" spans="1:5" x14ac:dyDescent="0.3">
      <c r="A2105">
        <v>35011</v>
      </c>
      <c r="B2105">
        <v>2011</v>
      </c>
      <c r="C2105">
        <v>2</v>
      </c>
      <c r="D2105">
        <v>72</v>
      </c>
      <c r="E2105" s="1">
        <v>52.56</v>
      </c>
    </row>
    <row r="2106" spans="1:5" x14ac:dyDescent="0.3">
      <c r="A2106">
        <v>35011</v>
      </c>
      <c r="B2106">
        <v>2012</v>
      </c>
      <c r="C2106">
        <v>2</v>
      </c>
      <c r="D2106">
        <v>60</v>
      </c>
      <c r="E2106" s="1">
        <v>43.8</v>
      </c>
    </row>
    <row r="2107" spans="1:5" x14ac:dyDescent="0.3">
      <c r="A2107">
        <v>35011</v>
      </c>
      <c r="B2107">
        <v>2013</v>
      </c>
      <c r="C2107">
        <v>2</v>
      </c>
      <c r="D2107">
        <v>84</v>
      </c>
      <c r="E2107" s="1">
        <v>61.32</v>
      </c>
    </row>
    <row r="2108" spans="1:5" x14ac:dyDescent="0.3">
      <c r="A2108">
        <v>35011</v>
      </c>
      <c r="B2108">
        <v>2014</v>
      </c>
      <c r="C2108">
        <v>2</v>
      </c>
      <c r="D2108">
        <v>66</v>
      </c>
      <c r="E2108" s="1">
        <v>48.18</v>
      </c>
    </row>
    <row r="2109" spans="1:5" x14ac:dyDescent="0.3">
      <c r="A2109">
        <v>35011</v>
      </c>
      <c r="B2109">
        <v>2015</v>
      </c>
      <c r="C2109">
        <v>2</v>
      </c>
      <c r="D2109">
        <v>65</v>
      </c>
      <c r="E2109" s="1">
        <v>47.449999999999996</v>
      </c>
    </row>
    <row r="2110" spans="1:5" x14ac:dyDescent="0.3">
      <c r="A2110">
        <v>35011</v>
      </c>
      <c r="B2110">
        <v>2016</v>
      </c>
      <c r="C2110">
        <v>2</v>
      </c>
      <c r="D2110">
        <v>56</v>
      </c>
      <c r="E2110" s="1">
        <v>40.879999999999995</v>
      </c>
    </row>
    <row r="2111" spans="1:5" x14ac:dyDescent="0.3">
      <c r="A2111">
        <v>35011</v>
      </c>
      <c r="B2111">
        <v>2017</v>
      </c>
      <c r="C2111">
        <v>2</v>
      </c>
      <c r="D2111">
        <v>66</v>
      </c>
      <c r="E2111" s="1">
        <v>48.18</v>
      </c>
    </row>
    <row r="2112" spans="1:5" x14ac:dyDescent="0.3">
      <c r="A2112">
        <v>35011</v>
      </c>
      <c r="B2112">
        <v>2018</v>
      </c>
      <c r="C2112">
        <v>2</v>
      </c>
      <c r="D2112">
        <v>61</v>
      </c>
      <c r="E2112" s="1">
        <v>44.53</v>
      </c>
    </row>
    <row r="2113" spans="1:5" x14ac:dyDescent="0.3">
      <c r="A2113">
        <v>35011</v>
      </c>
      <c r="B2113">
        <v>2019</v>
      </c>
      <c r="C2113">
        <v>2</v>
      </c>
      <c r="D2113">
        <v>63</v>
      </c>
      <c r="E2113" s="1">
        <v>45.99</v>
      </c>
    </row>
    <row r="2114" spans="1:5" x14ac:dyDescent="0.3">
      <c r="A2114">
        <v>35013</v>
      </c>
      <c r="B2114">
        <v>2009</v>
      </c>
      <c r="C2114">
        <v>2</v>
      </c>
      <c r="D2114">
        <v>349</v>
      </c>
      <c r="E2114" s="1">
        <v>254.76999999999998</v>
      </c>
    </row>
    <row r="2115" spans="1:5" x14ac:dyDescent="0.3">
      <c r="A2115">
        <v>35013</v>
      </c>
      <c r="B2115">
        <v>2010</v>
      </c>
      <c r="C2115">
        <v>2</v>
      </c>
      <c r="D2115">
        <v>356</v>
      </c>
      <c r="E2115" s="1">
        <v>259.88</v>
      </c>
    </row>
    <row r="2116" spans="1:5" x14ac:dyDescent="0.3">
      <c r="A2116">
        <v>35013</v>
      </c>
      <c r="B2116">
        <v>2011</v>
      </c>
      <c r="C2116">
        <v>2</v>
      </c>
      <c r="D2116">
        <v>352</v>
      </c>
      <c r="E2116" s="1">
        <v>256.95999999999998</v>
      </c>
    </row>
    <row r="2117" spans="1:5" x14ac:dyDescent="0.3">
      <c r="A2117">
        <v>35013</v>
      </c>
      <c r="B2117">
        <v>2012</v>
      </c>
      <c r="C2117">
        <v>2</v>
      </c>
      <c r="D2117">
        <v>350</v>
      </c>
      <c r="E2117" s="1">
        <v>255.5</v>
      </c>
    </row>
    <row r="2118" spans="1:5" x14ac:dyDescent="0.3">
      <c r="A2118">
        <v>35013</v>
      </c>
      <c r="B2118">
        <v>2013</v>
      </c>
      <c r="C2118">
        <v>2</v>
      </c>
      <c r="D2118">
        <v>355</v>
      </c>
      <c r="E2118" s="1">
        <v>259.14999999999998</v>
      </c>
    </row>
    <row r="2119" spans="1:5" x14ac:dyDescent="0.3">
      <c r="A2119">
        <v>35013</v>
      </c>
      <c r="B2119">
        <v>2014</v>
      </c>
      <c r="C2119">
        <v>2</v>
      </c>
      <c r="D2119">
        <v>340</v>
      </c>
      <c r="E2119" s="1">
        <v>248.2</v>
      </c>
    </row>
    <row r="2120" spans="1:5" x14ac:dyDescent="0.3">
      <c r="A2120">
        <v>35013</v>
      </c>
      <c r="B2120">
        <v>2015</v>
      </c>
      <c r="C2120">
        <v>2</v>
      </c>
      <c r="D2120">
        <v>350</v>
      </c>
      <c r="E2120" s="1">
        <v>255.5</v>
      </c>
    </row>
    <row r="2121" spans="1:5" x14ac:dyDescent="0.3">
      <c r="A2121">
        <v>35013</v>
      </c>
      <c r="B2121">
        <v>2016</v>
      </c>
      <c r="C2121">
        <v>2</v>
      </c>
      <c r="D2121">
        <v>383</v>
      </c>
      <c r="E2121" s="1">
        <v>279.58999999999997</v>
      </c>
    </row>
    <row r="2122" spans="1:5" x14ac:dyDescent="0.3">
      <c r="A2122">
        <v>35013</v>
      </c>
      <c r="B2122">
        <v>2017</v>
      </c>
      <c r="C2122">
        <v>2</v>
      </c>
      <c r="D2122">
        <v>334</v>
      </c>
      <c r="E2122" s="1">
        <v>243.82</v>
      </c>
    </row>
    <row r="2123" spans="1:5" x14ac:dyDescent="0.3">
      <c r="A2123">
        <v>35013</v>
      </c>
      <c r="B2123">
        <v>2018</v>
      </c>
      <c r="C2123">
        <v>2</v>
      </c>
      <c r="D2123">
        <v>355</v>
      </c>
      <c r="E2123" s="1">
        <v>259.14999999999998</v>
      </c>
    </row>
    <row r="2124" spans="1:5" x14ac:dyDescent="0.3">
      <c r="A2124">
        <v>35013</v>
      </c>
      <c r="B2124">
        <v>2019</v>
      </c>
      <c r="C2124">
        <v>2</v>
      </c>
      <c r="D2124">
        <v>312</v>
      </c>
      <c r="E2124" s="1">
        <v>227.76</v>
      </c>
    </row>
    <row r="2125" spans="1:5" x14ac:dyDescent="0.3">
      <c r="A2125">
        <v>35014</v>
      </c>
      <c r="B2125">
        <v>2009</v>
      </c>
      <c r="C2125">
        <v>2</v>
      </c>
      <c r="D2125">
        <v>45</v>
      </c>
      <c r="E2125" s="1">
        <v>32.85</v>
      </c>
    </row>
    <row r="2126" spans="1:5" x14ac:dyDescent="0.3">
      <c r="A2126">
        <v>35014</v>
      </c>
      <c r="B2126">
        <v>2010</v>
      </c>
      <c r="C2126">
        <v>2</v>
      </c>
      <c r="D2126">
        <v>56</v>
      </c>
      <c r="E2126" s="1">
        <v>40.879999999999995</v>
      </c>
    </row>
    <row r="2127" spans="1:5" x14ac:dyDescent="0.3">
      <c r="A2127">
        <v>35014</v>
      </c>
      <c r="B2127">
        <v>2011</v>
      </c>
      <c r="C2127">
        <v>2</v>
      </c>
      <c r="D2127">
        <v>40</v>
      </c>
      <c r="E2127" s="1">
        <v>29.2</v>
      </c>
    </row>
    <row r="2128" spans="1:5" x14ac:dyDescent="0.3">
      <c r="A2128">
        <v>35014</v>
      </c>
      <c r="B2128">
        <v>2012</v>
      </c>
      <c r="C2128">
        <v>2</v>
      </c>
      <c r="D2128">
        <v>51</v>
      </c>
      <c r="E2128" s="1">
        <v>37.229999999999997</v>
      </c>
    </row>
    <row r="2129" spans="1:5" x14ac:dyDescent="0.3">
      <c r="A2129">
        <v>35014</v>
      </c>
      <c r="B2129">
        <v>2013</v>
      </c>
      <c r="C2129">
        <v>2</v>
      </c>
      <c r="D2129">
        <v>49</v>
      </c>
      <c r="E2129" s="1">
        <v>35.769999999999996</v>
      </c>
    </row>
    <row r="2130" spans="1:5" x14ac:dyDescent="0.3">
      <c r="A2130">
        <v>35014</v>
      </c>
      <c r="B2130">
        <v>2014</v>
      </c>
      <c r="C2130">
        <v>2</v>
      </c>
      <c r="D2130">
        <v>54</v>
      </c>
      <c r="E2130" s="1">
        <v>39.42</v>
      </c>
    </row>
    <row r="2131" spans="1:5" x14ac:dyDescent="0.3">
      <c r="A2131">
        <v>35014</v>
      </c>
      <c r="B2131">
        <v>2015</v>
      </c>
      <c r="C2131">
        <v>2</v>
      </c>
      <c r="D2131">
        <v>41</v>
      </c>
      <c r="E2131" s="1">
        <v>29.93</v>
      </c>
    </row>
    <row r="2132" spans="1:5" x14ac:dyDescent="0.3">
      <c r="A2132">
        <v>35014</v>
      </c>
      <c r="B2132">
        <v>2016</v>
      </c>
      <c r="C2132">
        <v>2</v>
      </c>
      <c r="D2132">
        <v>44</v>
      </c>
      <c r="E2132" s="1">
        <v>32.119999999999997</v>
      </c>
    </row>
    <row r="2133" spans="1:5" x14ac:dyDescent="0.3">
      <c r="A2133">
        <v>35014</v>
      </c>
      <c r="B2133">
        <v>2017</v>
      </c>
      <c r="C2133">
        <v>2</v>
      </c>
      <c r="D2133">
        <v>43</v>
      </c>
      <c r="E2133" s="1">
        <v>31.39</v>
      </c>
    </row>
    <row r="2134" spans="1:5" x14ac:dyDescent="0.3">
      <c r="A2134">
        <v>35014</v>
      </c>
      <c r="B2134">
        <v>2018</v>
      </c>
      <c r="C2134">
        <v>2</v>
      </c>
      <c r="D2134">
        <v>47</v>
      </c>
      <c r="E2134" s="1">
        <v>34.31</v>
      </c>
    </row>
    <row r="2135" spans="1:5" x14ac:dyDescent="0.3">
      <c r="A2135">
        <v>35014</v>
      </c>
      <c r="B2135">
        <v>2019</v>
      </c>
      <c r="C2135">
        <v>2</v>
      </c>
      <c r="D2135">
        <v>49</v>
      </c>
      <c r="E2135" s="1">
        <v>35.769999999999996</v>
      </c>
    </row>
    <row r="2136" spans="1:5" x14ac:dyDescent="0.3">
      <c r="A2136">
        <v>35029</v>
      </c>
      <c r="B2136">
        <v>2009</v>
      </c>
      <c r="C2136">
        <v>2</v>
      </c>
      <c r="D2136">
        <v>44</v>
      </c>
      <c r="E2136" s="1">
        <v>32.119999999999997</v>
      </c>
    </row>
    <row r="2137" spans="1:5" x14ac:dyDescent="0.3">
      <c r="A2137">
        <v>35029</v>
      </c>
      <c r="B2137">
        <v>2010</v>
      </c>
      <c r="C2137">
        <v>2</v>
      </c>
      <c r="D2137">
        <v>57</v>
      </c>
      <c r="E2137" s="1">
        <v>41.61</v>
      </c>
    </row>
    <row r="2138" spans="1:5" x14ac:dyDescent="0.3">
      <c r="A2138">
        <v>35029</v>
      </c>
      <c r="B2138">
        <v>2011</v>
      </c>
      <c r="C2138">
        <v>2</v>
      </c>
      <c r="D2138">
        <v>34</v>
      </c>
      <c r="E2138" s="1">
        <v>24.82</v>
      </c>
    </row>
    <row r="2139" spans="1:5" x14ac:dyDescent="0.3">
      <c r="A2139">
        <v>35029</v>
      </c>
      <c r="B2139">
        <v>2012</v>
      </c>
      <c r="C2139">
        <v>2</v>
      </c>
      <c r="D2139">
        <v>47</v>
      </c>
      <c r="E2139" s="1">
        <v>34.31</v>
      </c>
    </row>
    <row r="2140" spans="1:5" x14ac:dyDescent="0.3">
      <c r="A2140">
        <v>35029</v>
      </c>
      <c r="B2140">
        <v>2013</v>
      </c>
      <c r="C2140">
        <v>2</v>
      </c>
      <c r="D2140">
        <v>41</v>
      </c>
      <c r="E2140" s="1">
        <v>29.93</v>
      </c>
    </row>
    <row r="2141" spans="1:5" x14ac:dyDescent="0.3">
      <c r="A2141">
        <v>35029</v>
      </c>
      <c r="B2141">
        <v>2014</v>
      </c>
      <c r="C2141">
        <v>2</v>
      </c>
      <c r="D2141">
        <v>39</v>
      </c>
      <c r="E2141" s="1">
        <v>28.47</v>
      </c>
    </row>
    <row r="2142" spans="1:5" x14ac:dyDescent="0.3">
      <c r="A2142">
        <v>35029</v>
      </c>
      <c r="B2142">
        <v>2015</v>
      </c>
      <c r="C2142">
        <v>2</v>
      </c>
      <c r="D2142">
        <v>44</v>
      </c>
      <c r="E2142" s="1">
        <v>32.119999999999997</v>
      </c>
    </row>
    <row r="2143" spans="1:5" x14ac:dyDescent="0.3">
      <c r="A2143">
        <v>35029</v>
      </c>
      <c r="B2143">
        <v>2016</v>
      </c>
      <c r="C2143">
        <v>2</v>
      </c>
      <c r="D2143">
        <v>48</v>
      </c>
      <c r="E2143" s="1">
        <v>35.04</v>
      </c>
    </row>
    <row r="2144" spans="1:5" x14ac:dyDescent="0.3">
      <c r="A2144">
        <v>35029</v>
      </c>
      <c r="B2144">
        <v>2017</v>
      </c>
      <c r="C2144">
        <v>2</v>
      </c>
      <c r="D2144">
        <v>39</v>
      </c>
      <c r="E2144" s="1">
        <v>28.47</v>
      </c>
    </row>
    <row r="2145" spans="1:5" x14ac:dyDescent="0.3">
      <c r="A2145">
        <v>35029</v>
      </c>
      <c r="B2145">
        <v>2018</v>
      </c>
      <c r="C2145">
        <v>2</v>
      </c>
      <c r="D2145">
        <v>52</v>
      </c>
      <c r="E2145" s="1">
        <v>37.96</v>
      </c>
    </row>
    <row r="2146" spans="1:5" x14ac:dyDescent="0.3">
      <c r="A2146">
        <v>35029</v>
      </c>
      <c r="B2146">
        <v>2019</v>
      </c>
      <c r="C2146">
        <v>2</v>
      </c>
      <c r="D2146">
        <v>39</v>
      </c>
      <c r="E2146" s="1">
        <v>28.47</v>
      </c>
    </row>
    <row r="2147" spans="1:5" x14ac:dyDescent="0.3">
      <c r="A2147">
        <v>36006</v>
      </c>
      <c r="B2147">
        <v>2009</v>
      </c>
      <c r="C2147">
        <v>2</v>
      </c>
      <c r="D2147">
        <v>76</v>
      </c>
      <c r="E2147" s="1">
        <v>55.48</v>
      </c>
    </row>
    <row r="2148" spans="1:5" x14ac:dyDescent="0.3">
      <c r="A2148">
        <v>36006</v>
      </c>
      <c r="B2148">
        <v>2010</v>
      </c>
      <c r="C2148">
        <v>2</v>
      </c>
      <c r="D2148">
        <v>81</v>
      </c>
      <c r="E2148" s="1">
        <v>59.129999999999995</v>
      </c>
    </row>
    <row r="2149" spans="1:5" x14ac:dyDescent="0.3">
      <c r="A2149">
        <v>36006</v>
      </c>
      <c r="B2149">
        <v>2011</v>
      </c>
      <c r="C2149">
        <v>2</v>
      </c>
      <c r="D2149">
        <v>62</v>
      </c>
      <c r="E2149" s="1">
        <v>45.26</v>
      </c>
    </row>
    <row r="2150" spans="1:5" x14ac:dyDescent="0.3">
      <c r="A2150">
        <v>36006</v>
      </c>
      <c r="B2150">
        <v>2012</v>
      </c>
      <c r="C2150">
        <v>2</v>
      </c>
      <c r="D2150">
        <v>76</v>
      </c>
      <c r="E2150" s="1">
        <v>55.48</v>
      </c>
    </row>
    <row r="2151" spans="1:5" x14ac:dyDescent="0.3">
      <c r="A2151">
        <v>36006</v>
      </c>
      <c r="B2151">
        <v>2013</v>
      </c>
      <c r="C2151">
        <v>2</v>
      </c>
      <c r="D2151">
        <v>57</v>
      </c>
      <c r="E2151" s="1">
        <v>41.61</v>
      </c>
    </row>
    <row r="2152" spans="1:5" x14ac:dyDescent="0.3">
      <c r="A2152">
        <v>36006</v>
      </c>
      <c r="B2152">
        <v>2014</v>
      </c>
      <c r="C2152">
        <v>2</v>
      </c>
      <c r="D2152">
        <v>67</v>
      </c>
      <c r="E2152" s="1">
        <v>48.91</v>
      </c>
    </row>
    <row r="2153" spans="1:5" x14ac:dyDescent="0.3">
      <c r="A2153">
        <v>36006</v>
      </c>
      <c r="B2153">
        <v>2015</v>
      </c>
      <c r="C2153">
        <v>2</v>
      </c>
      <c r="D2153">
        <v>59</v>
      </c>
      <c r="E2153" s="1">
        <v>43.07</v>
      </c>
    </row>
    <row r="2154" spans="1:5" x14ac:dyDescent="0.3">
      <c r="A2154">
        <v>36006</v>
      </c>
      <c r="B2154">
        <v>2016</v>
      </c>
      <c r="C2154">
        <v>2</v>
      </c>
      <c r="D2154">
        <v>84</v>
      </c>
      <c r="E2154" s="1">
        <v>61.32</v>
      </c>
    </row>
    <row r="2155" spans="1:5" x14ac:dyDescent="0.3">
      <c r="A2155">
        <v>36006</v>
      </c>
      <c r="B2155">
        <v>2017</v>
      </c>
      <c r="C2155">
        <v>2</v>
      </c>
      <c r="D2155">
        <v>49</v>
      </c>
      <c r="E2155" s="1">
        <v>35.769999999999996</v>
      </c>
    </row>
    <row r="2156" spans="1:5" x14ac:dyDescent="0.3">
      <c r="A2156">
        <v>36006</v>
      </c>
      <c r="B2156">
        <v>2018</v>
      </c>
      <c r="C2156">
        <v>2</v>
      </c>
      <c r="D2156">
        <v>64</v>
      </c>
      <c r="E2156" s="1">
        <v>46.72</v>
      </c>
    </row>
    <row r="2157" spans="1:5" x14ac:dyDescent="0.3">
      <c r="A2157">
        <v>36006</v>
      </c>
      <c r="B2157">
        <v>2019</v>
      </c>
      <c r="C2157">
        <v>2</v>
      </c>
      <c r="D2157">
        <v>66</v>
      </c>
      <c r="E2157" s="1">
        <v>48.18</v>
      </c>
    </row>
    <row r="2158" spans="1:5" x14ac:dyDescent="0.3">
      <c r="A2158">
        <v>36007</v>
      </c>
      <c r="B2158">
        <v>2009</v>
      </c>
      <c r="C2158">
        <v>2</v>
      </c>
      <c r="D2158">
        <v>56</v>
      </c>
      <c r="E2158" s="1">
        <v>40.879999999999995</v>
      </c>
    </row>
    <row r="2159" spans="1:5" x14ac:dyDescent="0.3">
      <c r="A2159">
        <v>36007</v>
      </c>
      <c r="B2159">
        <v>2010</v>
      </c>
      <c r="C2159">
        <v>2</v>
      </c>
      <c r="D2159">
        <v>70</v>
      </c>
      <c r="E2159" s="1">
        <v>51.1</v>
      </c>
    </row>
    <row r="2160" spans="1:5" x14ac:dyDescent="0.3">
      <c r="A2160">
        <v>36007</v>
      </c>
      <c r="B2160">
        <v>2011</v>
      </c>
      <c r="C2160">
        <v>2</v>
      </c>
      <c r="D2160">
        <v>53</v>
      </c>
      <c r="E2160" s="1">
        <v>38.69</v>
      </c>
    </row>
    <row r="2161" spans="1:5" x14ac:dyDescent="0.3">
      <c r="A2161">
        <v>36007</v>
      </c>
      <c r="B2161">
        <v>2012</v>
      </c>
      <c r="C2161">
        <v>2</v>
      </c>
      <c r="D2161">
        <v>56</v>
      </c>
      <c r="E2161" s="1">
        <v>40.879999999999995</v>
      </c>
    </row>
    <row r="2162" spans="1:5" x14ac:dyDescent="0.3">
      <c r="A2162">
        <v>36007</v>
      </c>
      <c r="B2162">
        <v>2013</v>
      </c>
      <c r="C2162">
        <v>2</v>
      </c>
      <c r="D2162">
        <v>64</v>
      </c>
      <c r="E2162" s="1">
        <v>46.72</v>
      </c>
    </row>
    <row r="2163" spans="1:5" x14ac:dyDescent="0.3">
      <c r="A2163">
        <v>36007</v>
      </c>
      <c r="B2163">
        <v>2014</v>
      </c>
      <c r="C2163">
        <v>2</v>
      </c>
      <c r="D2163">
        <v>76</v>
      </c>
      <c r="E2163" s="1">
        <v>55.48</v>
      </c>
    </row>
    <row r="2164" spans="1:5" x14ac:dyDescent="0.3">
      <c r="A2164">
        <v>36007</v>
      </c>
      <c r="B2164">
        <v>2015</v>
      </c>
      <c r="C2164">
        <v>2</v>
      </c>
      <c r="D2164">
        <v>60</v>
      </c>
      <c r="E2164" s="1">
        <v>43.8</v>
      </c>
    </row>
    <row r="2165" spans="1:5" x14ac:dyDescent="0.3">
      <c r="A2165">
        <v>36007</v>
      </c>
      <c r="B2165">
        <v>2016</v>
      </c>
      <c r="C2165">
        <v>2</v>
      </c>
      <c r="D2165">
        <v>57</v>
      </c>
      <c r="E2165" s="1">
        <v>41.61</v>
      </c>
    </row>
    <row r="2166" spans="1:5" x14ac:dyDescent="0.3">
      <c r="A2166">
        <v>36007</v>
      </c>
      <c r="B2166">
        <v>2017</v>
      </c>
      <c r="C2166">
        <v>2</v>
      </c>
      <c r="D2166">
        <v>47</v>
      </c>
      <c r="E2166" s="1">
        <v>34.31</v>
      </c>
    </row>
    <row r="2167" spans="1:5" x14ac:dyDescent="0.3">
      <c r="A2167">
        <v>36007</v>
      </c>
      <c r="B2167">
        <v>2018</v>
      </c>
      <c r="C2167">
        <v>2</v>
      </c>
      <c r="D2167">
        <v>67</v>
      </c>
      <c r="E2167" s="1">
        <v>48.91</v>
      </c>
    </row>
    <row r="2168" spans="1:5" x14ac:dyDescent="0.3">
      <c r="A2168">
        <v>36007</v>
      </c>
      <c r="B2168">
        <v>2019</v>
      </c>
      <c r="C2168">
        <v>2</v>
      </c>
      <c r="D2168">
        <v>57</v>
      </c>
      <c r="E2168" s="1">
        <v>41.61</v>
      </c>
    </row>
    <row r="2169" spans="1:5" x14ac:dyDescent="0.3">
      <c r="A2169">
        <v>36008</v>
      </c>
      <c r="B2169">
        <v>2009</v>
      </c>
      <c r="C2169">
        <v>2</v>
      </c>
      <c r="D2169">
        <v>183</v>
      </c>
      <c r="E2169" s="1">
        <v>133.59</v>
      </c>
    </row>
    <row r="2170" spans="1:5" x14ac:dyDescent="0.3">
      <c r="A2170">
        <v>36008</v>
      </c>
      <c r="B2170">
        <v>2010</v>
      </c>
      <c r="C2170">
        <v>2</v>
      </c>
      <c r="D2170">
        <v>189</v>
      </c>
      <c r="E2170" s="1">
        <v>137.97</v>
      </c>
    </row>
    <row r="2171" spans="1:5" x14ac:dyDescent="0.3">
      <c r="A2171">
        <v>36008</v>
      </c>
      <c r="B2171">
        <v>2011</v>
      </c>
      <c r="C2171">
        <v>2</v>
      </c>
      <c r="D2171">
        <v>168</v>
      </c>
      <c r="E2171" s="1">
        <v>122.64</v>
      </c>
    </row>
    <row r="2172" spans="1:5" x14ac:dyDescent="0.3">
      <c r="A2172">
        <v>36008</v>
      </c>
      <c r="B2172">
        <v>2012</v>
      </c>
      <c r="C2172">
        <v>2</v>
      </c>
      <c r="D2172">
        <v>177</v>
      </c>
      <c r="E2172" s="1">
        <v>129.21</v>
      </c>
    </row>
    <row r="2173" spans="1:5" x14ac:dyDescent="0.3">
      <c r="A2173">
        <v>36008</v>
      </c>
      <c r="B2173">
        <v>2013</v>
      </c>
      <c r="C2173">
        <v>2</v>
      </c>
      <c r="D2173">
        <v>157</v>
      </c>
      <c r="E2173" s="1">
        <v>114.61</v>
      </c>
    </row>
    <row r="2174" spans="1:5" x14ac:dyDescent="0.3">
      <c r="A2174">
        <v>36008</v>
      </c>
      <c r="B2174">
        <v>2014</v>
      </c>
      <c r="C2174">
        <v>2</v>
      </c>
      <c r="D2174">
        <v>193</v>
      </c>
      <c r="E2174" s="1">
        <v>140.88999999999999</v>
      </c>
    </row>
    <row r="2175" spans="1:5" x14ac:dyDescent="0.3">
      <c r="A2175">
        <v>36008</v>
      </c>
      <c r="B2175">
        <v>2015</v>
      </c>
      <c r="C2175">
        <v>2</v>
      </c>
      <c r="D2175">
        <v>155</v>
      </c>
      <c r="E2175" s="1">
        <v>113.14999999999999</v>
      </c>
    </row>
    <row r="2176" spans="1:5" x14ac:dyDescent="0.3">
      <c r="A2176">
        <v>36008</v>
      </c>
      <c r="B2176">
        <v>2016</v>
      </c>
      <c r="C2176">
        <v>2</v>
      </c>
      <c r="D2176">
        <v>153</v>
      </c>
      <c r="E2176" s="1">
        <v>111.69</v>
      </c>
    </row>
    <row r="2177" spans="1:5" x14ac:dyDescent="0.3">
      <c r="A2177">
        <v>36008</v>
      </c>
      <c r="B2177">
        <v>2017</v>
      </c>
      <c r="C2177">
        <v>2</v>
      </c>
      <c r="D2177">
        <v>161</v>
      </c>
      <c r="E2177" s="1">
        <v>117.53</v>
      </c>
    </row>
    <row r="2178" spans="1:5" x14ac:dyDescent="0.3">
      <c r="A2178">
        <v>36008</v>
      </c>
      <c r="B2178">
        <v>2018</v>
      </c>
      <c r="C2178">
        <v>2</v>
      </c>
      <c r="D2178">
        <v>179</v>
      </c>
      <c r="E2178" s="1">
        <v>130.66999999999999</v>
      </c>
    </row>
    <row r="2179" spans="1:5" x14ac:dyDescent="0.3">
      <c r="A2179">
        <v>36008</v>
      </c>
      <c r="B2179">
        <v>2019</v>
      </c>
      <c r="C2179">
        <v>2</v>
      </c>
      <c r="D2179">
        <v>172</v>
      </c>
      <c r="E2179" s="1">
        <v>125.56</v>
      </c>
    </row>
    <row r="2180" spans="1:5" x14ac:dyDescent="0.3">
      <c r="A2180">
        <v>36010</v>
      </c>
      <c r="B2180">
        <v>2009</v>
      </c>
      <c r="C2180">
        <v>2</v>
      </c>
      <c r="D2180">
        <v>63</v>
      </c>
      <c r="E2180" s="1">
        <v>45.99</v>
      </c>
    </row>
    <row r="2181" spans="1:5" x14ac:dyDescent="0.3">
      <c r="A2181">
        <v>36010</v>
      </c>
      <c r="B2181">
        <v>2010</v>
      </c>
      <c r="C2181">
        <v>2</v>
      </c>
      <c r="D2181">
        <v>81</v>
      </c>
      <c r="E2181" s="1">
        <v>59.129999999999995</v>
      </c>
    </row>
    <row r="2182" spans="1:5" x14ac:dyDescent="0.3">
      <c r="A2182">
        <v>36010</v>
      </c>
      <c r="B2182">
        <v>2011</v>
      </c>
      <c r="C2182">
        <v>2</v>
      </c>
      <c r="D2182">
        <v>64</v>
      </c>
      <c r="E2182" s="1">
        <v>46.72</v>
      </c>
    </row>
    <row r="2183" spans="1:5" x14ac:dyDescent="0.3">
      <c r="A2183">
        <v>36010</v>
      </c>
      <c r="B2183">
        <v>2012</v>
      </c>
      <c r="C2183">
        <v>2</v>
      </c>
      <c r="D2183">
        <v>72</v>
      </c>
      <c r="E2183" s="1">
        <v>52.56</v>
      </c>
    </row>
    <row r="2184" spans="1:5" x14ac:dyDescent="0.3">
      <c r="A2184">
        <v>36010</v>
      </c>
      <c r="B2184">
        <v>2013</v>
      </c>
      <c r="C2184">
        <v>2</v>
      </c>
      <c r="D2184">
        <v>61</v>
      </c>
      <c r="E2184" s="1">
        <v>44.53</v>
      </c>
    </row>
    <row r="2185" spans="1:5" x14ac:dyDescent="0.3">
      <c r="A2185">
        <v>36010</v>
      </c>
      <c r="B2185">
        <v>2014</v>
      </c>
      <c r="C2185">
        <v>2</v>
      </c>
      <c r="D2185">
        <v>57</v>
      </c>
      <c r="E2185" s="1">
        <v>41.61</v>
      </c>
    </row>
    <row r="2186" spans="1:5" x14ac:dyDescent="0.3">
      <c r="A2186">
        <v>36010</v>
      </c>
      <c r="B2186">
        <v>2015</v>
      </c>
      <c r="C2186">
        <v>2</v>
      </c>
      <c r="D2186">
        <v>55</v>
      </c>
      <c r="E2186" s="1">
        <v>40.15</v>
      </c>
    </row>
    <row r="2187" spans="1:5" x14ac:dyDescent="0.3">
      <c r="A2187">
        <v>36010</v>
      </c>
      <c r="B2187">
        <v>2016</v>
      </c>
      <c r="C2187">
        <v>2</v>
      </c>
      <c r="D2187">
        <v>53</v>
      </c>
      <c r="E2187" s="1">
        <v>38.69</v>
      </c>
    </row>
    <row r="2188" spans="1:5" x14ac:dyDescent="0.3">
      <c r="A2188">
        <v>36010</v>
      </c>
      <c r="B2188">
        <v>2017</v>
      </c>
      <c r="C2188">
        <v>2</v>
      </c>
      <c r="D2188">
        <v>60</v>
      </c>
      <c r="E2188" s="1">
        <v>43.8</v>
      </c>
    </row>
    <row r="2189" spans="1:5" x14ac:dyDescent="0.3">
      <c r="A2189">
        <v>36010</v>
      </c>
      <c r="B2189">
        <v>2018</v>
      </c>
      <c r="C2189">
        <v>2</v>
      </c>
      <c r="D2189">
        <v>43</v>
      </c>
      <c r="E2189" s="1">
        <v>31.39</v>
      </c>
    </row>
    <row r="2190" spans="1:5" x14ac:dyDescent="0.3">
      <c r="A2190">
        <v>36010</v>
      </c>
      <c r="B2190">
        <v>2019</v>
      </c>
      <c r="C2190">
        <v>2</v>
      </c>
      <c r="D2190">
        <v>61</v>
      </c>
      <c r="E2190" s="1">
        <v>44.53</v>
      </c>
    </row>
    <row r="2191" spans="1:5" x14ac:dyDescent="0.3">
      <c r="A2191">
        <v>36011</v>
      </c>
      <c r="B2191">
        <v>2009</v>
      </c>
      <c r="C2191">
        <v>2</v>
      </c>
      <c r="D2191">
        <v>44</v>
      </c>
      <c r="E2191" s="1">
        <v>32.119999999999997</v>
      </c>
    </row>
    <row r="2192" spans="1:5" x14ac:dyDescent="0.3">
      <c r="A2192">
        <v>36011</v>
      </c>
      <c r="B2192">
        <v>2010</v>
      </c>
      <c r="C2192">
        <v>2</v>
      </c>
      <c r="D2192">
        <v>46</v>
      </c>
      <c r="E2192" s="1">
        <v>33.58</v>
      </c>
    </row>
    <row r="2193" spans="1:5" x14ac:dyDescent="0.3">
      <c r="A2193">
        <v>36011</v>
      </c>
      <c r="B2193">
        <v>2011</v>
      </c>
      <c r="C2193">
        <v>2</v>
      </c>
      <c r="D2193">
        <v>54</v>
      </c>
      <c r="E2193" s="1">
        <v>39.42</v>
      </c>
    </row>
    <row r="2194" spans="1:5" x14ac:dyDescent="0.3">
      <c r="A2194">
        <v>36011</v>
      </c>
      <c r="B2194">
        <v>2012</v>
      </c>
      <c r="C2194">
        <v>2</v>
      </c>
      <c r="D2194">
        <v>54</v>
      </c>
      <c r="E2194" s="1">
        <v>39.42</v>
      </c>
    </row>
    <row r="2195" spans="1:5" x14ac:dyDescent="0.3">
      <c r="A2195">
        <v>36011</v>
      </c>
      <c r="B2195">
        <v>2013</v>
      </c>
      <c r="C2195">
        <v>2</v>
      </c>
      <c r="D2195">
        <v>56</v>
      </c>
      <c r="E2195" s="1">
        <v>40.879999999999995</v>
      </c>
    </row>
    <row r="2196" spans="1:5" x14ac:dyDescent="0.3">
      <c r="A2196">
        <v>36011</v>
      </c>
      <c r="B2196">
        <v>2014</v>
      </c>
      <c r="C2196">
        <v>2</v>
      </c>
      <c r="D2196">
        <v>61</v>
      </c>
      <c r="E2196" s="1">
        <v>44.53</v>
      </c>
    </row>
    <row r="2197" spans="1:5" x14ac:dyDescent="0.3">
      <c r="A2197">
        <v>36011</v>
      </c>
      <c r="B2197">
        <v>2015</v>
      </c>
      <c r="C2197">
        <v>2</v>
      </c>
      <c r="D2197">
        <v>59</v>
      </c>
      <c r="E2197" s="1">
        <v>43.07</v>
      </c>
    </row>
    <row r="2198" spans="1:5" x14ac:dyDescent="0.3">
      <c r="A2198">
        <v>36011</v>
      </c>
      <c r="B2198">
        <v>2016</v>
      </c>
      <c r="C2198">
        <v>2</v>
      </c>
      <c r="D2198">
        <v>59</v>
      </c>
      <c r="E2198" s="1">
        <v>43.07</v>
      </c>
    </row>
    <row r="2199" spans="1:5" x14ac:dyDescent="0.3">
      <c r="A2199">
        <v>36011</v>
      </c>
      <c r="B2199">
        <v>2017</v>
      </c>
      <c r="C2199">
        <v>2</v>
      </c>
      <c r="D2199">
        <v>58</v>
      </c>
      <c r="E2199" s="1">
        <v>42.339999999999996</v>
      </c>
    </row>
    <row r="2200" spans="1:5" x14ac:dyDescent="0.3">
      <c r="A2200">
        <v>36011</v>
      </c>
      <c r="B2200">
        <v>2018</v>
      </c>
      <c r="C2200">
        <v>2</v>
      </c>
      <c r="D2200">
        <v>55</v>
      </c>
      <c r="E2200" s="1">
        <v>40.15</v>
      </c>
    </row>
    <row r="2201" spans="1:5" x14ac:dyDescent="0.3">
      <c r="A2201">
        <v>36011</v>
      </c>
      <c r="B2201">
        <v>2019</v>
      </c>
      <c r="C2201">
        <v>2</v>
      </c>
      <c r="D2201">
        <v>47</v>
      </c>
      <c r="E2201" s="1">
        <v>34.31</v>
      </c>
    </row>
    <row r="2202" spans="1:5" x14ac:dyDescent="0.3">
      <c r="A2202">
        <v>36012</v>
      </c>
      <c r="B2202">
        <v>2009</v>
      </c>
      <c r="C2202">
        <v>2</v>
      </c>
      <c r="D2202">
        <v>63</v>
      </c>
      <c r="E2202" s="1">
        <v>45.99</v>
      </c>
    </row>
    <row r="2203" spans="1:5" x14ac:dyDescent="0.3">
      <c r="A2203">
        <v>36012</v>
      </c>
      <c r="B2203">
        <v>2010</v>
      </c>
      <c r="C2203">
        <v>2</v>
      </c>
      <c r="D2203">
        <v>74</v>
      </c>
      <c r="E2203" s="1">
        <v>54.019999999999996</v>
      </c>
    </row>
    <row r="2204" spans="1:5" x14ac:dyDescent="0.3">
      <c r="A2204">
        <v>36012</v>
      </c>
      <c r="B2204">
        <v>2011</v>
      </c>
      <c r="C2204">
        <v>2</v>
      </c>
      <c r="D2204">
        <v>70</v>
      </c>
      <c r="E2204" s="1">
        <v>51.1</v>
      </c>
    </row>
    <row r="2205" spans="1:5" x14ac:dyDescent="0.3">
      <c r="A2205">
        <v>36012</v>
      </c>
      <c r="B2205">
        <v>2012</v>
      </c>
      <c r="C2205">
        <v>2</v>
      </c>
      <c r="D2205">
        <v>64</v>
      </c>
      <c r="E2205" s="1">
        <v>46.72</v>
      </c>
    </row>
    <row r="2206" spans="1:5" x14ac:dyDescent="0.3">
      <c r="A2206">
        <v>36012</v>
      </c>
      <c r="B2206">
        <v>2013</v>
      </c>
      <c r="C2206">
        <v>2</v>
      </c>
      <c r="D2206">
        <v>60</v>
      </c>
      <c r="E2206" s="1">
        <v>43.8</v>
      </c>
    </row>
    <row r="2207" spans="1:5" x14ac:dyDescent="0.3">
      <c r="A2207">
        <v>36012</v>
      </c>
      <c r="B2207">
        <v>2014</v>
      </c>
      <c r="C2207">
        <v>2</v>
      </c>
      <c r="D2207">
        <v>66</v>
      </c>
      <c r="E2207" s="1">
        <v>48.18</v>
      </c>
    </row>
    <row r="2208" spans="1:5" x14ac:dyDescent="0.3">
      <c r="A2208">
        <v>36012</v>
      </c>
      <c r="B2208">
        <v>2015</v>
      </c>
      <c r="C2208">
        <v>2</v>
      </c>
      <c r="D2208">
        <v>63</v>
      </c>
      <c r="E2208" s="1">
        <v>45.99</v>
      </c>
    </row>
    <row r="2209" spans="1:5" x14ac:dyDescent="0.3">
      <c r="A2209">
        <v>36012</v>
      </c>
      <c r="B2209">
        <v>2016</v>
      </c>
      <c r="C2209">
        <v>2</v>
      </c>
      <c r="D2209">
        <v>64</v>
      </c>
      <c r="E2209" s="1">
        <v>46.72</v>
      </c>
    </row>
    <row r="2210" spans="1:5" x14ac:dyDescent="0.3">
      <c r="A2210">
        <v>36012</v>
      </c>
      <c r="B2210">
        <v>2017</v>
      </c>
      <c r="C2210">
        <v>2</v>
      </c>
      <c r="D2210">
        <v>66</v>
      </c>
      <c r="E2210" s="1">
        <v>48.18</v>
      </c>
    </row>
    <row r="2211" spans="1:5" x14ac:dyDescent="0.3">
      <c r="A2211">
        <v>36012</v>
      </c>
      <c r="B2211">
        <v>2018</v>
      </c>
      <c r="C2211">
        <v>2</v>
      </c>
      <c r="D2211">
        <v>72</v>
      </c>
      <c r="E2211" s="1">
        <v>52.56</v>
      </c>
    </row>
    <row r="2212" spans="1:5" x14ac:dyDescent="0.3">
      <c r="A2212">
        <v>36012</v>
      </c>
      <c r="B2212">
        <v>2019</v>
      </c>
      <c r="C2212">
        <v>2</v>
      </c>
      <c r="D2212">
        <v>58</v>
      </c>
      <c r="E2212" s="1">
        <v>42.339999999999996</v>
      </c>
    </row>
    <row r="2213" spans="1:5" x14ac:dyDescent="0.3">
      <c r="A2213">
        <v>36015</v>
      </c>
      <c r="B2213">
        <v>2009</v>
      </c>
      <c r="C2213">
        <v>2</v>
      </c>
      <c r="D2213">
        <v>404</v>
      </c>
      <c r="E2213" s="1">
        <v>294.92</v>
      </c>
    </row>
    <row r="2214" spans="1:5" x14ac:dyDescent="0.3">
      <c r="A2214">
        <v>36015</v>
      </c>
      <c r="B2214">
        <v>2010</v>
      </c>
      <c r="C2214">
        <v>2</v>
      </c>
      <c r="D2214">
        <v>384</v>
      </c>
      <c r="E2214" s="1">
        <v>280.32</v>
      </c>
    </row>
    <row r="2215" spans="1:5" x14ac:dyDescent="0.3">
      <c r="A2215">
        <v>36015</v>
      </c>
      <c r="B2215">
        <v>2011</v>
      </c>
      <c r="C2215">
        <v>2</v>
      </c>
      <c r="D2215">
        <v>379</v>
      </c>
      <c r="E2215" s="1">
        <v>276.67</v>
      </c>
    </row>
    <row r="2216" spans="1:5" x14ac:dyDescent="0.3">
      <c r="A2216">
        <v>36015</v>
      </c>
      <c r="B2216">
        <v>2012</v>
      </c>
      <c r="C2216">
        <v>2</v>
      </c>
      <c r="D2216">
        <v>390</v>
      </c>
      <c r="E2216" s="1">
        <v>284.7</v>
      </c>
    </row>
    <row r="2217" spans="1:5" x14ac:dyDescent="0.3">
      <c r="A2217">
        <v>36015</v>
      </c>
      <c r="B2217">
        <v>2013</v>
      </c>
      <c r="C2217">
        <v>2</v>
      </c>
      <c r="D2217">
        <v>425</v>
      </c>
      <c r="E2217" s="1">
        <v>310.25</v>
      </c>
    </row>
    <row r="2218" spans="1:5" x14ac:dyDescent="0.3">
      <c r="A2218">
        <v>36015</v>
      </c>
      <c r="B2218">
        <v>2014</v>
      </c>
      <c r="C2218">
        <v>2</v>
      </c>
      <c r="D2218">
        <v>414</v>
      </c>
      <c r="E2218" s="1">
        <v>302.21999999999997</v>
      </c>
    </row>
    <row r="2219" spans="1:5" x14ac:dyDescent="0.3">
      <c r="A2219">
        <v>36015</v>
      </c>
      <c r="B2219">
        <v>2015</v>
      </c>
      <c r="C2219">
        <v>2</v>
      </c>
      <c r="D2219">
        <v>386</v>
      </c>
      <c r="E2219" s="1">
        <v>281.77999999999997</v>
      </c>
    </row>
    <row r="2220" spans="1:5" x14ac:dyDescent="0.3">
      <c r="A2220">
        <v>36015</v>
      </c>
      <c r="B2220">
        <v>2016</v>
      </c>
      <c r="C2220">
        <v>2</v>
      </c>
      <c r="D2220">
        <v>411</v>
      </c>
      <c r="E2220" s="1">
        <v>300.02999999999997</v>
      </c>
    </row>
    <row r="2221" spans="1:5" x14ac:dyDescent="0.3">
      <c r="A2221">
        <v>36015</v>
      </c>
      <c r="B2221">
        <v>2017</v>
      </c>
      <c r="C2221">
        <v>2</v>
      </c>
      <c r="D2221">
        <v>411</v>
      </c>
      <c r="E2221" s="1">
        <v>300.02999999999997</v>
      </c>
    </row>
    <row r="2222" spans="1:5" x14ac:dyDescent="0.3">
      <c r="A2222">
        <v>36015</v>
      </c>
      <c r="B2222">
        <v>2018</v>
      </c>
      <c r="C2222">
        <v>2</v>
      </c>
      <c r="D2222">
        <v>433</v>
      </c>
      <c r="E2222" s="1">
        <v>316.08999999999997</v>
      </c>
    </row>
    <row r="2223" spans="1:5" x14ac:dyDescent="0.3">
      <c r="A2223">
        <v>36015</v>
      </c>
      <c r="B2223">
        <v>2019</v>
      </c>
      <c r="C2223">
        <v>2</v>
      </c>
      <c r="D2223">
        <v>376</v>
      </c>
      <c r="E2223" s="1">
        <v>274.48</v>
      </c>
    </row>
    <row r="2224" spans="1:5" x14ac:dyDescent="0.3">
      <c r="A2224">
        <v>36019</v>
      </c>
      <c r="B2224">
        <v>2009</v>
      </c>
      <c r="C2224">
        <v>2</v>
      </c>
      <c r="D2224">
        <v>79</v>
      </c>
      <c r="E2224" s="1">
        <v>57.67</v>
      </c>
    </row>
    <row r="2225" spans="1:5" x14ac:dyDescent="0.3">
      <c r="A2225">
        <v>36019</v>
      </c>
      <c r="B2225">
        <v>2010</v>
      </c>
      <c r="C2225">
        <v>2</v>
      </c>
      <c r="D2225">
        <v>83</v>
      </c>
      <c r="E2225" s="1">
        <v>60.589999999999996</v>
      </c>
    </row>
    <row r="2226" spans="1:5" x14ac:dyDescent="0.3">
      <c r="A2226">
        <v>36019</v>
      </c>
      <c r="B2226">
        <v>2011</v>
      </c>
      <c r="C2226">
        <v>2</v>
      </c>
      <c r="D2226">
        <v>84</v>
      </c>
      <c r="E2226" s="1">
        <v>61.32</v>
      </c>
    </row>
    <row r="2227" spans="1:5" x14ac:dyDescent="0.3">
      <c r="A2227">
        <v>36019</v>
      </c>
      <c r="B2227">
        <v>2012</v>
      </c>
      <c r="C2227">
        <v>2</v>
      </c>
      <c r="D2227">
        <v>59</v>
      </c>
      <c r="E2227" s="1">
        <v>43.07</v>
      </c>
    </row>
    <row r="2228" spans="1:5" x14ac:dyDescent="0.3">
      <c r="A2228">
        <v>36019</v>
      </c>
      <c r="B2228">
        <v>2013</v>
      </c>
      <c r="C2228">
        <v>2</v>
      </c>
      <c r="D2228">
        <v>62</v>
      </c>
      <c r="E2228" s="1">
        <v>45.26</v>
      </c>
    </row>
    <row r="2229" spans="1:5" x14ac:dyDescent="0.3">
      <c r="A2229">
        <v>36019</v>
      </c>
      <c r="B2229">
        <v>2014</v>
      </c>
      <c r="C2229">
        <v>2</v>
      </c>
      <c r="D2229">
        <v>54</v>
      </c>
      <c r="E2229" s="1">
        <v>39.42</v>
      </c>
    </row>
    <row r="2230" spans="1:5" x14ac:dyDescent="0.3">
      <c r="A2230">
        <v>36019</v>
      </c>
      <c r="B2230">
        <v>2015</v>
      </c>
      <c r="C2230">
        <v>2</v>
      </c>
      <c r="D2230">
        <v>75</v>
      </c>
      <c r="E2230" s="1">
        <v>54.75</v>
      </c>
    </row>
    <row r="2231" spans="1:5" x14ac:dyDescent="0.3">
      <c r="A2231">
        <v>36019</v>
      </c>
      <c r="B2231">
        <v>2016</v>
      </c>
      <c r="C2231">
        <v>2</v>
      </c>
      <c r="D2231">
        <v>65</v>
      </c>
      <c r="E2231" s="1">
        <v>47.449999999999996</v>
      </c>
    </row>
    <row r="2232" spans="1:5" x14ac:dyDescent="0.3">
      <c r="A2232">
        <v>36019</v>
      </c>
      <c r="B2232">
        <v>2017</v>
      </c>
      <c r="C2232">
        <v>2</v>
      </c>
      <c r="D2232">
        <v>77</v>
      </c>
      <c r="E2232" s="1">
        <v>56.21</v>
      </c>
    </row>
    <row r="2233" spans="1:5" x14ac:dyDescent="0.3">
      <c r="A2233">
        <v>36019</v>
      </c>
      <c r="B2233">
        <v>2018</v>
      </c>
      <c r="C2233">
        <v>2</v>
      </c>
      <c r="D2233">
        <v>69</v>
      </c>
      <c r="E2233" s="1">
        <v>50.37</v>
      </c>
    </row>
    <row r="2234" spans="1:5" x14ac:dyDescent="0.3">
      <c r="A2234">
        <v>36019</v>
      </c>
      <c r="B2234">
        <v>2019</v>
      </c>
      <c r="C2234">
        <v>2</v>
      </c>
      <c r="D2234">
        <v>77</v>
      </c>
      <c r="E2234" s="1">
        <v>56.21</v>
      </c>
    </row>
    <row r="2235" spans="1:5" x14ac:dyDescent="0.3">
      <c r="A2235">
        <v>37002</v>
      </c>
      <c r="B2235">
        <v>2009</v>
      </c>
      <c r="C2235">
        <v>2</v>
      </c>
      <c r="D2235">
        <v>63</v>
      </c>
      <c r="E2235" s="1">
        <v>45.99</v>
      </c>
    </row>
    <row r="2236" spans="1:5" x14ac:dyDescent="0.3">
      <c r="A2236">
        <v>37002</v>
      </c>
      <c r="B2236">
        <v>2010</v>
      </c>
      <c r="C2236">
        <v>2</v>
      </c>
      <c r="D2236">
        <v>47</v>
      </c>
      <c r="E2236" s="1">
        <v>34.31</v>
      </c>
    </row>
    <row r="2237" spans="1:5" x14ac:dyDescent="0.3">
      <c r="A2237">
        <v>37002</v>
      </c>
      <c r="B2237">
        <v>2011</v>
      </c>
      <c r="C2237">
        <v>2</v>
      </c>
      <c r="D2237">
        <v>64</v>
      </c>
      <c r="E2237" s="1">
        <v>46.72</v>
      </c>
    </row>
    <row r="2238" spans="1:5" x14ac:dyDescent="0.3">
      <c r="A2238">
        <v>37002</v>
      </c>
      <c r="B2238">
        <v>2012</v>
      </c>
      <c r="C2238">
        <v>2</v>
      </c>
      <c r="D2238">
        <v>47</v>
      </c>
      <c r="E2238" s="1">
        <v>34.31</v>
      </c>
    </row>
    <row r="2239" spans="1:5" x14ac:dyDescent="0.3">
      <c r="A2239">
        <v>37002</v>
      </c>
      <c r="B2239">
        <v>2013</v>
      </c>
      <c r="C2239">
        <v>2</v>
      </c>
      <c r="D2239">
        <v>48</v>
      </c>
      <c r="E2239" s="1">
        <v>35.04</v>
      </c>
    </row>
    <row r="2240" spans="1:5" x14ac:dyDescent="0.3">
      <c r="A2240">
        <v>37002</v>
      </c>
      <c r="B2240">
        <v>2014</v>
      </c>
      <c r="C2240">
        <v>2</v>
      </c>
      <c r="D2240">
        <v>44</v>
      </c>
      <c r="E2240" s="1">
        <v>32.119999999999997</v>
      </c>
    </row>
    <row r="2241" spans="1:5" x14ac:dyDescent="0.3">
      <c r="A2241">
        <v>37002</v>
      </c>
      <c r="B2241">
        <v>2015</v>
      </c>
      <c r="C2241">
        <v>2</v>
      </c>
      <c r="D2241">
        <v>54</v>
      </c>
      <c r="E2241" s="1">
        <v>39.42</v>
      </c>
    </row>
    <row r="2242" spans="1:5" x14ac:dyDescent="0.3">
      <c r="A2242">
        <v>37002</v>
      </c>
      <c r="B2242">
        <v>2016</v>
      </c>
      <c r="C2242">
        <v>2</v>
      </c>
      <c r="D2242">
        <v>44</v>
      </c>
      <c r="E2242" s="1">
        <v>32.119999999999997</v>
      </c>
    </row>
    <row r="2243" spans="1:5" x14ac:dyDescent="0.3">
      <c r="A2243">
        <v>37002</v>
      </c>
      <c r="B2243">
        <v>2017</v>
      </c>
      <c r="C2243">
        <v>2</v>
      </c>
      <c r="D2243">
        <v>56</v>
      </c>
      <c r="E2243" s="1">
        <v>40.879999999999995</v>
      </c>
    </row>
    <row r="2244" spans="1:5" x14ac:dyDescent="0.3">
      <c r="A2244">
        <v>37002</v>
      </c>
      <c r="B2244">
        <v>2018</v>
      </c>
      <c r="C2244">
        <v>2</v>
      </c>
      <c r="D2244">
        <v>52</v>
      </c>
      <c r="E2244" s="1">
        <v>37.96</v>
      </c>
    </row>
    <row r="2245" spans="1:5" x14ac:dyDescent="0.3">
      <c r="A2245">
        <v>37002</v>
      </c>
      <c r="B2245">
        <v>2019</v>
      </c>
      <c r="C2245">
        <v>2</v>
      </c>
      <c r="D2245">
        <v>63</v>
      </c>
      <c r="E2245" s="1">
        <v>45.99</v>
      </c>
    </row>
    <row r="2246" spans="1:5" x14ac:dyDescent="0.3">
      <c r="A2246">
        <v>37007</v>
      </c>
      <c r="B2246">
        <v>2009</v>
      </c>
      <c r="C2246">
        <v>2</v>
      </c>
      <c r="D2246">
        <v>70</v>
      </c>
      <c r="E2246" s="1">
        <v>51.1</v>
      </c>
    </row>
    <row r="2247" spans="1:5" x14ac:dyDescent="0.3">
      <c r="A2247">
        <v>37007</v>
      </c>
      <c r="B2247">
        <v>2010</v>
      </c>
      <c r="C2247">
        <v>2</v>
      </c>
      <c r="D2247">
        <v>86</v>
      </c>
      <c r="E2247" s="1">
        <v>62.78</v>
      </c>
    </row>
    <row r="2248" spans="1:5" x14ac:dyDescent="0.3">
      <c r="A2248">
        <v>37007</v>
      </c>
      <c r="B2248">
        <v>2011</v>
      </c>
      <c r="C2248">
        <v>2</v>
      </c>
      <c r="D2248">
        <v>73</v>
      </c>
      <c r="E2248" s="1">
        <v>53.29</v>
      </c>
    </row>
    <row r="2249" spans="1:5" x14ac:dyDescent="0.3">
      <c r="A2249">
        <v>37007</v>
      </c>
      <c r="B2249">
        <v>2012</v>
      </c>
      <c r="C2249">
        <v>2</v>
      </c>
      <c r="D2249">
        <v>77</v>
      </c>
      <c r="E2249" s="1">
        <v>56.21</v>
      </c>
    </row>
    <row r="2250" spans="1:5" x14ac:dyDescent="0.3">
      <c r="A2250">
        <v>37007</v>
      </c>
      <c r="B2250">
        <v>2013</v>
      </c>
      <c r="C2250">
        <v>2</v>
      </c>
      <c r="D2250">
        <v>67</v>
      </c>
      <c r="E2250" s="1">
        <v>48.91</v>
      </c>
    </row>
    <row r="2251" spans="1:5" x14ac:dyDescent="0.3">
      <c r="A2251">
        <v>37007</v>
      </c>
      <c r="B2251">
        <v>2014</v>
      </c>
      <c r="C2251">
        <v>2</v>
      </c>
      <c r="D2251">
        <v>72</v>
      </c>
      <c r="E2251" s="1">
        <v>52.56</v>
      </c>
    </row>
    <row r="2252" spans="1:5" x14ac:dyDescent="0.3">
      <c r="A2252">
        <v>37007</v>
      </c>
      <c r="B2252">
        <v>2015</v>
      </c>
      <c r="C2252">
        <v>2</v>
      </c>
      <c r="D2252">
        <v>61</v>
      </c>
      <c r="E2252" s="1">
        <v>44.53</v>
      </c>
    </row>
    <row r="2253" spans="1:5" x14ac:dyDescent="0.3">
      <c r="A2253">
        <v>37007</v>
      </c>
      <c r="B2253">
        <v>2016</v>
      </c>
      <c r="C2253">
        <v>2</v>
      </c>
      <c r="D2253">
        <v>81</v>
      </c>
      <c r="E2253" s="1">
        <v>59.129999999999995</v>
      </c>
    </row>
    <row r="2254" spans="1:5" x14ac:dyDescent="0.3">
      <c r="A2254">
        <v>37007</v>
      </c>
      <c r="B2254">
        <v>2017</v>
      </c>
      <c r="C2254">
        <v>2</v>
      </c>
      <c r="D2254">
        <v>50</v>
      </c>
      <c r="E2254" s="1">
        <v>36.5</v>
      </c>
    </row>
    <row r="2255" spans="1:5" x14ac:dyDescent="0.3">
      <c r="A2255">
        <v>37007</v>
      </c>
      <c r="B2255">
        <v>2018</v>
      </c>
      <c r="C2255">
        <v>2</v>
      </c>
      <c r="D2255">
        <v>68</v>
      </c>
      <c r="E2255" s="1">
        <v>49.64</v>
      </c>
    </row>
    <row r="2256" spans="1:5" x14ac:dyDescent="0.3">
      <c r="A2256">
        <v>37007</v>
      </c>
      <c r="B2256">
        <v>2019</v>
      </c>
      <c r="C2256">
        <v>2</v>
      </c>
      <c r="D2256">
        <v>60</v>
      </c>
      <c r="E2256" s="1">
        <v>43.8</v>
      </c>
    </row>
    <row r="2257" spans="1:5" x14ac:dyDescent="0.3">
      <c r="A2257">
        <v>37010</v>
      </c>
      <c r="B2257">
        <v>2009</v>
      </c>
      <c r="C2257">
        <v>2</v>
      </c>
      <c r="D2257">
        <v>50</v>
      </c>
      <c r="E2257" s="1">
        <v>36.5</v>
      </c>
    </row>
    <row r="2258" spans="1:5" x14ac:dyDescent="0.3">
      <c r="A2258">
        <v>37010</v>
      </c>
      <c r="B2258">
        <v>2010</v>
      </c>
      <c r="C2258">
        <v>2</v>
      </c>
      <c r="D2258">
        <v>51</v>
      </c>
      <c r="E2258" s="1">
        <v>37.229999999999997</v>
      </c>
    </row>
    <row r="2259" spans="1:5" x14ac:dyDescent="0.3">
      <c r="A2259">
        <v>37010</v>
      </c>
      <c r="B2259">
        <v>2011</v>
      </c>
      <c r="C2259">
        <v>2</v>
      </c>
      <c r="D2259">
        <v>49</v>
      </c>
      <c r="E2259" s="1">
        <v>35.769999999999996</v>
      </c>
    </row>
    <row r="2260" spans="1:5" x14ac:dyDescent="0.3">
      <c r="A2260">
        <v>37010</v>
      </c>
      <c r="B2260">
        <v>2012</v>
      </c>
      <c r="C2260">
        <v>2</v>
      </c>
      <c r="D2260">
        <v>50</v>
      </c>
      <c r="E2260" s="1">
        <v>36.5</v>
      </c>
    </row>
    <row r="2261" spans="1:5" x14ac:dyDescent="0.3">
      <c r="A2261">
        <v>37010</v>
      </c>
      <c r="B2261">
        <v>2013</v>
      </c>
      <c r="C2261">
        <v>2</v>
      </c>
      <c r="D2261">
        <v>57</v>
      </c>
      <c r="E2261" s="1">
        <v>41.61</v>
      </c>
    </row>
    <row r="2262" spans="1:5" x14ac:dyDescent="0.3">
      <c r="A2262">
        <v>37010</v>
      </c>
      <c r="B2262">
        <v>2014</v>
      </c>
      <c r="C2262">
        <v>2</v>
      </c>
      <c r="D2262">
        <v>47</v>
      </c>
      <c r="E2262" s="1">
        <v>34.31</v>
      </c>
    </row>
    <row r="2263" spans="1:5" x14ac:dyDescent="0.3">
      <c r="A2263">
        <v>37010</v>
      </c>
      <c r="B2263">
        <v>2015</v>
      </c>
      <c r="C2263">
        <v>2</v>
      </c>
      <c r="D2263">
        <v>57</v>
      </c>
      <c r="E2263" s="1">
        <v>41.61</v>
      </c>
    </row>
    <row r="2264" spans="1:5" x14ac:dyDescent="0.3">
      <c r="A2264">
        <v>37010</v>
      </c>
      <c r="B2264">
        <v>2016</v>
      </c>
      <c r="C2264">
        <v>2</v>
      </c>
      <c r="D2264">
        <v>38</v>
      </c>
      <c r="E2264" s="1">
        <v>27.74</v>
      </c>
    </row>
    <row r="2265" spans="1:5" x14ac:dyDescent="0.3">
      <c r="A2265">
        <v>37010</v>
      </c>
      <c r="B2265">
        <v>2017</v>
      </c>
      <c r="C2265">
        <v>2</v>
      </c>
      <c r="D2265">
        <v>45</v>
      </c>
      <c r="E2265" s="1">
        <v>32.85</v>
      </c>
    </row>
    <row r="2266" spans="1:5" x14ac:dyDescent="0.3">
      <c r="A2266">
        <v>37010</v>
      </c>
      <c r="B2266">
        <v>2018</v>
      </c>
      <c r="C2266">
        <v>2</v>
      </c>
      <c r="D2266">
        <v>53</v>
      </c>
      <c r="E2266" s="1">
        <v>38.69</v>
      </c>
    </row>
    <row r="2267" spans="1:5" x14ac:dyDescent="0.3">
      <c r="A2267">
        <v>37010</v>
      </c>
      <c r="B2267">
        <v>2019</v>
      </c>
      <c r="C2267">
        <v>2</v>
      </c>
      <c r="D2267">
        <v>48</v>
      </c>
      <c r="E2267" s="1">
        <v>35.04</v>
      </c>
    </row>
    <row r="2268" spans="1:5" x14ac:dyDescent="0.3">
      <c r="A2268">
        <v>37011</v>
      </c>
      <c r="B2268">
        <v>2009</v>
      </c>
      <c r="C2268">
        <v>2</v>
      </c>
      <c r="D2268">
        <v>34</v>
      </c>
      <c r="E2268" s="1">
        <v>24.82</v>
      </c>
    </row>
    <row r="2269" spans="1:5" x14ac:dyDescent="0.3">
      <c r="A2269">
        <v>37011</v>
      </c>
      <c r="B2269">
        <v>2010</v>
      </c>
      <c r="C2269">
        <v>2</v>
      </c>
      <c r="D2269">
        <v>48</v>
      </c>
      <c r="E2269" s="1">
        <v>35.04</v>
      </c>
    </row>
    <row r="2270" spans="1:5" x14ac:dyDescent="0.3">
      <c r="A2270">
        <v>37011</v>
      </c>
      <c r="B2270">
        <v>2011</v>
      </c>
      <c r="C2270">
        <v>2</v>
      </c>
      <c r="D2270">
        <v>39</v>
      </c>
      <c r="E2270" s="1">
        <v>28.47</v>
      </c>
    </row>
    <row r="2271" spans="1:5" x14ac:dyDescent="0.3">
      <c r="A2271">
        <v>37011</v>
      </c>
      <c r="B2271">
        <v>2012</v>
      </c>
      <c r="C2271">
        <v>2</v>
      </c>
      <c r="D2271">
        <v>19</v>
      </c>
      <c r="E2271" s="1">
        <v>13.87</v>
      </c>
    </row>
    <row r="2272" spans="1:5" x14ac:dyDescent="0.3">
      <c r="A2272">
        <v>37011</v>
      </c>
      <c r="B2272">
        <v>2013</v>
      </c>
      <c r="C2272">
        <v>2</v>
      </c>
      <c r="D2272">
        <v>38</v>
      </c>
      <c r="E2272" s="1">
        <v>27.74</v>
      </c>
    </row>
    <row r="2273" spans="1:5" x14ac:dyDescent="0.3">
      <c r="A2273">
        <v>37011</v>
      </c>
      <c r="B2273">
        <v>2014</v>
      </c>
      <c r="C2273">
        <v>2</v>
      </c>
      <c r="D2273">
        <v>38</v>
      </c>
      <c r="E2273" s="1">
        <v>27.74</v>
      </c>
    </row>
    <row r="2274" spans="1:5" x14ac:dyDescent="0.3">
      <c r="A2274">
        <v>37011</v>
      </c>
      <c r="B2274">
        <v>2015</v>
      </c>
      <c r="C2274">
        <v>2</v>
      </c>
      <c r="D2274">
        <v>29</v>
      </c>
      <c r="E2274" s="1">
        <v>21.169999999999998</v>
      </c>
    </row>
    <row r="2275" spans="1:5" x14ac:dyDescent="0.3">
      <c r="A2275">
        <v>37011</v>
      </c>
      <c r="B2275">
        <v>2016</v>
      </c>
      <c r="C2275">
        <v>2</v>
      </c>
      <c r="D2275">
        <v>25</v>
      </c>
      <c r="E2275" s="1">
        <v>18.25</v>
      </c>
    </row>
    <row r="2276" spans="1:5" x14ac:dyDescent="0.3">
      <c r="A2276">
        <v>37011</v>
      </c>
      <c r="B2276">
        <v>2017</v>
      </c>
      <c r="C2276">
        <v>2</v>
      </c>
      <c r="D2276">
        <v>30</v>
      </c>
      <c r="E2276" s="1">
        <v>21.9</v>
      </c>
    </row>
    <row r="2277" spans="1:5" x14ac:dyDescent="0.3">
      <c r="A2277">
        <v>37011</v>
      </c>
      <c r="B2277">
        <v>2018</v>
      </c>
      <c r="C2277">
        <v>2</v>
      </c>
      <c r="D2277">
        <v>35</v>
      </c>
      <c r="E2277" s="1">
        <v>25.55</v>
      </c>
    </row>
    <row r="2278" spans="1:5" x14ac:dyDescent="0.3">
      <c r="A2278">
        <v>37011</v>
      </c>
      <c r="B2278">
        <v>2019</v>
      </c>
      <c r="C2278">
        <v>2</v>
      </c>
      <c r="D2278">
        <v>32</v>
      </c>
      <c r="E2278" s="1">
        <v>23.36</v>
      </c>
    </row>
    <row r="2279" spans="1:5" x14ac:dyDescent="0.3">
      <c r="A2279">
        <v>37012</v>
      </c>
      <c r="B2279">
        <v>2009</v>
      </c>
      <c r="C2279">
        <v>2</v>
      </c>
      <c r="D2279">
        <v>32</v>
      </c>
      <c r="E2279" s="1">
        <v>23.36</v>
      </c>
    </row>
    <row r="2280" spans="1:5" x14ac:dyDescent="0.3">
      <c r="A2280">
        <v>37012</v>
      </c>
      <c r="B2280">
        <v>2010</v>
      </c>
      <c r="C2280">
        <v>2</v>
      </c>
      <c r="D2280">
        <v>37</v>
      </c>
      <c r="E2280" s="1">
        <v>27.009999999999998</v>
      </c>
    </row>
    <row r="2281" spans="1:5" x14ac:dyDescent="0.3">
      <c r="A2281">
        <v>37012</v>
      </c>
      <c r="B2281">
        <v>2011</v>
      </c>
      <c r="C2281">
        <v>2</v>
      </c>
      <c r="D2281">
        <v>34</v>
      </c>
      <c r="E2281" s="1">
        <v>24.82</v>
      </c>
    </row>
    <row r="2282" spans="1:5" x14ac:dyDescent="0.3">
      <c r="A2282">
        <v>37012</v>
      </c>
      <c r="B2282">
        <v>2012</v>
      </c>
      <c r="C2282">
        <v>2</v>
      </c>
      <c r="D2282">
        <v>38</v>
      </c>
      <c r="E2282" s="1">
        <v>27.74</v>
      </c>
    </row>
    <row r="2283" spans="1:5" x14ac:dyDescent="0.3">
      <c r="A2283">
        <v>37012</v>
      </c>
      <c r="B2283">
        <v>2013</v>
      </c>
      <c r="C2283">
        <v>2</v>
      </c>
      <c r="D2283">
        <v>33</v>
      </c>
      <c r="E2283" s="1">
        <v>24.09</v>
      </c>
    </row>
    <row r="2284" spans="1:5" x14ac:dyDescent="0.3">
      <c r="A2284">
        <v>37012</v>
      </c>
      <c r="B2284">
        <v>2014</v>
      </c>
      <c r="C2284">
        <v>2</v>
      </c>
      <c r="D2284">
        <v>22</v>
      </c>
      <c r="E2284" s="1">
        <v>16.059999999999999</v>
      </c>
    </row>
    <row r="2285" spans="1:5" x14ac:dyDescent="0.3">
      <c r="A2285">
        <v>37012</v>
      </c>
      <c r="B2285">
        <v>2015</v>
      </c>
      <c r="C2285">
        <v>2</v>
      </c>
      <c r="D2285">
        <v>26</v>
      </c>
      <c r="E2285" s="1">
        <v>18.98</v>
      </c>
    </row>
    <row r="2286" spans="1:5" x14ac:dyDescent="0.3">
      <c r="A2286">
        <v>37012</v>
      </c>
      <c r="B2286">
        <v>2016</v>
      </c>
      <c r="C2286">
        <v>2</v>
      </c>
      <c r="D2286">
        <v>31</v>
      </c>
      <c r="E2286" s="1">
        <v>22.63</v>
      </c>
    </row>
    <row r="2287" spans="1:5" x14ac:dyDescent="0.3">
      <c r="A2287">
        <v>37012</v>
      </c>
      <c r="B2287">
        <v>2017</v>
      </c>
      <c r="C2287">
        <v>2</v>
      </c>
      <c r="D2287">
        <v>37</v>
      </c>
      <c r="E2287" s="1">
        <v>27.009999999999998</v>
      </c>
    </row>
    <row r="2288" spans="1:5" x14ac:dyDescent="0.3">
      <c r="A2288">
        <v>37012</v>
      </c>
      <c r="B2288">
        <v>2018</v>
      </c>
      <c r="C2288">
        <v>2</v>
      </c>
      <c r="D2288">
        <v>41</v>
      </c>
      <c r="E2288" s="1">
        <v>29.93</v>
      </c>
    </row>
    <row r="2289" spans="1:5" x14ac:dyDescent="0.3">
      <c r="A2289">
        <v>37012</v>
      </c>
      <c r="B2289">
        <v>2019</v>
      </c>
      <c r="C2289">
        <v>2</v>
      </c>
      <c r="D2289">
        <v>29</v>
      </c>
      <c r="E2289" s="1">
        <v>21.169999999999998</v>
      </c>
    </row>
    <row r="2290" spans="1:5" x14ac:dyDescent="0.3">
      <c r="A2290">
        <v>37015</v>
      </c>
      <c r="B2290">
        <v>2009</v>
      </c>
      <c r="C2290">
        <v>2</v>
      </c>
      <c r="D2290">
        <v>114</v>
      </c>
      <c r="E2290" s="1">
        <v>83.22</v>
      </c>
    </row>
    <row r="2291" spans="1:5" x14ac:dyDescent="0.3">
      <c r="A2291">
        <v>37015</v>
      </c>
      <c r="B2291">
        <v>2010</v>
      </c>
      <c r="C2291">
        <v>2</v>
      </c>
      <c r="D2291">
        <v>123</v>
      </c>
      <c r="E2291" s="1">
        <v>89.789999999999992</v>
      </c>
    </row>
    <row r="2292" spans="1:5" x14ac:dyDescent="0.3">
      <c r="A2292">
        <v>37015</v>
      </c>
      <c r="B2292">
        <v>2011</v>
      </c>
      <c r="C2292">
        <v>2</v>
      </c>
      <c r="D2292">
        <v>119</v>
      </c>
      <c r="E2292" s="1">
        <v>86.87</v>
      </c>
    </row>
    <row r="2293" spans="1:5" x14ac:dyDescent="0.3">
      <c r="A2293">
        <v>37015</v>
      </c>
      <c r="B2293">
        <v>2012</v>
      </c>
      <c r="C2293">
        <v>2</v>
      </c>
      <c r="D2293">
        <v>111</v>
      </c>
      <c r="E2293" s="1">
        <v>81.03</v>
      </c>
    </row>
    <row r="2294" spans="1:5" x14ac:dyDescent="0.3">
      <c r="A2294">
        <v>37015</v>
      </c>
      <c r="B2294">
        <v>2013</v>
      </c>
      <c r="C2294">
        <v>2</v>
      </c>
      <c r="D2294">
        <v>119</v>
      </c>
      <c r="E2294" s="1">
        <v>86.87</v>
      </c>
    </row>
    <row r="2295" spans="1:5" x14ac:dyDescent="0.3">
      <c r="A2295">
        <v>37015</v>
      </c>
      <c r="B2295">
        <v>2014</v>
      </c>
      <c r="C2295">
        <v>2</v>
      </c>
      <c r="D2295">
        <v>120</v>
      </c>
      <c r="E2295" s="1">
        <v>87.6</v>
      </c>
    </row>
    <row r="2296" spans="1:5" x14ac:dyDescent="0.3">
      <c r="A2296">
        <v>37015</v>
      </c>
      <c r="B2296">
        <v>2015</v>
      </c>
      <c r="C2296">
        <v>2</v>
      </c>
      <c r="D2296">
        <v>120</v>
      </c>
      <c r="E2296" s="1">
        <v>87.6</v>
      </c>
    </row>
    <row r="2297" spans="1:5" x14ac:dyDescent="0.3">
      <c r="A2297">
        <v>37015</v>
      </c>
      <c r="B2297">
        <v>2016</v>
      </c>
      <c r="C2297">
        <v>2</v>
      </c>
      <c r="D2297">
        <v>125</v>
      </c>
      <c r="E2297" s="1">
        <v>91.25</v>
      </c>
    </row>
    <row r="2298" spans="1:5" x14ac:dyDescent="0.3">
      <c r="A2298">
        <v>37015</v>
      </c>
      <c r="B2298">
        <v>2017</v>
      </c>
      <c r="C2298">
        <v>2</v>
      </c>
      <c r="D2298">
        <v>101</v>
      </c>
      <c r="E2298" s="1">
        <v>73.73</v>
      </c>
    </row>
    <row r="2299" spans="1:5" x14ac:dyDescent="0.3">
      <c r="A2299">
        <v>37015</v>
      </c>
      <c r="B2299">
        <v>2018</v>
      </c>
      <c r="C2299">
        <v>2</v>
      </c>
      <c r="D2299">
        <v>141</v>
      </c>
      <c r="E2299" s="1">
        <v>102.92999999999999</v>
      </c>
    </row>
    <row r="2300" spans="1:5" x14ac:dyDescent="0.3">
      <c r="A2300">
        <v>37015</v>
      </c>
      <c r="B2300">
        <v>2019</v>
      </c>
      <c r="C2300">
        <v>2</v>
      </c>
      <c r="D2300">
        <v>108</v>
      </c>
      <c r="E2300" s="1">
        <v>78.84</v>
      </c>
    </row>
    <row r="2301" spans="1:5" x14ac:dyDescent="0.3">
      <c r="A2301">
        <v>37017</v>
      </c>
      <c r="B2301">
        <v>2009</v>
      </c>
      <c r="C2301">
        <v>2</v>
      </c>
      <c r="D2301">
        <v>60</v>
      </c>
      <c r="E2301" s="1">
        <v>43.8</v>
      </c>
    </row>
    <row r="2302" spans="1:5" x14ac:dyDescent="0.3">
      <c r="A2302">
        <v>37017</v>
      </c>
      <c r="B2302">
        <v>2010</v>
      </c>
      <c r="C2302">
        <v>2</v>
      </c>
      <c r="D2302">
        <v>55</v>
      </c>
      <c r="E2302" s="1">
        <v>40.15</v>
      </c>
    </row>
    <row r="2303" spans="1:5" x14ac:dyDescent="0.3">
      <c r="A2303">
        <v>37017</v>
      </c>
      <c r="B2303">
        <v>2011</v>
      </c>
      <c r="C2303">
        <v>2</v>
      </c>
      <c r="D2303">
        <v>60</v>
      </c>
      <c r="E2303" s="1">
        <v>43.8</v>
      </c>
    </row>
    <row r="2304" spans="1:5" x14ac:dyDescent="0.3">
      <c r="A2304">
        <v>37017</v>
      </c>
      <c r="B2304">
        <v>2012</v>
      </c>
      <c r="C2304">
        <v>2</v>
      </c>
      <c r="D2304">
        <v>44</v>
      </c>
      <c r="E2304" s="1">
        <v>32.119999999999997</v>
      </c>
    </row>
    <row r="2305" spans="1:5" x14ac:dyDescent="0.3">
      <c r="A2305">
        <v>37017</v>
      </c>
      <c r="B2305">
        <v>2013</v>
      </c>
      <c r="C2305">
        <v>2</v>
      </c>
      <c r="D2305">
        <v>53</v>
      </c>
      <c r="E2305" s="1">
        <v>38.69</v>
      </c>
    </row>
    <row r="2306" spans="1:5" x14ac:dyDescent="0.3">
      <c r="A2306">
        <v>37017</v>
      </c>
      <c r="B2306">
        <v>2014</v>
      </c>
      <c r="C2306">
        <v>2</v>
      </c>
      <c r="D2306">
        <v>59</v>
      </c>
      <c r="E2306" s="1">
        <v>43.07</v>
      </c>
    </row>
    <row r="2307" spans="1:5" x14ac:dyDescent="0.3">
      <c r="A2307">
        <v>37017</v>
      </c>
      <c r="B2307">
        <v>2015</v>
      </c>
      <c r="C2307">
        <v>2</v>
      </c>
      <c r="D2307">
        <v>71</v>
      </c>
      <c r="E2307" s="1">
        <v>51.83</v>
      </c>
    </row>
    <row r="2308" spans="1:5" x14ac:dyDescent="0.3">
      <c r="A2308">
        <v>37017</v>
      </c>
      <c r="B2308">
        <v>2016</v>
      </c>
      <c r="C2308">
        <v>2</v>
      </c>
      <c r="D2308">
        <v>38</v>
      </c>
      <c r="E2308" s="1">
        <v>27.74</v>
      </c>
    </row>
    <row r="2309" spans="1:5" x14ac:dyDescent="0.3">
      <c r="A2309">
        <v>37017</v>
      </c>
      <c r="B2309">
        <v>2017</v>
      </c>
      <c r="C2309">
        <v>2</v>
      </c>
      <c r="D2309">
        <v>52</v>
      </c>
      <c r="E2309" s="1">
        <v>37.96</v>
      </c>
    </row>
    <row r="2310" spans="1:5" x14ac:dyDescent="0.3">
      <c r="A2310">
        <v>37017</v>
      </c>
      <c r="B2310">
        <v>2018</v>
      </c>
      <c r="C2310">
        <v>2</v>
      </c>
      <c r="D2310">
        <v>35</v>
      </c>
      <c r="E2310" s="1">
        <v>25.55</v>
      </c>
    </row>
    <row r="2311" spans="1:5" x14ac:dyDescent="0.3">
      <c r="A2311">
        <v>37017</v>
      </c>
      <c r="B2311">
        <v>2019</v>
      </c>
      <c r="C2311">
        <v>2</v>
      </c>
      <c r="D2311">
        <v>50</v>
      </c>
      <c r="E2311" s="1">
        <v>36.5</v>
      </c>
    </row>
    <row r="2312" spans="1:5" x14ac:dyDescent="0.3">
      <c r="A2312">
        <v>37018</v>
      </c>
      <c r="B2312">
        <v>2009</v>
      </c>
      <c r="C2312">
        <v>2</v>
      </c>
      <c r="D2312">
        <v>85</v>
      </c>
      <c r="E2312" s="1">
        <v>62.05</v>
      </c>
    </row>
    <row r="2313" spans="1:5" x14ac:dyDescent="0.3">
      <c r="A2313">
        <v>37018</v>
      </c>
      <c r="B2313">
        <v>2010</v>
      </c>
      <c r="C2313">
        <v>2</v>
      </c>
      <c r="D2313">
        <v>106</v>
      </c>
      <c r="E2313" s="1">
        <v>77.38</v>
      </c>
    </row>
    <row r="2314" spans="1:5" x14ac:dyDescent="0.3">
      <c r="A2314">
        <v>37018</v>
      </c>
      <c r="B2314">
        <v>2011</v>
      </c>
      <c r="C2314">
        <v>2</v>
      </c>
      <c r="D2314">
        <v>87</v>
      </c>
      <c r="E2314" s="1">
        <v>63.51</v>
      </c>
    </row>
    <row r="2315" spans="1:5" x14ac:dyDescent="0.3">
      <c r="A2315">
        <v>37018</v>
      </c>
      <c r="B2315">
        <v>2012</v>
      </c>
      <c r="C2315">
        <v>2</v>
      </c>
      <c r="D2315">
        <v>77</v>
      </c>
      <c r="E2315" s="1">
        <v>56.21</v>
      </c>
    </row>
    <row r="2316" spans="1:5" x14ac:dyDescent="0.3">
      <c r="A2316">
        <v>37018</v>
      </c>
      <c r="B2316">
        <v>2013</v>
      </c>
      <c r="C2316">
        <v>2</v>
      </c>
      <c r="D2316">
        <v>91</v>
      </c>
      <c r="E2316" s="1">
        <v>66.429999999999993</v>
      </c>
    </row>
    <row r="2317" spans="1:5" x14ac:dyDescent="0.3">
      <c r="A2317">
        <v>37018</v>
      </c>
      <c r="B2317">
        <v>2014</v>
      </c>
      <c r="C2317">
        <v>2</v>
      </c>
      <c r="D2317">
        <v>93</v>
      </c>
      <c r="E2317" s="1">
        <v>67.89</v>
      </c>
    </row>
    <row r="2318" spans="1:5" x14ac:dyDescent="0.3">
      <c r="A2318">
        <v>37018</v>
      </c>
      <c r="B2318">
        <v>2015</v>
      </c>
      <c r="C2318">
        <v>2</v>
      </c>
      <c r="D2318">
        <v>91</v>
      </c>
      <c r="E2318" s="1">
        <v>66.429999999999993</v>
      </c>
    </row>
    <row r="2319" spans="1:5" x14ac:dyDescent="0.3">
      <c r="A2319">
        <v>37018</v>
      </c>
      <c r="B2319">
        <v>2016</v>
      </c>
      <c r="C2319">
        <v>2</v>
      </c>
      <c r="D2319">
        <v>84</v>
      </c>
      <c r="E2319" s="1">
        <v>61.32</v>
      </c>
    </row>
    <row r="2320" spans="1:5" x14ac:dyDescent="0.3">
      <c r="A2320">
        <v>37018</v>
      </c>
      <c r="B2320">
        <v>2017</v>
      </c>
      <c r="C2320">
        <v>2</v>
      </c>
      <c r="D2320">
        <v>82</v>
      </c>
      <c r="E2320" s="1">
        <v>59.86</v>
      </c>
    </row>
    <row r="2321" spans="1:5" x14ac:dyDescent="0.3">
      <c r="A2321">
        <v>37018</v>
      </c>
      <c r="B2321">
        <v>2018</v>
      </c>
      <c r="C2321">
        <v>2</v>
      </c>
      <c r="D2321">
        <v>85</v>
      </c>
      <c r="E2321" s="1">
        <v>62.05</v>
      </c>
    </row>
    <row r="2322" spans="1:5" x14ac:dyDescent="0.3">
      <c r="A2322">
        <v>37018</v>
      </c>
      <c r="B2322">
        <v>2019</v>
      </c>
      <c r="C2322">
        <v>2</v>
      </c>
      <c r="D2322">
        <v>87</v>
      </c>
      <c r="E2322" s="1">
        <v>63.51</v>
      </c>
    </row>
    <row r="2323" spans="1:5" x14ac:dyDescent="0.3">
      <c r="A2323">
        <v>37020</v>
      </c>
      <c r="B2323">
        <v>2009</v>
      </c>
      <c r="C2323">
        <v>2</v>
      </c>
      <c r="D2323">
        <v>51</v>
      </c>
      <c r="E2323" s="1">
        <v>37.229999999999997</v>
      </c>
    </row>
    <row r="2324" spans="1:5" x14ac:dyDescent="0.3">
      <c r="A2324">
        <v>37020</v>
      </c>
      <c r="B2324">
        <v>2010</v>
      </c>
      <c r="C2324">
        <v>2</v>
      </c>
      <c r="D2324">
        <v>59</v>
      </c>
      <c r="E2324" s="1">
        <v>43.07</v>
      </c>
    </row>
    <row r="2325" spans="1:5" x14ac:dyDescent="0.3">
      <c r="A2325">
        <v>37020</v>
      </c>
      <c r="B2325">
        <v>2011</v>
      </c>
      <c r="C2325">
        <v>2</v>
      </c>
      <c r="D2325">
        <v>48</v>
      </c>
      <c r="E2325" s="1">
        <v>35.04</v>
      </c>
    </row>
    <row r="2326" spans="1:5" x14ac:dyDescent="0.3">
      <c r="A2326">
        <v>37020</v>
      </c>
      <c r="B2326">
        <v>2012</v>
      </c>
      <c r="C2326">
        <v>2</v>
      </c>
      <c r="D2326">
        <v>68</v>
      </c>
      <c r="E2326" s="1">
        <v>49.64</v>
      </c>
    </row>
    <row r="2327" spans="1:5" x14ac:dyDescent="0.3">
      <c r="A2327">
        <v>37020</v>
      </c>
      <c r="B2327">
        <v>2013</v>
      </c>
      <c r="C2327">
        <v>2</v>
      </c>
      <c r="D2327">
        <v>58</v>
      </c>
      <c r="E2327" s="1">
        <v>42.339999999999996</v>
      </c>
    </row>
    <row r="2328" spans="1:5" x14ac:dyDescent="0.3">
      <c r="A2328">
        <v>37020</v>
      </c>
      <c r="B2328">
        <v>2014</v>
      </c>
      <c r="C2328">
        <v>2</v>
      </c>
      <c r="D2328">
        <v>53</v>
      </c>
      <c r="E2328" s="1">
        <v>38.69</v>
      </c>
    </row>
    <row r="2329" spans="1:5" x14ac:dyDescent="0.3">
      <c r="A2329">
        <v>37020</v>
      </c>
      <c r="B2329">
        <v>2015</v>
      </c>
      <c r="C2329">
        <v>2</v>
      </c>
      <c r="D2329">
        <v>49</v>
      </c>
      <c r="E2329" s="1">
        <v>35.769999999999996</v>
      </c>
    </row>
    <row r="2330" spans="1:5" x14ac:dyDescent="0.3">
      <c r="A2330">
        <v>37020</v>
      </c>
      <c r="B2330">
        <v>2016</v>
      </c>
      <c r="C2330">
        <v>2</v>
      </c>
      <c r="D2330">
        <v>54</v>
      </c>
      <c r="E2330" s="1">
        <v>39.42</v>
      </c>
    </row>
    <row r="2331" spans="1:5" x14ac:dyDescent="0.3">
      <c r="A2331">
        <v>37020</v>
      </c>
      <c r="B2331">
        <v>2017</v>
      </c>
      <c r="C2331">
        <v>2</v>
      </c>
      <c r="D2331">
        <v>45</v>
      </c>
      <c r="E2331" s="1">
        <v>32.85</v>
      </c>
    </row>
    <row r="2332" spans="1:5" x14ac:dyDescent="0.3">
      <c r="A2332">
        <v>37020</v>
      </c>
      <c r="B2332">
        <v>2018</v>
      </c>
      <c r="C2332">
        <v>2</v>
      </c>
      <c r="D2332">
        <v>70</v>
      </c>
      <c r="E2332" s="1">
        <v>51.1</v>
      </c>
    </row>
    <row r="2333" spans="1:5" x14ac:dyDescent="0.3">
      <c r="A2333">
        <v>37020</v>
      </c>
      <c r="B2333">
        <v>2019</v>
      </c>
      <c r="C2333">
        <v>2</v>
      </c>
      <c r="D2333">
        <v>43</v>
      </c>
      <c r="E2333" s="1">
        <v>31.39</v>
      </c>
    </row>
    <row r="2334" spans="1:5" x14ac:dyDescent="0.3">
      <c r="A2334">
        <v>38002</v>
      </c>
      <c r="B2334">
        <v>2009</v>
      </c>
      <c r="C2334">
        <v>2</v>
      </c>
      <c r="D2334">
        <v>29</v>
      </c>
      <c r="E2334" s="1">
        <v>21.169999999999998</v>
      </c>
    </row>
    <row r="2335" spans="1:5" x14ac:dyDescent="0.3">
      <c r="A2335">
        <v>38002</v>
      </c>
      <c r="B2335">
        <v>2010</v>
      </c>
      <c r="C2335">
        <v>2</v>
      </c>
      <c r="D2335">
        <v>22</v>
      </c>
      <c r="E2335" s="1">
        <v>16.059999999999999</v>
      </c>
    </row>
    <row r="2336" spans="1:5" x14ac:dyDescent="0.3">
      <c r="A2336">
        <v>38002</v>
      </c>
      <c r="B2336">
        <v>2011</v>
      </c>
      <c r="C2336">
        <v>2</v>
      </c>
      <c r="D2336">
        <v>32</v>
      </c>
      <c r="E2336" s="1">
        <v>23.36</v>
      </c>
    </row>
    <row r="2337" spans="1:5" x14ac:dyDescent="0.3">
      <c r="A2337">
        <v>38002</v>
      </c>
      <c r="B2337">
        <v>2012</v>
      </c>
      <c r="C2337">
        <v>2</v>
      </c>
      <c r="D2337">
        <v>33</v>
      </c>
      <c r="E2337" s="1">
        <v>24.09</v>
      </c>
    </row>
    <row r="2338" spans="1:5" x14ac:dyDescent="0.3">
      <c r="A2338">
        <v>38002</v>
      </c>
      <c r="B2338">
        <v>2013</v>
      </c>
      <c r="C2338">
        <v>2</v>
      </c>
      <c r="D2338">
        <v>30</v>
      </c>
      <c r="E2338" s="1">
        <v>21.9</v>
      </c>
    </row>
    <row r="2339" spans="1:5" x14ac:dyDescent="0.3">
      <c r="A2339">
        <v>38002</v>
      </c>
      <c r="B2339">
        <v>2014</v>
      </c>
      <c r="C2339">
        <v>2</v>
      </c>
      <c r="D2339">
        <v>24</v>
      </c>
      <c r="E2339" s="1">
        <v>17.52</v>
      </c>
    </row>
    <row r="2340" spans="1:5" x14ac:dyDescent="0.3">
      <c r="A2340">
        <v>38002</v>
      </c>
      <c r="B2340">
        <v>2015</v>
      </c>
      <c r="C2340">
        <v>2</v>
      </c>
      <c r="D2340">
        <v>31</v>
      </c>
      <c r="E2340" s="1">
        <v>22.63</v>
      </c>
    </row>
    <row r="2341" spans="1:5" x14ac:dyDescent="0.3">
      <c r="A2341">
        <v>38002</v>
      </c>
      <c r="B2341">
        <v>2016</v>
      </c>
      <c r="C2341">
        <v>2</v>
      </c>
      <c r="D2341">
        <v>28</v>
      </c>
      <c r="E2341" s="1">
        <v>20.439999999999998</v>
      </c>
    </row>
    <row r="2342" spans="1:5" x14ac:dyDescent="0.3">
      <c r="A2342">
        <v>38002</v>
      </c>
      <c r="B2342">
        <v>2017</v>
      </c>
      <c r="C2342">
        <v>2</v>
      </c>
      <c r="D2342">
        <v>31</v>
      </c>
      <c r="E2342" s="1">
        <v>22.63</v>
      </c>
    </row>
    <row r="2343" spans="1:5" x14ac:dyDescent="0.3">
      <c r="A2343">
        <v>38002</v>
      </c>
      <c r="B2343">
        <v>2018</v>
      </c>
      <c r="C2343">
        <v>2</v>
      </c>
      <c r="D2343">
        <v>30</v>
      </c>
      <c r="E2343" s="1">
        <v>21.9</v>
      </c>
    </row>
    <row r="2344" spans="1:5" x14ac:dyDescent="0.3">
      <c r="A2344">
        <v>38002</v>
      </c>
      <c r="B2344">
        <v>2019</v>
      </c>
      <c r="C2344">
        <v>2</v>
      </c>
      <c r="D2344">
        <v>23</v>
      </c>
      <c r="E2344" s="1">
        <v>16.79</v>
      </c>
    </row>
    <row r="2345" spans="1:5" x14ac:dyDescent="0.3">
      <c r="A2345">
        <v>38008</v>
      </c>
      <c r="B2345">
        <v>2009</v>
      </c>
      <c r="C2345">
        <v>2</v>
      </c>
      <c r="D2345">
        <v>49</v>
      </c>
      <c r="E2345" s="1">
        <v>35.769999999999996</v>
      </c>
    </row>
    <row r="2346" spans="1:5" x14ac:dyDescent="0.3">
      <c r="A2346">
        <v>38008</v>
      </c>
      <c r="B2346">
        <v>2010</v>
      </c>
      <c r="C2346">
        <v>2</v>
      </c>
      <c r="D2346">
        <v>43</v>
      </c>
      <c r="E2346" s="1">
        <v>31.39</v>
      </c>
    </row>
    <row r="2347" spans="1:5" x14ac:dyDescent="0.3">
      <c r="A2347">
        <v>38008</v>
      </c>
      <c r="B2347">
        <v>2011</v>
      </c>
      <c r="C2347">
        <v>2</v>
      </c>
      <c r="D2347">
        <v>43</v>
      </c>
      <c r="E2347" s="1">
        <v>31.39</v>
      </c>
    </row>
    <row r="2348" spans="1:5" x14ac:dyDescent="0.3">
      <c r="A2348">
        <v>38008</v>
      </c>
      <c r="B2348">
        <v>2012</v>
      </c>
      <c r="C2348">
        <v>2</v>
      </c>
      <c r="D2348">
        <v>47</v>
      </c>
      <c r="E2348" s="1">
        <v>34.31</v>
      </c>
    </row>
    <row r="2349" spans="1:5" x14ac:dyDescent="0.3">
      <c r="A2349">
        <v>38008</v>
      </c>
      <c r="B2349">
        <v>2013</v>
      </c>
      <c r="C2349">
        <v>2</v>
      </c>
      <c r="D2349">
        <v>48</v>
      </c>
      <c r="E2349" s="1">
        <v>35.04</v>
      </c>
    </row>
    <row r="2350" spans="1:5" x14ac:dyDescent="0.3">
      <c r="A2350">
        <v>38008</v>
      </c>
      <c r="B2350">
        <v>2014</v>
      </c>
      <c r="C2350">
        <v>2</v>
      </c>
      <c r="D2350">
        <v>55</v>
      </c>
      <c r="E2350" s="1">
        <v>40.15</v>
      </c>
    </row>
    <row r="2351" spans="1:5" x14ac:dyDescent="0.3">
      <c r="A2351">
        <v>38008</v>
      </c>
      <c r="B2351">
        <v>2015</v>
      </c>
      <c r="C2351">
        <v>2</v>
      </c>
      <c r="D2351">
        <v>47</v>
      </c>
      <c r="E2351" s="1">
        <v>34.31</v>
      </c>
    </row>
    <row r="2352" spans="1:5" x14ac:dyDescent="0.3">
      <c r="A2352">
        <v>38008</v>
      </c>
      <c r="B2352">
        <v>2016</v>
      </c>
      <c r="C2352">
        <v>2</v>
      </c>
      <c r="D2352">
        <v>45</v>
      </c>
      <c r="E2352" s="1">
        <v>32.85</v>
      </c>
    </row>
    <row r="2353" spans="1:5" x14ac:dyDescent="0.3">
      <c r="A2353">
        <v>38008</v>
      </c>
      <c r="B2353">
        <v>2017</v>
      </c>
      <c r="C2353">
        <v>2</v>
      </c>
      <c r="D2353">
        <v>42</v>
      </c>
      <c r="E2353" s="1">
        <v>30.66</v>
      </c>
    </row>
    <row r="2354" spans="1:5" x14ac:dyDescent="0.3">
      <c r="A2354">
        <v>38008</v>
      </c>
      <c r="B2354">
        <v>2018</v>
      </c>
      <c r="C2354">
        <v>2</v>
      </c>
      <c r="D2354">
        <v>49</v>
      </c>
      <c r="E2354" s="1">
        <v>35.769999999999996</v>
      </c>
    </row>
    <row r="2355" spans="1:5" x14ac:dyDescent="0.3">
      <c r="A2355">
        <v>38008</v>
      </c>
      <c r="B2355">
        <v>2019</v>
      </c>
      <c r="C2355">
        <v>2</v>
      </c>
      <c r="D2355">
        <v>42</v>
      </c>
      <c r="E2355" s="1">
        <v>30.66</v>
      </c>
    </row>
    <row r="2356" spans="1:5" x14ac:dyDescent="0.3">
      <c r="A2356">
        <v>38014</v>
      </c>
      <c r="B2356">
        <v>2009</v>
      </c>
      <c r="C2356">
        <v>2</v>
      </c>
      <c r="D2356">
        <v>67</v>
      </c>
      <c r="E2356" s="1">
        <v>48.91</v>
      </c>
    </row>
    <row r="2357" spans="1:5" x14ac:dyDescent="0.3">
      <c r="A2357">
        <v>38014</v>
      </c>
      <c r="B2357">
        <v>2010</v>
      </c>
      <c r="C2357">
        <v>2</v>
      </c>
      <c r="D2357">
        <v>65</v>
      </c>
      <c r="E2357" s="1">
        <v>47.449999999999996</v>
      </c>
    </row>
    <row r="2358" spans="1:5" x14ac:dyDescent="0.3">
      <c r="A2358">
        <v>38014</v>
      </c>
      <c r="B2358">
        <v>2011</v>
      </c>
      <c r="C2358">
        <v>2</v>
      </c>
      <c r="D2358">
        <v>74</v>
      </c>
      <c r="E2358" s="1">
        <v>54.019999999999996</v>
      </c>
    </row>
    <row r="2359" spans="1:5" x14ac:dyDescent="0.3">
      <c r="A2359">
        <v>38014</v>
      </c>
      <c r="B2359">
        <v>2012</v>
      </c>
      <c r="C2359">
        <v>2</v>
      </c>
      <c r="D2359">
        <v>79</v>
      </c>
      <c r="E2359" s="1">
        <v>57.67</v>
      </c>
    </row>
    <row r="2360" spans="1:5" x14ac:dyDescent="0.3">
      <c r="A2360">
        <v>38014</v>
      </c>
      <c r="B2360">
        <v>2013</v>
      </c>
      <c r="C2360">
        <v>2</v>
      </c>
      <c r="D2360">
        <v>72</v>
      </c>
      <c r="E2360" s="1">
        <v>52.56</v>
      </c>
    </row>
    <row r="2361" spans="1:5" x14ac:dyDescent="0.3">
      <c r="A2361">
        <v>38014</v>
      </c>
      <c r="B2361">
        <v>2014</v>
      </c>
      <c r="C2361">
        <v>2</v>
      </c>
      <c r="D2361">
        <v>85</v>
      </c>
      <c r="E2361" s="1">
        <v>62.05</v>
      </c>
    </row>
    <row r="2362" spans="1:5" x14ac:dyDescent="0.3">
      <c r="A2362">
        <v>38014</v>
      </c>
      <c r="B2362">
        <v>2015</v>
      </c>
      <c r="C2362">
        <v>2</v>
      </c>
      <c r="D2362">
        <v>66</v>
      </c>
      <c r="E2362" s="1">
        <v>48.18</v>
      </c>
    </row>
    <row r="2363" spans="1:5" x14ac:dyDescent="0.3">
      <c r="A2363">
        <v>38014</v>
      </c>
      <c r="B2363">
        <v>2016</v>
      </c>
      <c r="C2363">
        <v>2</v>
      </c>
      <c r="D2363">
        <v>59</v>
      </c>
      <c r="E2363" s="1">
        <v>43.07</v>
      </c>
    </row>
    <row r="2364" spans="1:5" x14ac:dyDescent="0.3">
      <c r="A2364">
        <v>38014</v>
      </c>
      <c r="B2364">
        <v>2017</v>
      </c>
      <c r="C2364">
        <v>2</v>
      </c>
      <c r="D2364">
        <v>56</v>
      </c>
      <c r="E2364" s="1">
        <v>40.879999999999995</v>
      </c>
    </row>
    <row r="2365" spans="1:5" x14ac:dyDescent="0.3">
      <c r="A2365">
        <v>38014</v>
      </c>
      <c r="B2365">
        <v>2018</v>
      </c>
      <c r="C2365">
        <v>2</v>
      </c>
      <c r="D2365">
        <v>76</v>
      </c>
      <c r="E2365" s="1">
        <v>55.48</v>
      </c>
    </row>
    <row r="2366" spans="1:5" x14ac:dyDescent="0.3">
      <c r="A2366">
        <v>38014</v>
      </c>
      <c r="B2366">
        <v>2019</v>
      </c>
      <c r="C2366">
        <v>2</v>
      </c>
      <c r="D2366">
        <v>61</v>
      </c>
      <c r="E2366" s="1">
        <v>44.53</v>
      </c>
    </row>
    <row r="2367" spans="1:5" x14ac:dyDescent="0.3">
      <c r="A2367">
        <v>38016</v>
      </c>
      <c r="B2367">
        <v>2009</v>
      </c>
      <c r="C2367">
        <v>2</v>
      </c>
      <c r="D2367">
        <v>48</v>
      </c>
      <c r="E2367" s="1">
        <v>35.04</v>
      </c>
    </row>
    <row r="2368" spans="1:5" x14ac:dyDescent="0.3">
      <c r="A2368">
        <v>38016</v>
      </c>
      <c r="B2368">
        <v>2010</v>
      </c>
      <c r="C2368">
        <v>2</v>
      </c>
      <c r="D2368">
        <v>46</v>
      </c>
      <c r="E2368" s="1">
        <v>33.58</v>
      </c>
    </row>
    <row r="2369" spans="1:5" x14ac:dyDescent="0.3">
      <c r="A2369">
        <v>38016</v>
      </c>
      <c r="B2369">
        <v>2011</v>
      </c>
      <c r="C2369">
        <v>2</v>
      </c>
      <c r="D2369">
        <v>44</v>
      </c>
      <c r="E2369" s="1">
        <v>32.119999999999997</v>
      </c>
    </row>
    <row r="2370" spans="1:5" x14ac:dyDescent="0.3">
      <c r="A2370">
        <v>38016</v>
      </c>
      <c r="B2370">
        <v>2012</v>
      </c>
      <c r="C2370">
        <v>2</v>
      </c>
      <c r="D2370">
        <v>42</v>
      </c>
      <c r="E2370" s="1">
        <v>30.66</v>
      </c>
    </row>
    <row r="2371" spans="1:5" x14ac:dyDescent="0.3">
      <c r="A2371">
        <v>38016</v>
      </c>
      <c r="B2371">
        <v>2013</v>
      </c>
      <c r="C2371">
        <v>2</v>
      </c>
      <c r="D2371">
        <v>42</v>
      </c>
      <c r="E2371" s="1">
        <v>30.66</v>
      </c>
    </row>
    <row r="2372" spans="1:5" x14ac:dyDescent="0.3">
      <c r="A2372">
        <v>38016</v>
      </c>
      <c r="B2372">
        <v>2014</v>
      </c>
      <c r="C2372">
        <v>2</v>
      </c>
      <c r="D2372">
        <v>47</v>
      </c>
      <c r="E2372" s="1">
        <v>34.31</v>
      </c>
    </row>
    <row r="2373" spans="1:5" x14ac:dyDescent="0.3">
      <c r="A2373">
        <v>38016</v>
      </c>
      <c r="B2373">
        <v>2015</v>
      </c>
      <c r="C2373">
        <v>2</v>
      </c>
      <c r="D2373">
        <v>48</v>
      </c>
      <c r="E2373" s="1">
        <v>35.04</v>
      </c>
    </row>
    <row r="2374" spans="1:5" x14ac:dyDescent="0.3">
      <c r="A2374">
        <v>38016</v>
      </c>
      <c r="B2374">
        <v>2016</v>
      </c>
      <c r="C2374">
        <v>2</v>
      </c>
      <c r="D2374">
        <v>52</v>
      </c>
      <c r="E2374" s="1">
        <v>37.96</v>
      </c>
    </row>
    <row r="2375" spans="1:5" x14ac:dyDescent="0.3">
      <c r="A2375">
        <v>38016</v>
      </c>
      <c r="B2375">
        <v>2017</v>
      </c>
      <c r="C2375">
        <v>2</v>
      </c>
      <c r="D2375">
        <v>42</v>
      </c>
      <c r="E2375" s="1">
        <v>30.66</v>
      </c>
    </row>
    <row r="2376" spans="1:5" x14ac:dyDescent="0.3">
      <c r="A2376">
        <v>38016</v>
      </c>
      <c r="B2376">
        <v>2018</v>
      </c>
      <c r="C2376">
        <v>2</v>
      </c>
      <c r="D2376">
        <v>37</v>
      </c>
      <c r="E2376" s="1">
        <v>27.009999999999998</v>
      </c>
    </row>
    <row r="2377" spans="1:5" x14ac:dyDescent="0.3">
      <c r="A2377">
        <v>38016</v>
      </c>
      <c r="B2377">
        <v>2019</v>
      </c>
      <c r="C2377">
        <v>2</v>
      </c>
      <c r="D2377">
        <v>37</v>
      </c>
      <c r="E2377" s="1">
        <v>27.009999999999998</v>
      </c>
    </row>
    <row r="2378" spans="1:5" x14ac:dyDescent="0.3">
      <c r="A2378">
        <v>38025</v>
      </c>
      <c r="B2378">
        <v>2009</v>
      </c>
      <c r="C2378">
        <v>2</v>
      </c>
      <c r="D2378">
        <v>59</v>
      </c>
      <c r="E2378" s="1">
        <v>43.07</v>
      </c>
    </row>
    <row r="2379" spans="1:5" x14ac:dyDescent="0.3">
      <c r="A2379">
        <v>38025</v>
      </c>
      <c r="B2379">
        <v>2010</v>
      </c>
      <c r="C2379">
        <v>2</v>
      </c>
      <c r="D2379">
        <v>65</v>
      </c>
      <c r="E2379" s="1">
        <v>47.449999999999996</v>
      </c>
    </row>
    <row r="2380" spans="1:5" x14ac:dyDescent="0.3">
      <c r="A2380">
        <v>38025</v>
      </c>
      <c r="B2380">
        <v>2011</v>
      </c>
      <c r="C2380">
        <v>2</v>
      </c>
      <c r="D2380">
        <v>61</v>
      </c>
      <c r="E2380" s="1">
        <v>44.53</v>
      </c>
    </row>
    <row r="2381" spans="1:5" x14ac:dyDescent="0.3">
      <c r="A2381">
        <v>38025</v>
      </c>
      <c r="B2381">
        <v>2012</v>
      </c>
      <c r="C2381">
        <v>2</v>
      </c>
      <c r="D2381">
        <v>60</v>
      </c>
      <c r="E2381" s="1">
        <v>43.8</v>
      </c>
    </row>
    <row r="2382" spans="1:5" x14ac:dyDescent="0.3">
      <c r="A2382">
        <v>38025</v>
      </c>
      <c r="B2382">
        <v>2013</v>
      </c>
      <c r="C2382">
        <v>2</v>
      </c>
      <c r="D2382">
        <v>59</v>
      </c>
      <c r="E2382" s="1">
        <v>43.07</v>
      </c>
    </row>
    <row r="2383" spans="1:5" x14ac:dyDescent="0.3">
      <c r="A2383">
        <v>38025</v>
      </c>
      <c r="B2383">
        <v>2014</v>
      </c>
      <c r="C2383">
        <v>2</v>
      </c>
      <c r="D2383">
        <v>51</v>
      </c>
      <c r="E2383" s="1">
        <v>37.229999999999997</v>
      </c>
    </row>
    <row r="2384" spans="1:5" x14ac:dyDescent="0.3">
      <c r="A2384">
        <v>38025</v>
      </c>
      <c r="B2384">
        <v>2015</v>
      </c>
      <c r="C2384">
        <v>2</v>
      </c>
      <c r="D2384">
        <v>67</v>
      </c>
      <c r="E2384" s="1">
        <v>48.91</v>
      </c>
    </row>
    <row r="2385" spans="1:5" x14ac:dyDescent="0.3">
      <c r="A2385">
        <v>38025</v>
      </c>
      <c r="B2385">
        <v>2016</v>
      </c>
      <c r="C2385">
        <v>2</v>
      </c>
      <c r="D2385">
        <v>55</v>
      </c>
      <c r="E2385" s="1">
        <v>40.15</v>
      </c>
    </row>
    <row r="2386" spans="1:5" x14ac:dyDescent="0.3">
      <c r="A2386">
        <v>38025</v>
      </c>
      <c r="B2386">
        <v>2017</v>
      </c>
      <c r="C2386">
        <v>2</v>
      </c>
      <c r="D2386">
        <v>75</v>
      </c>
      <c r="E2386" s="1">
        <v>54.75</v>
      </c>
    </row>
    <row r="2387" spans="1:5" x14ac:dyDescent="0.3">
      <c r="A2387">
        <v>38025</v>
      </c>
      <c r="B2387">
        <v>2018</v>
      </c>
      <c r="C2387">
        <v>2</v>
      </c>
      <c r="D2387">
        <v>77</v>
      </c>
      <c r="E2387" s="1">
        <v>56.21</v>
      </c>
    </row>
    <row r="2388" spans="1:5" x14ac:dyDescent="0.3">
      <c r="A2388">
        <v>38025</v>
      </c>
      <c r="B2388">
        <v>2019</v>
      </c>
      <c r="C2388">
        <v>2</v>
      </c>
      <c r="D2388">
        <v>70</v>
      </c>
      <c r="E2388" s="1">
        <v>51.1</v>
      </c>
    </row>
    <row r="2389" spans="1:5" x14ac:dyDescent="0.3">
      <c r="A2389">
        <v>41002</v>
      </c>
      <c r="B2389">
        <v>2009</v>
      </c>
      <c r="C2389">
        <v>2</v>
      </c>
      <c r="D2389">
        <v>496</v>
      </c>
      <c r="E2389" s="1">
        <v>362.08</v>
      </c>
    </row>
    <row r="2390" spans="1:5" x14ac:dyDescent="0.3">
      <c r="A2390">
        <v>41002</v>
      </c>
      <c r="B2390">
        <v>2010</v>
      </c>
      <c r="C2390">
        <v>2</v>
      </c>
      <c r="D2390">
        <v>489</v>
      </c>
      <c r="E2390" s="1">
        <v>356.96999999999997</v>
      </c>
    </row>
    <row r="2391" spans="1:5" x14ac:dyDescent="0.3">
      <c r="A2391">
        <v>41002</v>
      </c>
      <c r="B2391">
        <v>2011</v>
      </c>
      <c r="C2391">
        <v>2</v>
      </c>
      <c r="D2391">
        <v>537</v>
      </c>
      <c r="E2391" s="1">
        <v>392.01</v>
      </c>
    </row>
    <row r="2392" spans="1:5" x14ac:dyDescent="0.3">
      <c r="A2392">
        <v>41002</v>
      </c>
      <c r="B2392">
        <v>2012</v>
      </c>
      <c r="C2392">
        <v>2</v>
      </c>
      <c r="D2392">
        <v>551</v>
      </c>
      <c r="E2392" s="1">
        <v>402.23</v>
      </c>
    </row>
    <row r="2393" spans="1:5" x14ac:dyDescent="0.3">
      <c r="A2393">
        <v>41002</v>
      </c>
      <c r="B2393">
        <v>2013</v>
      </c>
      <c r="C2393">
        <v>2</v>
      </c>
      <c r="D2393">
        <v>505</v>
      </c>
      <c r="E2393" s="1">
        <v>368.65</v>
      </c>
    </row>
    <row r="2394" spans="1:5" x14ac:dyDescent="0.3">
      <c r="A2394">
        <v>41002</v>
      </c>
      <c r="B2394">
        <v>2014</v>
      </c>
      <c r="C2394">
        <v>2</v>
      </c>
      <c r="D2394">
        <v>554</v>
      </c>
      <c r="E2394" s="1">
        <v>404.42</v>
      </c>
    </row>
    <row r="2395" spans="1:5" x14ac:dyDescent="0.3">
      <c r="A2395">
        <v>41002</v>
      </c>
      <c r="B2395">
        <v>2015</v>
      </c>
      <c r="C2395">
        <v>2</v>
      </c>
      <c r="D2395">
        <v>565</v>
      </c>
      <c r="E2395" s="1">
        <v>412.45</v>
      </c>
    </row>
    <row r="2396" spans="1:5" x14ac:dyDescent="0.3">
      <c r="A2396">
        <v>41002</v>
      </c>
      <c r="B2396">
        <v>2016</v>
      </c>
      <c r="C2396">
        <v>2</v>
      </c>
      <c r="D2396">
        <v>557</v>
      </c>
      <c r="E2396" s="1">
        <v>406.61</v>
      </c>
    </row>
    <row r="2397" spans="1:5" x14ac:dyDescent="0.3">
      <c r="A2397">
        <v>41002</v>
      </c>
      <c r="B2397">
        <v>2017</v>
      </c>
      <c r="C2397">
        <v>2</v>
      </c>
      <c r="D2397">
        <v>564</v>
      </c>
      <c r="E2397" s="1">
        <v>411.71999999999997</v>
      </c>
    </row>
    <row r="2398" spans="1:5" x14ac:dyDescent="0.3">
      <c r="A2398">
        <v>41002</v>
      </c>
      <c r="B2398">
        <v>2018</v>
      </c>
      <c r="C2398">
        <v>2</v>
      </c>
      <c r="D2398">
        <v>544</v>
      </c>
      <c r="E2398" s="1">
        <v>397.12</v>
      </c>
    </row>
    <row r="2399" spans="1:5" x14ac:dyDescent="0.3">
      <c r="A2399">
        <v>41002</v>
      </c>
      <c r="B2399">
        <v>2019</v>
      </c>
      <c r="C2399">
        <v>2</v>
      </c>
      <c r="D2399">
        <v>506</v>
      </c>
      <c r="E2399" s="1">
        <v>369.38</v>
      </c>
    </row>
    <row r="2400" spans="1:5" x14ac:dyDescent="0.3">
      <c r="A2400">
        <v>41011</v>
      </c>
      <c r="B2400">
        <v>2009</v>
      </c>
      <c r="C2400">
        <v>2</v>
      </c>
      <c r="D2400">
        <v>116</v>
      </c>
      <c r="E2400" s="1">
        <v>84.679999999999993</v>
      </c>
    </row>
    <row r="2401" spans="1:5" x14ac:dyDescent="0.3">
      <c r="A2401">
        <v>41011</v>
      </c>
      <c r="B2401">
        <v>2010</v>
      </c>
      <c r="C2401">
        <v>2</v>
      </c>
      <c r="D2401">
        <v>136</v>
      </c>
      <c r="E2401" s="1">
        <v>99.28</v>
      </c>
    </row>
    <row r="2402" spans="1:5" x14ac:dyDescent="0.3">
      <c r="A2402">
        <v>41011</v>
      </c>
      <c r="B2402">
        <v>2011</v>
      </c>
      <c r="C2402">
        <v>2</v>
      </c>
      <c r="D2402">
        <v>112</v>
      </c>
      <c r="E2402" s="1">
        <v>81.759999999999991</v>
      </c>
    </row>
    <row r="2403" spans="1:5" x14ac:dyDescent="0.3">
      <c r="A2403">
        <v>41011</v>
      </c>
      <c r="B2403">
        <v>2012</v>
      </c>
      <c r="C2403">
        <v>2</v>
      </c>
      <c r="D2403">
        <v>106</v>
      </c>
      <c r="E2403" s="1">
        <v>77.38</v>
      </c>
    </row>
    <row r="2404" spans="1:5" x14ac:dyDescent="0.3">
      <c r="A2404">
        <v>41011</v>
      </c>
      <c r="B2404">
        <v>2013</v>
      </c>
      <c r="C2404">
        <v>2</v>
      </c>
      <c r="D2404">
        <v>113</v>
      </c>
      <c r="E2404" s="1">
        <v>82.49</v>
      </c>
    </row>
    <row r="2405" spans="1:5" x14ac:dyDescent="0.3">
      <c r="A2405">
        <v>41011</v>
      </c>
      <c r="B2405">
        <v>2014</v>
      </c>
      <c r="C2405">
        <v>2</v>
      </c>
      <c r="D2405">
        <v>146</v>
      </c>
      <c r="E2405" s="1">
        <v>106.58</v>
      </c>
    </row>
    <row r="2406" spans="1:5" x14ac:dyDescent="0.3">
      <c r="A2406">
        <v>41011</v>
      </c>
      <c r="B2406">
        <v>2015</v>
      </c>
      <c r="C2406">
        <v>2</v>
      </c>
      <c r="D2406">
        <v>127</v>
      </c>
      <c r="E2406" s="1">
        <v>92.71</v>
      </c>
    </row>
    <row r="2407" spans="1:5" x14ac:dyDescent="0.3">
      <c r="A2407">
        <v>41011</v>
      </c>
      <c r="B2407">
        <v>2016</v>
      </c>
      <c r="C2407">
        <v>2</v>
      </c>
      <c r="D2407">
        <v>132</v>
      </c>
      <c r="E2407" s="1">
        <v>96.36</v>
      </c>
    </row>
    <row r="2408" spans="1:5" x14ac:dyDescent="0.3">
      <c r="A2408">
        <v>41011</v>
      </c>
      <c r="B2408">
        <v>2017</v>
      </c>
      <c r="C2408">
        <v>2</v>
      </c>
      <c r="D2408">
        <v>127</v>
      </c>
      <c r="E2408" s="1">
        <v>92.71</v>
      </c>
    </row>
    <row r="2409" spans="1:5" x14ac:dyDescent="0.3">
      <c r="A2409">
        <v>41011</v>
      </c>
      <c r="B2409">
        <v>2018</v>
      </c>
      <c r="C2409">
        <v>2</v>
      </c>
      <c r="D2409">
        <v>121</v>
      </c>
      <c r="E2409" s="1">
        <v>88.33</v>
      </c>
    </row>
    <row r="2410" spans="1:5" x14ac:dyDescent="0.3">
      <c r="A2410">
        <v>41011</v>
      </c>
      <c r="B2410">
        <v>2019</v>
      </c>
      <c r="C2410">
        <v>2</v>
      </c>
      <c r="D2410">
        <v>136</v>
      </c>
      <c r="E2410" s="1">
        <v>99.28</v>
      </c>
    </row>
    <row r="2411" spans="1:5" x14ac:dyDescent="0.3">
      <c r="A2411">
        <v>41018</v>
      </c>
      <c r="B2411">
        <v>2009</v>
      </c>
      <c r="C2411">
        <v>2</v>
      </c>
      <c r="D2411">
        <v>185</v>
      </c>
      <c r="E2411" s="1">
        <v>135.04999999999998</v>
      </c>
    </row>
    <row r="2412" spans="1:5" x14ac:dyDescent="0.3">
      <c r="A2412">
        <v>41018</v>
      </c>
      <c r="B2412">
        <v>2010</v>
      </c>
      <c r="C2412">
        <v>2</v>
      </c>
      <c r="D2412">
        <v>213</v>
      </c>
      <c r="E2412" s="1">
        <v>155.49</v>
      </c>
    </row>
    <row r="2413" spans="1:5" x14ac:dyDescent="0.3">
      <c r="A2413">
        <v>41018</v>
      </c>
      <c r="B2413">
        <v>2011</v>
      </c>
      <c r="C2413">
        <v>2</v>
      </c>
      <c r="D2413">
        <v>200</v>
      </c>
      <c r="E2413" s="1">
        <v>146</v>
      </c>
    </row>
    <row r="2414" spans="1:5" x14ac:dyDescent="0.3">
      <c r="A2414">
        <v>41018</v>
      </c>
      <c r="B2414">
        <v>2012</v>
      </c>
      <c r="C2414">
        <v>2</v>
      </c>
      <c r="D2414">
        <v>221</v>
      </c>
      <c r="E2414" s="1">
        <v>161.32999999999998</v>
      </c>
    </row>
    <row r="2415" spans="1:5" x14ac:dyDescent="0.3">
      <c r="A2415">
        <v>41018</v>
      </c>
      <c r="B2415">
        <v>2013</v>
      </c>
      <c r="C2415">
        <v>2</v>
      </c>
      <c r="D2415">
        <v>190</v>
      </c>
      <c r="E2415" s="1">
        <v>138.69999999999999</v>
      </c>
    </row>
    <row r="2416" spans="1:5" x14ac:dyDescent="0.3">
      <c r="A2416">
        <v>41018</v>
      </c>
      <c r="B2416">
        <v>2014</v>
      </c>
      <c r="C2416">
        <v>2</v>
      </c>
      <c r="D2416">
        <v>181</v>
      </c>
      <c r="E2416" s="1">
        <v>132.13</v>
      </c>
    </row>
    <row r="2417" spans="1:5" x14ac:dyDescent="0.3">
      <c r="A2417">
        <v>41018</v>
      </c>
      <c r="B2417">
        <v>2015</v>
      </c>
      <c r="C2417">
        <v>2</v>
      </c>
      <c r="D2417">
        <v>193</v>
      </c>
      <c r="E2417" s="1">
        <v>140.88999999999999</v>
      </c>
    </row>
    <row r="2418" spans="1:5" x14ac:dyDescent="0.3">
      <c r="A2418">
        <v>41018</v>
      </c>
      <c r="B2418">
        <v>2016</v>
      </c>
      <c r="C2418">
        <v>2</v>
      </c>
      <c r="D2418">
        <v>164</v>
      </c>
      <c r="E2418" s="1">
        <v>119.72</v>
      </c>
    </row>
    <row r="2419" spans="1:5" x14ac:dyDescent="0.3">
      <c r="A2419">
        <v>41018</v>
      </c>
      <c r="B2419">
        <v>2017</v>
      </c>
      <c r="C2419">
        <v>2</v>
      </c>
      <c r="D2419">
        <v>162</v>
      </c>
      <c r="E2419" s="1">
        <v>118.25999999999999</v>
      </c>
    </row>
    <row r="2420" spans="1:5" x14ac:dyDescent="0.3">
      <c r="A2420">
        <v>41018</v>
      </c>
      <c r="B2420">
        <v>2018</v>
      </c>
      <c r="C2420">
        <v>2</v>
      </c>
      <c r="D2420">
        <v>166</v>
      </c>
      <c r="E2420" s="1">
        <v>121.17999999999999</v>
      </c>
    </row>
    <row r="2421" spans="1:5" x14ac:dyDescent="0.3">
      <c r="A2421">
        <v>41018</v>
      </c>
      <c r="B2421">
        <v>2019</v>
      </c>
      <c r="C2421">
        <v>2</v>
      </c>
      <c r="D2421">
        <v>173</v>
      </c>
      <c r="E2421" s="1">
        <v>126.28999999999999</v>
      </c>
    </row>
    <row r="2422" spans="1:5" x14ac:dyDescent="0.3">
      <c r="A2422">
        <v>41024</v>
      </c>
      <c r="B2422">
        <v>2009</v>
      </c>
      <c r="C2422">
        <v>2</v>
      </c>
      <c r="D2422">
        <v>94</v>
      </c>
      <c r="E2422" s="1">
        <v>68.62</v>
      </c>
    </row>
    <row r="2423" spans="1:5" x14ac:dyDescent="0.3">
      <c r="A2423">
        <v>41024</v>
      </c>
      <c r="B2423">
        <v>2010</v>
      </c>
      <c r="C2423">
        <v>2</v>
      </c>
      <c r="D2423">
        <v>110</v>
      </c>
      <c r="E2423" s="1">
        <v>80.3</v>
      </c>
    </row>
    <row r="2424" spans="1:5" x14ac:dyDescent="0.3">
      <c r="A2424">
        <v>41024</v>
      </c>
      <c r="B2424">
        <v>2011</v>
      </c>
      <c r="C2424">
        <v>2</v>
      </c>
      <c r="D2424">
        <v>106</v>
      </c>
      <c r="E2424" s="1">
        <v>77.38</v>
      </c>
    </row>
    <row r="2425" spans="1:5" x14ac:dyDescent="0.3">
      <c r="A2425">
        <v>41024</v>
      </c>
      <c r="B2425">
        <v>2012</v>
      </c>
      <c r="C2425">
        <v>2</v>
      </c>
      <c r="D2425">
        <v>87</v>
      </c>
      <c r="E2425" s="1">
        <v>63.51</v>
      </c>
    </row>
    <row r="2426" spans="1:5" x14ac:dyDescent="0.3">
      <c r="A2426">
        <v>41024</v>
      </c>
      <c r="B2426">
        <v>2013</v>
      </c>
      <c r="C2426">
        <v>2</v>
      </c>
      <c r="D2426">
        <v>104</v>
      </c>
      <c r="E2426" s="1">
        <v>75.92</v>
      </c>
    </row>
    <row r="2427" spans="1:5" x14ac:dyDescent="0.3">
      <c r="A2427">
        <v>41024</v>
      </c>
      <c r="B2427">
        <v>2014</v>
      </c>
      <c r="C2427">
        <v>2</v>
      </c>
      <c r="D2427">
        <v>83</v>
      </c>
      <c r="E2427" s="1">
        <v>60.589999999999996</v>
      </c>
    </row>
    <row r="2428" spans="1:5" x14ac:dyDescent="0.3">
      <c r="A2428">
        <v>41024</v>
      </c>
      <c r="B2428">
        <v>2015</v>
      </c>
      <c r="C2428">
        <v>2</v>
      </c>
      <c r="D2428">
        <v>111</v>
      </c>
      <c r="E2428" s="1">
        <v>81.03</v>
      </c>
    </row>
    <row r="2429" spans="1:5" x14ac:dyDescent="0.3">
      <c r="A2429">
        <v>41024</v>
      </c>
      <c r="B2429">
        <v>2016</v>
      </c>
      <c r="C2429">
        <v>2</v>
      </c>
      <c r="D2429">
        <v>95</v>
      </c>
      <c r="E2429" s="1">
        <v>69.349999999999994</v>
      </c>
    </row>
    <row r="2430" spans="1:5" x14ac:dyDescent="0.3">
      <c r="A2430">
        <v>41024</v>
      </c>
      <c r="B2430">
        <v>2017</v>
      </c>
      <c r="C2430">
        <v>2</v>
      </c>
      <c r="D2430">
        <v>121</v>
      </c>
      <c r="E2430" s="1">
        <v>88.33</v>
      </c>
    </row>
    <row r="2431" spans="1:5" x14ac:dyDescent="0.3">
      <c r="A2431">
        <v>41024</v>
      </c>
      <c r="B2431">
        <v>2018</v>
      </c>
      <c r="C2431">
        <v>2</v>
      </c>
      <c r="D2431">
        <v>103</v>
      </c>
      <c r="E2431" s="1">
        <v>75.19</v>
      </c>
    </row>
    <row r="2432" spans="1:5" x14ac:dyDescent="0.3">
      <c r="A2432">
        <v>41024</v>
      </c>
      <c r="B2432">
        <v>2019</v>
      </c>
      <c r="C2432">
        <v>2</v>
      </c>
      <c r="D2432">
        <v>102</v>
      </c>
      <c r="E2432" s="1">
        <v>74.459999999999994</v>
      </c>
    </row>
    <row r="2433" spans="1:5" x14ac:dyDescent="0.3">
      <c r="A2433">
        <v>41027</v>
      </c>
      <c r="B2433">
        <v>2009</v>
      </c>
      <c r="C2433">
        <v>2</v>
      </c>
      <c r="D2433">
        <v>91</v>
      </c>
      <c r="E2433" s="1">
        <v>66.429999999999993</v>
      </c>
    </row>
    <row r="2434" spans="1:5" x14ac:dyDescent="0.3">
      <c r="A2434">
        <v>41027</v>
      </c>
      <c r="B2434">
        <v>2010</v>
      </c>
      <c r="C2434">
        <v>2</v>
      </c>
      <c r="D2434">
        <v>104</v>
      </c>
      <c r="E2434" s="1">
        <v>75.92</v>
      </c>
    </row>
    <row r="2435" spans="1:5" x14ac:dyDescent="0.3">
      <c r="A2435">
        <v>41027</v>
      </c>
      <c r="B2435">
        <v>2011</v>
      </c>
      <c r="C2435">
        <v>2</v>
      </c>
      <c r="D2435">
        <v>86</v>
      </c>
      <c r="E2435" s="1">
        <v>62.78</v>
      </c>
    </row>
    <row r="2436" spans="1:5" x14ac:dyDescent="0.3">
      <c r="A2436">
        <v>41027</v>
      </c>
      <c r="B2436">
        <v>2012</v>
      </c>
      <c r="C2436">
        <v>2</v>
      </c>
      <c r="D2436">
        <v>108</v>
      </c>
      <c r="E2436" s="1">
        <v>78.84</v>
      </c>
    </row>
    <row r="2437" spans="1:5" x14ac:dyDescent="0.3">
      <c r="A2437">
        <v>41027</v>
      </c>
      <c r="B2437">
        <v>2013</v>
      </c>
      <c r="C2437">
        <v>2</v>
      </c>
      <c r="D2437">
        <v>106</v>
      </c>
      <c r="E2437" s="1">
        <v>77.38</v>
      </c>
    </row>
    <row r="2438" spans="1:5" x14ac:dyDescent="0.3">
      <c r="A2438">
        <v>41027</v>
      </c>
      <c r="B2438">
        <v>2014</v>
      </c>
      <c r="C2438">
        <v>2</v>
      </c>
      <c r="D2438">
        <v>107</v>
      </c>
      <c r="E2438" s="1">
        <v>78.11</v>
      </c>
    </row>
    <row r="2439" spans="1:5" x14ac:dyDescent="0.3">
      <c r="A2439">
        <v>41027</v>
      </c>
      <c r="B2439">
        <v>2015</v>
      </c>
      <c r="C2439">
        <v>2</v>
      </c>
      <c r="D2439">
        <v>111</v>
      </c>
      <c r="E2439" s="1">
        <v>81.03</v>
      </c>
    </row>
    <row r="2440" spans="1:5" x14ac:dyDescent="0.3">
      <c r="A2440">
        <v>41027</v>
      </c>
      <c r="B2440">
        <v>2016</v>
      </c>
      <c r="C2440">
        <v>2</v>
      </c>
      <c r="D2440">
        <v>88</v>
      </c>
      <c r="E2440" s="1">
        <v>64.239999999999995</v>
      </c>
    </row>
    <row r="2441" spans="1:5" x14ac:dyDescent="0.3">
      <c r="A2441">
        <v>41027</v>
      </c>
      <c r="B2441">
        <v>2017</v>
      </c>
      <c r="C2441">
        <v>2</v>
      </c>
      <c r="D2441">
        <v>94</v>
      </c>
      <c r="E2441" s="1">
        <v>68.62</v>
      </c>
    </row>
    <row r="2442" spans="1:5" x14ac:dyDescent="0.3">
      <c r="A2442">
        <v>41027</v>
      </c>
      <c r="B2442">
        <v>2018</v>
      </c>
      <c r="C2442">
        <v>2</v>
      </c>
      <c r="D2442">
        <v>102</v>
      </c>
      <c r="E2442" s="1">
        <v>74.459999999999994</v>
      </c>
    </row>
    <row r="2443" spans="1:5" x14ac:dyDescent="0.3">
      <c r="A2443">
        <v>41027</v>
      </c>
      <c r="B2443">
        <v>2019</v>
      </c>
      <c r="C2443">
        <v>2</v>
      </c>
      <c r="D2443">
        <v>101</v>
      </c>
      <c r="E2443" s="1">
        <v>73.73</v>
      </c>
    </row>
    <row r="2444" spans="1:5" x14ac:dyDescent="0.3">
      <c r="A2444">
        <v>41034</v>
      </c>
      <c r="B2444">
        <v>2009</v>
      </c>
      <c r="C2444">
        <v>2</v>
      </c>
      <c r="D2444">
        <v>108</v>
      </c>
      <c r="E2444" s="1">
        <v>78.84</v>
      </c>
    </row>
    <row r="2445" spans="1:5" x14ac:dyDescent="0.3">
      <c r="A2445">
        <v>41034</v>
      </c>
      <c r="B2445">
        <v>2010</v>
      </c>
      <c r="C2445">
        <v>2</v>
      </c>
      <c r="D2445">
        <v>123</v>
      </c>
      <c r="E2445" s="1">
        <v>89.789999999999992</v>
      </c>
    </row>
    <row r="2446" spans="1:5" x14ac:dyDescent="0.3">
      <c r="A2446">
        <v>41034</v>
      </c>
      <c r="B2446">
        <v>2011</v>
      </c>
      <c r="C2446">
        <v>2</v>
      </c>
      <c r="D2446">
        <v>109</v>
      </c>
      <c r="E2446" s="1">
        <v>79.569999999999993</v>
      </c>
    </row>
    <row r="2447" spans="1:5" x14ac:dyDescent="0.3">
      <c r="A2447">
        <v>41034</v>
      </c>
      <c r="B2447">
        <v>2012</v>
      </c>
      <c r="C2447">
        <v>2</v>
      </c>
      <c r="D2447">
        <v>101</v>
      </c>
      <c r="E2447" s="1">
        <v>73.73</v>
      </c>
    </row>
    <row r="2448" spans="1:5" x14ac:dyDescent="0.3">
      <c r="A2448">
        <v>41034</v>
      </c>
      <c r="B2448">
        <v>2013</v>
      </c>
      <c r="C2448">
        <v>2</v>
      </c>
      <c r="D2448">
        <v>101</v>
      </c>
      <c r="E2448" s="1">
        <v>73.73</v>
      </c>
    </row>
    <row r="2449" spans="1:5" x14ac:dyDescent="0.3">
      <c r="A2449">
        <v>41034</v>
      </c>
      <c r="B2449">
        <v>2014</v>
      </c>
      <c r="C2449">
        <v>2</v>
      </c>
      <c r="D2449">
        <v>109</v>
      </c>
      <c r="E2449" s="1">
        <v>79.569999999999993</v>
      </c>
    </row>
    <row r="2450" spans="1:5" x14ac:dyDescent="0.3">
      <c r="A2450">
        <v>41034</v>
      </c>
      <c r="B2450">
        <v>2015</v>
      </c>
      <c r="C2450">
        <v>2</v>
      </c>
      <c r="D2450">
        <v>102</v>
      </c>
      <c r="E2450" s="1">
        <v>74.459999999999994</v>
      </c>
    </row>
    <row r="2451" spans="1:5" x14ac:dyDescent="0.3">
      <c r="A2451">
        <v>41034</v>
      </c>
      <c r="B2451">
        <v>2016</v>
      </c>
      <c r="C2451">
        <v>2</v>
      </c>
      <c r="D2451">
        <v>93</v>
      </c>
      <c r="E2451" s="1">
        <v>67.89</v>
      </c>
    </row>
    <row r="2452" spans="1:5" x14ac:dyDescent="0.3">
      <c r="A2452">
        <v>41034</v>
      </c>
      <c r="B2452">
        <v>2017</v>
      </c>
      <c r="C2452">
        <v>2</v>
      </c>
      <c r="D2452">
        <v>102</v>
      </c>
      <c r="E2452" s="1">
        <v>74.459999999999994</v>
      </c>
    </row>
    <row r="2453" spans="1:5" x14ac:dyDescent="0.3">
      <c r="A2453">
        <v>41034</v>
      </c>
      <c r="B2453">
        <v>2018</v>
      </c>
      <c r="C2453">
        <v>2</v>
      </c>
      <c r="D2453">
        <v>96</v>
      </c>
      <c r="E2453" s="1">
        <v>70.08</v>
      </c>
    </row>
    <row r="2454" spans="1:5" x14ac:dyDescent="0.3">
      <c r="A2454">
        <v>41034</v>
      </c>
      <c r="B2454">
        <v>2019</v>
      </c>
      <c r="C2454">
        <v>2</v>
      </c>
      <c r="D2454">
        <v>95</v>
      </c>
      <c r="E2454" s="1">
        <v>69.349999999999994</v>
      </c>
    </row>
    <row r="2455" spans="1:5" x14ac:dyDescent="0.3">
      <c r="A2455">
        <v>41048</v>
      </c>
      <c r="B2455">
        <v>2009</v>
      </c>
      <c r="C2455">
        <v>2</v>
      </c>
      <c r="D2455">
        <v>210</v>
      </c>
      <c r="E2455" s="1">
        <v>153.29999999999998</v>
      </c>
    </row>
    <row r="2456" spans="1:5" x14ac:dyDescent="0.3">
      <c r="A2456">
        <v>41048</v>
      </c>
      <c r="B2456">
        <v>2010</v>
      </c>
      <c r="C2456">
        <v>2</v>
      </c>
      <c r="D2456">
        <v>236</v>
      </c>
      <c r="E2456" s="1">
        <v>172.28</v>
      </c>
    </row>
    <row r="2457" spans="1:5" x14ac:dyDescent="0.3">
      <c r="A2457">
        <v>41048</v>
      </c>
      <c r="B2457">
        <v>2011</v>
      </c>
      <c r="C2457">
        <v>2</v>
      </c>
      <c r="D2457">
        <v>209</v>
      </c>
      <c r="E2457" s="1">
        <v>152.57</v>
      </c>
    </row>
    <row r="2458" spans="1:5" x14ac:dyDescent="0.3">
      <c r="A2458">
        <v>41048</v>
      </c>
      <c r="B2458">
        <v>2012</v>
      </c>
      <c r="C2458">
        <v>2</v>
      </c>
      <c r="D2458">
        <v>186</v>
      </c>
      <c r="E2458" s="1">
        <v>135.78</v>
      </c>
    </row>
    <row r="2459" spans="1:5" x14ac:dyDescent="0.3">
      <c r="A2459">
        <v>41048</v>
      </c>
      <c r="B2459">
        <v>2013</v>
      </c>
      <c r="C2459">
        <v>2</v>
      </c>
      <c r="D2459">
        <v>236</v>
      </c>
      <c r="E2459" s="1">
        <v>172.28</v>
      </c>
    </row>
    <row r="2460" spans="1:5" x14ac:dyDescent="0.3">
      <c r="A2460">
        <v>41048</v>
      </c>
      <c r="B2460">
        <v>2014</v>
      </c>
      <c r="C2460">
        <v>2</v>
      </c>
      <c r="D2460">
        <v>220</v>
      </c>
      <c r="E2460" s="1">
        <v>160.6</v>
      </c>
    </row>
    <row r="2461" spans="1:5" x14ac:dyDescent="0.3">
      <c r="A2461">
        <v>41048</v>
      </c>
      <c r="B2461">
        <v>2015</v>
      </c>
      <c r="C2461">
        <v>2</v>
      </c>
      <c r="D2461">
        <v>198</v>
      </c>
      <c r="E2461" s="1">
        <v>144.54</v>
      </c>
    </row>
    <row r="2462" spans="1:5" x14ac:dyDescent="0.3">
      <c r="A2462">
        <v>41048</v>
      </c>
      <c r="B2462">
        <v>2016</v>
      </c>
      <c r="C2462">
        <v>2</v>
      </c>
      <c r="D2462">
        <v>222</v>
      </c>
      <c r="E2462" s="1">
        <v>162.06</v>
      </c>
    </row>
    <row r="2463" spans="1:5" x14ac:dyDescent="0.3">
      <c r="A2463">
        <v>41048</v>
      </c>
      <c r="B2463">
        <v>2017</v>
      </c>
      <c r="C2463">
        <v>2</v>
      </c>
      <c r="D2463">
        <v>213</v>
      </c>
      <c r="E2463" s="1">
        <v>155.49</v>
      </c>
    </row>
    <row r="2464" spans="1:5" x14ac:dyDescent="0.3">
      <c r="A2464">
        <v>41048</v>
      </c>
      <c r="B2464">
        <v>2018</v>
      </c>
      <c r="C2464">
        <v>2</v>
      </c>
      <c r="D2464">
        <v>211</v>
      </c>
      <c r="E2464" s="1">
        <v>154.03</v>
      </c>
    </row>
    <row r="2465" spans="1:5" x14ac:dyDescent="0.3">
      <c r="A2465">
        <v>41048</v>
      </c>
      <c r="B2465">
        <v>2019</v>
      </c>
      <c r="C2465">
        <v>2</v>
      </c>
      <c r="D2465">
        <v>218</v>
      </c>
      <c r="E2465" s="1">
        <v>159.13999999999999</v>
      </c>
    </row>
    <row r="2466" spans="1:5" x14ac:dyDescent="0.3">
      <c r="A2466">
        <v>41063</v>
      </c>
      <c r="B2466">
        <v>2009</v>
      </c>
      <c r="C2466">
        <v>2</v>
      </c>
      <c r="D2466">
        <v>50</v>
      </c>
      <c r="E2466" s="1">
        <v>36.5</v>
      </c>
    </row>
    <row r="2467" spans="1:5" x14ac:dyDescent="0.3">
      <c r="A2467">
        <v>41063</v>
      </c>
      <c r="B2467">
        <v>2010</v>
      </c>
      <c r="C2467">
        <v>2</v>
      </c>
      <c r="D2467">
        <v>67</v>
      </c>
      <c r="E2467" s="1">
        <v>48.91</v>
      </c>
    </row>
    <row r="2468" spans="1:5" x14ac:dyDescent="0.3">
      <c r="A2468">
        <v>41063</v>
      </c>
      <c r="B2468">
        <v>2011</v>
      </c>
      <c r="C2468">
        <v>2</v>
      </c>
      <c r="D2468">
        <v>68</v>
      </c>
      <c r="E2468" s="1">
        <v>49.64</v>
      </c>
    </row>
    <row r="2469" spans="1:5" x14ac:dyDescent="0.3">
      <c r="A2469">
        <v>41063</v>
      </c>
      <c r="B2469">
        <v>2012</v>
      </c>
      <c r="C2469">
        <v>2</v>
      </c>
      <c r="D2469">
        <v>61</v>
      </c>
      <c r="E2469" s="1">
        <v>44.53</v>
      </c>
    </row>
    <row r="2470" spans="1:5" x14ac:dyDescent="0.3">
      <c r="A2470">
        <v>41063</v>
      </c>
      <c r="B2470">
        <v>2013</v>
      </c>
      <c r="C2470">
        <v>2</v>
      </c>
      <c r="D2470">
        <v>63</v>
      </c>
      <c r="E2470" s="1">
        <v>45.99</v>
      </c>
    </row>
    <row r="2471" spans="1:5" x14ac:dyDescent="0.3">
      <c r="A2471">
        <v>41063</v>
      </c>
      <c r="B2471">
        <v>2014</v>
      </c>
      <c r="C2471">
        <v>2</v>
      </c>
      <c r="D2471">
        <v>59</v>
      </c>
      <c r="E2471" s="1">
        <v>43.07</v>
      </c>
    </row>
    <row r="2472" spans="1:5" x14ac:dyDescent="0.3">
      <c r="A2472">
        <v>41063</v>
      </c>
      <c r="B2472">
        <v>2015</v>
      </c>
      <c r="C2472">
        <v>2</v>
      </c>
      <c r="D2472">
        <v>45</v>
      </c>
      <c r="E2472" s="1">
        <v>32.85</v>
      </c>
    </row>
    <row r="2473" spans="1:5" x14ac:dyDescent="0.3">
      <c r="A2473">
        <v>41063</v>
      </c>
      <c r="B2473">
        <v>2016</v>
      </c>
      <c r="C2473">
        <v>2</v>
      </c>
      <c r="D2473">
        <v>64</v>
      </c>
      <c r="E2473" s="1">
        <v>46.72</v>
      </c>
    </row>
    <row r="2474" spans="1:5" x14ac:dyDescent="0.3">
      <c r="A2474">
        <v>41063</v>
      </c>
      <c r="B2474">
        <v>2017</v>
      </c>
      <c r="C2474">
        <v>2</v>
      </c>
      <c r="D2474">
        <v>52</v>
      </c>
      <c r="E2474" s="1">
        <v>37.96</v>
      </c>
    </row>
    <row r="2475" spans="1:5" x14ac:dyDescent="0.3">
      <c r="A2475">
        <v>41063</v>
      </c>
      <c r="B2475">
        <v>2018</v>
      </c>
      <c r="C2475">
        <v>2</v>
      </c>
      <c r="D2475">
        <v>36</v>
      </c>
      <c r="E2475" s="1">
        <v>26.28</v>
      </c>
    </row>
    <row r="2476" spans="1:5" x14ac:dyDescent="0.3">
      <c r="A2476">
        <v>41063</v>
      </c>
      <c r="B2476">
        <v>2019</v>
      </c>
      <c r="C2476">
        <v>2</v>
      </c>
      <c r="D2476">
        <v>51</v>
      </c>
      <c r="E2476" s="1">
        <v>37.229999999999997</v>
      </c>
    </row>
    <row r="2477" spans="1:5" x14ac:dyDescent="0.3">
      <c r="A2477">
        <v>41081</v>
      </c>
      <c r="B2477">
        <v>2009</v>
      </c>
      <c r="C2477">
        <v>2</v>
      </c>
      <c r="D2477">
        <v>123</v>
      </c>
      <c r="E2477" s="1">
        <v>89.789999999999992</v>
      </c>
    </row>
    <row r="2478" spans="1:5" x14ac:dyDescent="0.3">
      <c r="A2478">
        <v>41081</v>
      </c>
      <c r="B2478">
        <v>2010</v>
      </c>
      <c r="C2478">
        <v>2</v>
      </c>
      <c r="D2478">
        <v>138</v>
      </c>
      <c r="E2478" s="1">
        <v>100.74</v>
      </c>
    </row>
    <row r="2479" spans="1:5" x14ac:dyDescent="0.3">
      <c r="A2479">
        <v>41081</v>
      </c>
      <c r="B2479">
        <v>2011</v>
      </c>
      <c r="C2479">
        <v>2</v>
      </c>
      <c r="D2479">
        <v>142</v>
      </c>
      <c r="E2479" s="1">
        <v>103.66</v>
      </c>
    </row>
    <row r="2480" spans="1:5" x14ac:dyDescent="0.3">
      <c r="A2480">
        <v>41081</v>
      </c>
      <c r="B2480">
        <v>2012</v>
      </c>
      <c r="C2480">
        <v>2</v>
      </c>
      <c r="D2480">
        <v>122</v>
      </c>
      <c r="E2480" s="1">
        <v>89.06</v>
      </c>
    </row>
    <row r="2481" spans="1:5" x14ac:dyDescent="0.3">
      <c r="A2481">
        <v>41081</v>
      </c>
      <c r="B2481">
        <v>2013</v>
      </c>
      <c r="C2481">
        <v>2</v>
      </c>
      <c r="D2481">
        <v>150</v>
      </c>
      <c r="E2481" s="1">
        <v>109.5</v>
      </c>
    </row>
    <row r="2482" spans="1:5" x14ac:dyDescent="0.3">
      <c r="A2482">
        <v>41081</v>
      </c>
      <c r="B2482">
        <v>2014</v>
      </c>
      <c r="C2482">
        <v>2</v>
      </c>
      <c r="D2482">
        <v>127</v>
      </c>
      <c r="E2482" s="1">
        <v>92.71</v>
      </c>
    </row>
    <row r="2483" spans="1:5" x14ac:dyDescent="0.3">
      <c r="A2483">
        <v>41081</v>
      </c>
      <c r="B2483">
        <v>2015</v>
      </c>
      <c r="C2483">
        <v>2</v>
      </c>
      <c r="D2483">
        <v>161</v>
      </c>
      <c r="E2483" s="1">
        <v>117.53</v>
      </c>
    </row>
    <row r="2484" spans="1:5" x14ac:dyDescent="0.3">
      <c r="A2484">
        <v>41081</v>
      </c>
      <c r="B2484">
        <v>2016</v>
      </c>
      <c r="C2484">
        <v>2</v>
      </c>
      <c r="D2484">
        <v>126</v>
      </c>
      <c r="E2484" s="1">
        <v>91.98</v>
      </c>
    </row>
    <row r="2485" spans="1:5" x14ac:dyDescent="0.3">
      <c r="A2485">
        <v>41081</v>
      </c>
      <c r="B2485">
        <v>2017</v>
      </c>
      <c r="C2485">
        <v>2</v>
      </c>
      <c r="D2485">
        <v>142</v>
      </c>
      <c r="E2485" s="1">
        <v>103.66</v>
      </c>
    </row>
    <row r="2486" spans="1:5" x14ac:dyDescent="0.3">
      <c r="A2486">
        <v>41081</v>
      </c>
      <c r="B2486">
        <v>2018</v>
      </c>
      <c r="C2486">
        <v>2</v>
      </c>
      <c r="D2486">
        <v>167</v>
      </c>
      <c r="E2486" s="1">
        <v>121.91</v>
      </c>
    </row>
    <row r="2487" spans="1:5" x14ac:dyDescent="0.3">
      <c r="A2487">
        <v>41081</v>
      </c>
      <c r="B2487">
        <v>2019</v>
      </c>
      <c r="C2487">
        <v>2</v>
      </c>
      <c r="D2487">
        <v>133</v>
      </c>
      <c r="E2487" s="1">
        <v>97.09</v>
      </c>
    </row>
    <row r="2488" spans="1:5" x14ac:dyDescent="0.3">
      <c r="A2488">
        <v>41082</v>
      </c>
      <c r="B2488">
        <v>2009</v>
      </c>
      <c r="C2488">
        <v>2</v>
      </c>
      <c r="D2488">
        <v>121</v>
      </c>
      <c r="E2488" s="1">
        <v>88.33</v>
      </c>
    </row>
    <row r="2489" spans="1:5" x14ac:dyDescent="0.3">
      <c r="A2489">
        <v>41082</v>
      </c>
      <c r="B2489">
        <v>2010</v>
      </c>
      <c r="C2489">
        <v>2</v>
      </c>
      <c r="D2489">
        <v>113</v>
      </c>
      <c r="E2489" s="1">
        <v>82.49</v>
      </c>
    </row>
    <row r="2490" spans="1:5" x14ac:dyDescent="0.3">
      <c r="A2490">
        <v>41082</v>
      </c>
      <c r="B2490">
        <v>2011</v>
      </c>
      <c r="C2490">
        <v>2</v>
      </c>
      <c r="D2490">
        <v>122</v>
      </c>
      <c r="E2490" s="1">
        <v>89.06</v>
      </c>
    </row>
    <row r="2491" spans="1:5" x14ac:dyDescent="0.3">
      <c r="A2491">
        <v>41082</v>
      </c>
      <c r="B2491">
        <v>2012</v>
      </c>
      <c r="C2491">
        <v>2</v>
      </c>
      <c r="D2491">
        <v>122</v>
      </c>
      <c r="E2491" s="1">
        <v>89.06</v>
      </c>
    </row>
    <row r="2492" spans="1:5" x14ac:dyDescent="0.3">
      <c r="A2492">
        <v>41082</v>
      </c>
      <c r="B2492">
        <v>2013</v>
      </c>
      <c r="C2492">
        <v>2</v>
      </c>
      <c r="D2492">
        <v>129</v>
      </c>
      <c r="E2492" s="1">
        <v>94.17</v>
      </c>
    </row>
    <row r="2493" spans="1:5" x14ac:dyDescent="0.3">
      <c r="A2493">
        <v>41082</v>
      </c>
      <c r="B2493">
        <v>2014</v>
      </c>
      <c r="C2493">
        <v>2</v>
      </c>
      <c r="D2493">
        <v>125</v>
      </c>
      <c r="E2493" s="1">
        <v>91.25</v>
      </c>
    </row>
    <row r="2494" spans="1:5" x14ac:dyDescent="0.3">
      <c r="A2494">
        <v>41082</v>
      </c>
      <c r="B2494">
        <v>2015</v>
      </c>
      <c r="C2494">
        <v>2</v>
      </c>
      <c r="D2494">
        <v>122</v>
      </c>
      <c r="E2494" s="1">
        <v>89.06</v>
      </c>
    </row>
    <row r="2495" spans="1:5" x14ac:dyDescent="0.3">
      <c r="A2495">
        <v>41082</v>
      </c>
      <c r="B2495">
        <v>2016</v>
      </c>
      <c r="C2495">
        <v>2</v>
      </c>
      <c r="D2495">
        <v>127</v>
      </c>
      <c r="E2495" s="1">
        <v>92.71</v>
      </c>
    </row>
    <row r="2496" spans="1:5" x14ac:dyDescent="0.3">
      <c r="A2496">
        <v>41082</v>
      </c>
      <c r="B2496">
        <v>2017</v>
      </c>
      <c r="C2496">
        <v>2</v>
      </c>
      <c r="D2496">
        <v>128</v>
      </c>
      <c r="E2496" s="1">
        <v>93.44</v>
      </c>
    </row>
    <row r="2497" spans="1:5" x14ac:dyDescent="0.3">
      <c r="A2497">
        <v>41082</v>
      </c>
      <c r="B2497">
        <v>2018</v>
      </c>
      <c r="C2497">
        <v>2</v>
      </c>
      <c r="D2497">
        <v>127</v>
      </c>
      <c r="E2497" s="1">
        <v>92.71</v>
      </c>
    </row>
    <row r="2498" spans="1:5" x14ac:dyDescent="0.3">
      <c r="A2498">
        <v>41082</v>
      </c>
      <c r="B2498">
        <v>2019</v>
      </c>
      <c r="C2498">
        <v>2</v>
      </c>
      <c r="D2498">
        <v>122</v>
      </c>
      <c r="E2498" s="1">
        <v>89.06</v>
      </c>
    </row>
    <row r="2499" spans="1:5" x14ac:dyDescent="0.3">
      <c r="A2499">
        <v>42003</v>
      </c>
      <c r="B2499">
        <v>2009</v>
      </c>
      <c r="C2499">
        <v>2</v>
      </c>
      <c r="D2499">
        <v>91</v>
      </c>
      <c r="E2499" s="1">
        <v>66.429999999999993</v>
      </c>
    </row>
    <row r="2500" spans="1:5" x14ac:dyDescent="0.3">
      <c r="A2500">
        <v>42003</v>
      </c>
      <c r="B2500">
        <v>2010</v>
      </c>
      <c r="C2500">
        <v>2</v>
      </c>
      <c r="D2500">
        <v>82</v>
      </c>
      <c r="E2500" s="1">
        <v>59.86</v>
      </c>
    </row>
    <row r="2501" spans="1:5" x14ac:dyDescent="0.3">
      <c r="A2501">
        <v>42003</v>
      </c>
      <c r="B2501">
        <v>2011</v>
      </c>
      <c r="C2501">
        <v>2</v>
      </c>
      <c r="D2501">
        <v>78</v>
      </c>
      <c r="E2501" s="1">
        <v>56.94</v>
      </c>
    </row>
    <row r="2502" spans="1:5" x14ac:dyDescent="0.3">
      <c r="A2502">
        <v>42003</v>
      </c>
      <c r="B2502">
        <v>2012</v>
      </c>
      <c r="C2502">
        <v>2</v>
      </c>
      <c r="D2502">
        <v>78</v>
      </c>
      <c r="E2502" s="1">
        <v>56.94</v>
      </c>
    </row>
    <row r="2503" spans="1:5" x14ac:dyDescent="0.3">
      <c r="A2503">
        <v>42003</v>
      </c>
      <c r="B2503">
        <v>2013</v>
      </c>
      <c r="C2503">
        <v>2</v>
      </c>
      <c r="D2503">
        <v>82</v>
      </c>
      <c r="E2503" s="1">
        <v>59.86</v>
      </c>
    </row>
    <row r="2504" spans="1:5" x14ac:dyDescent="0.3">
      <c r="A2504">
        <v>42003</v>
      </c>
      <c r="B2504">
        <v>2014</v>
      </c>
      <c r="C2504">
        <v>2</v>
      </c>
      <c r="D2504">
        <v>85</v>
      </c>
      <c r="E2504" s="1">
        <v>62.05</v>
      </c>
    </row>
    <row r="2505" spans="1:5" x14ac:dyDescent="0.3">
      <c r="A2505">
        <v>42003</v>
      </c>
      <c r="B2505">
        <v>2015</v>
      </c>
      <c r="C2505">
        <v>2</v>
      </c>
      <c r="D2505">
        <v>76</v>
      </c>
      <c r="E2505" s="1">
        <v>55.48</v>
      </c>
    </row>
    <row r="2506" spans="1:5" x14ac:dyDescent="0.3">
      <c r="A2506">
        <v>42003</v>
      </c>
      <c r="B2506">
        <v>2016</v>
      </c>
      <c r="C2506">
        <v>2</v>
      </c>
      <c r="D2506">
        <v>86</v>
      </c>
      <c r="E2506" s="1">
        <v>62.78</v>
      </c>
    </row>
    <row r="2507" spans="1:5" x14ac:dyDescent="0.3">
      <c r="A2507">
        <v>42003</v>
      </c>
      <c r="B2507">
        <v>2017</v>
      </c>
      <c r="C2507">
        <v>2</v>
      </c>
      <c r="D2507">
        <v>71</v>
      </c>
      <c r="E2507" s="1">
        <v>51.83</v>
      </c>
    </row>
    <row r="2508" spans="1:5" x14ac:dyDescent="0.3">
      <c r="A2508">
        <v>42003</v>
      </c>
      <c r="B2508">
        <v>2018</v>
      </c>
      <c r="C2508">
        <v>2</v>
      </c>
      <c r="D2508">
        <v>84</v>
      </c>
      <c r="E2508" s="1">
        <v>61.32</v>
      </c>
    </row>
    <row r="2509" spans="1:5" x14ac:dyDescent="0.3">
      <c r="A2509">
        <v>42003</v>
      </c>
      <c r="B2509">
        <v>2019</v>
      </c>
      <c r="C2509">
        <v>2</v>
      </c>
      <c r="D2509">
        <v>75</v>
      </c>
      <c r="E2509" s="1">
        <v>54.75</v>
      </c>
    </row>
    <row r="2510" spans="1:5" x14ac:dyDescent="0.3">
      <c r="A2510">
        <v>42004</v>
      </c>
      <c r="B2510">
        <v>2009</v>
      </c>
      <c r="C2510">
        <v>2</v>
      </c>
      <c r="D2510">
        <v>88</v>
      </c>
      <c r="E2510" s="1">
        <v>64.239999999999995</v>
      </c>
    </row>
    <row r="2511" spans="1:5" x14ac:dyDescent="0.3">
      <c r="A2511">
        <v>42004</v>
      </c>
      <c r="B2511">
        <v>2010</v>
      </c>
      <c r="C2511">
        <v>2</v>
      </c>
      <c r="D2511">
        <v>99</v>
      </c>
      <c r="E2511" s="1">
        <v>72.27</v>
      </c>
    </row>
    <row r="2512" spans="1:5" x14ac:dyDescent="0.3">
      <c r="A2512">
        <v>42004</v>
      </c>
      <c r="B2512">
        <v>2011</v>
      </c>
      <c r="C2512">
        <v>2</v>
      </c>
      <c r="D2512">
        <v>94</v>
      </c>
      <c r="E2512" s="1">
        <v>68.62</v>
      </c>
    </row>
    <row r="2513" spans="1:5" x14ac:dyDescent="0.3">
      <c r="A2513">
        <v>42004</v>
      </c>
      <c r="B2513">
        <v>2012</v>
      </c>
      <c r="C2513">
        <v>2</v>
      </c>
      <c r="D2513">
        <v>82</v>
      </c>
      <c r="E2513" s="1">
        <v>59.86</v>
      </c>
    </row>
    <row r="2514" spans="1:5" x14ac:dyDescent="0.3">
      <c r="A2514">
        <v>42004</v>
      </c>
      <c r="B2514">
        <v>2013</v>
      </c>
      <c r="C2514">
        <v>2</v>
      </c>
      <c r="D2514">
        <v>85</v>
      </c>
      <c r="E2514" s="1">
        <v>62.05</v>
      </c>
    </row>
    <row r="2515" spans="1:5" x14ac:dyDescent="0.3">
      <c r="A2515">
        <v>42004</v>
      </c>
      <c r="B2515">
        <v>2014</v>
      </c>
      <c r="C2515">
        <v>2</v>
      </c>
      <c r="D2515">
        <v>96</v>
      </c>
      <c r="E2515" s="1">
        <v>70.08</v>
      </c>
    </row>
    <row r="2516" spans="1:5" x14ac:dyDescent="0.3">
      <c r="A2516">
        <v>42004</v>
      </c>
      <c r="B2516">
        <v>2015</v>
      </c>
      <c r="C2516">
        <v>2</v>
      </c>
      <c r="D2516">
        <v>76</v>
      </c>
      <c r="E2516" s="1">
        <v>55.48</v>
      </c>
    </row>
    <row r="2517" spans="1:5" x14ac:dyDescent="0.3">
      <c r="A2517">
        <v>42004</v>
      </c>
      <c r="B2517">
        <v>2016</v>
      </c>
      <c r="C2517">
        <v>2</v>
      </c>
      <c r="D2517">
        <v>77</v>
      </c>
      <c r="E2517" s="1">
        <v>56.21</v>
      </c>
    </row>
    <row r="2518" spans="1:5" x14ac:dyDescent="0.3">
      <c r="A2518">
        <v>42004</v>
      </c>
      <c r="B2518">
        <v>2017</v>
      </c>
      <c r="C2518">
        <v>2</v>
      </c>
      <c r="D2518">
        <v>81</v>
      </c>
      <c r="E2518" s="1">
        <v>59.129999999999995</v>
      </c>
    </row>
    <row r="2519" spans="1:5" x14ac:dyDescent="0.3">
      <c r="A2519">
        <v>42004</v>
      </c>
      <c r="B2519">
        <v>2018</v>
      </c>
      <c r="C2519">
        <v>2</v>
      </c>
      <c r="D2519">
        <v>82</v>
      </c>
      <c r="E2519" s="1">
        <v>59.86</v>
      </c>
    </row>
    <row r="2520" spans="1:5" x14ac:dyDescent="0.3">
      <c r="A2520">
        <v>42004</v>
      </c>
      <c r="B2520">
        <v>2019</v>
      </c>
      <c r="C2520">
        <v>2</v>
      </c>
      <c r="D2520">
        <v>71</v>
      </c>
      <c r="E2520" s="1">
        <v>51.83</v>
      </c>
    </row>
    <row r="2521" spans="1:5" x14ac:dyDescent="0.3">
      <c r="A2521">
        <v>42006</v>
      </c>
      <c r="B2521">
        <v>2009</v>
      </c>
      <c r="C2521">
        <v>2</v>
      </c>
      <c r="D2521">
        <v>262</v>
      </c>
      <c r="E2521" s="1">
        <v>191.26</v>
      </c>
    </row>
    <row r="2522" spans="1:5" x14ac:dyDescent="0.3">
      <c r="A2522">
        <v>42006</v>
      </c>
      <c r="B2522">
        <v>2010</v>
      </c>
      <c r="C2522">
        <v>2</v>
      </c>
      <c r="D2522">
        <v>278</v>
      </c>
      <c r="E2522" s="1">
        <v>202.94</v>
      </c>
    </row>
    <row r="2523" spans="1:5" x14ac:dyDescent="0.3">
      <c r="A2523">
        <v>42006</v>
      </c>
      <c r="B2523">
        <v>2011</v>
      </c>
      <c r="C2523">
        <v>2</v>
      </c>
      <c r="D2523">
        <v>261</v>
      </c>
      <c r="E2523" s="1">
        <v>190.53</v>
      </c>
    </row>
    <row r="2524" spans="1:5" x14ac:dyDescent="0.3">
      <c r="A2524">
        <v>42006</v>
      </c>
      <c r="B2524">
        <v>2012</v>
      </c>
      <c r="C2524">
        <v>2</v>
      </c>
      <c r="D2524">
        <v>271</v>
      </c>
      <c r="E2524" s="1">
        <v>197.82999999999998</v>
      </c>
    </row>
    <row r="2525" spans="1:5" x14ac:dyDescent="0.3">
      <c r="A2525">
        <v>42006</v>
      </c>
      <c r="B2525">
        <v>2013</v>
      </c>
      <c r="C2525">
        <v>2</v>
      </c>
      <c r="D2525">
        <v>278</v>
      </c>
      <c r="E2525" s="1">
        <v>202.94</v>
      </c>
    </row>
    <row r="2526" spans="1:5" x14ac:dyDescent="0.3">
      <c r="A2526">
        <v>42006</v>
      </c>
      <c r="B2526">
        <v>2014</v>
      </c>
      <c r="C2526">
        <v>2</v>
      </c>
      <c r="D2526">
        <v>240</v>
      </c>
      <c r="E2526" s="1">
        <v>175.2</v>
      </c>
    </row>
    <row r="2527" spans="1:5" x14ac:dyDescent="0.3">
      <c r="A2527">
        <v>42006</v>
      </c>
      <c r="B2527">
        <v>2015</v>
      </c>
      <c r="C2527">
        <v>2</v>
      </c>
      <c r="D2527">
        <v>281</v>
      </c>
      <c r="E2527" s="1">
        <v>205.13</v>
      </c>
    </row>
    <row r="2528" spans="1:5" x14ac:dyDescent="0.3">
      <c r="A2528">
        <v>42006</v>
      </c>
      <c r="B2528">
        <v>2016</v>
      </c>
      <c r="C2528">
        <v>2</v>
      </c>
      <c r="D2528">
        <v>232</v>
      </c>
      <c r="E2528" s="1">
        <v>169.35999999999999</v>
      </c>
    </row>
    <row r="2529" spans="1:5" x14ac:dyDescent="0.3">
      <c r="A2529">
        <v>42006</v>
      </c>
      <c r="B2529">
        <v>2017</v>
      </c>
      <c r="C2529">
        <v>2</v>
      </c>
      <c r="D2529">
        <v>257</v>
      </c>
      <c r="E2529" s="1">
        <v>187.60999999999999</v>
      </c>
    </row>
    <row r="2530" spans="1:5" x14ac:dyDescent="0.3">
      <c r="A2530">
        <v>42006</v>
      </c>
      <c r="B2530">
        <v>2018</v>
      </c>
      <c r="C2530">
        <v>2</v>
      </c>
      <c r="D2530">
        <v>253</v>
      </c>
      <c r="E2530" s="1">
        <v>184.69</v>
      </c>
    </row>
    <row r="2531" spans="1:5" x14ac:dyDescent="0.3">
      <c r="A2531">
        <v>42006</v>
      </c>
      <c r="B2531">
        <v>2019</v>
      </c>
      <c r="C2531">
        <v>2</v>
      </c>
      <c r="D2531">
        <v>274</v>
      </c>
      <c r="E2531" s="1">
        <v>200.01999999999998</v>
      </c>
    </row>
    <row r="2532" spans="1:5" x14ac:dyDescent="0.3">
      <c r="A2532">
        <v>42008</v>
      </c>
      <c r="B2532">
        <v>2009</v>
      </c>
      <c r="C2532">
        <v>2</v>
      </c>
      <c r="D2532">
        <v>160</v>
      </c>
      <c r="E2532" s="1">
        <v>116.8</v>
      </c>
    </row>
    <row r="2533" spans="1:5" x14ac:dyDescent="0.3">
      <c r="A2533">
        <v>42008</v>
      </c>
      <c r="B2533">
        <v>2010</v>
      </c>
      <c r="C2533">
        <v>2</v>
      </c>
      <c r="D2533">
        <v>160</v>
      </c>
      <c r="E2533" s="1">
        <v>116.8</v>
      </c>
    </row>
    <row r="2534" spans="1:5" x14ac:dyDescent="0.3">
      <c r="A2534">
        <v>42008</v>
      </c>
      <c r="B2534">
        <v>2011</v>
      </c>
      <c r="C2534">
        <v>2</v>
      </c>
      <c r="D2534">
        <v>156</v>
      </c>
      <c r="E2534" s="1">
        <v>113.88</v>
      </c>
    </row>
    <row r="2535" spans="1:5" x14ac:dyDescent="0.3">
      <c r="A2535">
        <v>42008</v>
      </c>
      <c r="B2535">
        <v>2012</v>
      </c>
      <c r="C2535">
        <v>2</v>
      </c>
      <c r="D2535">
        <v>158</v>
      </c>
      <c r="E2535" s="1">
        <v>115.34</v>
      </c>
    </row>
    <row r="2536" spans="1:5" x14ac:dyDescent="0.3">
      <c r="A2536">
        <v>42008</v>
      </c>
      <c r="B2536">
        <v>2013</v>
      </c>
      <c r="C2536">
        <v>2</v>
      </c>
      <c r="D2536">
        <v>154</v>
      </c>
      <c r="E2536" s="1">
        <v>112.42</v>
      </c>
    </row>
    <row r="2537" spans="1:5" x14ac:dyDescent="0.3">
      <c r="A2537">
        <v>42008</v>
      </c>
      <c r="B2537">
        <v>2014</v>
      </c>
      <c r="C2537">
        <v>2</v>
      </c>
      <c r="D2537">
        <v>145</v>
      </c>
      <c r="E2537" s="1">
        <v>105.85</v>
      </c>
    </row>
    <row r="2538" spans="1:5" x14ac:dyDescent="0.3">
      <c r="A2538">
        <v>42008</v>
      </c>
      <c r="B2538">
        <v>2015</v>
      </c>
      <c r="C2538">
        <v>2</v>
      </c>
      <c r="D2538">
        <v>142</v>
      </c>
      <c r="E2538" s="1">
        <v>103.66</v>
      </c>
    </row>
    <row r="2539" spans="1:5" x14ac:dyDescent="0.3">
      <c r="A2539">
        <v>42008</v>
      </c>
      <c r="B2539">
        <v>2016</v>
      </c>
      <c r="C2539">
        <v>2</v>
      </c>
      <c r="D2539">
        <v>152</v>
      </c>
      <c r="E2539" s="1">
        <v>110.96</v>
      </c>
    </row>
    <row r="2540" spans="1:5" x14ac:dyDescent="0.3">
      <c r="A2540">
        <v>42008</v>
      </c>
      <c r="B2540">
        <v>2017</v>
      </c>
      <c r="C2540">
        <v>2</v>
      </c>
      <c r="D2540">
        <v>143</v>
      </c>
      <c r="E2540" s="1">
        <v>104.39</v>
      </c>
    </row>
    <row r="2541" spans="1:5" x14ac:dyDescent="0.3">
      <c r="A2541">
        <v>42008</v>
      </c>
      <c r="B2541">
        <v>2018</v>
      </c>
      <c r="C2541">
        <v>2</v>
      </c>
      <c r="D2541">
        <v>148</v>
      </c>
      <c r="E2541" s="1">
        <v>108.03999999999999</v>
      </c>
    </row>
    <row r="2542" spans="1:5" x14ac:dyDescent="0.3">
      <c r="A2542">
        <v>42008</v>
      </c>
      <c r="B2542">
        <v>2019</v>
      </c>
      <c r="C2542">
        <v>2</v>
      </c>
      <c r="D2542">
        <v>131</v>
      </c>
      <c r="E2542" s="1">
        <v>95.63</v>
      </c>
    </row>
    <row r="2543" spans="1:5" x14ac:dyDescent="0.3">
      <c r="A2543">
        <v>42010</v>
      </c>
      <c r="B2543">
        <v>2009</v>
      </c>
      <c r="C2543">
        <v>2</v>
      </c>
      <c r="D2543">
        <v>64</v>
      </c>
      <c r="E2543" s="1">
        <v>46.72</v>
      </c>
    </row>
    <row r="2544" spans="1:5" x14ac:dyDescent="0.3">
      <c r="A2544">
        <v>42010</v>
      </c>
      <c r="B2544">
        <v>2010</v>
      </c>
      <c r="C2544">
        <v>2</v>
      </c>
      <c r="D2544">
        <v>92</v>
      </c>
      <c r="E2544" s="1">
        <v>67.16</v>
      </c>
    </row>
    <row r="2545" spans="1:5" x14ac:dyDescent="0.3">
      <c r="A2545">
        <v>42010</v>
      </c>
      <c r="B2545">
        <v>2011</v>
      </c>
      <c r="C2545">
        <v>2</v>
      </c>
      <c r="D2545">
        <v>89</v>
      </c>
      <c r="E2545" s="1">
        <v>64.97</v>
      </c>
    </row>
    <row r="2546" spans="1:5" x14ac:dyDescent="0.3">
      <c r="A2546">
        <v>42010</v>
      </c>
      <c r="B2546">
        <v>2012</v>
      </c>
      <c r="C2546">
        <v>2</v>
      </c>
      <c r="D2546">
        <v>78</v>
      </c>
      <c r="E2546" s="1">
        <v>56.94</v>
      </c>
    </row>
    <row r="2547" spans="1:5" x14ac:dyDescent="0.3">
      <c r="A2547">
        <v>42010</v>
      </c>
      <c r="B2547">
        <v>2013</v>
      </c>
      <c r="C2547">
        <v>2</v>
      </c>
      <c r="D2547">
        <v>69</v>
      </c>
      <c r="E2547" s="1">
        <v>50.37</v>
      </c>
    </row>
    <row r="2548" spans="1:5" x14ac:dyDescent="0.3">
      <c r="A2548">
        <v>42010</v>
      </c>
      <c r="B2548">
        <v>2014</v>
      </c>
      <c r="C2548">
        <v>2</v>
      </c>
      <c r="D2548">
        <v>82</v>
      </c>
      <c r="E2548" s="1">
        <v>59.86</v>
      </c>
    </row>
    <row r="2549" spans="1:5" x14ac:dyDescent="0.3">
      <c r="A2549">
        <v>42010</v>
      </c>
      <c r="B2549">
        <v>2015</v>
      </c>
      <c r="C2549">
        <v>2</v>
      </c>
      <c r="D2549">
        <v>70</v>
      </c>
      <c r="E2549" s="1">
        <v>51.1</v>
      </c>
    </row>
    <row r="2550" spans="1:5" x14ac:dyDescent="0.3">
      <c r="A2550">
        <v>42010</v>
      </c>
      <c r="B2550">
        <v>2016</v>
      </c>
      <c r="C2550">
        <v>2</v>
      </c>
      <c r="D2550">
        <v>76</v>
      </c>
      <c r="E2550" s="1">
        <v>55.48</v>
      </c>
    </row>
    <row r="2551" spans="1:5" x14ac:dyDescent="0.3">
      <c r="A2551">
        <v>42010</v>
      </c>
      <c r="B2551">
        <v>2017</v>
      </c>
      <c r="C2551">
        <v>2</v>
      </c>
      <c r="D2551">
        <v>69</v>
      </c>
      <c r="E2551" s="1">
        <v>50.37</v>
      </c>
    </row>
    <row r="2552" spans="1:5" x14ac:dyDescent="0.3">
      <c r="A2552">
        <v>42010</v>
      </c>
      <c r="B2552">
        <v>2018</v>
      </c>
      <c r="C2552">
        <v>2</v>
      </c>
      <c r="D2552">
        <v>78</v>
      </c>
      <c r="E2552" s="1">
        <v>56.94</v>
      </c>
    </row>
    <row r="2553" spans="1:5" x14ac:dyDescent="0.3">
      <c r="A2553">
        <v>42010</v>
      </c>
      <c r="B2553">
        <v>2019</v>
      </c>
      <c r="C2553">
        <v>2</v>
      </c>
      <c r="D2553">
        <v>65</v>
      </c>
      <c r="E2553" s="1">
        <v>47.449999999999996</v>
      </c>
    </row>
    <row r="2554" spans="1:5" x14ac:dyDescent="0.3">
      <c r="A2554">
        <v>42011</v>
      </c>
      <c r="B2554">
        <v>2009</v>
      </c>
      <c r="C2554">
        <v>2</v>
      </c>
      <c r="D2554">
        <v>102</v>
      </c>
      <c r="E2554" s="1">
        <v>74.459999999999994</v>
      </c>
    </row>
    <row r="2555" spans="1:5" x14ac:dyDescent="0.3">
      <c r="A2555">
        <v>42011</v>
      </c>
      <c r="B2555">
        <v>2010</v>
      </c>
      <c r="C2555">
        <v>2</v>
      </c>
      <c r="D2555">
        <v>116</v>
      </c>
      <c r="E2555" s="1">
        <v>84.679999999999993</v>
      </c>
    </row>
    <row r="2556" spans="1:5" x14ac:dyDescent="0.3">
      <c r="A2556">
        <v>42011</v>
      </c>
      <c r="B2556">
        <v>2011</v>
      </c>
      <c r="C2556">
        <v>2</v>
      </c>
      <c r="D2556">
        <v>124</v>
      </c>
      <c r="E2556" s="1">
        <v>90.52</v>
      </c>
    </row>
    <row r="2557" spans="1:5" x14ac:dyDescent="0.3">
      <c r="A2557">
        <v>42011</v>
      </c>
      <c r="B2557">
        <v>2012</v>
      </c>
      <c r="C2557">
        <v>2</v>
      </c>
      <c r="D2557">
        <v>102</v>
      </c>
      <c r="E2557" s="1">
        <v>74.459999999999994</v>
      </c>
    </row>
    <row r="2558" spans="1:5" x14ac:dyDescent="0.3">
      <c r="A2558">
        <v>42011</v>
      </c>
      <c r="B2558">
        <v>2013</v>
      </c>
      <c r="C2558">
        <v>2</v>
      </c>
      <c r="D2558">
        <v>113</v>
      </c>
      <c r="E2558" s="1">
        <v>82.49</v>
      </c>
    </row>
    <row r="2559" spans="1:5" x14ac:dyDescent="0.3">
      <c r="A2559">
        <v>42011</v>
      </c>
      <c r="B2559">
        <v>2014</v>
      </c>
      <c r="C2559">
        <v>2</v>
      </c>
      <c r="D2559">
        <v>105</v>
      </c>
      <c r="E2559" s="1">
        <v>76.649999999999991</v>
      </c>
    </row>
    <row r="2560" spans="1:5" x14ac:dyDescent="0.3">
      <c r="A2560">
        <v>42011</v>
      </c>
      <c r="B2560">
        <v>2015</v>
      </c>
      <c r="C2560">
        <v>2</v>
      </c>
      <c r="D2560">
        <v>110</v>
      </c>
      <c r="E2560" s="1">
        <v>80.3</v>
      </c>
    </row>
    <row r="2561" spans="1:5" x14ac:dyDescent="0.3">
      <c r="A2561">
        <v>42011</v>
      </c>
      <c r="B2561">
        <v>2016</v>
      </c>
      <c r="C2561">
        <v>2</v>
      </c>
      <c r="D2561">
        <v>104</v>
      </c>
      <c r="E2561" s="1">
        <v>75.92</v>
      </c>
    </row>
    <row r="2562" spans="1:5" x14ac:dyDescent="0.3">
      <c r="A2562">
        <v>42011</v>
      </c>
      <c r="B2562">
        <v>2017</v>
      </c>
      <c r="C2562">
        <v>2</v>
      </c>
      <c r="D2562">
        <v>111</v>
      </c>
      <c r="E2562" s="1">
        <v>81.03</v>
      </c>
    </row>
    <row r="2563" spans="1:5" x14ac:dyDescent="0.3">
      <c r="A2563">
        <v>42011</v>
      </c>
      <c r="B2563">
        <v>2018</v>
      </c>
      <c r="C2563">
        <v>2</v>
      </c>
      <c r="D2563">
        <v>108</v>
      </c>
      <c r="E2563" s="1">
        <v>78.84</v>
      </c>
    </row>
    <row r="2564" spans="1:5" x14ac:dyDescent="0.3">
      <c r="A2564">
        <v>42011</v>
      </c>
      <c r="B2564">
        <v>2019</v>
      </c>
      <c r="C2564">
        <v>2</v>
      </c>
      <c r="D2564">
        <v>91</v>
      </c>
      <c r="E2564" s="1">
        <v>66.429999999999993</v>
      </c>
    </row>
    <row r="2565" spans="1:5" x14ac:dyDescent="0.3">
      <c r="A2565">
        <v>42023</v>
      </c>
      <c r="B2565">
        <v>2009</v>
      </c>
      <c r="C2565">
        <v>2</v>
      </c>
      <c r="D2565">
        <v>53</v>
      </c>
      <c r="E2565" s="1">
        <v>38.69</v>
      </c>
    </row>
    <row r="2566" spans="1:5" x14ac:dyDescent="0.3">
      <c r="A2566">
        <v>42023</v>
      </c>
      <c r="B2566">
        <v>2010</v>
      </c>
      <c r="C2566">
        <v>2</v>
      </c>
      <c r="D2566">
        <v>59</v>
      </c>
      <c r="E2566" s="1">
        <v>43.07</v>
      </c>
    </row>
    <row r="2567" spans="1:5" x14ac:dyDescent="0.3">
      <c r="A2567">
        <v>42023</v>
      </c>
      <c r="B2567">
        <v>2011</v>
      </c>
      <c r="C2567">
        <v>2</v>
      </c>
      <c r="D2567">
        <v>73</v>
      </c>
      <c r="E2567" s="1">
        <v>53.29</v>
      </c>
    </row>
    <row r="2568" spans="1:5" x14ac:dyDescent="0.3">
      <c r="A2568">
        <v>42023</v>
      </c>
      <c r="B2568">
        <v>2012</v>
      </c>
      <c r="C2568">
        <v>2</v>
      </c>
      <c r="D2568">
        <v>50</v>
      </c>
      <c r="E2568" s="1">
        <v>36.5</v>
      </c>
    </row>
    <row r="2569" spans="1:5" x14ac:dyDescent="0.3">
      <c r="A2569">
        <v>42023</v>
      </c>
      <c r="B2569">
        <v>2013</v>
      </c>
      <c r="C2569">
        <v>2</v>
      </c>
      <c r="D2569">
        <v>67</v>
      </c>
      <c r="E2569" s="1">
        <v>48.91</v>
      </c>
    </row>
    <row r="2570" spans="1:5" x14ac:dyDescent="0.3">
      <c r="A2570">
        <v>42023</v>
      </c>
      <c r="B2570">
        <v>2014</v>
      </c>
      <c r="C2570">
        <v>2</v>
      </c>
      <c r="D2570">
        <v>58</v>
      </c>
      <c r="E2570" s="1">
        <v>42.339999999999996</v>
      </c>
    </row>
    <row r="2571" spans="1:5" x14ac:dyDescent="0.3">
      <c r="A2571">
        <v>42023</v>
      </c>
      <c r="B2571">
        <v>2015</v>
      </c>
      <c r="C2571">
        <v>2</v>
      </c>
      <c r="D2571">
        <v>58</v>
      </c>
      <c r="E2571" s="1">
        <v>42.339999999999996</v>
      </c>
    </row>
    <row r="2572" spans="1:5" x14ac:dyDescent="0.3">
      <c r="A2572">
        <v>42023</v>
      </c>
      <c r="B2572">
        <v>2016</v>
      </c>
      <c r="C2572">
        <v>2</v>
      </c>
      <c r="D2572">
        <v>66</v>
      </c>
      <c r="E2572" s="1">
        <v>48.18</v>
      </c>
    </row>
    <row r="2573" spans="1:5" x14ac:dyDescent="0.3">
      <c r="A2573">
        <v>42023</v>
      </c>
      <c r="B2573">
        <v>2017</v>
      </c>
      <c r="C2573">
        <v>2</v>
      </c>
      <c r="D2573">
        <v>62</v>
      </c>
      <c r="E2573" s="1">
        <v>45.26</v>
      </c>
    </row>
    <row r="2574" spans="1:5" x14ac:dyDescent="0.3">
      <c r="A2574">
        <v>42023</v>
      </c>
      <c r="B2574">
        <v>2018</v>
      </c>
      <c r="C2574">
        <v>2</v>
      </c>
      <c r="D2574">
        <v>64</v>
      </c>
      <c r="E2574" s="1">
        <v>46.72</v>
      </c>
    </row>
    <row r="2575" spans="1:5" x14ac:dyDescent="0.3">
      <c r="A2575">
        <v>42023</v>
      </c>
      <c r="B2575">
        <v>2019</v>
      </c>
      <c r="C2575">
        <v>2</v>
      </c>
      <c r="D2575">
        <v>53</v>
      </c>
      <c r="E2575" s="1">
        <v>38.69</v>
      </c>
    </row>
    <row r="2576" spans="1:5" x14ac:dyDescent="0.3">
      <c r="A2576">
        <v>42025</v>
      </c>
      <c r="B2576">
        <v>2009</v>
      </c>
      <c r="C2576">
        <v>2</v>
      </c>
      <c r="D2576">
        <v>115</v>
      </c>
      <c r="E2576" s="1">
        <v>83.95</v>
      </c>
    </row>
    <row r="2577" spans="1:5" x14ac:dyDescent="0.3">
      <c r="A2577">
        <v>42025</v>
      </c>
      <c r="B2577">
        <v>2010</v>
      </c>
      <c r="C2577">
        <v>2</v>
      </c>
      <c r="D2577">
        <v>129</v>
      </c>
      <c r="E2577" s="1">
        <v>94.17</v>
      </c>
    </row>
    <row r="2578" spans="1:5" x14ac:dyDescent="0.3">
      <c r="A2578">
        <v>42025</v>
      </c>
      <c r="B2578">
        <v>2011</v>
      </c>
      <c r="C2578">
        <v>2</v>
      </c>
      <c r="D2578">
        <v>139</v>
      </c>
      <c r="E2578" s="1">
        <v>101.47</v>
      </c>
    </row>
    <row r="2579" spans="1:5" x14ac:dyDescent="0.3">
      <c r="A2579">
        <v>42025</v>
      </c>
      <c r="B2579">
        <v>2012</v>
      </c>
      <c r="C2579">
        <v>2</v>
      </c>
      <c r="D2579">
        <v>135</v>
      </c>
      <c r="E2579" s="1">
        <v>98.55</v>
      </c>
    </row>
    <row r="2580" spans="1:5" x14ac:dyDescent="0.3">
      <c r="A2580">
        <v>42025</v>
      </c>
      <c r="B2580">
        <v>2013</v>
      </c>
      <c r="C2580">
        <v>2</v>
      </c>
      <c r="D2580">
        <v>132</v>
      </c>
      <c r="E2580" s="1">
        <v>96.36</v>
      </c>
    </row>
    <row r="2581" spans="1:5" x14ac:dyDescent="0.3">
      <c r="A2581">
        <v>42025</v>
      </c>
      <c r="B2581">
        <v>2014</v>
      </c>
      <c r="C2581">
        <v>2</v>
      </c>
      <c r="D2581">
        <v>141</v>
      </c>
      <c r="E2581" s="1">
        <v>102.92999999999999</v>
      </c>
    </row>
    <row r="2582" spans="1:5" x14ac:dyDescent="0.3">
      <c r="A2582">
        <v>42025</v>
      </c>
      <c r="B2582">
        <v>2015</v>
      </c>
      <c r="C2582">
        <v>2</v>
      </c>
      <c r="D2582">
        <v>148</v>
      </c>
      <c r="E2582" s="1">
        <v>108.03999999999999</v>
      </c>
    </row>
    <row r="2583" spans="1:5" x14ac:dyDescent="0.3">
      <c r="A2583">
        <v>42025</v>
      </c>
      <c r="B2583">
        <v>2016</v>
      </c>
      <c r="C2583">
        <v>2</v>
      </c>
      <c r="D2583">
        <v>142</v>
      </c>
      <c r="E2583" s="1">
        <v>103.66</v>
      </c>
    </row>
    <row r="2584" spans="1:5" x14ac:dyDescent="0.3">
      <c r="A2584">
        <v>42025</v>
      </c>
      <c r="B2584">
        <v>2017</v>
      </c>
      <c r="C2584">
        <v>2</v>
      </c>
      <c r="D2584">
        <v>134</v>
      </c>
      <c r="E2584" s="1">
        <v>97.82</v>
      </c>
    </row>
    <row r="2585" spans="1:5" x14ac:dyDescent="0.3">
      <c r="A2585">
        <v>42025</v>
      </c>
      <c r="B2585">
        <v>2018</v>
      </c>
      <c r="C2585">
        <v>2</v>
      </c>
      <c r="D2585">
        <v>151</v>
      </c>
      <c r="E2585" s="1">
        <v>110.23</v>
      </c>
    </row>
    <row r="2586" spans="1:5" x14ac:dyDescent="0.3">
      <c r="A2586">
        <v>42025</v>
      </c>
      <c r="B2586">
        <v>2019</v>
      </c>
      <c r="C2586">
        <v>2</v>
      </c>
      <c r="D2586">
        <v>139</v>
      </c>
      <c r="E2586" s="1">
        <v>101.47</v>
      </c>
    </row>
    <row r="2587" spans="1:5" x14ac:dyDescent="0.3">
      <c r="A2587">
        <v>42026</v>
      </c>
      <c r="B2587">
        <v>2009</v>
      </c>
      <c r="C2587">
        <v>2</v>
      </c>
      <c r="D2587">
        <v>59</v>
      </c>
      <c r="E2587" s="1">
        <v>43.07</v>
      </c>
    </row>
    <row r="2588" spans="1:5" x14ac:dyDescent="0.3">
      <c r="A2588">
        <v>42026</v>
      </c>
      <c r="B2588">
        <v>2010</v>
      </c>
      <c r="C2588">
        <v>2</v>
      </c>
      <c r="D2588">
        <v>60</v>
      </c>
      <c r="E2588" s="1">
        <v>43.8</v>
      </c>
    </row>
    <row r="2589" spans="1:5" x14ac:dyDescent="0.3">
      <c r="A2589">
        <v>42026</v>
      </c>
      <c r="B2589">
        <v>2011</v>
      </c>
      <c r="C2589">
        <v>2</v>
      </c>
      <c r="D2589">
        <v>61</v>
      </c>
      <c r="E2589" s="1">
        <v>44.53</v>
      </c>
    </row>
    <row r="2590" spans="1:5" x14ac:dyDescent="0.3">
      <c r="A2590">
        <v>42026</v>
      </c>
      <c r="B2590">
        <v>2012</v>
      </c>
      <c r="C2590">
        <v>2</v>
      </c>
      <c r="D2590">
        <v>64</v>
      </c>
      <c r="E2590" s="1">
        <v>46.72</v>
      </c>
    </row>
    <row r="2591" spans="1:5" x14ac:dyDescent="0.3">
      <c r="A2591">
        <v>42026</v>
      </c>
      <c r="B2591">
        <v>2013</v>
      </c>
      <c r="C2591">
        <v>2</v>
      </c>
      <c r="D2591">
        <v>66</v>
      </c>
      <c r="E2591" s="1">
        <v>48.18</v>
      </c>
    </row>
    <row r="2592" spans="1:5" x14ac:dyDescent="0.3">
      <c r="A2592">
        <v>42026</v>
      </c>
      <c r="B2592">
        <v>2014</v>
      </c>
      <c r="C2592">
        <v>2</v>
      </c>
      <c r="D2592">
        <v>68</v>
      </c>
      <c r="E2592" s="1">
        <v>49.64</v>
      </c>
    </row>
    <row r="2593" spans="1:5" x14ac:dyDescent="0.3">
      <c r="A2593">
        <v>42026</v>
      </c>
      <c r="B2593">
        <v>2015</v>
      </c>
      <c r="C2593">
        <v>2</v>
      </c>
      <c r="D2593">
        <v>67</v>
      </c>
      <c r="E2593" s="1">
        <v>48.91</v>
      </c>
    </row>
    <row r="2594" spans="1:5" x14ac:dyDescent="0.3">
      <c r="A2594">
        <v>42026</v>
      </c>
      <c r="B2594">
        <v>2016</v>
      </c>
      <c r="C2594">
        <v>2</v>
      </c>
      <c r="D2594">
        <v>67</v>
      </c>
      <c r="E2594" s="1">
        <v>48.91</v>
      </c>
    </row>
    <row r="2595" spans="1:5" x14ac:dyDescent="0.3">
      <c r="A2595">
        <v>42026</v>
      </c>
      <c r="B2595">
        <v>2017</v>
      </c>
      <c r="C2595">
        <v>2</v>
      </c>
      <c r="D2595">
        <v>58</v>
      </c>
      <c r="E2595" s="1">
        <v>42.339999999999996</v>
      </c>
    </row>
    <row r="2596" spans="1:5" x14ac:dyDescent="0.3">
      <c r="A2596">
        <v>42026</v>
      </c>
      <c r="B2596">
        <v>2018</v>
      </c>
      <c r="C2596">
        <v>2</v>
      </c>
      <c r="D2596">
        <v>46</v>
      </c>
      <c r="E2596" s="1">
        <v>33.58</v>
      </c>
    </row>
    <row r="2597" spans="1:5" x14ac:dyDescent="0.3">
      <c r="A2597">
        <v>42026</v>
      </c>
      <c r="B2597">
        <v>2019</v>
      </c>
      <c r="C2597">
        <v>2</v>
      </c>
      <c r="D2597">
        <v>68</v>
      </c>
      <c r="E2597" s="1">
        <v>49.64</v>
      </c>
    </row>
    <row r="2598" spans="1:5" x14ac:dyDescent="0.3">
      <c r="A2598">
        <v>42028</v>
      </c>
      <c r="B2598">
        <v>2009</v>
      </c>
      <c r="C2598">
        <v>2</v>
      </c>
      <c r="D2598">
        <v>136</v>
      </c>
      <c r="E2598" s="1">
        <v>99.28</v>
      </c>
    </row>
    <row r="2599" spans="1:5" x14ac:dyDescent="0.3">
      <c r="A2599">
        <v>42028</v>
      </c>
      <c r="B2599">
        <v>2010</v>
      </c>
      <c r="C2599">
        <v>2</v>
      </c>
      <c r="D2599">
        <v>171</v>
      </c>
      <c r="E2599" s="1">
        <v>124.83</v>
      </c>
    </row>
    <row r="2600" spans="1:5" x14ac:dyDescent="0.3">
      <c r="A2600">
        <v>42028</v>
      </c>
      <c r="B2600">
        <v>2011</v>
      </c>
      <c r="C2600">
        <v>2</v>
      </c>
      <c r="D2600">
        <v>156</v>
      </c>
      <c r="E2600" s="1">
        <v>113.88</v>
      </c>
    </row>
    <row r="2601" spans="1:5" x14ac:dyDescent="0.3">
      <c r="A2601">
        <v>42028</v>
      </c>
      <c r="B2601">
        <v>2012</v>
      </c>
      <c r="C2601">
        <v>2</v>
      </c>
      <c r="D2601">
        <v>149</v>
      </c>
      <c r="E2601" s="1">
        <v>108.77</v>
      </c>
    </row>
    <row r="2602" spans="1:5" x14ac:dyDescent="0.3">
      <c r="A2602">
        <v>42028</v>
      </c>
      <c r="B2602">
        <v>2013</v>
      </c>
      <c r="C2602">
        <v>2</v>
      </c>
      <c r="D2602">
        <v>145</v>
      </c>
      <c r="E2602" s="1">
        <v>105.85</v>
      </c>
    </row>
    <row r="2603" spans="1:5" x14ac:dyDescent="0.3">
      <c r="A2603">
        <v>42028</v>
      </c>
      <c r="B2603">
        <v>2014</v>
      </c>
      <c r="C2603">
        <v>2</v>
      </c>
      <c r="D2603">
        <v>134</v>
      </c>
      <c r="E2603" s="1">
        <v>97.82</v>
      </c>
    </row>
    <row r="2604" spans="1:5" x14ac:dyDescent="0.3">
      <c r="A2604">
        <v>42028</v>
      </c>
      <c r="B2604">
        <v>2015</v>
      </c>
      <c r="C2604">
        <v>2</v>
      </c>
      <c r="D2604">
        <v>143</v>
      </c>
      <c r="E2604" s="1">
        <v>104.39</v>
      </c>
    </row>
    <row r="2605" spans="1:5" x14ac:dyDescent="0.3">
      <c r="A2605">
        <v>42028</v>
      </c>
      <c r="B2605">
        <v>2016</v>
      </c>
      <c r="C2605">
        <v>2</v>
      </c>
      <c r="D2605">
        <v>132</v>
      </c>
      <c r="E2605" s="1">
        <v>96.36</v>
      </c>
    </row>
    <row r="2606" spans="1:5" x14ac:dyDescent="0.3">
      <c r="A2606">
        <v>42028</v>
      </c>
      <c r="B2606">
        <v>2017</v>
      </c>
      <c r="C2606">
        <v>2</v>
      </c>
      <c r="D2606">
        <v>136</v>
      </c>
      <c r="E2606" s="1">
        <v>99.28</v>
      </c>
    </row>
    <row r="2607" spans="1:5" x14ac:dyDescent="0.3">
      <c r="A2607">
        <v>42028</v>
      </c>
      <c r="B2607">
        <v>2018</v>
      </c>
      <c r="C2607">
        <v>2</v>
      </c>
      <c r="D2607">
        <v>126</v>
      </c>
      <c r="E2607" s="1">
        <v>91.98</v>
      </c>
    </row>
    <row r="2608" spans="1:5" x14ac:dyDescent="0.3">
      <c r="A2608">
        <v>42028</v>
      </c>
      <c r="B2608">
        <v>2019</v>
      </c>
      <c r="C2608">
        <v>2</v>
      </c>
      <c r="D2608">
        <v>124</v>
      </c>
      <c r="E2608" s="1">
        <v>90.52</v>
      </c>
    </row>
    <row r="2609" spans="1:5" x14ac:dyDescent="0.3">
      <c r="A2609">
        <v>43002</v>
      </c>
      <c r="B2609">
        <v>2009</v>
      </c>
      <c r="C2609">
        <v>2</v>
      </c>
      <c r="D2609">
        <v>69</v>
      </c>
      <c r="E2609" s="1">
        <v>50.37</v>
      </c>
    </row>
    <row r="2610" spans="1:5" x14ac:dyDescent="0.3">
      <c r="A2610">
        <v>43002</v>
      </c>
      <c r="B2610">
        <v>2010</v>
      </c>
      <c r="C2610">
        <v>2</v>
      </c>
      <c r="D2610">
        <v>72</v>
      </c>
      <c r="E2610" s="1">
        <v>52.56</v>
      </c>
    </row>
    <row r="2611" spans="1:5" x14ac:dyDescent="0.3">
      <c r="A2611">
        <v>43002</v>
      </c>
      <c r="B2611">
        <v>2011</v>
      </c>
      <c r="C2611">
        <v>2</v>
      </c>
      <c r="D2611">
        <v>84</v>
      </c>
      <c r="E2611" s="1">
        <v>61.32</v>
      </c>
    </row>
    <row r="2612" spans="1:5" x14ac:dyDescent="0.3">
      <c r="A2612">
        <v>43002</v>
      </c>
      <c r="B2612">
        <v>2012</v>
      </c>
      <c r="C2612">
        <v>2</v>
      </c>
      <c r="D2612">
        <v>81</v>
      </c>
      <c r="E2612" s="1">
        <v>59.129999999999995</v>
      </c>
    </row>
    <row r="2613" spans="1:5" x14ac:dyDescent="0.3">
      <c r="A2613">
        <v>43002</v>
      </c>
      <c r="B2613">
        <v>2013</v>
      </c>
      <c r="C2613">
        <v>2</v>
      </c>
      <c r="D2613">
        <v>102</v>
      </c>
      <c r="E2613" s="1">
        <v>74.459999999999994</v>
      </c>
    </row>
    <row r="2614" spans="1:5" x14ac:dyDescent="0.3">
      <c r="A2614">
        <v>43002</v>
      </c>
      <c r="B2614">
        <v>2014</v>
      </c>
      <c r="C2614">
        <v>2</v>
      </c>
      <c r="D2614">
        <v>78</v>
      </c>
      <c r="E2614" s="1">
        <v>56.94</v>
      </c>
    </row>
    <row r="2615" spans="1:5" x14ac:dyDescent="0.3">
      <c r="A2615">
        <v>43002</v>
      </c>
      <c r="B2615">
        <v>2015</v>
      </c>
      <c r="C2615">
        <v>2</v>
      </c>
      <c r="D2615">
        <v>77</v>
      </c>
      <c r="E2615" s="1">
        <v>56.21</v>
      </c>
    </row>
    <row r="2616" spans="1:5" x14ac:dyDescent="0.3">
      <c r="A2616">
        <v>43002</v>
      </c>
      <c r="B2616">
        <v>2016</v>
      </c>
      <c r="C2616">
        <v>2</v>
      </c>
      <c r="D2616">
        <v>92</v>
      </c>
      <c r="E2616" s="1">
        <v>67.16</v>
      </c>
    </row>
    <row r="2617" spans="1:5" x14ac:dyDescent="0.3">
      <c r="A2617">
        <v>43002</v>
      </c>
      <c r="B2617">
        <v>2017</v>
      </c>
      <c r="C2617">
        <v>2</v>
      </c>
      <c r="D2617">
        <v>79</v>
      </c>
      <c r="E2617" s="1">
        <v>57.67</v>
      </c>
    </row>
    <row r="2618" spans="1:5" x14ac:dyDescent="0.3">
      <c r="A2618">
        <v>43002</v>
      </c>
      <c r="B2618">
        <v>2018</v>
      </c>
      <c r="C2618">
        <v>2</v>
      </c>
      <c r="D2618">
        <v>68</v>
      </c>
      <c r="E2618" s="1">
        <v>49.64</v>
      </c>
    </row>
    <row r="2619" spans="1:5" x14ac:dyDescent="0.3">
      <c r="A2619">
        <v>43002</v>
      </c>
      <c r="B2619">
        <v>2019</v>
      </c>
      <c r="C2619">
        <v>2</v>
      </c>
      <c r="D2619">
        <v>86</v>
      </c>
      <c r="E2619" s="1">
        <v>62.78</v>
      </c>
    </row>
    <row r="2620" spans="1:5" x14ac:dyDescent="0.3">
      <c r="A2620">
        <v>43005</v>
      </c>
      <c r="B2620">
        <v>2009</v>
      </c>
      <c r="C2620">
        <v>2</v>
      </c>
      <c r="D2620">
        <v>131</v>
      </c>
      <c r="E2620" s="1">
        <v>95.63</v>
      </c>
    </row>
    <row r="2621" spans="1:5" x14ac:dyDescent="0.3">
      <c r="A2621">
        <v>43005</v>
      </c>
      <c r="B2621">
        <v>2010</v>
      </c>
      <c r="C2621">
        <v>2</v>
      </c>
      <c r="D2621">
        <v>125</v>
      </c>
      <c r="E2621" s="1">
        <v>91.25</v>
      </c>
    </row>
    <row r="2622" spans="1:5" x14ac:dyDescent="0.3">
      <c r="A2622">
        <v>43005</v>
      </c>
      <c r="B2622">
        <v>2011</v>
      </c>
      <c r="C2622">
        <v>2</v>
      </c>
      <c r="D2622">
        <v>135</v>
      </c>
      <c r="E2622" s="1">
        <v>98.55</v>
      </c>
    </row>
    <row r="2623" spans="1:5" x14ac:dyDescent="0.3">
      <c r="A2623">
        <v>43005</v>
      </c>
      <c r="B2623">
        <v>2012</v>
      </c>
      <c r="C2623">
        <v>2</v>
      </c>
      <c r="D2623">
        <v>122</v>
      </c>
      <c r="E2623" s="1">
        <v>89.06</v>
      </c>
    </row>
    <row r="2624" spans="1:5" x14ac:dyDescent="0.3">
      <c r="A2624">
        <v>43005</v>
      </c>
      <c r="B2624">
        <v>2013</v>
      </c>
      <c r="C2624">
        <v>2</v>
      </c>
      <c r="D2624">
        <v>123</v>
      </c>
      <c r="E2624" s="1">
        <v>89.789999999999992</v>
      </c>
    </row>
    <row r="2625" spans="1:5" x14ac:dyDescent="0.3">
      <c r="A2625">
        <v>43005</v>
      </c>
      <c r="B2625">
        <v>2014</v>
      </c>
      <c r="C2625">
        <v>2</v>
      </c>
      <c r="D2625">
        <v>121</v>
      </c>
      <c r="E2625" s="1">
        <v>88.33</v>
      </c>
    </row>
    <row r="2626" spans="1:5" x14ac:dyDescent="0.3">
      <c r="A2626">
        <v>43005</v>
      </c>
      <c r="B2626">
        <v>2015</v>
      </c>
      <c r="C2626">
        <v>2</v>
      </c>
      <c r="D2626">
        <v>115</v>
      </c>
      <c r="E2626" s="1">
        <v>83.95</v>
      </c>
    </row>
    <row r="2627" spans="1:5" x14ac:dyDescent="0.3">
      <c r="A2627">
        <v>43005</v>
      </c>
      <c r="B2627">
        <v>2016</v>
      </c>
      <c r="C2627">
        <v>2</v>
      </c>
      <c r="D2627">
        <v>117</v>
      </c>
      <c r="E2627" s="1">
        <v>85.41</v>
      </c>
    </row>
    <row r="2628" spans="1:5" x14ac:dyDescent="0.3">
      <c r="A2628">
        <v>43005</v>
      </c>
      <c r="B2628">
        <v>2017</v>
      </c>
      <c r="C2628">
        <v>2</v>
      </c>
      <c r="D2628">
        <v>107</v>
      </c>
      <c r="E2628" s="1">
        <v>78.11</v>
      </c>
    </row>
    <row r="2629" spans="1:5" x14ac:dyDescent="0.3">
      <c r="A2629">
        <v>43005</v>
      </c>
      <c r="B2629">
        <v>2018</v>
      </c>
      <c r="C2629">
        <v>2</v>
      </c>
      <c r="D2629">
        <v>110</v>
      </c>
      <c r="E2629" s="1">
        <v>80.3</v>
      </c>
    </row>
    <row r="2630" spans="1:5" x14ac:dyDescent="0.3">
      <c r="A2630">
        <v>43005</v>
      </c>
      <c r="B2630">
        <v>2019</v>
      </c>
      <c r="C2630">
        <v>2</v>
      </c>
      <c r="D2630">
        <v>110</v>
      </c>
      <c r="E2630" s="1">
        <v>80.3</v>
      </c>
    </row>
    <row r="2631" spans="1:5" x14ac:dyDescent="0.3">
      <c r="A2631">
        <v>43007</v>
      </c>
      <c r="B2631">
        <v>2009</v>
      </c>
      <c r="C2631">
        <v>2</v>
      </c>
      <c r="D2631">
        <v>34</v>
      </c>
      <c r="E2631" s="1">
        <v>24.82</v>
      </c>
    </row>
    <row r="2632" spans="1:5" x14ac:dyDescent="0.3">
      <c r="A2632">
        <v>43007</v>
      </c>
      <c r="B2632">
        <v>2010</v>
      </c>
      <c r="C2632">
        <v>2</v>
      </c>
      <c r="D2632">
        <v>25</v>
      </c>
      <c r="E2632" s="1">
        <v>18.25</v>
      </c>
    </row>
    <row r="2633" spans="1:5" x14ac:dyDescent="0.3">
      <c r="A2633">
        <v>43007</v>
      </c>
      <c r="B2633">
        <v>2011</v>
      </c>
      <c r="C2633">
        <v>2</v>
      </c>
      <c r="D2633">
        <v>43</v>
      </c>
      <c r="E2633" s="1">
        <v>31.39</v>
      </c>
    </row>
    <row r="2634" spans="1:5" x14ac:dyDescent="0.3">
      <c r="A2634">
        <v>43007</v>
      </c>
      <c r="B2634">
        <v>2012</v>
      </c>
      <c r="C2634">
        <v>2</v>
      </c>
      <c r="D2634">
        <v>26</v>
      </c>
      <c r="E2634" s="1">
        <v>18.98</v>
      </c>
    </row>
    <row r="2635" spans="1:5" x14ac:dyDescent="0.3">
      <c r="A2635">
        <v>43007</v>
      </c>
      <c r="B2635">
        <v>2013</v>
      </c>
      <c r="C2635">
        <v>2</v>
      </c>
      <c r="D2635">
        <v>33</v>
      </c>
      <c r="E2635" s="1">
        <v>24.09</v>
      </c>
    </row>
    <row r="2636" spans="1:5" x14ac:dyDescent="0.3">
      <c r="A2636">
        <v>43007</v>
      </c>
      <c r="B2636">
        <v>2014</v>
      </c>
      <c r="C2636">
        <v>2</v>
      </c>
      <c r="D2636">
        <v>30</v>
      </c>
      <c r="E2636" s="1">
        <v>21.9</v>
      </c>
    </row>
    <row r="2637" spans="1:5" x14ac:dyDescent="0.3">
      <c r="A2637">
        <v>43007</v>
      </c>
      <c r="B2637">
        <v>2015</v>
      </c>
      <c r="C2637">
        <v>2</v>
      </c>
      <c r="D2637">
        <v>33</v>
      </c>
      <c r="E2637" s="1">
        <v>24.09</v>
      </c>
    </row>
    <row r="2638" spans="1:5" x14ac:dyDescent="0.3">
      <c r="A2638">
        <v>43007</v>
      </c>
      <c r="B2638">
        <v>2016</v>
      </c>
      <c r="C2638">
        <v>2</v>
      </c>
      <c r="D2638">
        <v>28</v>
      </c>
      <c r="E2638" s="1">
        <v>20.439999999999998</v>
      </c>
    </row>
    <row r="2639" spans="1:5" x14ac:dyDescent="0.3">
      <c r="A2639">
        <v>43007</v>
      </c>
      <c r="B2639">
        <v>2017</v>
      </c>
      <c r="C2639">
        <v>2</v>
      </c>
      <c r="D2639">
        <v>38</v>
      </c>
      <c r="E2639" s="1">
        <v>27.74</v>
      </c>
    </row>
    <row r="2640" spans="1:5" x14ac:dyDescent="0.3">
      <c r="A2640">
        <v>43007</v>
      </c>
      <c r="B2640">
        <v>2018</v>
      </c>
      <c r="C2640">
        <v>2</v>
      </c>
      <c r="D2640">
        <v>32</v>
      </c>
      <c r="E2640" s="1">
        <v>23.36</v>
      </c>
    </row>
    <row r="2641" spans="1:5" x14ac:dyDescent="0.3">
      <c r="A2641">
        <v>43007</v>
      </c>
      <c r="B2641">
        <v>2019</v>
      </c>
      <c r="C2641">
        <v>2</v>
      </c>
      <c r="D2641">
        <v>31</v>
      </c>
      <c r="E2641" s="1">
        <v>22.63</v>
      </c>
    </row>
    <row r="2642" spans="1:5" x14ac:dyDescent="0.3">
      <c r="A2642">
        <v>43010</v>
      </c>
      <c r="B2642">
        <v>2009</v>
      </c>
      <c r="C2642">
        <v>2</v>
      </c>
      <c r="D2642">
        <v>129</v>
      </c>
      <c r="E2642" s="1">
        <v>94.17</v>
      </c>
    </row>
    <row r="2643" spans="1:5" x14ac:dyDescent="0.3">
      <c r="A2643">
        <v>43010</v>
      </c>
      <c r="B2643">
        <v>2010</v>
      </c>
      <c r="C2643">
        <v>2</v>
      </c>
      <c r="D2643">
        <v>142</v>
      </c>
      <c r="E2643" s="1">
        <v>103.66</v>
      </c>
    </row>
    <row r="2644" spans="1:5" x14ac:dyDescent="0.3">
      <c r="A2644">
        <v>43010</v>
      </c>
      <c r="B2644">
        <v>2011</v>
      </c>
      <c r="C2644">
        <v>2</v>
      </c>
      <c r="D2644">
        <v>152</v>
      </c>
      <c r="E2644" s="1">
        <v>110.96</v>
      </c>
    </row>
    <row r="2645" spans="1:5" x14ac:dyDescent="0.3">
      <c r="A2645">
        <v>43010</v>
      </c>
      <c r="B2645">
        <v>2012</v>
      </c>
      <c r="C2645">
        <v>2</v>
      </c>
      <c r="D2645">
        <v>116</v>
      </c>
      <c r="E2645" s="1">
        <v>84.679999999999993</v>
      </c>
    </row>
    <row r="2646" spans="1:5" x14ac:dyDescent="0.3">
      <c r="A2646">
        <v>43010</v>
      </c>
      <c r="B2646">
        <v>2013</v>
      </c>
      <c r="C2646">
        <v>2</v>
      </c>
      <c r="D2646">
        <v>136</v>
      </c>
      <c r="E2646" s="1">
        <v>99.28</v>
      </c>
    </row>
    <row r="2647" spans="1:5" x14ac:dyDescent="0.3">
      <c r="A2647">
        <v>43010</v>
      </c>
      <c r="B2647">
        <v>2014</v>
      </c>
      <c r="C2647">
        <v>2</v>
      </c>
      <c r="D2647">
        <v>110</v>
      </c>
      <c r="E2647" s="1">
        <v>80.3</v>
      </c>
    </row>
    <row r="2648" spans="1:5" x14ac:dyDescent="0.3">
      <c r="A2648">
        <v>43010</v>
      </c>
      <c r="B2648">
        <v>2015</v>
      </c>
      <c r="C2648">
        <v>2</v>
      </c>
      <c r="D2648">
        <v>122</v>
      </c>
      <c r="E2648" s="1">
        <v>89.06</v>
      </c>
    </row>
    <row r="2649" spans="1:5" x14ac:dyDescent="0.3">
      <c r="A2649">
        <v>43010</v>
      </c>
      <c r="B2649">
        <v>2016</v>
      </c>
      <c r="C2649">
        <v>2</v>
      </c>
      <c r="D2649">
        <v>132</v>
      </c>
      <c r="E2649" s="1">
        <v>96.36</v>
      </c>
    </row>
    <row r="2650" spans="1:5" x14ac:dyDescent="0.3">
      <c r="A2650">
        <v>43010</v>
      </c>
      <c r="B2650">
        <v>2017</v>
      </c>
      <c r="C2650">
        <v>2</v>
      </c>
      <c r="D2650">
        <v>130</v>
      </c>
      <c r="E2650" s="1">
        <v>94.899999999999991</v>
      </c>
    </row>
    <row r="2651" spans="1:5" x14ac:dyDescent="0.3">
      <c r="A2651">
        <v>43010</v>
      </c>
      <c r="B2651">
        <v>2018</v>
      </c>
      <c r="C2651">
        <v>2</v>
      </c>
      <c r="D2651">
        <v>114</v>
      </c>
      <c r="E2651" s="1">
        <v>83.22</v>
      </c>
    </row>
    <row r="2652" spans="1:5" x14ac:dyDescent="0.3">
      <c r="A2652">
        <v>43010</v>
      </c>
      <c r="B2652">
        <v>2019</v>
      </c>
      <c r="C2652">
        <v>2</v>
      </c>
      <c r="D2652">
        <v>110</v>
      </c>
      <c r="E2652" s="1">
        <v>80.3</v>
      </c>
    </row>
    <row r="2653" spans="1:5" x14ac:dyDescent="0.3">
      <c r="A2653">
        <v>43014</v>
      </c>
      <c r="B2653">
        <v>2009</v>
      </c>
      <c r="C2653">
        <v>2</v>
      </c>
      <c r="D2653">
        <v>45</v>
      </c>
      <c r="E2653" s="1">
        <v>32.85</v>
      </c>
    </row>
    <row r="2654" spans="1:5" x14ac:dyDescent="0.3">
      <c r="A2654">
        <v>43014</v>
      </c>
      <c r="B2654">
        <v>2010</v>
      </c>
      <c r="C2654">
        <v>2</v>
      </c>
      <c r="D2654">
        <v>40</v>
      </c>
      <c r="E2654" s="1">
        <v>29.2</v>
      </c>
    </row>
    <row r="2655" spans="1:5" x14ac:dyDescent="0.3">
      <c r="A2655">
        <v>43014</v>
      </c>
      <c r="B2655">
        <v>2011</v>
      </c>
      <c r="C2655">
        <v>2</v>
      </c>
      <c r="D2655">
        <v>48</v>
      </c>
      <c r="E2655" s="1">
        <v>35.04</v>
      </c>
    </row>
    <row r="2656" spans="1:5" x14ac:dyDescent="0.3">
      <c r="A2656">
        <v>43014</v>
      </c>
      <c r="B2656">
        <v>2012</v>
      </c>
      <c r="C2656">
        <v>2</v>
      </c>
      <c r="D2656">
        <v>41</v>
      </c>
      <c r="E2656" s="1">
        <v>29.93</v>
      </c>
    </row>
    <row r="2657" spans="1:5" x14ac:dyDescent="0.3">
      <c r="A2657">
        <v>43014</v>
      </c>
      <c r="B2657">
        <v>2013</v>
      </c>
      <c r="C2657">
        <v>2</v>
      </c>
      <c r="D2657">
        <v>51</v>
      </c>
      <c r="E2657" s="1">
        <v>37.229999999999997</v>
      </c>
    </row>
    <row r="2658" spans="1:5" x14ac:dyDescent="0.3">
      <c r="A2658">
        <v>43014</v>
      </c>
      <c r="B2658">
        <v>2014</v>
      </c>
      <c r="C2658">
        <v>2</v>
      </c>
      <c r="D2658">
        <v>36</v>
      </c>
      <c r="E2658" s="1">
        <v>26.28</v>
      </c>
    </row>
    <row r="2659" spans="1:5" x14ac:dyDescent="0.3">
      <c r="A2659">
        <v>43014</v>
      </c>
      <c r="B2659">
        <v>2015</v>
      </c>
      <c r="C2659">
        <v>2</v>
      </c>
      <c r="D2659">
        <v>55</v>
      </c>
      <c r="E2659" s="1">
        <v>40.15</v>
      </c>
    </row>
    <row r="2660" spans="1:5" x14ac:dyDescent="0.3">
      <c r="A2660">
        <v>43014</v>
      </c>
      <c r="B2660">
        <v>2016</v>
      </c>
      <c r="C2660">
        <v>2</v>
      </c>
      <c r="D2660">
        <v>47</v>
      </c>
      <c r="E2660" s="1">
        <v>34.31</v>
      </c>
    </row>
    <row r="2661" spans="1:5" x14ac:dyDescent="0.3">
      <c r="A2661">
        <v>43014</v>
      </c>
      <c r="B2661">
        <v>2017</v>
      </c>
      <c r="C2661">
        <v>2</v>
      </c>
      <c r="D2661">
        <v>46</v>
      </c>
      <c r="E2661" s="1">
        <v>33.58</v>
      </c>
    </row>
    <row r="2662" spans="1:5" x14ac:dyDescent="0.3">
      <c r="A2662">
        <v>43014</v>
      </c>
      <c r="B2662">
        <v>2018</v>
      </c>
      <c r="C2662">
        <v>2</v>
      </c>
      <c r="D2662">
        <v>36</v>
      </c>
      <c r="E2662" s="1">
        <v>26.28</v>
      </c>
    </row>
    <row r="2663" spans="1:5" x14ac:dyDescent="0.3">
      <c r="A2663">
        <v>43014</v>
      </c>
      <c r="B2663">
        <v>2019</v>
      </c>
      <c r="C2663">
        <v>2</v>
      </c>
      <c r="D2663">
        <v>29</v>
      </c>
      <c r="E2663" s="1">
        <v>21.169999999999998</v>
      </c>
    </row>
    <row r="2664" spans="1:5" x14ac:dyDescent="0.3">
      <c r="A2664">
        <v>43018</v>
      </c>
      <c r="B2664">
        <v>2009</v>
      </c>
      <c r="C2664">
        <v>2</v>
      </c>
      <c r="D2664">
        <v>95</v>
      </c>
      <c r="E2664" s="1">
        <v>69.349999999999994</v>
      </c>
    </row>
    <row r="2665" spans="1:5" x14ac:dyDescent="0.3">
      <c r="A2665">
        <v>43018</v>
      </c>
      <c r="B2665">
        <v>2010</v>
      </c>
      <c r="C2665">
        <v>2</v>
      </c>
      <c r="D2665">
        <v>79</v>
      </c>
      <c r="E2665" s="1">
        <v>57.67</v>
      </c>
    </row>
    <row r="2666" spans="1:5" x14ac:dyDescent="0.3">
      <c r="A2666">
        <v>43018</v>
      </c>
      <c r="B2666">
        <v>2011</v>
      </c>
      <c r="C2666">
        <v>2</v>
      </c>
      <c r="D2666">
        <v>76</v>
      </c>
      <c r="E2666" s="1">
        <v>55.48</v>
      </c>
    </row>
    <row r="2667" spans="1:5" x14ac:dyDescent="0.3">
      <c r="A2667">
        <v>43018</v>
      </c>
      <c r="B2667">
        <v>2012</v>
      </c>
      <c r="C2667">
        <v>2</v>
      </c>
      <c r="D2667">
        <v>83</v>
      </c>
      <c r="E2667" s="1">
        <v>60.589999999999996</v>
      </c>
    </row>
    <row r="2668" spans="1:5" x14ac:dyDescent="0.3">
      <c r="A2668">
        <v>43018</v>
      </c>
      <c r="B2668">
        <v>2013</v>
      </c>
      <c r="C2668">
        <v>2</v>
      </c>
      <c r="D2668">
        <v>76</v>
      </c>
      <c r="E2668" s="1">
        <v>55.48</v>
      </c>
    </row>
    <row r="2669" spans="1:5" x14ac:dyDescent="0.3">
      <c r="A2669">
        <v>43018</v>
      </c>
      <c r="B2669">
        <v>2014</v>
      </c>
      <c r="C2669">
        <v>2</v>
      </c>
      <c r="D2669">
        <v>75</v>
      </c>
      <c r="E2669" s="1">
        <v>54.75</v>
      </c>
    </row>
    <row r="2670" spans="1:5" x14ac:dyDescent="0.3">
      <c r="A2670">
        <v>43018</v>
      </c>
      <c r="B2670">
        <v>2015</v>
      </c>
      <c r="C2670">
        <v>2</v>
      </c>
      <c r="D2670">
        <v>73</v>
      </c>
      <c r="E2670" s="1">
        <v>53.29</v>
      </c>
    </row>
    <row r="2671" spans="1:5" x14ac:dyDescent="0.3">
      <c r="A2671">
        <v>43018</v>
      </c>
      <c r="B2671">
        <v>2016</v>
      </c>
      <c r="C2671">
        <v>2</v>
      </c>
      <c r="D2671">
        <v>74</v>
      </c>
      <c r="E2671" s="1">
        <v>54.019999999999996</v>
      </c>
    </row>
    <row r="2672" spans="1:5" x14ac:dyDescent="0.3">
      <c r="A2672">
        <v>43018</v>
      </c>
      <c r="B2672">
        <v>2017</v>
      </c>
      <c r="C2672">
        <v>2</v>
      </c>
      <c r="D2672">
        <v>81</v>
      </c>
      <c r="E2672" s="1">
        <v>59.129999999999995</v>
      </c>
    </row>
    <row r="2673" spans="1:5" x14ac:dyDescent="0.3">
      <c r="A2673">
        <v>43018</v>
      </c>
      <c r="B2673">
        <v>2018</v>
      </c>
      <c r="C2673">
        <v>2</v>
      </c>
      <c r="D2673">
        <v>87</v>
      </c>
      <c r="E2673" s="1">
        <v>63.51</v>
      </c>
    </row>
    <row r="2674" spans="1:5" x14ac:dyDescent="0.3">
      <c r="A2674">
        <v>43018</v>
      </c>
      <c r="B2674">
        <v>2019</v>
      </c>
      <c r="C2674">
        <v>2</v>
      </c>
      <c r="D2674">
        <v>73</v>
      </c>
      <c r="E2674" s="1">
        <v>53.29</v>
      </c>
    </row>
    <row r="2675" spans="1:5" x14ac:dyDescent="0.3">
      <c r="A2675">
        <v>44012</v>
      </c>
      <c r="B2675">
        <v>2009</v>
      </c>
      <c r="C2675">
        <v>2</v>
      </c>
      <c r="D2675">
        <v>70</v>
      </c>
      <c r="E2675" s="1">
        <v>51.1</v>
      </c>
    </row>
    <row r="2676" spans="1:5" x14ac:dyDescent="0.3">
      <c r="A2676">
        <v>44012</v>
      </c>
      <c r="B2676">
        <v>2010</v>
      </c>
      <c r="C2676">
        <v>2</v>
      </c>
      <c r="D2676">
        <v>80</v>
      </c>
      <c r="E2676" s="1">
        <v>58.4</v>
      </c>
    </row>
    <row r="2677" spans="1:5" x14ac:dyDescent="0.3">
      <c r="A2677">
        <v>44012</v>
      </c>
      <c r="B2677">
        <v>2011</v>
      </c>
      <c r="C2677">
        <v>2</v>
      </c>
      <c r="D2677">
        <v>84</v>
      </c>
      <c r="E2677" s="1">
        <v>61.32</v>
      </c>
    </row>
    <row r="2678" spans="1:5" x14ac:dyDescent="0.3">
      <c r="A2678">
        <v>44012</v>
      </c>
      <c r="B2678">
        <v>2012</v>
      </c>
      <c r="C2678">
        <v>2</v>
      </c>
      <c r="D2678">
        <v>78</v>
      </c>
      <c r="E2678" s="1">
        <v>56.94</v>
      </c>
    </row>
    <row r="2679" spans="1:5" x14ac:dyDescent="0.3">
      <c r="A2679">
        <v>44012</v>
      </c>
      <c r="B2679">
        <v>2013</v>
      </c>
      <c r="C2679">
        <v>2</v>
      </c>
      <c r="D2679">
        <v>75</v>
      </c>
      <c r="E2679" s="1">
        <v>54.75</v>
      </c>
    </row>
    <row r="2680" spans="1:5" x14ac:dyDescent="0.3">
      <c r="A2680">
        <v>44012</v>
      </c>
      <c r="B2680">
        <v>2014</v>
      </c>
      <c r="C2680">
        <v>2</v>
      </c>
      <c r="D2680">
        <v>86</v>
      </c>
      <c r="E2680" s="1">
        <v>62.78</v>
      </c>
    </row>
    <row r="2681" spans="1:5" x14ac:dyDescent="0.3">
      <c r="A2681">
        <v>44012</v>
      </c>
      <c r="B2681">
        <v>2015</v>
      </c>
      <c r="C2681">
        <v>2</v>
      </c>
      <c r="D2681">
        <v>76</v>
      </c>
      <c r="E2681" s="1">
        <v>55.48</v>
      </c>
    </row>
    <row r="2682" spans="1:5" x14ac:dyDescent="0.3">
      <c r="A2682">
        <v>44012</v>
      </c>
      <c r="B2682">
        <v>2016</v>
      </c>
      <c r="C2682">
        <v>2</v>
      </c>
      <c r="D2682">
        <v>91</v>
      </c>
      <c r="E2682" s="1">
        <v>66.429999999999993</v>
      </c>
    </row>
    <row r="2683" spans="1:5" x14ac:dyDescent="0.3">
      <c r="A2683">
        <v>44012</v>
      </c>
      <c r="B2683">
        <v>2017</v>
      </c>
      <c r="C2683">
        <v>2</v>
      </c>
      <c r="D2683">
        <v>91</v>
      </c>
      <c r="E2683" s="1">
        <v>66.429999999999993</v>
      </c>
    </row>
    <row r="2684" spans="1:5" x14ac:dyDescent="0.3">
      <c r="A2684">
        <v>44012</v>
      </c>
      <c r="B2684">
        <v>2018</v>
      </c>
      <c r="C2684">
        <v>2</v>
      </c>
      <c r="D2684">
        <v>67</v>
      </c>
      <c r="E2684" s="1">
        <v>48.91</v>
      </c>
    </row>
    <row r="2685" spans="1:5" x14ac:dyDescent="0.3">
      <c r="A2685">
        <v>44012</v>
      </c>
      <c r="B2685">
        <v>2019</v>
      </c>
      <c r="C2685">
        <v>2</v>
      </c>
      <c r="D2685">
        <v>76</v>
      </c>
      <c r="E2685" s="1">
        <v>55.48</v>
      </c>
    </row>
    <row r="2686" spans="1:5" x14ac:dyDescent="0.3">
      <c r="A2686">
        <v>44013</v>
      </c>
      <c r="B2686">
        <v>2009</v>
      </c>
      <c r="C2686">
        <v>2</v>
      </c>
      <c r="D2686">
        <v>133</v>
      </c>
      <c r="E2686" s="1">
        <v>97.09</v>
      </c>
    </row>
    <row r="2687" spans="1:5" x14ac:dyDescent="0.3">
      <c r="A2687">
        <v>44013</v>
      </c>
      <c r="B2687">
        <v>2010</v>
      </c>
      <c r="C2687">
        <v>2</v>
      </c>
      <c r="D2687">
        <v>135</v>
      </c>
      <c r="E2687" s="1">
        <v>98.55</v>
      </c>
    </row>
    <row r="2688" spans="1:5" x14ac:dyDescent="0.3">
      <c r="A2688">
        <v>44013</v>
      </c>
      <c r="B2688">
        <v>2011</v>
      </c>
      <c r="C2688">
        <v>2</v>
      </c>
      <c r="D2688">
        <v>160</v>
      </c>
      <c r="E2688" s="1">
        <v>116.8</v>
      </c>
    </row>
    <row r="2689" spans="1:5" x14ac:dyDescent="0.3">
      <c r="A2689">
        <v>44013</v>
      </c>
      <c r="B2689">
        <v>2012</v>
      </c>
      <c r="C2689">
        <v>2</v>
      </c>
      <c r="D2689">
        <v>131</v>
      </c>
      <c r="E2689" s="1">
        <v>95.63</v>
      </c>
    </row>
    <row r="2690" spans="1:5" x14ac:dyDescent="0.3">
      <c r="A2690">
        <v>44013</v>
      </c>
      <c r="B2690">
        <v>2013</v>
      </c>
      <c r="C2690">
        <v>2</v>
      </c>
      <c r="D2690">
        <v>141</v>
      </c>
      <c r="E2690" s="1">
        <v>102.92999999999999</v>
      </c>
    </row>
    <row r="2691" spans="1:5" x14ac:dyDescent="0.3">
      <c r="A2691">
        <v>44013</v>
      </c>
      <c r="B2691">
        <v>2014</v>
      </c>
      <c r="C2691">
        <v>2</v>
      </c>
      <c r="D2691">
        <v>123</v>
      </c>
      <c r="E2691" s="1">
        <v>89.789999999999992</v>
      </c>
    </row>
    <row r="2692" spans="1:5" x14ac:dyDescent="0.3">
      <c r="A2692">
        <v>44013</v>
      </c>
      <c r="B2692">
        <v>2015</v>
      </c>
      <c r="C2692">
        <v>2</v>
      </c>
      <c r="D2692">
        <v>124</v>
      </c>
      <c r="E2692" s="1">
        <v>90.52</v>
      </c>
    </row>
    <row r="2693" spans="1:5" x14ac:dyDescent="0.3">
      <c r="A2693">
        <v>44013</v>
      </c>
      <c r="B2693">
        <v>2016</v>
      </c>
      <c r="C2693">
        <v>2</v>
      </c>
      <c r="D2693">
        <v>120</v>
      </c>
      <c r="E2693" s="1">
        <v>87.6</v>
      </c>
    </row>
    <row r="2694" spans="1:5" x14ac:dyDescent="0.3">
      <c r="A2694">
        <v>44013</v>
      </c>
      <c r="B2694">
        <v>2017</v>
      </c>
      <c r="C2694">
        <v>2</v>
      </c>
      <c r="D2694">
        <v>115</v>
      </c>
      <c r="E2694" s="1">
        <v>83.95</v>
      </c>
    </row>
    <row r="2695" spans="1:5" x14ac:dyDescent="0.3">
      <c r="A2695">
        <v>44013</v>
      </c>
      <c r="B2695">
        <v>2018</v>
      </c>
      <c r="C2695">
        <v>2</v>
      </c>
      <c r="D2695">
        <v>131</v>
      </c>
      <c r="E2695" s="1">
        <v>95.63</v>
      </c>
    </row>
    <row r="2696" spans="1:5" x14ac:dyDescent="0.3">
      <c r="A2696">
        <v>44013</v>
      </c>
      <c r="B2696">
        <v>2019</v>
      </c>
      <c r="C2696">
        <v>2</v>
      </c>
      <c r="D2696">
        <v>137</v>
      </c>
      <c r="E2696" s="1">
        <v>100.00999999999999</v>
      </c>
    </row>
    <row r="2697" spans="1:5" x14ac:dyDescent="0.3">
      <c r="A2697">
        <v>44019</v>
      </c>
      <c r="B2697">
        <v>2009</v>
      </c>
      <c r="C2697">
        <v>2</v>
      </c>
      <c r="D2697">
        <v>200</v>
      </c>
      <c r="E2697" s="1">
        <v>146</v>
      </c>
    </row>
    <row r="2698" spans="1:5" x14ac:dyDescent="0.3">
      <c r="A2698">
        <v>44019</v>
      </c>
      <c r="B2698">
        <v>2010</v>
      </c>
      <c r="C2698">
        <v>2</v>
      </c>
      <c r="D2698">
        <v>247</v>
      </c>
      <c r="E2698" s="1">
        <v>180.31</v>
      </c>
    </row>
    <row r="2699" spans="1:5" x14ac:dyDescent="0.3">
      <c r="A2699">
        <v>44019</v>
      </c>
      <c r="B2699">
        <v>2011</v>
      </c>
      <c r="C2699">
        <v>2</v>
      </c>
      <c r="D2699">
        <v>224</v>
      </c>
      <c r="E2699" s="1">
        <v>163.51999999999998</v>
      </c>
    </row>
    <row r="2700" spans="1:5" x14ac:dyDescent="0.3">
      <c r="A2700">
        <v>44019</v>
      </c>
      <c r="B2700">
        <v>2012</v>
      </c>
      <c r="C2700">
        <v>2</v>
      </c>
      <c r="D2700">
        <v>238</v>
      </c>
      <c r="E2700" s="1">
        <v>173.74</v>
      </c>
    </row>
    <row r="2701" spans="1:5" x14ac:dyDescent="0.3">
      <c r="A2701">
        <v>44019</v>
      </c>
      <c r="B2701">
        <v>2013</v>
      </c>
      <c r="C2701">
        <v>2</v>
      </c>
      <c r="D2701">
        <v>239</v>
      </c>
      <c r="E2701" s="1">
        <v>174.47</v>
      </c>
    </row>
    <row r="2702" spans="1:5" x14ac:dyDescent="0.3">
      <c r="A2702">
        <v>44019</v>
      </c>
      <c r="B2702">
        <v>2014</v>
      </c>
      <c r="C2702">
        <v>2</v>
      </c>
      <c r="D2702">
        <v>241</v>
      </c>
      <c r="E2702" s="1">
        <v>175.93</v>
      </c>
    </row>
    <row r="2703" spans="1:5" x14ac:dyDescent="0.3">
      <c r="A2703">
        <v>44019</v>
      </c>
      <c r="B2703">
        <v>2015</v>
      </c>
      <c r="C2703">
        <v>2</v>
      </c>
      <c r="D2703">
        <v>231</v>
      </c>
      <c r="E2703" s="1">
        <v>168.63</v>
      </c>
    </row>
    <row r="2704" spans="1:5" x14ac:dyDescent="0.3">
      <c r="A2704">
        <v>44019</v>
      </c>
      <c r="B2704">
        <v>2016</v>
      </c>
      <c r="C2704">
        <v>2</v>
      </c>
      <c r="D2704">
        <v>266</v>
      </c>
      <c r="E2704" s="1">
        <v>194.18</v>
      </c>
    </row>
    <row r="2705" spans="1:5" x14ac:dyDescent="0.3">
      <c r="A2705">
        <v>44019</v>
      </c>
      <c r="B2705">
        <v>2017</v>
      </c>
      <c r="C2705">
        <v>2</v>
      </c>
      <c r="D2705">
        <v>235</v>
      </c>
      <c r="E2705" s="1">
        <v>171.54999999999998</v>
      </c>
    </row>
    <row r="2706" spans="1:5" x14ac:dyDescent="0.3">
      <c r="A2706">
        <v>44019</v>
      </c>
      <c r="B2706">
        <v>2018</v>
      </c>
      <c r="C2706">
        <v>2</v>
      </c>
      <c r="D2706">
        <v>220</v>
      </c>
      <c r="E2706" s="1">
        <v>160.6</v>
      </c>
    </row>
    <row r="2707" spans="1:5" x14ac:dyDescent="0.3">
      <c r="A2707">
        <v>44019</v>
      </c>
      <c r="B2707">
        <v>2019</v>
      </c>
      <c r="C2707">
        <v>2</v>
      </c>
      <c r="D2707">
        <v>225</v>
      </c>
      <c r="E2707" s="1">
        <v>164.25</v>
      </c>
    </row>
    <row r="2708" spans="1:5" x14ac:dyDescent="0.3">
      <c r="A2708">
        <v>44020</v>
      </c>
      <c r="B2708">
        <v>2009</v>
      </c>
      <c r="C2708">
        <v>2</v>
      </c>
      <c r="D2708">
        <v>76</v>
      </c>
      <c r="E2708" s="1">
        <v>55.48</v>
      </c>
    </row>
    <row r="2709" spans="1:5" x14ac:dyDescent="0.3">
      <c r="A2709">
        <v>44020</v>
      </c>
      <c r="B2709">
        <v>2010</v>
      </c>
      <c r="C2709">
        <v>2</v>
      </c>
      <c r="D2709">
        <v>68</v>
      </c>
      <c r="E2709" s="1">
        <v>49.64</v>
      </c>
    </row>
    <row r="2710" spans="1:5" x14ac:dyDescent="0.3">
      <c r="A2710">
        <v>44020</v>
      </c>
      <c r="B2710">
        <v>2011</v>
      </c>
      <c r="C2710">
        <v>2</v>
      </c>
      <c r="D2710">
        <v>75</v>
      </c>
      <c r="E2710" s="1">
        <v>54.75</v>
      </c>
    </row>
    <row r="2711" spans="1:5" x14ac:dyDescent="0.3">
      <c r="A2711">
        <v>44020</v>
      </c>
      <c r="B2711">
        <v>2012</v>
      </c>
      <c r="C2711">
        <v>2</v>
      </c>
      <c r="D2711">
        <v>63</v>
      </c>
      <c r="E2711" s="1">
        <v>45.99</v>
      </c>
    </row>
    <row r="2712" spans="1:5" x14ac:dyDescent="0.3">
      <c r="A2712">
        <v>44020</v>
      </c>
      <c r="B2712">
        <v>2013</v>
      </c>
      <c r="C2712">
        <v>2</v>
      </c>
      <c r="D2712">
        <v>82</v>
      </c>
      <c r="E2712" s="1">
        <v>59.86</v>
      </c>
    </row>
    <row r="2713" spans="1:5" x14ac:dyDescent="0.3">
      <c r="A2713">
        <v>44020</v>
      </c>
      <c r="B2713">
        <v>2014</v>
      </c>
      <c r="C2713">
        <v>2</v>
      </c>
      <c r="D2713">
        <v>70</v>
      </c>
      <c r="E2713" s="1">
        <v>51.1</v>
      </c>
    </row>
    <row r="2714" spans="1:5" x14ac:dyDescent="0.3">
      <c r="A2714">
        <v>44020</v>
      </c>
      <c r="B2714">
        <v>2015</v>
      </c>
      <c r="C2714">
        <v>2</v>
      </c>
      <c r="D2714">
        <v>64</v>
      </c>
      <c r="E2714" s="1">
        <v>46.72</v>
      </c>
    </row>
    <row r="2715" spans="1:5" x14ac:dyDescent="0.3">
      <c r="A2715">
        <v>44020</v>
      </c>
      <c r="B2715">
        <v>2016</v>
      </c>
      <c r="C2715">
        <v>2</v>
      </c>
      <c r="D2715">
        <v>70</v>
      </c>
      <c r="E2715" s="1">
        <v>51.1</v>
      </c>
    </row>
    <row r="2716" spans="1:5" x14ac:dyDescent="0.3">
      <c r="A2716">
        <v>44020</v>
      </c>
      <c r="B2716">
        <v>2017</v>
      </c>
      <c r="C2716">
        <v>2</v>
      </c>
      <c r="D2716">
        <v>61</v>
      </c>
      <c r="E2716" s="1">
        <v>44.53</v>
      </c>
    </row>
    <row r="2717" spans="1:5" x14ac:dyDescent="0.3">
      <c r="A2717">
        <v>44020</v>
      </c>
      <c r="B2717">
        <v>2018</v>
      </c>
      <c r="C2717">
        <v>2</v>
      </c>
      <c r="D2717">
        <v>73</v>
      </c>
      <c r="E2717" s="1">
        <v>53.29</v>
      </c>
    </row>
    <row r="2718" spans="1:5" x14ac:dyDescent="0.3">
      <c r="A2718">
        <v>44020</v>
      </c>
      <c r="B2718">
        <v>2019</v>
      </c>
      <c r="C2718">
        <v>2</v>
      </c>
      <c r="D2718">
        <v>62</v>
      </c>
      <c r="E2718" s="1">
        <v>45.26</v>
      </c>
    </row>
    <row r="2719" spans="1:5" x14ac:dyDescent="0.3">
      <c r="A2719">
        <v>44021</v>
      </c>
      <c r="B2719">
        <v>2009</v>
      </c>
      <c r="C2719">
        <v>2</v>
      </c>
      <c r="D2719">
        <v>1531</v>
      </c>
      <c r="E2719" s="1">
        <v>1117.6299999999999</v>
      </c>
    </row>
    <row r="2720" spans="1:5" x14ac:dyDescent="0.3">
      <c r="A2720">
        <v>44021</v>
      </c>
      <c r="B2720">
        <v>2010</v>
      </c>
      <c r="C2720">
        <v>2</v>
      </c>
      <c r="D2720">
        <v>1738</v>
      </c>
      <c r="E2720" s="1">
        <v>1268.74</v>
      </c>
    </row>
    <row r="2721" spans="1:5" x14ac:dyDescent="0.3">
      <c r="A2721">
        <v>44021</v>
      </c>
      <c r="B2721">
        <v>2011</v>
      </c>
      <c r="C2721">
        <v>2</v>
      </c>
      <c r="D2721">
        <v>1694</v>
      </c>
      <c r="E2721" s="1">
        <v>1236.6199999999999</v>
      </c>
    </row>
    <row r="2722" spans="1:5" x14ac:dyDescent="0.3">
      <c r="A2722">
        <v>44021</v>
      </c>
      <c r="B2722">
        <v>2012</v>
      </c>
      <c r="C2722">
        <v>2</v>
      </c>
      <c r="D2722">
        <v>1720</v>
      </c>
      <c r="E2722" s="1">
        <v>1255.5999999999999</v>
      </c>
    </row>
    <row r="2723" spans="1:5" x14ac:dyDescent="0.3">
      <c r="A2723">
        <v>44021</v>
      </c>
      <c r="B2723">
        <v>2013</v>
      </c>
      <c r="C2723">
        <v>2</v>
      </c>
      <c r="D2723">
        <v>1743</v>
      </c>
      <c r="E2723" s="1">
        <v>1272.3899999999999</v>
      </c>
    </row>
    <row r="2724" spans="1:5" x14ac:dyDescent="0.3">
      <c r="A2724">
        <v>44021</v>
      </c>
      <c r="B2724">
        <v>2014</v>
      </c>
      <c r="C2724">
        <v>2</v>
      </c>
      <c r="D2724">
        <v>1680</v>
      </c>
      <c r="E2724" s="1">
        <v>1226.3999999999999</v>
      </c>
    </row>
    <row r="2725" spans="1:5" x14ac:dyDescent="0.3">
      <c r="A2725">
        <v>44021</v>
      </c>
      <c r="B2725">
        <v>2015</v>
      </c>
      <c r="C2725">
        <v>2</v>
      </c>
      <c r="D2725">
        <v>1605</v>
      </c>
      <c r="E2725" s="1">
        <v>1171.6499999999999</v>
      </c>
    </row>
    <row r="2726" spans="1:5" x14ac:dyDescent="0.3">
      <c r="A2726">
        <v>44021</v>
      </c>
      <c r="B2726">
        <v>2016</v>
      </c>
      <c r="C2726">
        <v>2</v>
      </c>
      <c r="D2726">
        <v>1714</v>
      </c>
      <c r="E2726" s="1">
        <v>1251.22</v>
      </c>
    </row>
    <row r="2727" spans="1:5" x14ac:dyDescent="0.3">
      <c r="A2727">
        <v>44021</v>
      </c>
      <c r="B2727">
        <v>2017</v>
      </c>
      <c r="C2727">
        <v>2</v>
      </c>
      <c r="D2727">
        <v>1632</v>
      </c>
      <c r="E2727" s="1">
        <v>1191.3599999999999</v>
      </c>
    </row>
    <row r="2728" spans="1:5" x14ac:dyDescent="0.3">
      <c r="A2728">
        <v>44021</v>
      </c>
      <c r="B2728">
        <v>2018</v>
      </c>
      <c r="C2728">
        <v>2</v>
      </c>
      <c r="D2728">
        <v>1635</v>
      </c>
      <c r="E2728" s="1">
        <v>1193.55</v>
      </c>
    </row>
    <row r="2729" spans="1:5" x14ac:dyDescent="0.3">
      <c r="A2729">
        <v>44021</v>
      </c>
      <c r="B2729">
        <v>2019</v>
      </c>
      <c r="C2729">
        <v>2</v>
      </c>
      <c r="D2729">
        <v>1622</v>
      </c>
      <c r="E2729" s="1">
        <v>1184.06</v>
      </c>
    </row>
    <row r="2730" spans="1:5" x14ac:dyDescent="0.3">
      <c r="A2730">
        <v>44034</v>
      </c>
      <c r="B2730">
        <v>2009</v>
      </c>
      <c r="C2730">
        <v>2</v>
      </c>
      <c r="D2730">
        <v>152</v>
      </c>
      <c r="E2730" s="1">
        <v>110.96</v>
      </c>
    </row>
    <row r="2731" spans="1:5" x14ac:dyDescent="0.3">
      <c r="A2731">
        <v>44034</v>
      </c>
      <c r="B2731">
        <v>2010</v>
      </c>
      <c r="C2731">
        <v>2</v>
      </c>
      <c r="D2731">
        <v>157</v>
      </c>
      <c r="E2731" s="1">
        <v>114.61</v>
      </c>
    </row>
    <row r="2732" spans="1:5" x14ac:dyDescent="0.3">
      <c r="A2732">
        <v>44034</v>
      </c>
      <c r="B2732">
        <v>2011</v>
      </c>
      <c r="C2732">
        <v>2</v>
      </c>
      <c r="D2732">
        <v>130</v>
      </c>
      <c r="E2732" s="1">
        <v>94.899999999999991</v>
      </c>
    </row>
    <row r="2733" spans="1:5" x14ac:dyDescent="0.3">
      <c r="A2733">
        <v>44034</v>
      </c>
      <c r="B2733">
        <v>2012</v>
      </c>
      <c r="C2733">
        <v>2</v>
      </c>
      <c r="D2733">
        <v>152</v>
      </c>
      <c r="E2733" s="1">
        <v>110.96</v>
      </c>
    </row>
    <row r="2734" spans="1:5" x14ac:dyDescent="0.3">
      <c r="A2734">
        <v>44034</v>
      </c>
      <c r="B2734">
        <v>2013</v>
      </c>
      <c r="C2734">
        <v>2</v>
      </c>
      <c r="D2734">
        <v>150</v>
      </c>
      <c r="E2734" s="1">
        <v>109.5</v>
      </c>
    </row>
    <row r="2735" spans="1:5" x14ac:dyDescent="0.3">
      <c r="A2735">
        <v>44034</v>
      </c>
      <c r="B2735">
        <v>2014</v>
      </c>
      <c r="C2735">
        <v>2</v>
      </c>
      <c r="D2735">
        <v>149</v>
      </c>
      <c r="E2735" s="1">
        <v>108.77</v>
      </c>
    </row>
    <row r="2736" spans="1:5" x14ac:dyDescent="0.3">
      <c r="A2736">
        <v>44034</v>
      </c>
      <c r="B2736">
        <v>2015</v>
      </c>
      <c r="C2736">
        <v>2</v>
      </c>
      <c r="D2736">
        <v>156</v>
      </c>
      <c r="E2736" s="1">
        <v>113.88</v>
      </c>
    </row>
    <row r="2737" spans="1:5" x14ac:dyDescent="0.3">
      <c r="A2737">
        <v>44034</v>
      </c>
      <c r="B2737">
        <v>2016</v>
      </c>
      <c r="C2737">
        <v>2</v>
      </c>
      <c r="D2737">
        <v>126</v>
      </c>
      <c r="E2737" s="1">
        <v>91.98</v>
      </c>
    </row>
    <row r="2738" spans="1:5" x14ac:dyDescent="0.3">
      <c r="A2738">
        <v>44034</v>
      </c>
      <c r="B2738">
        <v>2017</v>
      </c>
      <c r="C2738">
        <v>2</v>
      </c>
      <c r="D2738">
        <v>136</v>
      </c>
      <c r="E2738" s="1">
        <v>99.28</v>
      </c>
    </row>
    <row r="2739" spans="1:5" x14ac:dyDescent="0.3">
      <c r="A2739">
        <v>44034</v>
      </c>
      <c r="B2739">
        <v>2018</v>
      </c>
      <c r="C2739">
        <v>2</v>
      </c>
      <c r="D2739">
        <v>121</v>
      </c>
      <c r="E2739" s="1">
        <v>88.33</v>
      </c>
    </row>
    <row r="2740" spans="1:5" x14ac:dyDescent="0.3">
      <c r="A2740">
        <v>44034</v>
      </c>
      <c r="B2740">
        <v>2019</v>
      </c>
      <c r="C2740">
        <v>2</v>
      </c>
      <c r="D2740">
        <v>163</v>
      </c>
      <c r="E2740" s="1">
        <v>118.99</v>
      </c>
    </row>
    <row r="2741" spans="1:5" x14ac:dyDescent="0.3">
      <c r="A2741">
        <v>44040</v>
      </c>
      <c r="B2741">
        <v>2009</v>
      </c>
      <c r="C2741">
        <v>2</v>
      </c>
      <c r="D2741">
        <v>70</v>
      </c>
      <c r="E2741" s="1">
        <v>51.1</v>
      </c>
    </row>
    <row r="2742" spans="1:5" x14ac:dyDescent="0.3">
      <c r="A2742">
        <v>44040</v>
      </c>
      <c r="B2742">
        <v>2010</v>
      </c>
      <c r="C2742">
        <v>2</v>
      </c>
      <c r="D2742">
        <v>69</v>
      </c>
      <c r="E2742" s="1">
        <v>50.37</v>
      </c>
    </row>
    <row r="2743" spans="1:5" x14ac:dyDescent="0.3">
      <c r="A2743">
        <v>44040</v>
      </c>
      <c r="B2743">
        <v>2011</v>
      </c>
      <c r="C2743">
        <v>2</v>
      </c>
      <c r="D2743">
        <v>82</v>
      </c>
      <c r="E2743" s="1">
        <v>59.86</v>
      </c>
    </row>
    <row r="2744" spans="1:5" x14ac:dyDescent="0.3">
      <c r="A2744">
        <v>44040</v>
      </c>
      <c r="B2744">
        <v>2012</v>
      </c>
      <c r="C2744">
        <v>2</v>
      </c>
      <c r="D2744">
        <v>72</v>
      </c>
      <c r="E2744" s="1">
        <v>52.56</v>
      </c>
    </row>
    <row r="2745" spans="1:5" x14ac:dyDescent="0.3">
      <c r="A2745">
        <v>44040</v>
      </c>
      <c r="B2745">
        <v>2013</v>
      </c>
      <c r="C2745">
        <v>2</v>
      </c>
      <c r="D2745">
        <v>88</v>
      </c>
      <c r="E2745" s="1">
        <v>64.239999999999995</v>
      </c>
    </row>
    <row r="2746" spans="1:5" x14ac:dyDescent="0.3">
      <c r="A2746">
        <v>44040</v>
      </c>
      <c r="B2746">
        <v>2014</v>
      </c>
      <c r="C2746">
        <v>2</v>
      </c>
      <c r="D2746">
        <v>77</v>
      </c>
      <c r="E2746" s="1">
        <v>56.21</v>
      </c>
    </row>
    <row r="2747" spans="1:5" x14ac:dyDescent="0.3">
      <c r="A2747">
        <v>44040</v>
      </c>
      <c r="B2747">
        <v>2015</v>
      </c>
      <c r="C2747">
        <v>2</v>
      </c>
      <c r="D2747">
        <v>87</v>
      </c>
      <c r="E2747" s="1">
        <v>63.51</v>
      </c>
    </row>
    <row r="2748" spans="1:5" x14ac:dyDescent="0.3">
      <c r="A2748">
        <v>44040</v>
      </c>
      <c r="B2748">
        <v>2016</v>
      </c>
      <c r="C2748">
        <v>2</v>
      </c>
      <c r="D2748">
        <v>79</v>
      </c>
      <c r="E2748" s="1">
        <v>57.67</v>
      </c>
    </row>
    <row r="2749" spans="1:5" x14ac:dyDescent="0.3">
      <c r="A2749">
        <v>44040</v>
      </c>
      <c r="B2749">
        <v>2017</v>
      </c>
      <c r="C2749">
        <v>2</v>
      </c>
      <c r="D2749">
        <v>66</v>
      </c>
      <c r="E2749" s="1">
        <v>48.18</v>
      </c>
    </row>
    <row r="2750" spans="1:5" x14ac:dyDescent="0.3">
      <c r="A2750">
        <v>44040</v>
      </c>
      <c r="B2750">
        <v>2018</v>
      </c>
      <c r="C2750">
        <v>2</v>
      </c>
      <c r="D2750">
        <v>77</v>
      </c>
      <c r="E2750" s="1">
        <v>56.21</v>
      </c>
    </row>
    <row r="2751" spans="1:5" x14ac:dyDescent="0.3">
      <c r="A2751">
        <v>44040</v>
      </c>
      <c r="B2751">
        <v>2019</v>
      </c>
      <c r="C2751">
        <v>2</v>
      </c>
      <c r="D2751">
        <v>89</v>
      </c>
      <c r="E2751" s="1">
        <v>64.97</v>
      </c>
    </row>
    <row r="2752" spans="1:5" x14ac:dyDescent="0.3">
      <c r="A2752">
        <v>44043</v>
      </c>
      <c r="B2752">
        <v>2009</v>
      </c>
      <c r="C2752">
        <v>2</v>
      </c>
      <c r="D2752">
        <v>150</v>
      </c>
      <c r="E2752" s="1">
        <v>109.5</v>
      </c>
    </row>
    <row r="2753" spans="1:5" x14ac:dyDescent="0.3">
      <c r="A2753">
        <v>44043</v>
      </c>
      <c r="B2753">
        <v>2010</v>
      </c>
      <c r="C2753">
        <v>2</v>
      </c>
      <c r="D2753">
        <v>177</v>
      </c>
      <c r="E2753" s="1">
        <v>129.21</v>
      </c>
    </row>
    <row r="2754" spans="1:5" x14ac:dyDescent="0.3">
      <c r="A2754">
        <v>44043</v>
      </c>
      <c r="B2754">
        <v>2011</v>
      </c>
      <c r="C2754">
        <v>2</v>
      </c>
      <c r="D2754">
        <v>180</v>
      </c>
      <c r="E2754" s="1">
        <v>131.4</v>
      </c>
    </row>
    <row r="2755" spans="1:5" x14ac:dyDescent="0.3">
      <c r="A2755">
        <v>44043</v>
      </c>
      <c r="B2755">
        <v>2012</v>
      </c>
      <c r="C2755">
        <v>2</v>
      </c>
      <c r="D2755">
        <v>183</v>
      </c>
      <c r="E2755" s="1">
        <v>133.59</v>
      </c>
    </row>
    <row r="2756" spans="1:5" x14ac:dyDescent="0.3">
      <c r="A2756">
        <v>44043</v>
      </c>
      <c r="B2756">
        <v>2013</v>
      </c>
      <c r="C2756">
        <v>2</v>
      </c>
      <c r="D2756">
        <v>217</v>
      </c>
      <c r="E2756" s="1">
        <v>158.41</v>
      </c>
    </row>
    <row r="2757" spans="1:5" x14ac:dyDescent="0.3">
      <c r="A2757">
        <v>44043</v>
      </c>
      <c r="B2757">
        <v>2014</v>
      </c>
      <c r="C2757">
        <v>2</v>
      </c>
      <c r="D2757">
        <v>179</v>
      </c>
      <c r="E2757" s="1">
        <v>130.66999999999999</v>
      </c>
    </row>
    <row r="2758" spans="1:5" x14ac:dyDescent="0.3">
      <c r="A2758">
        <v>44043</v>
      </c>
      <c r="B2758">
        <v>2015</v>
      </c>
      <c r="C2758">
        <v>2</v>
      </c>
      <c r="D2758">
        <v>171</v>
      </c>
      <c r="E2758" s="1">
        <v>124.83</v>
      </c>
    </row>
    <row r="2759" spans="1:5" x14ac:dyDescent="0.3">
      <c r="A2759">
        <v>44043</v>
      </c>
      <c r="B2759">
        <v>2016</v>
      </c>
      <c r="C2759">
        <v>2</v>
      </c>
      <c r="D2759">
        <v>184</v>
      </c>
      <c r="E2759" s="1">
        <v>134.32</v>
      </c>
    </row>
    <row r="2760" spans="1:5" x14ac:dyDescent="0.3">
      <c r="A2760">
        <v>44043</v>
      </c>
      <c r="B2760">
        <v>2017</v>
      </c>
      <c r="C2760">
        <v>2</v>
      </c>
      <c r="D2760">
        <v>174</v>
      </c>
      <c r="E2760" s="1">
        <v>127.02</v>
      </c>
    </row>
    <row r="2761" spans="1:5" x14ac:dyDescent="0.3">
      <c r="A2761">
        <v>44043</v>
      </c>
      <c r="B2761">
        <v>2018</v>
      </c>
      <c r="C2761">
        <v>2</v>
      </c>
      <c r="D2761">
        <v>162</v>
      </c>
      <c r="E2761" s="1">
        <v>118.25999999999999</v>
      </c>
    </row>
    <row r="2762" spans="1:5" x14ac:dyDescent="0.3">
      <c r="A2762">
        <v>44043</v>
      </c>
      <c r="B2762">
        <v>2019</v>
      </c>
      <c r="C2762">
        <v>2</v>
      </c>
      <c r="D2762">
        <v>190</v>
      </c>
      <c r="E2762" s="1">
        <v>138.69999999999999</v>
      </c>
    </row>
    <row r="2763" spans="1:5" x14ac:dyDescent="0.3">
      <c r="A2763">
        <v>44045</v>
      </c>
      <c r="B2763">
        <v>2009</v>
      </c>
      <c r="C2763">
        <v>2</v>
      </c>
      <c r="D2763">
        <v>43</v>
      </c>
      <c r="E2763" s="1">
        <v>31.39</v>
      </c>
    </row>
    <row r="2764" spans="1:5" x14ac:dyDescent="0.3">
      <c r="A2764">
        <v>44045</v>
      </c>
      <c r="B2764">
        <v>2010</v>
      </c>
      <c r="C2764">
        <v>2</v>
      </c>
      <c r="D2764">
        <v>38</v>
      </c>
      <c r="E2764" s="1">
        <v>27.74</v>
      </c>
    </row>
    <row r="2765" spans="1:5" x14ac:dyDescent="0.3">
      <c r="A2765">
        <v>44045</v>
      </c>
      <c r="B2765">
        <v>2011</v>
      </c>
      <c r="C2765">
        <v>2</v>
      </c>
      <c r="D2765">
        <v>43</v>
      </c>
      <c r="E2765" s="1">
        <v>31.39</v>
      </c>
    </row>
    <row r="2766" spans="1:5" x14ac:dyDescent="0.3">
      <c r="A2766">
        <v>44045</v>
      </c>
      <c r="B2766">
        <v>2012</v>
      </c>
      <c r="C2766">
        <v>2</v>
      </c>
      <c r="D2766">
        <v>45</v>
      </c>
      <c r="E2766" s="1">
        <v>32.85</v>
      </c>
    </row>
    <row r="2767" spans="1:5" x14ac:dyDescent="0.3">
      <c r="A2767">
        <v>44045</v>
      </c>
      <c r="B2767">
        <v>2013</v>
      </c>
      <c r="C2767">
        <v>2</v>
      </c>
      <c r="D2767">
        <v>54</v>
      </c>
      <c r="E2767" s="1">
        <v>39.42</v>
      </c>
    </row>
    <row r="2768" spans="1:5" x14ac:dyDescent="0.3">
      <c r="A2768">
        <v>44045</v>
      </c>
      <c r="B2768">
        <v>2014</v>
      </c>
      <c r="C2768">
        <v>2</v>
      </c>
      <c r="D2768">
        <v>52</v>
      </c>
      <c r="E2768" s="1">
        <v>37.96</v>
      </c>
    </row>
    <row r="2769" spans="1:5" x14ac:dyDescent="0.3">
      <c r="A2769">
        <v>44045</v>
      </c>
      <c r="B2769">
        <v>2015</v>
      </c>
      <c r="C2769">
        <v>2</v>
      </c>
      <c r="D2769">
        <v>48</v>
      </c>
      <c r="E2769" s="1">
        <v>35.04</v>
      </c>
    </row>
    <row r="2770" spans="1:5" x14ac:dyDescent="0.3">
      <c r="A2770">
        <v>44045</v>
      </c>
      <c r="B2770">
        <v>2016</v>
      </c>
      <c r="C2770">
        <v>2</v>
      </c>
      <c r="D2770">
        <v>36</v>
      </c>
      <c r="E2770" s="1">
        <v>26.28</v>
      </c>
    </row>
    <row r="2771" spans="1:5" x14ac:dyDescent="0.3">
      <c r="A2771">
        <v>44045</v>
      </c>
      <c r="B2771">
        <v>2017</v>
      </c>
      <c r="C2771">
        <v>2</v>
      </c>
      <c r="D2771">
        <v>42</v>
      </c>
      <c r="E2771" s="1">
        <v>30.66</v>
      </c>
    </row>
    <row r="2772" spans="1:5" x14ac:dyDescent="0.3">
      <c r="A2772">
        <v>44045</v>
      </c>
      <c r="B2772">
        <v>2018</v>
      </c>
      <c r="C2772">
        <v>2</v>
      </c>
      <c r="D2772">
        <v>40</v>
      </c>
      <c r="E2772" s="1">
        <v>29.2</v>
      </c>
    </row>
    <row r="2773" spans="1:5" x14ac:dyDescent="0.3">
      <c r="A2773">
        <v>44045</v>
      </c>
      <c r="B2773">
        <v>2019</v>
      </c>
      <c r="C2773">
        <v>2</v>
      </c>
      <c r="D2773">
        <v>40</v>
      </c>
      <c r="E2773" s="1">
        <v>29.2</v>
      </c>
    </row>
    <row r="2774" spans="1:5" x14ac:dyDescent="0.3">
      <c r="A2774">
        <v>44048</v>
      </c>
      <c r="B2774">
        <v>2009</v>
      </c>
      <c r="C2774">
        <v>2</v>
      </c>
      <c r="D2774">
        <v>77</v>
      </c>
      <c r="E2774" s="1">
        <v>56.21</v>
      </c>
    </row>
    <row r="2775" spans="1:5" x14ac:dyDescent="0.3">
      <c r="A2775">
        <v>44048</v>
      </c>
      <c r="B2775">
        <v>2010</v>
      </c>
      <c r="C2775">
        <v>2</v>
      </c>
      <c r="D2775">
        <v>72</v>
      </c>
      <c r="E2775" s="1">
        <v>52.56</v>
      </c>
    </row>
    <row r="2776" spans="1:5" x14ac:dyDescent="0.3">
      <c r="A2776">
        <v>44048</v>
      </c>
      <c r="B2776">
        <v>2011</v>
      </c>
      <c r="C2776">
        <v>2</v>
      </c>
      <c r="D2776">
        <v>71</v>
      </c>
      <c r="E2776" s="1">
        <v>51.83</v>
      </c>
    </row>
    <row r="2777" spans="1:5" x14ac:dyDescent="0.3">
      <c r="A2777">
        <v>44048</v>
      </c>
      <c r="B2777">
        <v>2012</v>
      </c>
      <c r="C2777">
        <v>2</v>
      </c>
      <c r="D2777">
        <v>73</v>
      </c>
      <c r="E2777" s="1">
        <v>53.29</v>
      </c>
    </row>
    <row r="2778" spans="1:5" x14ac:dyDescent="0.3">
      <c r="A2778">
        <v>44048</v>
      </c>
      <c r="B2778">
        <v>2013</v>
      </c>
      <c r="C2778">
        <v>2</v>
      </c>
      <c r="D2778">
        <v>85</v>
      </c>
      <c r="E2778" s="1">
        <v>62.05</v>
      </c>
    </row>
    <row r="2779" spans="1:5" x14ac:dyDescent="0.3">
      <c r="A2779">
        <v>44048</v>
      </c>
      <c r="B2779">
        <v>2014</v>
      </c>
      <c r="C2779">
        <v>2</v>
      </c>
      <c r="D2779">
        <v>75</v>
      </c>
      <c r="E2779" s="1">
        <v>54.75</v>
      </c>
    </row>
    <row r="2780" spans="1:5" x14ac:dyDescent="0.3">
      <c r="A2780">
        <v>44048</v>
      </c>
      <c r="B2780">
        <v>2015</v>
      </c>
      <c r="C2780">
        <v>2</v>
      </c>
      <c r="D2780">
        <v>66</v>
      </c>
      <c r="E2780" s="1">
        <v>48.18</v>
      </c>
    </row>
    <row r="2781" spans="1:5" x14ac:dyDescent="0.3">
      <c r="A2781">
        <v>44048</v>
      </c>
      <c r="B2781">
        <v>2016</v>
      </c>
      <c r="C2781">
        <v>2</v>
      </c>
      <c r="D2781">
        <v>72</v>
      </c>
      <c r="E2781" s="1">
        <v>52.56</v>
      </c>
    </row>
    <row r="2782" spans="1:5" x14ac:dyDescent="0.3">
      <c r="A2782">
        <v>44048</v>
      </c>
      <c r="B2782">
        <v>2017</v>
      </c>
      <c r="C2782">
        <v>2</v>
      </c>
      <c r="D2782">
        <v>68</v>
      </c>
      <c r="E2782" s="1">
        <v>49.64</v>
      </c>
    </row>
    <row r="2783" spans="1:5" x14ac:dyDescent="0.3">
      <c r="A2783">
        <v>44048</v>
      </c>
      <c r="B2783">
        <v>2018</v>
      </c>
      <c r="C2783">
        <v>2</v>
      </c>
      <c r="D2783">
        <v>55</v>
      </c>
      <c r="E2783" s="1">
        <v>40.15</v>
      </c>
    </row>
    <row r="2784" spans="1:5" x14ac:dyDescent="0.3">
      <c r="A2784">
        <v>44048</v>
      </c>
      <c r="B2784">
        <v>2019</v>
      </c>
      <c r="C2784">
        <v>2</v>
      </c>
      <c r="D2784">
        <v>71</v>
      </c>
      <c r="E2784" s="1">
        <v>51.83</v>
      </c>
    </row>
    <row r="2785" spans="1:5" x14ac:dyDescent="0.3">
      <c r="A2785">
        <v>44052</v>
      </c>
      <c r="B2785">
        <v>2009</v>
      </c>
      <c r="C2785">
        <v>2</v>
      </c>
      <c r="D2785">
        <v>82</v>
      </c>
      <c r="E2785" s="1">
        <v>59.86</v>
      </c>
    </row>
    <row r="2786" spans="1:5" x14ac:dyDescent="0.3">
      <c r="A2786">
        <v>44052</v>
      </c>
      <c r="B2786">
        <v>2010</v>
      </c>
      <c r="C2786">
        <v>2</v>
      </c>
      <c r="D2786">
        <v>82</v>
      </c>
      <c r="E2786" s="1">
        <v>59.86</v>
      </c>
    </row>
    <row r="2787" spans="1:5" x14ac:dyDescent="0.3">
      <c r="A2787">
        <v>44052</v>
      </c>
      <c r="B2787">
        <v>2011</v>
      </c>
      <c r="C2787">
        <v>2</v>
      </c>
      <c r="D2787">
        <v>95</v>
      </c>
      <c r="E2787" s="1">
        <v>69.349999999999994</v>
      </c>
    </row>
    <row r="2788" spans="1:5" x14ac:dyDescent="0.3">
      <c r="A2788">
        <v>44052</v>
      </c>
      <c r="B2788">
        <v>2012</v>
      </c>
      <c r="C2788">
        <v>2</v>
      </c>
      <c r="D2788">
        <v>88</v>
      </c>
      <c r="E2788" s="1">
        <v>64.239999999999995</v>
      </c>
    </row>
    <row r="2789" spans="1:5" x14ac:dyDescent="0.3">
      <c r="A2789">
        <v>44052</v>
      </c>
      <c r="B2789">
        <v>2013</v>
      </c>
      <c r="C2789">
        <v>2</v>
      </c>
      <c r="D2789">
        <v>75</v>
      </c>
      <c r="E2789" s="1">
        <v>54.75</v>
      </c>
    </row>
    <row r="2790" spans="1:5" x14ac:dyDescent="0.3">
      <c r="A2790">
        <v>44052</v>
      </c>
      <c r="B2790">
        <v>2014</v>
      </c>
      <c r="C2790">
        <v>2</v>
      </c>
      <c r="D2790">
        <v>95</v>
      </c>
      <c r="E2790" s="1">
        <v>69.349999999999994</v>
      </c>
    </row>
    <row r="2791" spans="1:5" x14ac:dyDescent="0.3">
      <c r="A2791">
        <v>44052</v>
      </c>
      <c r="B2791">
        <v>2015</v>
      </c>
      <c r="C2791">
        <v>2</v>
      </c>
      <c r="D2791">
        <v>87</v>
      </c>
      <c r="E2791" s="1">
        <v>63.51</v>
      </c>
    </row>
    <row r="2792" spans="1:5" x14ac:dyDescent="0.3">
      <c r="A2792">
        <v>44052</v>
      </c>
      <c r="B2792">
        <v>2016</v>
      </c>
      <c r="C2792">
        <v>2</v>
      </c>
      <c r="D2792">
        <v>76</v>
      </c>
      <c r="E2792" s="1">
        <v>55.48</v>
      </c>
    </row>
    <row r="2793" spans="1:5" x14ac:dyDescent="0.3">
      <c r="A2793">
        <v>44052</v>
      </c>
      <c r="B2793">
        <v>2017</v>
      </c>
      <c r="C2793">
        <v>2</v>
      </c>
      <c r="D2793">
        <v>87</v>
      </c>
      <c r="E2793" s="1">
        <v>63.51</v>
      </c>
    </row>
    <row r="2794" spans="1:5" x14ac:dyDescent="0.3">
      <c r="A2794">
        <v>44052</v>
      </c>
      <c r="B2794">
        <v>2018</v>
      </c>
      <c r="C2794">
        <v>2</v>
      </c>
      <c r="D2794">
        <v>73</v>
      </c>
      <c r="E2794" s="1">
        <v>53.29</v>
      </c>
    </row>
    <row r="2795" spans="1:5" x14ac:dyDescent="0.3">
      <c r="A2795">
        <v>44052</v>
      </c>
      <c r="B2795">
        <v>2019</v>
      </c>
      <c r="C2795">
        <v>2</v>
      </c>
      <c r="D2795">
        <v>76</v>
      </c>
      <c r="E2795" s="1">
        <v>55.48</v>
      </c>
    </row>
    <row r="2796" spans="1:5" x14ac:dyDescent="0.3">
      <c r="A2796">
        <v>44064</v>
      </c>
      <c r="B2796">
        <v>2009</v>
      </c>
      <c r="C2796">
        <v>2</v>
      </c>
      <c r="D2796">
        <v>52</v>
      </c>
      <c r="E2796" s="1">
        <v>37.96</v>
      </c>
    </row>
    <row r="2797" spans="1:5" x14ac:dyDescent="0.3">
      <c r="A2797">
        <v>44064</v>
      </c>
      <c r="B2797">
        <v>2010</v>
      </c>
      <c r="C2797">
        <v>2</v>
      </c>
      <c r="D2797">
        <v>61</v>
      </c>
      <c r="E2797" s="1">
        <v>44.53</v>
      </c>
    </row>
    <row r="2798" spans="1:5" x14ac:dyDescent="0.3">
      <c r="A2798">
        <v>44064</v>
      </c>
      <c r="B2798">
        <v>2011</v>
      </c>
      <c r="C2798">
        <v>2</v>
      </c>
      <c r="D2798">
        <v>60</v>
      </c>
      <c r="E2798" s="1">
        <v>43.8</v>
      </c>
    </row>
    <row r="2799" spans="1:5" x14ac:dyDescent="0.3">
      <c r="A2799">
        <v>44064</v>
      </c>
      <c r="B2799">
        <v>2012</v>
      </c>
      <c r="C2799">
        <v>2</v>
      </c>
      <c r="D2799">
        <v>66</v>
      </c>
      <c r="E2799" s="1">
        <v>48.18</v>
      </c>
    </row>
    <row r="2800" spans="1:5" x14ac:dyDescent="0.3">
      <c r="A2800">
        <v>44064</v>
      </c>
      <c r="B2800">
        <v>2013</v>
      </c>
      <c r="C2800">
        <v>2</v>
      </c>
      <c r="D2800">
        <v>73</v>
      </c>
      <c r="E2800" s="1">
        <v>53.29</v>
      </c>
    </row>
    <row r="2801" spans="1:5" x14ac:dyDescent="0.3">
      <c r="A2801">
        <v>44064</v>
      </c>
      <c r="B2801">
        <v>2014</v>
      </c>
      <c r="C2801">
        <v>2</v>
      </c>
      <c r="D2801">
        <v>56</v>
      </c>
      <c r="E2801" s="1">
        <v>40.879999999999995</v>
      </c>
    </row>
    <row r="2802" spans="1:5" x14ac:dyDescent="0.3">
      <c r="A2802">
        <v>44064</v>
      </c>
      <c r="B2802">
        <v>2015</v>
      </c>
      <c r="C2802">
        <v>2</v>
      </c>
      <c r="D2802">
        <v>66</v>
      </c>
      <c r="E2802" s="1">
        <v>48.18</v>
      </c>
    </row>
    <row r="2803" spans="1:5" x14ac:dyDescent="0.3">
      <c r="A2803">
        <v>44064</v>
      </c>
      <c r="B2803">
        <v>2016</v>
      </c>
      <c r="C2803">
        <v>2</v>
      </c>
      <c r="D2803">
        <v>59</v>
      </c>
      <c r="E2803" s="1">
        <v>43.07</v>
      </c>
    </row>
    <row r="2804" spans="1:5" x14ac:dyDescent="0.3">
      <c r="A2804">
        <v>44064</v>
      </c>
      <c r="B2804">
        <v>2017</v>
      </c>
      <c r="C2804">
        <v>2</v>
      </c>
      <c r="D2804">
        <v>72</v>
      </c>
      <c r="E2804" s="1">
        <v>52.56</v>
      </c>
    </row>
    <row r="2805" spans="1:5" x14ac:dyDescent="0.3">
      <c r="A2805">
        <v>44064</v>
      </c>
      <c r="B2805">
        <v>2018</v>
      </c>
      <c r="C2805">
        <v>2</v>
      </c>
      <c r="D2805">
        <v>65</v>
      </c>
      <c r="E2805" s="1">
        <v>47.449999999999996</v>
      </c>
    </row>
    <row r="2806" spans="1:5" x14ac:dyDescent="0.3">
      <c r="A2806">
        <v>44064</v>
      </c>
      <c r="B2806">
        <v>2019</v>
      </c>
      <c r="C2806">
        <v>2</v>
      </c>
      <c r="D2806">
        <v>63</v>
      </c>
      <c r="E2806" s="1">
        <v>45.99</v>
      </c>
    </row>
    <row r="2807" spans="1:5" x14ac:dyDescent="0.3">
      <c r="A2807">
        <v>44073</v>
      </c>
      <c r="B2807">
        <v>2009</v>
      </c>
      <c r="C2807">
        <v>2</v>
      </c>
      <c r="D2807">
        <v>50</v>
      </c>
      <c r="E2807" s="1">
        <v>36.5</v>
      </c>
    </row>
    <row r="2808" spans="1:5" x14ac:dyDescent="0.3">
      <c r="A2808">
        <v>44073</v>
      </c>
      <c r="B2808">
        <v>2010</v>
      </c>
      <c r="C2808">
        <v>2</v>
      </c>
      <c r="D2808">
        <v>46</v>
      </c>
      <c r="E2808" s="1">
        <v>33.58</v>
      </c>
    </row>
    <row r="2809" spans="1:5" x14ac:dyDescent="0.3">
      <c r="A2809">
        <v>44073</v>
      </c>
      <c r="B2809">
        <v>2011</v>
      </c>
      <c r="C2809">
        <v>2</v>
      </c>
      <c r="D2809">
        <v>43</v>
      </c>
      <c r="E2809" s="1">
        <v>31.39</v>
      </c>
    </row>
    <row r="2810" spans="1:5" x14ac:dyDescent="0.3">
      <c r="A2810">
        <v>44073</v>
      </c>
      <c r="B2810">
        <v>2012</v>
      </c>
      <c r="C2810">
        <v>2</v>
      </c>
      <c r="D2810">
        <v>54</v>
      </c>
      <c r="E2810" s="1">
        <v>39.42</v>
      </c>
    </row>
    <row r="2811" spans="1:5" x14ac:dyDescent="0.3">
      <c r="A2811">
        <v>44073</v>
      </c>
      <c r="B2811">
        <v>2013</v>
      </c>
      <c r="C2811">
        <v>2</v>
      </c>
      <c r="D2811">
        <v>54</v>
      </c>
      <c r="E2811" s="1">
        <v>39.42</v>
      </c>
    </row>
    <row r="2812" spans="1:5" x14ac:dyDescent="0.3">
      <c r="A2812">
        <v>44073</v>
      </c>
      <c r="B2812">
        <v>2014</v>
      </c>
      <c r="C2812">
        <v>2</v>
      </c>
      <c r="D2812">
        <v>58</v>
      </c>
      <c r="E2812" s="1">
        <v>42.339999999999996</v>
      </c>
    </row>
    <row r="2813" spans="1:5" x14ac:dyDescent="0.3">
      <c r="A2813">
        <v>44073</v>
      </c>
      <c r="B2813">
        <v>2015</v>
      </c>
      <c r="C2813">
        <v>2</v>
      </c>
      <c r="D2813">
        <v>46</v>
      </c>
      <c r="E2813" s="1">
        <v>33.58</v>
      </c>
    </row>
    <row r="2814" spans="1:5" x14ac:dyDescent="0.3">
      <c r="A2814">
        <v>44073</v>
      </c>
      <c r="B2814">
        <v>2016</v>
      </c>
      <c r="C2814">
        <v>2</v>
      </c>
      <c r="D2814">
        <v>56</v>
      </c>
      <c r="E2814" s="1">
        <v>40.879999999999995</v>
      </c>
    </row>
    <row r="2815" spans="1:5" x14ac:dyDescent="0.3">
      <c r="A2815">
        <v>44073</v>
      </c>
      <c r="B2815">
        <v>2017</v>
      </c>
      <c r="C2815">
        <v>2</v>
      </c>
      <c r="D2815">
        <v>49</v>
      </c>
      <c r="E2815" s="1">
        <v>35.769999999999996</v>
      </c>
    </row>
    <row r="2816" spans="1:5" x14ac:dyDescent="0.3">
      <c r="A2816">
        <v>44073</v>
      </c>
      <c r="B2816">
        <v>2018</v>
      </c>
      <c r="C2816">
        <v>2</v>
      </c>
      <c r="D2816">
        <v>49</v>
      </c>
      <c r="E2816" s="1">
        <v>35.769999999999996</v>
      </c>
    </row>
    <row r="2817" spans="1:5" x14ac:dyDescent="0.3">
      <c r="A2817">
        <v>44073</v>
      </c>
      <c r="B2817">
        <v>2019</v>
      </c>
      <c r="C2817">
        <v>2</v>
      </c>
      <c r="D2817">
        <v>52</v>
      </c>
      <c r="E2817" s="1">
        <v>37.96</v>
      </c>
    </row>
    <row r="2818" spans="1:5" x14ac:dyDescent="0.3">
      <c r="A2818">
        <v>44081</v>
      </c>
      <c r="B2818">
        <v>2009</v>
      </c>
      <c r="C2818">
        <v>2</v>
      </c>
      <c r="D2818">
        <v>91</v>
      </c>
      <c r="E2818" s="1">
        <v>66.429999999999993</v>
      </c>
    </row>
    <row r="2819" spans="1:5" x14ac:dyDescent="0.3">
      <c r="A2819">
        <v>44081</v>
      </c>
      <c r="B2819">
        <v>2010</v>
      </c>
      <c r="C2819">
        <v>2</v>
      </c>
      <c r="D2819">
        <v>98</v>
      </c>
      <c r="E2819" s="1">
        <v>71.539999999999992</v>
      </c>
    </row>
    <row r="2820" spans="1:5" x14ac:dyDescent="0.3">
      <c r="A2820">
        <v>44081</v>
      </c>
      <c r="B2820">
        <v>2011</v>
      </c>
      <c r="C2820">
        <v>2</v>
      </c>
      <c r="D2820">
        <v>96</v>
      </c>
      <c r="E2820" s="1">
        <v>70.08</v>
      </c>
    </row>
    <row r="2821" spans="1:5" x14ac:dyDescent="0.3">
      <c r="A2821">
        <v>44081</v>
      </c>
      <c r="B2821">
        <v>2012</v>
      </c>
      <c r="C2821">
        <v>2</v>
      </c>
      <c r="D2821">
        <v>114</v>
      </c>
      <c r="E2821" s="1">
        <v>83.22</v>
      </c>
    </row>
    <row r="2822" spans="1:5" x14ac:dyDescent="0.3">
      <c r="A2822">
        <v>44081</v>
      </c>
      <c r="B2822">
        <v>2013</v>
      </c>
      <c r="C2822">
        <v>2</v>
      </c>
      <c r="D2822">
        <v>123</v>
      </c>
      <c r="E2822" s="1">
        <v>89.789999999999992</v>
      </c>
    </row>
    <row r="2823" spans="1:5" x14ac:dyDescent="0.3">
      <c r="A2823">
        <v>44081</v>
      </c>
      <c r="B2823">
        <v>2014</v>
      </c>
      <c r="C2823">
        <v>2</v>
      </c>
      <c r="D2823">
        <v>89</v>
      </c>
      <c r="E2823" s="1">
        <v>64.97</v>
      </c>
    </row>
    <row r="2824" spans="1:5" x14ac:dyDescent="0.3">
      <c r="A2824">
        <v>44081</v>
      </c>
      <c r="B2824">
        <v>2015</v>
      </c>
      <c r="C2824">
        <v>2</v>
      </c>
      <c r="D2824">
        <v>113</v>
      </c>
      <c r="E2824" s="1">
        <v>82.49</v>
      </c>
    </row>
    <row r="2825" spans="1:5" x14ac:dyDescent="0.3">
      <c r="A2825">
        <v>44081</v>
      </c>
      <c r="B2825">
        <v>2016</v>
      </c>
      <c r="C2825">
        <v>2</v>
      </c>
      <c r="D2825">
        <v>86</v>
      </c>
      <c r="E2825" s="1">
        <v>62.78</v>
      </c>
    </row>
    <row r="2826" spans="1:5" x14ac:dyDescent="0.3">
      <c r="A2826">
        <v>44081</v>
      </c>
      <c r="B2826">
        <v>2017</v>
      </c>
      <c r="C2826">
        <v>2</v>
      </c>
      <c r="D2826">
        <v>93</v>
      </c>
      <c r="E2826" s="1">
        <v>67.89</v>
      </c>
    </row>
    <row r="2827" spans="1:5" x14ac:dyDescent="0.3">
      <c r="A2827">
        <v>44081</v>
      </c>
      <c r="B2827">
        <v>2018</v>
      </c>
      <c r="C2827">
        <v>2</v>
      </c>
      <c r="D2827">
        <v>95</v>
      </c>
      <c r="E2827" s="1">
        <v>69.349999999999994</v>
      </c>
    </row>
    <row r="2828" spans="1:5" x14ac:dyDescent="0.3">
      <c r="A2828">
        <v>44081</v>
      </c>
      <c r="B2828">
        <v>2019</v>
      </c>
      <c r="C2828">
        <v>2</v>
      </c>
      <c r="D2828">
        <v>92</v>
      </c>
      <c r="E2828" s="1">
        <v>67.16</v>
      </c>
    </row>
    <row r="2829" spans="1:5" x14ac:dyDescent="0.3">
      <c r="A2829">
        <v>44083</v>
      </c>
      <c r="B2829">
        <v>2009</v>
      </c>
      <c r="C2829">
        <v>2</v>
      </c>
      <c r="D2829">
        <v>248</v>
      </c>
      <c r="E2829" s="1">
        <v>181.04</v>
      </c>
    </row>
    <row r="2830" spans="1:5" x14ac:dyDescent="0.3">
      <c r="A2830">
        <v>44083</v>
      </c>
      <c r="B2830">
        <v>2010</v>
      </c>
      <c r="C2830">
        <v>2</v>
      </c>
      <c r="D2830">
        <v>268</v>
      </c>
      <c r="E2830" s="1">
        <v>195.64</v>
      </c>
    </row>
    <row r="2831" spans="1:5" x14ac:dyDescent="0.3">
      <c r="A2831">
        <v>44083</v>
      </c>
      <c r="B2831">
        <v>2011</v>
      </c>
      <c r="C2831">
        <v>2</v>
      </c>
      <c r="D2831">
        <v>276</v>
      </c>
      <c r="E2831" s="1">
        <v>201.48</v>
      </c>
    </row>
    <row r="2832" spans="1:5" x14ac:dyDescent="0.3">
      <c r="A2832">
        <v>44083</v>
      </c>
      <c r="B2832">
        <v>2012</v>
      </c>
      <c r="C2832">
        <v>2</v>
      </c>
      <c r="D2832">
        <v>244</v>
      </c>
      <c r="E2832" s="1">
        <v>178.12</v>
      </c>
    </row>
    <row r="2833" spans="1:5" x14ac:dyDescent="0.3">
      <c r="A2833">
        <v>44083</v>
      </c>
      <c r="B2833">
        <v>2013</v>
      </c>
      <c r="C2833">
        <v>2</v>
      </c>
      <c r="D2833">
        <v>261</v>
      </c>
      <c r="E2833" s="1">
        <v>190.53</v>
      </c>
    </row>
    <row r="2834" spans="1:5" x14ac:dyDescent="0.3">
      <c r="A2834">
        <v>44083</v>
      </c>
      <c r="B2834">
        <v>2014</v>
      </c>
      <c r="C2834">
        <v>2</v>
      </c>
      <c r="D2834">
        <v>262</v>
      </c>
      <c r="E2834" s="1">
        <v>191.26</v>
      </c>
    </row>
    <row r="2835" spans="1:5" x14ac:dyDescent="0.3">
      <c r="A2835">
        <v>44083</v>
      </c>
      <c r="B2835">
        <v>2015</v>
      </c>
      <c r="C2835">
        <v>2</v>
      </c>
      <c r="D2835">
        <v>254</v>
      </c>
      <c r="E2835" s="1">
        <v>185.42</v>
      </c>
    </row>
    <row r="2836" spans="1:5" x14ac:dyDescent="0.3">
      <c r="A2836">
        <v>44083</v>
      </c>
      <c r="B2836">
        <v>2016</v>
      </c>
      <c r="C2836">
        <v>2</v>
      </c>
      <c r="D2836">
        <v>225</v>
      </c>
      <c r="E2836" s="1">
        <v>164.25</v>
      </c>
    </row>
    <row r="2837" spans="1:5" x14ac:dyDescent="0.3">
      <c r="A2837">
        <v>44083</v>
      </c>
      <c r="B2837">
        <v>2017</v>
      </c>
      <c r="C2837">
        <v>2</v>
      </c>
      <c r="D2837">
        <v>239</v>
      </c>
      <c r="E2837" s="1">
        <v>174.47</v>
      </c>
    </row>
    <row r="2838" spans="1:5" x14ac:dyDescent="0.3">
      <c r="A2838">
        <v>44083</v>
      </c>
      <c r="B2838">
        <v>2018</v>
      </c>
      <c r="C2838">
        <v>2</v>
      </c>
      <c r="D2838">
        <v>238</v>
      </c>
      <c r="E2838" s="1">
        <v>173.74</v>
      </c>
    </row>
    <row r="2839" spans="1:5" x14ac:dyDescent="0.3">
      <c r="A2839">
        <v>44083</v>
      </c>
      <c r="B2839">
        <v>2019</v>
      </c>
      <c r="C2839">
        <v>2</v>
      </c>
      <c r="D2839">
        <v>233</v>
      </c>
      <c r="E2839" s="1">
        <v>170.09</v>
      </c>
    </row>
    <row r="2840" spans="1:5" x14ac:dyDescent="0.3">
      <c r="A2840">
        <v>44084</v>
      </c>
      <c r="B2840">
        <v>2009</v>
      </c>
      <c r="C2840">
        <v>2</v>
      </c>
      <c r="D2840">
        <v>173</v>
      </c>
      <c r="E2840" s="1">
        <v>126.28999999999999</v>
      </c>
    </row>
    <row r="2841" spans="1:5" x14ac:dyDescent="0.3">
      <c r="A2841">
        <v>44084</v>
      </c>
      <c r="B2841">
        <v>2010</v>
      </c>
      <c r="C2841">
        <v>2</v>
      </c>
      <c r="D2841">
        <v>180</v>
      </c>
      <c r="E2841" s="1">
        <v>131.4</v>
      </c>
    </row>
    <row r="2842" spans="1:5" x14ac:dyDescent="0.3">
      <c r="A2842">
        <v>44084</v>
      </c>
      <c r="B2842">
        <v>2011</v>
      </c>
      <c r="C2842">
        <v>2</v>
      </c>
      <c r="D2842">
        <v>181</v>
      </c>
      <c r="E2842" s="1">
        <v>132.13</v>
      </c>
    </row>
    <row r="2843" spans="1:5" x14ac:dyDescent="0.3">
      <c r="A2843">
        <v>44084</v>
      </c>
      <c r="B2843">
        <v>2012</v>
      </c>
      <c r="C2843">
        <v>2</v>
      </c>
      <c r="D2843">
        <v>175</v>
      </c>
      <c r="E2843" s="1">
        <v>127.75</v>
      </c>
    </row>
    <row r="2844" spans="1:5" x14ac:dyDescent="0.3">
      <c r="A2844">
        <v>44084</v>
      </c>
      <c r="B2844">
        <v>2013</v>
      </c>
      <c r="C2844">
        <v>2</v>
      </c>
      <c r="D2844">
        <v>176</v>
      </c>
      <c r="E2844" s="1">
        <v>128.47999999999999</v>
      </c>
    </row>
    <row r="2845" spans="1:5" x14ac:dyDescent="0.3">
      <c r="A2845">
        <v>44084</v>
      </c>
      <c r="B2845">
        <v>2014</v>
      </c>
      <c r="C2845">
        <v>2</v>
      </c>
      <c r="D2845">
        <v>197</v>
      </c>
      <c r="E2845" s="1">
        <v>143.81</v>
      </c>
    </row>
    <row r="2846" spans="1:5" x14ac:dyDescent="0.3">
      <c r="A2846">
        <v>44084</v>
      </c>
      <c r="B2846">
        <v>2015</v>
      </c>
      <c r="C2846">
        <v>2</v>
      </c>
      <c r="D2846">
        <v>149</v>
      </c>
      <c r="E2846" s="1">
        <v>108.77</v>
      </c>
    </row>
    <row r="2847" spans="1:5" x14ac:dyDescent="0.3">
      <c r="A2847">
        <v>44084</v>
      </c>
      <c r="B2847">
        <v>2016</v>
      </c>
      <c r="C2847">
        <v>2</v>
      </c>
      <c r="D2847">
        <v>161</v>
      </c>
      <c r="E2847" s="1">
        <v>117.53</v>
      </c>
    </row>
    <row r="2848" spans="1:5" x14ac:dyDescent="0.3">
      <c r="A2848">
        <v>44084</v>
      </c>
      <c r="B2848">
        <v>2017</v>
      </c>
      <c r="C2848">
        <v>2</v>
      </c>
      <c r="D2848">
        <v>148</v>
      </c>
      <c r="E2848" s="1">
        <v>108.03999999999999</v>
      </c>
    </row>
    <row r="2849" spans="1:5" x14ac:dyDescent="0.3">
      <c r="A2849">
        <v>44084</v>
      </c>
      <c r="B2849">
        <v>2018</v>
      </c>
      <c r="C2849">
        <v>2</v>
      </c>
      <c r="D2849">
        <v>167</v>
      </c>
      <c r="E2849" s="1">
        <v>121.91</v>
      </c>
    </row>
    <row r="2850" spans="1:5" x14ac:dyDescent="0.3">
      <c r="A2850">
        <v>44084</v>
      </c>
      <c r="B2850">
        <v>2019</v>
      </c>
      <c r="C2850">
        <v>2</v>
      </c>
      <c r="D2850">
        <v>147</v>
      </c>
      <c r="E2850" s="1">
        <v>107.31</v>
      </c>
    </row>
    <row r="2851" spans="1:5" x14ac:dyDescent="0.3">
      <c r="A2851">
        <v>44085</v>
      </c>
      <c r="B2851">
        <v>2009</v>
      </c>
      <c r="C2851">
        <v>2</v>
      </c>
      <c r="D2851">
        <v>139</v>
      </c>
      <c r="E2851" s="1">
        <v>101.47</v>
      </c>
    </row>
    <row r="2852" spans="1:5" x14ac:dyDescent="0.3">
      <c r="A2852">
        <v>44085</v>
      </c>
      <c r="B2852">
        <v>2010</v>
      </c>
      <c r="C2852">
        <v>2</v>
      </c>
      <c r="D2852">
        <v>158</v>
      </c>
      <c r="E2852" s="1">
        <v>115.34</v>
      </c>
    </row>
    <row r="2853" spans="1:5" x14ac:dyDescent="0.3">
      <c r="A2853">
        <v>44085</v>
      </c>
      <c r="B2853">
        <v>2011</v>
      </c>
      <c r="C2853">
        <v>2</v>
      </c>
      <c r="D2853">
        <v>168</v>
      </c>
      <c r="E2853" s="1">
        <v>122.64</v>
      </c>
    </row>
    <row r="2854" spans="1:5" x14ac:dyDescent="0.3">
      <c r="A2854">
        <v>44085</v>
      </c>
      <c r="B2854">
        <v>2012</v>
      </c>
      <c r="C2854">
        <v>2</v>
      </c>
      <c r="D2854">
        <v>144</v>
      </c>
      <c r="E2854" s="1">
        <v>105.12</v>
      </c>
    </row>
    <row r="2855" spans="1:5" x14ac:dyDescent="0.3">
      <c r="A2855">
        <v>44085</v>
      </c>
      <c r="B2855">
        <v>2013</v>
      </c>
      <c r="C2855">
        <v>2</v>
      </c>
      <c r="D2855">
        <v>151</v>
      </c>
      <c r="E2855" s="1">
        <v>110.23</v>
      </c>
    </row>
    <row r="2856" spans="1:5" x14ac:dyDescent="0.3">
      <c r="A2856">
        <v>44085</v>
      </c>
      <c r="B2856">
        <v>2014</v>
      </c>
      <c r="C2856">
        <v>2</v>
      </c>
      <c r="D2856">
        <v>165</v>
      </c>
      <c r="E2856" s="1">
        <v>120.45</v>
      </c>
    </row>
    <row r="2857" spans="1:5" x14ac:dyDescent="0.3">
      <c r="A2857">
        <v>44085</v>
      </c>
      <c r="B2857">
        <v>2015</v>
      </c>
      <c r="C2857">
        <v>2</v>
      </c>
      <c r="D2857">
        <v>149</v>
      </c>
      <c r="E2857" s="1">
        <v>108.77</v>
      </c>
    </row>
    <row r="2858" spans="1:5" x14ac:dyDescent="0.3">
      <c r="A2858">
        <v>44085</v>
      </c>
      <c r="B2858">
        <v>2016</v>
      </c>
      <c r="C2858">
        <v>2</v>
      </c>
      <c r="D2858">
        <v>150</v>
      </c>
      <c r="E2858" s="1">
        <v>109.5</v>
      </c>
    </row>
    <row r="2859" spans="1:5" x14ac:dyDescent="0.3">
      <c r="A2859">
        <v>44085</v>
      </c>
      <c r="B2859">
        <v>2017</v>
      </c>
      <c r="C2859">
        <v>2</v>
      </c>
      <c r="D2859">
        <v>153</v>
      </c>
      <c r="E2859" s="1">
        <v>111.69</v>
      </c>
    </row>
    <row r="2860" spans="1:5" x14ac:dyDescent="0.3">
      <c r="A2860">
        <v>44085</v>
      </c>
      <c r="B2860">
        <v>2018</v>
      </c>
      <c r="C2860">
        <v>2</v>
      </c>
      <c r="D2860">
        <v>145</v>
      </c>
      <c r="E2860" s="1">
        <v>105.85</v>
      </c>
    </row>
    <row r="2861" spans="1:5" x14ac:dyDescent="0.3">
      <c r="A2861">
        <v>44085</v>
      </c>
      <c r="B2861">
        <v>2019</v>
      </c>
      <c r="C2861">
        <v>2</v>
      </c>
      <c r="D2861">
        <v>135</v>
      </c>
      <c r="E2861" s="1">
        <v>98.55</v>
      </c>
    </row>
    <row r="2862" spans="1:5" x14ac:dyDescent="0.3">
      <c r="A2862">
        <v>45035</v>
      </c>
      <c r="B2862">
        <v>2009</v>
      </c>
      <c r="C2862">
        <v>2</v>
      </c>
      <c r="D2862">
        <v>171</v>
      </c>
      <c r="E2862" s="1">
        <v>124.83</v>
      </c>
    </row>
    <row r="2863" spans="1:5" x14ac:dyDescent="0.3">
      <c r="A2863">
        <v>45035</v>
      </c>
      <c r="B2863">
        <v>2010</v>
      </c>
      <c r="C2863">
        <v>2</v>
      </c>
      <c r="D2863">
        <v>198</v>
      </c>
      <c r="E2863" s="1">
        <v>144.54</v>
      </c>
    </row>
    <row r="2864" spans="1:5" x14ac:dyDescent="0.3">
      <c r="A2864">
        <v>45035</v>
      </c>
      <c r="B2864">
        <v>2011</v>
      </c>
      <c r="C2864">
        <v>2</v>
      </c>
      <c r="D2864">
        <v>214</v>
      </c>
      <c r="E2864" s="1">
        <v>156.22</v>
      </c>
    </row>
    <row r="2865" spans="1:5" x14ac:dyDescent="0.3">
      <c r="A2865">
        <v>45035</v>
      </c>
      <c r="B2865">
        <v>2012</v>
      </c>
      <c r="C2865">
        <v>2</v>
      </c>
      <c r="D2865">
        <v>187</v>
      </c>
      <c r="E2865" s="1">
        <v>136.51</v>
      </c>
    </row>
    <row r="2866" spans="1:5" x14ac:dyDescent="0.3">
      <c r="A2866">
        <v>45035</v>
      </c>
      <c r="B2866">
        <v>2013</v>
      </c>
      <c r="C2866">
        <v>2</v>
      </c>
      <c r="D2866">
        <v>182</v>
      </c>
      <c r="E2866" s="1">
        <v>132.85999999999999</v>
      </c>
    </row>
    <row r="2867" spans="1:5" x14ac:dyDescent="0.3">
      <c r="A2867">
        <v>45035</v>
      </c>
      <c r="B2867">
        <v>2014</v>
      </c>
      <c r="C2867">
        <v>2</v>
      </c>
      <c r="D2867">
        <v>207</v>
      </c>
      <c r="E2867" s="1">
        <v>151.10999999999999</v>
      </c>
    </row>
    <row r="2868" spans="1:5" x14ac:dyDescent="0.3">
      <c r="A2868">
        <v>45035</v>
      </c>
      <c r="B2868">
        <v>2015</v>
      </c>
      <c r="C2868">
        <v>2</v>
      </c>
      <c r="D2868">
        <v>173</v>
      </c>
      <c r="E2868" s="1">
        <v>126.28999999999999</v>
      </c>
    </row>
    <row r="2869" spans="1:5" x14ac:dyDescent="0.3">
      <c r="A2869">
        <v>45035</v>
      </c>
      <c r="B2869">
        <v>2016</v>
      </c>
      <c r="C2869">
        <v>2</v>
      </c>
      <c r="D2869">
        <v>160</v>
      </c>
      <c r="E2869" s="1">
        <v>116.8</v>
      </c>
    </row>
    <row r="2870" spans="1:5" x14ac:dyDescent="0.3">
      <c r="A2870">
        <v>45035</v>
      </c>
      <c r="B2870">
        <v>2017</v>
      </c>
      <c r="C2870">
        <v>2</v>
      </c>
      <c r="D2870">
        <v>170</v>
      </c>
      <c r="E2870" s="1">
        <v>124.1</v>
      </c>
    </row>
    <row r="2871" spans="1:5" x14ac:dyDescent="0.3">
      <c r="A2871">
        <v>45035</v>
      </c>
      <c r="B2871">
        <v>2018</v>
      </c>
      <c r="C2871">
        <v>2</v>
      </c>
      <c r="D2871">
        <v>151</v>
      </c>
      <c r="E2871" s="1">
        <v>110.23</v>
      </c>
    </row>
    <row r="2872" spans="1:5" x14ac:dyDescent="0.3">
      <c r="A2872">
        <v>45035</v>
      </c>
      <c r="B2872">
        <v>2019</v>
      </c>
      <c r="C2872">
        <v>2</v>
      </c>
      <c r="D2872">
        <v>150</v>
      </c>
      <c r="E2872" s="1">
        <v>109.5</v>
      </c>
    </row>
    <row r="2873" spans="1:5" x14ac:dyDescent="0.3">
      <c r="A2873">
        <v>45041</v>
      </c>
      <c r="B2873">
        <v>2009</v>
      </c>
      <c r="C2873">
        <v>2</v>
      </c>
      <c r="D2873">
        <v>190</v>
      </c>
      <c r="E2873" s="1">
        <v>138.69999999999999</v>
      </c>
    </row>
    <row r="2874" spans="1:5" x14ac:dyDescent="0.3">
      <c r="A2874">
        <v>45041</v>
      </c>
      <c r="B2874">
        <v>2010</v>
      </c>
      <c r="C2874">
        <v>2</v>
      </c>
      <c r="D2874">
        <v>213</v>
      </c>
      <c r="E2874" s="1">
        <v>155.49</v>
      </c>
    </row>
    <row r="2875" spans="1:5" x14ac:dyDescent="0.3">
      <c r="A2875">
        <v>45041</v>
      </c>
      <c r="B2875">
        <v>2011</v>
      </c>
      <c r="C2875">
        <v>2</v>
      </c>
      <c r="D2875">
        <v>195</v>
      </c>
      <c r="E2875" s="1">
        <v>142.35</v>
      </c>
    </row>
    <row r="2876" spans="1:5" x14ac:dyDescent="0.3">
      <c r="A2876">
        <v>45041</v>
      </c>
      <c r="B2876">
        <v>2012</v>
      </c>
      <c r="C2876">
        <v>2</v>
      </c>
      <c r="D2876">
        <v>191</v>
      </c>
      <c r="E2876" s="1">
        <v>139.43</v>
      </c>
    </row>
    <row r="2877" spans="1:5" x14ac:dyDescent="0.3">
      <c r="A2877">
        <v>45041</v>
      </c>
      <c r="B2877">
        <v>2013</v>
      </c>
      <c r="C2877">
        <v>2</v>
      </c>
      <c r="D2877">
        <v>198</v>
      </c>
      <c r="E2877" s="1">
        <v>144.54</v>
      </c>
    </row>
    <row r="2878" spans="1:5" x14ac:dyDescent="0.3">
      <c r="A2878">
        <v>45041</v>
      </c>
      <c r="B2878">
        <v>2014</v>
      </c>
      <c r="C2878">
        <v>2</v>
      </c>
      <c r="D2878">
        <v>189</v>
      </c>
      <c r="E2878" s="1">
        <v>137.97</v>
      </c>
    </row>
    <row r="2879" spans="1:5" x14ac:dyDescent="0.3">
      <c r="A2879">
        <v>45041</v>
      </c>
      <c r="B2879">
        <v>2015</v>
      </c>
      <c r="C2879">
        <v>2</v>
      </c>
      <c r="D2879">
        <v>166</v>
      </c>
      <c r="E2879" s="1">
        <v>121.17999999999999</v>
      </c>
    </row>
    <row r="2880" spans="1:5" x14ac:dyDescent="0.3">
      <c r="A2880">
        <v>45041</v>
      </c>
      <c r="B2880">
        <v>2016</v>
      </c>
      <c r="C2880">
        <v>2</v>
      </c>
      <c r="D2880">
        <v>183</v>
      </c>
      <c r="E2880" s="1">
        <v>133.59</v>
      </c>
    </row>
    <row r="2881" spans="1:5" x14ac:dyDescent="0.3">
      <c r="A2881">
        <v>45041</v>
      </c>
      <c r="B2881">
        <v>2017</v>
      </c>
      <c r="C2881">
        <v>2</v>
      </c>
      <c r="D2881">
        <v>178</v>
      </c>
      <c r="E2881" s="1">
        <v>129.94</v>
      </c>
    </row>
    <row r="2882" spans="1:5" x14ac:dyDescent="0.3">
      <c r="A2882">
        <v>45041</v>
      </c>
      <c r="B2882">
        <v>2018</v>
      </c>
      <c r="C2882">
        <v>2</v>
      </c>
      <c r="D2882">
        <v>152</v>
      </c>
      <c r="E2882" s="1">
        <v>110.96</v>
      </c>
    </row>
    <row r="2883" spans="1:5" x14ac:dyDescent="0.3">
      <c r="A2883">
        <v>45041</v>
      </c>
      <c r="B2883">
        <v>2019</v>
      </c>
      <c r="C2883">
        <v>2</v>
      </c>
      <c r="D2883">
        <v>160</v>
      </c>
      <c r="E2883" s="1">
        <v>116.8</v>
      </c>
    </row>
    <row r="2884" spans="1:5" x14ac:dyDescent="0.3">
      <c r="A2884">
        <v>45059</v>
      </c>
      <c r="B2884">
        <v>2009</v>
      </c>
      <c r="C2884">
        <v>2</v>
      </c>
      <c r="D2884">
        <v>85</v>
      </c>
      <c r="E2884" s="1">
        <v>62.05</v>
      </c>
    </row>
    <row r="2885" spans="1:5" x14ac:dyDescent="0.3">
      <c r="A2885">
        <v>45059</v>
      </c>
      <c r="B2885">
        <v>2010</v>
      </c>
      <c r="C2885">
        <v>2</v>
      </c>
      <c r="D2885">
        <v>90</v>
      </c>
      <c r="E2885" s="1">
        <v>65.7</v>
      </c>
    </row>
    <row r="2886" spans="1:5" x14ac:dyDescent="0.3">
      <c r="A2886">
        <v>45059</v>
      </c>
      <c r="B2886">
        <v>2011</v>
      </c>
      <c r="C2886">
        <v>2</v>
      </c>
      <c r="D2886">
        <v>84</v>
      </c>
      <c r="E2886" s="1">
        <v>61.32</v>
      </c>
    </row>
    <row r="2887" spans="1:5" x14ac:dyDescent="0.3">
      <c r="A2887">
        <v>45059</v>
      </c>
      <c r="B2887">
        <v>2012</v>
      </c>
      <c r="C2887">
        <v>2</v>
      </c>
      <c r="D2887">
        <v>76</v>
      </c>
      <c r="E2887" s="1">
        <v>55.48</v>
      </c>
    </row>
    <row r="2888" spans="1:5" x14ac:dyDescent="0.3">
      <c r="A2888">
        <v>45059</v>
      </c>
      <c r="B2888">
        <v>2013</v>
      </c>
      <c r="C2888">
        <v>2</v>
      </c>
      <c r="D2888">
        <v>82</v>
      </c>
      <c r="E2888" s="1">
        <v>59.86</v>
      </c>
    </row>
    <row r="2889" spans="1:5" x14ac:dyDescent="0.3">
      <c r="A2889">
        <v>45059</v>
      </c>
      <c r="B2889">
        <v>2014</v>
      </c>
      <c r="C2889">
        <v>2</v>
      </c>
      <c r="D2889">
        <v>82</v>
      </c>
      <c r="E2889" s="1">
        <v>59.86</v>
      </c>
    </row>
    <row r="2890" spans="1:5" x14ac:dyDescent="0.3">
      <c r="A2890">
        <v>45059</v>
      </c>
      <c r="B2890">
        <v>2015</v>
      </c>
      <c r="C2890">
        <v>2</v>
      </c>
      <c r="D2890">
        <v>88</v>
      </c>
      <c r="E2890" s="1">
        <v>64.239999999999995</v>
      </c>
    </row>
    <row r="2891" spans="1:5" x14ac:dyDescent="0.3">
      <c r="A2891">
        <v>45059</v>
      </c>
      <c r="B2891">
        <v>2016</v>
      </c>
      <c r="C2891">
        <v>2</v>
      </c>
      <c r="D2891">
        <v>82</v>
      </c>
      <c r="E2891" s="1">
        <v>59.86</v>
      </c>
    </row>
    <row r="2892" spans="1:5" x14ac:dyDescent="0.3">
      <c r="A2892">
        <v>45059</v>
      </c>
      <c r="B2892">
        <v>2017</v>
      </c>
      <c r="C2892">
        <v>2</v>
      </c>
      <c r="D2892">
        <v>84</v>
      </c>
      <c r="E2892" s="1">
        <v>61.32</v>
      </c>
    </row>
    <row r="2893" spans="1:5" x14ac:dyDescent="0.3">
      <c r="A2893">
        <v>45059</v>
      </c>
      <c r="B2893">
        <v>2018</v>
      </c>
      <c r="C2893">
        <v>2</v>
      </c>
      <c r="D2893">
        <v>81</v>
      </c>
      <c r="E2893" s="1">
        <v>59.129999999999995</v>
      </c>
    </row>
    <row r="2894" spans="1:5" x14ac:dyDescent="0.3">
      <c r="A2894">
        <v>45059</v>
      </c>
      <c r="B2894">
        <v>2019</v>
      </c>
      <c r="C2894">
        <v>2</v>
      </c>
      <c r="D2894">
        <v>73</v>
      </c>
      <c r="E2894" s="1">
        <v>53.29</v>
      </c>
    </row>
    <row r="2895" spans="1:5" x14ac:dyDescent="0.3">
      <c r="A2895">
        <v>45060</v>
      </c>
      <c r="B2895">
        <v>2009</v>
      </c>
      <c r="C2895">
        <v>2</v>
      </c>
      <c r="D2895">
        <v>54</v>
      </c>
      <c r="E2895" s="1">
        <v>39.42</v>
      </c>
    </row>
    <row r="2896" spans="1:5" x14ac:dyDescent="0.3">
      <c r="A2896">
        <v>45060</v>
      </c>
      <c r="B2896">
        <v>2010</v>
      </c>
      <c r="C2896">
        <v>2</v>
      </c>
      <c r="D2896">
        <v>58</v>
      </c>
      <c r="E2896" s="1">
        <v>42.339999999999996</v>
      </c>
    </row>
    <row r="2897" spans="1:5" x14ac:dyDescent="0.3">
      <c r="A2897">
        <v>45060</v>
      </c>
      <c r="B2897">
        <v>2011</v>
      </c>
      <c r="C2897">
        <v>2</v>
      </c>
      <c r="D2897">
        <v>47</v>
      </c>
      <c r="E2897" s="1">
        <v>34.31</v>
      </c>
    </row>
    <row r="2898" spans="1:5" x14ac:dyDescent="0.3">
      <c r="A2898">
        <v>45060</v>
      </c>
      <c r="B2898">
        <v>2012</v>
      </c>
      <c r="C2898">
        <v>2</v>
      </c>
      <c r="D2898">
        <v>45</v>
      </c>
      <c r="E2898" s="1">
        <v>32.85</v>
      </c>
    </row>
    <row r="2899" spans="1:5" x14ac:dyDescent="0.3">
      <c r="A2899">
        <v>45060</v>
      </c>
      <c r="B2899">
        <v>2013</v>
      </c>
      <c r="C2899">
        <v>2</v>
      </c>
      <c r="D2899">
        <v>36</v>
      </c>
      <c r="E2899" s="1">
        <v>26.28</v>
      </c>
    </row>
    <row r="2900" spans="1:5" x14ac:dyDescent="0.3">
      <c r="A2900">
        <v>45060</v>
      </c>
      <c r="B2900">
        <v>2014</v>
      </c>
      <c r="C2900">
        <v>2</v>
      </c>
      <c r="D2900">
        <v>41</v>
      </c>
      <c r="E2900" s="1">
        <v>29.93</v>
      </c>
    </row>
    <row r="2901" spans="1:5" x14ac:dyDescent="0.3">
      <c r="A2901">
        <v>45060</v>
      </c>
      <c r="B2901">
        <v>2015</v>
      </c>
      <c r="C2901">
        <v>2</v>
      </c>
      <c r="D2901">
        <v>37</v>
      </c>
      <c r="E2901" s="1">
        <v>27.009999999999998</v>
      </c>
    </row>
    <row r="2902" spans="1:5" x14ac:dyDescent="0.3">
      <c r="A2902">
        <v>45060</v>
      </c>
      <c r="B2902">
        <v>2016</v>
      </c>
      <c r="C2902">
        <v>2</v>
      </c>
      <c r="D2902">
        <v>47</v>
      </c>
      <c r="E2902" s="1">
        <v>34.31</v>
      </c>
    </row>
    <row r="2903" spans="1:5" x14ac:dyDescent="0.3">
      <c r="A2903">
        <v>45060</v>
      </c>
      <c r="B2903">
        <v>2017</v>
      </c>
      <c r="C2903">
        <v>2</v>
      </c>
      <c r="D2903">
        <v>44</v>
      </c>
      <c r="E2903" s="1">
        <v>32.119999999999997</v>
      </c>
    </row>
    <row r="2904" spans="1:5" x14ac:dyDescent="0.3">
      <c r="A2904">
        <v>45060</v>
      </c>
      <c r="B2904">
        <v>2018</v>
      </c>
      <c r="C2904">
        <v>2</v>
      </c>
      <c r="D2904">
        <v>42</v>
      </c>
      <c r="E2904" s="1">
        <v>30.66</v>
      </c>
    </row>
    <row r="2905" spans="1:5" x14ac:dyDescent="0.3">
      <c r="A2905">
        <v>45060</v>
      </c>
      <c r="B2905">
        <v>2019</v>
      </c>
      <c r="C2905">
        <v>2</v>
      </c>
      <c r="D2905">
        <v>39</v>
      </c>
      <c r="E2905" s="1">
        <v>28.47</v>
      </c>
    </row>
    <row r="2906" spans="1:5" x14ac:dyDescent="0.3">
      <c r="A2906">
        <v>45061</v>
      </c>
      <c r="B2906">
        <v>2009</v>
      </c>
      <c r="C2906">
        <v>2</v>
      </c>
      <c r="D2906">
        <v>31</v>
      </c>
      <c r="E2906" s="1">
        <v>22.63</v>
      </c>
    </row>
    <row r="2907" spans="1:5" x14ac:dyDescent="0.3">
      <c r="A2907">
        <v>45061</v>
      </c>
      <c r="B2907">
        <v>2010</v>
      </c>
      <c r="C2907">
        <v>2</v>
      </c>
      <c r="D2907">
        <v>29</v>
      </c>
      <c r="E2907" s="1">
        <v>21.169999999999998</v>
      </c>
    </row>
    <row r="2908" spans="1:5" x14ac:dyDescent="0.3">
      <c r="A2908">
        <v>45061</v>
      </c>
      <c r="B2908">
        <v>2011</v>
      </c>
      <c r="C2908">
        <v>2</v>
      </c>
      <c r="D2908">
        <v>27</v>
      </c>
      <c r="E2908" s="1">
        <v>19.71</v>
      </c>
    </row>
    <row r="2909" spans="1:5" x14ac:dyDescent="0.3">
      <c r="A2909">
        <v>45061</v>
      </c>
      <c r="B2909">
        <v>2012</v>
      </c>
      <c r="C2909">
        <v>2</v>
      </c>
      <c r="D2909">
        <v>33</v>
      </c>
      <c r="E2909" s="1">
        <v>24.09</v>
      </c>
    </row>
    <row r="2910" spans="1:5" x14ac:dyDescent="0.3">
      <c r="A2910">
        <v>45061</v>
      </c>
      <c r="B2910">
        <v>2013</v>
      </c>
      <c r="C2910">
        <v>2</v>
      </c>
      <c r="D2910">
        <v>38</v>
      </c>
      <c r="E2910" s="1">
        <v>27.74</v>
      </c>
    </row>
    <row r="2911" spans="1:5" x14ac:dyDescent="0.3">
      <c r="A2911">
        <v>45061</v>
      </c>
      <c r="B2911">
        <v>2014</v>
      </c>
      <c r="C2911">
        <v>2</v>
      </c>
      <c r="D2911">
        <v>29</v>
      </c>
      <c r="E2911" s="1">
        <v>21.169999999999998</v>
      </c>
    </row>
    <row r="2912" spans="1:5" x14ac:dyDescent="0.3">
      <c r="A2912">
        <v>45061</v>
      </c>
      <c r="B2912">
        <v>2015</v>
      </c>
      <c r="C2912">
        <v>2</v>
      </c>
      <c r="D2912">
        <v>32</v>
      </c>
      <c r="E2912" s="1">
        <v>23.36</v>
      </c>
    </row>
    <row r="2913" spans="1:5" x14ac:dyDescent="0.3">
      <c r="A2913">
        <v>45061</v>
      </c>
      <c r="B2913">
        <v>2016</v>
      </c>
      <c r="C2913">
        <v>2</v>
      </c>
      <c r="D2913">
        <v>30</v>
      </c>
      <c r="E2913" s="1">
        <v>21.9</v>
      </c>
    </row>
    <row r="2914" spans="1:5" x14ac:dyDescent="0.3">
      <c r="A2914">
        <v>45061</v>
      </c>
      <c r="B2914">
        <v>2017</v>
      </c>
      <c r="C2914">
        <v>2</v>
      </c>
      <c r="D2914">
        <v>31</v>
      </c>
      <c r="E2914" s="1">
        <v>22.63</v>
      </c>
    </row>
    <row r="2915" spans="1:5" x14ac:dyDescent="0.3">
      <c r="A2915">
        <v>45061</v>
      </c>
      <c r="B2915">
        <v>2018</v>
      </c>
      <c r="C2915">
        <v>2</v>
      </c>
      <c r="D2915">
        <v>35</v>
      </c>
      <c r="E2915" s="1">
        <v>25.55</v>
      </c>
    </row>
    <row r="2916" spans="1:5" x14ac:dyDescent="0.3">
      <c r="A2916">
        <v>45061</v>
      </c>
      <c r="B2916">
        <v>2019</v>
      </c>
      <c r="C2916">
        <v>2</v>
      </c>
      <c r="D2916">
        <v>27</v>
      </c>
      <c r="E2916" s="1">
        <v>19.71</v>
      </c>
    </row>
    <row r="2917" spans="1:5" x14ac:dyDescent="0.3">
      <c r="A2917">
        <v>45062</v>
      </c>
      <c r="B2917">
        <v>2009</v>
      </c>
      <c r="C2917">
        <v>2</v>
      </c>
      <c r="D2917">
        <v>10</v>
      </c>
      <c r="E2917" s="1">
        <v>7.3</v>
      </c>
    </row>
    <row r="2918" spans="1:5" x14ac:dyDescent="0.3">
      <c r="A2918">
        <v>45062</v>
      </c>
      <c r="B2918">
        <v>2010</v>
      </c>
      <c r="C2918">
        <v>2</v>
      </c>
      <c r="D2918">
        <v>8</v>
      </c>
      <c r="E2918" s="1">
        <v>5.84</v>
      </c>
    </row>
    <row r="2919" spans="1:5" x14ac:dyDescent="0.3">
      <c r="A2919">
        <v>45062</v>
      </c>
      <c r="B2919">
        <v>2011</v>
      </c>
      <c r="C2919">
        <v>2</v>
      </c>
      <c r="D2919">
        <v>5</v>
      </c>
      <c r="E2919" s="1">
        <v>3.65</v>
      </c>
    </row>
    <row r="2920" spans="1:5" x14ac:dyDescent="0.3">
      <c r="A2920">
        <v>45062</v>
      </c>
      <c r="B2920">
        <v>2012</v>
      </c>
      <c r="C2920">
        <v>2</v>
      </c>
      <c r="D2920">
        <v>10</v>
      </c>
      <c r="E2920" s="1">
        <v>7.3</v>
      </c>
    </row>
    <row r="2921" spans="1:5" x14ac:dyDescent="0.3">
      <c r="A2921">
        <v>45062</v>
      </c>
      <c r="B2921">
        <v>2013</v>
      </c>
      <c r="C2921">
        <v>2</v>
      </c>
      <c r="D2921">
        <v>8</v>
      </c>
      <c r="E2921" s="1">
        <v>5.84</v>
      </c>
    </row>
    <row r="2922" spans="1:5" x14ac:dyDescent="0.3">
      <c r="A2922">
        <v>45062</v>
      </c>
      <c r="B2922">
        <v>2014</v>
      </c>
      <c r="C2922">
        <v>2</v>
      </c>
      <c r="D2922">
        <v>6</v>
      </c>
      <c r="E2922" s="1">
        <v>4.38</v>
      </c>
    </row>
    <row r="2923" spans="1:5" x14ac:dyDescent="0.3">
      <c r="A2923">
        <v>45062</v>
      </c>
      <c r="B2923">
        <v>2015</v>
      </c>
      <c r="C2923">
        <v>2</v>
      </c>
      <c r="D2923">
        <v>6</v>
      </c>
      <c r="E2923" s="1">
        <v>4.38</v>
      </c>
    </row>
    <row r="2924" spans="1:5" x14ac:dyDescent="0.3">
      <c r="A2924">
        <v>45062</v>
      </c>
      <c r="B2924">
        <v>2016</v>
      </c>
      <c r="C2924">
        <v>2</v>
      </c>
      <c r="D2924">
        <v>5</v>
      </c>
      <c r="E2924" s="1">
        <v>3.65</v>
      </c>
    </row>
    <row r="2925" spans="1:5" x14ac:dyDescent="0.3">
      <c r="A2925">
        <v>45062</v>
      </c>
      <c r="B2925">
        <v>2017</v>
      </c>
      <c r="C2925">
        <v>2</v>
      </c>
      <c r="D2925">
        <v>11</v>
      </c>
      <c r="E2925" s="1">
        <v>8.0299999999999994</v>
      </c>
    </row>
    <row r="2926" spans="1:5" x14ac:dyDescent="0.3">
      <c r="A2926">
        <v>45062</v>
      </c>
      <c r="B2926">
        <v>2018</v>
      </c>
      <c r="C2926">
        <v>2</v>
      </c>
      <c r="D2926">
        <v>7</v>
      </c>
      <c r="E2926" s="1">
        <v>5.1099999999999994</v>
      </c>
    </row>
    <row r="2927" spans="1:5" x14ac:dyDescent="0.3">
      <c r="A2927">
        <v>45062</v>
      </c>
      <c r="B2927">
        <v>2019</v>
      </c>
      <c r="C2927">
        <v>2</v>
      </c>
      <c r="D2927">
        <v>5</v>
      </c>
      <c r="E2927" s="1">
        <v>3.65</v>
      </c>
    </row>
    <row r="2928" spans="1:5" x14ac:dyDescent="0.3">
      <c r="A2928">
        <v>45063</v>
      </c>
      <c r="B2928">
        <v>2009</v>
      </c>
      <c r="C2928">
        <v>2</v>
      </c>
      <c r="D2928">
        <v>52</v>
      </c>
      <c r="E2928" s="1">
        <v>37.96</v>
      </c>
    </row>
    <row r="2929" spans="1:5" x14ac:dyDescent="0.3">
      <c r="A2929">
        <v>45063</v>
      </c>
      <c r="B2929">
        <v>2010</v>
      </c>
      <c r="C2929">
        <v>2</v>
      </c>
      <c r="D2929">
        <v>49</v>
      </c>
      <c r="E2929" s="1">
        <v>35.769999999999996</v>
      </c>
    </row>
    <row r="2930" spans="1:5" x14ac:dyDescent="0.3">
      <c r="A2930">
        <v>45063</v>
      </c>
      <c r="B2930">
        <v>2011</v>
      </c>
      <c r="C2930">
        <v>2</v>
      </c>
      <c r="D2930">
        <v>41</v>
      </c>
      <c r="E2930" s="1">
        <v>29.93</v>
      </c>
    </row>
    <row r="2931" spans="1:5" x14ac:dyDescent="0.3">
      <c r="A2931">
        <v>45063</v>
      </c>
      <c r="B2931">
        <v>2012</v>
      </c>
      <c r="C2931">
        <v>2</v>
      </c>
      <c r="D2931">
        <v>34</v>
      </c>
      <c r="E2931" s="1">
        <v>24.82</v>
      </c>
    </row>
    <row r="2932" spans="1:5" x14ac:dyDescent="0.3">
      <c r="A2932">
        <v>45063</v>
      </c>
      <c r="B2932">
        <v>2013</v>
      </c>
      <c r="C2932">
        <v>2</v>
      </c>
      <c r="D2932">
        <v>43</v>
      </c>
      <c r="E2932" s="1">
        <v>31.39</v>
      </c>
    </row>
    <row r="2933" spans="1:5" x14ac:dyDescent="0.3">
      <c r="A2933">
        <v>45063</v>
      </c>
      <c r="B2933">
        <v>2014</v>
      </c>
      <c r="C2933">
        <v>2</v>
      </c>
      <c r="D2933">
        <v>39</v>
      </c>
      <c r="E2933" s="1">
        <v>28.47</v>
      </c>
    </row>
    <row r="2934" spans="1:5" x14ac:dyDescent="0.3">
      <c r="A2934">
        <v>45063</v>
      </c>
      <c r="B2934">
        <v>2015</v>
      </c>
      <c r="C2934">
        <v>2</v>
      </c>
      <c r="D2934">
        <v>28</v>
      </c>
      <c r="E2934" s="1">
        <v>20.439999999999998</v>
      </c>
    </row>
    <row r="2935" spans="1:5" x14ac:dyDescent="0.3">
      <c r="A2935">
        <v>45063</v>
      </c>
      <c r="B2935">
        <v>2016</v>
      </c>
      <c r="C2935">
        <v>2</v>
      </c>
      <c r="D2935">
        <v>37</v>
      </c>
      <c r="E2935" s="1">
        <v>27.009999999999998</v>
      </c>
    </row>
    <row r="2936" spans="1:5" x14ac:dyDescent="0.3">
      <c r="A2936">
        <v>45063</v>
      </c>
      <c r="B2936">
        <v>2017</v>
      </c>
      <c r="C2936">
        <v>2</v>
      </c>
      <c r="D2936">
        <v>38</v>
      </c>
      <c r="E2936" s="1">
        <v>27.74</v>
      </c>
    </row>
    <row r="2937" spans="1:5" x14ac:dyDescent="0.3">
      <c r="A2937">
        <v>45063</v>
      </c>
      <c r="B2937">
        <v>2018</v>
      </c>
      <c r="C2937">
        <v>2</v>
      </c>
      <c r="D2937">
        <v>46</v>
      </c>
      <c r="E2937" s="1">
        <v>33.58</v>
      </c>
    </row>
    <row r="2938" spans="1:5" x14ac:dyDescent="0.3">
      <c r="A2938">
        <v>45063</v>
      </c>
      <c r="B2938">
        <v>2019</v>
      </c>
      <c r="C2938">
        <v>2</v>
      </c>
      <c r="D2938">
        <v>28</v>
      </c>
      <c r="E2938" s="1">
        <v>20.439999999999998</v>
      </c>
    </row>
    <row r="2939" spans="1:5" x14ac:dyDescent="0.3">
      <c r="A2939">
        <v>45064</v>
      </c>
      <c r="B2939">
        <v>2009</v>
      </c>
      <c r="C2939">
        <v>2</v>
      </c>
      <c r="D2939">
        <v>43</v>
      </c>
      <c r="E2939" s="1">
        <v>31.39</v>
      </c>
    </row>
    <row r="2940" spans="1:5" x14ac:dyDescent="0.3">
      <c r="A2940">
        <v>45064</v>
      </c>
      <c r="B2940">
        <v>2010</v>
      </c>
      <c r="C2940">
        <v>2</v>
      </c>
      <c r="D2940">
        <v>49</v>
      </c>
      <c r="E2940" s="1">
        <v>35.769999999999996</v>
      </c>
    </row>
    <row r="2941" spans="1:5" x14ac:dyDescent="0.3">
      <c r="A2941">
        <v>45064</v>
      </c>
      <c r="B2941">
        <v>2011</v>
      </c>
      <c r="C2941">
        <v>2</v>
      </c>
      <c r="D2941">
        <v>40</v>
      </c>
      <c r="E2941" s="1">
        <v>29.2</v>
      </c>
    </row>
    <row r="2942" spans="1:5" x14ac:dyDescent="0.3">
      <c r="A2942">
        <v>45064</v>
      </c>
      <c r="B2942">
        <v>2012</v>
      </c>
      <c r="C2942">
        <v>2</v>
      </c>
      <c r="D2942">
        <v>42</v>
      </c>
      <c r="E2942" s="1">
        <v>30.66</v>
      </c>
    </row>
    <row r="2943" spans="1:5" x14ac:dyDescent="0.3">
      <c r="A2943">
        <v>45064</v>
      </c>
      <c r="B2943">
        <v>2013</v>
      </c>
      <c r="C2943">
        <v>2</v>
      </c>
      <c r="D2943">
        <v>44</v>
      </c>
      <c r="E2943" s="1">
        <v>32.119999999999997</v>
      </c>
    </row>
    <row r="2944" spans="1:5" x14ac:dyDescent="0.3">
      <c r="A2944">
        <v>45064</v>
      </c>
      <c r="B2944">
        <v>2014</v>
      </c>
      <c r="C2944">
        <v>2</v>
      </c>
      <c r="D2944">
        <v>46</v>
      </c>
      <c r="E2944" s="1">
        <v>33.58</v>
      </c>
    </row>
    <row r="2945" spans="1:5" x14ac:dyDescent="0.3">
      <c r="A2945">
        <v>45064</v>
      </c>
      <c r="B2945">
        <v>2015</v>
      </c>
      <c r="C2945">
        <v>2</v>
      </c>
      <c r="D2945">
        <v>53</v>
      </c>
      <c r="E2945" s="1">
        <v>38.69</v>
      </c>
    </row>
    <row r="2946" spans="1:5" x14ac:dyDescent="0.3">
      <c r="A2946">
        <v>45064</v>
      </c>
      <c r="B2946">
        <v>2016</v>
      </c>
      <c r="C2946">
        <v>2</v>
      </c>
      <c r="D2946">
        <v>58</v>
      </c>
      <c r="E2946" s="1">
        <v>42.339999999999996</v>
      </c>
    </row>
    <row r="2947" spans="1:5" x14ac:dyDescent="0.3">
      <c r="A2947">
        <v>45064</v>
      </c>
      <c r="B2947">
        <v>2017</v>
      </c>
      <c r="C2947">
        <v>2</v>
      </c>
      <c r="D2947">
        <v>50</v>
      </c>
      <c r="E2947" s="1">
        <v>36.5</v>
      </c>
    </row>
    <row r="2948" spans="1:5" x14ac:dyDescent="0.3">
      <c r="A2948">
        <v>45064</v>
      </c>
      <c r="B2948">
        <v>2018</v>
      </c>
      <c r="C2948">
        <v>2</v>
      </c>
      <c r="D2948">
        <v>59</v>
      </c>
      <c r="E2948" s="1">
        <v>43.07</v>
      </c>
    </row>
    <row r="2949" spans="1:5" x14ac:dyDescent="0.3">
      <c r="A2949">
        <v>45064</v>
      </c>
      <c r="B2949">
        <v>2019</v>
      </c>
      <c r="C2949">
        <v>2</v>
      </c>
      <c r="D2949">
        <v>74</v>
      </c>
      <c r="E2949" s="1">
        <v>54.019999999999996</v>
      </c>
    </row>
    <row r="2950" spans="1:5" x14ac:dyDescent="0.3">
      <c r="A2950">
        <v>45065</v>
      </c>
      <c r="B2950">
        <v>2009</v>
      </c>
      <c r="C2950">
        <v>2</v>
      </c>
      <c r="D2950">
        <v>49</v>
      </c>
      <c r="E2950" s="1">
        <v>35.769999999999996</v>
      </c>
    </row>
    <row r="2951" spans="1:5" x14ac:dyDescent="0.3">
      <c r="A2951">
        <v>45065</v>
      </c>
      <c r="B2951">
        <v>2010</v>
      </c>
      <c r="C2951">
        <v>2</v>
      </c>
      <c r="D2951">
        <v>47</v>
      </c>
      <c r="E2951" s="1">
        <v>34.31</v>
      </c>
    </row>
    <row r="2952" spans="1:5" x14ac:dyDescent="0.3">
      <c r="A2952">
        <v>45065</v>
      </c>
      <c r="B2952">
        <v>2011</v>
      </c>
      <c r="C2952">
        <v>2</v>
      </c>
      <c r="D2952">
        <v>42</v>
      </c>
      <c r="E2952" s="1">
        <v>30.66</v>
      </c>
    </row>
    <row r="2953" spans="1:5" x14ac:dyDescent="0.3">
      <c r="A2953">
        <v>45065</v>
      </c>
      <c r="B2953">
        <v>2012</v>
      </c>
      <c r="C2953">
        <v>2</v>
      </c>
      <c r="D2953">
        <v>51</v>
      </c>
      <c r="E2953" s="1">
        <v>37.229999999999997</v>
      </c>
    </row>
    <row r="2954" spans="1:5" x14ac:dyDescent="0.3">
      <c r="A2954">
        <v>45065</v>
      </c>
      <c r="B2954">
        <v>2013</v>
      </c>
      <c r="C2954">
        <v>2</v>
      </c>
      <c r="D2954">
        <v>48</v>
      </c>
      <c r="E2954" s="1">
        <v>35.04</v>
      </c>
    </row>
    <row r="2955" spans="1:5" x14ac:dyDescent="0.3">
      <c r="A2955">
        <v>45065</v>
      </c>
      <c r="B2955">
        <v>2014</v>
      </c>
      <c r="C2955">
        <v>2</v>
      </c>
      <c r="D2955">
        <v>39</v>
      </c>
      <c r="E2955" s="1">
        <v>28.47</v>
      </c>
    </row>
    <row r="2956" spans="1:5" x14ac:dyDescent="0.3">
      <c r="A2956">
        <v>45065</v>
      </c>
      <c r="B2956">
        <v>2015</v>
      </c>
      <c r="C2956">
        <v>2</v>
      </c>
      <c r="D2956">
        <v>29</v>
      </c>
      <c r="E2956" s="1">
        <v>21.169999999999998</v>
      </c>
    </row>
    <row r="2957" spans="1:5" x14ac:dyDescent="0.3">
      <c r="A2957">
        <v>45065</v>
      </c>
      <c r="B2957">
        <v>2016</v>
      </c>
      <c r="C2957">
        <v>2</v>
      </c>
      <c r="D2957">
        <v>39</v>
      </c>
      <c r="E2957" s="1">
        <v>28.47</v>
      </c>
    </row>
    <row r="2958" spans="1:5" x14ac:dyDescent="0.3">
      <c r="A2958">
        <v>45065</v>
      </c>
      <c r="B2958">
        <v>2017</v>
      </c>
      <c r="C2958">
        <v>2</v>
      </c>
      <c r="D2958">
        <v>25</v>
      </c>
      <c r="E2958" s="1">
        <v>18.25</v>
      </c>
    </row>
    <row r="2959" spans="1:5" x14ac:dyDescent="0.3">
      <c r="A2959">
        <v>45065</v>
      </c>
      <c r="B2959">
        <v>2018</v>
      </c>
      <c r="C2959">
        <v>2</v>
      </c>
      <c r="D2959">
        <v>46</v>
      </c>
      <c r="E2959" s="1">
        <v>33.58</v>
      </c>
    </row>
    <row r="2960" spans="1:5" x14ac:dyDescent="0.3">
      <c r="A2960">
        <v>45065</v>
      </c>
      <c r="B2960">
        <v>2019</v>
      </c>
      <c r="C2960">
        <v>2</v>
      </c>
      <c r="D2960">
        <v>28</v>
      </c>
      <c r="E2960" s="1">
        <v>20.439999999999998</v>
      </c>
    </row>
    <row r="2961" spans="1:5" x14ac:dyDescent="0.3">
      <c r="A2961">
        <v>45068</v>
      </c>
      <c r="B2961">
        <v>2009</v>
      </c>
      <c r="C2961">
        <v>2</v>
      </c>
      <c r="D2961">
        <v>119</v>
      </c>
      <c r="E2961" s="1">
        <v>86.87</v>
      </c>
    </row>
    <row r="2962" spans="1:5" x14ac:dyDescent="0.3">
      <c r="A2962">
        <v>45068</v>
      </c>
      <c r="B2962">
        <v>2010</v>
      </c>
      <c r="C2962">
        <v>2</v>
      </c>
      <c r="D2962">
        <v>125</v>
      </c>
      <c r="E2962" s="1">
        <v>91.25</v>
      </c>
    </row>
    <row r="2963" spans="1:5" x14ac:dyDescent="0.3">
      <c r="A2963">
        <v>45068</v>
      </c>
      <c r="B2963">
        <v>2011</v>
      </c>
      <c r="C2963">
        <v>2</v>
      </c>
      <c r="D2963">
        <v>130</v>
      </c>
      <c r="E2963" s="1">
        <v>94.899999999999991</v>
      </c>
    </row>
    <row r="2964" spans="1:5" x14ac:dyDescent="0.3">
      <c r="A2964">
        <v>45068</v>
      </c>
      <c r="B2964">
        <v>2012</v>
      </c>
      <c r="C2964">
        <v>2</v>
      </c>
      <c r="D2964">
        <v>113</v>
      </c>
      <c r="E2964" s="1">
        <v>82.49</v>
      </c>
    </row>
    <row r="2965" spans="1:5" x14ac:dyDescent="0.3">
      <c r="A2965">
        <v>45068</v>
      </c>
      <c r="B2965">
        <v>2013</v>
      </c>
      <c r="C2965">
        <v>2</v>
      </c>
      <c r="D2965">
        <v>129</v>
      </c>
      <c r="E2965" s="1">
        <v>94.17</v>
      </c>
    </row>
    <row r="2966" spans="1:5" x14ac:dyDescent="0.3">
      <c r="A2966">
        <v>45068</v>
      </c>
      <c r="B2966">
        <v>2014</v>
      </c>
      <c r="C2966">
        <v>2</v>
      </c>
      <c r="D2966">
        <v>99</v>
      </c>
      <c r="E2966" s="1">
        <v>72.27</v>
      </c>
    </row>
    <row r="2967" spans="1:5" x14ac:dyDescent="0.3">
      <c r="A2967">
        <v>45068</v>
      </c>
      <c r="B2967">
        <v>2015</v>
      </c>
      <c r="C2967">
        <v>2</v>
      </c>
      <c r="D2967">
        <v>120</v>
      </c>
      <c r="E2967" s="1">
        <v>87.6</v>
      </c>
    </row>
    <row r="2968" spans="1:5" x14ac:dyDescent="0.3">
      <c r="A2968">
        <v>45068</v>
      </c>
      <c r="B2968">
        <v>2016</v>
      </c>
      <c r="C2968">
        <v>2</v>
      </c>
      <c r="D2968">
        <v>115</v>
      </c>
      <c r="E2968" s="1">
        <v>83.95</v>
      </c>
    </row>
    <row r="2969" spans="1:5" x14ac:dyDescent="0.3">
      <c r="A2969">
        <v>45068</v>
      </c>
      <c r="B2969">
        <v>2017</v>
      </c>
      <c r="C2969">
        <v>2</v>
      </c>
      <c r="D2969">
        <v>119</v>
      </c>
      <c r="E2969" s="1">
        <v>86.87</v>
      </c>
    </row>
    <row r="2970" spans="1:5" x14ac:dyDescent="0.3">
      <c r="A2970">
        <v>45068</v>
      </c>
      <c r="B2970">
        <v>2018</v>
      </c>
      <c r="C2970">
        <v>2</v>
      </c>
      <c r="D2970">
        <v>106</v>
      </c>
      <c r="E2970" s="1">
        <v>77.38</v>
      </c>
    </row>
    <row r="2971" spans="1:5" x14ac:dyDescent="0.3">
      <c r="A2971">
        <v>45068</v>
      </c>
      <c r="B2971">
        <v>2019</v>
      </c>
      <c r="C2971">
        <v>2</v>
      </c>
      <c r="D2971">
        <v>98</v>
      </c>
      <c r="E2971" s="1">
        <v>71.539999999999992</v>
      </c>
    </row>
    <row r="2972" spans="1:5" x14ac:dyDescent="0.3">
      <c r="A2972">
        <v>46003</v>
      </c>
      <c r="B2972">
        <v>2009</v>
      </c>
      <c r="C2972">
        <v>2</v>
      </c>
      <c r="D2972">
        <v>315</v>
      </c>
      <c r="E2972" s="1">
        <v>229.95</v>
      </c>
    </row>
    <row r="2973" spans="1:5" x14ac:dyDescent="0.3">
      <c r="A2973">
        <v>46003</v>
      </c>
      <c r="B2973">
        <v>2010</v>
      </c>
      <c r="C2973">
        <v>2</v>
      </c>
      <c r="D2973">
        <v>262</v>
      </c>
      <c r="E2973" s="1">
        <v>191.26</v>
      </c>
    </row>
    <row r="2974" spans="1:5" x14ac:dyDescent="0.3">
      <c r="A2974">
        <v>46003</v>
      </c>
      <c r="B2974">
        <v>2011</v>
      </c>
      <c r="C2974">
        <v>2</v>
      </c>
      <c r="D2974">
        <v>311</v>
      </c>
      <c r="E2974" s="1">
        <v>227.03</v>
      </c>
    </row>
    <row r="2975" spans="1:5" x14ac:dyDescent="0.3">
      <c r="A2975">
        <v>46003</v>
      </c>
      <c r="B2975">
        <v>2012</v>
      </c>
      <c r="C2975">
        <v>2</v>
      </c>
      <c r="D2975">
        <v>332</v>
      </c>
      <c r="E2975" s="1">
        <v>242.35999999999999</v>
      </c>
    </row>
    <row r="2976" spans="1:5" x14ac:dyDescent="0.3">
      <c r="A2976">
        <v>46003</v>
      </c>
      <c r="B2976">
        <v>2013</v>
      </c>
      <c r="C2976">
        <v>2</v>
      </c>
      <c r="D2976">
        <v>295</v>
      </c>
      <c r="E2976" s="1">
        <v>215.35</v>
      </c>
    </row>
    <row r="2977" spans="1:5" x14ac:dyDescent="0.3">
      <c r="A2977">
        <v>46003</v>
      </c>
      <c r="B2977">
        <v>2014</v>
      </c>
      <c r="C2977">
        <v>2</v>
      </c>
      <c r="D2977">
        <v>310</v>
      </c>
      <c r="E2977" s="1">
        <v>226.29999999999998</v>
      </c>
    </row>
    <row r="2978" spans="1:5" x14ac:dyDescent="0.3">
      <c r="A2978">
        <v>46003</v>
      </c>
      <c r="B2978">
        <v>2015</v>
      </c>
      <c r="C2978">
        <v>2</v>
      </c>
      <c r="D2978">
        <v>294</v>
      </c>
      <c r="E2978" s="1">
        <v>214.62</v>
      </c>
    </row>
    <row r="2979" spans="1:5" x14ac:dyDescent="0.3">
      <c r="A2979">
        <v>46003</v>
      </c>
      <c r="B2979">
        <v>2016</v>
      </c>
      <c r="C2979">
        <v>2</v>
      </c>
      <c r="D2979">
        <v>291</v>
      </c>
      <c r="E2979" s="1">
        <v>212.43</v>
      </c>
    </row>
    <row r="2980" spans="1:5" x14ac:dyDescent="0.3">
      <c r="A2980">
        <v>46003</v>
      </c>
      <c r="B2980">
        <v>2017</v>
      </c>
      <c r="C2980">
        <v>2</v>
      </c>
      <c r="D2980">
        <v>292</v>
      </c>
      <c r="E2980" s="1">
        <v>213.16</v>
      </c>
    </row>
    <row r="2981" spans="1:5" x14ac:dyDescent="0.3">
      <c r="A2981">
        <v>46003</v>
      </c>
      <c r="B2981">
        <v>2018</v>
      </c>
      <c r="C2981">
        <v>2</v>
      </c>
      <c r="D2981">
        <v>313</v>
      </c>
      <c r="E2981" s="1">
        <v>228.48999999999998</v>
      </c>
    </row>
    <row r="2982" spans="1:5" x14ac:dyDescent="0.3">
      <c r="A2982">
        <v>46003</v>
      </c>
      <c r="B2982">
        <v>2019</v>
      </c>
      <c r="C2982">
        <v>2</v>
      </c>
      <c r="D2982">
        <v>272</v>
      </c>
      <c r="E2982" s="1">
        <v>198.56</v>
      </c>
    </row>
    <row r="2983" spans="1:5" x14ac:dyDescent="0.3">
      <c r="A2983">
        <v>46013</v>
      </c>
      <c r="B2983">
        <v>2009</v>
      </c>
      <c r="C2983">
        <v>2</v>
      </c>
      <c r="D2983">
        <v>121</v>
      </c>
      <c r="E2983" s="1">
        <v>88.33</v>
      </c>
    </row>
    <row r="2984" spans="1:5" x14ac:dyDescent="0.3">
      <c r="A2984">
        <v>46013</v>
      </c>
      <c r="B2984">
        <v>2010</v>
      </c>
      <c r="C2984">
        <v>2</v>
      </c>
      <c r="D2984">
        <v>129</v>
      </c>
      <c r="E2984" s="1">
        <v>94.17</v>
      </c>
    </row>
    <row r="2985" spans="1:5" x14ac:dyDescent="0.3">
      <c r="A2985">
        <v>46013</v>
      </c>
      <c r="B2985">
        <v>2011</v>
      </c>
      <c r="C2985">
        <v>2</v>
      </c>
      <c r="D2985">
        <v>121</v>
      </c>
      <c r="E2985" s="1">
        <v>88.33</v>
      </c>
    </row>
    <row r="2986" spans="1:5" x14ac:dyDescent="0.3">
      <c r="A2986">
        <v>46013</v>
      </c>
      <c r="B2986">
        <v>2012</v>
      </c>
      <c r="C2986">
        <v>2</v>
      </c>
      <c r="D2986">
        <v>124</v>
      </c>
      <c r="E2986" s="1">
        <v>90.52</v>
      </c>
    </row>
    <row r="2987" spans="1:5" x14ac:dyDescent="0.3">
      <c r="A2987">
        <v>46013</v>
      </c>
      <c r="B2987">
        <v>2013</v>
      </c>
      <c r="C2987">
        <v>2</v>
      </c>
      <c r="D2987">
        <v>127</v>
      </c>
      <c r="E2987" s="1">
        <v>92.71</v>
      </c>
    </row>
    <row r="2988" spans="1:5" x14ac:dyDescent="0.3">
      <c r="A2988">
        <v>46013</v>
      </c>
      <c r="B2988">
        <v>2014</v>
      </c>
      <c r="C2988">
        <v>2</v>
      </c>
      <c r="D2988">
        <v>103</v>
      </c>
      <c r="E2988" s="1">
        <v>75.19</v>
      </c>
    </row>
    <row r="2989" spans="1:5" x14ac:dyDescent="0.3">
      <c r="A2989">
        <v>46013</v>
      </c>
      <c r="B2989">
        <v>2015</v>
      </c>
      <c r="C2989">
        <v>2</v>
      </c>
      <c r="D2989">
        <v>127</v>
      </c>
      <c r="E2989" s="1">
        <v>92.71</v>
      </c>
    </row>
    <row r="2990" spans="1:5" x14ac:dyDescent="0.3">
      <c r="A2990">
        <v>46013</v>
      </c>
      <c r="B2990">
        <v>2016</v>
      </c>
      <c r="C2990">
        <v>2</v>
      </c>
      <c r="D2990">
        <v>108</v>
      </c>
      <c r="E2990" s="1">
        <v>78.84</v>
      </c>
    </row>
    <row r="2991" spans="1:5" x14ac:dyDescent="0.3">
      <c r="A2991">
        <v>46013</v>
      </c>
      <c r="B2991">
        <v>2017</v>
      </c>
      <c r="C2991">
        <v>2</v>
      </c>
      <c r="D2991">
        <v>80</v>
      </c>
      <c r="E2991" s="1">
        <v>58.4</v>
      </c>
    </row>
    <row r="2992" spans="1:5" x14ac:dyDescent="0.3">
      <c r="A2992">
        <v>46013</v>
      </c>
      <c r="B2992">
        <v>2018</v>
      </c>
      <c r="C2992">
        <v>2</v>
      </c>
      <c r="D2992">
        <v>106</v>
      </c>
      <c r="E2992" s="1">
        <v>77.38</v>
      </c>
    </row>
    <row r="2993" spans="1:5" x14ac:dyDescent="0.3">
      <c r="A2993">
        <v>46013</v>
      </c>
      <c r="B2993">
        <v>2019</v>
      </c>
      <c r="C2993">
        <v>2</v>
      </c>
      <c r="D2993">
        <v>95</v>
      </c>
      <c r="E2993" s="1">
        <v>69.349999999999994</v>
      </c>
    </row>
    <row r="2994" spans="1:5" x14ac:dyDescent="0.3">
      <c r="A2994">
        <v>46014</v>
      </c>
      <c r="B2994">
        <v>2009</v>
      </c>
      <c r="C2994">
        <v>2</v>
      </c>
      <c r="D2994">
        <v>282</v>
      </c>
      <c r="E2994" s="1">
        <v>205.85999999999999</v>
      </c>
    </row>
    <row r="2995" spans="1:5" x14ac:dyDescent="0.3">
      <c r="A2995">
        <v>46014</v>
      </c>
      <c r="B2995">
        <v>2010</v>
      </c>
      <c r="C2995">
        <v>2</v>
      </c>
      <c r="D2995">
        <v>314</v>
      </c>
      <c r="E2995" s="1">
        <v>229.22</v>
      </c>
    </row>
    <row r="2996" spans="1:5" x14ac:dyDescent="0.3">
      <c r="A2996">
        <v>46014</v>
      </c>
      <c r="B2996">
        <v>2011</v>
      </c>
      <c r="C2996">
        <v>2</v>
      </c>
      <c r="D2996">
        <v>268</v>
      </c>
      <c r="E2996" s="1">
        <v>195.64</v>
      </c>
    </row>
    <row r="2997" spans="1:5" x14ac:dyDescent="0.3">
      <c r="A2997">
        <v>46014</v>
      </c>
      <c r="B2997">
        <v>2012</v>
      </c>
      <c r="C2997">
        <v>2</v>
      </c>
      <c r="D2997">
        <v>249</v>
      </c>
      <c r="E2997" s="1">
        <v>181.76999999999998</v>
      </c>
    </row>
    <row r="2998" spans="1:5" x14ac:dyDescent="0.3">
      <c r="A2998">
        <v>46014</v>
      </c>
      <c r="B2998">
        <v>2013</v>
      </c>
      <c r="C2998">
        <v>2</v>
      </c>
      <c r="D2998">
        <v>297</v>
      </c>
      <c r="E2998" s="1">
        <v>216.81</v>
      </c>
    </row>
    <row r="2999" spans="1:5" x14ac:dyDescent="0.3">
      <c r="A2999">
        <v>46014</v>
      </c>
      <c r="B2999">
        <v>2014</v>
      </c>
      <c r="C2999">
        <v>2</v>
      </c>
      <c r="D2999">
        <v>293</v>
      </c>
      <c r="E2999" s="1">
        <v>213.89</v>
      </c>
    </row>
    <row r="3000" spans="1:5" x14ac:dyDescent="0.3">
      <c r="A3000">
        <v>46014</v>
      </c>
      <c r="B3000">
        <v>2015</v>
      </c>
      <c r="C3000">
        <v>2</v>
      </c>
      <c r="D3000">
        <v>243</v>
      </c>
      <c r="E3000" s="1">
        <v>177.39</v>
      </c>
    </row>
    <row r="3001" spans="1:5" x14ac:dyDescent="0.3">
      <c r="A3001">
        <v>46014</v>
      </c>
      <c r="B3001">
        <v>2016</v>
      </c>
      <c r="C3001">
        <v>2</v>
      </c>
      <c r="D3001">
        <v>250</v>
      </c>
      <c r="E3001" s="1">
        <v>182.5</v>
      </c>
    </row>
    <row r="3002" spans="1:5" x14ac:dyDescent="0.3">
      <c r="A3002">
        <v>46014</v>
      </c>
      <c r="B3002">
        <v>2017</v>
      </c>
      <c r="C3002">
        <v>2</v>
      </c>
      <c r="D3002">
        <v>274</v>
      </c>
      <c r="E3002" s="1">
        <v>200.01999999999998</v>
      </c>
    </row>
    <row r="3003" spans="1:5" x14ac:dyDescent="0.3">
      <c r="A3003">
        <v>46014</v>
      </c>
      <c r="B3003">
        <v>2018</v>
      </c>
      <c r="C3003">
        <v>2</v>
      </c>
      <c r="D3003">
        <v>286</v>
      </c>
      <c r="E3003" s="1">
        <v>208.78</v>
      </c>
    </row>
    <row r="3004" spans="1:5" x14ac:dyDescent="0.3">
      <c r="A3004">
        <v>46014</v>
      </c>
      <c r="B3004">
        <v>2019</v>
      </c>
      <c r="C3004">
        <v>2</v>
      </c>
      <c r="D3004">
        <v>247</v>
      </c>
      <c r="E3004" s="1">
        <v>180.31</v>
      </c>
    </row>
    <row r="3005" spans="1:5" x14ac:dyDescent="0.3">
      <c r="A3005">
        <v>46020</v>
      </c>
      <c r="B3005">
        <v>2009</v>
      </c>
      <c r="C3005">
        <v>2</v>
      </c>
      <c r="D3005">
        <v>110</v>
      </c>
      <c r="E3005" s="1">
        <v>80.3</v>
      </c>
    </row>
    <row r="3006" spans="1:5" x14ac:dyDescent="0.3">
      <c r="A3006">
        <v>46020</v>
      </c>
      <c r="B3006">
        <v>2010</v>
      </c>
      <c r="C3006">
        <v>2</v>
      </c>
      <c r="D3006">
        <v>129</v>
      </c>
      <c r="E3006" s="1">
        <v>94.17</v>
      </c>
    </row>
    <row r="3007" spans="1:5" x14ac:dyDescent="0.3">
      <c r="A3007">
        <v>46020</v>
      </c>
      <c r="B3007">
        <v>2011</v>
      </c>
      <c r="C3007">
        <v>2</v>
      </c>
      <c r="D3007">
        <v>112</v>
      </c>
      <c r="E3007" s="1">
        <v>81.759999999999991</v>
      </c>
    </row>
    <row r="3008" spans="1:5" x14ac:dyDescent="0.3">
      <c r="A3008">
        <v>46020</v>
      </c>
      <c r="B3008">
        <v>2012</v>
      </c>
      <c r="C3008">
        <v>2</v>
      </c>
      <c r="D3008">
        <v>100</v>
      </c>
      <c r="E3008" s="1">
        <v>73</v>
      </c>
    </row>
    <row r="3009" spans="1:5" x14ac:dyDescent="0.3">
      <c r="A3009">
        <v>46020</v>
      </c>
      <c r="B3009">
        <v>2013</v>
      </c>
      <c r="C3009">
        <v>2</v>
      </c>
      <c r="D3009">
        <v>126</v>
      </c>
      <c r="E3009" s="1">
        <v>91.98</v>
      </c>
    </row>
    <row r="3010" spans="1:5" x14ac:dyDescent="0.3">
      <c r="A3010">
        <v>46020</v>
      </c>
      <c r="B3010">
        <v>2014</v>
      </c>
      <c r="C3010">
        <v>2</v>
      </c>
      <c r="D3010">
        <v>86</v>
      </c>
      <c r="E3010" s="1">
        <v>62.78</v>
      </c>
    </row>
    <row r="3011" spans="1:5" x14ac:dyDescent="0.3">
      <c r="A3011">
        <v>46020</v>
      </c>
      <c r="B3011">
        <v>2015</v>
      </c>
      <c r="C3011">
        <v>2</v>
      </c>
      <c r="D3011">
        <v>115</v>
      </c>
      <c r="E3011" s="1">
        <v>83.95</v>
      </c>
    </row>
    <row r="3012" spans="1:5" x14ac:dyDescent="0.3">
      <c r="A3012">
        <v>46020</v>
      </c>
      <c r="B3012">
        <v>2016</v>
      </c>
      <c r="C3012">
        <v>2</v>
      </c>
      <c r="D3012">
        <v>110</v>
      </c>
      <c r="E3012" s="1">
        <v>80.3</v>
      </c>
    </row>
    <row r="3013" spans="1:5" x14ac:dyDescent="0.3">
      <c r="A3013">
        <v>46020</v>
      </c>
      <c r="B3013">
        <v>2017</v>
      </c>
      <c r="C3013">
        <v>2</v>
      </c>
      <c r="D3013">
        <v>124</v>
      </c>
      <c r="E3013" s="1">
        <v>90.52</v>
      </c>
    </row>
    <row r="3014" spans="1:5" x14ac:dyDescent="0.3">
      <c r="A3014">
        <v>46020</v>
      </c>
      <c r="B3014">
        <v>2018</v>
      </c>
      <c r="C3014">
        <v>2</v>
      </c>
      <c r="D3014">
        <v>116</v>
      </c>
      <c r="E3014" s="1">
        <v>84.679999999999993</v>
      </c>
    </row>
    <row r="3015" spans="1:5" x14ac:dyDescent="0.3">
      <c r="A3015">
        <v>46020</v>
      </c>
      <c r="B3015">
        <v>2019</v>
      </c>
      <c r="C3015">
        <v>2</v>
      </c>
      <c r="D3015">
        <v>80</v>
      </c>
      <c r="E3015" s="1">
        <v>58.4</v>
      </c>
    </row>
    <row r="3016" spans="1:5" x14ac:dyDescent="0.3">
      <c r="A3016">
        <v>46021</v>
      </c>
      <c r="B3016">
        <v>2009</v>
      </c>
      <c r="C3016">
        <v>2</v>
      </c>
      <c r="D3016">
        <v>500</v>
      </c>
      <c r="E3016" s="1">
        <v>365</v>
      </c>
    </row>
    <row r="3017" spans="1:5" x14ac:dyDescent="0.3">
      <c r="A3017">
        <v>46021</v>
      </c>
      <c r="B3017">
        <v>2010</v>
      </c>
      <c r="C3017">
        <v>2</v>
      </c>
      <c r="D3017">
        <v>508</v>
      </c>
      <c r="E3017" s="1">
        <v>370.84</v>
      </c>
    </row>
    <row r="3018" spans="1:5" x14ac:dyDescent="0.3">
      <c r="A3018">
        <v>46021</v>
      </c>
      <c r="B3018">
        <v>2011</v>
      </c>
      <c r="C3018">
        <v>2</v>
      </c>
      <c r="D3018">
        <v>527</v>
      </c>
      <c r="E3018" s="1">
        <v>384.71</v>
      </c>
    </row>
    <row r="3019" spans="1:5" x14ac:dyDescent="0.3">
      <c r="A3019">
        <v>46021</v>
      </c>
      <c r="B3019">
        <v>2012</v>
      </c>
      <c r="C3019">
        <v>2</v>
      </c>
      <c r="D3019">
        <v>507</v>
      </c>
      <c r="E3019" s="1">
        <v>370.11</v>
      </c>
    </row>
    <row r="3020" spans="1:5" x14ac:dyDescent="0.3">
      <c r="A3020">
        <v>46021</v>
      </c>
      <c r="B3020">
        <v>2013</v>
      </c>
      <c r="C3020">
        <v>2</v>
      </c>
      <c r="D3020">
        <v>541</v>
      </c>
      <c r="E3020" s="1">
        <v>394.93</v>
      </c>
    </row>
    <row r="3021" spans="1:5" x14ac:dyDescent="0.3">
      <c r="A3021">
        <v>46021</v>
      </c>
      <c r="B3021">
        <v>2014</v>
      </c>
      <c r="C3021">
        <v>2</v>
      </c>
      <c r="D3021">
        <v>561</v>
      </c>
      <c r="E3021" s="1">
        <v>409.53</v>
      </c>
    </row>
    <row r="3022" spans="1:5" x14ac:dyDescent="0.3">
      <c r="A3022">
        <v>46021</v>
      </c>
      <c r="B3022">
        <v>2015</v>
      </c>
      <c r="C3022">
        <v>2</v>
      </c>
      <c r="D3022">
        <v>513</v>
      </c>
      <c r="E3022" s="1">
        <v>374.49</v>
      </c>
    </row>
    <row r="3023" spans="1:5" x14ac:dyDescent="0.3">
      <c r="A3023">
        <v>46021</v>
      </c>
      <c r="B3023">
        <v>2016</v>
      </c>
      <c r="C3023">
        <v>2</v>
      </c>
      <c r="D3023">
        <v>524</v>
      </c>
      <c r="E3023" s="1">
        <v>382.52</v>
      </c>
    </row>
    <row r="3024" spans="1:5" x14ac:dyDescent="0.3">
      <c r="A3024">
        <v>46021</v>
      </c>
      <c r="B3024">
        <v>2017</v>
      </c>
      <c r="C3024">
        <v>2</v>
      </c>
      <c r="D3024">
        <v>541</v>
      </c>
      <c r="E3024" s="1">
        <v>394.93</v>
      </c>
    </row>
    <row r="3025" spans="1:5" x14ac:dyDescent="0.3">
      <c r="A3025">
        <v>46021</v>
      </c>
      <c r="B3025">
        <v>2018</v>
      </c>
      <c r="C3025">
        <v>2</v>
      </c>
      <c r="D3025">
        <v>540</v>
      </c>
      <c r="E3025" s="1">
        <v>394.2</v>
      </c>
    </row>
    <row r="3026" spans="1:5" x14ac:dyDescent="0.3">
      <c r="A3026">
        <v>46021</v>
      </c>
      <c r="B3026">
        <v>2019</v>
      </c>
      <c r="C3026">
        <v>2</v>
      </c>
      <c r="D3026">
        <v>541</v>
      </c>
      <c r="E3026" s="1">
        <v>394.93</v>
      </c>
    </row>
    <row r="3027" spans="1:5" x14ac:dyDescent="0.3">
      <c r="A3027">
        <v>46024</v>
      </c>
      <c r="B3027">
        <v>2009</v>
      </c>
      <c r="C3027">
        <v>2</v>
      </c>
      <c r="D3027">
        <v>164</v>
      </c>
      <c r="E3027" s="1">
        <v>119.72</v>
      </c>
    </row>
    <row r="3028" spans="1:5" x14ac:dyDescent="0.3">
      <c r="A3028">
        <v>46024</v>
      </c>
      <c r="B3028">
        <v>2010</v>
      </c>
      <c r="C3028">
        <v>2</v>
      </c>
      <c r="D3028">
        <v>151</v>
      </c>
      <c r="E3028" s="1">
        <v>110.23</v>
      </c>
    </row>
    <row r="3029" spans="1:5" x14ac:dyDescent="0.3">
      <c r="A3029">
        <v>46024</v>
      </c>
      <c r="B3029">
        <v>2011</v>
      </c>
      <c r="C3029">
        <v>2</v>
      </c>
      <c r="D3029">
        <v>160</v>
      </c>
      <c r="E3029" s="1">
        <v>116.8</v>
      </c>
    </row>
    <row r="3030" spans="1:5" x14ac:dyDescent="0.3">
      <c r="A3030">
        <v>46024</v>
      </c>
      <c r="B3030">
        <v>2012</v>
      </c>
      <c r="C3030">
        <v>2</v>
      </c>
      <c r="D3030">
        <v>157</v>
      </c>
      <c r="E3030" s="1">
        <v>114.61</v>
      </c>
    </row>
    <row r="3031" spans="1:5" x14ac:dyDescent="0.3">
      <c r="A3031">
        <v>46024</v>
      </c>
      <c r="B3031">
        <v>2013</v>
      </c>
      <c r="C3031">
        <v>2</v>
      </c>
      <c r="D3031">
        <v>130</v>
      </c>
      <c r="E3031" s="1">
        <v>94.899999999999991</v>
      </c>
    </row>
    <row r="3032" spans="1:5" x14ac:dyDescent="0.3">
      <c r="A3032">
        <v>46024</v>
      </c>
      <c r="B3032">
        <v>2014</v>
      </c>
      <c r="C3032">
        <v>2</v>
      </c>
      <c r="D3032">
        <v>140</v>
      </c>
      <c r="E3032" s="1">
        <v>102.2</v>
      </c>
    </row>
    <row r="3033" spans="1:5" x14ac:dyDescent="0.3">
      <c r="A3033">
        <v>46024</v>
      </c>
      <c r="B3033">
        <v>2015</v>
      </c>
      <c r="C3033">
        <v>2</v>
      </c>
      <c r="D3033">
        <v>138</v>
      </c>
      <c r="E3033" s="1">
        <v>100.74</v>
      </c>
    </row>
    <row r="3034" spans="1:5" x14ac:dyDescent="0.3">
      <c r="A3034">
        <v>46024</v>
      </c>
      <c r="B3034">
        <v>2016</v>
      </c>
      <c r="C3034">
        <v>2</v>
      </c>
      <c r="D3034">
        <v>148</v>
      </c>
      <c r="E3034" s="1">
        <v>108.03999999999999</v>
      </c>
    </row>
    <row r="3035" spans="1:5" x14ac:dyDescent="0.3">
      <c r="A3035">
        <v>46024</v>
      </c>
      <c r="B3035">
        <v>2017</v>
      </c>
      <c r="C3035">
        <v>2</v>
      </c>
      <c r="D3035">
        <v>113</v>
      </c>
      <c r="E3035" s="1">
        <v>82.49</v>
      </c>
    </row>
    <row r="3036" spans="1:5" x14ac:dyDescent="0.3">
      <c r="A3036">
        <v>46024</v>
      </c>
      <c r="B3036">
        <v>2018</v>
      </c>
      <c r="C3036">
        <v>2</v>
      </c>
      <c r="D3036">
        <v>113</v>
      </c>
      <c r="E3036" s="1">
        <v>82.49</v>
      </c>
    </row>
    <row r="3037" spans="1:5" x14ac:dyDescent="0.3">
      <c r="A3037">
        <v>46024</v>
      </c>
      <c r="B3037">
        <v>2019</v>
      </c>
      <c r="C3037">
        <v>2</v>
      </c>
      <c r="D3037">
        <v>142</v>
      </c>
      <c r="E3037" s="1">
        <v>103.66</v>
      </c>
    </row>
    <row r="3038" spans="1:5" x14ac:dyDescent="0.3">
      <c r="A3038">
        <v>46025</v>
      </c>
      <c r="B3038">
        <v>2009</v>
      </c>
      <c r="C3038">
        <v>2</v>
      </c>
      <c r="D3038">
        <v>218</v>
      </c>
      <c r="E3038" s="1">
        <v>159.13999999999999</v>
      </c>
    </row>
    <row r="3039" spans="1:5" x14ac:dyDescent="0.3">
      <c r="A3039">
        <v>46025</v>
      </c>
      <c r="B3039">
        <v>2010</v>
      </c>
      <c r="C3039">
        <v>2</v>
      </c>
      <c r="D3039">
        <v>232</v>
      </c>
      <c r="E3039" s="1">
        <v>169.35999999999999</v>
      </c>
    </row>
    <row r="3040" spans="1:5" x14ac:dyDescent="0.3">
      <c r="A3040">
        <v>46025</v>
      </c>
      <c r="B3040">
        <v>2011</v>
      </c>
      <c r="C3040">
        <v>2</v>
      </c>
      <c r="D3040">
        <v>220</v>
      </c>
      <c r="E3040" s="1">
        <v>160.6</v>
      </c>
    </row>
    <row r="3041" spans="1:5" x14ac:dyDescent="0.3">
      <c r="A3041">
        <v>46025</v>
      </c>
      <c r="B3041">
        <v>2012</v>
      </c>
      <c r="C3041">
        <v>2</v>
      </c>
      <c r="D3041">
        <v>174</v>
      </c>
      <c r="E3041" s="1">
        <v>127.02</v>
      </c>
    </row>
    <row r="3042" spans="1:5" x14ac:dyDescent="0.3">
      <c r="A3042">
        <v>46025</v>
      </c>
      <c r="B3042">
        <v>2013</v>
      </c>
      <c r="C3042">
        <v>2</v>
      </c>
      <c r="D3042">
        <v>200</v>
      </c>
      <c r="E3042" s="1">
        <v>146</v>
      </c>
    </row>
    <row r="3043" spans="1:5" x14ac:dyDescent="0.3">
      <c r="A3043">
        <v>46025</v>
      </c>
      <c r="B3043">
        <v>2014</v>
      </c>
      <c r="C3043">
        <v>2</v>
      </c>
      <c r="D3043">
        <v>194</v>
      </c>
      <c r="E3043" s="1">
        <v>141.62</v>
      </c>
    </row>
    <row r="3044" spans="1:5" x14ac:dyDescent="0.3">
      <c r="A3044">
        <v>46025</v>
      </c>
      <c r="B3044">
        <v>2015</v>
      </c>
      <c r="C3044">
        <v>2</v>
      </c>
      <c r="D3044">
        <v>206</v>
      </c>
      <c r="E3044" s="1">
        <v>150.38</v>
      </c>
    </row>
    <row r="3045" spans="1:5" x14ac:dyDescent="0.3">
      <c r="A3045">
        <v>46025</v>
      </c>
      <c r="B3045">
        <v>2016</v>
      </c>
      <c r="C3045">
        <v>2</v>
      </c>
      <c r="D3045">
        <v>173</v>
      </c>
      <c r="E3045" s="1">
        <v>126.28999999999999</v>
      </c>
    </row>
    <row r="3046" spans="1:5" x14ac:dyDescent="0.3">
      <c r="A3046">
        <v>46025</v>
      </c>
      <c r="B3046">
        <v>2017</v>
      </c>
      <c r="C3046">
        <v>2</v>
      </c>
      <c r="D3046">
        <v>200</v>
      </c>
      <c r="E3046" s="1">
        <v>146</v>
      </c>
    </row>
    <row r="3047" spans="1:5" x14ac:dyDescent="0.3">
      <c r="A3047">
        <v>46025</v>
      </c>
      <c r="B3047">
        <v>2018</v>
      </c>
      <c r="C3047">
        <v>2</v>
      </c>
      <c r="D3047">
        <v>215</v>
      </c>
      <c r="E3047" s="1">
        <v>156.94999999999999</v>
      </c>
    </row>
    <row r="3048" spans="1:5" x14ac:dyDescent="0.3">
      <c r="A3048">
        <v>46025</v>
      </c>
      <c r="B3048">
        <v>2019</v>
      </c>
      <c r="C3048">
        <v>2</v>
      </c>
      <c r="D3048">
        <v>167</v>
      </c>
      <c r="E3048" s="1">
        <v>121.91</v>
      </c>
    </row>
    <row r="3049" spans="1:5" x14ac:dyDescent="0.3">
      <c r="A3049">
        <v>54010</v>
      </c>
      <c r="B3049">
        <v>2009</v>
      </c>
      <c r="C3049">
        <v>2</v>
      </c>
      <c r="D3049">
        <v>2</v>
      </c>
      <c r="E3049" s="1">
        <v>1.46</v>
      </c>
    </row>
    <row r="3050" spans="1:5" x14ac:dyDescent="0.3">
      <c r="A3050">
        <v>54010</v>
      </c>
      <c r="B3050">
        <v>2010</v>
      </c>
      <c r="C3050">
        <v>2</v>
      </c>
      <c r="D3050">
        <v>6</v>
      </c>
      <c r="E3050" s="1">
        <v>4.38</v>
      </c>
    </row>
    <row r="3051" spans="1:5" x14ac:dyDescent="0.3">
      <c r="A3051">
        <v>54010</v>
      </c>
      <c r="B3051">
        <v>2011</v>
      </c>
      <c r="C3051">
        <v>2</v>
      </c>
      <c r="D3051">
        <v>8</v>
      </c>
      <c r="E3051" s="1">
        <v>5.84</v>
      </c>
    </row>
    <row r="3052" spans="1:5" x14ac:dyDescent="0.3">
      <c r="A3052">
        <v>54010</v>
      </c>
      <c r="B3052">
        <v>2012</v>
      </c>
      <c r="C3052">
        <v>2</v>
      </c>
      <c r="D3052">
        <v>8</v>
      </c>
      <c r="E3052" s="1">
        <v>5.84</v>
      </c>
    </row>
    <row r="3053" spans="1:5" x14ac:dyDescent="0.3">
      <c r="A3053">
        <v>54010</v>
      </c>
      <c r="B3053">
        <v>2013</v>
      </c>
      <c r="C3053">
        <v>2</v>
      </c>
      <c r="D3053">
        <v>6</v>
      </c>
      <c r="E3053" s="1">
        <v>4.38</v>
      </c>
    </row>
    <row r="3054" spans="1:5" x14ac:dyDescent="0.3">
      <c r="A3054">
        <v>54010</v>
      </c>
      <c r="B3054">
        <v>2014</v>
      </c>
      <c r="C3054">
        <v>2</v>
      </c>
      <c r="D3054">
        <v>7</v>
      </c>
      <c r="E3054" s="1">
        <v>5.1099999999999994</v>
      </c>
    </row>
    <row r="3055" spans="1:5" x14ac:dyDescent="0.3">
      <c r="A3055">
        <v>54010</v>
      </c>
      <c r="B3055">
        <v>2015</v>
      </c>
      <c r="C3055">
        <v>2</v>
      </c>
      <c r="D3055">
        <v>8</v>
      </c>
      <c r="E3055" s="1">
        <v>5.84</v>
      </c>
    </row>
    <row r="3056" spans="1:5" x14ac:dyDescent="0.3">
      <c r="A3056">
        <v>54010</v>
      </c>
      <c r="B3056">
        <v>2016</v>
      </c>
      <c r="C3056">
        <v>2</v>
      </c>
      <c r="D3056">
        <v>6</v>
      </c>
      <c r="E3056" s="1">
        <v>4.38</v>
      </c>
    </row>
    <row r="3057" spans="1:5" x14ac:dyDescent="0.3">
      <c r="A3057">
        <v>54010</v>
      </c>
      <c r="B3057">
        <v>2017</v>
      </c>
      <c r="C3057">
        <v>2</v>
      </c>
      <c r="D3057">
        <v>13</v>
      </c>
      <c r="E3057" s="1">
        <v>9.49</v>
      </c>
    </row>
    <row r="3058" spans="1:5" x14ac:dyDescent="0.3">
      <c r="A3058">
        <v>57097</v>
      </c>
      <c r="B3058">
        <v>2018</v>
      </c>
      <c r="C3058">
        <v>2</v>
      </c>
      <c r="D3058">
        <v>13</v>
      </c>
      <c r="E3058" s="1">
        <v>9.49</v>
      </c>
    </row>
    <row r="3059" spans="1:5" x14ac:dyDescent="0.3">
      <c r="A3059">
        <v>57097</v>
      </c>
      <c r="B3059">
        <v>2019</v>
      </c>
      <c r="C3059">
        <v>2</v>
      </c>
      <c r="D3059">
        <v>8</v>
      </c>
      <c r="E3059" s="1">
        <v>5.84</v>
      </c>
    </row>
    <row r="3060" spans="1:5" x14ac:dyDescent="0.3">
      <c r="A3060">
        <v>71002</v>
      </c>
      <c r="B3060">
        <v>2009</v>
      </c>
      <c r="C3060">
        <v>2</v>
      </c>
      <c r="D3060">
        <v>63</v>
      </c>
      <c r="E3060" s="1">
        <v>45.99</v>
      </c>
    </row>
    <row r="3061" spans="1:5" x14ac:dyDescent="0.3">
      <c r="A3061">
        <v>71002</v>
      </c>
      <c r="B3061">
        <v>2010</v>
      </c>
      <c r="C3061">
        <v>2</v>
      </c>
      <c r="D3061">
        <v>56</v>
      </c>
      <c r="E3061" s="1">
        <v>40.879999999999995</v>
      </c>
    </row>
    <row r="3062" spans="1:5" x14ac:dyDescent="0.3">
      <c r="A3062">
        <v>71002</v>
      </c>
      <c r="B3062">
        <v>2011</v>
      </c>
      <c r="C3062">
        <v>2</v>
      </c>
      <c r="D3062">
        <v>63</v>
      </c>
      <c r="E3062" s="1">
        <v>45.99</v>
      </c>
    </row>
    <row r="3063" spans="1:5" x14ac:dyDescent="0.3">
      <c r="A3063">
        <v>71002</v>
      </c>
      <c r="B3063">
        <v>2012</v>
      </c>
      <c r="C3063">
        <v>2</v>
      </c>
      <c r="D3063">
        <v>69</v>
      </c>
      <c r="E3063" s="1">
        <v>50.37</v>
      </c>
    </row>
    <row r="3064" spans="1:5" x14ac:dyDescent="0.3">
      <c r="A3064">
        <v>71002</v>
      </c>
      <c r="B3064">
        <v>2013</v>
      </c>
      <c r="C3064">
        <v>2</v>
      </c>
      <c r="D3064">
        <v>73</v>
      </c>
      <c r="E3064" s="1">
        <v>53.29</v>
      </c>
    </row>
    <row r="3065" spans="1:5" x14ac:dyDescent="0.3">
      <c r="A3065">
        <v>71002</v>
      </c>
      <c r="B3065">
        <v>2014</v>
      </c>
      <c r="C3065">
        <v>2</v>
      </c>
      <c r="D3065">
        <v>55</v>
      </c>
      <c r="E3065" s="1">
        <v>40.15</v>
      </c>
    </row>
    <row r="3066" spans="1:5" x14ac:dyDescent="0.3">
      <c r="A3066">
        <v>71002</v>
      </c>
      <c r="B3066">
        <v>2015</v>
      </c>
      <c r="C3066">
        <v>2</v>
      </c>
      <c r="D3066">
        <v>60</v>
      </c>
      <c r="E3066" s="1">
        <v>43.8</v>
      </c>
    </row>
    <row r="3067" spans="1:5" x14ac:dyDescent="0.3">
      <c r="A3067">
        <v>71002</v>
      </c>
      <c r="B3067">
        <v>2016</v>
      </c>
      <c r="C3067">
        <v>2</v>
      </c>
      <c r="D3067">
        <v>55</v>
      </c>
      <c r="E3067" s="1">
        <v>40.15</v>
      </c>
    </row>
    <row r="3068" spans="1:5" x14ac:dyDescent="0.3">
      <c r="A3068">
        <v>71002</v>
      </c>
      <c r="B3068">
        <v>2017</v>
      </c>
      <c r="C3068">
        <v>2</v>
      </c>
      <c r="D3068">
        <v>54</v>
      </c>
      <c r="E3068" s="1">
        <v>39.42</v>
      </c>
    </row>
    <row r="3069" spans="1:5" x14ac:dyDescent="0.3">
      <c r="A3069">
        <v>71002</v>
      </c>
      <c r="B3069">
        <v>2018</v>
      </c>
      <c r="C3069">
        <v>2</v>
      </c>
      <c r="D3069">
        <v>52</v>
      </c>
      <c r="E3069" s="1">
        <v>37.96</v>
      </c>
    </row>
    <row r="3070" spans="1:5" x14ac:dyDescent="0.3">
      <c r="A3070">
        <v>71002</v>
      </c>
      <c r="B3070">
        <v>2019</v>
      </c>
      <c r="C3070">
        <v>2</v>
      </c>
      <c r="D3070">
        <v>58</v>
      </c>
      <c r="E3070" s="1">
        <v>42.339999999999996</v>
      </c>
    </row>
    <row r="3071" spans="1:5" x14ac:dyDescent="0.3">
      <c r="A3071">
        <v>71004</v>
      </c>
      <c r="B3071">
        <v>2009</v>
      </c>
      <c r="C3071">
        <v>2</v>
      </c>
      <c r="D3071">
        <v>259</v>
      </c>
      <c r="E3071" s="1">
        <v>189.07</v>
      </c>
    </row>
    <row r="3072" spans="1:5" x14ac:dyDescent="0.3">
      <c r="A3072">
        <v>71004</v>
      </c>
      <c r="B3072">
        <v>2010</v>
      </c>
      <c r="C3072">
        <v>2</v>
      </c>
      <c r="D3072">
        <v>323</v>
      </c>
      <c r="E3072" s="1">
        <v>235.79</v>
      </c>
    </row>
    <row r="3073" spans="1:5" x14ac:dyDescent="0.3">
      <c r="A3073">
        <v>71004</v>
      </c>
      <c r="B3073">
        <v>2011</v>
      </c>
      <c r="C3073">
        <v>2</v>
      </c>
      <c r="D3073">
        <v>301</v>
      </c>
      <c r="E3073" s="1">
        <v>219.73</v>
      </c>
    </row>
    <row r="3074" spans="1:5" x14ac:dyDescent="0.3">
      <c r="A3074">
        <v>71004</v>
      </c>
      <c r="B3074">
        <v>2012</v>
      </c>
      <c r="C3074">
        <v>2</v>
      </c>
      <c r="D3074">
        <v>293</v>
      </c>
      <c r="E3074" s="1">
        <v>213.89</v>
      </c>
    </row>
    <row r="3075" spans="1:5" x14ac:dyDescent="0.3">
      <c r="A3075">
        <v>71004</v>
      </c>
      <c r="B3075">
        <v>2013</v>
      </c>
      <c r="C3075">
        <v>2</v>
      </c>
      <c r="D3075">
        <v>306</v>
      </c>
      <c r="E3075" s="1">
        <v>223.38</v>
      </c>
    </row>
    <row r="3076" spans="1:5" x14ac:dyDescent="0.3">
      <c r="A3076">
        <v>71004</v>
      </c>
      <c r="B3076">
        <v>2014</v>
      </c>
      <c r="C3076">
        <v>2</v>
      </c>
      <c r="D3076">
        <v>318</v>
      </c>
      <c r="E3076" s="1">
        <v>232.14</v>
      </c>
    </row>
    <row r="3077" spans="1:5" x14ac:dyDescent="0.3">
      <c r="A3077">
        <v>71004</v>
      </c>
      <c r="B3077">
        <v>2015</v>
      </c>
      <c r="C3077">
        <v>2</v>
      </c>
      <c r="D3077">
        <v>272</v>
      </c>
      <c r="E3077" s="1">
        <v>198.56</v>
      </c>
    </row>
    <row r="3078" spans="1:5" x14ac:dyDescent="0.3">
      <c r="A3078">
        <v>71004</v>
      </c>
      <c r="B3078">
        <v>2016</v>
      </c>
      <c r="C3078">
        <v>2</v>
      </c>
      <c r="D3078">
        <v>268</v>
      </c>
      <c r="E3078" s="1">
        <v>195.64</v>
      </c>
    </row>
    <row r="3079" spans="1:5" x14ac:dyDescent="0.3">
      <c r="A3079">
        <v>71004</v>
      </c>
      <c r="B3079">
        <v>2017</v>
      </c>
      <c r="C3079">
        <v>2</v>
      </c>
      <c r="D3079">
        <v>307</v>
      </c>
      <c r="E3079" s="1">
        <v>224.10999999999999</v>
      </c>
    </row>
    <row r="3080" spans="1:5" x14ac:dyDescent="0.3">
      <c r="A3080">
        <v>71004</v>
      </c>
      <c r="B3080">
        <v>2018</v>
      </c>
      <c r="C3080">
        <v>2</v>
      </c>
      <c r="D3080">
        <v>289</v>
      </c>
      <c r="E3080" s="1">
        <v>210.97</v>
      </c>
    </row>
    <row r="3081" spans="1:5" x14ac:dyDescent="0.3">
      <c r="A3081">
        <v>71004</v>
      </c>
      <c r="B3081">
        <v>2019</v>
      </c>
      <c r="C3081">
        <v>2</v>
      </c>
      <c r="D3081">
        <v>287</v>
      </c>
      <c r="E3081" s="1">
        <v>209.51</v>
      </c>
    </row>
    <row r="3082" spans="1:5" x14ac:dyDescent="0.3">
      <c r="A3082">
        <v>71011</v>
      </c>
      <c r="B3082">
        <v>2009</v>
      </c>
      <c r="C3082">
        <v>2</v>
      </c>
      <c r="D3082">
        <v>110</v>
      </c>
      <c r="E3082" s="1">
        <v>80.3</v>
      </c>
    </row>
    <row r="3083" spans="1:5" x14ac:dyDescent="0.3">
      <c r="A3083">
        <v>71011</v>
      </c>
      <c r="B3083">
        <v>2010</v>
      </c>
      <c r="C3083">
        <v>2</v>
      </c>
      <c r="D3083">
        <v>94</v>
      </c>
      <c r="E3083" s="1">
        <v>68.62</v>
      </c>
    </row>
    <row r="3084" spans="1:5" x14ac:dyDescent="0.3">
      <c r="A3084">
        <v>71011</v>
      </c>
      <c r="B3084">
        <v>2011</v>
      </c>
      <c r="C3084">
        <v>2</v>
      </c>
      <c r="D3084">
        <v>112</v>
      </c>
      <c r="E3084" s="1">
        <v>81.759999999999991</v>
      </c>
    </row>
    <row r="3085" spans="1:5" x14ac:dyDescent="0.3">
      <c r="A3085">
        <v>71011</v>
      </c>
      <c r="B3085">
        <v>2012</v>
      </c>
      <c r="C3085">
        <v>2</v>
      </c>
      <c r="D3085">
        <v>126</v>
      </c>
      <c r="E3085" s="1">
        <v>91.98</v>
      </c>
    </row>
    <row r="3086" spans="1:5" x14ac:dyDescent="0.3">
      <c r="A3086">
        <v>71011</v>
      </c>
      <c r="B3086">
        <v>2013</v>
      </c>
      <c r="C3086">
        <v>2</v>
      </c>
      <c r="D3086">
        <v>107</v>
      </c>
      <c r="E3086" s="1">
        <v>78.11</v>
      </c>
    </row>
    <row r="3087" spans="1:5" x14ac:dyDescent="0.3">
      <c r="A3087">
        <v>71011</v>
      </c>
      <c r="B3087">
        <v>2014</v>
      </c>
      <c r="C3087">
        <v>2</v>
      </c>
      <c r="D3087">
        <v>104</v>
      </c>
      <c r="E3087" s="1">
        <v>75.92</v>
      </c>
    </row>
    <row r="3088" spans="1:5" x14ac:dyDescent="0.3">
      <c r="A3088">
        <v>71011</v>
      </c>
      <c r="B3088">
        <v>2015</v>
      </c>
      <c r="C3088">
        <v>2</v>
      </c>
      <c r="D3088">
        <v>116</v>
      </c>
      <c r="E3088" s="1">
        <v>84.679999999999993</v>
      </c>
    </row>
    <row r="3089" spans="1:5" x14ac:dyDescent="0.3">
      <c r="A3089">
        <v>71011</v>
      </c>
      <c r="B3089">
        <v>2016</v>
      </c>
      <c r="C3089">
        <v>2</v>
      </c>
      <c r="D3089">
        <v>117</v>
      </c>
      <c r="E3089" s="1">
        <v>85.41</v>
      </c>
    </row>
    <row r="3090" spans="1:5" x14ac:dyDescent="0.3">
      <c r="A3090">
        <v>71011</v>
      </c>
      <c r="B3090">
        <v>2017</v>
      </c>
      <c r="C3090">
        <v>2</v>
      </c>
      <c r="D3090">
        <v>91</v>
      </c>
      <c r="E3090" s="1">
        <v>66.429999999999993</v>
      </c>
    </row>
    <row r="3091" spans="1:5" x14ac:dyDescent="0.3">
      <c r="A3091">
        <v>71011</v>
      </c>
      <c r="B3091">
        <v>2018</v>
      </c>
      <c r="C3091">
        <v>2</v>
      </c>
      <c r="D3091">
        <v>116</v>
      </c>
      <c r="E3091" s="1">
        <v>84.679999999999993</v>
      </c>
    </row>
    <row r="3092" spans="1:5" x14ac:dyDescent="0.3">
      <c r="A3092">
        <v>71011</v>
      </c>
      <c r="B3092">
        <v>2019</v>
      </c>
      <c r="C3092">
        <v>2</v>
      </c>
      <c r="D3092">
        <v>95</v>
      </c>
      <c r="E3092" s="1">
        <v>69.349999999999994</v>
      </c>
    </row>
    <row r="3093" spans="1:5" x14ac:dyDescent="0.3">
      <c r="A3093">
        <v>71016</v>
      </c>
      <c r="B3093">
        <v>2009</v>
      </c>
      <c r="C3093">
        <v>2</v>
      </c>
      <c r="D3093">
        <v>420</v>
      </c>
      <c r="E3093" s="1">
        <v>306.59999999999997</v>
      </c>
    </row>
    <row r="3094" spans="1:5" x14ac:dyDescent="0.3">
      <c r="A3094">
        <v>71016</v>
      </c>
      <c r="B3094">
        <v>2010</v>
      </c>
      <c r="C3094">
        <v>2</v>
      </c>
      <c r="D3094">
        <v>413</v>
      </c>
      <c r="E3094" s="1">
        <v>301.49</v>
      </c>
    </row>
    <row r="3095" spans="1:5" x14ac:dyDescent="0.3">
      <c r="A3095">
        <v>71016</v>
      </c>
      <c r="B3095">
        <v>2011</v>
      </c>
      <c r="C3095">
        <v>2</v>
      </c>
      <c r="D3095">
        <v>393</v>
      </c>
      <c r="E3095" s="1">
        <v>286.89</v>
      </c>
    </row>
    <row r="3096" spans="1:5" x14ac:dyDescent="0.3">
      <c r="A3096">
        <v>71016</v>
      </c>
      <c r="B3096">
        <v>2012</v>
      </c>
      <c r="C3096">
        <v>2</v>
      </c>
      <c r="D3096">
        <v>407</v>
      </c>
      <c r="E3096" s="1">
        <v>297.11</v>
      </c>
    </row>
    <row r="3097" spans="1:5" x14ac:dyDescent="0.3">
      <c r="A3097">
        <v>71016</v>
      </c>
      <c r="B3097">
        <v>2013</v>
      </c>
      <c r="C3097">
        <v>2</v>
      </c>
      <c r="D3097">
        <v>385</v>
      </c>
      <c r="E3097" s="1">
        <v>281.05</v>
      </c>
    </row>
    <row r="3098" spans="1:5" x14ac:dyDescent="0.3">
      <c r="A3098">
        <v>71016</v>
      </c>
      <c r="B3098">
        <v>2014</v>
      </c>
      <c r="C3098">
        <v>2</v>
      </c>
      <c r="D3098">
        <v>422</v>
      </c>
      <c r="E3098" s="1">
        <v>308.06</v>
      </c>
    </row>
    <row r="3099" spans="1:5" x14ac:dyDescent="0.3">
      <c r="A3099">
        <v>71016</v>
      </c>
      <c r="B3099">
        <v>2015</v>
      </c>
      <c r="C3099">
        <v>2</v>
      </c>
      <c r="D3099">
        <v>323</v>
      </c>
      <c r="E3099" s="1">
        <v>235.79</v>
      </c>
    </row>
    <row r="3100" spans="1:5" x14ac:dyDescent="0.3">
      <c r="A3100">
        <v>71016</v>
      </c>
      <c r="B3100">
        <v>2016</v>
      </c>
      <c r="C3100">
        <v>2</v>
      </c>
      <c r="D3100">
        <v>395</v>
      </c>
      <c r="E3100" s="1">
        <v>288.34999999999997</v>
      </c>
    </row>
    <row r="3101" spans="1:5" x14ac:dyDescent="0.3">
      <c r="A3101">
        <v>71016</v>
      </c>
      <c r="B3101">
        <v>2017</v>
      </c>
      <c r="C3101">
        <v>2</v>
      </c>
      <c r="D3101">
        <v>371</v>
      </c>
      <c r="E3101" s="1">
        <v>270.83</v>
      </c>
    </row>
    <row r="3102" spans="1:5" x14ac:dyDescent="0.3">
      <c r="A3102">
        <v>71016</v>
      </c>
      <c r="B3102">
        <v>2018</v>
      </c>
      <c r="C3102">
        <v>2</v>
      </c>
      <c r="D3102">
        <v>345</v>
      </c>
      <c r="E3102" s="1">
        <v>251.85</v>
      </c>
    </row>
    <row r="3103" spans="1:5" x14ac:dyDescent="0.3">
      <c r="A3103">
        <v>71016</v>
      </c>
      <c r="B3103">
        <v>2019</v>
      </c>
      <c r="C3103">
        <v>2</v>
      </c>
      <c r="D3103">
        <v>328</v>
      </c>
      <c r="E3103" s="1">
        <v>239.44</v>
      </c>
    </row>
    <row r="3104" spans="1:5" x14ac:dyDescent="0.3">
      <c r="A3104">
        <v>71017</v>
      </c>
      <c r="B3104">
        <v>2009</v>
      </c>
      <c r="C3104">
        <v>2</v>
      </c>
      <c r="D3104">
        <v>56</v>
      </c>
      <c r="E3104" s="1">
        <v>40.879999999999995</v>
      </c>
    </row>
    <row r="3105" spans="1:5" x14ac:dyDescent="0.3">
      <c r="A3105">
        <v>71017</v>
      </c>
      <c r="B3105">
        <v>2010</v>
      </c>
      <c r="C3105">
        <v>2</v>
      </c>
      <c r="D3105">
        <v>63</v>
      </c>
      <c r="E3105" s="1">
        <v>45.99</v>
      </c>
    </row>
    <row r="3106" spans="1:5" x14ac:dyDescent="0.3">
      <c r="A3106">
        <v>71017</v>
      </c>
      <c r="B3106">
        <v>2011</v>
      </c>
      <c r="C3106">
        <v>2</v>
      </c>
      <c r="D3106">
        <v>52</v>
      </c>
      <c r="E3106" s="1">
        <v>37.96</v>
      </c>
    </row>
    <row r="3107" spans="1:5" x14ac:dyDescent="0.3">
      <c r="A3107">
        <v>71017</v>
      </c>
      <c r="B3107">
        <v>2012</v>
      </c>
      <c r="C3107">
        <v>2</v>
      </c>
      <c r="D3107">
        <v>58</v>
      </c>
      <c r="E3107" s="1">
        <v>42.339999999999996</v>
      </c>
    </row>
    <row r="3108" spans="1:5" x14ac:dyDescent="0.3">
      <c r="A3108">
        <v>71017</v>
      </c>
      <c r="B3108">
        <v>2013</v>
      </c>
      <c r="C3108">
        <v>2</v>
      </c>
      <c r="D3108">
        <v>50</v>
      </c>
      <c r="E3108" s="1">
        <v>36.5</v>
      </c>
    </row>
    <row r="3109" spans="1:5" x14ac:dyDescent="0.3">
      <c r="A3109">
        <v>71017</v>
      </c>
      <c r="B3109">
        <v>2014</v>
      </c>
      <c r="C3109">
        <v>2</v>
      </c>
      <c r="D3109">
        <v>45</v>
      </c>
      <c r="E3109" s="1">
        <v>32.85</v>
      </c>
    </row>
    <row r="3110" spans="1:5" x14ac:dyDescent="0.3">
      <c r="A3110">
        <v>71017</v>
      </c>
      <c r="B3110">
        <v>2015</v>
      </c>
      <c r="C3110">
        <v>2</v>
      </c>
      <c r="D3110">
        <v>55</v>
      </c>
      <c r="E3110" s="1">
        <v>40.15</v>
      </c>
    </row>
    <row r="3111" spans="1:5" x14ac:dyDescent="0.3">
      <c r="A3111">
        <v>71017</v>
      </c>
      <c r="B3111">
        <v>2016</v>
      </c>
      <c r="C3111">
        <v>2</v>
      </c>
      <c r="D3111">
        <v>60</v>
      </c>
      <c r="E3111" s="1">
        <v>43.8</v>
      </c>
    </row>
    <row r="3112" spans="1:5" x14ac:dyDescent="0.3">
      <c r="A3112">
        <v>71017</v>
      </c>
      <c r="B3112">
        <v>2017</v>
      </c>
      <c r="C3112">
        <v>2</v>
      </c>
      <c r="D3112">
        <v>57</v>
      </c>
      <c r="E3112" s="1">
        <v>41.61</v>
      </c>
    </row>
    <row r="3113" spans="1:5" x14ac:dyDescent="0.3">
      <c r="A3113">
        <v>71017</v>
      </c>
      <c r="B3113">
        <v>2018</v>
      </c>
      <c r="C3113">
        <v>2</v>
      </c>
      <c r="D3113">
        <v>49</v>
      </c>
      <c r="E3113" s="1">
        <v>35.769999999999996</v>
      </c>
    </row>
    <row r="3114" spans="1:5" x14ac:dyDescent="0.3">
      <c r="A3114">
        <v>71017</v>
      </c>
      <c r="B3114">
        <v>2019</v>
      </c>
      <c r="C3114">
        <v>2</v>
      </c>
      <c r="D3114">
        <v>52</v>
      </c>
      <c r="E3114" s="1">
        <v>37.96</v>
      </c>
    </row>
    <row r="3115" spans="1:5" x14ac:dyDescent="0.3">
      <c r="A3115">
        <v>71020</v>
      </c>
      <c r="B3115">
        <v>2009</v>
      </c>
      <c r="C3115">
        <v>2</v>
      </c>
      <c r="D3115">
        <v>59</v>
      </c>
      <c r="E3115" s="1">
        <v>43.07</v>
      </c>
    </row>
    <row r="3116" spans="1:5" x14ac:dyDescent="0.3">
      <c r="A3116">
        <v>71020</v>
      </c>
      <c r="B3116">
        <v>2010</v>
      </c>
      <c r="C3116">
        <v>2</v>
      </c>
      <c r="D3116">
        <v>70</v>
      </c>
      <c r="E3116" s="1">
        <v>51.1</v>
      </c>
    </row>
    <row r="3117" spans="1:5" x14ac:dyDescent="0.3">
      <c r="A3117">
        <v>71020</v>
      </c>
      <c r="B3117">
        <v>2011</v>
      </c>
      <c r="C3117">
        <v>2</v>
      </c>
      <c r="D3117">
        <v>57</v>
      </c>
      <c r="E3117" s="1">
        <v>41.61</v>
      </c>
    </row>
    <row r="3118" spans="1:5" x14ac:dyDescent="0.3">
      <c r="A3118">
        <v>71020</v>
      </c>
      <c r="B3118">
        <v>2012</v>
      </c>
      <c r="C3118">
        <v>2</v>
      </c>
      <c r="D3118">
        <v>64</v>
      </c>
      <c r="E3118" s="1">
        <v>46.72</v>
      </c>
    </row>
    <row r="3119" spans="1:5" x14ac:dyDescent="0.3">
      <c r="A3119">
        <v>71020</v>
      </c>
      <c r="B3119">
        <v>2013</v>
      </c>
      <c r="C3119">
        <v>2</v>
      </c>
      <c r="D3119">
        <v>57</v>
      </c>
      <c r="E3119" s="1">
        <v>41.61</v>
      </c>
    </row>
    <row r="3120" spans="1:5" x14ac:dyDescent="0.3">
      <c r="A3120">
        <v>71020</v>
      </c>
      <c r="B3120">
        <v>2014</v>
      </c>
      <c r="C3120">
        <v>2</v>
      </c>
      <c r="D3120">
        <v>63</v>
      </c>
      <c r="E3120" s="1">
        <v>45.99</v>
      </c>
    </row>
    <row r="3121" spans="1:5" x14ac:dyDescent="0.3">
      <c r="A3121">
        <v>71020</v>
      </c>
      <c r="B3121">
        <v>2015</v>
      </c>
      <c r="C3121">
        <v>2</v>
      </c>
      <c r="D3121">
        <v>47</v>
      </c>
      <c r="E3121" s="1">
        <v>34.31</v>
      </c>
    </row>
    <row r="3122" spans="1:5" x14ac:dyDescent="0.3">
      <c r="A3122">
        <v>71020</v>
      </c>
      <c r="B3122">
        <v>2016</v>
      </c>
      <c r="C3122">
        <v>2</v>
      </c>
      <c r="D3122">
        <v>67</v>
      </c>
      <c r="E3122" s="1">
        <v>48.91</v>
      </c>
    </row>
    <row r="3123" spans="1:5" x14ac:dyDescent="0.3">
      <c r="A3123">
        <v>71020</v>
      </c>
      <c r="B3123">
        <v>2017</v>
      </c>
      <c r="C3123">
        <v>2</v>
      </c>
      <c r="D3123">
        <v>38</v>
      </c>
      <c r="E3123" s="1">
        <v>27.74</v>
      </c>
    </row>
    <row r="3124" spans="1:5" x14ac:dyDescent="0.3">
      <c r="A3124">
        <v>71020</v>
      </c>
      <c r="B3124">
        <v>2018</v>
      </c>
      <c r="C3124">
        <v>2</v>
      </c>
      <c r="D3124">
        <v>51</v>
      </c>
      <c r="E3124" s="1">
        <v>37.229999999999997</v>
      </c>
    </row>
    <row r="3125" spans="1:5" x14ac:dyDescent="0.3">
      <c r="A3125">
        <v>71020</v>
      </c>
      <c r="B3125">
        <v>2019</v>
      </c>
      <c r="C3125">
        <v>2</v>
      </c>
      <c r="D3125">
        <v>51</v>
      </c>
      <c r="E3125" s="1">
        <v>37.229999999999997</v>
      </c>
    </row>
    <row r="3126" spans="1:5" x14ac:dyDescent="0.3">
      <c r="A3126">
        <v>71022</v>
      </c>
      <c r="B3126">
        <v>2009</v>
      </c>
      <c r="C3126">
        <v>2</v>
      </c>
      <c r="D3126">
        <v>426</v>
      </c>
      <c r="E3126" s="1">
        <v>310.98</v>
      </c>
    </row>
    <row r="3127" spans="1:5" x14ac:dyDescent="0.3">
      <c r="A3127">
        <v>71022</v>
      </c>
      <c r="B3127">
        <v>2010</v>
      </c>
      <c r="C3127">
        <v>2</v>
      </c>
      <c r="D3127">
        <v>455</v>
      </c>
      <c r="E3127" s="1">
        <v>332.15</v>
      </c>
    </row>
    <row r="3128" spans="1:5" x14ac:dyDescent="0.3">
      <c r="A3128">
        <v>71022</v>
      </c>
      <c r="B3128">
        <v>2011</v>
      </c>
      <c r="C3128">
        <v>2</v>
      </c>
      <c r="D3128">
        <v>453</v>
      </c>
      <c r="E3128" s="1">
        <v>330.69</v>
      </c>
    </row>
    <row r="3129" spans="1:5" x14ac:dyDescent="0.3">
      <c r="A3129">
        <v>71022</v>
      </c>
      <c r="B3129">
        <v>2012</v>
      </c>
      <c r="C3129">
        <v>2</v>
      </c>
      <c r="D3129">
        <v>421</v>
      </c>
      <c r="E3129" s="1">
        <v>307.33</v>
      </c>
    </row>
    <row r="3130" spans="1:5" x14ac:dyDescent="0.3">
      <c r="A3130">
        <v>71022</v>
      </c>
      <c r="B3130">
        <v>2013</v>
      </c>
      <c r="C3130">
        <v>2</v>
      </c>
      <c r="D3130">
        <v>457</v>
      </c>
      <c r="E3130" s="1">
        <v>333.61</v>
      </c>
    </row>
    <row r="3131" spans="1:5" x14ac:dyDescent="0.3">
      <c r="A3131">
        <v>71022</v>
      </c>
      <c r="B3131">
        <v>2014</v>
      </c>
      <c r="C3131">
        <v>2</v>
      </c>
      <c r="D3131">
        <v>460</v>
      </c>
      <c r="E3131" s="1">
        <v>335.8</v>
      </c>
    </row>
    <row r="3132" spans="1:5" x14ac:dyDescent="0.3">
      <c r="A3132">
        <v>71022</v>
      </c>
      <c r="B3132">
        <v>2015</v>
      </c>
      <c r="C3132">
        <v>2</v>
      </c>
      <c r="D3132">
        <v>440</v>
      </c>
      <c r="E3132" s="1">
        <v>321.2</v>
      </c>
    </row>
    <row r="3133" spans="1:5" x14ac:dyDescent="0.3">
      <c r="A3133">
        <v>71022</v>
      </c>
      <c r="B3133">
        <v>2016</v>
      </c>
      <c r="C3133">
        <v>2</v>
      </c>
      <c r="D3133">
        <v>448</v>
      </c>
      <c r="E3133" s="1">
        <v>327.03999999999996</v>
      </c>
    </row>
    <row r="3134" spans="1:5" x14ac:dyDescent="0.3">
      <c r="A3134">
        <v>71022</v>
      </c>
      <c r="B3134">
        <v>2017</v>
      </c>
      <c r="C3134">
        <v>2</v>
      </c>
      <c r="D3134">
        <v>449</v>
      </c>
      <c r="E3134" s="1">
        <v>327.77</v>
      </c>
    </row>
    <row r="3135" spans="1:5" x14ac:dyDescent="0.3">
      <c r="A3135">
        <v>71022</v>
      </c>
      <c r="B3135">
        <v>2018</v>
      </c>
      <c r="C3135">
        <v>2</v>
      </c>
      <c r="D3135">
        <v>412</v>
      </c>
      <c r="E3135" s="1">
        <v>300.76</v>
      </c>
    </row>
    <row r="3136" spans="1:5" x14ac:dyDescent="0.3">
      <c r="A3136">
        <v>71022</v>
      </c>
      <c r="B3136">
        <v>2019</v>
      </c>
      <c r="C3136">
        <v>2</v>
      </c>
      <c r="D3136">
        <v>397</v>
      </c>
      <c r="E3136" s="1">
        <v>289.81</v>
      </c>
    </row>
    <row r="3137" spans="1:5" x14ac:dyDescent="0.3">
      <c r="A3137">
        <v>71024</v>
      </c>
      <c r="B3137">
        <v>2009</v>
      </c>
      <c r="C3137">
        <v>2</v>
      </c>
      <c r="D3137">
        <v>79</v>
      </c>
      <c r="E3137" s="1">
        <v>57.67</v>
      </c>
    </row>
    <row r="3138" spans="1:5" x14ac:dyDescent="0.3">
      <c r="A3138">
        <v>71024</v>
      </c>
      <c r="B3138">
        <v>2010</v>
      </c>
      <c r="C3138">
        <v>2</v>
      </c>
      <c r="D3138">
        <v>76</v>
      </c>
      <c r="E3138" s="1">
        <v>55.48</v>
      </c>
    </row>
    <row r="3139" spans="1:5" x14ac:dyDescent="0.3">
      <c r="A3139">
        <v>71024</v>
      </c>
      <c r="B3139">
        <v>2011</v>
      </c>
      <c r="C3139">
        <v>2</v>
      </c>
      <c r="D3139">
        <v>86</v>
      </c>
      <c r="E3139" s="1">
        <v>62.78</v>
      </c>
    </row>
    <row r="3140" spans="1:5" x14ac:dyDescent="0.3">
      <c r="A3140">
        <v>71024</v>
      </c>
      <c r="B3140">
        <v>2012</v>
      </c>
      <c r="C3140">
        <v>2</v>
      </c>
      <c r="D3140">
        <v>74</v>
      </c>
      <c r="E3140" s="1">
        <v>54.019999999999996</v>
      </c>
    </row>
    <row r="3141" spans="1:5" x14ac:dyDescent="0.3">
      <c r="A3141">
        <v>71024</v>
      </c>
      <c r="B3141">
        <v>2013</v>
      </c>
      <c r="C3141">
        <v>2</v>
      </c>
      <c r="D3141">
        <v>78</v>
      </c>
      <c r="E3141" s="1">
        <v>56.94</v>
      </c>
    </row>
    <row r="3142" spans="1:5" x14ac:dyDescent="0.3">
      <c r="A3142">
        <v>71024</v>
      </c>
      <c r="B3142">
        <v>2014</v>
      </c>
      <c r="C3142">
        <v>2</v>
      </c>
      <c r="D3142">
        <v>72</v>
      </c>
      <c r="E3142" s="1">
        <v>52.56</v>
      </c>
    </row>
    <row r="3143" spans="1:5" x14ac:dyDescent="0.3">
      <c r="A3143">
        <v>71024</v>
      </c>
      <c r="B3143">
        <v>2015</v>
      </c>
      <c r="C3143">
        <v>2</v>
      </c>
      <c r="D3143">
        <v>75</v>
      </c>
      <c r="E3143" s="1">
        <v>54.75</v>
      </c>
    </row>
    <row r="3144" spans="1:5" x14ac:dyDescent="0.3">
      <c r="A3144">
        <v>71024</v>
      </c>
      <c r="B3144">
        <v>2016</v>
      </c>
      <c r="C3144">
        <v>2</v>
      </c>
      <c r="D3144">
        <v>77</v>
      </c>
      <c r="E3144" s="1">
        <v>56.21</v>
      </c>
    </row>
    <row r="3145" spans="1:5" x14ac:dyDescent="0.3">
      <c r="A3145">
        <v>71024</v>
      </c>
      <c r="B3145">
        <v>2017</v>
      </c>
      <c r="C3145">
        <v>2</v>
      </c>
      <c r="D3145">
        <v>73</v>
      </c>
      <c r="E3145" s="1">
        <v>53.29</v>
      </c>
    </row>
    <row r="3146" spans="1:5" x14ac:dyDescent="0.3">
      <c r="A3146">
        <v>71024</v>
      </c>
      <c r="B3146">
        <v>2018</v>
      </c>
      <c r="C3146">
        <v>2</v>
      </c>
      <c r="D3146">
        <v>69</v>
      </c>
      <c r="E3146" s="1">
        <v>50.37</v>
      </c>
    </row>
    <row r="3147" spans="1:5" x14ac:dyDescent="0.3">
      <c r="A3147">
        <v>71024</v>
      </c>
      <c r="B3147">
        <v>2019</v>
      </c>
      <c r="C3147">
        <v>2</v>
      </c>
      <c r="D3147">
        <v>55</v>
      </c>
      <c r="E3147" s="1">
        <v>40.15</v>
      </c>
    </row>
    <row r="3148" spans="1:5" x14ac:dyDescent="0.3">
      <c r="A3148">
        <v>71034</v>
      </c>
      <c r="B3148">
        <v>2009</v>
      </c>
      <c r="C3148">
        <v>2</v>
      </c>
      <c r="D3148">
        <v>77</v>
      </c>
      <c r="E3148" s="1">
        <v>56.21</v>
      </c>
    </row>
    <row r="3149" spans="1:5" x14ac:dyDescent="0.3">
      <c r="A3149">
        <v>71034</v>
      </c>
      <c r="B3149">
        <v>2010</v>
      </c>
      <c r="C3149">
        <v>2</v>
      </c>
      <c r="D3149">
        <v>94</v>
      </c>
      <c r="E3149" s="1">
        <v>68.62</v>
      </c>
    </row>
    <row r="3150" spans="1:5" x14ac:dyDescent="0.3">
      <c r="A3150">
        <v>71034</v>
      </c>
      <c r="B3150">
        <v>2011</v>
      </c>
      <c r="C3150">
        <v>2</v>
      </c>
      <c r="D3150">
        <v>102</v>
      </c>
      <c r="E3150" s="1">
        <v>74.459999999999994</v>
      </c>
    </row>
    <row r="3151" spans="1:5" x14ac:dyDescent="0.3">
      <c r="A3151">
        <v>71034</v>
      </c>
      <c r="B3151">
        <v>2012</v>
      </c>
      <c r="C3151">
        <v>2</v>
      </c>
      <c r="D3151">
        <v>111</v>
      </c>
      <c r="E3151" s="1">
        <v>81.03</v>
      </c>
    </row>
    <row r="3152" spans="1:5" x14ac:dyDescent="0.3">
      <c r="A3152">
        <v>71034</v>
      </c>
      <c r="B3152">
        <v>2013</v>
      </c>
      <c r="C3152">
        <v>2</v>
      </c>
      <c r="D3152">
        <v>107</v>
      </c>
      <c r="E3152" s="1">
        <v>78.11</v>
      </c>
    </row>
    <row r="3153" spans="1:5" x14ac:dyDescent="0.3">
      <c r="A3153">
        <v>71034</v>
      </c>
      <c r="B3153">
        <v>2014</v>
      </c>
      <c r="C3153">
        <v>2</v>
      </c>
      <c r="D3153">
        <v>107</v>
      </c>
      <c r="E3153" s="1">
        <v>78.11</v>
      </c>
    </row>
    <row r="3154" spans="1:5" x14ac:dyDescent="0.3">
      <c r="A3154">
        <v>71034</v>
      </c>
      <c r="B3154">
        <v>2015</v>
      </c>
      <c r="C3154">
        <v>2</v>
      </c>
      <c r="D3154">
        <v>101</v>
      </c>
      <c r="E3154" s="1">
        <v>73.73</v>
      </c>
    </row>
    <row r="3155" spans="1:5" x14ac:dyDescent="0.3">
      <c r="A3155">
        <v>71034</v>
      </c>
      <c r="B3155">
        <v>2016</v>
      </c>
      <c r="C3155">
        <v>2</v>
      </c>
      <c r="D3155">
        <v>110</v>
      </c>
      <c r="E3155" s="1">
        <v>80.3</v>
      </c>
    </row>
    <row r="3156" spans="1:5" x14ac:dyDescent="0.3">
      <c r="A3156">
        <v>71034</v>
      </c>
      <c r="B3156">
        <v>2017</v>
      </c>
      <c r="C3156">
        <v>2</v>
      </c>
      <c r="D3156">
        <v>105</v>
      </c>
      <c r="E3156" s="1">
        <v>76.649999999999991</v>
      </c>
    </row>
    <row r="3157" spans="1:5" x14ac:dyDescent="0.3">
      <c r="A3157">
        <v>71034</v>
      </c>
      <c r="B3157">
        <v>2018</v>
      </c>
      <c r="C3157">
        <v>2</v>
      </c>
      <c r="D3157">
        <v>107</v>
      </c>
      <c r="E3157" s="1">
        <v>78.11</v>
      </c>
    </row>
    <row r="3158" spans="1:5" x14ac:dyDescent="0.3">
      <c r="A3158">
        <v>71034</v>
      </c>
      <c r="B3158">
        <v>2019</v>
      </c>
      <c r="C3158">
        <v>2</v>
      </c>
      <c r="D3158">
        <v>109</v>
      </c>
      <c r="E3158" s="1">
        <v>79.569999999999993</v>
      </c>
    </row>
    <row r="3159" spans="1:5" x14ac:dyDescent="0.3">
      <c r="A3159">
        <v>71037</v>
      </c>
      <c r="B3159">
        <v>2009</v>
      </c>
      <c r="C3159">
        <v>2</v>
      </c>
      <c r="D3159">
        <v>98</v>
      </c>
      <c r="E3159" s="1">
        <v>71.539999999999992</v>
      </c>
    </row>
    <row r="3160" spans="1:5" x14ac:dyDescent="0.3">
      <c r="A3160">
        <v>71037</v>
      </c>
      <c r="B3160">
        <v>2010</v>
      </c>
      <c r="C3160">
        <v>2</v>
      </c>
      <c r="D3160">
        <v>89</v>
      </c>
      <c r="E3160" s="1">
        <v>64.97</v>
      </c>
    </row>
    <row r="3161" spans="1:5" x14ac:dyDescent="0.3">
      <c r="A3161">
        <v>71037</v>
      </c>
      <c r="B3161">
        <v>2011</v>
      </c>
      <c r="C3161">
        <v>2</v>
      </c>
      <c r="D3161">
        <v>83</v>
      </c>
      <c r="E3161" s="1">
        <v>60.589999999999996</v>
      </c>
    </row>
    <row r="3162" spans="1:5" x14ac:dyDescent="0.3">
      <c r="A3162">
        <v>71037</v>
      </c>
      <c r="B3162">
        <v>2012</v>
      </c>
      <c r="C3162">
        <v>2</v>
      </c>
      <c r="D3162">
        <v>92</v>
      </c>
      <c r="E3162" s="1">
        <v>67.16</v>
      </c>
    </row>
    <row r="3163" spans="1:5" x14ac:dyDescent="0.3">
      <c r="A3163">
        <v>71037</v>
      </c>
      <c r="B3163">
        <v>2013</v>
      </c>
      <c r="C3163">
        <v>2</v>
      </c>
      <c r="D3163">
        <v>96</v>
      </c>
      <c r="E3163" s="1">
        <v>70.08</v>
      </c>
    </row>
    <row r="3164" spans="1:5" x14ac:dyDescent="0.3">
      <c r="A3164">
        <v>71037</v>
      </c>
      <c r="B3164">
        <v>2014</v>
      </c>
      <c r="C3164">
        <v>2</v>
      </c>
      <c r="D3164">
        <v>72</v>
      </c>
      <c r="E3164" s="1">
        <v>52.56</v>
      </c>
    </row>
    <row r="3165" spans="1:5" x14ac:dyDescent="0.3">
      <c r="A3165">
        <v>71037</v>
      </c>
      <c r="B3165">
        <v>2015</v>
      </c>
      <c r="C3165">
        <v>2</v>
      </c>
      <c r="D3165">
        <v>90</v>
      </c>
      <c r="E3165" s="1">
        <v>65.7</v>
      </c>
    </row>
    <row r="3166" spans="1:5" x14ac:dyDescent="0.3">
      <c r="A3166">
        <v>71037</v>
      </c>
      <c r="B3166">
        <v>2016</v>
      </c>
      <c r="C3166">
        <v>2</v>
      </c>
      <c r="D3166">
        <v>93</v>
      </c>
      <c r="E3166" s="1">
        <v>67.89</v>
      </c>
    </row>
    <row r="3167" spans="1:5" x14ac:dyDescent="0.3">
      <c r="A3167">
        <v>71037</v>
      </c>
      <c r="B3167">
        <v>2017</v>
      </c>
      <c r="C3167">
        <v>2</v>
      </c>
      <c r="D3167">
        <v>79</v>
      </c>
      <c r="E3167" s="1">
        <v>57.67</v>
      </c>
    </row>
    <row r="3168" spans="1:5" x14ac:dyDescent="0.3">
      <c r="A3168">
        <v>71037</v>
      </c>
      <c r="B3168">
        <v>2018</v>
      </c>
      <c r="C3168">
        <v>2</v>
      </c>
      <c r="D3168">
        <v>97</v>
      </c>
      <c r="E3168" s="1">
        <v>70.81</v>
      </c>
    </row>
    <row r="3169" spans="1:5" x14ac:dyDescent="0.3">
      <c r="A3169">
        <v>71037</v>
      </c>
      <c r="B3169">
        <v>2019</v>
      </c>
      <c r="C3169">
        <v>2</v>
      </c>
      <c r="D3169">
        <v>83</v>
      </c>
      <c r="E3169" s="1">
        <v>60.589999999999996</v>
      </c>
    </row>
    <row r="3170" spans="1:5" x14ac:dyDescent="0.3">
      <c r="A3170">
        <v>71045</v>
      </c>
      <c r="B3170">
        <v>2009</v>
      </c>
      <c r="C3170">
        <v>2</v>
      </c>
      <c r="D3170">
        <v>43</v>
      </c>
      <c r="E3170" s="1">
        <v>31.39</v>
      </c>
    </row>
    <row r="3171" spans="1:5" x14ac:dyDescent="0.3">
      <c r="A3171">
        <v>71045</v>
      </c>
      <c r="B3171">
        <v>2010</v>
      </c>
      <c r="C3171">
        <v>2</v>
      </c>
      <c r="D3171">
        <v>54</v>
      </c>
      <c r="E3171" s="1">
        <v>39.42</v>
      </c>
    </row>
    <row r="3172" spans="1:5" x14ac:dyDescent="0.3">
      <c r="A3172">
        <v>71045</v>
      </c>
      <c r="B3172">
        <v>2011</v>
      </c>
      <c r="C3172">
        <v>2</v>
      </c>
      <c r="D3172">
        <v>41</v>
      </c>
      <c r="E3172" s="1">
        <v>29.93</v>
      </c>
    </row>
    <row r="3173" spans="1:5" x14ac:dyDescent="0.3">
      <c r="A3173">
        <v>71045</v>
      </c>
      <c r="B3173">
        <v>2012</v>
      </c>
      <c r="C3173">
        <v>2</v>
      </c>
      <c r="D3173">
        <v>41</v>
      </c>
      <c r="E3173" s="1">
        <v>29.93</v>
      </c>
    </row>
    <row r="3174" spans="1:5" x14ac:dyDescent="0.3">
      <c r="A3174">
        <v>71045</v>
      </c>
      <c r="B3174">
        <v>2013</v>
      </c>
      <c r="C3174">
        <v>2</v>
      </c>
      <c r="D3174">
        <v>50</v>
      </c>
      <c r="E3174" s="1">
        <v>36.5</v>
      </c>
    </row>
    <row r="3175" spans="1:5" x14ac:dyDescent="0.3">
      <c r="A3175">
        <v>71045</v>
      </c>
      <c r="B3175">
        <v>2014</v>
      </c>
      <c r="C3175">
        <v>2</v>
      </c>
      <c r="D3175">
        <v>55</v>
      </c>
      <c r="E3175" s="1">
        <v>40.15</v>
      </c>
    </row>
    <row r="3176" spans="1:5" x14ac:dyDescent="0.3">
      <c r="A3176">
        <v>71045</v>
      </c>
      <c r="B3176">
        <v>2015</v>
      </c>
      <c r="C3176">
        <v>2</v>
      </c>
      <c r="D3176">
        <v>52</v>
      </c>
      <c r="E3176" s="1">
        <v>37.96</v>
      </c>
    </row>
    <row r="3177" spans="1:5" x14ac:dyDescent="0.3">
      <c r="A3177">
        <v>71045</v>
      </c>
      <c r="B3177">
        <v>2016</v>
      </c>
      <c r="C3177">
        <v>2</v>
      </c>
      <c r="D3177">
        <v>36</v>
      </c>
      <c r="E3177" s="1">
        <v>26.28</v>
      </c>
    </row>
    <row r="3178" spans="1:5" x14ac:dyDescent="0.3">
      <c r="A3178">
        <v>71045</v>
      </c>
      <c r="B3178">
        <v>2017</v>
      </c>
      <c r="C3178">
        <v>2</v>
      </c>
      <c r="D3178">
        <v>42</v>
      </c>
      <c r="E3178" s="1">
        <v>30.66</v>
      </c>
    </row>
    <row r="3179" spans="1:5" x14ac:dyDescent="0.3">
      <c r="A3179">
        <v>71045</v>
      </c>
      <c r="B3179">
        <v>2018</v>
      </c>
      <c r="C3179">
        <v>2</v>
      </c>
      <c r="D3179">
        <v>35</v>
      </c>
      <c r="E3179" s="1">
        <v>25.55</v>
      </c>
    </row>
    <row r="3180" spans="1:5" x14ac:dyDescent="0.3">
      <c r="A3180">
        <v>71045</v>
      </c>
      <c r="B3180">
        <v>2019</v>
      </c>
      <c r="C3180">
        <v>2</v>
      </c>
      <c r="D3180">
        <v>46</v>
      </c>
      <c r="E3180" s="1">
        <v>33.58</v>
      </c>
    </row>
    <row r="3181" spans="1:5" x14ac:dyDescent="0.3">
      <c r="A3181">
        <v>71053</v>
      </c>
      <c r="B3181">
        <v>2009</v>
      </c>
      <c r="C3181">
        <v>2</v>
      </c>
      <c r="D3181">
        <v>257</v>
      </c>
      <c r="E3181" s="1">
        <v>187.60999999999999</v>
      </c>
    </row>
    <row r="3182" spans="1:5" x14ac:dyDescent="0.3">
      <c r="A3182">
        <v>71053</v>
      </c>
      <c r="B3182">
        <v>2010</v>
      </c>
      <c r="C3182">
        <v>2</v>
      </c>
      <c r="D3182">
        <v>239</v>
      </c>
      <c r="E3182" s="1">
        <v>174.47</v>
      </c>
    </row>
    <row r="3183" spans="1:5" x14ac:dyDescent="0.3">
      <c r="A3183">
        <v>71053</v>
      </c>
      <c r="B3183">
        <v>2011</v>
      </c>
      <c r="C3183">
        <v>2</v>
      </c>
      <c r="D3183">
        <v>203</v>
      </c>
      <c r="E3183" s="1">
        <v>148.19</v>
      </c>
    </row>
    <row r="3184" spans="1:5" x14ac:dyDescent="0.3">
      <c r="A3184">
        <v>71053</v>
      </c>
      <c r="B3184">
        <v>2012</v>
      </c>
      <c r="C3184">
        <v>2</v>
      </c>
      <c r="D3184">
        <v>220</v>
      </c>
      <c r="E3184" s="1">
        <v>160.6</v>
      </c>
    </row>
    <row r="3185" spans="1:5" x14ac:dyDescent="0.3">
      <c r="A3185">
        <v>71053</v>
      </c>
      <c r="B3185">
        <v>2013</v>
      </c>
      <c r="C3185">
        <v>2</v>
      </c>
      <c r="D3185">
        <v>211</v>
      </c>
      <c r="E3185" s="1">
        <v>154.03</v>
      </c>
    </row>
    <row r="3186" spans="1:5" x14ac:dyDescent="0.3">
      <c r="A3186">
        <v>71053</v>
      </c>
      <c r="B3186">
        <v>2014</v>
      </c>
      <c r="C3186">
        <v>2</v>
      </c>
      <c r="D3186">
        <v>233</v>
      </c>
      <c r="E3186" s="1">
        <v>170.09</v>
      </c>
    </row>
    <row r="3187" spans="1:5" x14ac:dyDescent="0.3">
      <c r="A3187">
        <v>71053</v>
      </c>
      <c r="B3187">
        <v>2015</v>
      </c>
      <c r="C3187">
        <v>2</v>
      </c>
      <c r="D3187">
        <v>242</v>
      </c>
      <c r="E3187" s="1">
        <v>176.66</v>
      </c>
    </row>
    <row r="3188" spans="1:5" x14ac:dyDescent="0.3">
      <c r="A3188">
        <v>71053</v>
      </c>
      <c r="B3188">
        <v>2016</v>
      </c>
      <c r="C3188">
        <v>2</v>
      </c>
      <c r="D3188">
        <v>230</v>
      </c>
      <c r="E3188" s="1">
        <v>167.9</v>
      </c>
    </row>
    <row r="3189" spans="1:5" x14ac:dyDescent="0.3">
      <c r="A3189">
        <v>71053</v>
      </c>
      <c r="B3189">
        <v>2017</v>
      </c>
      <c r="C3189">
        <v>2</v>
      </c>
      <c r="D3189">
        <v>190</v>
      </c>
      <c r="E3189" s="1">
        <v>138.69999999999999</v>
      </c>
    </row>
    <row r="3190" spans="1:5" x14ac:dyDescent="0.3">
      <c r="A3190">
        <v>71053</v>
      </c>
      <c r="B3190">
        <v>2018</v>
      </c>
      <c r="C3190">
        <v>2</v>
      </c>
      <c r="D3190">
        <v>210</v>
      </c>
      <c r="E3190" s="1">
        <v>153.29999999999998</v>
      </c>
    </row>
    <row r="3191" spans="1:5" x14ac:dyDescent="0.3">
      <c r="A3191">
        <v>71053</v>
      </c>
      <c r="B3191">
        <v>2019</v>
      </c>
      <c r="C3191">
        <v>2</v>
      </c>
      <c r="D3191">
        <v>186</v>
      </c>
      <c r="E3191" s="1">
        <v>135.78</v>
      </c>
    </row>
    <row r="3192" spans="1:5" x14ac:dyDescent="0.3">
      <c r="A3192">
        <v>71057</v>
      </c>
      <c r="B3192">
        <v>2009</v>
      </c>
      <c r="C3192">
        <v>2</v>
      </c>
      <c r="D3192">
        <v>101</v>
      </c>
      <c r="E3192" s="1">
        <v>73.73</v>
      </c>
    </row>
    <row r="3193" spans="1:5" x14ac:dyDescent="0.3">
      <c r="A3193">
        <v>71057</v>
      </c>
      <c r="B3193">
        <v>2010</v>
      </c>
      <c r="C3193">
        <v>2</v>
      </c>
      <c r="D3193">
        <v>100</v>
      </c>
      <c r="E3193" s="1">
        <v>73</v>
      </c>
    </row>
    <row r="3194" spans="1:5" x14ac:dyDescent="0.3">
      <c r="A3194">
        <v>71057</v>
      </c>
      <c r="B3194">
        <v>2011</v>
      </c>
      <c r="C3194">
        <v>2</v>
      </c>
      <c r="D3194">
        <v>115</v>
      </c>
      <c r="E3194" s="1">
        <v>83.95</v>
      </c>
    </row>
    <row r="3195" spans="1:5" x14ac:dyDescent="0.3">
      <c r="A3195">
        <v>71057</v>
      </c>
      <c r="B3195">
        <v>2012</v>
      </c>
      <c r="C3195">
        <v>2</v>
      </c>
      <c r="D3195">
        <v>108</v>
      </c>
      <c r="E3195" s="1">
        <v>78.84</v>
      </c>
    </row>
    <row r="3196" spans="1:5" x14ac:dyDescent="0.3">
      <c r="A3196">
        <v>71057</v>
      </c>
      <c r="B3196">
        <v>2013</v>
      </c>
      <c r="C3196">
        <v>2</v>
      </c>
      <c r="D3196">
        <v>128</v>
      </c>
      <c r="E3196" s="1">
        <v>93.44</v>
      </c>
    </row>
    <row r="3197" spans="1:5" x14ac:dyDescent="0.3">
      <c r="A3197">
        <v>71057</v>
      </c>
      <c r="B3197">
        <v>2014</v>
      </c>
      <c r="C3197">
        <v>2</v>
      </c>
      <c r="D3197">
        <v>123</v>
      </c>
      <c r="E3197" s="1">
        <v>89.789999999999992</v>
      </c>
    </row>
    <row r="3198" spans="1:5" x14ac:dyDescent="0.3">
      <c r="A3198">
        <v>71057</v>
      </c>
      <c r="B3198">
        <v>2015</v>
      </c>
      <c r="C3198">
        <v>2</v>
      </c>
      <c r="D3198">
        <v>111</v>
      </c>
      <c r="E3198" s="1">
        <v>81.03</v>
      </c>
    </row>
    <row r="3199" spans="1:5" x14ac:dyDescent="0.3">
      <c r="A3199">
        <v>71057</v>
      </c>
      <c r="B3199">
        <v>2016</v>
      </c>
      <c r="C3199">
        <v>2</v>
      </c>
      <c r="D3199">
        <v>91</v>
      </c>
      <c r="E3199" s="1">
        <v>66.429999999999993</v>
      </c>
    </row>
    <row r="3200" spans="1:5" x14ac:dyDescent="0.3">
      <c r="A3200">
        <v>71057</v>
      </c>
      <c r="B3200">
        <v>2017</v>
      </c>
      <c r="C3200">
        <v>2</v>
      </c>
      <c r="D3200">
        <v>86</v>
      </c>
      <c r="E3200" s="1">
        <v>62.78</v>
      </c>
    </row>
    <row r="3201" spans="1:5" x14ac:dyDescent="0.3">
      <c r="A3201">
        <v>71057</v>
      </c>
      <c r="B3201">
        <v>2018</v>
      </c>
      <c r="C3201">
        <v>2</v>
      </c>
      <c r="D3201">
        <v>111</v>
      </c>
      <c r="E3201" s="1">
        <v>81.03</v>
      </c>
    </row>
    <row r="3202" spans="1:5" x14ac:dyDescent="0.3">
      <c r="A3202">
        <v>71057</v>
      </c>
      <c r="B3202">
        <v>2019</v>
      </c>
      <c r="C3202">
        <v>2</v>
      </c>
      <c r="D3202">
        <v>87</v>
      </c>
      <c r="E3202" s="1">
        <v>63.51</v>
      </c>
    </row>
    <row r="3203" spans="1:5" x14ac:dyDescent="0.3">
      <c r="A3203">
        <v>71066</v>
      </c>
      <c r="B3203">
        <v>2009</v>
      </c>
      <c r="C3203">
        <v>2</v>
      </c>
      <c r="D3203">
        <v>116</v>
      </c>
      <c r="E3203" s="1">
        <v>84.679999999999993</v>
      </c>
    </row>
    <row r="3204" spans="1:5" x14ac:dyDescent="0.3">
      <c r="A3204">
        <v>71066</v>
      </c>
      <c r="B3204">
        <v>2010</v>
      </c>
      <c r="C3204">
        <v>2</v>
      </c>
      <c r="D3204">
        <v>142</v>
      </c>
      <c r="E3204" s="1">
        <v>103.66</v>
      </c>
    </row>
    <row r="3205" spans="1:5" x14ac:dyDescent="0.3">
      <c r="A3205">
        <v>71066</v>
      </c>
      <c r="B3205">
        <v>2011</v>
      </c>
      <c r="C3205">
        <v>2</v>
      </c>
      <c r="D3205">
        <v>131</v>
      </c>
      <c r="E3205" s="1">
        <v>95.63</v>
      </c>
    </row>
    <row r="3206" spans="1:5" x14ac:dyDescent="0.3">
      <c r="A3206">
        <v>71066</v>
      </c>
      <c r="B3206">
        <v>2012</v>
      </c>
      <c r="C3206">
        <v>2</v>
      </c>
      <c r="D3206">
        <v>129</v>
      </c>
      <c r="E3206" s="1">
        <v>94.17</v>
      </c>
    </row>
    <row r="3207" spans="1:5" x14ac:dyDescent="0.3">
      <c r="A3207">
        <v>71066</v>
      </c>
      <c r="B3207">
        <v>2013</v>
      </c>
      <c r="C3207">
        <v>2</v>
      </c>
      <c r="D3207">
        <v>146</v>
      </c>
      <c r="E3207" s="1">
        <v>106.58</v>
      </c>
    </row>
    <row r="3208" spans="1:5" x14ac:dyDescent="0.3">
      <c r="A3208">
        <v>71066</v>
      </c>
      <c r="B3208">
        <v>2014</v>
      </c>
      <c r="C3208">
        <v>2</v>
      </c>
      <c r="D3208">
        <v>138</v>
      </c>
      <c r="E3208" s="1">
        <v>100.74</v>
      </c>
    </row>
    <row r="3209" spans="1:5" x14ac:dyDescent="0.3">
      <c r="A3209">
        <v>71066</v>
      </c>
      <c r="B3209">
        <v>2015</v>
      </c>
      <c r="C3209">
        <v>2</v>
      </c>
      <c r="D3209">
        <v>116</v>
      </c>
      <c r="E3209" s="1">
        <v>84.679999999999993</v>
      </c>
    </row>
    <row r="3210" spans="1:5" x14ac:dyDescent="0.3">
      <c r="A3210">
        <v>71066</v>
      </c>
      <c r="B3210">
        <v>2016</v>
      </c>
      <c r="C3210">
        <v>2</v>
      </c>
      <c r="D3210">
        <v>135</v>
      </c>
      <c r="E3210" s="1">
        <v>98.55</v>
      </c>
    </row>
    <row r="3211" spans="1:5" x14ac:dyDescent="0.3">
      <c r="A3211">
        <v>71066</v>
      </c>
      <c r="B3211">
        <v>2017</v>
      </c>
      <c r="C3211">
        <v>2</v>
      </c>
      <c r="D3211">
        <v>127</v>
      </c>
      <c r="E3211" s="1">
        <v>92.71</v>
      </c>
    </row>
    <row r="3212" spans="1:5" x14ac:dyDescent="0.3">
      <c r="A3212">
        <v>71066</v>
      </c>
      <c r="B3212">
        <v>2018</v>
      </c>
      <c r="C3212">
        <v>2</v>
      </c>
      <c r="D3212">
        <v>121</v>
      </c>
      <c r="E3212" s="1">
        <v>88.33</v>
      </c>
    </row>
    <row r="3213" spans="1:5" x14ac:dyDescent="0.3">
      <c r="A3213">
        <v>71066</v>
      </c>
      <c r="B3213">
        <v>2019</v>
      </c>
      <c r="C3213">
        <v>2</v>
      </c>
      <c r="D3213">
        <v>115</v>
      </c>
      <c r="E3213" s="1">
        <v>83.95</v>
      </c>
    </row>
    <row r="3214" spans="1:5" x14ac:dyDescent="0.3">
      <c r="A3214">
        <v>71067</v>
      </c>
      <c r="B3214">
        <v>2009</v>
      </c>
      <c r="C3214">
        <v>2</v>
      </c>
      <c r="D3214">
        <v>37</v>
      </c>
      <c r="E3214" s="1">
        <v>27.009999999999998</v>
      </c>
    </row>
    <row r="3215" spans="1:5" x14ac:dyDescent="0.3">
      <c r="A3215">
        <v>71067</v>
      </c>
      <c r="B3215">
        <v>2010</v>
      </c>
      <c r="C3215">
        <v>2</v>
      </c>
      <c r="D3215">
        <v>34</v>
      </c>
      <c r="E3215" s="1">
        <v>24.82</v>
      </c>
    </row>
    <row r="3216" spans="1:5" x14ac:dyDescent="0.3">
      <c r="A3216">
        <v>71067</v>
      </c>
      <c r="B3216">
        <v>2011</v>
      </c>
      <c r="C3216">
        <v>2</v>
      </c>
      <c r="D3216">
        <v>30</v>
      </c>
      <c r="E3216" s="1">
        <v>21.9</v>
      </c>
    </row>
    <row r="3217" spans="1:5" x14ac:dyDescent="0.3">
      <c r="A3217">
        <v>71067</v>
      </c>
      <c r="B3217">
        <v>2012</v>
      </c>
      <c r="C3217">
        <v>2</v>
      </c>
      <c r="D3217">
        <v>46</v>
      </c>
      <c r="E3217" s="1">
        <v>33.58</v>
      </c>
    </row>
    <row r="3218" spans="1:5" x14ac:dyDescent="0.3">
      <c r="A3218">
        <v>71067</v>
      </c>
      <c r="B3218">
        <v>2013</v>
      </c>
      <c r="C3218">
        <v>2</v>
      </c>
      <c r="D3218">
        <v>35</v>
      </c>
      <c r="E3218" s="1">
        <v>25.55</v>
      </c>
    </row>
    <row r="3219" spans="1:5" x14ac:dyDescent="0.3">
      <c r="A3219">
        <v>71067</v>
      </c>
      <c r="B3219">
        <v>2014</v>
      </c>
      <c r="C3219">
        <v>2</v>
      </c>
      <c r="D3219">
        <v>45</v>
      </c>
      <c r="E3219" s="1">
        <v>32.85</v>
      </c>
    </row>
    <row r="3220" spans="1:5" x14ac:dyDescent="0.3">
      <c r="A3220">
        <v>71067</v>
      </c>
      <c r="B3220">
        <v>2015</v>
      </c>
      <c r="C3220">
        <v>2</v>
      </c>
      <c r="D3220">
        <v>44</v>
      </c>
      <c r="E3220" s="1">
        <v>32.119999999999997</v>
      </c>
    </row>
    <row r="3221" spans="1:5" x14ac:dyDescent="0.3">
      <c r="A3221">
        <v>71067</v>
      </c>
      <c r="B3221">
        <v>2016</v>
      </c>
      <c r="C3221">
        <v>2</v>
      </c>
      <c r="D3221">
        <v>48</v>
      </c>
      <c r="E3221" s="1">
        <v>35.04</v>
      </c>
    </row>
    <row r="3222" spans="1:5" x14ac:dyDescent="0.3">
      <c r="A3222">
        <v>71067</v>
      </c>
      <c r="B3222">
        <v>2017</v>
      </c>
      <c r="C3222">
        <v>2</v>
      </c>
      <c r="D3222">
        <v>53</v>
      </c>
      <c r="E3222" s="1">
        <v>38.69</v>
      </c>
    </row>
    <row r="3223" spans="1:5" x14ac:dyDescent="0.3">
      <c r="A3223">
        <v>71067</v>
      </c>
      <c r="B3223">
        <v>2018</v>
      </c>
      <c r="C3223">
        <v>2</v>
      </c>
      <c r="D3223">
        <v>41</v>
      </c>
      <c r="E3223" s="1">
        <v>29.93</v>
      </c>
    </row>
    <row r="3224" spans="1:5" x14ac:dyDescent="0.3">
      <c r="A3224">
        <v>71067</v>
      </c>
      <c r="B3224">
        <v>2019</v>
      </c>
      <c r="C3224">
        <v>2</v>
      </c>
      <c r="D3224">
        <v>44</v>
      </c>
      <c r="E3224" s="1">
        <v>32.119999999999997</v>
      </c>
    </row>
    <row r="3225" spans="1:5" x14ac:dyDescent="0.3">
      <c r="A3225">
        <v>71069</v>
      </c>
      <c r="B3225">
        <v>2009</v>
      </c>
      <c r="C3225">
        <v>2</v>
      </c>
      <c r="D3225">
        <v>63</v>
      </c>
      <c r="E3225" s="1">
        <v>45.99</v>
      </c>
    </row>
    <row r="3226" spans="1:5" x14ac:dyDescent="0.3">
      <c r="A3226">
        <v>71069</v>
      </c>
      <c r="B3226">
        <v>2010</v>
      </c>
      <c r="C3226">
        <v>2</v>
      </c>
      <c r="D3226">
        <v>70</v>
      </c>
      <c r="E3226" s="1">
        <v>51.1</v>
      </c>
    </row>
    <row r="3227" spans="1:5" x14ac:dyDescent="0.3">
      <c r="A3227">
        <v>71069</v>
      </c>
      <c r="B3227">
        <v>2011</v>
      </c>
      <c r="C3227">
        <v>2</v>
      </c>
      <c r="D3227">
        <v>57</v>
      </c>
      <c r="E3227" s="1">
        <v>41.61</v>
      </c>
    </row>
    <row r="3228" spans="1:5" x14ac:dyDescent="0.3">
      <c r="A3228">
        <v>71069</v>
      </c>
      <c r="B3228">
        <v>2012</v>
      </c>
      <c r="C3228">
        <v>2</v>
      </c>
      <c r="D3228">
        <v>65</v>
      </c>
      <c r="E3228" s="1">
        <v>47.449999999999996</v>
      </c>
    </row>
    <row r="3229" spans="1:5" x14ac:dyDescent="0.3">
      <c r="A3229">
        <v>71069</v>
      </c>
      <c r="B3229">
        <v>2013</v>
      </c>
      <c r="C3229">
        <v>2</v>
      </c>
      <c r="D3229">
        <v>65</v>
      </c>
      <c r="E3229" s="1">
        <v>47.449999999999996</v>
      </c>
    </row>
    <row r="3230" spans="1:5" x14ac:dyDescent="0.3">
      <c r="A3230">
        <v>71069</v>
      </c>
      <c r="B3230">
        <v>2014</v>
      </c>
      <c r="C3230">
        <v>2</v>
      </c>
      <c r="D3230">
        <v>57</v>
      </c>
      <c r="E3230" s="1">
        <v>41.61</v>
      </c>
    </row>
    <row r="3231" spans="1:5" x14ac:dyDescent="0.3">
      <c r="A3231">
        <v>71069</v>
      </c>
      <c r="B3231">
        <v>2015</v>
      </c>
      <c r="C3231">
        <v>2</v>
      </c>
      <c r="D3231">
        <v>63</v>
      </c>
      <c r="E3231" s="1">
        <v>45.99</v>
      </c>
    </row>
    <row r="3232" spans="1:5" x14ac:dyDescent="0.3">
      <c r="A3232">
        <v>71069</v>
      </c>
      <c r="B3232">
        <v>2016</v>
      </c>
      <c r="C3232">
        <v>2</v>
      </c>
      <c r="D3232">
        <v>70</v>
      </c>
      <c r="E3232" s="1">
        <v>51.1</v>
      </c>
    </row>
    <row r="3233" spans="1:5" x14ac:dyDescent="0.3">
      <c r="A3233">
        <v>71069</v>
      </c>
      <c r="B3233">
        <v>2017</v>
      </c>
      <c r="C3233">
        <v>2</v>
      </c>
      <c r="D3233">
        <v>68</v>
      </c>
      <c r="E3233" s="1">
        <v>49.64</v>
      </c>
    </row>
    <row r="3234" spans="1:5" x14ac:dyDescent="0.3">
      <c r="A3234">
        <v>71069</v>
      </c>
      <c r="B3234">
        <v>2018</v>
      </c>
      <c r="C3234">
        <v>2</v>
      </c>
      <c r="D3234">
        <v>51</v>
      </c>
      <c r="E3234" s="1">
        <v>37.229999999999997</v>
      </c>
    </row>
    <row r="3235" spans="1:5" x14ac:dyDescent="0.3">
      <c r="A3235">
        <v>71069</v>
      </c>
      <c r="B3235">
        <v>2019</v>
      </c>
      <c r="C3235">
        <v>2</v>
      </c>
      <c r="D3235">
        <v>55</v>
      </c>
      <c r="E3235" s="1">
        <v>40.15</v>
      </c>
    </row>
    <row r="3236" spans="1:5" x14ac:dyDescent="0.3">
      <c r="A3236">
        <v>71070</v>
      </c>
      <c r="B3236">
        <v>2009</v>
      </c>
      <c r="C3236">
        <v>2</v>
      </c>
      <c r="D3236">
        <v>183</v>
      </c>
      <c r="E3236" s="1">
        <v>133.59</v>
      </c>
    </row>
    <row r="3237" spans="1:5" x14ac:dyDescent="0.3">
      <c r="A3237">
        <v>71070</v>
      </c>
      <c r="B3237">
        <v>2010</v>
      </c>
      <c r="C3237">
        <v>2</v>
      </c>
      <c r="D3237">
        <v>216</v>
      </c>
      <c r="E3237" s="1">
        <v>157.68</v>
      </c>
    </row>
    <row r="3238" spans="1:5" x14ac:dyDescent="0.3">
      <c r="A3238">
        <v>71070</v>
      </c>
      <c r="B3238">
        <v>2011</v>
      </c>
      <c r="C3238">
        <v>2</v>
      </c>
      <c r="D3238">
        <v>196</v>
      </c>
      <c r="E3238" s="1">
        <v>143.07999999999998</v>
      </c>
    </row>
    <row r="3239" spans="1:5" x14ac:dyDescent="0.3">
      <c r="A3239">
        <v>71070</v>
      </c>
      <c r="B3239">
        <v>2012</v>
      </c>
      <c r="C3239">
        <v>2</v>
      </c>
      <c r="D3239">
        <v>198</v>
      </c>
      <c r="E3239" s="1">
        <v>144.54</v>
      </c>
    </row>
    <row r="3240" spans="1:5" x14ac:dyDescent="0.3">
      <c r="A3240">
        <v>71070</v>
      </c>
      <c r="B3240">
        <v>2013</v>
      </c>
      <c r="C3240">
        <v>2</v>
      </c>
      <c r="D3240">
        <v>226</v>
      </c>
      <c r="E3240" s="1">
        <v>164.98</v>
      </c>
    </row>
    <row r="3241" spans="1:5" x14ac:dyDescent="0.3">
      <c r="A3241">
        <v>71070</v>
      </c>
      <c r="B3241">
        <v>2014</v>
      </c>
      <c r="C3241">
        <v>2</v>
      </c>
      <c r="D3241">
        <v>212</v>
      </c>
      <c r="E3241" s="1">
        <v>154.76</v>
      </c>
    </row>
    <row r="3242" spans="1:5" x14ac:dyDescent="0.3">
      <c r="A3242">
        <v>71070</v>
      </c>
      <c r="B3242">
        <v>2015</v>
      </c>
      <c r="C3242">
        <v>2</v>
      </c>
      <c r="D3242">
        <v>199</v>
      </c>
      <c r="E3242" s="1">
        <v>145.27000000000001</v>
      </c>
    </row>
    <row r="3243" spans="1:5" x14ac:dyDescent="0.3">
      <c r="A3243">
        <v>71070</v>
      </c>
      <c r="B3243">
        <v>2016</v>
      </c>
      <c r="C3243">
        <v>2</v>
      </c>
      <c r="D3243">
        <v>183</v>
      </c>
      <c r="E3243" s="1">
        <v>133.59</v>
      </c>
    </row>
    <row r="3244" spans="1:5" x14ac:dyDescent="0.3">
      <c r="A3244">
        <v>71070</v>
      </c>
      <c r="B3244">
        <v>2017</v>
      </c>
      <c r="C3244">
        <v>2</v>
      </c>
      <c r="D3244">
        <v>180</v>
      </c>
      <c r="E3244" s="1">
        <v>131.4</v>
      </c>
    </row>
    <row r="3245" spans="1:5" x14ac:dyDescent="0.3">
      <c r="A3245">
        <v>71070</v>
      </c>
      <c r="B3245">
        <v>2018</v>
      </c>
      <c r="C3245">
        <v>2</v>
      </c>
      <c r="D3245">
        <v>184</v>
      </c>
      <c r="E3245" s="1">
        <v>134.32</v>
      </c>
    </row>
    <row r="3246" spans="1:5" x14ac:dyDescent="0.3">
      <c r="A3246">
        <v>71070</v>
      </c>
      <c r="B3246">
        <v>2019</v>
      </c>
      <c r="C3246">
        <v>2</v>
      </c>
      <c r="D3246">
        <v>193</v>
      </c>
      <c r="E3246" s="1">
        <v>140.88999999999999</v>
      </c>
    </row>
    <row r="3247" spans="1:5" x14ac:dyDescent="0.3">
      <c r="A3247">
        <v>72003</v>
      </c>
      <c r="B3247">
        <v>2009</v>
      </c>
      <c r="C3247">
        <v>2</v>
      </c>
      <c r="D3247">
        <v>71</v>
      </c>
      <c r="E3247" s="1">
        <v>51.83</v>
      </c>
    </row>
    <row r="3248" spans="1:5" x14ac:dyDescent="0.3">
      <c r="A3248">
        <v>72003</v>
      </c>
      <c r="B3248">
        <v>2010</v>
      </c>
      <c r="C3248">
        <v>2</v>
      </c>
      <c r="D3248">
        <v>55</v>
      </c>
      <c r="E3248" s="1">
        <v>40.15</v>
      </c>
    </row>
    <row r="3249" spans="1:5" x14ac:dyDescent="0.3">
      <c r="A3249">
        <v>72003</v>
      </c>
      <c r="B3249">
        <v>2011</v>
      </c>
      <c r="C3249">
        <v>2</v>
      </c>
      <c r="D3249">
        <v>63</v>
      </c>
      <c r="E3249" s="1">
        <v>45.99</v>
      </c>
    </row>
    <row r="3250" spans="1:5" x14ac:dyDescent="0.3">
      <c r="A3250">
        <v>72003</v>
      </c>
      <c r="B3250">
        <v>2012</v>
      </c>
      <c r="C3250">
        <v>2</v>
      </c>
      <c r="D3250">
        <v>88</v>
      </c>
      <c r="E3250" s="1">
        <v>64.239999999999995</v>
      </c>
    </row>
    <row r="3251" spans="1:5" x14ac:dyDescent="0.3">
      <c r="A3251">
        <v>72003</v>
      </c>
      <c r="B3251">
        <v>2013</v>
      </c>
      <c r="C3251">
        <v>2</v>
      </c>
      <c r="D3251">
        <v>80</v>
      </c>
      <c r="E3251" s="1">
        <v>58.4</v>
      </c>
    </row>
    <row r="3252" spans="1:5" x14ac:dyDescent="0.3">
      <c r="A3252">
        <v>72003</v>
      </c>
      <c r="B3252">
        <v>2014</v>
      </c>
      <c r="C3252">
        <v>2</v>
      </c>
      <c r="D3252">
        <v>80</v>
      </c>
      <c r="E3252" s="1">
        <v>58.4</v>
      </c>
    </row>
    <row r="3253" spans="1:5" x14ac:dyDescent="0.3">
      <c r="A3253">
        <v>72003</v>
      </c>
      <c r="B3253">
        <v>2015</v>
      </c>
      <c r="C3253">
        <v>2</v>
      </c>
      <c r="D3253">
        <v>77</v>
      </c>
      <c r="E3253" s="1">
        <v>56.21</v>
      </c>
    </row>
    <row r="3254" spans="1:5" x14ac:dyDescent="0.3">
      <c r="A3254">
        <v>72003</v>
      </c>
      <c r="B3254">
        <v>2016</v>
      </c>
      <c r="C3254">
        <v>2</v>
      </c>
      <c r="D3254">
        <v>63</v>
      </c>
      <c r="E3254" s="1">
        <v>45.99</v>
      </c>
    </row>
    <row r="3255" spans="1:5" x14ac:dyDescent="0.3">
      <c r="A3255">
        <v>72003</v>
      </c>
      <c r="B3255">
        <v>2017</v>
      </c>
      <c r="C3255">
        <v>2</v>
      </c>
      <c r="D3255">
        <v>77</v>
      </c>
      <c r="E3255" s="1">
        <v>56.21</v>
      </c>
    </row>
    <row r="3256" spans="1:5" x14ac:dyDescent="0.3">
      <c r="A3256">
        <v>72003</v>
      </c>
      <c r="B3256">
        <v>2018</v>
      </c>
      <c r="C3256">
        <v>2</v>
      </c>
      <c r="D3256">
        <v>85</v>
      </c>
      <c r="E3256" s="1">
        <v>62.05</v>
      </c>
    </row>
    <row r="3257" spans="1:5" x14ac:dyDescent="0.3">
      <c r="A3257">
        <v>72003</v>
      </c>
      <c r="B3257">
        <v>2019</v>
      </c>
      <c r="C3257">
        <v>2</v>
      </c>
      <c r="D3257">
        <v>83</v>
      </c>
      <c r="E3257" s="1">
        <v>60.589999999999996</v>
      </c>
    </row>
    <row r="3258" spans="1:5" x14ac:dyDescent="0.3">
      <c r="A3258">
        <v>72004</v>
      </c>
      <c r="B3258">
        <v>2009</v>
      </c>
      <c r="C3258">
        <v>2</v>
      </c>
      <c r="D3258">
        <v>81</v>
      </c>
      <c r="E3258" s="1">
        <v>59.129999999999995</v>
      </c>
    </row>
    <row r="3259" spans="1:5" x14ac:dyDescent="0.3">
      <c r="A3259">
        <v>72004</v>
      </c>
      <c r="B3259">
        <v>2010</v>
      </c>
      <c r="C3259">
        <v>2</v>
      </c>
      <c r="D3259">
        <v>119</v>
      </c>
      <c r="E3259" s="1">
        <v>86.87</v>
      </c>
    </row>
    <row r="3260" spans="1:5" x14ac:dyDescent="0.3">
      <c r="A3260">
        <v>72004</v>
      </c>
      <c r="B3260">
        <v>2011</v>
      </c>
      <c r="C3260">
        <v>2</v>
      </c>
      <c r="D3260">
        <v>78</v>
      </c>
      <c r="E3260" s="1">
        <v>56.94</v>
      </c>
    </row>
    <row r="3261" spans="1:5" x14ac:dyDescent="0.3">
      <c r="A3261">
        <v>72004</v>
      </c>
      <c r="B3261">
        <v>2012</v>
      </c>
      <c r="C3261">
        <v>2</v>
      </c>
      <c r="D3261">
        <v>95</v>
      </c>
      <c r="E3261" s="1">
        <v>69.349999999999994</v>
      </c>
    </row>
    <row r="3262" spans="1:5" x14ac:dyDescent="0.3">
      <c r="A3262">
        <v>72004</v>
      </c>
      <c r="B3262">
        <v>2013</v>
      </c>
      <c r="C3262">
        <v>2</v>
      </c>
      <c r="D3262">
        <v>104</v>
      </c>
      <c r="E3262" s="1">
        <v>75.92</v>
      </c>
    </row>
    <row r="3263" spans="1:5" x14ac:dyDescent="0.3">
      <c r="A3263">
        <v>72004</v>
      </c>
      <c r="B3263">
        <v>2014</v>
      </c>
      <c r="C3263">
        <v>2</v>
      </c>
      <c r="D3263">
        <v>96</v>
      </c>
      <c r="E3263" s="1">
        <v>70.08</v>
      </c>
    </row>
    <row r="3264" spans="1:5" x14ac:dyDescent="0.3">
      <c r="A3264">
        <v>72004</v>
      </c>
      <c r="B3264">
        <v>2015</v>
      </c>
      <c r="C3264">
        <v>2</v>
      </c>
      <c r="D3264">
        <v>88</v>
      </c>
      <c r="E3264" s="1">
        <v>64.239999999999995</v>
      </c>
    </row>
    <row r="3265" spans="1:5" x14ac:dyDescent="0.3">
      <c r="A3265">
        <v>72004</v>
      </c>
      <c r="B3265">
        <v>2016</v>
      </c>
      <c r="C3265">
        <v>2</v>
      </c>
      <c r="D3265">
        <v>97</v>
      </c>
      <c r="E3265" s="1">
        <v>70.81</v>
      </c>
    </row>
    <row r="3266" spans="1:5" x14ac:dyDescent="0.3">
      <c r="A3266">
        <v>72004</v>
      </c>
      <c r="B3266">
        <v>2017</v>
      </c>
      <c r="C3266">
        <v>2</v>
      </c>
      <c r="D3266">
        <v>81</v>
      </c>
      <c r="E3266" s="1">
        <v>59.129999999999995</v>
      </c>
    </row>
    <row r="3267" spans="1:5" x14ac:dyDescent="0.3">
      <c r="A3267">
        <v>72004</v>
      </c>
      <c r="B3267">
        <v>2018</v>
      </c>
      <c r="C3267">
        <v>2</v>
      </c>
      <c r="D3267">
        <v>83</v>
      </c>
      <c r="E3267" s="1">
        <v>60.589999999999996</v>
      </c>
    </row>
    <row r="3268" spans="1:5" x14ac:dyDescent="0.3">
      <c r="A3268">
        <v>72004</v>
      </c>
      <c r="B3268">
        <v>2019</v>
      </c>
      <c r="C3268">
        <v>2</v>
      </c>
      <c r="D3268">
        <v>89</v>
      </c>
      <c r="E3268" s="1">
        <v>64.97</v>
      </c>
    </row>
    <row r="3269" spans="1:5" x14ac:dyDescent="0.3">
      <c r="A3269">
        <v>72018</v>
      </c>
      <c r="B3269">
        <v>2009</v>
      </c>
      <c r="C3269">
        <v>2</v>
      </c>
      <c r="D3269">
        <v>71</v>
      </c>
      <c r="E3269" s="1">
        <v>51.83</v>
      </c>
    </row>
    <row r="3270" spans="1:5" x14ac:dyDescent="0.3">
      <c r="A3270">
        <v>72018</v>
      </c>
      <c r="B3270">
        <v>2010</v>
      </c>
      <c r="C3270">
        <v>2</v>
      </c>
      <c r="D3270">
        <v>84</v>
      </c>
      <c r="E3270" s="1">
        <v>61.32</v>
      </c>
    </row>
    <row r="3271" spans="1:5" x14ac:dyDescent="0.3">
      <c r="A3271">
        <v>72018</v>
      </c>
      <c r="B3271">
        <v>2011</v>
      </c>
      <c r="C3271">
        <v>2</v>
      </c>
      <c r="D3271">
        <v>76</v>
      </c>
      <c r="E3271" s="1">
        <v>55.48</v>
      </c>
    </row>
    <row r="3272" spans="1:5" x14ac:dyDescent="0.3">
      <c r="A3272">
        <v>72018</v>
      </c>
      <c r="B3272">
        <v>2012</v>
      </c>
      <c r="C3272">
        <v>2</v>
      </c>
      <c r="D3272">
        <v>86</v>
      </c>
      <c r="E3272" s="1">
        <v>62.78</v>
      </c>
    </row>
    <row r="3273" spans="1:5" x14ac:dyDescent="0.3">
      <c r="A3273">
        <v>72018</v>
      </c>
      <c r="B3273">
        <v>2013</v>
      </c>
      <c r="C3273">
        <v>2</v>
      </c>
      <c r="D3273">
        <v>84</v>
      </c>
      <c r="E3273" s="1">
        <v>61.32</v>
      </c>
    </row>
    <row r="3274" spans="1:5" x14ac:dyDescent="0.3">
      <c r="A3274">
        <v>72018</v>
      </c>
      <c r="B3274">
        <v>2014</v>
      </c>
      <c r="C3274">
        <v>2</v>
      </c>
      <c r="D3274">
        <v>87</v>
      </c>
      <c r="E3274" s="1">
        <v>63.51</v>
      </c>
    </row>
    <row r="3275" spans="1:5" x14ac:dyDescent="0.3">
      <c r="A3275">
        <v>72018</v>
      </c>
      <c r="B3275">
        <v>2015</v>
      </c>
      <c r="C3275">
        <v>2</v>
      </c>
      <c r="D3275">
        <v>82</v>
      </c>
      <c r="E3275" s="1">
        <v>59.86</v>
      </c>
    </row>
    <row r="3276" spans="1:5" x14ac:dyDescent="0.3">
      <c r="A3276">
        <v>72018</v>
      </c>
      <c r="B3276">
        <v>2016</v>
      </c>
      <c r="C3276">
        <v>2</v>
      </c>
      <c r="D3276">
        <v>71</v>
      </c>
      <c r="E3276" s="1">
        <v>51.83</v>
      </c>
    </row>
    <row r="3277" spans="1:5" x14ac:dyDescent="0.3">
      <c r="A3277">
        <v>72018</v>
      </c>
      <c r="B3277">
        <v>2017</v>
      </c>
      <c r="C3277">
        <v>2</v>
      </c>
      <c r="D3277">
        <v>87</v>
      </c>
      <c r="E3277" s="1">
        <v>63.51</v>
      </c>
    </row>
    <row r="3278" spans="1:5" x14ac:dyDescent="0.3">
      <c r="A3278">
        <v>72018</v>
      </c>
      <c r="B3278">
        <v>2018</v>
      </c>
      <c r="C3278">
        <v>2</v>
      </c>
      <c r="D3278">
        <v>60</v>
      </c>
      <c r="E3278" s="1">
        <v>43.8</v>
      </c>
    </row>
    <row r="3279" spans="1:5" x14ac:dyDescent="0.3">
      <c r="A3279">
        <v>72018</v>
      </c>
      <c r="B3279">
        <v>2019</v>
      </c>
      <c r="C3279">
        <v>2</v>
      </c>
      <c r="D3279">
        <v>81</v>
      </c>
      <c r="E3279" s="1">
        <v>59.129999999999995</v>
      </c>
    </row>
    <row r="3280" spans="1:5" x14ac:dyDescent="0.3">
      <c r="A3280">
        <v>72020</v>
      </c>
      <c r="B3280">
        <v>2009</v>
      </c>
      <c r="C3280">
        <v>2</v>
      </c>
      <c r="D3280">
        <v>204</v>
      </c>
      <c r="E3280" s="1">
        <v>148.91999999999999</v>
      </c>
    </row>
    <row r="3281" spans="1:5" x14ac:dyDescent="0.3">
      <c r="A3281">
        <v>72020</v>
      </c>
      <c r="B3281">
        <v>2010</v>
      </c>
      <c r="C3281">
        <v>2</v>
      </c>
      <c r="D3281">
        <v>181</v>
      </c>
      <c r="E3281" s="1">
        <v>132.13</v>
      </c>
    </row>
    <row r="3282" spans="1:5" x14ac:dyDescent="0.3">
      <c r="A3282">
        <v>72020</v>
      </c>
      <c r="B3282">
        <v>2011</v>
      </c>
      <c r="C3282">
        <v>2</v>
      </c>
      <c r="D3282">
        <v>196</v>
      </c>
      <c r="E3282" s="1">
        <v>143.07999999999998</v>
      </c>
    </row>
    <row r="3283" spans="1:5" x14ac:dyDescent="0.3">
      <c r="A3283">
        <v>72020</v>
      </c>
      <c r="B3283">
        <v>2012</v>
      </c>
      <c r="C3283">
        <v>2</v>
      </c>
      <c r="D3283">
        <v>219</v>
      </c>
      <c r="E3283" s="1">
        <v>159.87</v>
      </c>
    </row>
    <row r="3284" spans="1:5" x14ac:dyDescent="0.3">
      <c r="A3284">
        <v>72020</v>
      </c>
      <c r="B3284">
        <v>2013</v>
      </c>
      <c r="C3284">
        <v>2</v>
      </c>
      <c r="D3284">
        <v>185</v>
      </c>
      <c r="E3284" s="1">
        <v>135.04999999999998</v>
      </c>
    </row>
    <row r="3285" spans="1:5" x14ac:dyDescent="0.3">
      <c r="A3285">
        <v>72020</v>
      </c>
      <c r="B3285">
        <v>2014</v>
      </c>
      <c r="C3285">
        <v>2</v>
      </c>
      <c r="D3285">
        <v>211</v>
      </c>
      <c r="E3285" s="1">
        <v>154.03</v>
      </c>
    </row>
    <row r="3286" spans="1:5" x14ac:dyDescent="0.3">
      <c r="A3286">
        <v>72020</v>
      </c>
      <c r="B3286">
        <v>2015</v>
      </c>
      <c r="C3286">
        <v>2</v>
      </c>
      <c r="D3286">
        <v>172</v>
      </c>
      <c r="E3286" s="1">
        <v>125.56</v>
      </c>
    </row>
    <row r="3287" spans="1:5" x14ac:dyDescent="0.3">
      <c r="A3287">
        <v>72020</v>
      </c>
      <c r="B3287">
        <v>2016</v>
      </c>
      <c r="C3287">
        <v>2</v>
      </c>
      <c r="D3287">
        <v>225</v>
      </c>
      <c r="E3287" s="1">
        <v>164.25</v>
      </c>
    </row>
    <row r="3288" spans="1:5" x14ac:dyDescent="0.3">
      <c r="A3288">
        <v>72020</v>
      </c>
      <c r="B3288">
        <v>2017</v>
      </c>
      <c r="C3288">
        <v>2</v>
      </c>
      <c r="D3288">
        <v>195</v>
      </c>
      <c r="E3288" s="1">
        <v>142.35</v>
      </c>
    </row>
    <row r="3289" spans="1:5" x14ac:dyDescent="0.3">
      <c r="A3289">
        <v>72020</v>
      </c>
      <c r="B3289">
        <v>2018</v>
      </c>
      <c r="C3289">
        <v>2</v>
      </c>
      <c r="D3289">
        <v>211</v>
      </c>
      <c r="E3289" s="1">
        <v>154.03</v>
      </c>
    </row>
    <row r="3290" spans="1:5" x14ac:dyDescent="0.3">
      <c r="A3290">
        <v>72020</v>
      </c>
      <c r="B3290">
        <v>2019</v>
      </c>
      <c r="C3290">
        <v>2</v>
      </c>
      <c r="D3290">
        <v>200</v>
      </c>
      <c r="E3290" s="1">
        <v>146</v>
      </c>
    </row>
    <row r="3291" spans="1:5" x14ac:dyDescent="0.3">
      <c r="A3291">
        <v>72021</v>
      </c>
      <c r="B3291">
        <v>2009</v>
      </c>
      <c r="C3291">
        <v>2</v>
      </c>
      <c r="D3291">
        <v>141</v>
      </c>
      <c r="E3291" s="1">
        <v>102.92999999999999</v>
      </c>
    </row>
    <row r="3292" spans="1:5" x14ac:dyDescent="0.3">
      <c r="A3292">
        <v>72021</v>
      </c>
      <c r="B3292">
        <v>2010</v>
      </c>
      <c r="C3292">
        <v>2</v>
      </c>
      <c r="D3292">
        <v>152</v>
      </c>
      <c r="E3292" s="1">
        <v>110.96</v>
      </c>
    </row>
    <row r="3293" spans="1:5" x14ac:dyDescent="0.3">
      <c r="A3293">
        <v>72021</v>
      </c>
      <c r="B3293">
        <v>2011</v>
      </c>
      <c r="C3293">
        <v>2</v>
      </c>
      <c r="D3293">
        <v>160</v>
      </c>
      <c r="E3293" s="1">
        <v>116.8</v>
      </c>
    </row>
    <row r="3294" spans="1:5" x14ac:dyDescent="0.3">
      <c r="A3294">
        <v>72021</v>
      </c>
      <c r="B3294">
        <v>2012</v>
      </c>
      <c r="C3294">
        <v>2</v>
      </c>
      <c r="D3294">
        <v>157</v>
      </c>
      <c r="E3294" s="1">
        <v>114.61</v>
      </c>
    </row>
    <row r="3295" spans="1:5" x14ac:dyDescent="0.3">
      <c r="A3295">
        <v>72021</v>
      </c>
      <c r="B3295">
        <v>2013</v>
      </c>
      <c r="C3295">
        <v>2</v>
      </c>
      <c r="D3295">
        <v>163</v>
      </c>
      <c r="E3295" s="1">
        <v>118.99</v>
      </c>
    </row>
    <row r="3296" spans="1:5" x14ac:dyDescent="0.3">
      <c r="A3296">
        <v>72021</v>
      </c>
      <c r="B3296">
        <v>2014</v>
      </c>
      <c r="C3296">
        <v>2</v>
      </c>
      <c r="D3296">
        <v>149</v>
      </c>
      <c r="E3296" s="1">
        <v>108.77</v>
      </c>
    </row>
    <row r="3297" spans="1:5" x14ac:dyDescent="0.3">
      <c r="A3297">
        <v>72021</v>
      </c>
      <c r="B3297">
        <v>2015</v>
      </c>
      <c r="C3297">
        <v>2</v>
      </c>
      <c r="D3297">
        <v>139</v>
      </c>
      <c r="E3297" s="1">
        <v>101.47</v>
      </c>
    </row>
    <row r="3298" spans="1:5" x14ac:dyDescent="0.3">
      <c r="A3298">
        <v>72021</v>
      </c>
      <c r="B3298">
        <v>2016</v>
      </c>
      <c r="C3298">
        <v>2</v>
      </c>
      <c r="D3298">
        <v>131</v>
      </c>
      <c r="E3298" s="1">
        <v>95.63</v>
      </c>
    </row>
    <row r="3299" spans="1:5" x14ac:dyDescent="0.3">
      <c r="A3299">
        <v>72021</v>
      </c>
      <c r="B3299">
        <v>2017</v>
      </c>
      <c r="C3299">
        <v>2</v>
      </c>
      <c r="D3299">
        <v>121</v>
      </c>
      <c r="E3299" s="1">
        <v>88.33</v>
      </c>
    </row>
    <row r="3300" spans="1:5" x14ac:dyDescent="0.3">
      <c r="A3300">
        <v>72021</v>
      </c>
      <c r="B3300">
        <v>2018</v>
      </c>
      <c r="C3300">
        <v>2</v>
      </c>
      <c r="D3300">
        <v>142</v>
      </c>
      <c r="E3300" s="1">
        <v>103.66</v>
      </c>
    </row>
    <row r="3301" spans="1:5" x14ac:dyDescent="0.3">
      <c r="A3301">
        <v>72021</v>
      </c>
      <c r="B3301">
        <v>2019</v>
      </c>
      <c r="C3301">
        <v>2</v>
      </c>
      <c r="D3301">
        <v>104</v>
      </c>
      <c r="E3301" s="1">
        <v>75.92</v>
      </c>
    </row>
    <row r="3302" spans="1:5" x14ac:dyDescent="0.3">
      <c r="A3302">
        <v>72030</v>
      </c>
      <c r="B3302">
        <v>2009</v>
      </c>
      <c r="C3302">
        <v>2</v>
      </c>
      <c r="D3302">
        <v>100</v>
      </c>
      <c r="E3302" s="1">
        <v>73</v>
      </c>
    </row>
    <row r="3303" spans="1:5" x14ac:dyDescent="0.3">
      <c r="A3303">
        <v>72030</v>
      </c>
      <c r="B3303">
        <v>2010</v>
      </c>
      <c r="C3303">
        <v>2</v>
      </c>
      <c r="D3303">
        <v>106</v>
      </c>
      <c r="E3303" s="1">
        <v>77.38</v>
      </c>
    </row>
    <row r="3304" spans="1:5" x14ac:dyDescent="0.3">
      <c r="A3304">
        <v>72030</v>
      </c>
      <c r="B3304">
        <v>2011</v>
      </c>
      <c r="C3304">
        <v>2</v>
      </c>
      <c r="D3304">
        <v>108</v>
      </c>
      <c r="E3304" s="1">
        <v>78.84</v>
      </c>
    </row>
    <row r="3305" spans="1:5" x14ac:dyDescent="0.3">
      <c r="A3305">
        <v>72030</v>
      </c>
      <c r="B3305">
        <v>2012</v>
      </c>
      <c r="C3305">
        <v>2</v>
      </c>
      <c r="D3305">
        <v>98</v>
      </c>
      <c r="E3305" s="1">
        <v>71.539999999999992</v>
      </c>
    </row>
    <row r="3306" spans="1:5" x14ac:dyDescent="0.3">
      <c r="A3306">
        <v>72030</v>
      </c>
      <c r="B3306">
        <v>2013</v>
      </c>
      <c r="C3306">
        <v>2</v>
      </c>
      <c r="D3306">
        <v>129</v>
      </c>
      <c r="E3306" s="1">
        <v>94.17</v>
      </c>
    </row>
    <row r="3307" spans="1:5" x14ac:dyDescent="0.3">
      <c r="A3307">
        <v>72030</v>
      </c>
      <c r="B3307">
        <v>2014</v>
      </c>
      <c r="C3307">
        <v>2</v>
      </c>
      <c r="D3307">
        <v>109</v>
      </c>
      <c r="E3307" s="1">
        <v>79.569999999999993</v>
      </c>
    </row>
    <row r="3308" spans="1:5" x14ac:dyDescent="0.3">
      <c r="A3308">
        <v>72030</v>
      </c>
      <c r="B3308">
        <v>2015</v>
      </c>
      <c r="C3308">
        <v>2</v>
      </c>
      <c r="D3308">
        <v>97</v>
      </c>
      <c r="E3308" s="1">
        <v>70.81</v>
      </c>
    </row>
    <row r="3309" spans="1:5" x14ac:dyDescent="0.3">
      <c r="A3309">
        <v>72030</v>
      </c>
      <c r="B3309">
        <v>2016</v>
      </c>
      <c r="C3309">
        <v>2</v>
      </c>
      <c r="D3309">
        <v>111</v>
      </c>
      <c r="E3309" s="1">
        <v>81.03</v>
      </c>
    </row>
    <row r="3310" spans="1:5" x14ac:dyDescent="0.3">
      <c r="A3310">
        <v>72030</v>
      </c>
      <c r="B3310">
        <v>2017</v>
      </c>
      <c r="C3310">
        <v>2</v>
      </c>
      <c r="D3310">
        <v>97</v>
      </c>
      <c r="E3310" s="1">
        <v>70.81</v>
      </c>
    </row>
    <row r="3311" spans="1:5" x14ac:dyDescent="0.3">
      <c r="A3311">
        <v>72030</v>
      </c>
      <c r="B3311">
        <v>2018</v>
      </c>
      <c r="C3311">
        <v>2</v>
      </c>
      <c r="D3311">
        <v>103</v>
      </c>
      <c r="E3311" s="1">
        <v>75.19</v>
      </c>
    </row>
    <row r="3312" spans="1:5" x14ac:dyDescent="0.3">
      <c r="A3312">
        <v>72030</v>
      </c>
      <c r="B3312">
        <v>2019</v>
      </c>
      <c r="C3312">
        <v>2</v>
      </c>
      <c r="D3312">
        <v>106</v>
      </c>
      <c r="E3312" s="1">
        <v>77.38</v>
      </c>
    </row>
    <row r="3313" spans="1:5" x14ac:dyDescent="0.3">
      <c r="A3313">
        <v>72037</v>
      </c>
      <c r="B3313">
        <v>2009</v>
      </c>
      <c r="C3313">
        <v>2</v>
      </c>
      <c r="D3313">
        <v>86</v>
      </c>
      <c r="E3313" s="1">
        <v>62.78</v>
      </c>
    </row>
    <row r="3314" spans="1:5" x14ac:dyDescent="0.3">
      <c r="A3314">
        <v>72037</v>
      </c>
      <c r="B3314">
        <v>2010</v>
      </c>
      <c r="C3314">
        <v>2</v>
      </c>
      <c r="D3314">
        <v>100</v>
      </c>
      <c r="E3314" s="1">
        <v>73</v>
      </c>
    </row>
    <row r="3315" spans="1:5" x14ac:dyDescent="0.3">
      <c r="A3315">
        <v>72037</v>
      </c>
      <c r="B3315">
        <v>2011</v>
      </c>
      <c r="C3315">
        <v>2</v>
      </c>
      <c r="D3315">
        <v>86</v>
      </c>
      <c r="E3315" s="1">
        <v>62.78</v>
      </c>
    </row>
    <row r="3316" spans="1:5" x14ac:dyDescent="0.3">
      <c r="A3316">
        <v>72037</v>
      </c>
      <c r="B3316">
        <v>2012</v>
      </c>
      <c r="C3316">
        <v>2</v>
      </c>
      <c r="D3316">
        <v>116</v>
      </c>
      <c r="E3316" s="1">
        <v>84.679999999999993</v>
      </c>
    </row>
    <row r="3317" spans="1:5" x14ac:dyDescent="0.3">
      <c r="A3317">
        <v>72037</v>
      </c>
      <c r="B3317">
        <v>2013</v>
      </c>
      <c r="C3317">
        <v>2</v>
      </c>
      <c r="D3317">
        <v>110</v>
      </c>
      <c r="E3317" s="1">
        <v>80.3</v>
      </c>
    </row>
    <row r="3318" spans="1:5" x14ac:dyDescent="0.3">
      <c r="A3318">
        <v>72037</v>
      </c>
      <c r="B3318">
        <v>2014</v>
      </c>
      <c r="C3318">
        <v>2</v>
      </c>
      <c r="D3318">
        <v>94</v>
      </c>
      <c r="E3318" s="1">
        <v>68.62</v>
      </c>
    </row>
    <row r="3319" spans="1:5" x14ac:dyDescent="0.3">
      <c r="A3319">
        <v>72037</v>
      </c>
      <c r="B3319">
        <v>2015</v>
      </c>
      <c r="C3319">
        <v>2</v>
      </c>
      <c r="D3319">
        <v>91</v>
      </c>
      <c r="E3319" s="1">
        <v>66.429999999999993</v>
      </c>
    </row>
    <row r="3320" spans="1:5" x14ac:dyDescent="0.3">
      <c r="A3320">
        <v>72037</v>
      </c>
      <c r="B3320">
        <v>2016</v>
      </c>
      <c r="C3320">
        <v>2</v>
      </c>
      <c r="D3320">
        <v>100</v>
      </c>
      <c r="E3320" s="1">
        <v>73</v>
      </c>
    </row>
    <row r="3321" spans="1:5" x14ac:dyDescent="0.3">
      <c r="A3321">
        <v>72037</v>
      </c>
      <c r="B3321">
        <v>2017</v>
      </c>
      <c r="C3321">
        <v>2</v>
      </c>
      <c r="D3321">
        <v>102</v>
      </c>
      <c r="E3321" s="1">
        <v>74.459999999999994</v>
      </c>
    </row>
    <row r="3322" spans="1:5" x14ac:dyDescent="0.3">
      <c r="A3322">
        <v>72037</v>
      </c>
      <c r="B3322">
        <v>2018</v>
      </c>
      <c r="C3322">
        <v>2</v>
      </c>
      <c r="D3322">
        <v>88</v>
      </c>
      <c r="E3322" s="1">
        <v>64.239999999999995</v>
      </c>
    </row>
    <row r="3323" spans="1:5" x14ac:dyDescent="0.3">
      <c r="A3323">
        <v>72037</v>
      </c>
      <c r="B3323">
        <v>2019</v>
      </c>
      <c r="C3323">
        <v>2</v>
      </c>
      <c r="D3323">
        <v>78</v>
      </c>
      <c r="E3323" s="1">
        <v>56.94</v>
      </c>
    </row>
    <row r="3324" spans="1:5" x14ac:dyDescent="0.3">
      <c r="A3324">
        <v>72038</v>
      </c>
      <c r="B3324">
        <v>2009</v>
      </c>
      <c r="C3324">
        <v>2</v>
      </c>
      <c r="D3324">
        <v>60</v>
      </c>
      <c r="E3324" s="1">
        <v>43.8</v>
      </c>
    </row>
    <row r="3325" spans="1:5" x14ac:dyDescent="0.3">
      <c r="A3325">
        <v>72038</v>
      </c>
      <c r="B3325">
        <v>2010</v>
      </c>
      <c r="C3325">
        <v>2</v>
      </c>
      <c r="D3325">
        <v>70</v>
      </c>
      <c r="E3325" s="1">
        <v>51.1</v>
      </c>
    </row>
    <row r="3326" spans="1:5" x14ac:dyDescent="0.3">
      <c r="A3326">
        <v>72038</v>
      </c>
      <c r="B3326">
        <v>2011</v>
      </c>
      <c r="C3326">
        <v>2</v>
      </c>
      <c r="D3326">
        <v>65</v>
      </c>
      <c r="E3326" s="1">
        <v>47.449999999999996</v>
      </c>
    </row>
    <row r="3327" spans="1:5" x14ac:dyDescent="0.3">
      <c r="A3327">
        <v>72038</v>
      </c>
      <c r="B3327">
        <v>2012</v>
      </c>
      <c r="C3327">
        <v>2</v>
      </c>
      <c r="D3327">
        <v>74</v>
      </c>
      <c r="E3327" s="1">
        <v>54.019999999999996</v>
      </c>
    </row>
    <row r="3328" spans="1:5" x14ac:dyDescent="0.3">
      <c r="A3328">
        <v>72038</v>
      </c>
      <c r="B3328">
        <v>2013</v>
      </c>
      <c r="C3328">
        <v>2</v>
      </c>
      <c r="D3328">
        <v>82</v>
      </c>
      <c r="E3328" s="1">
        <v>59.86</v>
      </c>
    </row>
    <row r="3329" spans="1:5" x14ac:dyDescent="0.3">
      <c r="A3329">
        <v>72038</v>
      </c>
      <c r="B3329">
        <v>2014</v>
      </c>
      <c r="C3329">
        <v>2</v>
      </c>
      <c r="D3329">
        <v>77</v>
      </c>
      <c r="E3329" s="1">
        <v>56.21</v>
      </c>
    </row>
    <row r="3330" spans="1:5" x14ac:dyDescent="0.3">
      <c r="A3330">
        <v>72038</v>
      </c>
      <c r="B3330">
        <v>2015</v>
      </c>
      <c r="C3330">
        <v>2</v>
      </c>
      <c r="D3330">
        <v>74</v>
      </c>
      <c r="E3330" s="1">
        <v>54.019999999999996</v>
      </c>
    </row>
    <row r="3331" spans="1:5" x14ac:dyDescent="0.3">
      <c r="A3331">
        <v>72038</v>
      </c>
      <c r="B3331">
        <v>2016</v>
      </c>
      <c r="C3331">
        <v>2</v>
      </c>
      <c r="D3331">
        <v>72</v>
      </c>
      <c r="E3331" s="1">
        <v>52.56</v>
      </c>
    </row>
    <row r="3332" spans="1:5" x14ac:dyDescent="0.3">
      <c r="A3332">
        <v>72038</v>
      </c>
      <c r="B3332">
        <v>2017</v>
      </c>
      <c r="C3332">
        <v>2</v>
      </c>
      <c r="D3332">
        <v>76</v>
      </c>
      <c r="E3332" s="1">
        <v>55.48</v>
      </c>
    </row>
    <row r="3333" spans="1:5" x14ac:dyDescent="0.3">
      <c r="A3333">
        <v>72038</v>
      </c>
      <c r="B3333">
        <v>2018</v>
      </c>
      <c r="C3333">
        <v>2</v>
      </c>
      <c r="D3333">
        <v>70</v>
      </c>
      <c r="E3333" s="1">
        <v>51.1</v>
      </c>
    </row>
    <row r="3334" spans="1:5" x14ac:dyDescent="0.3">
      <c r="A3334">
        <v>72038</v>
      </c>
      <c r="B3334">
        <v>2019</v>
      </c>
      <c r="C3334">
        <v>2</v>
      </c>
      <c r="D3334">
        <v>66</v>
      </c>
      <c r="E3334" s="1">
        <v>48.18</v>
      </c>
    </row>
    <row r="3335" spans="1:5" x14ac:dyDescent="0.3">
      <c r="A3335">
        <v>72039</v>
      </c>
      <c r="B3335">
        <v>2009</v>
      </c>
      <c r="C3335">
        <v>2</v>
      </c>
      <c r="D3335">
        <v>225</v>
      </c>
      <c r="E3335" s="1">
        <v>164.25</v>
      </c>
    </row>
    <row r="3336" spans="1:5" x14ac:dyDescent="0.3">
      <c r="A3336">
        <v>72039</v>
      </c>
      <c r="B3336">
        <v>2010</v>
      </c>
      <c r="C3336">
        <v>2</v>
      </c>
      <c r="D3336">
        <v>212</v>
      </c>
      <c r="E3336" s="1">
        <v>154.76</v>
      </c>
    </row>
    <row r="3337" spans="1:5" x14ac:dyDescent="0.3">
      <c r="A3337">
        <v>72039</v>
      </c>
      <c r="B3337">
        <v>2011</v>
      </c>
      <c r="C3337">
        <v>2</v>
      </c>
      <c r="D3337">
        <v>220</v>
      </c>
      <c r="E3337" s="1">
        <v>160.6</v>
      </c>
    </row>
    <row r="3338" spans="1:5" x14ac:dyDescent="0.3">
      <c r="A3338">
        <v>72039</v>
      </c>
      <c r="B3338">
        <v>2012</v>
      </c>
      <c r="C3338">
        <v>2</v>
      </c>
      <c r="D3338">
        <v>233</v>
      </c>
      <c r="E3338" s="1">
        <v>170.09</v>
      </c>
    </row>
    <row r="3339" spans="1:5" x14ac:dyDescent="0.3">
      <c r="A3339">
        <v>72039</v>
      </c>
      <c r="B3339">
        <v>2013</v>
      </c>
      <c r="C3339">
        <v>2</v>
      </c>
      <c r="D3339">
        <v>220</v>
      </c>
      <c r="E3339" s="1">
        <v>160.6</v>
      </c>
    </row>
    <row r="3340" spans="1:5" x14ac:dyDescent="0.3">
      <c r="A3340">
        <v>72039</v>
      </c>
      <c r="B3340">
        <v>2014</v>
      </c>
      <c r="C3340">
        <v>2</v>
      </c>
      <c r="D3340">
        <v>214</v>
      </c>
      <c r="E3340" s="1">
        <v>156.22</v>
      </c>
    </row>
    <row r="3341" spans="1:5" x14ac:dyDescent="0.3">
      <c r="A3341">
        <v>72039</v>
      </c>
      <c r="B3341">
        <v>2015</v>
      </c>
      <c r="C3341">
        <v>2</v>
      </c>
      <c r="D3341">
        <v>185</v>
      </c>
      <c r="E3341" s="1">
        <v>135.04999999999998</v>
      </c>
    </row>
    <row r="3342" spans="1:5" x14ac:dyDescent="0.3">
      <c r="A3342">
        <v>72039</v>
      </c>
      <c r="B3342">
        <v>2016</v>
      </c>
      <c r="C3342">
        <v>2</v>
      </c>
      <c r="D3342">
        <v>215</v>
      </c>
      <c r="E3342" s="1">
        <v>156.94999999999999</v>
      </c>
    </row>
    <row r="3343" spans="1:5" x14ac:dyDescent="0.3">
      <c r="A3343">
        <v>72039</v>
      </c>
      <c r="B3343">
        <v>2017</v>
      </c>
      <c r="C3343">
        <v>2</v>
      </c>
      <c r="D3343">
        <v>177</v>
      </c>
      <c r="E3343" s="1">
        <v>129.21</v>
      </c>
    </row>
    <row r="3344" spans="1:5" x14ac:dyDescent="0.3">
      <c r="A3344">
        <v>72039</v>
      </c>
      <c r="B3344">
        <v>2018</v>
      </c>
      <c r="C3344">
        <v>2</v>
      </c>
      <c r="D3344">
        <v>193</v>
      </c>
      <c r="E3344" s="1">
        <v>140.88999999999999</v>
      </c>
    </row>
    <row r="3345" spans="1:5" x14ac:dyDescent="0.3">
      <c r="A3345">
        <v>72039</v>
      </c>
      <c r="B3345">
        <v>2019</v>
      </c>
      <c r="C3345">
        <v>2</v>
      </c>
      <c r="D3345">
        <v>190</v>
      </c>
      <c r="E3345" s="1">
        <v>138.69999999999999</v>
      </c>
    </row>
    <row r="3346" spans="1:5" x14ac:dyDescent="0.3">
      <c r="A3346">
        <v>72041</v>
      </c>
      <c r="B3346">
        <v>2009</v>
      </c>
      <c r="C3346">
        <v>2</v>
      </c>
      <c r="D3346">
        <v>121</v>
      </c>
      <c r="E3346" s="1">
        <v>88.33</v>
      </c>
    </row>
    <row r="3347" spans="1:5" x14ac:dyDescent="0.3">
      <c r="A3347">
        <v>72041</v>
      </c>
      <c r="B3347">
        <v>2010</v>
      </c>
      <c r="C3347">
        <v>2</v>
      </c>
      <c r="D3347">
        <v>117</v>
      </c>
      <c r="E3347" s="1">
        <v>85.41</v>
      </c>
    </row>
    <row r="3348" spans="1:5" x14ac:dyDescent="0.3">
      <c r="A3348">
        <v>72041</v>
      </c>
      <c r="B3348">
        <v>2011</v>
      </c>
      <c r="C3348">
        <v>2</v>
      </c>
      <c r="D3348">
        <v>109</v>
      </c>
      <c r="E3348" s="1">
        <v>79.569999999999993</v>
      </c>
    </row>
    <row r="3349" spans="1:5" x14ac:dyDescent="0.3">
      <c r="A3349">
        <v>72041</v>
      </c>
      <c r="B3349">
        <v>2012</v>
      </c>
      <c r="C3349">
        <v>2</v>
      </c>
      <c r="D3349">
        <v>109</v>
      </c>
      <c r="E3349" s="1">
        <v>79.569999999999993</v>
      </c>
    </row>
    <row r="3350" spans="1:5" x14ac:dyDescent="0.3">
      <c r="A3350">
        <v>72041</v>
      </c>
      <c r="B3350">
        <v>2013</v>
      </c>
      <c r="C3350">
        <v>2</v>
      </c>
      <c r="D3350">
        <v>135</v>
      </c>
      <c r="E3350" s="1">
        <v>98.55</v>
      </c>
    </row>
    <row r="3351" spans="1:5" x14ac:dyDescent="0.3">
      <c r="A3351">
        <v>72041</v>
      </c>
      <c r="B3351">
        <v>2014</v>
      </c>
      <c r="C3351">
        <v>2</v>
      </c>
      <c r="D3351">
        <v>146</v>
      </c>
      <c r="E3351" s="1">
        <v>106.58</v>
      </c>
    </row>
    <row r="3352" spans="1:5" x14ac:dyDescent="0.3">
      <c r="A3352">
        <v>72041</v>
      </c>
      <c r="B3352">
        <v>2015</v>
      </c>
      <c r="C3352">
        <v>2</v>
      </c>
      <c r="D3352">
        <v>106</v>
      </c>
      <c r="E3352" s="1">
        <v>77.38</v>
      </c>
    </row>
    <row r="3353" spans="1:5" x14ac:dyDescent="0.3">
      <c r="A3353">
        <v>72041</v>
      </c>
      <c r="B3353">
        <v>2016</v>
      </c>
      <c r="C3353">
        <v>2</v>
      </c>
      <c r="D3353">
        <v>107</v>
      </c>
      <c r="E3353" s="1">
        <v>78.11</v>
      </c>
    </row>
    <row r="3354" spans="1:5" x14ac:dyDescent="0.3">
      <c r="A3354">
        <v>72041</v>
      </c>
      <c r="B3354">
        <v>2017</v>
      </c>
      <c r="C3354">
        <v>2</v>
      </c>
      <c r="D3354">
        <v>110</v>
      </c>
      <c r="E3354" s="1">
        <v>80.3</v>
      </c>
    </row>
    <row r="3355" spans="1:5" x14ac:dyDescent="0.3">
      <c r="A3355">
        <v>72041</v>
      </c>
      <c r="B3355">
        <v>2018</v>
      </c>
      <c r="C3355">
        <v>2</v>
      </c>
      <c r="D3355">
        <v>102</v>
      </c>
      <c r="E3355" s="1">
        <v>74.459999999999994</v>
      </c>
    </row>
    <row r="3356" spans="1:5" x14ac:dyDescent="0.3">
      <c r="A3356">
        <v>72041</v>
      </c>
      <c r="B3356">
        <v>2019</v>
      </c>
      <c r="C3356">
        <v>2</v>
      </c>
      <c r="D3356">
        <v>106</v>
      </c>
      <c r="E3356" s="1">
        <v>77.38</v>
      </c>
    </row>
    <row r="3357" spans="1:5" x14ac:dyDescent="0.3">
      <c r="A3357">
        <v>72042</v>
      </c>
      <c r="B3357">
        <v>2009</v>
      </c>
      <c r="C3357">
        <v>2</v>
      </c>
      <c r="D3357">
        <v>162</v>
      </c>
      <c r="E3357" s="1">
        <v>118.25999999999999</v>
      </c>
    </row>
    <row r="3358" spans="1:5" x14ac:dyDescent="0.3">
      <c r="A3358">
        <v>72042</v>
      </c>
      <c r="B3358">
        <v>2010</v>
      </c>
      <c r="C3358">
        <v>2</v>
      </c>
      <c r="D3358">
        <v>143</v>
      </c>
      <c r="E3358" s="1">
        <v>104.39</v>
      </c>
    </row>
    <row r="3359" spans="1:5" x14ac:dyDescent="0.3">
      <c r="A3359">
        <v>72042</v>
      </c>
      <c r="B3359">
        <v>2011</v>
      </c>
      <c r="C3359">
        <v>2</v>
      </c>
      <c r="D3359">
        <v>140</v>
      </c>
      <c r="E3359" s="1">
        <v>102.2</v>
      </c>
    </row>
    <row r="3360" spans="1:5" x14ac:dyDescent="0.3">
      <c r="A3360">
        <v>72042</v>
      </c>
      <c r="B3360">
        <v>2012</v>
      </c>
      <c r="C3360">
        <v>2</v>
      </c>
      <c r="D3360">
        <v>162</v>
      </c>
      <c r="E3360" s="1">
        <v>118.25999999999999</v>
      </c>
    </row>
    <row r="3361" spans="1:5" x14ac:dyDescent="0.3">
      <c r="A3361">
        <v>72042</v>
      </c>
      <c r="B3361">
        <v>2013</v>
      </c>
      <c r="C3361">
        <v>2</v>
      </c>
      <c r="D3361">
        <v>175</v>
      </c>
      <c r="E3361" s="1">
        <v>127.75</v>
      </c>
    </row>
    <row r="3362" spans="1:5" x14ac:dyDescent="0.3">
      <c r="A3362">
        <v>72042</v>
      </c>
      <c r="B3362">
        <v>2014</v>
      </c>
      <c r="C3362">
        <v>2</v>
      </c>
      <c r="D3362">
        <v>137</v>
      </c>
      <c r="E3362" s="1">
        <v>100.00999999999999</v>
      </c>
    </row>
    <row r="3363" spans="1:5" x14ac:dyDescent="0.3">
      <c r="A3363">
        <v>72042</v>
      </c>
      <c r="B3363">
        <v>2015</v>
      </c>
      <c r="C3363">
        <v>2</v>
      </c>
      <c r="D3363">
        <v>145</v>
      </c>
      <c r="E3363" s="1">
        <v>105.85</v>
      </c>
    </row>
    <row r="3364" spans="1:5" x14ac:dyDescent="0.3">
      <c r="A3364">
        <v>72042</v>
      </c>
      <c r="B3364">
        <v>2016</v>
      </c>
      <c r="C3364">
        <v>2</v>
      </c>
      <c r="D3364">
        <v>129</v>
      </c>
      <c r="E3364" s="1">
        <v>94.17</v>
      </c>
    </row>
    <row r="3365" spans="1:5" x14ac:dyDescent="0.3">
      <c r="A3365">
        <v>72042</v>
      </c>
      <c r="B3365">
        <v>2017</v>
      </c>
      <c r="C3365">
        <v>2</v>
      </c>
      <c r="D3365">
        <v>128</v>
      </c>
      <c r="E3365" s="1">
        <v>93.44</v>
      </c>
    </row>
    <row r="3366" spans="1:5" x14ac:dyDescent="0.3">
      <c r="A3366">
        <v>72042</v>
      </c>
      <c r="B3366">
        <v>2018</v>
      </c>
      <c r="C3366">
        <v>2</v>
      </c>
      <c r="D3366">
        <v>147</v>
      </c>
      <c r="E3366" s="1">
        <v>107.31</v>
      </c>
    </row>
    <row r="3367" spans="1:5" x14ac:dyDescent="0.3">
      <c r="A3367">
        <v>72042</v>
      </c>
      <c r="B3367">
        <v>2019</v>
      </c>
      <c r="C3367">
        <v>2</v>
      </c>
      <c r="D3367">
        <v>123</v>
      </c>
      <c r="E3367" s="1">
        <v>89.789999999999992</v>
      </c>
    </row>
    <row r="3368" spans="1:5" x14ac:dyDescent="0.3">
      <c r="A3368">
        <v>72043</v>
      </c>
      <c r="B3368">
        <v>2009</v>
      </c>
      <c r="C3368">
        <v>2</v>
      </c>
      <c r="D3368">
        <v>185</v>
      </c>
      <c r="E3368" s="1">
        <v>135.04999999999998</v>
      </c>
    </row>
    <row r="3369" spans="1:5" x14ac:dyDescent="0.3">
      <c r="A3369">
        <v>72043</v>
      </c>
      <c r="B3369">
        <v>2010</v>
      </c>
      <c r="C3369">
        <v>2</v>
      </c>
      <c r="D3369">
        <v>145</v>
      </c>
      <c r="E3369" s="1">
        <v>105.85</v>
      </c>
    </row>
    <row r="3370" spans="1:5" x14ac:dyDescent="0.3">
      <c r="A3370">
        <v>72043</v>
      </c>
      <c r="B3370">
        <v>2011</v>
      </c>
      <c r="C3370">
        <v>2</v>
      </c>
      <c r="D3370">
        <v>173</v>
      </c>
      <c r="E3370" s="1">
        <v>126.28999999999999</v>
      </c>
    </row>
    <row r="3371" spans="1:5" x14ac:dyDescent="0.3">
      <c r="A3371">
        <v>72043</v>
      </c>
      <c r="B3371">
        <v>2012</v>
      </c>
      <c r="C3371">
        <v>2</v>
      </c>
      <c r="D3371">
        <v>202</v>
      </c>
      <c r="E3371" s="1">
        <v>147.46</v>
      </c>
    </row>
    <row r="3372" spans="1:5" x14ac:dyDescent="0.3">
      <c r="A3372">
        <v>72043</v>
      </c>
      <c r="B3372">
        <v>2013</v>
      </c>
      <c r="C3372">
        <v>2</v>
      </c>
      <c r="D3372">
        <v>188</v>
      </c>
      <c r="E3372" s="1">
        <v>137.24</v>
      </c>
    </row>
    <row r="3373" spans="1:5" x14ac:dyDescent="0.3">
      <c r="A3373">
        <v>72043</v>
      </c>
      <c r="B3373">
        <v>2014</v>
      </c>
      <c r="C3373">
        <v>2</v>
      </c>
      <c r="D3373">
        <v>191</v>
      </c>
      <c r="E3373" s="1">
        <v>139.43</v>
      </c>
    </row>
    <row r="3374" spans="1:5" x14ac:dyDescent="0.3">
      <c r="A3374">
        <v>72043</v>
      </c>
      <c r="B3374">
        <v>2015</v>
      </c>
      <c r="C3374">
        <v>2</v>
      </c>
      <c r="D3374">
        <v>191</v>
      </c>
      <c r="E3374" s="1">
        <v>139.43</v>
      </c>
    </row>
    <row r="3375" spans="1:5" x14ac:dyDescent="0.3">
      <c r="A3375">
        <v>72043</v>
      </c>
      <c r="B3375">
        <v>2016</v>
      </c>
      <c r="C3375">
        <v>2</v>
      </c>
      <c r="D3375">
        <v>200</v>
      </c>
      <c r="E3375" s="1">
        <v>146</v>
      </c>
    </row>
    <row r="3376" spans="1:5" x14ac:dyDescent="0.3">
      <c r="A3376">
        <v>72043</v>
      </c>
      <c r="B3376">
        <v>2017</v>
      </c>
      <c r="C3376">
        <v>2</v>
      </c>
      <c r="D3376">
        <v>179</v>
      </c>
      <c r="E3376" s="1">
        <v>130.66999999999999</v>
      </c>
    </row>
    <row r="3377" spans="1:5" x14ac:dyDescent="0.3">
      <c r="A3377">
        <v>72043</v>
      </c>
      <c r="B3377">
        <v>2018</v>
      </c>
      <c r="C3377">
        <v>2</v>
      </c>
      <c r="D3377">
        <v>195</v>
      </c>
      <c r="E3377" s="1">
        <v>142.35</v>
      </c>
    </row>
    <row r="3378" spans="1:5" x14ac:dyDescent="0.3">
      <c r="A3378">
        <v>72043</v>
      </c>
      <c r="B3378">
        <v>2019</v>
      </c>
      <c r="C3378">
        <v>2</v>
      </c>
      <c r="D3378">
        <v>218</v>
      </c>
      <c r="E3378" s="1">
        <v>159.13999999999999</v>
      </c>
    </row>
    <row r="3379" spans="1:5" x14ac:dyDescent="0.3">
      <c r="A3379">
        <v>73001</v>
      </c>
      <c r="B3379">
        <v>2009</v>
      </c>
      <c r="C3379">
        <v>2</v>
      </c>
      <c r="D3379">
        <v>63</v>
      </c>
      <c r="E3379" s="1">
        <v>45.99</v>
      </c>
    </row>
    <row r="3380" spans="1:5" x14ac:dyDescent="0.3">
      <c r="A3380">
        <v>73001</v>
      </c>
      <c r="B3380">
        <v>2010</v>
      </c>
      <c r="C3380">
        <v>2</v>
      </c>
      <c r="D3380">
        <v>49</v>
      </c>
      <c r="E3380" s="1">
        <v>35.769999999999996</v>
      </c>
    </row>
    <row r="3381" spans="1:5" x14ac:dyDescent="0.3">
      <c r="A3381">
        <v>73001</v>
      </c>
      <c r="B3381">
        <v>2011</v>
      </c>
      <c r="C3381">
        <v>2</v>
      </c>
      <c r="D3381">
        <v>86</v>
      </c>
      <c r="E3381" s="1">
        <v>62.78</v>
      </c>
    </row>
    <row r="3382" spans="1:5" x14ac:dyDescent="0.3">
      <c r="A3382">
        <v>73001</v>
      </c>
      <c r="B3382">
        <v>2012</v>
      </c>
      <c r="C3382">
        <v>2</v>
      </c>
      <c r="D3382">
        <v>71</v>
      </c>
      <c r="E3382" s="1">
        <v>51.83</v>
      </c>
    </row>
    <row r="3383" spans="1:5" x14ac:dyDescent="0.3">
      <c r="A3383">
        <v>73001</v>
      </c>
      <c r="B3383">
        <v>2013</v>
      </c>
      <c r="C3383">
        <v>2</v>
      </c>
      <c r="D3383">
        <v>54</v>
      </c>
      <c r="E3383" s="1">
        <v>39.42</v>
      </c>
    </row>
    <row r="3384" spans="1:5" x14ac:dyDescent="0.3">
      <c r="A3384">
        <v>73001</v>
      </c>
      <c r="B3384">
        <v>2014</v>
      </c>
      <c r="C3384">
        <v>2</v>
      </c>
      <c r="D3384">
        <v>69</v>
      </c>
      <c r="E3384" s="1">
        <v>50.37</v>
      </c>
    </row>
    <row r="3385" spans="1:5" x14ac:dyDescent="0.3">
      <c r="A3385">
        <v>73001</v>
      </c>
      <c r="B3385">
        <v>2015</v>
      </c>
      <c r="C3385">
        <v>2</v>
      </c>
      <c r="D3385">
        <v>68</v>
      </c>
      <c r="E3385" s="1">
        <v>49.64</v>
      </c>
    </row>
    <row r="3386" spans="1:5" x14ac:dyDescent="0.3">
      <c r="A3386">
        <v>73001</v>
      </c>
      <c r="B3386">
        <v>2016</v>
      </c>
      <c r="C3386">
        <v>2</v>
      </c>
      <c r="D3386">
        <v>67</v>
      </c>
      <c r="E3386" s="1">
        <v>48.91</v>
      </c>
    </row>
    <row r="3387" spans="1:5" x14ac:dyDescent="0.3">
      <c r="A3387">
        <v>73001</v>
      </c>
      <c r="B3387">
        <v>2017</v>
      </c>
      <c r="C3387">
        <v>2</v>
      </c>
      <c r="D3387">
        <v>71</v>
      </c>
      <c r="E3387" s="1">
        <v>51.83</v>
      </c>
    </row>
    <row r="3388" spans="1:5" x14ac:dyDescent="0.3">
      <c r="A3388">
        <v>73001</v>
      </c>
      <c r="B3388">
        <v>2018</v>
      </c>
      <c r="C3388">
        <v>2</v>
      </c>
      <c r="D3388">
        <v>68</v>
      </c>
      <c r="E3388" s="1">
        <v>49.64</v>
      </c>
    </row>
    <row r="3389" spans="1:5" x14ac:dyDescent="0.3">
      <c r="A3389">
        <v>73001</v>
      </c>
      <c r="B3389">
        <v>2019</v>
      </c>
      <c r="C3389">
        <v>2</v>
      </c>
      <c r="D3389">
        <v>71</v>
      </c>
      <c r="E3389" s="1">
        <v>51.83</v>
      </c>
    </row>
    <row r="3390" spans="1:5" x14ac:dyDescent="0.3">
      <c r="A3390">
        <v>73006</v>
      </c>
      <c r="B3390">
        <v>2009</v>
      </c>
      <c r="C3390">
        <v>2</v>
      </c>
      <c r="D3390">
        <v>215</v>
      </c>
      <c r="E3390" s="1">
        <v>156.94999999999999</v>
      </c>
    </row>
    <row r="3391" spans="1:5" x14ac:dyDescent="0.3">
      <c r="A3391">
        <v>73006</v>
      </c>
      <c r="B3391">
        <v>2010</v>
      </c>
      <c r="C3391">
        <v>2</v>
      </c>
      <c r="D3391">
        <v>220</v>
      </c>
      <c r="E3391" s="1">
        <v>160.6</v>
      </c>
    </row>
    <row r="3392" spans="1:5" x14ac:dyDescent="0.3">
      <c r="A3392">
        <v>73006</v>
      </c>
      <c r="B3392">
        <v>2011</v>
      </c>
      <c r="C3392">
        <v>2</v>
      </c>
      <c r="D3392">
        <v>218</v>
      </c>
      <c r="E3392" s="1">
        <v>159.13999999999999</v>
      </c>
    </row>
    <row r="3393" spans="1:5" x14ac:dyDescent="0.3">
      <c r="A3393">
        <v>73006</v>
      </c>
      <c r="B3393">
        <v>2012</v>
      </c>
      <c r="C3393">
        <v>2</v>
      </c>
      <c r="D3393">
        <v>226</v>
      </c>
      <c r="E3393" s="1">
        <v>164.98</v>
      </c>
    </row>
    <row r="3394" spans="1:5" x14ac:dyDescent="0.3">
      <c r="A3394">
        <v>73006</v>
      </c>
      <c r="B3394">
        <v>2013</v>
      </c>
      <c r="C3394">
        <v>2</v>
      </c>
      <c r="D3394">
        <v>192</v>
      </c>
      <c r="E3394" s="1">
        <v>140.16</v>
      </c>
    </row>
    <row r="3395" spans="1:5" x14ac:dyDescent="0.3">
      <c r="A3395">
        <v>73006</v>
      </c>
      <c r="B3395">
        <v>2014</v>
      </c>
      <c r="C3395">
        <v>2</v>
      </c>
      <c r="D3395">
        <v>208</v>
      </c>
      <c r="E3395" s="1">
        <v>151.84</v>
      </c>
    </row>
    <row r="3396" spans="1:5" x14ac:dyDescent="0.3">
      <c r="A3396">
        <v>73006</v>
      </c>
      <c r="B3396">
        <v>2015</v>
      </c>
      <c r="C3396">
        <v>2</v>
      </c>
      <c r="D3396">
        <v>187</v>
      </c>
      <c r="E3396" s="1">
        <v>136.51</v>
      </c>
    </row>
    <row r="3397" spans="1:5" x14ac:dyDescent="0.3">
      <c r="A3397">
        <v>73006</v>
      </c>
      <c r="B3397">
        <v>2016</v>
      </c>
      <c r="C3397">
        <v>2</v>
      </c>
      <c r="D3397">
        <v>210</v>
      </c>
      <c r="E3397" s="1">
        <v>153.29999999999998</v>
      </c>
    </row>
    <row r="3398" spans="1:5" x14ac:dyDescent="0.3">
      <c r="A3398">
        <v>73006</v>
      </c>
      <c r="B3398">
        <v>2017</v>
      </c>
      <c r="C3398">
        <v>2</v>
      </c>
      <c r="D3398">
        <v>197</v>
      </c>
      <c r="E3398" s="1">
        <v>143.81</v>
      </c>
    </row>
    <row r="3399" spans="1:5" x14ac:dyDescent="0.3">
      <c r="A3399">
        <v>73006</v>
      </c>
      <c r="B3399">
        <v>2018</v>
      </c>
      <c r="C3399">
        <v>2</v>
      </c>
      <c r="D3399">
        <v>195</v>
      </c>
      <c r="E3399" s="1">
        <v>142.35</v>
      </c>
    </row>
    <row r="3400" spans="1:5" x14ac:dyDescent="0.3">
      <c r="A3400">
        <v>73006</v>
      </c>
      <c r="B3400">
        <v>2019</v>
      </c>
      <c r="C3400">
        <v>2</v>
      </c>
      <c r="D3400">
        <v>201</v>
      </c>
      <c r="E3400" s="1">
        <v>146.72999999999999</v>
      </c>
    </row>
    <row r="3401" spans="1:5" x14ac:dyDescent="0.3">
      <c r="A3401">
        <v>73009</v>
      </c>
      <c r="B3401">
        <v>2009</v>
      </c>
      <c r="C3401">
        <v>2</v>
      </c>
      <c r="D3401">
        <v>58</v>
      </c>
      <c r="E3401" s="1">
        <v>42.339999999999996</v>
      </c>
    </row>
    <row r="3402" spans="1:5" x14ac:dyDescent="0.3">
      <c r="A3402">
        <v>73009</v>
      </c>
      <c r="B3402">
        <v>2010</v>
      </c>
      <c r="C3402">
        <v>2</v>
      </c>
      <c r="D3402">
        <v>58</v>
      </c>
      <c r="E3402" s="1">
        <v>42.339999999999996</v>
      </c>
    </row>
    <row r="3403" spans="1:5" x14ac:dyDescent="0.3">
      <c r="A3403">
        <v>73009</v>
      </c>
      <c r="B3403">
        <v>2011</v>
      </c>
      <c r="C3403">
        <v>2</v>
      </c>
      <c r="D3403">
        <v>52</v>
      </c>
      <c r="E3403" s="1">
        <v>37.96</v>
      </c>
    </row>
    <row r="3404" spans="1:5" x14ac:dyDescent="0.3">
      <c r="A3404">
        <v>73009</v>
      </c>
      <c r="B3404">
        <v>2012</v>
      </c>
      <c r="C3404">
        <v>2</v>
      </c>
      <c r="D3404">
        <v>51</v>
      </c>
      <c r="E3404" s="1">
        <v>37.229999999999997</v>
      </c>
    </row>
    <row r="3405" spans="1:5" x14ac:dyDescent="0.3">
      <c r="A3405">
        <v>73009</v>
      </c>
      <c r="B3405">
        <v>2013</v>
      </c>
      <c r="C3405">
        <v>2</v>
      </c>
      <c r="D3405">
        <v>61</v>
      </c>
      <c r="E3405" s="1">
        <v>44.53</v>
      </c>
    </row>
    <row r="3406" spans="1:5" x14ac:dyDescent="0.3">
      <c r="A3406">
        <v>73009</v>
      </c>
      <c r="B3406">
        <v>2014</v>
      </c>
      <c r="C3406">
        <v>2</v>
      </c>
      <c r="D3406">
        <v>52</v>
      </c>
      <c r="E3406" s="1">
        <v>37.96</v>
      </c>
    </row>
    <row r="3407" spans="1:5" x14ac:dyDescent="0.3">
      <c r="A3407">
        <v>73009</v>
      </c>
      <c r="B3407">
        <v>2015</v>
      </c>
      <c r="C3407">
        <v>2</v>
      </c>
      <c r="D3407">
        <v>67</v>
      </c>
      <c r="E3407" s="1">
        <v>48.91</v>
      </c>
    </row>
    <row r="3408" spans="1:5" x14ac:dyDescent="0.3">
      <c r="A3408">
        <v>73009</v>
      </c>
      <c r="B3408">
        <v>2016</v>
      </c>
      <c r="C3408">
        <v>2</v>
      </c>
      <c r="D3408">
        <v>64</v>
      </c>
      <c r="E3408" s="1">
        <v>46.72</v>
      </c>
    </row>
    <row r="3409" spans="1:5" x14ac:dyDescent="0.3">
      <c r="A3409">
        <v>73009</v>
      </c>
      <c r="B3409">
        <v>2017</v>
      </c>
      <c r="C3409">
        <v>2</v>
      </c>
      <c r="D3409">
        <v>60</v>
      </c>
      <c r="E3409" s="1">
        <v>43.8</v>
      </c>
    </row>
    <row r="3410" spans="1:5" x14ac:dyDescent="0.3">
      <c r="A3410">
        <v>73009</v>
      </c>
      <c r="B3410">
        <v>2018</v>
      </c>
      <c r="C3410">
        <v>2</v>
      </c>
      <c r="D3410">
        <v>54</v>
      </c>
      <c r="E3410" s="1">
        <v>39.42</v>
      </c>
    </row>
    <row r="3411" spans="1:5" x14ac:dyDescent="0.3">
      <c r="A3411">
        <v>73009</v>
      </c>
      <c r="B3411">
        <v>2019</v>
      </c>
      <c r="C3411">
        <v>2</v>
      </c>
      <c r="D3411">
        <v>59</v>
      </c>
      <c r="E3411" s="1">
        <v>43.07</v>
      </c>
    </row>
    <row r="3412" spans="1:5" x14ac:dyDescent="0.3">
      <c r="A3412">
        <v>73022</v>
      </c>
      <c r="B3412">
        <v>2009</v>
      </c>
      <c r="C3412">
        <v>2</v>
      </c>
      <c r="D3412">
        <v>22</v>
      </c>
      <c r="E3412" s="1">
        <v>16.059999999999999</v>
      </c>
    </row>
    <row r="3413" spans="1:5" x14ac:dyDescent="0.3">
      <c r="A3413">
        <v>73022</v>
      </c>
      <c r="B3413">
        <v>2010</v>
      </c>
      <c r="C3413">
        <v>2</v>
      </c>
      <c r="D3413">
        <v>52</v>
      </c>
      <c r="E3413" s="1">
        <v>37.96</v>
      </c>
    </row>
    <row r="3414" spans="1:5" x14ac:dyDescent="0.3">
      <c r="A3414">
        <v>73022</v>
      </c>
      <c r="B3414">
        <v>2011</v>
      </c>
      <c r="C3414">
        <v>2</v>
      </c>
      <c r="D3414">
        <v>33</v>
      </c>
      <c r="E3414" s="1">
        <v>24.09</v>
      </c>
    </row>
    <row r="3415" spans="1:5" x14ac:dyDescent="0.3">
      <c r="A3415">
        <v>73022</v>
      </c>
      <c r="B3415">
        <v>2012</v>
      </c>
      <c r="C3415">
        <v>2</v>
      </c>
      <c r="D3415">
        <v>37</v>
      </c>
      <c r="E3415" s="1">
        <v>27.009999999999998</v>
      </c>
    </row>
    <row r="3416" spans="1:5" x14ac:dyDescent="0.3">
      <c r="A3416">
        <v>73022</v>
      </c>
      <c r="B3416">
        <v>2013</v>
      </c>
      <c r="C3416">
        <v>2</v>
      </c>
      <c r="D3416">
        <v>30</v>
      </c>
      <c r="E3416" s="1">
        <v>21.9</v>
      </c>
    </row>
    <row r="3417" spans="1:5" x14ac:dyDescent="0.3">
      <c r="A3417">
        <v>73022</v>
      </c>
      <c r="B3417">
        <v>2014</v>
      </c>
      <c r="C3417">
        <v>2</v>
      </c>
      <c r="D3417">
        <v>30</v>
      </c>
      <c r="E3417" s="1">
        <v>21.9</v>
      </c>
    </row>
    <row r="3418" spans="1:5" x14ac:dyDescent="0.3">
      <c r="A3418">
        <v>73022</v>
      </c>
      <c r="B3418">
        <v>2015</v>
      </c>
      <c r="C3418">
        <v>2</v>
      </c>
      <c r="D3418">
        <v>25</v>
      </c>
      <c r="E3418" s="1">
        <v>18.25</v>
      </c>
    </row>
    <row r="3419" spans="1:5" x14ac:dyDescent="0.3">
      <c r="A3419">
        <v>73022</v>
      </c>
      <c r="B3419">
        <v>2016</v>
      </c>
      <c r="C3419">
        <v>2</v>
      </c>
      <c r="D3419">
        <v>20</v>
      </c>
      <c r="E3419" s="1">
        <v>14.6</v>
      </c>
    </row>
    <row r="3420" spans="1:5" x14ac:dyDescent="0.3">
      <c r="A3420">
        <v>73022</v>
      </c>
      <c r="B3420">
        <v>2017</v>
      </c>
      <c r="C3420">
        <v>2</v>
      </c>
      <c r="D3420">
        <v>22</v>
      </c>
      <c r="E3420" s="1">
        <v>16.059999999999999</v>
      </c>
    </row>
    <row r="3421" spans="1:5" x14ac:dyDescent="0.3">
      <c r="A3421">
        <v>73022</v>
      </c>
      <c r="B3421">
        <v>2018</v>
      </c>
      <c r="C3421">
        <v>2</v>
      </c>
      <c r="D3421">
        <v>19</v>
      </c>
      <c r="E3421" s="1">
        <v>13.87</v>
      </c>
    </row>
    <row r="3422" spans="1:5" x14ac:dyDescent="0.3">
      <c r="A3422">
        <v>73022</v>
      </c>
      <c r="B3422">
        <v>2019</v>
      </c>
      <c r="C3422">
        <v>2</v>
      </c>
      <c r="D3422">
        <v>29</v>
      </c>
      <c r="E3422" s="1">
        <v>21.169999999999998</v>
      </c>
    </row>
    <row r="3423" spans="1:5" x14ac:dyDescent="0.3">
      <c r="A3423">
        <v>73032</v>
      </c>
      <c r="B3423">
        <v>2009</v>
      </c>
      <c r="C3423">
        <v>2</v>
      </c>
      <c r="D3423">
        <v>65</v>
      </c>
      <c r="E3423" s="1">
        <v>47.449999999999996</v>
      </c>
    </row>
    <row r="3424" spans="1:5" x14ac:dyDescent="0.3">
      <c r="A3424">
        <v>73032</v>
      </c>
      <c r="B3424">
        <v>2010</v>
      </c>
      <c r="C3424">
        <v>2</v>
      </c>
      <c r="D3424">
        <v>54</v>
      </c>
      <c r="E3424" s="1">
        <v>39.42</v>
      </c>
    </row>
    <row r="3425" spans="1:5" x14ac:dyDescent="0.3">
      <c r="A3425">
        <v>73032</v>
      </c>
      <c r="B3425">
        <v>2011</v>
      </c>
      <c r="C3425">
        <v>2</v>
      </c>
      <c r="D3425">
        <v>55</v>
      </c>
      <c r="E3425" s="1">
        <v>40.15</v>
      </c>
    </row>
    <row r="3426" spans="1:5" x14ac:dyDescent="0.3">
      <c r="A3426">
        <v>73032</v>
      </c>
      <c r="B3426">
        <v>2012</v>
      </c>
      <c r="C3426">
        <v>2</v>
      </c>
      <c r="D3426">
        <v>45</v>
      </c>
      <c r="E3426" s="1">
        <v>32.85</v>
      </c>
    </row>
    <row r="3427" spans="1:5" x14ac:dyDescent="0.3">
      <c r="A3427">
        <v>73032</v>
      </c>
      <c r="B3427">
        <v>2013</v>
      </c>
      <c r="C3427">
        <v>2</v>
      </c>
      <c r="D3427">
        <v>59</v>
      </c>
      <c r="E3427" s="1">
        <v>43.07</v>
      </c>
    </row>
    <row r="3428" spans="1:5" x14ac:dyDescent="0.3">
      <c r="A3428">
        <v>73032</v>
      </c>
      <c r="B3428">
        <v>2014</v>
      </c>
      <c r="C3428">
        <v>2</v>
      </c>
      <c r="D3428">
        <v>47</v>
      </c>
      <c r="E3428" s="1">
        <v>34.31</v>
      </c>
    </row>
    <row r="3429" spans="1:5" x14ac:dyDescent="0.3">
      <c r="A3429">
        <v>73032</v>
      </c>
      <c r="B3429">
        <v>2015</v>
      </c>
      <c r="C3429">
        <v>2</v>
      </c>
      <c r="D3429">
        <v>46</v>
      </c>
      <c r="E3429" s="1">
        <v>33.58</v>
      </c>
    </row>
    <row r="3430" spans="1:5" x14ac:dyDescent="0.3">
      <c r="A3430">
        <v>73032</v>
      </c>
      <c r="B3430">
        <v>2016</v>
      </c>
      <c r="C3430">
        <v>2</v>
      </c>
      <c r="D3430">
        <v>39</v>
      </c>
      <c r="E3430" s="1">
        <v>28.47</v>
      </c>
    </row>
    <row r="3431" spans="1:5" x14ac:dyDescent="0.3">
      <c r="A3431">
        <v>73032</v>
      </c>
      <c r="B3431">
        <v>2017</v>
      </c>
      <c r="C3431">
        <v>2</v>
      </c>
      <c r="D3431">
        <v>50</v>
      </c>
      <c r="E3431" s="1">
        <v>36.5</v>
      </c>
    </row>
    <row r="3432" spans="1:5" x14ac:dyDescent="0.3">
      <c r="A3432">
        <v>73032</v>
      </c>
      <c r="B3432">
        <v>2018</v>
      </c>
      <c r="C3432">
        <v>2</v>
      </c>
      <c r="D3432">
        <v>51</v>
      </c>
      <c r="E3432" s="1">
        <v>37.229999999999997</v>
      </c>
    </row>
    <row r="3433" spans="1:5" x14ac:dyDescent="0.3">
      <c r="A3433">
        <v>73032</v>
      </c>
      <c r="B3433">
        <v>2019</v>
      </c>
      <c r="C3433">
        <v>2</v>
      </c>
      <c r="D3433">
        <v>41</v>
      </c>
      <c r="E3433" s="1">
        <v>29.93</v>
      </c>
    </row>
    <row r="3434" spans="1:5" x14ac:dyDescent="0.3">
      <c r="A3434">
        <v>73040</v>
      </c>
      <c r="B3434">
        <v>2009</v>
      </c>
      <c r="C3434">
        <v>2</v>
      </c>
      <c r="D3434">
        <v>43</v>
      </c>
      <c r="E3434" s="1">
        <v>31.39</v>
      </c>
    </row>
    <row r="3435" spans="1:5" x14ac:dyDescent="0.3">
      <c r="A3435">
        <v>73040</v>
      </c>
      <c r="B3435">
        <v>2010</v>
      </c>
      <c r="C3435">
        <v>2</v>
      </c>
      <c r="D3435">
        <v>41</v>
      </c>
      <c r="E3435" s="1">
        <v>29.93</v>
      </c>
    </row>
    <row r="3436" spans="1:5" x14ac:dyDescent="0.3">
      <c r="A3436">
        <v>73040</v>
      </c>
      <c r="B3436">
        <v>2011</v>
      </c>
      <c r="C3436">
        <v>2</v>
      </c>
      <c r="D3436">
        <v>45</v>
      </c>
      <c r="E3436" s="1">
        <v>32.85</v>
      </c>
    </row>
    <row r="3437" spans="1:5" x14ac:dyDescent="0.3">
      <c r="A3437">
        <v>73040</v>
      </c>
      <c r="B3437">
        <v>2012</v>
      </c>
      <c r="C3437">
        <v>2</v>
      </c>
      <c r="D3437">
        <v>37</v>
      </c>
      <c r="E3437" s="1">
        <v>27.009999999999998</v>
      </c>
    </row>
    <row r="3438" spans="1:5" x14ac:dyDescent="0.3">
      <c r="A3438">
        <v>73040</v>
      </c>
      <c r="B3438">
        <v>2013</v>
      </c>
      <c r="C3438">
        <v>2</v>
      </c>
      <c r="D3438">
        <v>53</v>
      </c>
      <c r="E3438" s="1">
        <v>38.69</v>
      </c>
    </row>
    <row r="3439" spans="1:5" x14ac:dyDescent="0.3">
      <c r="A3439">
        <v>73040</v>
      </c>
      <c r="B3439">
        <v>2014</v>
      </c>
      <c r="C3439">
        <v>2</v>
      </c>
      <c r="D3439">
        <v>40</v>
      </c>
      <c r="E3439" s="1">
        <v>29.2</v>
      </c>
    </row>
    <row r="3440" spans="1:5" x14ac:dyDescent="0.3">
      <c r="A3440">
        <v>73040</v>
      </c>
      <c r="B3440">
        <v>2015</v>
      </c>
      <c r="C3440">
        <v>2</v>
      </c>
      <c r="D3440">
        <v>47</v>
      </c>
      <c r="E3440" s="1">
        <v>34.31</v>
      </c>
    </row>
    <row r="3441" spans="1:5" x14ac:dyDescent="0.3">
      <c r="A3441">
        <v>73040</v>
      </c>
      <c r="B3441">
        <v>2016</v>
      </c>
      <c r="C3441">
        <v>2</v>
      </c>
      <c r="D3441">
        <v>45</v>
      </c>
      <c r="E3441" s="1">
        <v>32.85</v>
      </c>
    </row>
    <row r="3442" spans="1:5" x14ac:dyDescent="0.3">
      <c r="A3442">
        <v>73040</v>
      </c>
      <c r="B3442">
        <v>2017</v>
      </c>
      <c r="C3442">
        <v>2</v>
      </c>
      <c r="D3442">
        <v>46</v>
      </c>
      <c r="E3442" s="1">
        <v>33.58</v>
      </c>
    </row>
    <row r="3443" spans="1:5" x14ac:dyDescent="0.3">
      <c r="A3443">
        <v>73040</v>
      </c>
      <c r="B3443">
        <v>2018</v>
      </c>
      <c r="C3443">
        <v>2</v>
      </c>
      <c r="D3443">
        <v>38</v>
      </c>
      <c r="E3443" s="1">
        <v>27.74</v>
      </c>
    </row>
    <row r="3444" spans="1:5" x14ac:dyDescent="0.3">
      <c r="A3444">
        <v>73040</v>
      </c>
      <c r="B3444">
        <v>2019</v>
      </c>
      <c r="C3444">
        <v>2</v>
      </c>
      <c r="D3444">
        <v>57</v>
      </c>
      <c r="E3444" s="1">
        <v>41.61</v>
      </c>
    </row>
    <row r="3445" spans="1:5" x14ac:dyDescent="0.3">
      <c r="A3445">
        <v>73042</v>
      </c>
      <c r="B3445">
        <v>2009</v>
      </c>
      <c r="C3445">
        <v>2</v>
      </c>
      <c r="D3445">
        <v>152</v>
      </c>
      <c r="E3445" s="1">
        <v>110.96</v>
      </c>
    </row>
    <row r="3446" spans="1:5" x14ac:dyDescent="0.3">
      <c r="A3446">
        <v>73042</v>
      </c>
      <c r="B3446">
        <v>2010</v>
      </c>
      <c r="C3446">
        <v>2</v>
      </c>
      <c r="D3446">
        <v>145</v>
      </c>
      <c r="E3446" s="1">
        <v>105.85</v>
      </c>
    </row>
    <row r="3447" spans="1:5" x14ac:dyDescent="0.3">
      <c r="A3447">
        <v>73042</v>
      </c>
      <c r="B3447">
        <v>2011</v>
      </c>
      <c r="C3447">
        <v>2</v>
      </c>
      <c r="D3447">
        <v>144</v>
      </c>
      <c r="E3447" s="1">
        <v>105.12</v>
      </c>
    </row>
    <row r="3448" spans="1:5" x14ac:dyDescent="0.3">
      <c r="A3448">
        <v>73042</v>
      </c>
      <c r="B3448">
        <v>2012</v>
      </c>
      <c r="C3448">
        <v>2</v>
      </c>
      <c r="D3448">
        <v>166</v>
      </c>
      <c r="E3448" s="1">
        <v>121.17999999999999</v>
      </c>
    </row>
    <row r="3449" spans="1:5" x14ac:dyDescent="0.3">
      <c r="A3449">
        <v>73042</v>
      </c>
      <c r="B3449">
        <v>2013</v>
      </c>
      <c r="C3449">
        <v>2</v>
      </c>
      <c r="D3449">
        <v>164</v>
      </c>
      <c r="E3449" s="1">
        <v>119.72</v>
      </c>
    </row>
    <row r="3450" spans="1:5" x14ac:dyDescent="0.3">
      <c r="A3450">
        <v>73042</v>
      </c>
      <c r="B3450">
        <v>2014</v>
      </c>
      <c r="C3450">
        <v>2</v>
      </c>
      <c r="D3450">
        <v>177</v>
      </c>
      <c r="E3450" s="1">
        <v>129.21</v>
      </c>
    </row>
    <row r="3451" spans="1:5" x14ac:dyDescent="0.3">
      <c r="A3451">
        <v>73042</v>
      </c>
      <c r="B3451">
        <v>2015</v>
      </c>
      <c r="C3451">
        <v>2</v>
      </c>
      <c r="D3451">
        <v>160</v>
      </c>
      <c r="E3451" s="1">
        <v>116.8</v>
      </c>
    </row>
    <row r="3452" spans="1:5" x14ac:dyDescent="0.3">
      <c r="A3452">
        <v>73042</v>
      </c>
      <c r="B3452">
        <v>2016</v>
      </c>
      <c r="C3452">
        <v>2</v>
      </c>
      <c r="D3452">
        <v>181</v>
      </c>
      <c r="E3452" s="1">
        <v>132.13</v>
      </c>
    </row>
    <row r="3453" spans="1:5" x14ac:dyDescent="0.3">
      <c r="A3453">
        <v>73042</v>
      </c>
      <c r="B3453">
        <v>2017</v>
      </c>
      <c r="C3453">
        <v>2</v>
      </c>
      <c r="D3453">
        <v>139</v>
      </c>
      <c r="E3453" s="1">
        <v>101.47</v>
      </c>
    </row>
    <row r="3454" spans="1:5" x14ac:dyDescent="0.3">
      <c r="A3454">
        <v>73042</v>
      </c>
      <c r="B3454">
        <v>2018</v>
      </c>
      <c r="C3454">
        <v>2</v>
      </c>
      <c r="D3454">
        <v>183</v>
      </c>
      <c r="E3454" s="1">
        <v>133.59</v>
      </c>
    </row>
    <row r="3455" spans="1:5" x14ac:dyDescent="0.3">
      <c r="A3455">
        <v>73042</v>
      </c>
      <c r="B3455">
        <v>2019</v>
      </c>
      <c r="C3455">
        <v>2</v>
      </c>
      <c r="D3455">
        <v>150</v>
      </c>
      <c r="E3455" s="1">
        <v>109.5</v>
      </c>
    </row>
    <row r="3456" spans="1:5" x14ac:dyDescent="0.3">
      <c r="A3456">
        <v>73066</v>
      </c>
      <c r="B3456">
        <v>2009</v>
      </c>
      <c r="C3456">
        <v>2</v>
      </c>
      <c r="D3456">
        <v>100</v>
      </c>
      <c r="E3456" s="1">
        <v>73</v>
      </c>
    </row>
    <row r="3457" spans="1:5" x14ac:dyDescent="0.3">
      <c r="A3457">
        <v>73066</v>
      </c>
      <c r="B3457">
        <v>2010</v>
      </c>
      <c r="C3457">
        <v>2</v>
      </c>
      <c r="D3457">
        <v>85</v>
      </c>
      <c r="E3457" s="1">
        <v>62.05</v>
      </c>
    </row>
    <row r="3458" spans="1:5" x14ac:dyDescent="0.3">
      <c r="A3458">
        <v>73066</v>
      </c>
      <c r="B3458">
        <v>2011</v>
      </c>
      <c r="C3458">
        <v>2</v>
      </c>
      <c r="D3458">
        <v>97</v>
      </c>
      <c r="E3458" s="1">
        <v>70.81</v>
      </c>
    </row>
    <row r="3459" spans="1:5" x14ac:dyDescent="0.3">
      <c r="A3459">
        <v>73066</v>
      </c>
      <c r="B3459">
        <v>2012</v>
      </c>
      <c r="C3459">
        <v>2</v>
      </c>
      <c r="D3459">
        <v>116</v>
      </c>
      <c r="E3459" s="1">
        <v>84.679999999999993</v>
      </c>
    </row>
    <row r="3460" spans="1:5" x14ac:dyDescent="0.3">
      <c r="A3460">
        <v>73066</v>
      </c>
      <c r="B3460">
        <v>2013</v>
      </c>
      <c r="C3460">
        <v>2</v>
      </c>
      <c r="D3460">
        <v>90</v>
      </c>
      <c r="E3460" s="1">
        <v>65.7</v>
      </c>
    </row>
    <row r="3461" spans="1:5" x14ac:dyDescent="0.3">
      <c r="A3461">
        <v>73066</v>
      </c>
      <c r="B3461">
        <v>2014</v>
      </c>
      <c r="C3461">
        <v>2</v>
      </c>
      <c r="D3461">
        <v>101</v>
      </c>
      <c r="E3461" s="1">
        <v>73.73</v>
      </c>
    </row>
    <row r="3462" spans="1:5" x14ac:dyDescent="0.3">
      <c r="A3462">
        <v>73066</v>
      </c>
      <c r="B3462">
        <v>2015</v>
      </c>
      <c r="C3462">
        <v>2</v>
      </c>
      <c r="D3462">
        <v>97</v>
      </c>
      <c r="E3462" s="1">
        <v>70.81</v>
      </c>
    </row>
    <row r="3463" spans="1:5" x14ac:dyDescent="0.3">
      <c r="A3463">
        <v>73066</v>
      </c>
      <c r="B3463">
        <v>2016</v>
      </c>
      <c r="C3463">
        <v>2</v>
      </c>
      <c r="D3463">
        <v>86</v>
      </c>
      <c r="E3463" s="1">
        <v>62.78</v>
      </c>
    </row>
    <row r="3464" spans="1:5" x14ac:dyDescent="0.3">
      <c r="A3464">
        <v>73066</v>
      </c>
      <c r="B3464">
        <v>2017</v>
      </c>
      <c r="C3464">
        <v>2</v>
      </c>
      <c r="D3464">
        <v>101</v>
      </c>
      <c r="E3464" s="1">
        <v>73.73</v>
      </c>
    </row>
    <row r="3465" spans="1:5" x14ac:dyDescent="0.3">
      <c r="A3465">
        <v>73066</v>
      </c>
      <c r="B3465">
        <v>2018</v>
      </c>
      <c r="C3465">
        <v>2</v>
      </c>
      <c r="D3465">
        <v>94</v>
      </c>
      <c r="E3465" s="1">
        <v>68.62</v>
      </c>
    </row>
    <row r="3466" spans="1:5" x14ac:dyDescent="0.3">
      <c r="A3466">
        <v>73066</v>
      </c>
      <c r="B3466">
        <v>2019</v>
      </c>
      <c r="C3466">
        <v>2</v>
      </c>
      <c r="D3466">
        <v>101</v>
      </c>
      <c r="E3466" s="1">
        <v>73.73</v>
      </c>
    </row>
    <row r="3467" spans="1:5" x14ac:dyDescent="0.3">
      <c r="A3467">
        <v>73083</v>
      </c>
      <c r="B3467">
        <v>2009</v>
      </c>
      <c r="C3467">
        <v>2</v>
      </c>
      <c r="D3467">
        <v>170</v>
      </c>
      <c r="E3467" s="1">
        <v>124.1</v>
      </c>
    </row>
    <row r="3468" spans="1:5" x14ac:dyDescent="0.3">
      <c r="A3468">
        <v>73083</v>
      </c>
      <c r="B3468">
        <v>2010</v>
      </c>
      <c r="C3468">
        <v>2</v>
      </c>
      <c r="D3468">
        <v>183</v>
      </c>
      <c r="E3468" s="1">
        <v>133.59</v>
      </c>
    </row>
    <row r="3469" spans="1:5" x14ac:dyDescent="0.3">
      <c r="A3469">
        <v>73083</v>
      </c>
      <c r="B3469">
        <v>2011</v>
      </c>
      <c r="C3469">
        <v>2</v>
      </c>
      <c r="D3469">
        <v>173</v>
      </c>
      <c r="E3469" s="1">
        <v>126.28999999999999</v>
      </c>
    </row>
    <row r="3470" spans="1:5" x14ac:dyDescent="0.3">
      <c r="A3470">
        <v>73083</v>
      </c>
      <c r="B3470">
        <v>2012</v>
      </c>
      <c r="C3470">
        <v>2</v>
      </c>
      <c r="D3470">
        <v>168</v>
      </c>
      <c r="E3470" s="1">
        <v>122.64</v>
      </c>
    </row>
    <row r="3471" spans="1:5" x14ac:dyDescent="0.3">
      <c r="A3471">
        <v>73083</v>
      </c>
      <c r="B3471">
        <v>2013</v>
      </c>
      <c r="C3471">
        <v>2</v>
      </c>
      <c r="D3471">
        <v>158</v>
      </c>
      <c r="E3471" s="1">
        <v>115.34</v>
      </c>
    </row>
    <row r="3472" spans="1:5" x14ac:dyDescent="0.3">
      <c r="A3472">
        <v>73083</v>
      </c>
      <c r="B3472">
        <v>2014</v>
      </c>
      <c r="C3472">
        <v>2</v>
      </c>
      <c r="D3472">
        <v>170</v>
      </c>
      <c r="E3472" s="1">
        <v>124.1</v>
      </c>
    </row>
    <row r="3473" spans="1:5" x14ac:dyDescent="0.3">
      <c r="A3473">
        <v>73083</v>
      </c>
      <c r="B3473">
        <v>2015</v>
      </c>
      <c r="C3473">
        <v>2</v>
      </c>
      <c r="D3473">
        <v>179</v>
      </c>
      <c r="E3473" s="1">
        <v>130.66999999999999</v>
      </c>
    </row>
    <row r="3474" spans="1:5" x14ac:dyDescent="0.3">
      <c r="A3474">
        <v>73083</v>
      </c>
      <c r="B3474">
        <v>2016</v>
      </c>
      <c r="C3474">
        <v>2</v>
      </c>
      <c r="D3474">
        <v>147</v>
      </c>
      <c r="E3474" s="1">
        <v>107.31</v>
      </c>
    </row>
    <row r="3475" spans="1:5" x14ac:dyDescent="0.3">
      <c r="A3475">
        <v>73083</v>
      </c>
      <c r="B3475">
        <v>2017</v>
      </c>
      <c r="C3475">
        <v>2</v>
      </c>
      <c r="D3475">
        <v>179</v>
      </c>
      <c r="E3475" s="1">
        <v>130.66999999999999</v>
      </c>
    </row>
    <row r="3476" spans="1:5" x14ac:dyDescent="0.3">
      <c r="A3476">
        <v>73083</v>
      </c>
      <c r="B3476">
        <v>2018</v>
      </c>
      <c r="C3476">
        <v>2</v>
      </c>
      <c r="D3476">
        <v>162</v>
      </c>
      <c r="E3476" s="1">
        <v>118.25999999999999</v>
      </c>
    </row>
    <row r="3477" spans="1:5" x14ac:dyDescent="0.3">
      <c r="A3477">
        <v>73083</v>
      </c>
      <c r="B3477">
        <v>2019</v>
      </c>
      <c r="C3477">
        <v>2</v>
      </c>
      <c r="D3477">
        <v>150</v>
      </c>
      <c r="E3477" s="1">
        <v>109.5</v>
      </c>
    </row>
    <row r="3478" spans="1:5" x14ac:dyDescent="0.3">
      <c r="A3478">
        <v>73098</v>
      </c>
      <c r="B3478">
        <v>2009</v>
      </c>
      <c r="C3478">
        <v>2</v>
      </c>
      <c r="D3478">
        <v>49</v>
      </c>
      <c r="E3478" s="1">
        <v>35.769999999999996</v>
      </c>
    </row>
    <row r="3479" spans="1:5" x14ac:dyDescent="0.3">
      <c r="A3479">
        <v>73098</v>
      </c>
      <c r="B3479">
        <v>2010</v>
      </c>
      <c r="C3479">
        <v>2</v>
      </c>
      <c r="D3479">
        <v>66</v>
      </c>
      <c r="E3479" s="1">
        <v>48.18</v>
      </c>
    </row>
    <row r="3480" spans="1:5" x14ac:dyDescent="0.3">
      <c r="A3480">
        <v>73098</v>
      </c>
      <c r="B3480">
        <v>2011</v>
      </c>
      <c r="C3480">
        <v>2</v>
      </c>
      <c r="D3480">
        <v>45</v>
      </c>
      <c r="E3480" s="1">
        <v>32.85</v>
      </c>
    </row>
    <row r="3481" spans="1:5" x14ac:dyDescent="0.3">
      <c r="A3481">
        <v>73098</v>
      </c>
      <c r="B3481">
        <v>2012</v>
      </c>
      <c r="C3481">
        <v>2</v>
      </c>
      <c r="D3481">
        <v>67</v>
      </c>
      <c r="E3481" s="1">
        <v>48.91</v>
      </c>
    </row>
    <row r="3482" spans="1:5" x14ac:dyDescent="0.3">
      <c r="A3482">
        <v>73098</v>
      </c>
      <c r="B3482">
        <v>2013</v>
      </c>
      <c r="C3482">
        <v>2</v>
      </c>
      <c r="D3482">
        <v>47</v>
      </c>
      <c r="E3482" s="1">
        <v>34.31</v>
      </c>
    </row>
    <row r="3483" spans="1:5" x14ac:dyDescent="0.3">
      <c r="A3483">
        <v>73098</v>
      </c>
      <c r="B3483">
        <v>2014</v>
      </c>
      <c r="C3483">
        <v>2</v>
      </c>
      <c r="D3483">
        <v>45</v>
      </c>
      <c r="E3483" s="1">
        <v>32.85</v>
      </c>
    </row>
    <row r="3484" spans="1:5" x14ac:dyDescent="0.3">
      <c r="A3484">
        <v>73098</v>
      </c>
      <c r="B3484">
        <v>2015</v>
      </c>
      <c r="C3484">
        <v>2</v>
      </c>
      <c r="D3484">
        <v>55</v>
      </c>
      <c r="E3484" s="1">
        <v>40.15</v>
      </c>
    </row>
    <row r="3485" spans="1:5" x14ac:dyDescent="0.3">
      <c r="A3485">
        <v>73098</v>
      </c>
      <c r="B3485">
        <v>2016</v>
      </c>
      <c r="C3485">
        <v>2</v>
      </c>
      <c r="D3485">
        <v>40</v>
      </c>
      <c r="E3485" s="1">
        <v>29.2</v>
      </c>
    </row>
    <row r="3486" spans="1:5" x14ac:dyDescent="0.3">
      <c r="A3486">
        <v>73098</v>
      </c>
      <c r="B3486">
        <v>2017</v>
      </c>
      <c r="C3486">
        <v>2</v>
      </c>
      <c r="D3486">
        <v>33</v>
      </c>
      <c r="E3486" s="1">
        <v>24.09</v>
      </c>
    </row>
    <row r="3487" spans="1:5" x14ac:dyDescent="0.3">
      <c r="A3487">
        <v>73098</v>
      </c>
      <c r="B3487">
        <v>2018</v>
      </c>
      <c r="C3487">
        <v>2</v>
      </c>
      <c r="D3487">
        <v>40</v>
      </c>
      <c r="E3487" s="1">
        <v>29.2</v>
      </c>
    </row>
    <row r="3488" spans="1:5" x14ac:dyDescent="0.3">
      <c r="A3488">
        <v>73098</v>
      </c>
      <c r="B3488">
        <v>2019</v>
      </c>
      <c r="C3488">
        <v>2</v>
      </c>
      <c r="D3488">
        <v>29</v>
      </c>
      <c r="E3488" s="1">
        <v>21.169999999999998</v>
      </c>
    </row>
    <row r="3489" spans="1:5" x14ac:dyDescent="0.3">
      <c r="A3489">
        <v>73107</v>
      </c>
      <c r="B3489">
        <v>2009</v>
      </c>
      <c r="C3489">
        <v>2</v>
      </c>
      <c r="D3489">
        <v>229</v>
      </c>
      <c r="E3489" s="1">
        <v>167.17</v>
      </c>
    </row>
    <row r="3490" spans="1:5" x14ac:dyDescent="0.3">
      <c r="A3490">
        <v>73107</v>
      </c>
      <c r="B3490">
        <v>2010</v>
      </c>
      <c r="C3490">
        <v>2</v>
      </c>
      <c r="D3490">
        <v>251</v>
      </c>
      <c r="E3490" s="1">
        <v>183.23</v>
      </c>
    </row>
    <row r="3491" spans="1:5" x14ac:dyDescent="0.3">
      <c r="A3491">
        <v>73107</v>
      </c>
      <c r="B3491">
        <v>2011</v>
      </c>
      <c r="C3491">
        <v>2</v>
      </c>
      <c r="D3491">
        <v>267</v>
      </c>
      <c r="E3491" s="1">
        <v>194.91</v>
      </c>
    </row>
    <row r="3492" spans="1:5" x14ac:dyDescent="0.3">
      <c r="A3492">
        <v>73107</v>
      </c>
      <c r="B3492">
        <v>2012</v>
      </c>
      <c r="C3492">
        <v>2</v>
      </c>
      <c r="D3492">
        <v>235</v>
      </c>
      <c r="E3492" s="1">
        <v>171.54999999999998</v>
      </c>
    </row>
    <row r="3493" spans="1:5" x14ac:dyDescent="0.3">
      <c r="A3493">
        <v>73107</v>
      </c>
      <c r="B3493">
        <v>2013</v>
      </c>
      <c r="C3493">
        <v>2</v>
      </c>
      <c r="D3493">
        <v>247</v>
      </c>
      <c r="E3493" s="1">
        <v>180.31</v>
      </c>
    </row>
    <row r="3494" spans="1:5" x14ac:dyDescent="0.3">
      <c r="A3494">
        <v>73107</v>
      </c>
      <c r="B3494">
        <v>2014</v>
      </c>
      <c r="C3494">
        <v>2</v>
      </c>
      <c r="D3494">
        <v>231</v>
      </c>
      <c r="E3494" s="1">
        <v>168.63</v>
      </c>
    </row>
    <row r="3495" spans="1:5" x14ac:dyDescent="0.3">
      <c r="A3495">
        <v>73107</v>
      </c>
      <c r="B3495">
        <v>2015</v>
      </c>
      <c r="C3495">
        <v>2</v>
      </c>
      <c r="D3495">
        <v>213</v>
      </c>
      <c r="E3495" s="1">
        <v>155.49</v>
      </c>
    </row>
    <row r="3496" spans="1:5" x14ac:dyDescent="0.3">
      <c r="A3496">
        <v>73107</v>
      </c>
      <c r="B3496">
        <v>2016</v>
      </c>
      <c r="C3496">
        <v>2</v>
      </c>
      <c r="D3496">
        <v>247</v>
      </c>
      <c r="E3496" s="1">
        <v>180.31</v>
      </c>
    </row>
    <row r="3497" spans="1:5" x14ac:dyDescent="0.3">
      <c r="A3497">
        <v>73107</v>
      </c>
      <c r="B3497">
        <v>2017</v>
      </c>
      <c r="C3497">
        <v>2</v>
      </c>
      <c r="D3497">
        <v>245</v>
      </c>
      <c r="E3497" s="1">
        <v>178.85</v>
      </c>
    </row>
    <row r="3498" spans="1:5" x14ac:dyDescent="0.3">
      <c r="A3498">
        <v>73107</v>
      </c>
      <c r="B3498">
        <v>2018</v>
      </c>
      <c r="C3498">
        <v>2</v>
      </c>
      <c r="D3498">
        <v>242</v>
      </c>
      <c r="E3498" s="1">
        <v>176.66</v>
      </c>
    </row>
    <row r="3499" spans="1:5" x14ac:dyDescent="0.3">
      <c r="A3499">
        <v>73107</v>
      </c>
      <c r="B3499">
        <v>2019</v>
      </c>
      <c r="C3499">
        <v>2</v>
      </c>
      <c r="D3499">
        <v>232</v>
      </c>
      <c r="E3499" s="1">
        <v>169.35999999999999</v>
      </c>
    </row>
    <row r="3500" spans="1:5" x14ac:dyDescent="0.3">
      <c r="A3500">
        <v>73109</v>
      </c>
      <c r="B3500">
        <v>2009</v>
      </c>
      <c r="C3500">
        <v>2</v>
      </c>
      <c r="D3500">
        <v>28</v>
      </c>
      <c r="E3500" s="1">
        <v>20.439999999999998</v>
      </c>
    </row>
    <row r="3501" spans="1:5" x14ac:dyDescent="0.3">
      <c r="A3501">
        <v>73109</v>
      </c>
      <c r="B3501">
        <v>2010</v>
      </c>
      <c r="C3501">
        <v>2</v>
      </c>
      <c r="D3501">
        <v>42</v>
      </c>
      <c r="E3501" s="1">
        <v>30.66</v>
      </c>
    </row>
    <row r="3502" spans="1:5" x14ac:dyDescent="0.3">
      <c r="A3502">
        <v>73109</v>
      </c>
      <c r="B3502">
        <v>2011</v>
      </c>
      <c r="C3502">
        <v>2</v>
      </c>
      <c r="D3502">
        <v>18</v>
      </c>
      <c r="E3502" s="1">
        <v>13.14</v>
      </c>
    </row>
    <row r="3503" spans="1:5" x14ac:dyDescent="0.3">
      <c r="A3503">
        <v>73109</v>
      </c>
      <c r="B3503">
        <v>2012</v>
      </c>
      <c r="C3503">
        <v>2</v>
      </c>
      <c r="D3503">
        <v>28</v>
      </c>
      <c r="E3503" s="1">
        <v>20.439999999999998</v>
      </c>
    </row>
    <row r="3504" spans="1:5" x14ac:dyDescent="0.3">
      <c r="A3504">
        <v>73109</v>
      </c>
      <c r="B3504">
        <v>2013</v>
      </c>
      <c r="C3504">
        <v>2</v>
      </c>
      <c r="D3504">
        <v>29</v>
      </c>
      <c r="E3504" s="1">
        <v>21.169999999999998</v>
      </c>
    </row>
    <row r="3505" spans="1:5" x14ac:dyDescent="0.3">
      <c r="A3505">
        <v>73109</v>
      </c>
      <c r="B3505">
        <v>2014</v>
      </c>
      <c r="C3505">
        <v>2</v>
      </c>
      <c r="D3505">
        <v>19</v>
      </c>
      <c r="E3505" s="1">
        <v>13.87</v>
      </c>
    </row>
    <row r="3506" spans="1:5" x14ac:dyDescent="0.3">
      <c r="A3506">
        <v>73109</v>
      </c>
      <c r="B3506">
        <v>2015</v>
      </c>
      <c r="C3506">
        <v>2</v>
      </c>
      <c r="D3506">
        <v>15</v>
      </c>
      <c r="E3506" s="1">
        <v>10.95</v>
      </c>
    </row>
    <row r="3507" spans="1:5" x14ac:dyDescent="0.3">
      <c r="A3507">
        <v>73109</v>
      </c>
      <c r="B3507">
        <v>2016</v>
      </c>
      <c r="C3507">
        <v>2</v>
      </c>
      <c r="D3507">
        <v>27</v>
      </c>
      <c r="E3507" s="1">
        <v>19.71</v>
      </c>
    </row>
    <row r="3508" spans="1:5" x14ac:dyDescent="0.3">
      <c r="A3508">
        <v>73109</v>
      </c>
      <c r="B3508">
        <v>2017</v>
      </c>
      <c r="C3508">
        <v>2</v>
      </c>
      <c r="D3508">
        <v>22</v>
      </c>
      <c r="E3508" s="1">
        <v>16.059999999999999</v>
      </c>
    </row>
    <row r="3509" spans="1:5" x14ac:dyDescent="0.3">
      <c r="A3509">
        <v>73109</v>
      </c>
      <c r="B3509">
        <v>2018</v>
      </c>
      <c r="C3509">
        <v>2</v>
      </c>
      <c r="D3509">
        <v>23</v>
      </c>
      <c r="E3509" s="1">
        <v>16.79</v>
      </c>
    </row>
    <row r="3510" spans="1:5" x14ac:dyDescent="0.3">
      <c r="A3510">
        <v>73109</v>
      </c>
      <c r="B3510">
        <v>2019</v>
      </c>
      <c r="C3510">
        <v>2</v>
      </c>
      <c r="D3510">
        <v>27</v>
      </c>
      <c r="E3510" s="1">
        <v>19.71</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88C5-EC07-4EEB-B91D-AB0E271F6457}">
  <dimension ref="A3:M325"/>
  <sheetViews>
    <sheetView topLeftCell="A291" workbookViewId="0">
      <selection activeCell="D14" sqref="D14"/>
    </sheetView>
  </sheetViews>
  <sheetFormatPr defaultRowHeight="14.4" x14ac:dyDescent="0.3"/>
  <cols>
    <col min="1" max="1" width="13.88671875" bestFit="1" customWidth="1"/>
    <col min="2" max="2" width="16.33203125" bestFit="1" customWidth="1"/>
    <col min="3" max="12" width="7" bestFit="1" customWidth="1"/>
    <col min="13" max="13" width="11.33203125" bestFit="1" customWidth="1"/>
  </cols>
  <sheetData>
    <row r="3" spans="1:13" x14ac:dyDescent="0.3">
      <c r="A3" s="2" t="s">
        <v>59</v>
      </c>
      <c r="B3" s="2" t="s">
        <v>57</v>
      </c>
    </row>
    <row r="4" spans="1:13" x14ac:dyDescent="0.3">
      <c r="A4" s="2" t="s">
        <v>55</v>
      </c>
      <c r="B4">
        <v>2009</v>
      </c>
      <c r="C4">
        <v>2010</v>
      </c>
      <c r="D4">
        <v>2011</v>
      </c>
      <c r="E4">
        <v>2012</v>
      </c>
      <c r="F4">
        <v>2013</v>
      </c>
      <c r="G4">
        <v>2014</v>
      </c>
      <c r="H4">
        <v>2015</v>
      </c>
      <c r="I4">
        <v>2016</v>
      </c>
      <c r="J4">
        <v>2017</v>
      </c>
      <c r="K4">
        <v>2018</v>
      </c>
      <c r="L4">
        <v>2019</v>
      </c>
      <c r="M4" t="s">
        <v>56</v>
      </c>
    </row>
    <row r="5" spans="1:13" x14ac:dyDescent="0.3">
      <c r="A5" s="3">
        <v>11001</v>
      </c>
      <c r="B5" s="4">
        <v>818</v>
      </c>
      <c r="C5" s="4">
        <v>802</v>
      </c>
      <c r="D5" s="4">
        <v>808</v>
      </c>
      <c r="E5" s="4">
        <v>787</v>
      </c>
      <c r="F5" s="4">
        <v>790</v>
      </c>
      <c r="G5" s="4">
        <v>788</v>
      </c>
      <c r="H5" s="4">
        <v>805</v>
      </c>
      <c r="I5" s="4">
        <v>824</v>
      </c>
      <c r="J5" s="4">
        <v>810</v>
      </c>
      <c r="K5" s="4">
        <v>816</v>
      </c>
      <c r="L5" s="4">
        <v>820</v>
      </c>
      <c r="M5" s="4">
        <v>8868</v>
      </c>
    </row>
    <row r="6" spans="1:13" x14ac:dyDescent="0.3">
      <c r="A6" s="3">
        <v>11002</v>
      </c>
      <c r="B6" s="4">
        <v>29535</v>
      </c>
      <c r="C6" s="4">
        <v>30164</v>
      </c>
      <c r="D6" s="4">
        <v>31188</v>
      </c>
      <c r="E6" s="4">
        <v>32090</v>
      </c>
      <c r="F6" s="4">
        <v>33220</v>
      </c>
      <c r="G6" s="4">
        <v>34636</v>
      </c>
      <c r="H6" s="4">
        <v>36126</v>
      </c>
      <c r="I6" s="4">
        <v>37328</v>
      </c>
      <c r="J6" s="4">
        <v>38162</v>
      </c>
      <c r="K6" s="4">
        <v>38558</v>
      </c>
      <c r="L6" s="4">
        <v>38761</v>
      </c>
      <c r="M6" s="4">
        <v>379768</v>
      </c>
    </row>
    <row r="7" spans="1:13" x14ac:dyDescent="0.3">
      <c r="A7" s="3">
        <v>11004</v>
      </c>
      <c r="B7" s="4">
        <v>828</v>
      </c>
      <c r="C7" s="4">
        <v>825</v>
      </c>
      <c r="D7" s="4">
        <v>813</v>
      </c>
      <c r="E7" s="4">
        <v>767</v>
      </c>
      <c r="F7" s="4">
        <v>780</v>
      </c>
      <c r="G7" s="4">
        <v>789</v>
      </c>
      <c r="H7" s="4">
        <v>830</v>
      </c>
      <c r="I7" s="4">
        <v>819</v>
      </c>
      <c r="J7" s="4">
        <v>824</v>
      </c>
      <c r="K7" s="4">
        <v>828</v>
      </c>
      <c r="L7" s="4">
        <v>834</v>
      </c>
      <c r="M7" s="4">
        <v>8937</v>
      </c>
    </row>
    <row r="8" spans="1:13" x14ac:dyDescent="0.3">
      <c r="A8" s="3">
        <v>11005</v>
      </c>
      <c r="B8" s="4">
        <v>972</v>
      </c>
      <c r="C8" s="4">
        <v>1022</v>
      </c>
      <c r="D8" s="4">
        <v>1054</v>
      </c>
      <c r="E8" s="4">
        <v>1037</v>
      </c>
      <c r="F8" s="4">
        <v>1050</v>
      </c>
      <c r="G8" s="4">
        <v>1057</v>
      </c>
      <c r="H8" s="4">
        <v>1051</v>
      </c>
      <c r="I8" s="4">
        <v>1036</v>
      </c>
      <c r="J8" s="4">
        <v>1028</v>
      </c>
      <c r="K8" s="4">
        <v>1084</v>
      </c>
      <c r="L8" s="4">
        <v>1139</v>
      </c>
      <c r="M8" s="4">
        <v>11530</v>
      </c>
    </row>
    <row r="9" spans="1:13" x14ac:dyDescent="0.3">
      <c r="A9" s="3">
        <v>11007</v>
      </c>
      <c r="B9" s="4">
        <v>659</v>
      </c>
      <c r="C9" s="4">
        <v>671</v>
      </c>
      <c r="D9" s="4">
        <v>696</v>
      </c>
      <c r="E9" s="4">
        <v>689</v>
      </c>
      <c r="F9" s="4">
        <v>669</v>
      </c>
      <c r="G9" s="4">
        <v>672</v>
      </c>
      <c r="H9" s="4">
        <v>657</v>
      </c>
      <c r="I9" s="4">
        <v>668</v>
      </c>
      <c r="J9" s="4">
        <v>649</v>
      </c>
      <c r="K9" s="4">
        <v>639</v>
      </c>
      <c r="L9" s="4">
        <v>672</v>
      </c>
      <c r="M9" s="4">
        <v>7341</v>
      </c>
    </row>
    <row r="10" spans="1:13" x14ac:dyDescent="0.3">
      <c r="A10" s="3">
        <v>11008</v>
      </c>
      <c r="B10" s="4">
        <v>2900</v>
      </c>
      <c r="C10" s="4">
        <v>2892</v>
      </c>
      <c r="D10" s="4">
        <v>2851</v>
      </c>
      <c r="E10" s="4">
        <v>2827</v>
      </c>
      <c r="F10" s="4">
        <v>2918</v>
      </c>
      <c r="G10" s="4">
        <v>2917</v>
      </c>
      <c r="H10" s="4">
        <v>2962</v>
      </c>
      <c r="I10" s="4">
        <v>3029</v>
      </c>
      <c r="J10" s="4">
        <v>3108</v>
      </c>
      <c r="K10" s="4">
        <v>3156</v>
      </c>
      <c r="L10" s="4">
        <v>3179</v>
      </c>
      <c r="M10" s="4">
        <v>32739</v>
      </c>
    </row>
    <row r="11" spans="1:13" x14ac:dyDescent="0.3">
      <c r="A11" s="3">
        <v>11009</v>
      </c>
      <c r="B11" s="4">
        <v>1422</v>
      </c>
      <c r="C11" s="4">
        <v>1386</v>
      </c>
      <c r="D11" s="4">
        <v>1398</v>
      </c>
      <c r="E11" s="4">
        <v>1349</v>
      </c>
      <c r="F11" s="4">
        <v>1415</v>
      </c>
      <c r="G11" s="4">
        <v>1429</v>
      </c>
      <c r="H11" s="4">
        <v>1460</v>
      </c>
      <c r="I11" s="4">
        <v>1477</v>
      </c>
      <c r="J11" s="4">
        <v>1487</v>
      </c>
      <c r="K11" s="4">
        <v>1466</v>
      </c>
      <c r="L11" s="4">
        <v>1470</v>
      </c>
      <c r="M11" s="4">
        <v>15759</v>
      </c>
    </row>
    <row r="12" spans="1:13" x14ac:dyDescent="0.3">
      <c r="A12" s="3">
        <v>11013</v>
      </c>
      <c r="B12" s="4">
        <v>1456</v>
      </c>
      <c r="C12" s="4">
        <v>1437</v>
      </c>
      <c r="D12" s="4">
        <v>1408</v>
      </c>
      <c r="E12" s="4">
        <v>1474</v>
      </c>
      <c r="F12" s="4">
        <v>1514</v>
      </c>
      <c r="G12" s="4">
        <v>1556</v>
      </c>
      <c r="H12" s="4">
        <v>1577</v>
      </c>
      <c r="I12" s="4">
        <v>1628</v>
      </c>
      <c r="J12" s="4">
        <v>1662</v>
      </c>
      <c r="K12" s="4">
        <v>1752</v>
      </c>
      <c r="L12" s="4">
        <v>1759</v>
      </c>
      <c r="M12" s="4">
        <v>17223</v>
      </c>
    </row>
    <row r="13" spans="1:13" x14ac:dyDescent="0.3">
      <c r="A13" s="3">
        <v>11016</v>
      </c>
      <c r="B13" s="4">
        <v>1271</v>
      </c>
      <c r="C13" s="4">
        <v>1212</v>
      </c>
      <c r="D13" s="4">
        <v>1198</v>
      </c>
      <c r="E13" s="4">
        <v>1203</v>
      </c>
      <c r="F13" s="4">
        <v>1198</v>
      </c>
      <c r="G13" s="4">
        <v>1233</v>
      </c>
      <c r="H13" s="4">
        <v>1259</v>
      </c>
      <c r="I13" s="4">
        <v>1288</v>
      </c>
      <c r="J13" s="4">
        <v>1324</v>
      </c>
      <c r="K13" s="4">
        <v>1334</v>
      </c>
      <c r="L13" s="4">
        <v>1372</v>
      </c>
      <c r="M13" s="4">
        <v>13892</v>
      </c>
    </row>
    <row r="14" spans="1:13" x14ac:dyDescent="0.3">
      <c r="A14" s="3">
        <v>11018</v>
      </c>
      <c r="B14" s="4">
        <v>643</v>
      </c>
      <c r="C14" s="4">
        <v>666</v>
      </c>
      <c r="D14" s="4">
        <v>658</v>
      </c>
      <c r="E14" s="4">
        <v>687</v>
      </c>
      <c r="F14" s="4">
        <v>717</v>
      </c>
      <c r="G14" s="4">
        <v>750</v>
      </c>
      <c r="H14" s="4">
        <v>758</v>
      </c>
      <c r="I14" s="4">
        <v>746</v>
      </c>
      <c r="J14" s="4">
        <v>791</v>
      </c>
      <c r="K14" s="4">
        <v>819</v>
      </c>
      <c r="L14" s="4">
        <v>832</v>
      </c>
      <c r="M14" s="4">
        <v>8067</v>
      </c>
    </row>
    <row r="15" spans="1:13" x14ac:dyDescent="0.3">
      <c r="A15" s="3">
        <v>11021</v>
      </c>
      <c r="B15" s="4">
        <v>951</v>
      </c>
      <c r="C15" s="4">
        <v>946</v>
      </c>
      <c r="D15" s="4">
        <v>932</v>
      </c>
      <c r="E15" s="4">
        <v>949</v>
      </c>
      <c r="F15" s="4">
        <v>947</v>
      </c>
      <c r="G15" s="4">
        <v>942</v>
      </c>
      <c r="H15" s="4">
        <v>941</v>
      </c>
      <c r="I15" s="4">
        <v>942</v>
      </c>
      <c r="J15" s="4">
        <v>932</v>
      </c>
      <c r="K15" s="4">
        <v>952</v>
      </c>
      <c r="L15" s="4">
        <v>948</v>
      </c>
      <c r="M15" s="4">
        <v>10382</v>
      </c>
    </row>
    <row r="16" spans="1:13" x14ac:dyDescent="0.3">
      <c r="A16" s="3">
        <v>11022</v>
      </c>
      <c r="B16" s="4">
        <v>1411</v>
      </c>
      <c r="C16" s="4">
        <v>1333</v>
      </c>
      <c r="D16" s="4">
        <v>1364</v>
      </c>
      <c r="E16" s="4">
        <v>1378</v>
      </c>
      <c r="F16" s="4">
        <v>1363</v>
      </c>
      <c r="G16" s="4">
        <v>1334</v>
      </c>
      <c r="H16" s="4">
        <v>1387</v>
      </c>
      <c r="I16" s="4">
        <v>1389</v>
      </c>
      <c r="J16" s="4">
        <v>1392</v>
      </c>
      <c r="K16" s="4">
        <v>1407</v>
      </c>
      <c r="L16" s="4">
        <v>1391</v>
      </c>
      <c r="M16" s="4">
        <v>15149</v>
      </c>
    </row>
    <row r="17" spans="1:13" x14ac:dyDescent="0.3">
      <c r="A17" s="3">
        <v>11023</v>
      </c>
      <c r="B17" s="4">
        <v>1221</v>
      </c>
      <c r="C17" s="4">
        <v>1197</v>
      </c>
      <c r="D17" s="4">
        <v>1184</v>
      </c>
      <c r="E17" s="4">
        <v>1204</v>
      </c>
      <c r="F17" s="4">
        <v>1211</v>
      </c>
      <c r="G17" s="4">
        <v>1285</v>
      </c>
      <c r="H17" s="4">
        <v>1327</v>
      </c>
      <c r="I17" s="4">
        <v>1348</v>
      </c>
      <c r="J17" s="4">
        <v>1403</v>
      </c>
      <c r="K17" s="4">
        <v>1450</v>
      </c>
      <c r="L17" s="4">
        <v>1471</v>
      </c>
      <c r="M17" s="4">
        <v>14301</v>
      </c>
    </row>
    <row r="18" spans="1:13" x14ac:dyDescent="0.3">
      <c r="A18" s="3">
        <v>11024</v>
      </c>
      <c r="B18" s="4">
        <v>1367</v>
      </c>
      <c r="C18" s="4">
        <v>1353</v>
      </c>
      <c r="D18" s="4">
        <v>1357</v>
      </c>
      <c r="E18" s="4">
        <v>1326</v>
      </c>
      <c r="F18" s="4">
        <v>1347</v>
      </c>
      <c r="G18" s="4">
        <v>1347</v>
      </c>
      <c r="H18" s="4">
        <v>1366</v>
      </c>
      <c r="I18" s="4">
        <v>1401</v>
      </c>
      <c r="J18" s="4">
        <v>1424</v>
      </c>
      <c r="K18" s="4">
        <v>1440</v>
      </c>
      <c r="L18" s="4">
        <v>1414</v>
      </c>
      <c r="M18" s="4">
        <v>15142</v>
      </c>
    </row>
    <row r="19" spans="1:13" x14ac:dyDescent="0.3">
      <c r="A19" s="3">
        <v>11025</v>
      </c>
      <c r="B19" s="4">
        <v>495</v>
      </c>
      <c r="C19" s="4">
        <v>503</v>
      </c>
      <c r="D19" s="4">
        <v>511</v>
      </c>
      <c r="E19" s="4">
        <v>521</v>
      </c>
      <c r="F19" s="4">
        <v>546</v>
      </c>
      <c r="G19" s="4">
        <v>579</v>
      </c>
      <c r="H19" s="4">
        <v>575</v>
      </c>
      <c r="I19" s="4">
        <v>610</v>
      </c>
      <c r="J19" s="4">
        <v>630</v>
      </c>
      <c r="K19" s="4">
        <v>635</v>
      </c>
      <c r="L19" s="4">
        <v>642</v>
      </c>
      <c r="M19" s="4">
        <v>6247</v>
      </c>
    </row>
    <row r="20" spans="1:13" x14ac:dyDescent="0.3">
      <c r="A20" s="3">
        <v>11029</v>
      </c>
      <c r="B20" s="4">
        <v>1153</v>
      </c>
      <c r="C20" s="4">
        <v>1189</v>
      </c>
      <c r="D20" s="4">
        <v>1247</v>
      </c>
      <c r="E20" s="4">
        <v>1276</v>
      </c>
      <c r="F20" s="4">
        <v>1317</v>
      </c>
      <c r="G20" s="4">
        <v>1354</v>
      </c>
      <c r="H20" s="4">
        <v>1416</v>
      </c>
      <c r="I20" s="4">
        <v>1424</v>
      </c>
      <c r="J20" s="4">
        <v>1421</v>
      </c>
      <c r="K20" s="4">
        <v>1470</v>
      </c>
      <c r="L20" s="4">
        <v>1456</v>
      </c>
      <c r="M20" s="4">
        <v>14723</v>
      </c>
    </row>
    <row r="21" spans="1:13" x14ac:dyDescent="0.3">
      <c r="A21" s="3">
        <v>11030</v>
      </c>
      <c r="B21" s="4">
        <v>486</v>
      </c>
      <c r="C21" s="4">
        <v>479</v>
      </c>
      <c r="D21" s="4">
        <v>499</v>
      </c>
      <c r="E21" s="4">
        <v>525</v>
      </c>
      <c r="F21" s="4">
        <v>571</v>
      </c>
      <c r="G21" s="4">
        <v>597</v>
      </c>
      <c r="H21" s="4">
        <v>617</v>
      </c>
      <c r="I21" s="4">
        <v>634</v>
      </c>
      <c r="J21" s="4">
        <v>654</v>
      </c>
      <c r="K21" s="4">
        <v>644</v>
      </c>
      <c r="L21" s="4">
        <v>659</v>
      </c>
      <c r="M21" s="4">
        <v>6365</v>
      </c>
    </row>
    <row r="22" spans="1:13" x14ac:dyDescent="0.3">
      <c r="A22" s="3">
        <v>11035</v>
      </c>
      <c r="B22" s="4">
        <v>967</v>
      </c>
      <c r="C22" s="4">
        <v>973</v>
      </c>
      <c r="D22" s="4">
        <v>980</v>
      </c>
      <c r="E22" s="4">
        <v>959</v>
      </c>
      <c r="F22" s="4">
        <v>953</v>
      </c>
      <c r="G22" s="4">
        <v>990</v>
      </c>
      <c r="H22" s="4">
        <v>998</v>
      </c>
      <c r="I22" s="4">
        <v>1014</v>
      </c>
      <c r="J22" s="4">
        <v>1033</v>
      </c>
      <c r="K22" s="4">
        <v>1041</v>
      </c>
      <c r="L22" s="4">
        <v>1045</v>
      </c>
      <c r="M22" s="4">
        <v>10953</v>
      </c>
    </row>
    <row r="23" spans="1:13" x14ac:dyDescent="0.3">
      <c r="A23" s="3">
        <v>11037</v>
      </c>
      <c r="B23" s="4">
        <v>945</v>
      </c>
      <c r="C23" s="4">
        <v>981</v>
      </c>
      <c r="D23" s="4">
        <v>981</v>
      </c>
      <c r="E23" s="4">
        <v>1003</v>
      </c>
      <c r="F23" s="4">
        <v>1036</v>
      </c>
      <c r="G23" s="4">
        <v>1101</v>
      </c>
      <c r="H23" s="4">
        <v>1161</v>
      </c>
      <c r="I23" s="4">
        <v>1178</v>
      </c>
      <c r="J23" s="4">
        <v>1212</v>
      </c>
      <c r="K23" s="4">
        <v>1218</v>
      </c>
      <c r="L23" s="4">
        <v>1228</v>
      </c>
      <c r="M23" s="4">
        <v>12044</v>
      </c>
    </row>
    <row r="24" spans="1:13" x14ac:dyDescent="0.3">
      <c r="A24" s="3">
        <v>11038</v>
      </c>
      <c r="B24" s="4">
        <v>579</v>
      </c>
      <c r="C24" s="4">
        <v>584</v>
      </c>
      <c r="D24" s="4">
        <v>587</v>
      </c>
      <c r="E24" s="4">
        <v>579</v>
      </c>
      <c r="F24" s="4">
        <v>619</v>
      </c>
      <c r="G24" s="4">
        <v>646</v>
      </c>
      <c r="H24" s="4">
        <v>684</v>
      </c>
      <c r="I24" s="4">
        <v>716</v>
      </c>
      <c r="J24" s="4">
        <v>723</v>
      </c>
      <c r="K24" s="4">
        <v>701</v>
      </c>
      <c r="L24" s="4">
        <v>686</v>
      </c>
      <c r="M24" s="4">
        <v>7104</v>
      </c>
    </row>
    <row r="25" spans="1:13" x14ac:dyDescent="0.3">
      <c r="A25" s="3">
        <v>11039</v>
      </c>
      <c r="B25" s="4">
        <v>1311</v>
      </c>
      <c r="C25" s="4">
        <v>1302</v>
      </c>
      <c r="D25" s="4">
        <v>1253</v>
      </c>
      <c r="E25" s="4">
        <v>1241</v>
      </c>
      <c r="F25" s="4">
        <v>1271</v>
      </c>
      <c r="G25" s="4">
        <v>1252</v>
      </c>
      <c r="H25" s="4">
        <v>1249</v>
      </c>
      <c r="I25" s="4">
        <v>1222</v>
      </c>
      <c r="J25" s="4">
        <v>1226</v>
      </c>
      <c r="K25" s="4">
        <v>1239</v>
      </c>
      <c r="L25" s="4">
        <v>1217</v>
      </c>
      <c r="M25" s="4">
        <v>13783</v>
      </c>
    </row>
    <row r="26" spans="1:13" x14ac:dyDescent="0.3">
      <c r="A26" s="3">
        <v>11040</v>
      </c>
      <c r="B26" s="4">
        <v>2181</v>
      </c>
      <c r="C26" s="4">
        <v>2193</v>
      </c>
      <c r="D26" s="4">
        <v>2182</v>
      </c>
      <c r="E26" s="4">
        <v>2182</v>
      </c>
      <c r="F26" s="4">
        <v>2171</v>
      </c>
      <c r="G26" s="4">
        <v>2244</v>
      </c>
      <c r="H26" s="4">
        <v>2249</v>
      </c>
      <c r="I26" s="4">
        <v>2364</v>
      </c>
      <c r="J26" s="4">
        <v>2384</v>
      </c>
      <c r="K26" s="4">
        <v>2458</v>
      </c>
      <c r="L26" s="4">
        <v>2502</v>
      </c>
      <c r="M26" s="4">
        <v>25110</v>
      </c>
    </row>
    <row r="27" spans="1:13" x14ac:dyDescent="0.3">
      <c r="A27" s="3">
        <v>11044</v>
      </c>
      <c r="B27" s="4">
        <v>962</v>
      </c>
      <c r="C27" s="4">
        <v>981</v>
      </c>
      <c r="D27" s="4">
        <v>1020</v>
      </c>
      <c r="E27" s="4">
        <v>1041</v>
      </c>
      <c r="F27" s="4">
        <v>1061</v>
      </c>
      <c r="G27" s="4">
        <v>1107</v>
      </c>
      <c r="H27" s="4">
        <v>1143</v>
      </c>
      <c r="I27" s="4">
        <v>1168</v>
      </c>
      <c r="J27" s="4">
        <v>1183</v>
      </c>
      <c r="K27" s="4">
        <v>1169</v>
      </c>
      <c r="L27" s="4">
        <v>1149</v>
      </c>
      <c r="M27" s="4">
        <v>11984</v>
      </c>
    </row>
    <row r="28" spans="1:13" x14ac:dyDescent="0.3">
      <c r="A28" s="3">
        <v>11050</v>
      </c>
      <c r="B28" s="4">
        <v>644</v>
      </c>
      <c r="C28" s="4">
        <v>670</v>
      </c>
      <c r="D28" s="4">
        <v>707</v>
      </c>
      <c r="E28" s="4">
        <v>757</v>
      </c>
      <c r="F28" s="4">
        <v>738</v>
      </c>
      <c r="G28" s="4">
        <v>772</v>
      </c>
      <c r="H28" s="4">
        <v>762</v>
      </c>
      <c r="I28" s="4">
        <v>788</v>
      </c>
      <c r="J28" s="4">
        <v>795</v>
      </c>
      <c r="K28" s="4">
        <v>825</v>
      </c>
      <c r="L28" s="4">
        <v>851</v>
      </c>
      <c r="M28" s="4">
        <v>8309</v>
      </c>
    </row>
    <row r="29" spans="1:13" x14ac:dyDescent="0.3">
      <c r="A29" s="3">
        <v>11052</v>
      </c>
      <c r="B29" s="4">
        <v>701</v>
      </c>
      <c r="C29" s="4">
        <v>678</v>
      </c>
      <c r="D29" s="4">
        <v>683</v>
      </c>
      <c r="E29" s="4">
        <v>674</v>
      </c>
      <c r="F29" s="4">
        <v>680</v>
      </c>
      <c r="G29" s="4">
        <v>676</v>
      </c>
      <c r="H29" s="4">
        <v>692</v>
      </c>
      <c r="I29" s="4">
        <v>741</v>
      </c>
      <c r="J29" s="4">
        <v>758</v>
      </c>
      <c r="K29" s="4">
        <v>795</v>
      </c>
      <c r="L29" s="4">
        <v>808</v>
      </c>
      <c r="M29" s="4">
        <v>7886</v>
      </c>
    </row>
    <row r="30" spans="1:13" x14ac:dyDescent="0.3">
      <c r="A30" s="3">
        <v>11053</v>
      </c>
      <c r="B30" s="4">
        <v>1181</v>
      </c>
      <c r="C30" s="4">
        <v>1175</v>
      </c>
      <c r="D30" s="4">
        <v>1146</v>
      </c>
      <c r="E30" s="4">
        <v>1133</v>
      </c>
      <c r="F30" s="4">
        <v>1163</v>
      </c>
      <c r="G30" s="4">
        <v>1171</v>
      </c>
      <c r="H30" s="4">
        <v>1219</v>
      </c>
      <c r="I30" s="4">
        <v>1246</v>
      </c>
      <c r="J30" s="4">
        <v>1318</v>
      </c>
      <c r="K30" s="4">
        <v>1340</v>
      </c>
      <c r="L30" s="4">
        <v>1332</v>
      </c>
      <c r="M30" s="4">
        <v>13424</v>
      </c>
    </row>
    <row r="31" spans="1:13" x14ac:dyDescent="0.3">
      <c r="A31" s="3">
        <v>11054</v>
      </c>
      <c r="B31" s="4">
        <v>731</v>
      </c>
      <c r="C31" s="4">
        <v>709</v>
      </c>
      <c r="D31" s="4">
        <v>728</v>
      </c>
      <c r="E31" s="4">
        <v>748</v>
      </c>
      <c r="F31" s="4">
        <v>758</v>
      </c>
      <c r="G31" s="4">
        <v>767</v>
      </c>
      <c r="H31" s="4">
        <v>777</v>
      </c>
      <c r="I31" s="4">
        <v>810</v>
      </c>
      <c r="J31" s="4">
        <v>861</v>
      </c>
      <c r="K31" s="4">
        <v>858</v>
      </c>
      <c r="L31" s="4">
        <v>854</v>
      </c>
      <c r="M31" s="4">
        <v>8601</v>
      </c>
    </row>
    <row r="32" spans="1:13" x14ac:dyDescent="0.3">
      <c r="A32" s="3">
        <v>11055</v>
      </c>
      <c r="B32" s="4">
        <v>1207</v>
      </c>
      <c r="C32" s="4">
        <v>1207</v>
      </c>
      <c r="D32" s="4">
        <v>1209</v>
      </c>
      <c r="E32" s="4">
        <v>1226</v>
      </c>
      <c r="F32" s="4">
        <v>1210</v>
      </c>
      <c r="G32" s="4">
        <v>1214</v>
      </c>
      <c r="H32" s="4">
        <v>1220</v>
      </c>
      <c r="I32" s="4">
        <v>1244</v>
      </c>
      <c r="J32" s="4">
        <v>1253</v>
      </c>
      <c r="K32" s="4">
        <v>1257</v>
      </c>
      <c r="L32" s="4">
        <v>1242</v>
      </c>
      <c r="M32" s="4">
        <v>13489</v>
      </c>
    </row>
    <row r="33" spans="1:13" x14ac:dyDescent="0.3">
      <c r="A33" s="3">
        <v>11056</v>
      </c>
      <c r="B33" s="4">
        <v>951</v>
      </c>
      <c r="C33" s="4">
        <v>1003</v>
      </c>
      <c r="D33" s="4">
        <v>1018</v>
      </c>
      <c r="E33" s="4">
        <v>1078</v>
      </c>
      <c r="F33" s="4">
        <v>1119</v>
      </c>
      <c r="G33" s="4">
        <v>1149</v>
      </c>
      <c r="H33" s="4">
        <v>1231</v>
      </c>
      <c r="I33" s="4">
        <v>1240</v>
      </c>
      <c r="J33" s="4">
        <v>1267</v>
      </c>
      <c r="K33" s="4">
        <v>1297</v>
      </c>
      <c r="L33" s="4">
        <v>1306</v>
      </c>
      <c r="M33" s="4">
        <v>12659</v>
      </c>
    </row>
    <row r="34" spans="1:13" x14ac:dyDescent="0.3">
      <c r="A34" s="3">
        <v>11057</v>
      </c>
      <c r="B34" s="4">
        <v>1086</v>
      </c>
      <c r="C34" s="4">
        <v>1074</v>
      </c>
      <c r="D34" s="4">
        <v>1080</v>
      </c>
      <c r="E34" s="4">
        <v>1099</v>
      </c>
      <c r="F34" s="4">
        <v>1105</v>
      </c>
      <c r="G34" s="4">
        <v>1124</v>
      </c>
      <c r="H34" s="4">
        <v>1127</v>
      </c>
      <c r="I34" s="4">
        <v>1113</v>
      </c>
      <c r="J34" s="4">
        <v>1103</v>
      </c>
      <c r="K34" s="4">
        <v>1096</v>
      </c>
      <c r="L34" s="4">
        <v>1068</v>
      </c>
      <c r="M34" s="4">
        <v>12075</v>
      </c>
    </row>
    <row r="35" spans="1:13" x14ac:dyDescent="0.3">
      <c r="A35" s="3">
        <v>12002</v>
      </c>
      <c r="B35" s="4">
        <v>698</v>
      </c>
      <c r="C35" s="4">
        <v>695</v>
      </c>
      <c r="D35" s="4">
        <v>714</v>
      </c>
      <c r="E35" s="4">
        <v>717</v>
      </c>
      <c r="F35" s="4">
        <v>715</v>
      </c>
      <c r="G35" s="4">
        <v>746</v>
      </c>
      <c r="H35" s="4">
        <v>754</v>
      </c>
      <c r="I35" s="4">
        <v>796</v>
      </c>
      <c r="J35" s="4">
        <v>808</v>
      </c>
      <c r="K35" s="4">
        <v>795</v>
      </c>
      <c r="L35" s="4">
        <v>783</v>
      </c>
      <c r="M35" s="4">
        <v>8221</v>
      </c>
    </row>
    <row r="36" spans="1:13" x14ac:dyDescent="0.3">
      <c r="A36" s="3">
        <v>12005</v>
      </c>
      <c r="B36" s="4">
        <v>845</v>
      </c>
      <c r="C36" s="4">
        <v>849</v>
      </c>
      <c r="D36" s="4">
        <v>838</v>
      </c>
      <c r="E36" s="4">
        <v>849</v>
      </c>
      <c r="F36" s="4">
        <v>888</v>
      </c>
      <c r="G36" s="4">
        <v>906</v>
      </c>
      <c r="H36" s="4">
        <v>938</v>
      </c>
      <c r="I36" s="4">
        <v>970</v>
      </c>
      <c r="J36" s="4">
        <v>986</v>
      </c>
      <c r="K36" s="4">
        <v>1016</v>
      </c>
      <c r="L36" s="4">
        <v>1020</v>
      </c>
      <c r="M36" s="4">
        <v>10105</v>
      </c>
    </row>
    <row r="37" spans="1:13" x14ac:dyDescent="0.3">
      <c r="A37" s="3">
        <v>12007</v>
      </c>
      <c r="B37" s="4">
        <v>1208</v>
      </c>
      <c r="C37" s="4">
        <v>1242</v>
      </c>
      <c r="D37" s="4">
        <v>1240</v>
      </c>
      <c r="E37" s="4">
        <v>1250</v>
      </c>
      <c r="F37" s="4">
        <v>1259</v>
      </c>
      <c r="G37" s="4">
        <v>1278</v>
      </c>
      <c r="H37" s="4">
        <v>1304</v>
      </c>
      <c r="I37" s="4">
        <v>1346</v>
      </c>
      <c r="J37" s="4">
        <v>1350</v>
      </c>
      <c r="K37" s="4">
        <v>1333</v>
      </c>
      <c r="L37" s="4">
        <v>1303</v>
      </c>
      <c r="M37" s="4">
        <v>14113</v>
      </c>
    </row>
    <row r="38" spans="1:13" x14ac:dyDescent="0.3">
      <c r="A38" s="3">
        <v>12009</v>
      </c>
      <c r="B38" s="4">
        <v>986</v>
      </c>
      <c r="C38" s="4">
        <v>982</v>
      </c>
      <c r="D38" s="4">
        <v>1007</v>
      </c>
      <c r="E38" s="4">
        <v>991</v>
      </c>
      <c r="F38" s="4">
        <v>1043</v>
      </c>
      <c r="G38" s="4">
        <v>1073</v>
      </c>
      <c r="H38" s="4">
        <v>1133</v>
      </c>
      <c r="I38" s="4">
        <v>1170</v>
      </c>
      <c r="J38" s="4">
        <v>1191</v>
      </c>
      <c r="K38" s="4">
        <v>1210</v>
      </c>
      <c r="L38" s="4">
        <v>1195</v>
      </c>
      <c r="M38" s="4">
        <v>11981</v>
      </c>
    </row>
    <row r="39" spans="1:13" x14ac:dyDescent="0.3">
      <c r="A39" s="3">
        <v>12014</v>
      </c>
      <c r="B39" s="4">
        <v>2032</v>
      </c>
      <c r="C39" s="4">
        <v>2031</v>
      </c>
      <c r="D39" s="4">
        <v>2015</v>
      </c>
      <c r="E39" s="4">
        <v>2047</v>
      </c>
      <c r="F39" s="4">
        <v>1968</v>
      </c>
      <c r="G39" s="4">
        <v>2142</v>
      </c>
      <c r="H39" s="4">
        <v>2134</v>
      </c>
      <c r="I39" s="4">
        <v>2131</v>
      </c>
      <c r="J39" s="4">
        <v>2206</v>
      </c>
      <c r="K39" s="4">
        <v>2196</v>
      </c>
      <c r="L39" s="4">
        <v>2276</v>
      </c>
      <c r="M39" s="4">
        <v>23178</v>
      </c>
    </row>
    <row r="40" spans="1:13" x14ac:dyDescent="0.3">
      <c r="A40" s="3">
        <v>12021</v>
      </c>
      <c r="B40" s="4">
        <v>1852</v>
      </c>
      <c r="C40" s="4">
        <v>1845</v>
      </c>
      <c r="D40" s="4">
        <v>1855</v>
      </c>
      <c r="E40" s="4">
        <v>1919</v>
      </c>
      <c r="F40" s="4">
        <v>1947</v>
      </c>
      <c r="G40" s="4">
        <v>1983</v>
      </c>
      <c r="H40" s="4">
        <v>2024</v>
      </c>
      <c r="I40" s="4">
        <v>2029</v>
      </c>
      <c r="J40" s="4">
        <v>2070</v>
      </c>
      <c r="K40" s="4">
        <v>2065</v>
      </c>
      <c r="L40" s="4">
        <v>2068</v>
      </c>
      <c r="M40" s="4">
        <v>21657</v>
      </c>
    </row>
    <row r="41" spans="1:13" x14ac:dyDescent="0.3">
      <c r="A41" s="3">
        <v>12025</v>
      </c>
      <c r="B41" s="4">
        <v>5050</v>
      </c>
      <c r="C41" s="4">
        <v>5139</v>
      </c>
      <c r="D41" s="4">
        <v>5227</v>
      </c>
      <c r="E41" s="4">
        <v>5287</v>
      </c>
      <c r="F41" s="4">
        <v>5401</v>
      </c>
      <c r="G41" s="4">
        <v>5607</v>
      </c>
      <c r="H41" s="4">
        <v>5899</v>
      </c>
      <c r="I41" s="4">
        <v>6101</v>
      </c>
      <c r="J41" s="4">
        <v>6249</v>
      </c>
      <c r="K41" s="4">
        <v>6426</v>
      </c>
      <c r="L41" s="4">
        <v>6455</v>
      </c>
      <c r="M41" s="4">
        <v>62841</v>
      </c>
    </row>
    <row r="42" spans="1:13" x14ac:dyDescent="0.3">
      <c r="A42" s="3">
        <v>12026</v>
      </c>
      <c r="B42" s="4">
        <v>1236</v>
      </c>
      <c r="C42" s="4">
        <v>1235</v>
      </c>
      <c r="D42" s="4">
        <v>1253</v>
      </c>
      <c r="E42" s="4">
        <v>1245</v>
      </c>
      <c r="F42" s="4">
        <v>1275</v>
      </c>
      <c r="G42" s="4">
        <v>1312</v>
      </c>
      <c r="H42" s="4">
        <v>1293</v>
      </c>
      <c r="I42" s="4">
        <v>1340</v>
      </c>
      <c r="J42" s="4">
        <v>1398</v>
      </c>
      <c r="K42" s="4">
        <v>1424</v>
      </c>
      <c r="L42" s="4">
        <v>1419</v>
      </c>
      <c r="M42" s="4">
        <v>14430</v>
      </c>
    </row>
    <row r="43" spans="1:13" x14ac:dyDescent="0.3">
      <c r="A43" s="3">
        <v>12029</v>
      </c>
      <c r="B43" s="4">
        <v>880</v>
      </c>
      <c r="C43" s="4">
        <v>911</v>
      </c>
      <c r="D43" s="4">
        <v>944</v>
      </c>
      <c r="E43" s="4">
        <v>991</v>
      </c>
      <c r="F43" s="4">
        <v>1038</v>
      </c>
      <c r="G43" s="4">
        <v>1066</v>
      </c>
      <c r="H43" s="4">
        <v>1065</v>
      </c>
      <c r="I43" s="4">
        <v>1087</v>
      </c>
      <c r="J43" s="4">
        <v>1098</v>
      </c>
      <c r="K43" s="4">
        <v>1085</v>
      </c>
      <c r="L43" s="4">
        <v>1090</v>
      </c>
      <c r="M43" s="4">
        <v>11255</v>
      </c>
    </row>
    <row r="44" spans="1:13" x14ac:dyDescent="0.3">
      <c r="A44" s="3">
        <v>12035</v>
      </c>
      <c r="B44" s="4">
        <v>1562</v>
      </c>
      <c r="C44" s="4">
        <v>1569</v>
      </c>
      <c r="D44" s="4">
        <v>1571</v>
      </c>
      <c r="E44" s="4">
        <v>1598</v>
      </c>
      <c r="F44" s="4">
        <v>1586</v>
      </c>
      <c r="G44" s="4">
        <v>1657</v>
      </c>
      <c r="H44" s="4">
        <v>1721</v>
      </c>
      <c r="I44" s="4">
        <v>1762</v>
      </c>
      <c r="J44" s="4">
        <v>1801</v>
      </c>
      <c r="K44" s="4">
        <v>1800</v>
      </c>
      <c r="L44" s="4">
        <v>1777</v>
      </c>
      <c r="M44" s="4">
        <v>18404</v>
      </c>
    </row>
    <row r="45" spans="1:13" x14ac:dyDescent="0.3">
      <c r="A45" s="3">
        <v>12040</v>
      </c>
      <c r="B45" s="4">
        <v>1410</v>
      </c>
      <c r="C45" s="4">
        <v>1427</v>
      </c>
      <c r="D45" s="4">
        <v>1496</v>
      </c>
      <c r="E45" s="4">
        <v>1536</v>
      </c>
      <c r="F45" s="4">
        <v>1605</v>
      </c>
      <c r="G45" s="4">
        <v>1689</v>
      </c>
      <c r="H45" s="4">
        <v>1743</v>
      </c>
      <c r="I45" s="4">
        <v>1803</v>
      </c>
      <c r="J45" s="4">
        <v>1838</v>
      </c>
      <c r="K45" s="4">
        <v>1895</v>
      </c>
      <c r="L45" s="4">
        <v>1886</v>
      </c>
      <c r="M45" s="4">
        <v>18328</v>
      </c>
    </row>
    <row r="46" spans="1:13" x14ac:dyDescent="0.3">
      <c r="A46" s="3">
        <v>12041</v>
      </c>
      <c r="B46" s="4">
        <v>1586</v>
      </c>
      <c r="C46" s="4">
        <v>1612</v>
      </c>
      <c r="D46" s="4">
        <v>1653</v>
      </c>
      <c r="E46" s="4">
        <v>1686</v>
      </c>
      <c r="F46" s="4">
        <v>1672</v>
      </c>
      <c r="G46" s="4">
        <v>1699</v>
      </c>
      <c r="H46" s="4">
        <v>1737</v>
      </c>
      <c r="I46" s="4">
        <v>1731</v>
      </c>
      <c r="J46" s="4">
        <v>1768</v>
      </c>
      <c r="K46" s="4">
        <v>1751</v>
      </c>
      <c r="L46" s="4">
        <v>1786</v>
      </c>
      <c r="M46" s="4">
        <v>18681</v>
      </c>
    </row>
    <row r="47" spans="1:13" x14ac:dyDescent="0.3">
      <c r="A47" s="3">
        <v>13001</v>
      </c>
      <c r="B47" s="4">
        <v>874</v>
      </c>
      <c r="C47" s="4">
        <v>863</v>
      </c>
      <c r="D47" s="4">
        <v>849</v>
      </c>
      <c r="E47" s="4">
        <v>854</v>
      </c>
      <c r="F47" s="4">
        <v>835</v>
      </c>
      <c r="G47" s="4">
        <v>840</v>
      </c>
      <c r="H47" s="4">
        <v>877</v>
      </c>
      <c r="I47" s="4">
        <v>925</v>
      </c>
      <c r="J47" s="4">
        <v>982</v>
      </c>
      <c r="K47" s="4">
        <v>979</v>
      </c>
      <c r="L47" s="4">
        <v>980</v>
      </c>
      <c r="M47" s="4">
        <v>9858</v>
      </c>
    </row>
    <row r="48" spans="1:13" x14ac:dyDescent="0.3">
      <c r="A48" s="3">
        <v>13002</v>
      </c>
      <c r="B48" s="4">
        <v>241</v>
      </c>
      <c r="C48" s="4">
        <v>260</v>
      </c>
      <c r="D48" s="4">
        <v>266</v>
      </c>
      <c r="E48" s="4">
        <v>286</v>
      </c>
      <c r="F48" s="4">
        <v>277</v>
      </c>
      <c r="G48" s="4">
        <v>285</v>
      </c>
      <c r="H48" s="4">
        <v>272</v>
      </c>
      <c r="I48" s="4">
        <v>283</v>
      </c>
      <c r="J48" s="4">
        <v>284</v>
      </c>
      <c r="K48" s="4">
        <v>273</v>
      </c>
      <c r="L48" s="4">
        <v>276</v>
      </c>
      <c r="M48" s="4">
        <v>3003</v>
      </c>
    </row>
    <row r="49" spans="1:13" x14ac:dyDescent="0.3">
      <c r="A49" s="3">
        <v>13003</v>
      </c>
      <c r="B49" s="4">
        <v>1112</v>
      </c>
      <c r="C49" s="4">
        <v>1119</v>
      </c>
      <c r="D49" s="4">
        <v>1163</v>
      </c>
      <c r="E49" s="4">
        <v>1197</v>
      </c>
      <c r="F49" s="4">
        <v>1235</v>
      </c>
      <c r="G49" s="4">
        <v>1275</v>
      </c>
      <c r="H49" s="4">
        <v>1313</v>
      </c>
      <c r="I49" s="4">
        <v>1309</v>
      </c>
      <c r="J49" s="4">
        <v>1360</v>
      </c>
      <c r="K49" s="4">
        <v>1426</v>
      </c>
      <c r="L49" s="4">
        <v>1369</v>
      </c>
      <c r="M49" s="4">
        <v>13878</v>
      </c>
    </row>
    <row r="50" spans="1:13" x14ac:dyDescent="0.3">
      <c r="A50" s="3">
        <v>13004</v>
      </c>
      <c r="B50" s="4">
        <v>1072</v>
      </c>
      <c r="C50" s="4">
        <v>1035</v>
      </c>
      <c r="D50" s="4">
        <v>1081</v>
      </c>
      <c r="E50" s="4">
        <v>1054</v>
      </c>
      <c r="F50" s="4">
        <v>1017</v>
      </c>
      <c r="G50" s="4">
        <v>1041</v>
      </c>
      <c r="H50" s="4">
        <v>1020</v>
      </c>
      <c r="I50" s="4">
        <v>1042</v>
      </c>
      <c r="J50" s="4">
        <v>1034</v>
      </c>
      <c r="K50" s="4">
        <v>1028</v>
      </c>
      <c r="L50" s="4">
        <v>1019</v>
      </c>
      <c r="M50" s="4">
        <v>11443</v>
      </c>
    </row>
    <row r="51" spans="1:13" x14ac:dyDescent="0.3">
      <c r="A51" s="3">
        <v>13006</v>
      </c>
      <c r="B51" s="4">
        <v>515</v>
      </c>
      <c r="C51" s="4">
        <v>541</v>
      </c>
      <c r="D51" s="4">
        <v>547</v>
      </c>
      <c r="E51" s="4">
        <v>550</v>
      </c>
      <c r="F51" s="4">
        <v>556</v>
      </c>
      <c r="G51" s="4">
        <v>585</v>
      </c>
      <c r="H51" s="4">
        <v>616</v>
      </c>
      <c r="I51" s="4">
        <v>611</v>
      </c>
      <c r="J51" s="4">
        <v>641</v>
      </c>
      <c r="K51" s="4">
        <v>646</v>
      </c>
      <c r="L51" s="4">
        <v>634</v>
      </c>
      <c r="M51" s="4">
        <v>6442</v>
      </c>
    </row>
    <row r="52" spans="1:13" x14ac:dyDescent="0.3">
      <c r="A52" s="3">
        <v>13008</v>
      </c>
      <c r="B52" s="4">
        <v>1989</v>
      </c>
      <c r="C52" s="4">
        <v>2019</v>
      </c>
      <c r="D52" s="4">
        <v>2062</v>
      </c>
      <c r="E52" s="4">
        <v>2091</v>
      </c>
      <c r="F52" s="4">
        <v>2164</v>
      </c>
      <c r="G52" s="4">
        <v>2235</v>
      </c>
      <c r="H52" s="4">
        <v>2331</v>
      </c>
      <c r="I52" s="4">
        <v>2401</v>
      </c>
      <c r="J52" s="4">
        <v>2441</v>
      </c>
      <c r="K52" s="4">
        <v>2511</v>
      </c>
      <c r="L52" s="4">
        <v>2510</v>
      </c>
      <c r="M52" s="4">
        <v>24754</v>
      </c>
    </row>
    <row r="53" spans="1:13" x14ac:dyDescent="0.3">
      <c r="A53" s="3">
        <v>13010</v>
      </c>
      <c r="B53" s="4">
        <v>599</v>
      </c>
      <c r="C53" s="4">
        <v>544</v>
      </c>
      <c r="D53" s="4">
        <v>548</v>
      </c>
      <c r="E53" s="4">
        <v>537</v>
      </c>
      <c r="F53" s="4">
        <v>511</v>
      </c>
      <c r="G53" s="4">
        <v>506</v>
      </c>
      <c r="H53" s="4">
        <v>506</v>
      </c>
      <c r="I53" s="4">
        <v>506</v>
      </c>
      <c r="J53" s="4">
        <v>477</v>
      </c>
      <c r="K53" s="4">
        <v>459</v>
      </c>
      <c r="L53" s="4">
        <v>480</v>
      </c>
      <c r="M53" s="4">
        <v>5673</v>
      </c>
    </row>
    <row r="54" spans="1:13" x14ac:dyDescent="0.3">
      <c r="A54" s="3">
        <v>13011</v>
      </c>
      <c r="B54" s="4">
        <v>1505</v>
      </c>
      <c r="C54" s="4">
        <v>1470</v>
      </c>
      <c r="D54" s="4">
        <v>1443</v>
      </c>
      <c r="E54" s="4">
        <v>1425</v>
      </c>
      <c r="F54" s="4">
        <v>1437</v>
      </c>
      <c r="G54" s="4">
        <v>1480</v>
      </c>
      <c r="H54" s="4">
        <v>1538</v>
      </c>
      <c r="I54" s="4">
        <v>1571</v>
      </c>
      <c r="J54" s="4">
        <v>1636</v>
      </c>
      <c r="K54" s="4">
        <v>1684</v>
      </c>
      <c r="L54" s="4">
        <v>1702</v>
      </c>
      <c r="M54" s="4">
        <v>16891</v>
      </c>
    </row>
    <row r="55" spans="1:13" x14ac:dyDescent="0.3">
      <c r="A55" s="3">
        <v>13012</v>
      </c>
      <c r="B55" s="4">
        <v>470</v>
      </c>
      <c r="C55" s="4">
        <v>461</v>
      </c>
      <c r="D55" s="4">
        <v>483</v>
      </c>
      <c r="E55" s="4">
        <v>508</v>
      </c>
      <c r="F55" s="4">
        <v>530</v>
      </c>
      <c r="G55" s="4">
        <v>551</v>
      </c>
      <c r="H55" s="4">
        <v>553</v>
      </c>
      <c r="I55" s="4">
        <v>574</v>
      </c>
      <c r="J55" s="4">
        <v>566</v>
      </c>
      <c r="K55" s="4">
        <v>553</v>
      </c>
      <c r="L55" s="4">
        <v>540</v>
      </c>
      <c r="M55" s="4">
        <v>5789</v>
      </c>
    </row>
    <row r="56" spans="1:13" x14ac:dyDescent="0.3">
      <c r="A56" s="3">
        <v>13013</v>
      </c>
      <c r="B56" s="4">
        <v>611</v>
      </c>
      <c r="C56" s="4">
        <v>597</v>
      </c>
      <c r="D56" s="4">
        <v>620</v>
      </c>
      <c r="E56" s="4">
        <v>605</v>
      </c>
      <c r="F56" s="4">
        <v>655</v>
      </c>
      <c r="G56" s="4">
        <v>675</v>
      </c>
      <c r="H56" s="4">
        <v>679</v>
      </c>
      <c r="I56" s="4">
        <v>715</v>
      </c>
      <c r="J56" s="4">
        <v>709</v>
      </c>
      <c r="K56" s="4">
        <v>714</v>
      </c>
      <c r="L56" s="4">
        <v>722</v>
      </c>
      <c r="M56" s="4">
        <v>7302</v>
      </c>
    </row>
    <row r="57" spans="1:13" x14ac:dyDescent="0.3">
      <c r="A57" s="3">
        <v>13014</v>
      </c>
      <c r="B57" s="4">
        <v>1386</v>
      </c>
      <c r="C57" s="4">
        <v>1355</v>
      </c>
      <c r="D57" s="4">
        <v>1347</v>
      </c>
      <c r="E57" s="4">
        <v>1296</v>
      </c>
      <c r="F57" s="4">
        <v>1330</v>
      </c>
      <c r="G57" s="4">
        <v>1380</v>
      </c>
      <c r="H57" s="4">
        <v>1405</v>
      </c>
      <c r="I57" s="4">
        <v>1419</v>
      </c>
      <c r="J57" s="4">
        <v>1436</v>
      </c>
      <c r="K57" s="4">
        <v>1454</v>
      </c>
      <c r="L57" s="4">
        <v>1470</v>
      </c>
      <c r="M57" s="4">
        <v>15278</v>
      </c>
    </row>
    <row r="58" spans="1:13" x14ac:dyDescent="0.3">
      <c r="A58" s="3">
        <v>13016</v>
      </c>
      <c r="B58" s="4">
        <v>489</v>
      </c>
      <c r="C58" s="4">
        <v>488</v>
      </c>
      <c r="D58" s="4">
        <v>510</v>
      </c>
      <c r="E58" s="4">
        <v>521</v>
      </c>
      <c r="F58" s="4">
        <v>510</v>
      </c>
      <c r="G58" s="4">
        <v>499</v>
      </c>
      <c r="H58" s="4">
        <v>505</v>
      </c>
      <c r="I58" s="4">
        <v>527</v>
      </c>
      <c r="J58" s="4">
        <v>523</v>
      </c>
      <c r="K58" s="4">
        <v>524</v>
      </c>
      <c r="L58" s="4">
        <v>537</v>
      </c>
      <c r="M58" s="4">
        <v>5633</v>
      </c>
    </row>
    <row r="59" spans="1:13" x14ac:dyDescent="0.3">
      <c r="A59" s="3">
        <v>13017</v>
      </c>
      <c r="B59" s="4">
        <v>1000</v>
      </c>
      <c r="C59" s="4">
        <v>1007</v>
      </c>
      <c r="D59" s="4">
        <v>993</v>
      </c>
      <c r="E59" s="4">
        <v>969</v>
      </c>
      <c r="F59" s="4">
        <v>999</v>
      </c>
      <c r="G59" s="4">
        <v>1025</v>
      </c>
      <c r="H59" s="4">
        <v>1036</v>
      </c>
      <c r="I59" s="4">
        <v>1044</v>
      </c>
      <c r="J59" s="4">
        <v>1046</v>
      </c>
      <c r="K59" s="4">
        <v>1066</v>
      </c>
      <c r="L59" s="4">
        <v>1065</v>
      </c>
      <c r="M59" s="4">
        <v>11250</v>
      </c>
    </row>
    <row r="60" spans="1:13" x14ac:dyDescent="0.3">
      <c r="A60" s="3">
        <v>13019</v>
      </c>
      <c r="B60" s="4">
        <v>977</v>
      </c>
      <c r="C60" s="4">
        <v>948</v>
      </c>
      <c r="D60" s="4">
        <v>939</v>
      </c>
      <c r="E60" s="4">
        <v>931</v>
      </c>
      <c r="F60" s="4">
        <v>956</v>
      </c>
      <c r="G60" s="4">
        <v>969</v>
      </c>
      <c r="H60" s="4">
        <v>969</v>
      </c>
      <c r="I60" s="4">
        <v>997</v>
      </c>
      <c r="J60" s="4">
        <v>1026</v>
      </c>
      <c r="K60" s="4">
        <v>1026</v>
      </c>
      <c r="L60" s="4">
        <v>1037</v>
      </c>
      <c r="M60" s="4">
        <v>10775</v>
      </c>
    </row>
    <row r="61" spans="1:13" x14ac:dyDescent="0.3">
      <c r="A61" s="3">
        <v>13021</v>
      </c>
      <c r="B61" s="4">
        <v>478</v>
      </c>
      <c r="C61" s="4">
        <v>488</v>
      </c>
      <c r="D61" s="4">
        <v>496</v>
      </c>
      <c r="E61" s="4">
        <v>528</v>
      </c>
      <c r="F61" s="4">
        <v>523</v>
      </c>
      <c r="G61" s="4">
        <v>562</v>
      </c>
      <c r="H61" s="4">
        <v>578</v>
      </c>
      <c r="I61" s="4">
        <v>621</v>
      </c>
      <c r="J61" s="4">
        <v>641</v>
      </c>
      <c r="K61" s="4">
        <v>632</v>
      </c>
      <c r="L61" s="4">
        <v>636</v>
      </c>
      <c r="M61" s="4">
        <v>6183</v>
      </c>
    </row>
    <row r="62" spans="1:13" x14ac:dyDescent="0.3">
      <c r="A62" s="3">
        <v>13023</v>
      </c>
      <c r="B62" s="4">
        <v>531</v>
      </c>
      <c r="C62" s="4">
        <v>519</v>
      </c>
      <c r="D62" s="4">
        <v>515</v>
      </c>
      <c r="E62" s="4">
        <v>539</v>
      </c>
      <c r="F62" s="4">
        <v>583</v>
      </c>
      <c r="G62" s="4">
        <v>582</v>
      </c>
      <c r="H62" s="4">
        <v>584</v>
      </c>
      <c r="I62" s="4">
        <v>567</v>
      </c>
      <c r="J62" s="4">
        <v>559</v>
      </c>
      <c r="K62" s="4">
        <v>537</v>
      </c>
      <c r="L62" s="4">
        <v>516</v>
      </c>
      <c r="M62" s="4">
        <v>6032</v>
      </c>
    </row>
    <row r="63" spans="1:13" x14ac:dyDescent="0.3">
      <c r="A63" s="3">
        <v>13025</v>
      </c>
      <c r="B63" s="4">
        <v>1962</v>
      </c>
      <c r="C63" s="4">
        <v>1953</v>
      </c>
      <c r="D63" s="4">
        <v>1964</v>
      </c>
      <c r="E63" s="4">
        <v>1992</v>
      </c>
      <c r="F63" s="4">
        <v>2009</v>
      </c>
      <c r="G63" s="4">
        <v>2091</v>
      </c>
      <c r="H63" s="4">
        <v>2131</v>
      </c>
      <c r="I63" s="4">
        <v>2221</v>
      </c>
      <c r="J63" s="4">
        <v>2293</v>
      </c>
      <c r="K63" s="4">
        <v>2294</v>
      </c>
      <c r="L63" s="4">
        <v>2295</v>
      </c>
      <c r="M63" s="4">
        <v>23205</v>
      </c>
    </row>
    <row r="64" spans="1:13" x14ac:dyDescent="0.3">
      <c r="A64" s="3">
        <v>13029</v>
      </c>
      <c r="B64" s="4">
        <v>772</v>
      </c>
      <c r="C64" s="4">
        <v>773</v>
      </c>
      <c r="D64" s="4">
        <v>776</v>
      </c>
      <c r="E64" s="4">
        <v>805</v>
      </c>
      <c r="F64" s="4">
        <v>848</v>
      </c>
      <c r="G64" s="4">
        <v>888</v>
      </c>
      <c r="H64" s="4">
        <v>899</v>
      </c>
      <c r="I64" s="4">
        <v>927</v>
      </c>
      <c r="J64" s="4">
        <v>956</v>
      </c>
      <c r="K64" s="4">
        <v>931</v>
      </c>
      <c r="L64" s="4">
        <v>889</v>
      </c>
      <c r="M64" s="4">
        <v>9464</v>
      </c>
    </row>
    <row r="65" spans="1:13" x14ac:dyDescent="0.3">
      <c r="A65" s="3">
        <v>13031</v>
      </c>
      <c r="B65" s="4">
        <v>749</v>
      </c>
      <c r="C65" s="4">
        <v>752</v>
      </c>
      <c r="D65" s="4">
        <v>767</v>
      </c>
      <c r="E65" s="4">
        <v>766</v>
      </c>
      <c r="F65" s="4">
        <v>799</v>
      </c>
      <c r="G65" s="4">
        <v>821</v>
      </c>
      <c r="H65" s="4">
        <v>846</v>
      </c>
      <c r="I65" s="4">
        <v>855</v>
      </c>
      <c r="J65" s="4">
        <v>863</v>
      </c>
      <c r="K65" s="4">
        <v>859</v>
      </c>
      <c r="L65" s="4">
        <v>871</v>
      </c>
      <c r="M65" s="4">
        <v>8948</v>
      </c>
    </row>
    <row r="66" spans="1:13" x14ac:dyDescent="0.3">
      <c r="A66" s="3">
        <v>13035</v>
      </c>
      <c r="B66" s="4">
        <v>936</v>
      </c>
      <c r="C66" s="4">
        <v>900</v>
      </c>
      <c r="D66" s="4">
        <v>876</v>
      </c>
      <c r="E66" s="4">
        <v>852</v>
      </c>
      <c r="F66" s="4">
        <v>828</v>
      </c>
      <c r="G66" s="4">
        <v>817</v>
      </c>
      <c r="H66" s="4">
        <v>899</v>
      </c>
      <c r="I66" s="4">
        <v>874</v>
      </c>
      <c r="J66" s="4">
        <v>877</v>
      </c>
      <c r="K66" s="4">
        <v>919</v>
      </c>
      <c r="L66" s="4">
        <v>920</v>
      </c>
      <c r="M66" s="4">
        <v>9698</v>
      </c>
    </row>
    <row r="67" spans="1:13" x14ac:dyDescent="0.3">
      <c r="A67" s="3">
        <v>13036</v>
      </c>
      <c r="B67" s="4">
        <v>652</v>
      </c>
      <c r="C67" s="4">
        <v>637</v>
      </c>
      <c r="D67" s="4">
        <v>642</v>
      </c>
      <c r="E67" s="4">
        <v>648</v>
      </c>
      <c r="F67" s="4">
        <v>654</v>
      </c>
      <c r="G67" s="4">
        <v>666</v>
      </c>
      <c r="H67" s="4">
        <v>673</v>
      </c>
      <c r="I67" s="4">
        <v>702</v>
      </c>
      <c r="J67" s="4">
        <v>687</v>
      </c>
      <c r="K67" s="4">
        <v>713</v>
      </c>
      <c r="L67" s="4">
        <v>739</v>
      </c>
      <c r="M67" s="4">
        <v>7413</v>
      </c>
    </row>
    <row r="68" spans="1:13" x14ac:dyDescent="0.3">
      <c r="A68" s="3">
        <v>13037</v>
      </c>
      <c r="B68" s="4">
        <v>658</v>
      </c>
      <c r="C68" s="4">
        <v>629</v>
      </c>
      <c r="D68" s="4">
        <v>614</v>
      </c>
      <c r="E68" s="4">
        <v>626</v>
      </c>
      <c r="F68" s="4">
        <v>625</v>
      </c>
      <c r="G68" s="4">
        <v>675</v>
      </c>
      <c r="H68" s="4">
        <v>719</v>
      </c>
      <c r="I68" s="4">
        <v>752</v>
      </c>
      <c r="J68" s="4">
        <v>761</v>
      </c>
      <c r="K68" s="4">
        <v>786</v>
      </c>
      <c r="L68" s="4">
        <v>774</v>
      </c>
      <c r="M68" s="4">
        <v>7619</v>
      </c>
    </row>
    <row r="69" spans="1:13" x14ac:dyDescent="0.3">
      <c r="A69" s="3">
        <v>13040</v>
      </c>
      <c r="B69" s="4">
        <v>2501</v>
      </c>
      <c r="C69" s="4">
        <v>2485</v>
      </c>
      <c r="D69" s="4">
        <v>2446</v>
      </c>
      <c r="E69" s="4">
        <v>2520</v>
      </c>
      <c r="F69" s="4">
        <v>2556</v>
      </c>
      <c r="G69" s="4">
        <v>2622</v>
      </c>
      <c r="H69" s="4">
        <v>2741</v>
      </c>
      <c r="I69" s="4">
        <v>2852</v>
      </c>
      <c r="J69" s="4">
        <v>3010</v>
      </c>
      <c r="K69" s="4">
        <v>3078</v>
      </c>
      <c r="L69" s="4">
        <v>3127</v>
      </c>
      <c r="M69" s="4">
        <v>29938</v>
      </c>
    </row>
    <row r="70" spans="1:13" x14ac:dyDescent="0.3">
      <c r="A70" s="3">
        <v>13044</v>
      </c>
      <c r="B70" s="4">
        <v>440</v>
      </c>
      <c r="C70" s="4">
        <v>446</v>
      </c>
      <c r="D70" s="4">
        <v>439</v>
      </c>
      <c r="E70" s="4">
        <v>473</v>
      </c>
      <c r="F70" s="4">
        <v>483</v>
      </c>
      <c r="G70" s="4">
        <v>501</v>
      </c>
      <c r="H70" s="4">
        <v>519</v>
      </c>
      <c r="I70" s="4">
        <v>518</v>
      </c>
      <c r="J70" s="4">
        <v>501</v>
      </c>
      <c r="K70" s="4">
        <v>497</v>
      </c>
      <c r="L70" s="4">
        <v>509</v>
      </c>
      <c r="M70" s="4">
        <v>5326</v>
      </c>
    </row>
    <row r="71" spans="1:13" x14ac:dyDescent="0.3">
      <c r="A71" s="3">
        <v>13046</v>
      </c>
      <c r="B71" s="4">
        <v>601</v>
      </c>
      <c r="C71" s="4">
        <v>590</v>
      </c>
      <c r="D71" s="4">
        <v>628</v>
      </c>
      <c r="E71" s="4">
        <v>635</v>
      </c>
      <c r="F71" s="4">
        <v>632</v>
      </c>
      <c r="G71" s="4">
        <v>651</v>
      </c>
      <c r="H71" s="4">
        <v>719</v>
      </c>
      <c r="I71" s="4">
        <v>718</v>
      </c>
      <c r="J71" s="4">
        <v>720</v>
      </c>
      <c r="K71" s="4">
        <v>742</v>
      </c>
      <c r="L71" s="4">
        <v>761</v>
      </c>
      <c r="M71" s="4">
        <v>7397</v>
      </c>
    </row>
    <row r="72" spans="1:13" x14ac:dyDescent="0.3">
      <c r="A72" s="3">
        <v>13049</v>
      </c>
      <c r="B72" s="4">
        <v>1290</v>
      </c>
      <c r="C72" s="4">
        <v>1290</v>
      </c>
      <c r="D72" s="4">
        <v>1334</v>
      </c>
      <c r="E72" s="4">
        <v>1361</v>
      </c>
      <c r="F72" s="4">
        <v>1393</v>
      </c>
      <c r="G72" s="4">
        <v>1464</v>
      </c>
      <c r="H72" s="4">
        <v>1496</v>
      </c>
      <c r="I72" s="4">
        <v>1575</v>
      </c>
      <c r="J72" s="4">
        <v>1592</v>
      </c>
      <c r="K72" s="4">
        <v>1592</v>
      </c>
      <c r="L72" s="4">
        <v>1595</v>
      </c>
      <c r="M72" s="4">
        <v>15982</v>
      </c>
    </row>
    <row r="73" spans="1:13" x14ac:dyDescent="0.3">
      <c r="A73" s="3">
        <v>13053</v>
      </c>
      <c r="B73" s="4">
        <v>868</v>
      </c>
      <c r="C73" s="4">
        <v>897</v>
      </c>
      <c r="D73" s="4">
        <v>884</v>
      </c>
      <c r="E73" s="4">
        <v>911</v>
      </c>
      <c r="F73" s="4">
        <v>959</v>
      </c>
      <c r="G73" s="4">
        <v>993</v>
      </c>
      <c r="H73" s="4">
        <v>1042</v>
      </c>
      <c r="I73" s="4">
        <v>1075</v>
      </c>
      <c r="J73" s="4">
        <v>1097</v>
      </c>
      <c r="K73" s="4">
        <v>1049</v>
      </c>
      <c r="L73" s="4">
        <v>1032</v>
      </c>
      <c r="M73" s="4">
        <v>10807</v>
      </c>
    </row>
    <row r="74" spans="1:13" x14ac:dyDescent="0.3">
      <c r="A74" s="3">
        <v>21001</v>
      </c>
      <c r="B74" s="4">
        <v>2009</v>
      </c>
      <c r="C74" s="4">
        <v>2057</v>
      </c>
      <c r="D74" s="4">
        <v>2187</v>
      </c>
      <c r="E74" s="4">
        <v>2300</v>
      </c>
      <c r="F74" s="4">
        <v>2378</v>
      </c>
      <c r="G74" s="4">
        <v>2489</v>
      </c>
      <c r="H74" s="4">
        <v>2548</v>
      </c>
      <c r="I74" s="4">
        <v>2645</v>
      </c>
      <c r="J74" s="4">
        <v>2681</v>
      </c>
      <c r="K74" s="4">
        <v>2810</v>
      </c>
      <c r="L74" s="4">
        <v>2880</v>
      </c>
      <c r="M74" s="4">
        <v>26984</v>
      </c>
    </row>
    <row r="75" spans="1:13" x14ac:dyDescent="0.3">
      <c r="A75" s="3">
        <v>21002</v>
      </c>
      <c r="B75" s="4">
        <v>301</v>
      </c>
      <c r="C75" s="4">
        <v>300</v>
      </c>
      <c r="D75" s="4">
        <v>295</v>
      </c>
      <c r="E75" s="4">
        <v>304</v>
      </c>
      <c r="F75" s="4">
        <v>303</v>
      </c>
      <c r="G75" s="4">
        <v>301</v>
      </c>
      <c r="H75" s="4">
        <v>304</v>
      </c>
      <c r="I75" s="4">
        <v>332</v>
      </c>
      <c r="J75" s="4">
        <v>351</v>
      </c>
      <c r="K75" s="4">
        <v>356</v>
      </c>
      <c r="L75" s="4">
        <v>367</v>
      </c>
      <c r="M75" s="4">
        <v>3514</v>
      </c>
    </row>
    <row r="76" spans="1:13" x14ac:dyDescent="0.3">
      <c r="A76" s="3">
        <v>21003</v>
      </c>
      <c r="B76" s="4">
        <v>524</v>
      </c>
      <c r="C76" s="4">
        <v>527</v>
      </c>
      <c r="D76" s="4">
        <v>559</v>
      </c>
      <c r="E76" s="4">
        <v>562</v>
      </c>
      <c r="F76" s="4">
        <v>559</v>
      </c>
      <c r="G76" s="4">
        <v>562</v>
      </c>
      <c r="H76" s="4">
        <v>875</v>
      </c>
      <c r="I76" s="4">
        <v>898</v>
      </c>
      <c r="J76" s="4">
        <v>557</v>
      </c>
      <c r="K76" s="4">
        <v>591</v>
      </c>
      <c r="L76" s="4">
        <v>613</v>
      </c>
      <c r="M76" s="4">
        <v>6827</v>
      </c>
    </row>
    <row r="77" spans="1:13" x14ac:dyDescent="0.3">
      <c r="A77" s="3">
        <v>21004</v>
      </c>
      <c r="B77" s="4">
        <v>2682</v>
      </c>
      <c r="C77" s="4">
        <v>2712</v>
      </c>
      <c r="D77" s="4">
        <v>2759</v>
      </c>
      <c r="E77" s="4">
        <v>2860</v>
      </c>
      <c r="F77" s="4">
        <v>2936</v>
      </c>
      <c r="G77" s="4">
        <v>3109</v>
      </c>
      <c r="H77" s="4">
        <v>3299</v>
      </c>
      <c r="I77" s="4">
        <v>3359</v>
      </c>
      <c r="J77" s="4">
        <v>3483</v>
      </c>
      <c r="K77" s="4">
        <v>3576</v>
      </c>
      <c r="L77" s="4">
        <v>3769</v>
      </c>
      <c r="M77" s="4">
        <v>34544</v>
      </c>
    </row>
    <row r="78" spans="1:13" x14ac:dyDescent="0.3">
      <c r="A78" s="3">
        <v>21005</v>
      </c>
      <c r="B78" s="4">
        <v>696</v>
      </c>
      <c r="C78" s="4">
        <v>729</v>
      </c>
      <c r="D78" s="4">
        <v>716</v>
      </c>
      <c r="E78" s="4">
        <v>723</v>
      </c>
      <c r="F78" s="4">
        <v>727</v>
      </c>
      <c r="G78" s="4">
        <v>741</v>
      </c>
      <c r="H78" s="4">
        <v>760</v>
      </c>
      <c r="I78" s="4">
        <v>786</v>
      </c>
      <c r="J78" s="4">
        <v>793</v>
      </c>
      <c r="K78" s="4">
        <v>822</v>
      </c>
      <c r="L78" s="4">
        <v>820</v>
      </c>
      <c r="M78" s="4">
        <v>8313</v>
      </c>
    </row>
    <row r="79" spans="1:13" x14ac:dyDescent="0.3">
      <c r="A79" s="3">
        <v>21006</v>
      </c>
      <c r="B79" s="4">
        <v>624</v>
      </c>
      <c r="C79" s="4">
        <v>638</v>
      </c>
      <c r="D79" s="4">
        <v>638</v>
      </c>
      <c r="E79" s="4">
        <v>662</v>
      </c>
      <c r="F79" s="4">
        <v>663</v>
      </c>
      <c r="G79" s="4">
        <v>694</v>
      </c>
      <c r="H79" s="4">
        <v>715</v>
      </c>
      <c r="I79" s="4">
        <v>743</v>
      </c>
      <c r="J79" s="4">
        <v>747</v>
      </c>
      <c r="K79" s="4">
        <v>764</v>
      </c>
      <c r="L79" s="4">
        <v>782</v>
      </c>
      <c r="M79" s="4">
        <v>7670</v>
      </c>
    </row>
    <row r="80" spans="1:13" x14ac:dyDescent="0.3">
      <c r="A80" s="3">
        <v>21007</v>
      </c>
      <c r="B80" s="4">
        <v>285</v>
      </c>
      <c r="C80" s="4">
        <v>316</v>
      </c>
      <c r="D80" s="4">
        <v>338</v>
      </c>
      <c r="E80" s="4">
        <v>351</v>
      </c>
      <c r="F80" s="4">
        <v>378</v>
      </c>
      <c r="G80" s="4">
        <v>413</v>
      </c>
      <c r="H80" s="4">
        <v>406</v>
      </c>
      <c r="I80" s="4">
        <v>416</v>
      </c>
      <c r="J80" s="4">
        <v>440</v>
      </c>
      <c r="K80" s="4">
        <v>451</v>
      </c>
      <c r="L80" s="4">
        <v>470</v>
      </c>
      <c r="M80" s="4">
        <v>4264</v>
      </c>
    </row>
    <row r="81" spans="1:13" x14ac:dyDescent="0.3">
      <c r="A81" s="3">
        <v>21008</v>
      </c>
      <c r="B81" s="4">
        <v>555</v>
      </c>
      <c r="C81" s="4">
        <v>575</v>
      </c>
      <c r="D81" s="4">
        <v>599</v>
      </c>
      <c r="E81" s="4">
        <v>589</v>
      </c>
      <c r="F81" s="4">
        <v>616</v>
      </c>
      <c r="G81" s="4">
        <v>626</v>
      </c>
      <c r="H81" s="4">
        <v>634</v>
      </c>
      <c r="I81" s="4">
        <v>611</v>
      </c>
      <c r="J81" s="4">
        <v>603</v>
      </c>
      <c r="K81" s="4">
        <v>612</v>
      </c>
      <c r="L81" s="4">
        <v>613</v>
      </c>
      <c r="M81" s="4">
        <v>6633</v>
      </c>
    </row>
    <row r="82" spans="1:13" x14ac:dyDescent="0.3">
      <c r="A82" s="3">
        <v>21009</v>
      </c>
      <c r="B82" s="4">
        <v>234</v>
      </c>
      <c r="C82" s="4">
        <v>236</v>
      </c>
      <c r="D82" s="4">
        <v>250</v>
      </c>
      <c r="E82" s="4">
        <v>255</v>
      </c>
      <c r="F82" s="4">
        <v>254</v>
      </c>
      <c r="G82" s="4">
        <v>264</v>
      </c>
      <c r="H82" s="4">
        <v>258</v>
      </c>
      <c r="I82" s="4">
        <v>249</v>
      </c>
      <c r="J82" s="4">
        <v>246</v>
      </c>
      <c r="K82" s="4">
        <v>238</v>
      </c>
      <c r="L82" s="4">
        <v>245</v>
      </c>
      <c r="M82" s="4">
        <v>2729</v>
      </c>
    </row>
    <row r="83" spans="1:13" x14ac:dyDescent="0.3">
      <c r="A83" s="3">
        <v>21010</v>
      </c>
      <c r="B83" s="4">
        <v>925</v>
      </c>
      <c r="C83" s="4">
        <v>922</v>
      </c>
      <c r="D83" s="4">
        <v>965</v>
      </c>
      <c r="E83" s="4">
        <v>1006</v>
      </c>
      <c r="F83" s="4">
        <v>1058</v>
      </c>
      <c r="G83" s="4">
        <v>1134</v>
      </c>
      <c r="H83" s="4">
        <v>1185</v>
      </c>
      <c r="I83" s="4">
        <v>1276</v>
      </c>
      <c r="J83" s="4">
        <v>1321</v>
      </c>
      <c r="K83" s="4">
        <v>1364</v>
      </c>
      <c r="L83" s="4">
        <v>1437</v>
      </c>
      <c r="M83" s="4">
        <v>12593</v>
      </c>
    </row>
    <row r="84" spans="1:13" x14ac:dyDescent="0.3">
      <c r="A84" s="3">
        <v>21011</v>
      </c>
      <c r="B84" s="4">
        <v>434</v>
      </c>
      <c r="C84" s="4">
        <v>439</v>
      </c>
      <c r="D84" s="4">
        <v>443</v>
      </c>
      <c r="E84" s="4">
        <v>454</v>
      </c>
      <c r="F84" s="4">
        <v>473</v>
      </c>
      <c r="G84" s="4">
        <v>505</v>
      </c>
      <c r="H84" s="4">
        <v>219</v>
      </c>
      <c r="I84" s="4">
        <v>216</v>
      </c>
      <c r="J84" s="4">
        <v>571</v>
      </c>
      <c r="K84" s="4">
        <v>631</v>
      </c>
      <c r="L84" s="4">
        <v>666</v>
      </c>
      <c r="M84" s="4">
        <v>5051</v>
      </c>
    </row>
    <row r="85" spans="1:13" x14ac:dyDescent="0.3">
      <c r="A85" s="3">
        <v>21012</v>
      </c>
      <c r="B85" s="4">
        <v>1227</v>
      </c>
      <c r="C85" s="4">
        <v>1322</v>
      </c>
      <c r="D85" s="4">
        <v>1351</v>
      </c>
      <c r="E85" s="4">
        <v>1391</v>
      </c>
      <c r="F85" s="4">
        <v>1403</v>
      </c>
      <c r="G85" s="4">
        <v>1423</v>
      </c>
      <c r="H85" s="4">
        <v>1490</v>
      </c>
      <c r="I85" s="4">
        <v>1573</v>
      </c>
      <c r="J85" s="4">
        <v>1641</v>
      </c>
      <c r="K85" s="4">
        <v>1634</v>
      </c>
      <c r="L85" s="4">
        <v>1626</v>
      </c>
      <c r="M85" s="4">
        <v>16081</v>
      </c>
    </row>
    <row r="86" spans="1:13" x14ac:dyDescent="0.3">
      <c r="A86" s="3">
        <v>21013</v>
      </c>
      <c r="B86" s="4">
        <v>230</v>
      </c>
      <c r="C86" s="4">
        <v>262</v>
      </c>
      <c r="D86" s="4">
        <v>279</v>
      </c>
      <c r="E86" s="4">
        <v>306</v>
      </c>
      <c r="F86" s="4">
        <v>337</v>
      </c>
      <c r="G86" s="4">
        <v>359</v>
      </c>
      <c r="H86" s="4">
        <v>391</v>
      </c>
      <c r="I86" s="4">
        <v>388</v>
      </c>
      <c r="J86" s="4">
        <v>408</v>
      </c>
      <c r="K86" s="4">
        <v>438</v>
      </c>
      <c r="L86" s="4">
        <v>447</v>
      </c>
      <c r="M86" s="4">
        <v>3845</v>
      </c>
    </row>
    <row r="87" spans="1:13" x14ac:dyDescent="0.3">
      <c r="A87" s="3">
        <v>21014</v>
      </c>
      <c r="B87" s="4">
        <v>171</v>
      </c>
      <c r="C87" s="4">
        <v>180</v>
      </c>
      <c r="D87" s="4">
        <v>200</v>
      </c>
      <c r="E87" s="4">
        <v>210</v>
      </c>
      <c r="F87" s="4">
        <v>206</v>
      </c>
      <c r="G87" s="4">
        <v>212</v>
      </c>
      <c r="H87" s="4">
        <v>219</v>
      </c>
      <c r="I87" s="4">
        <v>220</v>
      </c>
      <c r="J87" s="4">
        <v>220</v>
      </c>
      <c r="K87" s="4">
        <v>214</v>
      </c>
      <c r="L87" s="4">
        <v>221</v>
      </c>
      <c r="M87" s="4">
        <v>2273</v>
      </c>
    </row>
    <row r="88" spans="1:13" x14ac:dyDescent="0.3">
      <c r="A88" s="3">
        <v>21015</v>
      </c>
      <c r="B88" s="4">
        <v>902</v>
      </c>
      <c r="C88" s="4">
        <v>925</v>
      </c>
      <c r="D88" s="4">
        <v>937</v>
      </c>
      <c r="E88" s="4">
        <v>1018</v>
      </c>
      <c r="F88" s="4">
        <v>1107</v>
      </c>
      <c r="G88" s="4">
        <v>1181</v>
      </c>
      <c r="H88" s="4">
        <v>1263</v>
      </c>
      <c r="I88" s="4">
        <v>1342</v>
      </c>
      <c r="J88" s="4">
        <v>1452</v>
      </c>
      <c r="K88" s="4">
        <v>1534</v>
      </c>
      <c r="L88" s="4">
        <v>1614</v>
      </c>
      <c r="M88" s="4">
        <v>13275</v>
      </c>
    </row>
    <row r="89" spans="1:13" x14ac:dyDescent="0.3">
      <c r="A89" s="3">
        <v>21016</v>
      </c>
      <c r="B89" s="4">
        <v>560</v>
      </c>
      <c r="C89" s="4">
        <v>566</v>
      </c>
      <c r="D89" s="4">
        <v>578</v>
      </c>
      <c r="E89" s="4">
        <v>594</v>
      </c>
      <c r="F89" s="4">
        <v>615</v>
      </c>
      <c r="G89" s="4">
        <v>629</v>
      </c>
      <c r="H89" s="4">
        <v>659</v>
      </c>
      <c r="I89" s="4">
        <v>673</v>
      </c>
      <c r="J89" s="4">
        <v>709</v>
      </c>
      <c r="K89" s="4">
        <v>745</v>
      </c>
      <c r="L89" s="4">
        <v>793</v>
      </c>
      <c r="M89" s="4">
        <v>7121</v>
      </c>
    </row>
    <row r="90" spans="1:13" x14ac:dyDescent="0.3">
      <c r="A90" s="3">
        <v>21017</v>
      </c>
      <c r="B90" s="4">
        <v>301</v>
      </c>
      <c r="C90" s="4">
        <v>317</v>
      </c>
      <c r="D90" s="4">
        <v>325</v>
      </c>
      <c r="E90" s="4">
        <v>339</v>
      </c>
      <c r="F90" s="4">
        <v>344</v>
      </c>
      <c r="G90" s="4">
        <v>350</v>
      </c>
      <c r="H90" s="4">
        <v>346</v>
      </c>
      <c r="I90" s="4">
        <v>353</v>
      </c>
      <c r="J90" s="4">
        <v>360</v>
      </c>
      <c r="K90" s="4">
        <v>349</v>
      </c>
      <c r="L90" s="4">
        <v>350</v>
      </c>
      <c r="M90" s="4">
        <v>3734</v>
      </c>
    </row>
    <row r="91" spans="1:13" x14ac:dyDescent="0.3">
      <c r="A91" s="3">
        <v>21018</v>
      </c>
      <c r="B91" s="4">
        <v>630</v>
      </c>
      <c r="C91" s="4">
        <v>645</v>
      </c>
      <c r="D91" s="4">
        <v>638</v>
      </c>
      <c r="E91" s="4">
        <v>641</v>
      </c>
      <c r="F91" s="4">
        <v>645</v>
      </c>
      <c r="G91" s="4">
        <v>667</v>
      </c>
      <c r="H91" s="4">
        <v>685</v>
      </c>
      <c r="I91" s="4">
        <v>682</v>
      </c>
      <c r="J91" s="4">
        <v>689</v>
      </c>
      <c r="K91" s="4">
        <v>707</v>
      </c>
      <c r="L91" s="4">
        <v>721</v>
      </c>
      <c r="M91" s="4">
        <v>7350</v>
      </c>
    </row>
    <row r="92" spans="1:13" x14ac:dyDescent="0.3">
      <c r="A92" s="3">
        <v>21019</v>
      </c>
      <c r="B92" s="4">
        <v>774</v>
      </c>
      <c r="C92" s="4">
        <v>789</v>
      </c>
      <c r="D92" s="4">
        <v>791</v>
      </c>
      <c r="E92" s="4">
        <v>804</v>
      </c>
      <c r="F92" s="4">
        <v>799</v>
      </c>
      <c r="G92" s="4">
        <v>788</v>
      </c>
      <c r="H92" s="4">
        <v>780</v>
      </c>
      <c r="I92" s="4">
        <v>795</v>
      </c>
      <c r="J92" s="4">
        <v>775</v>
      </c>
      <c r="K92" s="4">
        <v>818</v>
      </c>
      <c r="L92" s="4">
        <v>811</v>
      </c>
      <c r="M92" s="4">
        <v>8724</v>
      </c>
    </row>
    <row r="93" spans="1:13" x14ac:dyDescent="0.3">
      <c r="A93" s="3">
        <v>23002</v>
      </c>
      <c r="B93" s="4">
        <v>1418</v>
      </c>
      <c r="C93" s="4">
        <v>1504</v>
      </c>
      <c r="D93" s="4">
        <v>1587</v>
      </c>
      <c r="E93" s="4">
        <v>1633</v>
      </c>
      <c r="F93" s="4">
        <v>1724</v>
      </c>
      <c r="G93" s="4">
        <v>1797</v>
      </c>
      <c r="H93" s="4">
        <v>1839</v>
      </c>
      <c r="I93" s="4">
        <v>1849</v>
      </c>
      <c r="J93" s="4">
        <v>1895</v>
      </c>
      <c r="K93" s="4">
        <v>1960</v>
      </c>
      <c r="L93" s="4">
        <v>1982</v>
      </c>
      <c r="M93" s="4">
        <v>19188</v>
      </c>
    </row>
    <row r="94" spans="1:13" x14ac:dyDescent="0.3">
      <c r="A94" s="3">
        <v>23003</v>
      </c>
      <c r="B94" s="4">
        <v>1392</v>
      </c>
      <c r="C94" s="4">
        <v>1441</v>
      </c>
      <c r="D94" s="4">
        <v>1471</v>
      </c>
      <c r="E94" s="4">
        <v>1461</v>
      </c>
      <c r="F94" s="4">
        <v>1495</v>
      </c>
      <c r="G94" s="4">
        <v>1525</v>
      </c>
      <c r="H94" s="4">
        <v>1560</v>
      </c>
      <c r="I94" s="4">
        <v>1573</v>
      </c>
      <c r="J94" s="4">
        <v>1574</v>
      </c>
      <c r="K94" s="4">
        <v>1572</v>
      </c>
      <c r="L94" s="4">
        <v>1599</v>
      </c>
      <c r="M94" s="4">
        <v>16663</v>
      </c>
    </row>
    <row r="95" spans="1:13" x14ac:dyDescent="0.3">
      <c r="A95" s="3">
        <v>23009</v>
      </c>
      <c r="B95" s="4">
        <v>245</v>
      </c>
      <c r="C95" s="4">
        <v>258</v>
      </c>
      <c r="D95" s="4">
        <v>253</v>
      </c>
      <c r="E95" s="4">
        <v>270</v>
      </c>
      <c r="F95" s="4">
        <v>263</v>
      </c>
      <c r="G95" s="4">
        <v>274</v>
      </c>
      <c r="H95" s="4">
        <v>272</v>
      </c>
      <c r="I95" s="4">
        <v>269</v>
      </c>
      <c r="J95" s="4">
        <v>277</v>
      </c>
      <c r="K95" s="4">
        <v>252</v>
      </c>
      <c r="L95" s="4">
        <v>244</v>
      </c>
      <c r="M95" s="4">
        <v>2877</v>
      </c>
    </row>
    <row r="96" spans="1:13" x14ac:dyDescent="0.3">
      <c r="A96" s="3">
        <v>23016</v>
      </c>
      <c r="B96" s="4">
        <v>2451</v>
      </c>
      <c r="C96" s="4">
        <v>2483</v>
      </c>
      <c r="D96" s="4">
        <v>2493</v>
      </c>
      <c r="E96" s="4">
        <v>2507</v>
      </c>
      <c r="F96" s="4">
        <v>2553</v>
      </c>
      <c r="G96" s="4">
        <v>2607</v>
      </c>
      <c r="H96" s="4">
        <v>2639</v>
      </c>
      <c r="I96" s="4">
        <v>2675</v>
      </c>
      <c r="J96" s="4">
        <v>2679</v>
      </c>
      <c r="K96" s="4">
        <v>2674</v>
      </c>
      <c r="L96" s="4">
        <v>2698</v>
      </c>
      <c r="M96" s="4">
        <v>28459</v>
      </c>
    </row>
    <row r="97" spans="1:13" x14ac:dyDescent="0.3">
      <c r="A97" s="3">
        <v>23023</v>
      </c>
      <c r="B97" s="4">
        <v>552</v>
      </c>
      <c r="C97" s="4">
        <v>577</v>
      </c>
      <c r="D97" s="4">
        <v>585</v>
      </c>
      <c r="E97" s="4">
        <v>585</v>
      </c>
      <c r="F97" s="4">
        <v>603</v>
      </c>
      <c r="G97" s="4">
        <v>621</v>
      </c>
      <c r="H97" s="4">
        <v>640</v>
      </c>
      <c r="I97" s="4">
        <v>648</v>
      </c>
      <c r="J97" s="4">
        <v>648</v>
      </c>
      <c r="K97" s="4">
        <v>652</v>
      </c>
      <c r="L97" s="4">
        <v>655</v>
      </c>
      <c r="M97" s="4">
        <v>6766</v>
      </c>
    </row>
    <row r="98" spans="1:13" x14ac:dyDescent="0.3">
      <c r="A98" s="3">
        <v>23024</v>
      </c>
      <c r="B98" s="4">
        <v>452</v>
      </c>
      <c r="C98" s="4">
        <v>462</v>
      </c>
      <c r="D98" s="4">
        <v>469</v>
      </c>
      <c r="E98" s="4">
        <v>457</v>
      </c>
      <c r="F98" s="4">
        <v>482</v>
      </c>
      <c r="G98" s="4">
        <v>482</v>
      </c>
      <c r="H98" s="4">
        <v>506</v>
      </c>
      <c r="I98" s="4">
        <v>509</v>
      </c>
      <c r="J98" s="4">
        <v>496</v>
      </c>
      <c r="K98" s="4">
        <v>511</v>
      </c>
      <c r="L98" s="4">
        <v>499</v>
      </c>
      <c r="M98" s="4">
        <v>5325</v>
      </c>
    </row>
    <row r="99" spans="1:13" x14ac:dyDescent="0.3">
      <c r="A99" s="3">
        <v>23025</v>
      </c>
      <c r="B99" s="4">
        <v>1693</v>
      </c>
      <c r="C99" s="4">
        <v>1747</v>
      </c>
      <c r="D99" s="4">
        <v>1786</v>
      </c>
      <c r="E99" s="4">
        <v>1867</v>
      </c>
      <c r="F99" s="4">
        <v>1957</v>
      </c>
      <c r="G99" s="4">
        <v>1996</v>
      </c>
      <c r="H99" s="4">
        <v>2089</v>
      </c>
      <c r="I99" s="4">
        <v>2149</v>
      </c>
      <c r="J99" s="4">
        <v>2161</v>
      </c>
      <c r="K99" s="4">
        <v>2221</v>
      </c>
      <c r="L99" s="4">
        <v>2236</v>
      </c>
      <c r="M99" s="4">
        <v>21902</v>
      </c>
    </row>
    <row r="100" spans="1:13" x14ac:dyDescent="0.3">
      <c r="A100" s="3">
        <v>23027</v>
      </c>
      <c r="B100" s="4">
        <v>2327</v>
      </c>
      <c r="C100" s="4">
        <v>2389</v>
      </c>
      <c r="D100" s="4">
        <v>2465</v>
      </c>
      <c r="E100" s="4">
        <v>2506</v>
      </c>
      <c r="F100" s="4">
        <v>2506</v>
      </c>
      <c r="G100" s="4">
        <v>2585</v>
      </c>
      <c r="H100" s="4">
        <v>2596</v>
      </c>
      <c r="I100" s="4">
        <v>2648</v>
      </c>
      <c r="J100" s="4">
        <v>2654</v>
      </c>
      <c r="K100" s="4">
        <v>2664</v>
      </c>
      <c r="L100" s="4">
        <v>2709</v>
      </c>
      <c r="M100" s="4">
        <v>28049</v>
      </c>
    </row>
    <row r="101" spans="1:13" x14ac:dyDescent="0.3">
      <c r="A101" s="3">
        <v>23032</v>
      </c>
      <c r="B101" s="4">
        <v>460</v>
      </c>
      <c r="C101" s="4">
        <v>450</v>
      </c>
      <c r="D101" s="4">
        <v>439</v>
      </c>
      <c r="E101" s="4">
        <v>443</v>
      </c>
      <c r="F101" s="4">
        <v>418</v>
      </c>
      <c r="G101" s="4">
        <v>413</v>
      </c>
      <c r="H101" s="4">
        <v>394</v>
      </c>
      <c r="I101" s="4">
        <v>410</v>
      </c>
      <c r="J101" s="4">
        <v>415</v>
      </c>
      <c r="K101" s="4">
        <v>409</v>
      </c>
      <c r="L101" s="4">
        <v>410</v>
      </c>
      <c r="M101" s="4">
        <v>4661</v>
      </c>
    </row>
    <row r="102" spans="1:13" x14ac:dyDescent="0.3">
      <c r="A102" s="3">
        <v>23033</v>
      </c>
      <c r="B102" s="4">
        <v>773</v>
      </c>
      <c r="C102" s="4">
        <v>760</v>
      </c>
      <c r="D102" s="4">
        <v>780</v>
      </c>
      <c r="E102" s="4">
        <v>813</v>
      </c>
      <c r="F102" s="4">
        <v>773</v>
      </c>
      <c r="G102" s="4">
        <v>783</v>
      </c>
      <c r="H102" s="4">
        <v>785</v>
      </c>
      <c r="I102" s="4">
        <v>786</v>
      </c>
      <c r="J102" s="4">
        <v>788</v>
      </c>
      <c r="K102" s="4">
        <v>789</v>
      </c>
      <c r="L102" s="4">
        <v>798</v>
      </c>
      <c r="M102" s="4">
        <v>8628</v>
      </c>
    </row>
    <row r="103" spans="1:13" x14ac:dyDescent="0.3">
      <c r="A103" s="3">
        <v>23038</v>
      </c>
      <c r="B103" s="4">
        <v>713</v>
      </c>
      <c r="C103" s="4">
        <v>700</v>
      </c>
      <c r="D103" s="4">
        <v>696</v>
      </c>
      <c r="E103" s="4">
        <v>701</v>
      </c>
      <c r="F103" s="4">
        <v>740</v>
      </c>
      <c r="G103" s="4">
        <v>743</v>
      </c>
      <c r="H103" s="4">
        <v>750</v>
      </c>
      <c r="I103" s="4">
        <v>780</v>
      </c>
      <c r="J103" s="4">
        <v>774</v>
      </c>
      <c r="K103" s="4">
        <v>745</v>
      </c>
      <c r="L103" s="4">
        <v>751</v>
      </c>
      <c r="M103" s="4">
        <v>8093</v>
      </c>
    </row>
    <row r="104" spans="1:13" x14ac:dyDescent="0.3">
      <c r="A104" s="3">
        <v>23039</v>
      </c>
      <c r="B104" s="4">
        <v>530</v>
      </c>
      <c r="C104" s="4">
        <v>528</v>
      </c>
      <c r="D104" s="4">
        <v>545</v>
      </c>
      <c r="E104" s="4">
        <v>544</v>
      </c>
      <c r="F104" s="4">
        <v>564</v>
      </c>
      <c r="G104" s="4">
        <v>587</v>
      </c>
      <c r="H104" s="4">
        <v>627</v>
      </c>
      <c r="I104" s="4">
        <v>665</v>
      </c>
      <c r="J104" s="4">
        <v>686</v>
      </c>
      <c r="K104" s="4">
        <v>694</v>
      </c>
      <c r="L104" s="4">
        <v>673</v>
      </c>
      <c r="M104" s="4">
        <v>6643</v>
      </c>
    </row>
    <row r="105" spans="1:13" x14ac:dyDescent="0.3">
      <c r="A105" s="3">
        <v>23044</v>
      </c>
      <c r="B105" s="4">
        <v>645</v>
      </c>
      <c r="C105" s="4">
        <v>646</v>
      </c>
      <c r="D105" s="4">
        <v>643</v>
      </c>
      <c r="E105" s="4">
        <v>646</v>
      </c>
      <c r="F105" s="4">
        <v>667</v>
      </c>
      <c r="G105" s="4">
        <v>691</v>
      </c>
      <c r="H105" s="4">
        <v>696</v>
      </c>
      <c r="I105" s="4">
        <v>734</v>
      </c>
      <c r="J105" s="4">
        <v>747</v>
      </c>
      <c r="K105" s="4">
        <v>772</v>
      </c>
      <c r="L105" s="4">
        <v>797</v>
      </c>
      <c r="M105" s="4">
        <v>7684</v>
      </c>
    </row>
    <row r="106" spans="1:13" x14ac:dyDescent="0.3">
      <c r="A106" s="3">
        <v>23045</v>
      </c>
      <c r="B106" s="4">
        <v>1078</v>
      </c>
      <c r="C106" s="4">
        <v>1081</v>
      </c>
      <c r="D106" s="4">
        <v>1075</v>
      </c>
      <c r="E106" s="4">
        <v>1098</v>
      </c>
      <c r="F106" s="4">
        <v>1120</v>
      </c>
      <c r="G106" s="4">
        <v>1177</v>
      </c>
      <c r="H106" s="4">
        <v>1185</v>
      </c>
      <c r="I106" s="4">
        <v>1189</v>
      </c>
      <c r="J106" s="4">
        <v>1207</v>
      </c>
      <c r="K106" s="4">
        <v>1248</v>
      </c>
      <c r="L106" s="4">
        <v>1246</v>
      </c>
      <c r="M106" s="4">
        <v>12704</v>
      </c>
    </row>
    <row r="107" spans="1:13" x14ac:dyDescent="0.3">
      <c r="A107" s="3">
        <v>23047</v>
      </c>
      <c r="B107" s="4">
        <v>809</v>
      </c>
      <c r="C107" s="4">
        <v>822</v>
      </c>
      <c r="D107" s="4">
        <v>846</v>
      </c>
      <c r="E107" s="4">
        <v>860</v>
      </c>
      <c r="F107" s="4">
        <v>880</v>
      </c>
      <c r="G107" s="4">
        <v>927</v>
      </c>
      <c r="H107" s="4">
        <v>942</v>
      </c>
      <c r="I107" s="4">
        <v>969</v>
      </c>
      <c r="J107" s="4">
        <v>937</v>
      </c>
      <c r="K107" s="4">
        <v>946</v>
      </c>
      <c r="L107" s="4">
        <v>935</v>
      </c>
      <c r="M107" s="4">
        <v>9873</v>
      </c>
    </row>
    <row r="108" spans="1:13" x14ac:dyDescent="0.3">
      <c r="A108" s="3">
        <v>23050</v>
      </c>
      <c r="B108" s="4">
        <v>1257</v>
      </c>
      <c r="C108" s="4">
        <v>1245</v>
      </c>
      <c r="D108" s="4">
        <v>1295</v>
      </c>
      <c r="E108" s="4">
        <v>1293</v>
      </c>
      <c r="F108" s="4">
        <v>1313</v>
      </c>
      <c r="G108" s="4">
        <v>1348</v>
      </c>
      <c r="H108" s="4">
        <v>1365</v>
      </c>
      <c r="I108" s="4">
        <v>1436</v>
      </c>
      <c r="J108" s="4">
        <v>1473</v>
      </c>
      <c r="K108" s="4">
        <v>1521</v>
      </c>
      <c r="L108" s="4">
        <v>1521</v>
      </c>
      <c r="M108" s="4">
        <v>15067</v>
      </c>
    </row>
    <row r="109" spans="1:13" x14ac:dyDescent="0.3">
      <c r="A109" s="3">
        <v>23052</v>
      </c>
      <c r="B109" s="4">
        <v>914</v>
      </c>
      <c r="C109" s="4">
        <v>850</v>
      </c>
      <c r="D109" s="4">
        <v>828</v>
      </c>
      <c r="E109" s="4">
        <v>845</v>
      </c>
      <c r="F109" s="4">
        <v>873</v>
      </c>
      <c r="G109" s="4">
        <v>894</v>
      </c>
      <c r="H109" s="4">
        <v>933</v>
      </c>
      <c r="I109" s="4">
        <v>974</v>
      </c>
      <c r="J109" s="4">
        <v>1000</v>
      </c>
      <c r="K109" s="4">
        <v>1011</v>
      </c>
      <c r="L109" s="4">
        <v>1023</v>
      </c>
      <c r="M109" s="4">
        <v>10145</v>
      </c>
    </row>
    <row r="110" spans="1:13" x14ac:dyDescent="0.3">
      <c r="A110" s="3">
        <v>23060</v>
      </c>
      <c r="B110" s="4">
        <v>792</v>
      </c>
      <c r="C110" s="4">
        <v>797</v>
      </c>
      <c r="D110" s="4">
        <v>848</v>
      </c>
      <c r="E110" s="4">
        <v>874</v>
      </c>
      <c r="F110" s="4">
        <v>942</v>
      </c>
      <c r="G110" s="4">
        <v>1004</v>
      </c>
      <c r="H110" s="4">
        <v>1033</v>
      </c>
      <c r="I110" s="4">
        <v>1077</v>
      </c>
      <c r="J110" s="4">
        <v>1105</v>
      </c>
      <c r="K110" s="4">
        <v>1112</v>
      </c>
      <c r="L110" s="4">
        <v>1109</v>
      </c>
      <c r="M110" s="4">
        <v>10693</v>
      </c>
    </row>
    <row r="111" spans="1:13" x14ac:dyDescent="0.3">
      <c r="A111" s="3">
        <v>23062</v>
      </c>
      <c r="B111" s="4">
        <v>1199</v>
      </c>
      <c r="C111" s="4">
        <v>1163</v>
      </c>
      <c r="D111" s="4">
        <v>1148</v>
      </c>
      <c r="E111" s="4">
        <v>1235</v>
      </c>
      <c r="F111" s="4">
        <v>1261</v>
      </c>
      <c r="G111" s="4">
        <v>1289</v>
      </c>
      <c r="H111" s="4">
        <v>1298</v>
      </c>
      <c r="I111" s="4">
        <v>1330</v>
      </c>
      <c r="J111" s="4">
        <v>1333</v>
      </c>
      <c r="K111" s="4">
        <v>1310</v>
      </c>
      <c r="L111" s="4">
        <v>1291</v>
      </c>
      <c r="M111" s="4">
        <v>13857</v>
      </c>
    </row>
    <row r="112" spans="1:13" x14ac:dyDescent="0.3">
      <c r="A112" s="3">
        <v>23064</v>
      </c>
      <c r="B112" s="4">
        <v>301</v>
      </c>
      <c r="C112" s="4">
        <v>290</v>
      </c>
      <c r="D112" s="4">
        <v>298</v>
      </c>
      <c r="E112" s="4">
        <v>294</v>
      </c>
      <c r="F112" s="4">
        <v>303</v>
      </c>
      <c r="G112" s="4">
        <v>319</v>
      </c>
      <c r="H112" s="4">
        <v>347</v>
      </c>
      <c r="I112" s="4">
        <v>363</v>
      </c>
      <c r="J112" s="4">
        <v>372</v>
      </c>
      <c r="K112" s="4">
        <v>371</v>
      </c>
      <c r="L112" s="4">
        <v>394</v>
      </c>
      <c r="M112" s="4">
        <v>3652</v>
      </c>
    </row>
    <row r="113" spans="1:13" x14ac:dyDescent="0.3">
      <c r="A113" s="3">
        <v>23077</v>
      </c>
      <c r="B113" s="4">
        <v>1425</v>
      </c>
      <c r="C113" s="4">
        <v>1423</v>
      </c>
      <c r="D113" s="4">
        <v>1467</v>
      </c>
      <c r="E113" s="4">
        <v>1486</v>
      </c>
      <c r="F113" s="4">
        <v>1538</v>
      </c>
      <c r="G113" s="4">
        <v>1587</v>
      </c>
      <c r="H113" s="4">
        <v>1652</v>
      </c>
      <c r="I113" s="4">
        <v>1741</v>
      </c>
      <c r="J113" s="4">
        <v>1793</v>
      </c>
      <c r="K113" s="4">
        <v>1813</v>
      </c>
      <c r="L113" s="4">
        <v>1858</v>
      </c>
      <c r="M113" s="4">
        <v>17783</v>
      </c>
    </row>
    <row r="114" spans="1:13" x14ac:dyDescent="0.3">
      <c r="A114" s="3">
        <v>23081</v>
      </c>
      <c r="B114" s="4">
        <v>647</v>
      </c>
      <c r="C114" s="4">
        <v>673</v>
      </c>
      <c r="D114" s="4">
        <v>680</v>
      </c>
      <c r="E114" s="4">
        <v>723</v>
      </c>
      <c r="F114" s="4">
        <v>723</v>
      </c>
      <c r="G114" s="4">
        <v>748</v>
      </c>
      <c r="H114" s="4">
        <v>789</v>
      </c>
      <c r="I114" s="4">
        <v>784</v>
      </c>
      <c r="J114" s="4">
        <v>807</v>
      </c>
      <c r="K114" s="4">
        <v>817</v>
      </c>
      <c r="L114" s="4">
        <v>821</v>
      </c>
      <c r="M114" s="4">
        <v>8212</v>
      </c>
    </row>
    <row r="115" spans="1:13" x14ac:dyDescent="0.3">
      <c r="A115" s="3">
        <v>23086</v>
      </c>
      <c r="B115" s="4">
        <v>949</v>
      </c>
      <c r="C115" s="4">
        <v>1005</v>
      </c>
      <c r="D115" s="4">
        <v>1016</v>
      </c>
      <c r="E115" s="4">
        <v>1033</v>
      </c>
      <c r="F115" s="4">
        <v>1081</v>
      </c>
      <c r="G115" s="4">
        <v>1110</v>
      </c>
      <c r="H115" s="4">
        <v>1119</v>
      </c>
      <c r="I115" s="4">
        <v>1099</v>
      </c>
      <c r="J115" s="4">
        <v>1189</v>
      </c>
      <c r="K115" s="4">
        <v>1216</v>
      </c>
      <c r="L115" s="4">
        <v>1228</v>
      </c>
      <c r="M115" s="4">
        <v>12045</v>
      </c>
    </row>
    <row r="116" spans="1:13" x14ac:dyDescent="0.3">
      <c r="A116" s="3">
        <v>23088</v>
      </c>
      <c r="B116" s="4">
        <v>2270</v>
      </c>
      <c r="C116" s="4">
        <v>2305</v>
      </c>
      <c r="D116" s="4">
        <v>2392</v>
      </c>
      <c r="E116" s="4">
        <v>2459</v>
      </c>
      <c r="F116" s="4">
        <v>2576</v>
      </c>
      <c r="G116" s="4">
        <v>2648</v>
      </c>
      <c r="H116" s="4">
        <v>2724</v>
      </c>
      <c r="I116" s="4">
        <v>2840</v>
      </c>
      <c r="J116" s="4">
        <v>2924</v>
      </c>
      <c r="K116" s="4">
        <v>3005</v>
      </c>
      <c r="L116" s="4">
        <v>3124</v>
      </c>
      <c r="M116" s="4">
        <v>29267</v>
      </c>
    </row>
    <row r="117" spans="1:13" x14ac:dyDescent="0.3">
      <c r="A117" s="3">
        <v>23094</v>
      </c>
      <c r="B117" s="4">
        <v>1296</v>
      </c>
      <c r="C117" s="4">
        <v>1326</v>
      </c>
      <c r="D117" s="4">
        <v>1374</v>
      </c>
      <c r="E117" s="4">
        <v>1400</v>
      </c>
      <c r="F117" s="4">
        <v>1482</v>
      </c>
      <c r="G117" s="4">
        <v>1531</v>
      </c>
      <c r="H117" s="4">
        <v>1577</v>
      </c>
      <c r="I117" s="4">
        <v>1585</v>
      </c>
      <c r="J117" s="4">
        <v>1595</v>
      </c>
      <c r="K117" s="4">
        <v>1643</v>
      </c>
      <c r="L117" s="4">
        <v>1671</v>
      </c>
      <c r="M117" s="4">
        <v>16480</v>
      </c>
    </row>
    <row r="118" spans="1:13" x14ac:dyDescent="0.3">
      <c r="A118" s="3">
        <v>23096</v>
      </c>
      <c r="B118" s="4">
        <v>1518</v>
      </c>
      <c r="C118" s="4">
        <v>1499</v>
      </c>
      <c r="D118" s="4">
        <v>1539</v>
      </c>
      <c r="E118" s="4">
        <v>1569</v>
      </c>
      <c r="F118" s="4">
        <v>1572</v>
      </c>
      <c r="G118" s="4">
        <v>1634</v>
      </c>
      <c r="H118" s="4">
        <v>1729</v>
      </c>
      <c r="I118" s="4">
        <v>1764</v>
      </c>
      <c r="J118" s="4">
        <v>1763</v>
      </c>
      <c r="K118" s="4">
        <v>1764</v>
      </c>
      <c r="L118" s="4">
        <v>1755</v>
      </c>
      <c r="M118" s="4">
        <v>18106</v>
      </c>
    </row>
    <row r="119" spans="1:13" x14ac:dyDescent="0.3">
      <c r="A119" s="3">
        <v>23097</v>
      </c>
      <c r="B119" s="4">
        <v>635</v>
      </c>
      <c r="C119" s="4">
        <v>645</v>
      </c>
      <c r="D119" s="4">
        <v>646</v>
      </c>
      <c r="E119" s="4">
        <v>662</v>
      </c>
      <c r="F119" s="4">
        <v>691</v>
      </c>
      <c r="G119" s="4">
        <v>715</v>
      </c>
      <c r="H119" s="4">
        <v>744</v>
      </c>
      <c r="I119" s="4">
        <v>781</v>
      </c>
      <c r="J119" s="4">
        <v>758</v>
      </c>
      <c r="K119" s="4">
        <v>754</v>
      </c>
      <c r="L119" s="4">
        <v>760</v>
      </c>
      <c r="M119" s="4">
        <v>7791</v>
      </c>
    </row>
    <row r="120" spans="1:13" x14ac:dyDescent="0.3">
      <c r="A120" s="3">
        <v>23098</v>
      </c>
      <c r="B120" s="4">
        <v>269</v>
      </c>
      <c r="C120" s="4">
        <v>277</v>
      </c>
      <c r="D120" s="4">
        <v>272</v>
      </c>
      <c r="E120" s="4">
        <v>284</v>
      </c>
      <c r="F120" s="4">
        <v>288</v>
      </c>
      <c r="G120" s="4">
        <v>287</v>
      </c>
      <c r="H120" s="4">
        <v>276</v>
      </c>
      <c r="I120" s="4">
        <v>292</v>
      </c>
      <c r="J120" s="4">
        <v>292</v>
      </c>
      <c r="K120" s="4">
        <v>288</v>
      </c>
      <c r="L120" s="4">
        <v>295</v>
      </c>
      <c r="M120" s="4">
        <v>3120</v>
      </c>
    </row>
    <row r="121" spans="1:13" x14ac:dyDescent="0.3">
      <c r="A121" s="3">
        <v>23099</v>
      </c>
      <c r="B121" s="4">
        <v>335</v>
      </c>
      <c r="C121" s="4">
        <v>368</v>
      </c>
      <c r="D121" s="4">
        <v>400</v>
      </c>
      <c r="E121" s="4">
        <v>398</v>
      </c>
      <c r="F121" s="4">
        <v>386</v>
      </c>
      <c r="G121" s="4">
        <v>409</v>
      </c>
      <c r="H121" s="4">
        <v>432</v>
      </c>
      <c r="I121" s="4">
        <v>451</v>
      </c>
      <c r="J121" s="4">
        <v>472</v>
      </c>
      <c r="K121" s="4">
        <v>489</v>
      </c>
      <c r="L121" s="4">
        <v>488</v>
      </c>
      <c r="M121" s="4">
        <v>4628</v>
      </c>
    </row>
    <row r="122" spans="1:13" x14ac:dyDescent="0.3">
      <c r="A122" s="3">
        <v>23100</v>
      </c>
      <c r="B122" s="4">
        <v>246</v>
      </c>
      <c r="C122" s="4">
        <v>235</v>
      </c>
      <c r="D122" s="4">
        <v>233</v>
      </c>
      <c r="E122" s="4">
        <v>227</v>
      </c>
      <c r="F122" s="4">
        <v>228</v>
      </c>
      <c r="G122" s="4">
        <v>216</v>
      </c>
      <c r="H122" s="4">
        <v>212</v>
      </c>
      <c r="I122" s="4">
        <v>244</v>
      </c>
      <c r="J122" s="4">
        <v>237</v>
      </c>
      <c r="K122" s="4">
        <v>241</v>
      </c>
      <c r="L122" s="4">
        <v>256</v>
      </c>
      <c r="M122" s="4">
        <v>2575</v>
      </c>
    </row>
    <row r="123" spans="1:13" x14ac:dyDescent="0.3">
      <c r="A123" s="3">
        <v>23101</v>
      </c>
      <c r="B123" s="4">
        <v>1160</v>
      </c>
      <c r="C123" s="4">
        <v>1111</v>
      </c>
      <c r="D123" s="4">
        <v>1093</v>
      </c>
      <c r="E123" s="4">
        <v>1088</v>
      </c>
      <c r="F123" s="4">
        <v>1078</v>
      </c>
      <c r="G123" s="4">
        <v>1054</v>
      </c>
      <c r="H123" s="4">
        <v>1050</v>
      </c>
      <c r="I123" s="4">
        <v>1070</v>
      </c>
      <c r="J123" s="4">
        <v>1091</v>
      </c>
      <c r="K123" s="4">
        <v>1118</v>
      </c>
      <c r="L123" s="4">
        <v>1152</v>
      </c>
      <c r="M123" s="4">
        <v>12065</v>
      </c>
    </row>
    <row r="124" spans="1:13" x14ac:dyDescent="0.3">
      <c r="A124" s="3">
        <v>23102</v>
      </c>
      <c r="B124" s="4">
        <v>1070</v>
      </c>
      <c r="C124" s="4">
        <v>1062</v>
      </c>
      <c r="D124" s="4">
        <v>1062</v>
      </c>
      <c r="E124" s="4">
        <v>1087</v>
      </c>
      <c r="F124" s="4">
        <v>1108</v>
      </c>
      <c r="G124" s="4">
        <v>1114</v>
      </c>
      <c r="H124" s="4">
        <v>1121</v>
      </c>
      <c r="I124" s="4">
        <v>1147</v>
      </c>
      <c r="J124" s="4">
        <v>1157</v>
      </c>
      <c r="K124" s="4">
        <v>1179</v>
      </c>
      <c r="L124" s="4">
        <v>1224</v>
      </c>
      <c r="M124" s="4">
        <v>12331</v>
      </c>
    </row>
    <row r="125" spans="1:13" x14ac:dyDescent="0.3">
      <c r="A125" s="3">
        <v>23103</v>
      </c>
      <c r="B125" s="4">
        <v>845</v>
      </c>
      <c r="C125" s="4">
        <v>852</v>
      </c>
      <c r="D125" s="4">
        <v>856</v>
      </c>
      <c r="E125" s="4">
        <v>846</v>
      </c>
      <c r="F125" s="4">
        <v>869</v>
      </c>
      <c r="G125" s="4">
        <v>851</v>
      </c>
      <c r="H125" s="4">
        <v>879</v>
      </c>
      <c r="I125" s="4">
        <v>931</v>
      </c>
      <c r="J125" s="4">
        <v>976</v>
      </c>
      <c r="K125" s="4">
        <v>992</v>
      </c>
      <c r="L125" s="4">
        <v>1009</v>
      </c>
      <c r="M125" s="4">
        <v>9906</v>
      </c>
    </row>
    <row r="126" spans="1:13" x14ac:dyDescent="0.3">
      <c r="A126" s="3">
        <v>23104</v>
      </c>
      <c r="B126" s="4">
        <v>660</v>
      </c>
      <c r="C126" s="4">
        <v>708</v>
      </c>
      <c r="D126" s="4">
        <v>696</v>
      </c>
      <c r="E126" s="4">
        <v>703</v>
      </c>
      <c r="F126" s="4">
        <v>684</v>
      </c>
      <c r="G126" s="4">
        <v>728</v>
      </c>
      <c r="H126" s="4">
        <v>729</v>
      </c>
      <c r="I126" s="4">
        <v>749</v>
      </c>
      <c r="J126" s="4">
        <v>751</v>
      </c>
      <c r="K126" s="4">
        <v>799</v>
      </c>
      <c r="L126" s="4">
        <v>802</v>
      </c>
      <c r="M126" s="4">
        <v>8009</v>
      </c>
    </row>
    <row r="127" spans="1:13" x14ac:dyDescent="0.3">
      <c r="A127" s="3">
        <v>23105</v>
      </c>
      <c r="B127" s="4">
        <v>693</v>
      </c>
      <c r="C127" s="4">
        <v>706</v>
      </c>
      <c r="D127" s="4">
        <v>734</v>
      </c>
      <c r="E127" s="4">
        <v>769</v>
      </c>
      <c r="F127" s="4">
        <v>771</v>
      </c>
      <c r="G127" s="4">
        <v>821</v>
      </c>
      <c r="H127" s="4">
        <v>808</v>
      </c>
      <c r="I127" s="4">
        <v>792</v>
      </c>
      <c r="J127" s="4">
        <v>785</v>
      </c>
      <c r="K127" s="4">
        <v>796</v>
      </c>
      <c r="L127" s="4">
        <v>804</v>
      </c>
      <c r="M127" s="4">
        <v>8479</v>
      </c>
    </row>
    <row r="128" spans="1:13" x14ac:dyDescent="0.3">
      <c r="A128" s="3">
        <v>24001</v>
      </c>
      <c r="B128" s="4">
        <v>1683</v>
      </c>
      <c r="C128" s="4">
        <v>1704</v>
      </c>
      <c r="D128" s="4">
        <v>1693</v>
      </c>
      <c r="E128" s="4">
        <v>1674</v>
      </c>
      <c r="F128" s="4">
        <v>1709</v>
      </c>
      <c r="G128" s="4">
        <v>1792</v>
      </c>
      <c r="H128" s="4">
        <v>1818</v>
      </c>
      <c r="I128" s="4">
        <v>1796</v>
      </c>
      <c r="J128" s="4">
        <v>1844</v>
      </c>
      <c r="K128" s="4">
        <v>1883</v>
      </c>
      <c r="L128" s="4">
        <v>1899</v>
      </c>
      <c r="M128" s="4">
        <v>19495</v>
      </c>
    </row>
    <row r="129" spans="1:13" x14ac:dyDescent="0.3">
      <c r="A129" s="3">
        <v>24007</v>
      </c>
      <c r="B129" s="4">
        <v>530</v>
      </c>
      <c r="C129" s="4">
        <v>551</v>
      </c>
      <c r="D129" s="4">
        <v>568</v>
      </c>
      <c r="E129" s="4">
        <v>576</v>
      </c>
      <c r="F129" s="4">
        <v>610</v>
      </c>
      <c r="G129" s="4">
        <v>635</v>
      </c>
      <c r="H129" s="4">
        <v>645</v>
      </c>
      <c r="I129" s="4">
        <v>652</v>
      </c>
      <c r="J129" s="4">
        <v>673</v>
      </c>
      <c r="K129" s="4">
        <v>669</v>
      </c>
      <c r="L129" s="4">
        <v>650</v>
      </c>
      <c r="M129" s="4">
        <v>6759</v>
      </c>
    </row>
    <row r="130" spans="1:13" x14ac:dyDescent="0.3">
      <c r="A130" s="3">
        <v>24008</v>
      </c>
      <c r="B130" s="4">
        <v>300</v>
      </c>
      <c r="C130" s="4">
        <v>301</v>
      </c>
      <c r="D130" s="4">
        <v>304</v>
      </c>
      <c r="E130" s="4">
        <v>305</v>
      </c>
      <c r="F130" s="4">
        <v>331</v>
      </c>
      <c r="G130" s="4">
        <v>316</v>
      </c>
      <c r="H130" s="4">
        <v>326</v>
      </c>
      <c r="I130" s="4">
        <v>325</v>
      </c>
      <c r="J130" s="4">
        <v>342</v>
      </c>
      <c r="K130" s="4">
        <v>348</v>
      </c>
      <c r="L130" s="4">
        <v>363</v>
      </c>
      <c r="M130" s="4">
        <v>3561</v>
      </c>
    </row>
    <row r="131" spans="1:13" x14ac:dyDescent="0.3">
      <c r="A131" s="3">
        <v>24009</v>
      </c>
      <c r="B131" s="4">
        <v>578</v>
      </c>
      <c r="C131" s="4">
        <v>583</v>
      </c>
      <c r="D131" s="4">
        <v>602</v>
      </c>
      <c r="E131" s="4">
        <v>611</v>
      </c>
      <c r="F131" s="4">
        <v>621</v>
      </c>
      <c r="G131" s="4">
        <v>636</v>
      </c>
      <c r="H131" s="4">
        <v>648</v>
      </c>
      <c r="I131" s="4">
        <v>668</v>
      </c>
      <c r="J131" s="4">
        <v>646</v>
      </c>
      <c r="K131" s="4">
        <v>632</v>
      </c>
      <c r="L131" s="4">
        <v>627</v>
      </c>
      <c r="M131" s="4">
        <v>6852</v>
      </c>
    </row>
    <row r="132" spans="1:13" x14ac:dyDescent="0.3">
      <c r="A132" s="3">
        <v>24011</v>
      </c>
      <c r="B132" s="4">
        <v>628</v>
      </c>
      <c r="C132" s="4">
        <v>651</v>
      </c>
      <c r="D132" s="4">
        <v>643</v>
      </c>
      <c r="E132" s="4">
        <v>635</v>
      </c>
      <c r="F132" s="4">
        <v>628</v>
      </c>
      <c r="G132" s="4">
        <v>638</v>
      </c>
      <c r="H132" s="4">
        <v>646</v>
      </c>
      <c r="I132" s="4">
        <v>683</v>
      </c>
      <c r="J132" s="4">
        <v>668</v>
      </c>
      <c r="K132" s="4">
        <v>660</v>
      </c>
      <c r="L132" s="4">
        <v>646</v>
      </c>
      <c r="M132" s="4">
        <v>7126</v>
      </c>
    </row>
    <row r="133" spans="1:13" x14ac:dyDescent="0.3">
      <c r="A133" s="3">
        <v>24014</v>
      </c>
      <c r="B133" s="4">
        <v>707</v>
      </c>
      <c r="C133" s="4">
        <v>721</v>
      </c>
      <c r="D133" s="4">
        <v>715</v>
      </c>
      <c r="E133" s="4">
        <v>743</v>
      </c>
      <c r="F133" s="4">
        <v>740</v>
      </c>
      <c r="G133" s="4">
        <v>770</v>
      </c>
      <c r="H133" s="4">
        <v>810</v>
      </c>
      <c r="I133" s="4">
        <v>817</v>
      </c>
      <c r="J133" s="4">
        <v>829</v>
      </c>
      <c r="K133" s="4">
        <v>826</v>
      </c>
      <c r="L133" s="4">
        <v>797</v>
      </c>
      <c r="M133" s="4">
        <v>8475</v>
      </c>
    </row>
    <row r="134" spans="1:13" x14ac:dyDescent="0.3">
      <c r="A134" s="3">
        <v>24016</v>
      </c>
      <c r="B134" s="4">
        <v>561</v>
      </c>
      <c r="C134" s="4">
        <v>563</v>
      </c>
      <c r="D134" s="4">
        <v>554</v>
      </c>
      <c r="E134" s="4">
        <v>560</v>
      </c>
      <c r="F134" s="4">
        <v>579</v>
      </c>
      <c r="G134" s="4">
        <v>596</v>
      </c>
      <c r="H134" s="4">
        <v>613</v>
      </c>
      <c r="I134" s="4">
        <v>617</v>
      </c>
      <c r="J134" s="4">
        <v>619</v>
      </c>
      <c r="K134" s="4">
        <v>665</v>
      </c>
      <c r="L134" s="4">
        <v>651</v>
      </c>
      <c r="M134" s="4">
        <v>6578</v>
      </c>
    </row>
    <row r="135" spans="1:13" x14ac:dyDescent="0.3">
      <c r="A135" s="3">
        <v>24020</v>
      </c>
      <c r="B135" s="4">
        <v>1407</v>
      </c>
      <c r="C135" s="4">
        <v>1462</v>
      </c>
      <c r="D135" s="4">
        <v>1412</v>
      </c>
      <c r="E135" s="4">
        <v>1419</v>
      </c>
      <c r="F135" s="4">
        <v>1458</v>
      </c>
      <c r="G135" s="4">
        <v>1506</v>
      </c>
      <c r="H135" s="4">
        <v>1534</v>
      </c>
      <c r="I135" s="4">
        <v>1545</v>
      </c>
      <c r="J135" s="4">
        <v>1579</v>
      </c>
      <c r="K135" s="4">
        <v>1595</v>
      </c>
      <c r="L135" s="4">
        <v>1573</v>
      </c>
      <c r="M135" s="4">
        <v>16490</v>
      </c>
    </row>
    <row r="136" spans="1:13" x14ac:dyDescent="0.3">
      <c r="A136" s="3">
        <v>24028</v>
      </c>
      <c r="B136" s="4">
        <v>295</v>
      </c>
      <c r="C136" s="4">
        <v>286</v>
      </c>
      <c r="D136" s="4">
        <v>275</v>
      </c>
      <c r="E136" s="4">
        <v>290</v>
      </c>
      <c r="F136" s="4">
        <v>298</v>
      </c>
      <c r="G136" s="4">
        <v>330</v>
      </c>
      <c r="H136" s="4">
        <v>336</v>
      </c>
      <c r="I136" s="4">
        <v>342</v>
      </c>
      <c r="J136" s="4">
        <v>343</v>
      </c>
      <c r="K136" s="4">
        <v>347</v>
      </c>
      <c r="L136" s="4">
        <v>354</v>
      </c>
      <c r="M136" s="4">
        <v>3496</v>
      </c>
    </row>
    <row r="137" spans="1:13" x14ac:dyDescent="0.3">
      <c r="A137" s="3">
        <v>24033</v>
      </c>
      <c r="B137" s="4">
        <v>980</v>
      </c>
      <c r="C137" s="4">
        <v>988</v>
      </c>
      <c r="D137" s="4">
        <v>979</v>
      </c>
      <c r="E137" s="4">
        <v>993</v>
      </c>
      <c r="F137" s="4">
        <v>1022</v>
      </c>
      <c r="G137" s="4">
        <v>1007</v>
      </c>
      <c r="H137" s="4">
        <v>1028</v>
      </c>
      <c r="I137" s="4">
        <v>1044</v>
      </c>
      <c r="J137" s="4">
        <v>1053</v>
      </c>
      <c r="K137" s="4">
        <v>1070</v>
      </c>
      <c r="L137" s="4">
        <v>1027</v>
      </c>
      <c r="M137" s="4">
        <v>11191</v>
      </c>
    </row>
    <row r="138" spans="1:13" x14ac:dyDescent="0.3">
      <c r="A138" s="3">
        <v>24038</v>
      </c>
      <c r="B138" s="4">
        <v>1090</v>
      </c>
      <c r="C138" s="4">
        <v>1125</v>
      </c>
      <c r="D138" s="4">
        <v>1146</v>
      </c>
      <c r="E138" s="4">
        <v>1131</v>
      </c>
      <c r="F138" s="4">
        <v>1146</v>
      </c>
      <c r="G138" s="4">
        <v>1179</v>
      </c>
      <c r="H138" s="4">
        <v>1223</v>
      </c>
      <c r="I138" s="4">
        <v>1271</v>
      </c>
      <c r="J138" s="4">
        <v>1255</v>
      </c>
      <c r="K138" s="4">
        <v>1254</v>
      </c>
      <c r="L138" s="4">
        <v>1256</v>
      </c>
      <c r="M138" s="4">
        <v>13076</v>
      </c>
    </row>
    <row r="139" spans="1:13" x14ac:dyDescent="0.3">
      <c r="A139" s="3">
        <v>24041</v>
      </c>
      <c r="B139" s="4">
        <v>552</v>
      </c>
      <c r="C139" s="4">
        <v>561</v>
      </c>
      <c r="D139" s="4">
        <v>575</v>
      </c>
      <c r="E139" s="4">
        <v>569</v>
      </c>
      <c r="F139" s="4">
        <v>568</v>
      </c>
      <c r="G139" s="4">
        <v>556</v>
      </c>
      <c r="H139" s="4">
        <v>556</v>
      </c>
      <c r="I139" s="4">
        <v>555</v>
      </c>
      <c r="J139" s="4">
        <v>569</v>
      </c>
      <c r="K139" s="4">
        <v>579</v>
      </c>
      <c r="L139" s="4">
        <v>570</v>
      </c>
      <c r="M139" s="4">
        <v>6210</v>
      </c>
    </row>
    <row r="140" spans="1:13" x14ac:dyDescent="0.3">
      <c r="A140" s="3">
        <v>24043</v>
      </c>
      <c r="B140" s="4">
        <v>569</v>
      </c>
      <c r="C140" s="4">
        <v>566</v>
      </c>
      <c r="D140" s="4">
        <v>599</v>
      </c>
      <c r="E140" s="4">
        <v>599</v>
      </c>
      <c r="F140" s="4">
        <v>616</v>
      </c>
      <c r="G140" s="4">
        <v>614</v>
      </c>
      <c r="H140" s="4">
        <v>625</v>
      </c>
      <c r="I140" s="4">
        <v>642</v>
      </c>
      <c r="J140" s="4">
        <v>604</v>
      </c>
      <c r="K140" s="4">
        <v>595</v>
      </c>
      <c r="L140" s="4">
        <v>590</v>
      </c>
      <c r="M140" s="4">
        <v>6619</v>
      </c>
    </row>
    <row r="141" spans="1:13" x14ac:dyDescent="0.3">
      <c r="A141" s="3">
        <v>24045</v>
      </c>
      <c r="B141" s="4">
        <v>603</v>
      </c>
      <c r="C141" s="4">
        <v>645</v>
      </c>
      <c r="D141" s="4">
        <v>660</v>
      </c>
      <c r="E141" s="4">
        <v>730</v>
      </c>
      <c r="F141" s="4">
        <v>754</v>
      </c>
      <c r="G141" s="4">
        <v>764</v>
      </c>
      <c r="H141" s="4">
        <v>740</v>
      </c>
      <c r="I141" s="4">
        <v>727</v>
      </c>
      <c r="J141" s="4">
        <v>714</v>
      </c>
      <c r="K141" s="4">
        <v>704</v>
      </c>
      <c r="L141" s="4">
        <v>707</v>
      </c>
      <c r="M141" s="4">
        <v>7748</v>
      </c>
    </row>
    <row r="142" spans="1:13" x14ac:dyDescent="0.3">
      <c r="A142" s="3">
        <v>24048</v>
      </c>
      <c r="B142" s="4">
        <v>980</v>
      </c>
      <c r="C142" s="4">
        <v>957</v>
      </c>
      <c r="D142" s="4">
        <v>912</v>
      </c>
      <c r="E142" s="4">
        <v>917</v>
      </c>
      <c r="F142" s="4">
        <v>1009</v>
      </c>
      <c r="G142" s="4">
        <v>893</v>
      </c>
      <c r="H142" s="4">
        <v>988</v>
      </c>
      <c r="I142" s="4">
        <v>1033</v>
      </c>
      <c r="J142" s="4">
        <v>1027</v>
      </c>
      <c r="K142" s="4">
        <v>1026</v>
      </c>
      <c r="L142" s="4">
        <v>994</v>
      </c>
      <c r="M142" s="4">
        <v>10736</v>
      </c>
    </row>
    <row r="143" spans="1:13" x14ac:dyDescent="0.3">
      <c r="A143" s="3">
        <v>24054</v>
      </c>
      <c r="B143" s="4">
        <v>338</v>
      </c>
      <c r="C143" s="4">
        <v>339</v>
      </c>
      <c r="D143" s="4">
        <v>341</v>
      </c>
      <c r="E143" s="4">
        <v>363</v>
      </c>
      <c r="F143" s="4">
        <v>343</v>
      </c>
      <c r="G143" s="4">
        <v>355</v>
      </c>
      <c r="H143" s="4">
        <v>373</v>
      </c>
      <c r="I143" s="4">
        <v>369</v>
      </c>
      <c r="J143" s="4">
        <v>389</v>
      </c>
      <c r="K143" s="4">
        <v>384</v>
      </c>
      <c r="L143" s="4">
        <v>383</v>
      </c>
      <c r="M143" s="4">
        <v>3977</v>
      </c>
    </row>
    <row r="144" spans="1:13" x14ac:dyDescent="0.3">
      <c r="A144" s="3">
        <v>24055</v>
      </c>
      <c r="B144" s="4">
        <v>1109</v>
      </c>
      <c r="C144" s="4">
        <v>1156</v>
      </c>
      <c r="D144" s="4">
        <v>1186</v>
      </c>
      <c r="E144" s="4">
        <v>1179</v>
      </c>
      <c r="F144" s="4">
        <v>1218</v>
      </c>
      <c r="G144" s="4">
        <v>1226</v>
      </c>
      <c r="H144" s="4">
        <v>1220</v>
      </c>
      <c r="I144" s="4">
        <v>1226</v>
      </c>
      <c r="J144" s="4">
        <v>1242</v>
      </c>
      <c r="K144" s="4">
        <v>1256</v>
      </c>
      <c r="L144" s="4">
        <v>1269</v>
      </c>
      <c r="M144" s="4">
        <v>13287</v>
      </c>
    </row>
    <row r="145" spans="1:13" x14ac:dyDescent="0.3">
      <c r="A145" s="3">
        <v>24059</v>
      </c>
      <c r="B145" s="4">
        <v>864</v>
      </c>
      <c r="C145" s="4">
        <v>918</v>
      </c>
      <c r="D145" s="4">
        <v>919</v>
      </c>
      <c r="E145" s="4">
        <v>939</v>
      </c>
      <c r="F145" s="4">
        <v>984</v>
      </c>
      <c r="G145" s="4">
        <v>1054</v>
      </c>
      <c r="H145" s="4">
        <v>1048</v>
      </c>
      <c r="I145" s="4">
        <v>1085</v>
      </c>
      <c r="J145" s="4">
        <v>1112</v>
      </c>
      <c r="K145" s="4">
        <v>1133</v>
      </c>
      <c r="L145" s="4">
        <v>1154</v>
      </c>
      <c r="M145" s="4">
        <v>11210</v>
      </c>
    </row>
    <row r="146" spans="1:13" x14ac:dyDescent="0.3">
      <c r="A146" s="3">
        <v>24062</v>
      </c>
      <c r="B146" s="4">
        <v>5881</v>
      </c>
      <c r="C146" s="4">
        <v>5825</v>
      </c>
      <c r="D146" s="4">
        <v>5974</v>
      </c>
      <c r="E146" s="4">
        <v>6100</v>
      </c>
      <c r="F146" s="4">
        <v>6209</v>
      </c>
      <c r="G146" s="4">
        <v>6285</v>
      </c>
      <c r="H146" s="4">
        <v>6425</v>
      </c>
      <c r="I146" s="4">
        <v>6618</v>
      </c>
      <c r="J146" s="4">
        <v>6611</v>
      </c>
      <c r="K146" s="4">
        <v>6645</v>
      </c>
      <c r="L146" s="4">
        <v>6635</v>
      </c>
      <c r="M146" s="4">
        <v>69208</v>
      </c>
    </row>
    <row r="147" spans="1:13" x14ac:dyDescent="0.3">
      <c r="A147" s="3">
        <v>24066</v>
      </c>
      <c r="B147" s="4">
        <v>803</v>
      </c>
      <c r="C147" s="4">
        <v>796</v>
      </c>
      <c r="D147" s="4">
        <v>806</v>
      </c>
      <c r="E147" s="4">
        <v>818</v>
      </c>
      <c r="F147" s="4">
        <v>829</v>
      </c>
      <c r="G147" s="4">
        <v>844</v>
      </c>
      <c r="H147" s="4">
        <v>873</v>
      </c>
      <c r="I147" s="4">
        <v>906</v>
      </c>
      <c r="J147" s="4">
        <v>869</v>
      </c>
      <c r="K147" s="4">
        <v>868</v>
      </c>
      <c r="L147" s="4">
        <v>871</v>
      </c>
      <c r="M147" s="4">
        <v>9283</v>
      </c>
    </row>
    <row r="148" spans="1:13" x14ac:dyDescent="0.3">
      <c r="A148" s="3">
        <v>24086</v>
      </c>
      <c r="B148" s="4">
        <v>722</v>
      </c>
      <c r="C148" s="4">
        <v>727</v>
      </c>
      <c r="D148" s="4">
        <v>768</v>
      </c>
      <c r="E148" s="4">
        <v>755</v>
      </c>
      <c r="F148" s="4">
        <v>787</v>
      </c>
      <c r="G148" s="4">
        <v>815</v>
      </c>
      <c r="H148" s="4">
        <v>821</v>
      </c>
      <c r="I148" s="4">
        <v>839</v>
      </c>
      <c r="J148" s="4">
        <v>841</v>
      </c>
      <c r="K148" s="4">
        <v>820</v>
      </c>
      <c r="L148" s="4">
        <v>786</v>
      </c>
      <c r="M148" s="4">
        <v>8681</v>
      </c>
    </row>
    <row r="149" spans="1:13" x14ac:dyDescent="0.3">
      <c r="A149" s="3">
        <v>24094</v>
      </c>
      <c r="B149" s="4">
        <v>921</v>
      </c>
      <c r="C149" s="4">
        <v>961</v>
      </c>
      <c r="D149" s="4">
        <v>973</v>
      </c>
      <c r="E149" s="4">
        <v>995</v>
      </c>
      <c r="F149" s="4">
        <v>985</v>
      </c>
      <c r="G149" s="4">
        <v>1001</v>
      </c>
      <c r="H149" s="4">
        <v>1035</v>
      </c>
      <c r="I149" s="4">
        <v>1066</v>
      </c>
      <c r="J149" s="4">
        <v>1080</v>
      </c>
      <c r="K149" s="4">
        <v>1095</v>
      </c>
      <c r="L149" s="4">
        <v>1131</v>
      </c>
      <c r="M149" s="4">
        <v>11243</v>
      </c>
    </row>
    <row r="150" spans="1:13" x14ac:dyDescent="0.3">
      <c r="A150" s="3">
        <v>24104</v>
      </c>
      <c r="B150" s="4">
        <v>974</v>
      </c>
      <c r="C150" s="4">
        <v>998</v>
      </c>
      <c r="D150" s="4">
        <v>971</v>
      </c>
      <c r="E150" s="4">
        <v>966</v>
      </c>
      <c r="F150" s="4">
        <v>957</v>
      </c>
      <c r="G150" s="4">
        <v>1004</v>
      </c>
      <c r="H150" s="4">
        <v>1044</v>
      </c>
      <c r="I150" s="4">
        <v>1072</v>
      </c>
      <c r="J150" s="4">
        <v>1102</v>
      </c>
      <c r="K150" s="4">
        <v>1102</v>
      </c>
      <c r="L150" s="4">
        <v>1121</v>
      </c>
      <c r="M150" s="4">
        <v>11311</v>
      </c>
    </row>
    <row r="151" spans="1:13" x14ac:dyDescent="0.3">
      <c r="A151" s="3">
        <v>24107</v>
      </c>
      <c r="B151" s="4">
        <v>1751</v>
      </c>
      <c r="C151" s="4">
        <v>1750</v>
      </c>
      <c r="D151" s="4">
        <v>1832</v>
      </c>
      <c r="E151" s="4">
        <v>1858</v>
      </c>
      <c r="F151" s="4">
        <v>1903</v>
      </c>
      <c r="G151" s="4">
        <v>2006</v>
      </c>
      <c r="H151" s="4">
        <v>2081</v>
      </c>
      <c r="I151" s="4">
        <v>2132</v>
      </c>
      <c r="J151" s="4">
        <v>2112</v>
      </c>
      <c r="K151" s="4">
        <v>2097</v>
      </c>
      <c r="L151" s="4">
        <v>2094</v>
      </c>
      <c r="M151" s="4">
        <v>21616</v>
      </c>
    </row>
    <row r="152" spans="1:13" x14ac:dyDescent="0.3">
      <c r="A152" s="3">
        <v>24109</v>
      </c>
      <c r="B152" s="4">
        <v>665</v>
      </c>
      <c r="C152" s="4">
        <v>680</v>
      </c>
      <c r="D152" s="4">
        <v>642</v>
      </c>
      <c r="E152" s="4">
        <v>679</v>
      </c>
      <c r="F152" s="4">
        <v>689</v>
      </c>
      <c r="G152" s="4">
        <v>705</v>
      </c>
      <c r="H152" s="4">
        <v>709</v>
      </c>
      <c r="I152" s="4">
        <v>706</v>
      </c>
      <c r="J152" s="4">
        <v>722</v>
      </c>
      <c r="K152" s="4">
        <v>697</v>
      </c>
      <c r="L152" s="4">
        <v>676</v>
      </c>
      <c r="M152" s="4">
        <v>7570</v>
      </c>
    </row>
    <row r="153" spans="1:13" x14ac:dyDescent="0.3">
      <c r="A153" s="3">
        <v>24130</v>
      </c>
      <c r="B153" s="4">
        <v>377</v>
      </c>
      <c r="C153" s="4">
        <v>408</v>
      </c>
      <c r="D153" s="4">
        <v>431</v>
      </c>
      <c r="E153" s="4">
        <v>492</v>
      </c>
      <c r="F153" s="4">
        <v>530</v>
      </c>
      <c r="G153" s="4">
        <v>546</v>
      </c>
      <c r="H153" s="4">
        <v>584</v>
      </c>
      <c r="I153" s="4">
        <v>585</v>
      </c>
      <c r="J153" s="4">
        <v>566</v>
      </c>
      <c r="K153" s="4">
        <v>545</v>
      </c>
      <c r="L153" s="4">
        <v>520</v>
      </c>
      <c r="M153" s="4">
        <v>5584</v>
      </c>
    </row>
    <row r="154" spans="1:13" x14ac:dyDescent="0.3">
      <c r="A154" s="3">
        <v>24133</v>
      </c>
      <c r="B154" s="4">
        <v>273</v>
      </c>
      <c r="C154" s="4">
        <v>290</v>
      </c>
      <c r="D154" s="4">
        <v>294</v>
      </c>
      <c r="E154" s="4">
        <v>286</v>
      </c>
      <c r="F154" s="4">
        <v>273</v>
      </c>
      <c r="G154" s="4">
        <v>276</v>
      </c>
      <c r="H154" s="4">
        <v>285</v>
      </c>
      <c r="I154" s="4">
        <v>278</v>
      </c>
      <c r="J154" s="4">
        <v>278</v>
      </c>
      <c r="K154" s="4">
        <v>275</v>
      </c>
      <c r="L154" s="4">
        <v>276</v>
      </c>
      <c r="M154" s="4">
        <v>3084</v>
      </c>
    </row>
    <row r="155" spans="1:13" x14ac:dyDescent="0.3">
      <c r="A155" s="3">
        <v>24134</v>
      </c>
      <c r="B155" s="4">
        <v>956</v>
      </c>
      <c r="C155" s="4">
        <v>941</v>
      </c>
      <c r="D155" s="4">
        <v>965</v>
      </c>
      <c r="E155" s="4">
        <v>1020</v>
      </c>
      <c r="F155" s="4">
        <v>1073</v>
      </c>
      <c r="G155" s="4">
        <v>1098</v>
      </c>
      <c r="H155" s="4">
        <v>1171</v>
      </c>
      <c r="I155" s="4">
        <v>1169</v>
      </c>
      <c r="J155" s="4">
        <v>1167</v>
      </c>
      <c r="K155" s="4">
        <v>1149</v>
      </c>
      <c r="L155" s="4">
        <v>1098</v>
      </c>
      <c r="M155" s="4">
        <v>11807</v>
      </c>
    </row>
    <row r="156" spans="1:13" x14ac:dyDescent="0.3">
      <c r="A156" s="3">
        <v>24135</v>
      </c>
      <c r="B156" s="4">
        <v>584</v>
      </c>
      <c r="C156" s="4">
        <v>576</v>
      </c>
      <c r="D156" s="4">
        <v>596</v>
      </c>
      <c r="E156" s="4">
        <v>597</v>
      </c>
      <c r="F156" s="4">
        <v>618</v>
      </c>
      <c r="G156" s="4">
        <v>618</v>
      </c>
      <c r="H156" s="4">
        <v>631</v>
      </c>
      <c r="I156" s="4">
        <v>628</v>
      </c>
      <c r="J156" s="4">
        <v>661</v>
      </c>
      <c r="K156" s="4">
        <v>660</v>
      </c>
      <c r="L156" s="4">
        <v>651</v>
      </c>
      <c r="M156" s="4">
        <v>6820</v>
      </c>
    </row>
    <row r="157" spans="1:13" x14ac:dyDescent="0.3">
      <c r="A157" s="3">
        <v>24137</v>
      </c>
      <c r="B157" s="4">
        <v>344</v>
      </c>
      <c r="C157" s="4">
        <v>360</v>
      </c>
      <c r="D157" s="4">
        <v>367</v>
      </c>
      <c r="E157" s="4">
        <v>389</v>
      </c>
      <c r="F157" s="4">
        <v>427</v>
      </c>
      <c r="G157" s="4">
        <v>420</v>
      </c>
      <c r="H157" s="4">
        <v>407</v>
      </c>
      <c r="I157" s="4">
        <v>410</v>
      </c>
      <c r="J157" s="4">
        <v>380</v>
      </c>
      <c r="K157" s="4">
        <v>351</v>
      </c>
      <c r="L157" s="4">
        <v>338</v>
      </c>
      <c r="M157" s="4">
        <v>4193</v>
      </c>
    </row>
    <row r="158" spans="1:13" x14ac:dyDescent="0.3">
      <c r="A158" s="3">
        <v>31003</v>
      </c>
      <c r="B158" s="4">
        <v>853</v>
      </c>
      <c r="C158" s="4">
        <v>840</v>
      </c>
      <c r="D158" s="4">
        <v>873</v>
      </c>
      <c r="E158" s="4">
        <v>853</v>
      </c>
      <c r="F158" s="4">
        <v>878</v>
      </c>
      <c r="G158" s="4">
        <v>923</v>
      </c>
      <c r="H158" s="4">
        <v>913</v>
      </c>
      <c r="I158" s="4">
        <v>900</v>
      </c>
      <c r="J158" s="4">
        <v>911</v>
      </c>
      <c r="K158" s="4">
        <v>937</v>
      </c>
      <c r="L158" s="4">
        <v>900</v>
      </c>
      <c r="M158" s="4">
        <v>9781</v>
      </c>
    </row>
    <row r="159" spans="1:13" x14ac:dyDescent="0.3">
      <c r="A159" s="3">
        <v>31004</v>
      </c>
      <c r="B159" s="4">
        <v>719</v>
      </c>
      <c r="C159" s="4">
        <v>709</v>
      </c>
      <c r="D159" s="4">
        <v>743</v>
      </c>
      <c r="E159" s="4">
        <v>763</v>
      </c>
      <c r="F159" s="4">
        <v>761</v>
      </c>
      <c r="G159" s="4">
        <v>810</v>
      </c>
      <c r="H159" s="4">
        <v>854</v>
      </c>
      <c r="I159" s="4">
        <v>907</v>
      </c>
      <c r="J159" s="4">
        <v>910</v>
      </c>
      <c r="K159" s="4">
        <v>892</v>
      </c>
      <c r="L159" s="4">
        <v>879</v>
      </c>
      <c r="M159" s="4">
        <v>8947</v>
      </c>
    </row>
    <row r="160" spans="1:13" x14ac:dyDescent="0.3">
      <c r="A160" s="3">
        <v>31005</v>
      </c>
      <c r="B160" s="4">
        <v>6842</v>
      </c>
      <c r="C160" s="4">
        <v>6777</v>
      </c>
      <c r="D160" s="4">
        <v>6778</v>
      </c>
      <c r="E160" s="4">
        <v>6844</v>
      </c>
      <c r="F160" s="4">
        <v>6833</v>
      </c>
      <c r="G160" s="4">
        <v>6953</v>
      </c>
      <c r="H160" s="4">
        <v>6965</v>
      </c>
      <c r="I160" s="4">
        <v>7059</v>
      </c>
      <c r="J160" s="4">
        <v>7131</v>
      </c>
      <c r="K160" s="4">
        <v>7067</v>
      </c>
      <c r="L160" s="4">
        <v>7020</v>
      </c>
      <c r="M160" s="4">
        <v>76269</v>
      </c>
    </row>
    <row r="161" spans="1:13" x14ac:dyDescent="0.3">
      <c r="A161" s="3">
        <v>31006</v>
      </c>
      <c r="B161" s="4">
        <v>529</v>
      </c>
      <c r="C161" s="4">
        <v>509</v>
      </c>
      <c r="D161" s="4">
        <v>493</v>
      </c>
      <c r="E161" s="4">
        <v>510</v>
      </c>
      <c r="F161" s="4">
        <v>508</v>
      </c>
      <c r="G161" s="4">
        <v>504</v>
      </c>
      <c r="H161" s="4">
        <v>500</v>
      </c>
      <c r="I161" s="4">
        <v>477</v>
      </c>
      <c r="J161" s="4">
        <v>489</v>
      </c>
      <c r="K161" s="4">
        <v>483</v>
      </c>
      <c r="L161" s="4">
        <v>482</v>
      </c>
      <c r="M161" s="4">
        <v>5484</v>
      </c>
    </row>
    <row r="162" spans="1:13" x14ac:dyDescent="0.3">
      <c r="A162" s="3">
        <v>31012</v>
      </c>
      <c r="B162" s="4">
        <v>910</v>
      </c>
      <c r="C162" s="4">
        <v>903</v>
      </c>
      <c r="D162" s="4">
        <v>879</v>
      </c>
      <c r="E162" s="4">
        <v>882</v>
      </c>
      <c r="F162" s="4">
        <v>903</v>
      </c>
      <c r="G162" s="4">
        <v>928</v>
      </c>
      <c r="H162" s="4">
        <v>961</v>
      </c>
      <c r="I162" s="4">
        <v>965</v>
      </c>
      <c r="J162" s="4">
        <v>990</v>
      </c>
      <c r="K162" s="4">
        <v>1017</v>
      </c>
      <c r="L162" s="4">
        <v>1025</v>
      </c>
      <c r="M162" s="4">
        <v>10363</v>
      </c>
    </row>
    <row r="163" spans="1:13" x14ac:dyDescent="0.3">
      <c r="A163" s="3">
        <v>31022</v>
      </c>
      <c r="B163" s="4">
        <v>1250</v>
      </c>
      <c r="C163" s="4">
        <v>1253</v>
      </c>
      <c r="D163" s="4">
        <v>1257</v>
      </c>
      <c r="E163" s="4">
        <v>1279</v>
      </c>
      <c r="F163" s="4">
        <v>1320</v>
      </c>
      <c r="G163" s="4">
        <v>1378</v>
      </c>
      <c r="H163" s="4">
        <v>1402</v>
      </c>
      <c r="I163" s="4">
        <v>1430</v>
      </c>
      <c r="J163" s="4">
        <v>1442</v>
      </c>
      <c r="K163" s="4">
        <v>1430</v>
      </c>
      <c r="L163" s="4">
        <v>1405</v>
      </c>
      <c r="M163" s="4">
        <v>14846</v>
      </c>
    </row>
    <row r="164" spans="1:13" x14ac:dyDescent="0.3">
      <c r="A164" s="3">
        <v>31033</v>
      </c>
      <c r="B164" s="4">
        <v>1153</v>
      </c>
      <c r="C164" s="4">
        <v>1148</v>
      </c>
      <c r="D164" s="4">
        <v>1155</v>
      </c>
      <c r="E164" s="4">
        <v>1197</v>
      </c>
      <c r="F164" s="4">
        <v>1229</v>
      </c>
      <c r="G164" s="4">
        <v>1250</v>
      </c>
      <c r="H164" s="4">
        <v>1295</v>
      </c>
      <c r="I164" s="4">
        <v>1346</v>
      </c>
      <c r="J164" s="4">
        <v>1401</v>
      </c>
      <c r="K164" s="4">
        <v>1420</v>
      </c>
      <c r="L164" s="4">
        <v>1452</v>
      </c>
      <c r="M164" s="4">
        <v>14046</v>
      </c>
    </row>
    <row r="165" spans="1:13" x14ac:dyDescent="0.3">
      <c r="A165" s="3">
        <v>31040</v>
      </c>
      <c r="B165" s="4">
        <v>1179</v>
      </c>
      <c r="C165" s="4">
        <v>1144</v>
      </c>
      <c r="D165" s="4">
        <v>1143</v>
      </c>
      <c r="E165" s="4">
        <v>1139</v>
      </c>
      <c r="F165" s="4">
        <v>1169</v>
      </c>
      <c r="G165" s="4">
        <v>1197</v>
      </c>
      <c r="H165" s="4">
        <v>1272</v>
      </c>
      <c r="I165" s="4">
        <v>1291</v>
      </c>
      <c r="J165" s="4">
        <v>1300</v>
      </c>
      <c r="K165" s="4">
        <v>1292</v>
      </c>
      <c r="L165" s="4">
        <v>1288</v>
      </c>
      <c r="M165" s="4">
        <v>13414</v>
      </c>
    </row>
    <row r="166" spans="1:13" x14ac:dyDescent="0.3">
      <c r="A166" s="3">
        <v>31042</v>
      </c>
      <c r="B166" s="4">
        <v>177</v>
      </c>
      <c r="C166" s="4">
        <v>171</v>
      </c>
      <c r="D166" s="4">
        <v>170</v>
      </c>
      <c r="E166" s="4">
        <v>166</v>
      </c>
      <c r="F166" s="4">
        <v>169</v>
      </c>
      <c r="G166" s="4">
        <v>170</v>
      </c>
      <c r="H166" s="4">
        <v>172</v>
      </c>
      <c r="I166" s="4">
        <v>166</v>
      </c>
      <c r="J166" s="4">
        <v>167</v>
      </c>
      <c r="K166" s="4">
        <v>161</v>
      </c>
      <c r="L166" s="4">
        <v>154</v>
      </c>
      <c r="M166" s="4">
        <v>1843</v>
      </c>
    </row>
    <row r="167" spans="1:13" x14ac:dyDescent="0.3">
      <c r="A167" s="3">
        <v>31043</v>
      </c>
      <c r="B167" s="4">
        <v>1483</v>
      </c>
      <c r="C167" s="4">
        <v>1413</v>
      </c>
      <c r="D167" s="4">
        <v>1398</v>
      </c>
      <c r="E167" s="4">
        <v>1365</v>
      </c>
      <c r="F167" s="4">
        <v>1325</v>
      </c>
      <c r="G167" s="4">
        <v>1345</v>
      </c>
      <c r="H167" s="4">
        <v>1389</v>
      </c>
      <c r="I167" s="4">
        <v>1393</v>
      </c>
      <c r="J167" s="4">
        <v>1385</v>
      </c>
      <c r="K167" s="4">
        <v>1383</v>
      </c>
      <c r="L167" s="4">
        <v>1361</v>
      </c>
      <c r="M167" s="4">
        <v>15240</v>
      </c>
    </row>
    <row r="168" spans="1:13" x14ac:dyDescent="0.3">
      <c r="A168" s="3">
        <v>32003</v>
      </c>
      <c r="B168" s="4">
        <v>964</v>
      </c>
      <c r="C168" s="4">
        <v>938</v>
      </c>
      <c r="D168" s="4">
        <v>946</v>
      </c>
      <c r="E168" s="4">
        <v>939</v>
      </c>
      <c r="F168" s="4">
        <v>953</v>
      </c>
      <c r="G168" s="4">
        <v>969</v>
      </c>
      <c r="H168" s="4">
        <v>1002</v>
      </c>
      <c r="I168" s="4">
        <v>1029</v>
      </c>
      <c r="J168" s="4">
        <v>1013</v>
      </c>
      <c r="K168" s="4">
        <v>1034</v>
      </c>
      <c r="L168" s="4">
        <v>1022</v>
      </c>
      <c r="M168" s="4">
        <v>10809</v>
      </c>
    </row>
    <row r="169" spans="1:13" x14ac:dyDescent="0.3">
      <c r="A169" s="3">
        <v>32006</v>
      </c>
      <c r="B169" s="4">
        <v>525</v>
      </c>
      <c r="C169" s="4">
        <v>509</v>
      </c>
      <c r="D169" s="4">
        <v>508</v>
      </c>
      <c r="E169" s="4">
        <v>483</v>
      </c>
      <c r="F169" s="4">
        <v>515</v>
      </c>
      <c r="G169" s="4">
        <v>552</v>
      </c>
      <c r="H169" s="4">
        <v>556</v>
      </c>
      <c r="I169" s="4">
        <v>581</v>
      </c>
      <c r="J169" s="4">
        <v>606</v>
      </c>
      <c r="K169" s="4">
        <v>655</v>
      </c>
      <c r="L169" s="4">
        <v>636</v>
      </c>
      <c r="M169" s="4">
        <v>6126</v>
      </c>
    </row>
    <row r="170" spans="1:13" x14ac:dyDescent="0.3">
      <c r="A170" s="3">
        <v>32010</v>
      </c>
      <c r="B170" s="4">
        <v>503</v>
      </c>
      <c r="C170" s="4">
        <v>484</v>
      </c>
      <c r="D170" s="4">
        <v>495</v>
      </c>
      <c r="E170" s="4">
        <v>506</v>
      </c>
      <c r="F170" s="4">
        <v>526</v>
      </c>
      <c r="G170" s="4">
        <v>547</v>
      </c>
      <c r="H170" s="4">
        <v>554</v>
      </c>
      <c r="I170" s="4">
        <v>596</v>
      </c>
      <c r="J170" s="4">
        <v>625</v>
      </c>
      <c r="K170" s="4">
        <v>628</v>
      </c>
      <c r="L170" s="4">
        <v>645</v>
      </c>
      <c r="M170" s="4">
        <v>6109</v>
      </c>
    </row>
    <row r="171" spans="1:13" x14ac:dyDescent="0.3">
      <c r="A171" s="3">
        <v>32011</v>
      </c>
      <c r="B171" s="4">
        <v>648</v>
      </c>
      <c r="C171" s="4">
        <v>635</v>
      </c>
      <c r="D171" s="4">
        <v>619</v>
      </c>
      <c r="E171" s="4">
        <v>622</v>
      </c>
      <c r="F171" s="4">
        <v>649</v>
      </c>
      <c r="G171" s="4">
        <v>697</v>
      </c>
      <c r="H171" s="4">
        <v>727</v>
      </c>
      <c r="I171" s="4">
        <v>743</v>
      </c>
      <c r="J171" s="4">
        <v>771</v>
      </c>
      <c r="K171" s="4">
        <v>741</v>
      </c>
      <c r="L171" s="4">
        <v>752</v>
      </c>
      <c r="M171" s="4">
        <v>7604</v>
      </c>
    </row>
    <row r="172" spans="1:13" x14ac:dyDescent="0.3">
      <c r="A172" s="3">
        <v>32030</v>
      </c>
      <c r="B172" s="4">
        <v>218</v>
      </c>
      <c r="C172" s="4">
        <v>202</v>
      </c>
      <c r="D172" s="4">
        <v>209</v>
      </c>
      <c r="E172" s="4">
        <v>210</v>
      </c>
      <c r="F172" s="4">
        <v>196</v>
      </c>
      <c r="G172" s="4">
        <v>195</v>
      </c>
      <c r="H172" s="4">
        <v>189</v>
      </c>
      <c r="I172" s="4">
        <v>209</v>
      </c>
      <c r="J172" s="4">
        <v>216</v>
      </c>
      <c r="K172" s="4">
        <v>230</v>
      </c>
      <c r="L172" s="4">
        <v>233</v>
      </c>
      <c r="M172" s="4">
        <v>2307</v>
      </c>
    </row>
    <row r="173" spans="1:13" x14ac:dyDescent="0.3">
      <c r="A173" s="3">
        <v>33011</v>
      </c>
      <c r="B173" s="4">
        <v>2074</v>
      </c>
      <c r="C173" s="4">
        <v>2046</v>
      </c>
      <c r="D173" s="4">
        <v>2087</v>
      </c>
      <c r="E173" s="4">
        <v>2045</v>
      </c>
      <c r="F173" s="4">
        <v>2085</v>
      </c>
      <c r="G173" s="4">
        <v>2103</v>
      </c>
      <c r="H173" s="4">
        <v>2132</v>
      </c>
      <c r="I173" s="4">
        <v>2184</v>
      </c>
      <c r="J173" s="4">
        <v>2193</v>
      </c>
      <c r="K173" s="4">
        <v>2230</v>
      </c>
      <c r="L173" s="4">
        <v>2224</v>
      </c>
      <c r="M173" s="4">
        <v>23403</v>
      </c>
    </row>
    <row r="174" spans="1:13" x14ac:dyDescent="0.3">
      <c r="A174" s="3">
        <v>33016</v>
      </c>
      <c r="B174" s="4">
        <v>87</v>
      </c>
      <c r="C174" s="4">
        <v>84</v>
      </c>
      <c r="D174" s="4">
        <v>85</v>
      </c>
      <c r="E174" s="4">
        <v>86</v>
      </c>
      <c r="F174" s="4">
        <v>83</v>
      </c>
      <c r="G174" s="4">
        <v>77</v>
      </c>
      <c r="H174" s="4">
        <v>85</v>
      </c>
      <c r="I174" s="4">
        <v>89</v>
      </c>
      <c r="J174" s="4">
        <v>85</v>
      </c>
      <c r="K174" s="4">
        <v>89</v>
      </c>
      <c r="L174" s="4">
        <v>81</v>
      </c>
      <c r="M174" s="4">
        <v>931</v>
      </c>
    </row>
    <row r="175" spans="1:13" x14ac:dyDescent="0.3">
      <c r="A175" s="3">
        <v>33021</v>
      </c>
      <c r="B175" s="4">
        <v>1309</v>
      </c>
      <c r="C175" s="4">
        <v>1300</v>
      </c>
      <c r="D175" s="4">
        <v>1310</v>
      </c>
      <c r="E175" s="4">
        <v>1275</v>
      </c>
      <c r="F175" s="4">
        <v>1306</v>
      </c>
      <c r="G175" s="4">
        <v>1340</v>
      </c>
      <c r="H175" s="4">
        <v>1355</v>
      </c>
      <c r="I175" s="4">
        <v>1357</v>
      </c>
      <c r="J175" s="4">
        <v>1364</v>
      </c>
      <c r="K175" s="4">
        <v>1342</v>
      </c>
      <c r="L175" s="4">
        <v>1300</v>
      </c>
      <c r="M175" s="4">
        <v>14558</v>
      </c>
    </row>
    <row r="176" spans="1:13" x14ac:dyDescent="0.3">
      <c r="A176" s="3">
        <v>33029</v>
      </c>
      <c r="B176" s="4">
        <v>962</v>
      </c>
      <c r="C176" s="4">
        <v>963</v>
      </c>
      <c r="D176" s="4">
        <v>970</v>
      </c>
      <c r="E176" s="4">
        <v>1012</v>
      </c>
      <c r="F176" s="4">
        <v>1060</v>
      </c>
      <c r="G176" s="4">
        <v>1081</v>
      </c>
      <c r="H176" s="4">
        <v>1123</v>
      </c>
      <c r="I176" s="4">
        <v>1117</v>
      </c>
      <c r="J176" s="4">
        <v>1125</v>
      </c>
      <c r="K176" s="4">
        <v>1101</v>
      </c>
      <c r="L176" s="4">
        <v>1104</v>
      </c>
      <c r="M176" s="4">
        <v>11618</v>
      </c>
    </row>
    <row r="177" spans="1:13" x14ac:dyDescent="0.3">
      <c r="A177" s="3">
        <v>33037</v>
      </c>
      <c r="B177" s="4">
        <v>686</v>
      </c>
      <c r="C177" s="4">
        <v>670</v>
      </c>
      <c r="D177" s="4">
        <v>672</v>
      </c>
      <c r="E177" s="4">
        <v>672</v>
      </c>
      <c r="F177" s="4">
        <v>700</v>
      </c>
      <c r="G177" s="4">
        <v>727</v>
      </c>
      <c r="H177" s="4">
        <v>773</v>
      </c>
      <c r="I177" s="4">
        <v>793</v>
      </c>
      <c r="J177" s="4">
        <v>819</v>
      </c>
      <c r="K177" s="4">
        <v>812</v>
      </c>
      <c r="L177" s="4">
        <v>807</v>
      </c>
      <c r="M177" s="4">
        <v>8131</v>
      </c>
    </row>
    <row r="178" spans="1:13" x14ac:dyDescent="0.3">
      <c r="A178" s="3">
        <v>33039</v>
      </c>
      <c r="B178" s="4">
        <v>417</v>
      </c>
      <c r="C178" s="4">
        <v>410</v>
      </c>
      <c r="D178" s="4">
        <v>417</v>
      </c>
      <c r="E178" s="4">
        <v>435</v>
      </c>
      <c r="F178" s="4">
        <v>441</v>
      </c>
      <c r="G178" s="4">
        <v>445</v>
      </c>
      <c r="H178" s="4">
        <v>462</v>
      </c>
      <c r="I178" s="4">
        <v>474</v>
      </c>
      <c r="J178" s="4">
        <v>481</v>
      </c>
      <c r="K178" s="4">
        <v>468</v>
      </c>
      <c r="L178" s="4">
        <v>495</v>
      </c>
      <c r="M178" s="4">
        <v>4945</v>
      </c>
    </row>
    <row r="179" spans="1:13" x14ac:dyDescent="0.3">
      <c r="A179" s="3">
        <v>33040</v>
      </c>
      <c r="B179" s="4">
        <v>514</v>
      </c>
      <c r="C179" s="4">
        <v>504</v>
      </c>
      <c r="D179" s="4">
        <v>479</v>
      </c>
      <c r="E179" s="4">
        <v>490</v>
      </c>
      <c r="F179" s="4">
        <v>512</v>
      </c>
      <c r="G179" s="4">
        <v>509</v>
      </c>
      <c r="H179" s="4">
        <v>514</v>
      </c>
      <c r="I179" s="4">
        <v>525</v>
      </c>
      <c r="J179" s="4">
        <v>537</v>
      </c>
      <c r="K179" s="4">
        <v>553</v>
      </c>
      <c r="L179" s="4">
        <v>528</v>
      </c>
      <c r="M179" s="4">
        <v>5665</v>
      </c>
    </row>
    <row r="180" spans="1:13" x14ac:dyDescent="0.3">
      <c r="A180" s="3">
        <v>33041</v>
      </c>
      <c r="B180" s="4">
        <v>239</v>
      </c>
      <c r="C180" s="4">
        <v>232</v>
      </c>
      <c r="D180" s="4">
        <v>232</v>
      </c>
      <c r="E180" s="4">
        <v>230</v>
      </c>
      <c r="F180" s="4">
        <v>238</v>
      </c>
      <c r="G180" s="4">
        <v>246</v>
      </c>
      <c r="H180" s="4">
        <v>246</v>
      </c>
      <c r="I180" s="4">
        <v>262</v>
      </c>
      <c r="J180" s="4">
        <v>260</v>
      </c>
      <c r="K180" s="4">
        <v>258</v>
      </c>
      <c r="L180" s="4">
        <v>260</v>
      </c>
      <c r="M180" s="4">
        <v>2703</v>
      </c>
    </row>
    <row r="181" spans="1:13" x14ac:dyDescent="0.3">
      <c r="A181" s="3">
        <v>34002</v>
      </c>
      <c r="B181" s="4">
        <v>941</v>
      </c>
      <c r="C181" s="4">
        <v>946</v>
      </c>
      <c r="D181" s="4">
        <v>952</v>
      </c>
      <c r="E181" s="4">
        <v>964</v>
      </c>
      <c r="F181" s="4">
        <v>986</v>
      </c>
      <c r="G181" s="4">
        <v>986</v>
      </c>
      <c r="H181" s="4">
        <v>977</v>
      </c>
      <c r="I181" s="4">
        <v>991</v>
      </c>
      <c r="J181" s="4">
        <v>1011</v>
      </c>
      <c r="K181" s="4">
        <v>999</v>
      </c>
      <c r="L181" s="4">
        <v>1010</v>
      </c>
      <c r="M181" s="4">
        <v>10763</v>
      </c>
    </row>
    <row r="182" spans="1:13" x14ac:dyDescent="0.3">
      <c r="A182" s="3">
        <v>34003</v>
      </c>
      <c r="B182" s="4">
        <v>688</v>
      </c>
      <c r="C182" s="4">
        <v>706</v>
      </c>
      <c r="D182" s="4">
        <v>707</v>
      </c>
      <c r="E182" s="4">
        <v>723</v>
      </c>
      <c r="F182" s="4">
        <v>736</v>
      </c>
      <c r="G182" s="4">
        <v>745</v>
      </c>
      <c r="H182" s="4">
        <v>767</v>
      </c>
      <c r="I182" s="4">
        <v>782</v>
      </c>
      <c r="J182" s="4">
        <v>800</v>
      </c>
      <c r="K182" s="4">
        <v>811</v>
      </c>
      <c r="L182" s="4">
        <v>776</v>
      </c>
      <c r="M182" s="4">
        <v>8241</v>
      </c>
    </row>
    <row r="183" spans="1:13" x14ac:dyDescent="0.3">
      <c r="A183" s="3">
        <v>34009</v>
      </c>
      <c r="B183" s="4">
        <v>671</v>
      </c>
      <c r="C183" s="4">
        <v>687</v>
      </c>
      <c r="D183" s="4">
        <v>679</v>
      </c>
      <c r="E183" s="4">
        <v>685</v>
      </c>
      <c r="F183" s="4">
        <v>694</v>
      </c>
      <c r="G183" s="4">
        <v>714</v>
      </c>
      <c r="H183" s="4">
        <v>757</v>
      </c>
      <c r="I183" s="4">
        <v>761</v>
      </c>
      <c r="J183" s="4">
        <v>741</v>
      </c>
      <c r="K183" s="4">
        <v>771</v>
      </c>
      <c r="L183" s="4">
        <v>804</v>
      </c>
      <c r="M183" s="4">
        <v>7964</v>
      </c>
    </row>
    <row r="184" spans="1:13" x14ac:dyDescent="0.3">
      <c r="A184" s="3">
        <v>34013</v>
      </c>
      <c r="B184" s="4">
        <v>1395</v>
      </c>
      <c r="C184" s="4">
        <v>1430</v>
      </c>
      <c r="D184" s="4">
        <v>1467</v>
      </c>
      <c r="E184" s="4">
        <v>1474</v>
      </c>
      <c r="F184" s="4">
        <v>1512</v>
      </c>
      <c r="G184" s="4">
        <v>1534</v>
      </c>
      <c r="H184" s="4">
        <v>1522</v>
      </c>
      <c r="I184" s="4">
        <v>1582</v>
      </c>
      <c r="J184" s="4">
        <v>1691</v>
      </c>
      <c r="K184" s="4">
        <v>1703</v>
      </c>
      <c r="L184" s="4">
        <v>1727</v>
      </c>
      <c r="M184" s="4">
        <v>17037</v>
      </c>
    </row>
    <row r="185" spans="1:13" x14ac:dyDescent="0.3">
      <c r="A185" s="3">
        <v>34022</v>
      </c>
      <c r="B185" s="4">
        <v>4733</v>
      </c>
      <c r="C185" s="4">
        <v>4690</v>
      </c>
      <c r="D185" s="4">
        <v>4761</v>
      </c>
      <c r="E185" s="4">
        <v>4788</v>
      </c>
      <c r="F185" s="4">
        <v>4861</v>
      </c>
      <c r="G185" s="4">
        <v>4987</v>
      </c>
      <c r="H185" s="4">
        <v>5166</v>
      </c>
      <c r="I185" s="4">
        <v>5266</v>
      </c>
      <c r="J185" s="4">
        <v>5371</v>
      </c>
      <c r="K185" s="4">
        <v>5432</v>
      </c>
      <c r="L185" s="4">
        <v>5500</v>
      </c>
      <c r="M185" s="4">
        <v>55555</v>
      </c>
    </row>
    <row r="186" spans="1:13" x14ac:dyDescent="0.3">
      <c r="A186" s="3">
        <v>34023</v>
      </c>
      <c r="B186" s="4">
        <v>852</v>
      </c>
      <c r="C186" s="4">
        <v>883</v>
      </c>
      <c r="D186" s="4">
        <v>897</v>
      </c>
      <c r="E186" s="4">
        <v>876</v>
      </c>
      <c r="F186" s="4">
        <v>844</v>
      </c>
      <c r="G186" s="4">
        <v>874</v>
      </c>
      <c r="H186" s="4">
        <v>895</v>
      </c>
      <c r="I186" s="4">
        <v>924</v>
      </c>
      <c r="J186" s="4">
        <v>943</v>
      </c>
      <c r="K186" s="4">
        <v>971</v>
      </c>
      <c r="L186" s="4">
        <v>1000</v>
      </c>
      <c r="M186" s="4">
        <v>9959</v>
      </c>
    </row>
    <row r="187" spans="1:13" x14ac:dyDescent="0.3">
      <c r="A187" s="3">
        <v>34025</v>
      </c>
      <c r="B187" s="4">
        <v>352</v>
      </c>
      <c r="C187" s="4">
        <v>331</v>
      </c>
      <c r="D187" s="4">
        <v>343</v>
      </c>
      <c r="E187" s="4">
        <v>347</v>
      </c>
      <c r="F187" s="4">
        <v>354</v>
      </c>
      <c r="G187" s="4">
        <v>363</v>
      </c>
      <c r="H187" s="4">
        <v>379</v>
      </c>
      <c r="I187" s="4">
        <v>363</v>
      </c>
      <c r="J187" s="4">
        <v>353</v>
      </c>
      <c r="K187" s="4">
        <v>359</v>
      </c>
      <c r="L187" s="4">
        <v>356</v>
      </c>
      <c r="M187" s="4">
        <v>3900</v>
      </c>
    </row>
    <row r="188" spans="1:13" x14ac:dyDescent="0.3">
      <c r="A188" s="3">
        <v>34027</v>
      </c>
      <c r="B188" s="4">
        <v>2028</v>
      </c>
      <c r="C188" s="4">
        <v>1990</v>
      </c>
      <c r="D188" s="4">
        <v>2036</v>
      </c>
      <c r="E188" s="4">
        <v>2040</v>
      </c>
      <c r="F188" s="4">
        <v>2029</v>
      </c>
      <c r="G188" s="4">
        <v>2082</v>
      </c>
      <c r="H188" s="4">
        <v>2145</v>
      </c>
      <c r="I188" s="4">
        <v>2198</v>
      </c>
      <c r="J188" s="4">
        <v>2235</v>
      </c>
      <c r="K188" s="4">
        <v>2278</v>
      </c>
      <c r="L188" s="4">
        <v>2298</v>
      </c>
      <c r="M188" s="4">
        <v>23359</v>
      </c>
    </row>
    <row r="189" spans="1:13" x14ac:dyDescent="0.3">
      <c r="A189" s="3">
        <v>34040</v>
      </c>
      <c r="B189" s="4">
        <v>2239</v>
      </c>
      <c r="C189" s="4">
        <v>2208</v>
      </c>
      <c r="D189" s="4">
        <v>2235</v>
      </c>
      <c r="E189" s="4">
        <v>2282</v>
      </c>
      <c r="F189" s="4">
        <v>2308</v>
      </c>
      <c r="G189" s="4">
        <v>2399</v>
      </c>
      <c r="H189" s="4">
        <v>2447</v>
      </c>
      <c r="I189" s="4">
        <v>2555</v>
      </c>
      <c r="J189" s="4">
        <v>2590</v>
      </c>
      <c r="K189" s="4">
        <v>2614</v>
      </c>
      <c r="L189" s="4">
        <v>2611</v>
      </c>
      <c r="M189" s="4">
        <v>26488</v>
      </c>
    </row>
    <row r="190" spans="1:13" x14ac:dyDescent="0.3">
      <c r="A190" s="3">
        <v>34041</v>
      </c>
      <c r="B190" s="4">
        <v>1744</v>
      </c>
      <c r="C190" s="4">
        <v>1728</v>
      </c>
      <c r="D190" s="4">
        <v>1708</v>
      </c>
      <c r="E190" s="4">
        <v>1708</v>
      </c>
      <c r="F190" s="4">
        <v>1740</v>
      </c>
      <c r="G190" s="4">
        <v>1758</v>
      </c>
      <c r="H190" s="4">
        <v>1806</v>
      </c>
      <c r="I190" s="4">
        <v>1844</v>
      </c>
      <c r="J190" s="4">
        <v>1902</v>
      </c>
      <c r="K190" s="4">
        <v>1934</v>
      </c>
      <c r="L190" s="4">
        <v>1947</v>
      </c>
      <c r="M190" s="4">
        <v>19819</v>
      </c>
    </row>
    <row r="191" spans="1:13" x14ac:dyDescent="0.3">
      <c r="A191" s="3">
        <v>34042</v>
      </c>
      <c r="B191" s="4">
        <v>1366</v>
      </c>
      <c r="C191" s="4">
        <v>1358</v>
      </c>
      <c r="D191" s="4">
        <v>1388</v>
      </c>
      <c r="E191" s="4">
        <v>1386</v>
      </c>
      <c r="F191" s="4">
        <v>1381</v>
      </c>
      <c r="G191" s="4">
        <v>1402</v>
      </c>
      <c r="H191" s="4">
        <v>1388</v>
      </c>
      <c r="I191" s="4">
        <v>1411</v>
      </c>
      <c r="J191" s="4">
        <v>1403</v>
      </c>
      <c r="K191" s="4">
        <v>1369</v>
      </c>
      <c r="L191" s="4">
        <v>1345</v>
      </c>
      <c r="M191" s="4">
        <v>15197</v>
      </c>
    </row>
    <row r="192" spans="1:13" x14ac:dyDescent="0.3">
      <c r="A192" s="3">
        <v>34043</v>
      </c>
      <c r="B192" s="4">
        <v>300</v>
      </c>
      <c r="C192" s="4">
        <v>282</v>
      </c>
      <c r="D192" s="4">
        <v>283</v>
      </c>
      <c r="E192" s="4">
        <v>271</v>
      </c>
      <c r="F192" s="4">
        <v>274</v>
      </c>
      <c r="G192" s="4">
        <v>278</v>
      </c>
      <c r="H192" s="4">
        <v>293</v>
      </c>
      <c r="I192" s="4">
        <v>292</v>
      </c>
      <c r="J192" s="4">
        <v>290</v>
      </c>
      <c r="K192" s="4">
        <v>290</v>
      </c>
      <c r="L192" s="4">
        <v>283</v>
      </c>
      <c r="M192" s="4">
        <v>3136</v>
      </c>
    </row>
    <row r="193" spans="1:13" x14ac:dyDescent="0.3">
      <c r="A193" s="3">
        <v>35002</v>
      </c>
      <c r="B193" s="4">
        <v>865</v>
      </c>
      <c r="C193" s="4">
        <v>853</v>
      </c>
      <c r="D193" s="4">
        <v>865</v>
      </c>
      <c r="E193" s="4">
        <v>893</v>
      </c>
      <c r="F193" s="4">
        <v>952</v>
      </c>
      <c r="G193" s="4">
        <v>987</v>
      </c>
      <c r="H193" s="4">
        <v>990</v>
      </c>
      <c r="I193" s="4">
        <v>1008</v>
      </c>
      <c r="J193" s="4">
        <v>1020</v>
      </c>
      <c r="K193" s="4">
        <v>1025</v>
      </c>
      <c r="L193" s="4">
        <v>1039</v>
      </c>
      <c r="M193" s="4">
        <v>10497</v>
      </c>
    </row>
    <row r="194" spans="1:13" x14ac:dyDescent="0.3">
      <c r="A194" s="3">
        <v>35005</v>
      </c>
      <c r="B194" s="4">
        <v>706</v>
      </c>
      <c r="C194" s="4">
        <v>696</v>
      </c>
      <c r="D194" s="4">
        <v>682</v>
      </c>
      <c r="E194" s="4">
        <v>688</v>
      </c>
      <c r="F194" s="4">
        <v>688</v>
      </c>
      <c r="G194" s="4">
        <v>711</v>
      </c>
      <c r="H194" s="4">
        <v>736</v>
      </c>
      <c r="I194" s="4">
        <v>755</v>
      </c>
      <c r="J194" s="4">
        <v>755</v>
      </c>
      <c r="K194" s="4">
        <v>749</v>
      </c>
      <c r="L194" s="4">
        <v>740</v>
      </c>
      <c r="M194" s="4">
        <v>7906</v>
      </c>
    </row>
    <row r="195" spans="1:13" x14ac:dyDescent="0.3">
      <c r="A195" s="3">
        <v>35006</v>
      </c>
      <c r="B195" s="4">
        <v>691</v>
      </c>
      <c r="C195" s="4">
        <v>686</v>
      </c>
      <c r="D195" s="4">
        <v>713</v>
      </c>
      <c r="E195" s="4">
        <v>736</v>
      </c>
      <c r="F195" s="4">
        <v>725</v>
      </c>
      <c r="G195" s="4">
        <v>761</v>
      </c>
      <c r="H195" s="4">
        <v>805</v>
      </c>
      <c r="I195" s="4">
        <v>830</v>
      </c>
      <c r="J195" s="4">
        <v>853</v>
      </c>
      <c r="K195" s="4">
        <v>805</v>
      </c>
      <c r="L195" s="4">
        <v>786</v>
      </c>
      <c r="M195" s="4">
        <v>8391</v>
      </c>
    </row>
    <row r="196" spans="1:13" x14ac:dyDescent="0.3">
      <c r="A196" s="3">
        <v>35011</v>
      </c>
      <c r="B196" s="4">
        <v>750</v>
      </c>
      <c r="C196" s="4">
        <v>720</v>
      </c>
      <c r="D196" s="4">
        <v>730</v>
      </c>
      <c r="E196" s="4">
        <v>720</v>
      </c>
      <c r="F196" s="4">
        <v>740</v>
      </c>
      <c r="G196" s="4">
        <v>727</v>
      </c>
      <c r="H196" s="4">
        <v>736</v>
      </c>
      <c r="I196" s="4">
        <v>710</v>
      </c>
      <c r="J196" s="4">
        <v>721</v>
      </c>
      <c r="K196" s="4">
        <v>699</v>
      </c>
      <c r="L196" s="4">
        <v>684</v>
      </c>
      <c r="M196" s="4">
        <v>7937</v>
      </c>
    </row>
    <row r="197" spans="1:13" x14ac:dyDescent="0.3">
      <c r="A197" s="3">
        <v>35013</v>
      </c>
      <c r="B197" s="4">
        <v>3407</v>
      </c>
      <c r="C197" s="4">
        <v>3369</v>
      </c>
      <c r="D197" s="4">
        <v>3410</v>
      </c>
      <c r="E197" s="4">
        <v>3390</v>
      </c>
      <c r="F197" s="4">
        <v>3458</v>
      </c>
      <c r="G197" s="4">
        <v>3539</v>
      </c>
      <c r="H197" s="4">
        <v>3634</v>
      </c>
      <c r="I197" s="4">
        <v>3708</v>
      </c>
      <c r="J197" s="4">
        <v>3806</v>
      </c>
      <c r="K197" s="4">
        <v>3810</v>
      </c>
      <c r="L197" s="4">
        <v>3786</v>
      </c>
      <c r="M197" s="4">
        <v>39317</v>
      </c>
    </row>
    <row r="198" spans="1:13" x14ac:dyDescent="0.3">
      <c r="A198" s="3">
        <v>35014</v>
      </c>
      <c r="B198" s="4">
        <v>435</v>
      </c>
      <c r="C198" s="4">
        <v>438</v>
      </c>
      <c r="D198" s="4">
        <v>436</v>
      </c>
      <c r="E198" s="4">
        <v>442</v>
      </c>
      <c r="F198" s="4">
        <v>440</v>
      </c>
      <c r="G198" s="4">
        <v>452</v>
      </c>
      <c r="H198" s="4">
        <v>465</v>
      </c>
      <c r="I198" s="4">
        <v>472</v>
      </c>
      <c r="J198" s="4">
        <v>498</v>
      </c>
      <c r="K198" s="4">
        <v>495</v>
      </c>
      <c r="L198" s="4">
        <v>479</v>
      </c>
      <c r="M198" s="4">
        <v>5052</v>
      </c>
    </row>
    <row r="199" spans="1:13" x14ac:dyDescent="0.3">
      <c r="A199" s="3">
        <v>35029</v>
      </c>
      <c r="B199" s="4">
        <v>518</v>
      </c>
      <c r="C199" s="4">
        <v>509</v>
      </c>
      <c r="D199" s="4">
        <v>494</v>
      </c>
      <c r="E199" s="4">
        <v>478</v>
      </c>
      <c r="F199" s="4">
        <v>470</v>
      </c>
      <c r="G199" s="4">
        <v>503</v>
      </c>
      <c r="H199" s="4">
        <v>507</v>
      </c>
      <c r="I199" s="4">
        <v>506</v>
      </c>
      <c r="J199" s="4">
        <v>487</v>
      </c>
      <c r="K199" s="4">
        <v>472</v>
      </c>
      <c r="L199" s="4">
        <v>471</v>
      </c>
      <c r="M199" s="4">
        <v>5415</v>
      </c>
    </row>
    <row r="200" spans="1:13" x14ac:dyDescent="0.3">
      <c r="A200" s="3">
        <v>36006</v>
      </c>
      <c r="B200" s="4">
        <v>590</v>
      </c>
      <c r="C200" s="4">
        <v>584</v>
      </c>
      <c r="D200" s="4">
        <v>607</v>
      </c>
      <c r="E200" s="4">
        <v>636</v>
      </c>
      <c r="F200" s="4">
        <v>646</v>
      </c>
      <c r="G200" s="4">
        <v>685</v>
      </c>
      <c r="H200" s="4">
        <v>689</v>
      </c>
      <c r="I200" s="4">
        <v>722</v>
      </c>
      <c r="J200" s="4">
        <v>727</v>
      </c>
      <c r="K200" s="4">
        <v>770</v>
      </c>
      <c r="L200" s="4">
        <v>753</v>
      </c>
      <c r="M200" s="4">
        <v>7409</v>
      </c>
    </row>
    <row r="201" spans="1:13" x14ac:dyDescent="0.3">
      <c r="A201" s="3">
        <v>36007</v>
      </c>
      <c r="B201" s="4">
        <v>636</v>
      </c>
      <c r="C201" s="4">
        <v>616</v>
      </c>
      <c r="D201" s="4">
        <v>630</v>
      </c>
      <c r="E201" s="4">
        <v>618</v>
      </c>
      <c r="F201" s="4">
        <v>619</v>
      </c>
      <c r="G201" s="4">
        <v>615</v>
      </c>
      <c r="H201" s="4">
        <v>621</v>
      </c>
      <c r="I201" s="4">
        <v>613</v>
      </c>
      <c r="J201" s="4">
        <v>620</v>
      </c>
      <c r="K201" s="4">
        <v>636</v>
      </c>
      <c r="L201" s="4">
        <v>638</v>
      </c>
      <c r="M201" s="4">
        <v>6862</v>
      </c>
    </row>
    <row r="202" spans="1:13" x14ac:dyDescent="0.3">
      <c r="A202" s="3">
        <v>36008</v>
      </c>
      <c r="B202" s="4">
        <v>1531</v>
      </c>
      <c r="C202" s="4">
        <v>1519</v>
      </c>
      <c r="D202" s="4">
        <v>1498</v>
      </c>
      <c r="E202" s="4">
        <v>1502</v>
      </c>
      <c r="F202" s="4">
        <v>1530</v>
      </c>
      <c r="G202" s="4">
        <v>1570</v>
      </c>
      <c r="H202" s="4">
        <v>1616</v>
      </c>
      <c r="I202" s="4">
        <v>1669</v>
      </c>
      <c r="J202" s="4">
        <v>1717</v>
      </c>
      <c r="K202" s="4">
        <v>1761</v>
      </c>
      <c r="L202" s="4">
        <v>1732</v>
      </c>
      <c r="M202" s="4">
        <v>17645</v>
      </c>
    </row>
    <row r="203" spans="1:13" x14ac:dyDescent="0.3">
      <c r="A203" s="3">
        <v>36010</v>
      </c>
      <c r="B203" s="4">
        <v>547</v>
      </c>
      <c r="C203" s="4">
        <v>542</v>
      </c>
      <c r="D203" s="4">
        <v>557</v>
      </c>
      <c r="E203" s="4">
        <v>548</v>
      </c>
      <c r="F203" s="4">
        <v>552</v>
      </c>
      <c r="G203" s="4">
        <v>575</v>
      </c>
      <c r="H203" s="4">
        <v>575</v>
      </c>
      <c r="I203" s="4">
        <v>603</v>
      </c>
      <c r="J203" s="4">
        <v>611</v>
      </c>
      <c r="K203" s="4">
        <v>617</v>
      </c>
      <c r="L203" s="4">
        <v>621</v>
      </c>
      <c r="M203" s="4">
        <v>6348</v>
      </c>
    </row>
    <row r="204" spans="1:13" x14ac:dyDescent="0.3">
      <c r="A204" s="3">
        <v>36011</v>
      </c>
      <c r="B204" s="4">
        <v>490</v>
      </c>
      <c r="C204" s="4">
        <v>472</v>
      </c>
      <c r="D204" s="4">
        <v>480</v>
      </c>
      <c r="E204" s="4">
        <v>468</v>
      </c>
      <c r="F204" s="4">
        <v>450</v>
      </c>
      <c r="G204" s="4">
        <v>449</v>
      </c>
      <c r="H204" s="4">
        <v>467</v>
      </c>
      <c r="I204" s="4">
        <v>473</v>
      </c>
      <c r="J204" s="4">
        <v>483</v>
      </c>
      <c r="K204" s="4">
        <v>494</v>
      </c>
      <c r="L204" s="4">
        <v>507</v>
      </c>
      <c r="M204" s="4">
        <v>5233</v>
      </c>
    </row>
    <row r="205" spans="1:13" x14ac:dyDescent="0.3">
      <c r="A205" s="3">
        <v>36012</v>
      </c>
      <c r="B205" s="4">
        <v>602</v>
      </c>
      <c r="C205" s="4">
        <v>581</v>
      </c>
      <c r="D205" s="4">
        <v>601</v>
      </c>
      <c r="E205" s="4">
        <v>593</v>
      </c>
      <c r="F205" s="4">
        <v>616</v>
      </c>
      <c r="G205" s="4">
        <v>626</v>
      </c>
      <c r="H205" s="4">
        <v>667</v>
      </c>
      <c r="I205" s="4">
        <v>685</v>
      </c>
      <c r="J205" s="4">
        <v>691</v>
      </c>
      <c r="K205" s="4">
        <v>694</v>
      </c>
      <c r="L205" s="4">
        <v>689</v>
      </c>
      <c r="M205" s="4">
        <v>7045</v>
      </c>
    </row>
    <row r="206" spans="1:13" x14ac:dyDescent="0.3">
      <c r="A206" s="3">
        <v>36015</v>
      </c>
      <c r="B206" s="4">
        <v>3465</v>
      </c>
      <c r="C206" s="4">
        <v>3481</v>
      </c>
      <c r="D206" s="4">
        <v>3571</v>
      </c>
      <c r="E206" s="4">
        <v>3629</v>
      </c>
      <c r="F206" s="4">
        <v>3697</v>
      </c>
      <c r="G206" s="4">
        <v>3791</v>
      </c>
      <c r="H206" s="4">
        <v>3971</v>
      </c>
      <c r="I206" s="4">
        <v>4081</v>
      </c>
      <c r="J206" s="4">
        <v>4153</v>
      </c>
      <c r="K206" s="4">
        <v>4176</v>
      </c>
      <c r="L206" s="4">
        <v>4169</v>
      </c>
      <c r="M206" s="4">
        <v>42184</v>
      </c>
    </row>
    <row r="207" spans="1:13" x14ac:dyDescent="0.3">
      <c r="A207" s="3">
        <v>36019</v>
      </c>
      <c r="B207" s="4">
        <v>657</v>
      </c>
      <c r="C207" s="4">
        <v>654</v>
      </c>
      <c r="D207" s="4">
        <v>636</v>
      </c>
      <c r="E207" s="4">
        <v>630</v>
      </c>
      <c r="F207" s="4">
        <v>627</v>
      </c>
      <c r="G207" s="4">
        <v>650</v>
      </c>
      <c r="H207" s="4">
        <v>662</v>
      </c>
      <c r="I207" s="4">
        <v>698</v>
      </c>
      <c r="J207" s="4">
        <v>701</v>
      </c>
      <c r="K207" s="4">
        <v>699</v>
      </c>
      <c r="L207" s="4">
        <v>724</v>
      </c>
      <c r="M207" s="4">
        <v>7338</v>
      </c>
    </row>
    <row r="208" spans="1:13" x14ac:dyDescent="0.3">
      <c r="A208" s="3">
        <v>37002</v>
      </c>
      <c r="B208" s="4">
        <v>563</v>
      </c>
      <c r="C208" s="4">
        <v>546</v>
      </c>
      <c r="D208" s="4">
        <v>565</v>
      </c>
      <c r="E208" s="4">
        <v>562</v>
      </c>
      <c r="F208" s="4">
        <v>580</v>
      </c>
      <c r="G208" s="4">
        <v>567</v>
      </c>
      <c r="H208" s="4">
        <v>582</v>
      </c>
      <c r="I208" s="4">
        <v>580</v>
      </c>
      <c r="J208" s="4">
        <v>560</v>
      </c>
      <c r="K208" s="4">
        <v>553</v>
      </c>
      <c r="L208" s="4">
        <v>517</v>
      </c>
      <c r="M208" s="4">
        <v>6175</v>
      </c>
    </row>
    <row r="209" spans="1:13" x14ac:dyDescent="0.3">
      <c r="A209" s="3">
        <v>37007</v>
      </c>
      <c r="B209" s="4">
        <v>779</v>
      </c>
      <c r="C209" s="4">
        <v>783</v>
      </c>
      <c r="D209" s="4">
        <v>768</v>
      </c>
      <c r="E209" s="4">
        <v>787</v>
      </c>
      <c r="F209" s="4">
        <v>787</v>
      </c>
      <c r="G209" s="4">
        <v>792</v>
      </c>
      <c r="H209" s="4">
        <v>789</v>
      </c>
      <c r="I209" s="4">
        <v>792</v>
      </c>
      <c r="J209" s="4">
        <v>781</v>
      </c>
      <c r="K209" s="4">
        <v>778</v>
      </c>
      <c r="L209" s="4">
        <v>749</v>
      </c>
      <c r="M209" s="4">
        <v>8585</v>
      </c>
    </row>
    <row r="210" spans="1:13" x14ac:dyDescent="0.3">
      <c r="A210" s="3">
        <v>37010</v>
      </c>
      <c r="B210" s="4">
        <v>463</v>
      </c>
      <c r="C210" s="4">
        <v>476</v>
      </c>
      <c r="D210" s="4">
        <v>475</v>
      </c>
      <c r="E210" s="4">
        <v>477</v>
      </c>
      <c r="F210" s="4">
        <v>488</v>
      </c>
      <c r="G210" s="4">
        <v>498</v>
      </c>
      <c r="H210" s="4">
        <v>500</v>
      </c>
      <c r="I210" s="4">
        <v>506</v>
      </c>
      <c r="J210" s="4">
        <v>517</v>
      </c>
      <c r="K210" s="4">
        <v>516</v>
      </c>
      <c r="L210" s="4">
        <v>515</v>
      </c>
      <c r="M210" s="4">
        <v>5431</v>
      </c>
    </row>
    <row r="211" spans="1:13" x14ac:dyDescent="0.3">
      <c r="A211" s="3">
        <v>37011</v>
      </c>
      <c r="B211" s="4">
        <v>331</v>
      </c>
      <c r="C211" s="4">
        <v>331</v>
      </c>
      <c r="D211" s="4">
        <v>336</v>
      </c>
      <c r="E211" s="4">
        <v>322</v>
      </c>
      <c r="F211" s="4">
        <v>316</v>
      </c>
      <c r="G211" s="4">
        <v>334</v>
      </c>
      <c r="H211" s="4">
        <v>342</v>
      </c>
      <c r="I211" s="4">
        <v>337</v>
      </c>
      <c r="J211" s="4">
        <v>350</v>
      </c>
      <c r="K211" s="4">
        <v>366</v>
      </c>
      <c r="L211" s="4">
        <v>357</v>
      </c>
      <c r="M211" s="4">
        <v>3722</v>
      </c>
    </row>
    <row r="212" spans="1:13" x14ac:dyDescent="0.3">
      <c r="A212" s="3">
        <v>37012</v>
      </c>
      <c r="B212" s="4">
        <v>314</v>
      </c>
      <c r="C212" s="4">
        <v>311</v>
      </c>
      <c r="D212" s="4">
        <v>306</v>
      </c>
      <c r="E212" s="4">
        <v>301</v>
      </c>
      <c r="F212" s="4">
        <v>302</v>
      </c>
      <c r="G212" s="4">
        <v>303</v>
      </c>
      <c r="H212" s="4">
        <v>322</v>
      </c>
      <c r="I212" s="4">
        <v>321</v>
      </c>
      <c r="J212" s="4">
        <v>325</v>
      </c>
      <c r="K212" s="4">
        <v>342</v>
      </c>
      <c r="L212" s="4">
        <v>323</v>
      </c>
      <c r="M212" s="4">
        <v>3470</v>
      </c>
    </row>
    <row r="213" spans="1:13" x14ac:dyDescent="0.3">
      <c r="A213" s="3">
        <v>37015</v>
      </c>
      <c r="B213" s="4">
        <v>1145</v>
      </c>
      <c r="C213" s="4">
        <v>1085</v>
      </c>
      <c r="D213" s="4">
        <v>1124</v>
      </c>
      <c r="E213" s="4">
        <v>1127</v>
      </c>
      <c r="F213" s="4">
        <v>1133</v>
      </c>
      <c r="G213" s="4">
        <v>1162</v>
      </c>
      <c r="H213" s="4">
        <v>1191</v>
      </c>
      <c r="I213" s="4">
        <v>1223</v>
      </c>
      <c r="J213" s="4">
        <v>1218</v>
      </c>
      <c r="K213" s="4">
        <v>1235</v>
      </c>
      <c r="L213" s="4">
        <v>1255</v>
      </c>
      <c r="M213" s="4">
        <v>12898</v>
      </c>
    </row>
    <row r="214" spans="1:13" x14ac:dyDescent="0.3">
      <c r="A214" s="3">
        <v>37017</v>
      </c>
      <c r="B214" s="4">
        <v>546</v>
      </c>
      <c r="C214" s="4">
        <v>552</v>
      </c>
      <c r="D214" s="4">
        <v>540</v>
      </c>
      <c r="E214" s="4">
        <v>533</v>
      </c>
      <c r="F214" s="4">
        <v>520</v>
      </c>
      <c r="G214" s="4">
        <v>508</v>
      </c>
      <c r="H214" s="4">
        <v>536</v>
      </c>
      <c r="I214" s="4">
        <v>525</v>
      </c>
      <c r="J214" s="4">
        <v>535</v>
      </c>
      <c r="K214" s="4">
        <v>544</v>
      </c>
      <c r="L214" s="4">
        <v>559</v>
      </c>
      <c r="M214" s="4">
        <v>5898</v>
      </c>
    </row>
    <row r="215" spans="1:13" x14ac:dyDescent="0.3">
      <c r="A215" s="3">
        <v>37018</v>
      </c>
      <c r="B215" s="4">
        <v>830</v>
      </c>
      <c r="C215" s="4">
        <v>827</v>
      </c>
      <c r="D215" s="4">
        <v>835</v>
      </c>
      <c r="E215" s="4">
        <v>857</v>
      </c>
      <c r="F215" s="4">
        <v>866</v>
      </c>
      <c r="G215" s="4">
        <v>889</v>
      </c>
      <c r="H215" s="4">
        <v>904</v>
      </c>
      <c r="I215" s="4">
        <v>885</v>
      </c>
      <c r="J215" s="4">
        <v>878</v>
      </c>
      <c r="K215" s="4">
        <v>865</v>
      </c>
      <c r="L215" s="4">
        <v>869</v>
      </c>
      <c r="M215" s="4">
        <v>9505</v>
      </c>
    </row>
    <row r="216" spans="1:13" x14ac:dyDescent="0.3">
      <c r="A216" s="3">
        <v>37020</v>
      </c>
      <c r="B216" s="4">
        <v>511</v>
      </c>
      <c r="C216" s="4">
        <v>486</v>
      </c>
      <c r="D216" s="4">
        <v>508</v>
      </c>
      <c r="E216" s="4">
        <v>517</v>
      </c>
      <c r="F216" s="4">
        <v>505</v>
      </c>
      <c r="G216" s="4">
        <v>527</v>
      </c>
      <c r="H216" s="4">
        <v>547</v>
      </c>
      <c r="I216" s="4">
        <v>579</v>
      </c>
      <c r="J216" s="4">
        <v>547</v>
      </c>
      <c r="K216" s="4">
        <v>557</v>
      </c>
      <c r="L216" s="4">
        <v>564</v>
      </c>
      <c r="M216" s="4">
        <v>5848</v>
      </c>
    </row>
    <row r="217" spans="1:13" x14ac:dyDescent="0.3">
      <c r="A217" s="3">
        <v>38002</v>
      </c>
      <c r="B217" s="4">
        <v>325</v>
      </c>
      <c r="C217" s="4">
        <v>319</v>
      </c>
      <c r="D217" s="4">
        <v>315</v>
      </c>
      <c r="E217" s="4">
        <v>294</v>
      </c>
      <c r="F217" s="4">
        <v>276</v>
      </c>
      <c r="G217" s="4">
        <v>267</v>
      </c>
      <c r="H217" s="4">
        <v>277</v>
      </c>
      <c r="I217" s="4">
        <v>285</v>
      </c>
      <c r="J217" s="4">
        <v>293</v>
      </c>
      <c r="K217" s="4">
        <v>269</v>
      </c>
      <c r="L217" s="4">
        <v>268</v>
      </c>
      <c r="M217" s="4">
        <v>3188</v>
      </c>
    </row>
    <row r="218" spans="1:13" x14ac:dyDescent="0.3">
      <c r="A218" s="3">
        <v>38008</v>
      </c>
      <c r="B218" s="4">
        <v>476</v>
      </c>
      <c r="C218" s="4">
        <v>463</v>
      </c>
      <c r="D218" s="4">
        <v>454</v>
      </c>
      <c r="E218" s="4">
        <v>450</v>
      </c>
      <c r="F218" s="4">
        <v>462</v>
      </c>
      <c r="G218" s="4">
        <v>460</v>
      </c>
      <c r="H218" s="4">
        <v>462</v>
      </c>
      <c r="I218" s="4">
        <v>489</v>
      </c>
      <c r="J218" s="4">
        <v>479</v>
      </c>
      <c r="K218" s="4">
        <v>469</v>
      </c>
      <c r="L218" s="4">
        <v>451</v>
      </c>
      <c r="M218" s="4">
        <v>5115</v>
      </c>
    </row>
    <row r="219" spans="1:13" x14ac:dyDescent="0.3">
      <c r="A219" s="3">
        <v>38014</v>
      </c>
      <c r="B219" s="4">
        <v>791</v>
      </c>
      <c r="C219" s="4">
        <v>772</v>
      </c>
      <c r="D219" s="4">
        <v>758</v>
      </c>
      <c r="E219" s="4">
        <v>778</v>
      </c>
      <c r="F219" s="4">
        <v>792</v>
      </c>
      <c r="G219" s="4">
        <v>799</v>
      </c>
      <c r="H219" s="4">
        <v>850</v>
      </c>
      <c r="I219" s="4">
        <v>862</v>
      </c>
      <c r="J219" s="4">
        <v>848</v>
      </c>
      <c r="K219" s="4">
        <v>819</v>
      </c>
      <c r="L219" s="4">
        <v>810</v>
      </c>
      <c r="M219" s="4">
        <v>8879</v>
      </c>
    </row>
    <row r="220" spans="1:13" x14ac:dyDescent="0.3">
      <c r="A220" s="3">
        <v>38016</v>
      </c>
      <c r="B220" s="4">
        <v>475</v>
      </c>
      <c r="C220" s="4">
        <v>477</v>
      </c>
      <c r="D220" s="4">
        <v>478</v>
      </c>
      <c r="E220" s="4">
        <v>485</v>
      </c>
      <c r="F220" s="4">
        <v>492</v>
      </c>
      <c r="G220" s="4">
        <v>497</v>
      </c>
      <c r="H220" s="4">
        <v>524</v>
      </c>
      <c r="I220" s="4">
        <v>497</v>
      </c>
      <c r="J220" s="4">
        <v>493</v>
      </c>
      <c r="K220" s="4">
        <v>461</v>
      </c>
      <c r="L220" s="4">
        <v>446</v>
      </c>
      <c r="M220" s="4">
        <v>5325</v>
      </c>
    </row>
    <row r="221" spans="1:13" x14ac:dyDescent="0.3">
      <c r="A221" s="3">
        <v>38025</v>
      </c>
      <c r="B221" s="4">
        <v>724</v>
      </c>
      <c r="C221" s="4">
        <v>720</v>
      </c>
      <c r="D221" s="4">
        <v>697</v>
      </c>
      <c r="E221" s="4">
        <v>717</v>
      </c>
      <c r="F221" s="4">
        <v>678</v>
      </c>
      <c r="G221" s="4">
        <v>650</v>
      </c>
      <c r="H221" s="4">
        <v>689</v>
      </c>
      <c r="I221" s="4">
        <v>672</v>
      </c>
      <c r="J221" s="4">
        <v>668</v>
      </c>
      <c r="K221" s="4">
        <v>652</v>
      </c>
      <c r="L221" s="4">
        <v>664</v>
      </c>
      <c r="M221" s="4">
        <v>7531</v>
      </c>
    </row>
    <row r="222" spans="1:13" x14ac:dyDescent="0.3">
      <c r="A222" s="3">
        <v>41002</v>
      </c>
      <c r="B222" s="4">
        <v>4767</v>
      </c>
      <c r="C222" s="4">
        <v>4834</v>
      </c>
      <c r="D222" s="4">
        <v>4892</v>
      </c>
      <c r="E222" s="4">
        <v>5084</v>
      </c>
      <c r="F222" s="4">
        <v>5216</v>
      </c>
      <c r="G222" s="4">
        <v>5336</v>
      </c>
      <c r="H222" s="4">
        <v>5569</v>
      </c>
      <c r="I222" s="4">
        <v>5794</v>
      </c>
      <c r="J222" s="4">
        <v>5980</v>
      </c>
      <c r="K222" s="4">
        <v>6132</v>
      </c>
      <c r="L222" s="4">
        <v>6240</v>
      </c>
      <c r="M222" s="4">
        <v>59844</v>
      </c>
    </row>
    <row r="223" spans="1:13" x14ac:dyDescent="0.3">
      <c r="A223" s="3">
        <v>41011</v>
      </c>
      <c r="B223" s="4">
        <v>1114</v>
      </c>
      <c r="C223" s="4">
        <v>1140</v>
      </c>
      <c r="D223" s="4">
        <v>1187</v>
      </c>
      <c r="E223" s="4">
        <v>1219</v>
      </c>
      <c r="F223" s="4">
        <v>1247</v>
      </c>
      <c r="G223" s="4">
        <v>1327</v>
      </c>
      <c r="H223" s="4">
        <v>1394</v>
      </c>
      <c r="I223" s="4">
        <v>1474</v>
      </c>
      <c r="J223" s="4">
        <v>1537</v>
      </c>
      <c r="K223" s="4">
        <v>1590</v>
      </c>
      <c r="L223" s="4">
        <v>1631</v>
      </c>
      <c r="M223" s="4">
        <v>14860</v>
      </c>
    </row>
    <row r="224" spans="1:13" x14ac:dyDescent="0.3">
      <c r="A224" s="3">
        <v>41018</v>
      </c>
      <c r="B224" s="4">
        <v>2010</v>
      </c>
      <c r="C224" s="4">
        <v>2027</v>
      </c>
      <c r="D224" s="4">
        <v>2062</v>
      </c>
      <c r="E224" s="4">
        <v>2026</v>
      </c>
      <c r="F224" s="4">
        <v>2012</v>
      </c>
      <c r="G224" s="4">
        <v>2049</v>
      </c>
      <c r="H224" s="4">
        <v>2090</v>
      </c>
      <c r="I224" s="4">
        <v>2097</v>
      </c>
      <c r="J224" s="4">
        <v>2152</v>
      </c>
      <c r="K224" s="4">
        <v>2205</v>
      </c>
      <c r="L224" s="4">
        <v>2247</v>
      </c>
      <c r="M224" s="4">
        <v>22977</v>
      </c>
    </row>
    <row r="225" spans="1:13" x14ac:dyDescent="0.3">
      <c r="A225" s="3">
        <v>41024</v>
      </c>
      <c r="B225" s="4">
        <v>671</v>
      </c>
      <c r="C225" s="4">
        <v>696</v>
      </c>
      <c r="D225" s="4">
        <v>748</v>
      </c>
      <c r="E225" s="4">
        <v>782</v>
      </c>
      <c r="F225" s="4">
        <v>836</v>
      </c>
      <c r="G225" s="4">
        <v>897</v>
      </c>
      <c r="H225" s="4">
        <v>973</v>
      </c>
      <c r="I225" s="4">
        <v>1013</v>
      </c>
      <c r="J225" s="4">
        <v>1036</v>
      </c>
      <c r="K225" s="4">
        <v>1064</v>
      </c>
      <c r="L225" s="4">
        <v>1091</v>
      </c>
      <c r="M225" s="4">
        <v>9807</v>
      </c>
    </row>
    <row r="226" spans="1:13" x14ac:dyDescent="0.3">
      <c r="A226" s="3">
        <v>41027</v>
      </c>
      <c r="B226" s="4">
        <v>905</v>
      </c>
      <c r="C226" s="4">
        <v>908</v>
      </c>
      <c r="D226" s="4">
        <v>920</v>
      </c>
      <c r="E226" s="4">
        <v>967</v>
      </c>
      <c r="F226" s="4">
        <v>967</v>
      </c>
      <c r="G226" s="4">
        <v>1040</v>
      </c>
      <c r="H226" s="4">
        <v>1072</v>
      </c>
      <c r="I226" s="4">
        <v>1111</v>
      </c>
      <c r="J226" s="4">
        <v>1122</v>
      </c>
      <c r="K226" s="4">
        <v>1079</v>
      </c>
      <c r="L226" s="4">
        <v>1102</v>
      </c>
      <c r="M226" s="4">
        <v>11193</v>
      </c>
    </row>
    <row r="227" spans="1:13" x14ac:dyDescent="0.3">
      <c r="A227" s="3">
        <v>41034</v>
      </c>
      <c r="B227" s="4">
        <v>878</v>
      </c>
      <c r="C227" s="4">
        <v>912</v>
      </c>
      <c r="D227" s="4">
        <v>924</v>
      </c>
      <c r="E227" s="4">
        <v>954</v>
      </c>
      <c r="F227" s="4">
        <v>1032</v>
      </c>
      <c r="G227" s="4">
        <v>1100</v>
      </c>
      <c r="H227" s="4">
        <v>1126</v>
      </c>
      <c r="I227" s="4">
        <v>1145</v>
      </c>
      <c r="J227" s="4">
        <v>1169</v>
      </c>
      <c r="K227" s="4">
        <v>1174</v>
      </c>
      <c r="L227" s="4">
        <v>1139</v>
      </c>
      <c r="M227" s="4">
        <v>11553</v>
      </c>
    </row>
    <row r="228" spans="1:13" x14ac:dyDescent="0.3">
      <c r="A228" s="3">
        <v>41048</v>
      </c>
      <c r="B228" s="4">
        <v>2074</v>
      </c>
      <c r="C228" s="4">
        <v>2120</v>
      </c>
      <c r="D228" s="4">
        <v>2194</v>
      </c>
      <c r="E228" s="4">
        <v>2251</v>
      </c>
      <c r="F228" s="4">
        <v>2330</v>
      </c>
      <c r="G228" s="4">
        <v>2430</v>
      </c>
      <c r="H228" s="4">
        <v>2430</v>
      </c>
      <c r="I228" s="4">
        <v>2419</v>
      </c>
      <c r="J228" s="4">
        <v>2460</v>
      </c>
      <c r="K228" s="4">
        <v>2435</v>
      </c>
      <c r="L228" s="4">
        <v>2390</v>
      </c>
      <c r="M228" s="4">
        <v>25533</v>
      </c>
    </row>
    <row r="229" spans="1:13" x14ac:dyDescent="0.3">
      <c r="A229" s="3">
        <v>41063</v>
      </c>
      <c r="B229" s="4">
        <v>561</v>
      </c>
      <c r="C229" s="4">
        <v>585</v>
      </c>
      <c r="D229" s="4">
        <v>570</v>
      </c>
      <c r="E229" s="4">
        <v>600</v>
      </c>
      <c r="F229" s="4">
        <v>604</v>
      </c>
      <c r="G229" s="4">
        <v>617</v>
      </c>
      <c r="H229" s="4">
        <v>666</v>
      </c>
      <c r="I229" s="4">
        <v>667</v>
      </c>
      <c r="J229" s="4">
        <v>670</v>
      </c>
      <c r="K229" s="4">
        <v>639</v>
      </c>
      <c r="L229" s="4">
        <v>611</v>
      </c>
      <c r="M229" s="4">
        <v>6790</v>
      </c>
    </row>
    <row r="230" spans="1:13" x14ac:dyDescent="0.3">
      <c r="A230" s="3">
        <v>41081</v>
      </c>
      <c r="B230" s="4">
        <v>1441</v>
      </c>
      <c r="C230" s="4">
        <v>1460</v>
      </c>
      <c r="D230" s="4">
        <v>1485</v>
      </c>
      <c r="E230" s="4">
        <v>1532</v>
      </c>
      <c r="F230" s="4">
        <v>1535</v>
      </c>
      <c r="G230" s="4">
        <v>1572</v>
      </c>
      <c r="H230" s="4">
        <v>1588</v>
      </c>
      <c r="I230" s="4">
        <v>1580</v>
      </c>
      <c r="J230" s="4">
        <v>1581</v>
      </c>
      <c r="K230" s="4">
        <v>1585</v>
      </c>
      <c r="L230" s="4">
        <v>1652</v>
      </c>
      <c r="M230" s="4">
        <v>17011</v>
      </c>
    </row>
    <row r="231" spans="1:13" x14ac:dyDescent="0.3">
      <c r="A231" s="3">
        <v>41082</v>
      </c>
      <c r="B231" s="4">
        <v>1226</v>
      </c>
      <c r="C231" s="4">
        <v>1204</v>
      </c>
      <c r="D231" s="4">
        <v>1214</v>
      </c>
      <c r="E231" s="4">
        <v>1210</v>
      </c>
      <c r="F231" s="4">
        <v>1200</v>
      </c>
      <c r="G231" s="4">
        <v>1220</v>
      </c>
      <c r="H231" s="4">
        <v>1266</v>
      </c>
      <c r="I231" s="4">
        <v>1286</v>
      </c>
      <c r="J231" s="4">
        <v>1342</v>
      </c>
      <c r="K231" s="4">
        <v>1371</v>
      </c>
      <c r="L231" s="4">
        <v>1407</v>
      </c>
      <c r="M231" s="4">
        <v>13946</v>
      </c>
    </row>
    <row r="232" spans="1:13" x14ac:dyDescent="0.3">
      <c r="A232" s="3">
        <v>42003</v>
      </c>
      <c r="B232" s="4">
        <v>845</v>
      </c>
      <c r="C232" s="4">
        <v>844</v>
      </c>
      <c r="D232" s="4">
        <v>855</v>
      </c>
      <c r="E232" s="4">
        <v>850</v>
      </c>
      <c r="F232" s="4">
        <v>875</v>
      </c>
      <c r="G232" s="4">
        <v>909</v>
      </c>
      <c r="H232" s="4">
        <v>884</v>
      </c>
      <c r="I232" s="4">
        <v>870</v>
      </c>
      <c r="J232" s="4">
        <v>881</v>
      </c>
      <c r="K232" s="4">
        <v>885</v>
      </c>
      <c r="L232" s="4">
        <v>854</v>
      </c>
      <c r="M232" s="4">
        <v>9552</v>
      </c>
    </row>
    <row r="233" spans="1:13" x14ac:dyDescent="0.3">
      <c r="A233" s="3">
        <v>42004</v>
      </c>
      <c r="B233" s="4">
        <v>807</v>
      </c>
      <c r="C233" s="4">
        <v>792</v>
      </c>
      <c r="D233" s="4">
        <v>801</v>
      </c>
      <c r="E233" s="4">
        <v>846</v>
      </c>
      <c r="F233" s="4">
        <v>854</v>
      </c>
      <c r="G233" s="4">
        <v>845</v>
      </c>
      <c r="H233" s="4">
        <v>876</v>
      </c>
      <c r="I233" s="4">
        <v>894</v>
      </c>
      <c r="J233" s="4">
        <v>902</v>
      </c>
      <c r="K233" s="4">
        <v>883</v>
      </c>
      <c r="L233" s="4">
        <v>893</v>
      </c>
      <c r="M233" s="4">
        <v>9393</v>
      </c>
    </row>
    <row r="234" spans="1:13" x14ac:dyDescent="0.3">
      <c r="A234" s="3">
        <v>42006</v>
      </c>
      <c r="B234" s="4">
        <v>2500</v>
      </c>
      <c r="C234" s="4">
        <v>2499</v>
      </c>
      <c r="D234" s="4">
        <v>2532</v>
      </c>
      <c r="E234" s="4">
        <v>2563</v>
      </c>
      <c r="F234" s="4">
        <v>2635</v>
      </c>
      <c r="G234" s="4">
        <v>2722</v>
      </c>
      <c r="H234" s="4">
        <v>2774</v>
      </c>
      <c r="I234" s="4">
        <v>2845</v>
      </c>
      <c r="J234" s="4">
        <v>2927</v>
      </c>
      <c r="K234" s="4">
        <v>2844</v>
      </c>
      <c r="L234" s="4">
        <v>2804</v>
      </c>
      <c r="M234" s="4">
        <v>29645</v>
      </c>
    </row>
    <row r="235" spans="1:13" x14ac:dyDescent="0.3">
      <c r="A235" s="3">
        <v>42008</v>
      </c>
      <c r="B235" s="4">
        <v>1457</v>
      </c>
      <c r="C235" s="4">
        <v>1470</v>
      </c>
      <c r="D235" s="4">
        <v>1522</v>
      </c>
      <c r="E235" s="4">
        <v>1574</v>
      </c>
      <c r="F235" s="4">
        <v>1586</v>
      </c>
      <c r="G235" s="4">
        <v>1621</v>
      </c>
      <c r="H235" s="4">
        <v>1633</v>
      </c>
      <c r="I235" s="4">
        <v>1634</v>
      </c>
      <c r="J235" s="4">
        <v>1616</v>
      </c>
      <c r="K235" s="4">
        <v>1618</v>
      </c>
      <c r="L235" s="4">
        <v>1615</v>
      </c>
      <c r="M235" s="4">
        <v>17346</v>
      </c>
    </row>
    <row r="236" spans="1:13" x14ac:dyDescent="0.3">
      <c r="A236" s="3">
        <v>42010</v>
      </c>
      <c r="B236" s="4">
        <v>617</v>
      </c>
      <c r="C236" s="4">
        <v>621</v>
      </c>
      <c r="D236" s="4">
        <v>645</v>
      </c>
      <c r="E236" s="4">
        <v>669</v>
      </c>
      <c r="F236" s="4">
        <v>669</v>
      </c>
      <c r="G236" s="4">
        <v>705</v>
      </c>
      <c r="H236" s="4">
        <v>757</v>
      </c>
      <c r="I236" s="4">
        <v>759</v>
      </c>
      <c r="J236" s="4">
        <v>745</v>
      </c>
      <c r="K236" s="4">
        <v>759</v>
      </c>
      <c r="L236" s="4">
        <v>734</v>
      </c>
      <c r="M236" s="4">
        <v>7680</v>
      </c>
    </row>
    <row r="237" spans="1:13" x14ac:dyDescent="0.3">
      <c r="A237" s="3">
        <v>42011</v>
      </c>
      <c r="B237" s="4">
        <v>963</v>
      </c>
      <c r="C237" s="4">
        <v>962</v>
      </c>
      <c r="D237" s="4">
        <v>988</v>
      </c>
      <c r="E237" s="4">
        <v>965</v>
      </c>
      <c r="F237" s="4">
        <v>1002</v>
      </c>
      <c r="G237" s="4">
        <v>1043</v>
      </c>
      <c r="H237" s="4">
        <v>1079</v>
      </c>
      <c r="I237" s="4">
        <v>1101</v>
      </c>
      <c r="J237" s="4">
        <v>1085</v>
      </c>
      <c r="K237" s="4">
        <v>1116</v>
      </c>
      <c r="L237" s="4">
        <v>1096</v>
      </c>
      <c r="M237" s="4">
        <v>11400</v>
      </c>
    </row>
    <row r="238" spans="1:13" x14ac:dyDescent="0.3">
      <c r="A238" s="3">
        <v>42023</v>
      </c>
      <c r="B238" s="4">
        <v>617</v>
      </c>
      <c r="C238" s="4">
        <v>612</v>
      </c>
      <c r="D238" s="4">
        <v>613</v>
      </c>
      <c r="E238" s="4">
        <v>663</v>
      </c>
      <c r="F238" s="4">
        <v>678</v>
      </c>
      <c r="G238" s="4">
        <v>675</v>
      </c>
      <c r="H238" s="4">
        <v>700</v>
      </c>
      <c r="I238" s="4">
        <v>725</v>
      </c>
      <c r="J238" s="4">
        <v>743</v>
      </c>
      <c r="K238" s="4">
        <v>727</v>
      </c>
      <c r="L238" s="4">
        <v>699</v>
      </c>
      <c r="M238" s="4">
        <v>7452</v>
      </c>
    </row>
    <row r="239" spans="1:13" x14ac:dyDescent="0.3">
      <c r="A239" s="3">
        <v>42025</v>
      </c>
      <c r="B239" s="4">
        <v>1160</v>
      </c>
      <c r="C239" s="4">
        <v>1172</v>
      </c>
      <c r="D239" s="4">
        <v>1239</v>
      </c>
      <c r="E239" s="4">
        <v>1239</v>
      </c>
      <c r="F239" s="4">
        <v>1294</v>
      </c>
      <c r="G239" s="4">
        <v>1342</v>
      </c>
      <c r="H239" s="4">
        <v>1360</v>
      </c>
      <c r="I239" s="4">
        <v>1393</v>
      </c>
      <c r="J239" s="4">
        <v>1422</v>
      </c>
      <c r="K239" s="4">
        <v>1436</v>
      </c>
      <c r="L239" s="4">
        <v>1434</v>
      </c>
      <c r="M239" s="4">
        <v>14491</v>
      </c>
    </row>
    <row r="240" spans="1:13" x14ac:dyDescent="0.3">
      <c r="A240" s="3">
        <v>42026</v>
      </c>
      <c r="B240" s="4">
        <v>611</v>
      </c>
      <c r="C240" s="4">
        <v>626</v>
      </c>
      <c r="D240" s="4">
        <v>644</v>
      </c>
      <c r="E240" s="4">
        <v>643</v>
      </c>
      <c r="F240" s="4">
        <v>633</v>
      </c>
      <c r="G240" s="4">
        <v>649</v>
      </c>
      <c r="H240" s="4">
        <v>692</v>
      </c>
      <c r="I240" s="4">
        <v>712</v>
      </c>
      <c r="J240" s="4">
        <v>717</v>
      </c>
      <c r="K240" s="4">
        <v>702</v>
      </c>
      <c r="L240" s="4">
        <v>679</v>
      </c>
      <c r="M240" s="4">
        <v>7308</v>
      </c>
    </row>
    <row r="241" spans="1:13" x14ac:dyDescent="0.3">
      <c r="A241" s="3">
        <v>42028</v>
      </c>
      <c r="B241" s="4">
        <v>1402</v>
      </c>
      <c r="C241" s="4">
        <v>1433</v>
      </c>
      <c r="D241" s="4">
        <v>1409</v>
      </c>
      <c r="E241" s="4">
        <v>1454</v>
      </c>
      <c r="F241" s="4">
        <v>1419</v>
      </c>
      <c r="G241" s="4">
        <v>1442</v>
      </c>
      <c r="H241" s="4">
        <v>1454</v>
      </c>
      <c r="I241" s="4">
        <v>1490</v>
      </c>
      <c r="J241" s="4">
        <v>1470</v>
      </c>
      <c r="K241" s="4">
        <v>1485</v>
      </c>
      <c r="L241" s="4">
        <v>1515</v>
      </c>
      <c r="M241" s="4">
        <v>15973</v>
      </c>
    </row>
    <row r="242" spans="1:13" x14ac:dyDescent="0.3">
      <c r="A242" s="3">
        <v>43002</v>
      </c>
      <c r="B242" s="4">
        <v>718</v>
      </c>
      <c r="C242" s="4">
        <v>720</v>
      </c>
      <c r="D242" s="4">
        <v>725</v>
      </c>
      <c r="E242" s="4">
        <v>715</v>
      </c>
      <c r="F242" s="4">
        <v>732</v>
      </c>
      <c r="G242" s="4">
        <v>745</v>
      </c>
      <c r="H242" s="4">
        <v>773</v>
      </c>
      <c r="I242" s="4">
        <v>794</v>
      </c>
      <c r="J242" s="4">
        <v>833</v>
      </c>
      <c r="K242" s="4">
        <v>809</v>
      </c>
      <c r="L242" s="4">
        <v>801</v>
      </c>
      <c r="M242" s="4">
        <v>8365</v>
      </c>
    </row>
    <row r="243" spans="1:13" x14ac:dyDescent="0.3">
      <c r="A243" s="3">
        <v>43005</v>
      </c>
      <c r="B243" s="4">
        <v>1142</v>
      </c>
      <c r="C243" s="4">
        <v>1152</v>
      </c>
      <c r="D243" s="4">
        <v>1190</v>
      </c>
      <c r="E243" s="4">
        <v>1230</v>
      </c>
      <c r="F243" s="4">
        <v>1235</v>
      </c>
      <c r="G243" s="4">
        <v>1266</v>
      </c>
      <c r="H243" s="4">
        <v>1298</v>
      </c>
      <c r="I243" s="4">
        <v>1321</v>
      </c>
      <c r="J243" s="4">
        <v>1322</v>
      </c>
      <c r="K243" s="4">
        <v>1305</v>
      </c>
      <c r="L243" s="4">
        <v>1302</v>
      </c>
      <c r="M243" s="4">
        <v>13763</v>
      </c>
    </row>
    <row r="244" spans="1:13" x14ac:dyDescent="0.3">
      <c r="A244" s="3">
        <v>43007</v>
      </c>
      <c r="B244" s="4">
        <v>329</v>
      </c>
      <c r="C244" s="4">
        <v>321</v>
      </c>
      <c r="D244" s="4">
        <v>338</v>
      </c>
      <c r="E244" s="4">
        <v>327</v>
      </c>
      <c r="F244" s="4">
        <v>335</v>
      </c>
      <c r="G244" s="4">
        <v>341</v>
      </c>
      <c r="H244" s="4">
        <v>352</v>
      </c>
      <c r="I244" s="4">
        <v>346</v>
      </c>
      <c r="J244" s="4">
        <v>343</v>
      </c>
      <c r="K244" s="4">
        <v>344</v>
      </c>
      <c r="L244" s="4">
        <v>316</v>
      </c>
      <c r="M244" s="4">
        <v>3692</v>
      </c>
    </row>
    <row r="245" spans="1:13" x14ac:dyDescent="0.3">
      <c r="A245" s="3">
        <v>43010</v>
      </c>
      <c r="B245" s="4">
        <v>1279</v>
      </c>
      <c r="C245" s="4">
        <v>1259</v>
      </c>
      <c r="D245" s="4">
        <v>1237</v>
      </c>
      <c r="E245" s="4">
        <v>1251</v>
      </c>
      <c r="F245" s="4">
        <v>1273</v>
      </c>
      <c r="G245" s="4">
        <v>1286</v>
      </c>
      <c r="H245" s="4">
        <v>1327</v>
      </c>
      <c r="I245" s="4">
        <v>1305</v>
      </c>
      <c r="J245" s="4">
        <v>1340</v>
      </c>
      <c r="K245" s="4">
        <v>1296</v>
      </c>
      <c r="L245" s="4">
        <v>1313</v>
      </c>
      <c r="M245" s="4">
        <v>14166</v>
      </c>
    </row>
    <row r="246" spans="1:13" x14ac:dyDescent="0.3">
      <c r="A246" s="3">
        <v>43014</v>
      </c>
      <c r="B246" s="4">
        <v>381</v>
      </c>
      <c r="C246" s="4">
        <v>393</v>
      </c>
      <c r="D246" s="4">
        <v>396</v>
      </c>
      <c r="E246" s="4">
        <v>397</v>
      </c>
      <c r="F246" s="4">
        <v>418</v>
      </c>
      <c r="G246" s="4">
        <v>419</v>
      </c>
      <c r="H246" s="4">
        <v>432</v>
      </c>
      <c r="I246" s="4">
        <v>412</v>
      </c>
      <c r="J246" s="4">
        <v>412</v>
      </c>
      <c r="K246" s="4">
        <v>403</v>
      </c>
      <c r="L246" s="4">
        <v>410</v>
      </c>
      <c r="M246" s="4">
        <v>4473</v>
      </c>
    </row>
    <row r="247" spans="1:13" x14ac:dyDescent="0.3">
      <c r="A247" s="3">
        <v>43018</v>
      </c>
      <c r="B247" s="4">
        <v>739</v>
      </c>
      <c r="C247" s="4">
        <v>760</v>
      </c>
      <c r="D247" s="4">
        <v>739</v>
      </c>
      <c r="E247" s="4">
        <v>763</v>
      </c>
      <c r="F247" s="4">
        <v>790</v>
      </c>
      <c r="G247" s="4">
        <v>807</v>
      </c>
      <c r="H247" s="4">
        <v>831</v>
      </c>
      <c r="I247" s="4">
        <v>844</v>
      </c>
      <c r="J247" s="4">
        <v>845</v>
      </c>
      <c r="K247" s="4">
        <v>856</v>
      </c>
      <c r="L247" s="4">
        <v>836</v>
      </c>
      <c r="M247" s="4">
        <v>8810</v>
      </c>
    </row>
    <row r="248" spans="1:13" x14ac:dyDescent="0.3">
      <c r="A248" s="3">
        <v>44012</v>
      </c>
      <c r="B248" s="4">
        <v>771</v>
      </c>
      <c r="C248" s="4">
        <v>792</v>
      </c>
      <c r="D248" s="4">
        <v>821</v>
      </c>
      <c r="E248" s="4">
        <v>812</v>
      </c>
      <c r="F248" s="4">
        <v>825</v>
      </c>
      <c r="G248" s="4">
        <v>859</v>
      </c>
      <c r="H248" s="4">
        <v>898</v>
      </c>
      <c r="I248" s="4">
        <v>916</v>
      </c>
      <c r="J248" s="4">
        <v>930</v>
      </c>
      <c r="K248" s="4">
        <v>943</v>
      </c>
      <c r="L248" s="4">
        <v>939</v>
      </c>
      <c r="M248" s="4">
        <v>9506</v>
      </c>
    </row>
    <row r="249" spans="1:13" x14ac:dyDescent="0.3">
      <c r="A249" s="3">
        <v>44013</v>
      </c>
      <c r="B249" s="4">
        <v>1241</v>
      </c>
      <c r="C249" s="4">
        <v>1240</v>
      </c>
      <c r="D249" s="4">
        <v>1293</v>
      </c>
      <c r="E249" s="4">
        <v>1310</v>
      </c>
      <c r="F249" s="4">
        <v>1367</v>
      </c>
      <c r="G249" s="4">
        <v>1374</v>
      </c>
      <c r="H249" s="4">
        <v>1411</v>
      </c>
      <c r="I249" s="4">
        <v>1462</v>
      </c>
      <c r="J249" s="4">
        <v>1476</v>
      </c>
      <c r="K249" s="4">
        <v>1473</v>
      </c>
      <c r="L249" s="4">
        <v>1425</v>
      </c>
      <c r="M249" s="4">
        <v>15072</v>
      </c>
    </row>
    <row r="250" spans="1:13" x14ac:dyDescent="0.3">
      <c r="A250" s="3">
        <v>44019</v>
      </c>
      <c r="B250" s="4">
        <v>2217</v>
      </c>
      <c r="C250" s="4">
        <v>2253</v>
      </c>
      <c r="D250" s="4">
        <v>2271</v>
      </c>
      <c r="E250" s="4">
        <v>2307</v>
      </c>
      <c r="F250" s="4">
        <v>2305</v>
      </c>
      <c r="G250" s="4">
        <v>2375</v>
      </c>
      <c r="H250" s="4">
        <v>2440</v>
      </c>
      <c r="I250" s="4">
        <v>2503</v>
      </c>
      <c r="J250" s="4">
        <v>2513</v>
      </c>
      <c r="K250" s="4">
        <v>2538</v>
      </c>
      <c r="L250" s="4">
        <v>2499</v>
      </c>
      <c r="M250" s="4">
        <v>26221</v>
      </c>
    </row>
    <row r="251" spans="1:13" x14ac:dyDescent="0.3">
      <c r="A251" s="3">
        <v>44020</v>
      </c>
      <c r="B251" s="4">
        <v>716</v>
      </c>
      <c r="C251" s="4">
        <v>699</v>
      </c>
      <c r="D251" s="4">
        <v>693</v>
      </c>
      <c r="E251" s="4">
        <v>706</v>
      </c>
      <c r="F251" s="4">
        <v>726</v>
      </c>
      <c r="G251" s="4">
        <v>748</v>
      </c>
      <c r="H251" s="4">
        <v>747</v>
      </c>
      <c r="I251" s="4">
        <v>762</v>
      </c>
      <c r="J251" s="4">
        <v>757</v>
      </c>
      <c r="K251" s="4">
        <v>748</v>
      </c>
      <c r="L251" s="4">
        <v>738</v>
      </c>
      <c r="M251" s="4">
        <v>8040</v>
      </c>
    </row>
    <row r="252" spans="1:13" x14ac:dyDescent="0.3">
      <c r="A252" s="3">
        <v>44021</v>
      </c>
      <c r="B252" s="4">
        <v>14201</v>
      </c>
      <c r="C252" s="4">
        <v>14466</v>
      </c>
      <c r="D252" s="4">
        <v>14683</v>
      </c>
      <c r="E252" s="4">
        <v>14965</v>
      </c>
      <c r="F252" s="4">
        <v>15208</v>
      </c>
      <c r="G252" s="4">
        <v>15817</v>
      </c>
      <c r="H252" s="4">
        <v>16398</v>
      </c>
      <c r="I252" s="4">
        <v>16771</v>
      </c>
      <c r="J252" s="4">
        <v>17014</v>
      </c>
      <c r="K252" s="4">
        <v>17084</v>
      </c>
      <c r="L252" s="4">
        <v>17034</v>
      </c>
      <c r="M252" s="4">
        <v>173641</v>
      </c>
    </row>
    <row r="253" spans="1:13" x14ac:dyDescent="0.3">
      <c r="A253" s="3">
        <v>44034</v>
      </c>
      <c r="B253" s="4">
        <v>1525</v>
      </c>
      <c r="C253" s="4">
        <v>1502</v>
      </c>
      <c r="D253" s="4">
        <v>1504</v>
      </c>
      <c r="E253" s="4">
        <v>1525</v>
      </c>
      <c r="F253" s="4">
        <v>1557</v>
      </c>
      <c r="G253" s="4">
        <v>1588</v>
      </c>
      <c r="H253" s="4">
        <v>1558</v>
      </c>
      <c r="I253" s="4">
        <v>1593</v>
      </c>
      <c r="J253" s="4">
        <v>1585</v>
      </c>
      <c r="K253" s="4">
        <v>1605</v>
      </c>
      <c r="L253" s="4">
        <v>1595</v>
      </c>
      <c r="M253" s="4">
        <v>17137</v>
      </c>
    </row>
    <row r="254" spans="1:13" x14ac:dyDescent="0.3">
      <c r="A254" s="3">
        <v>44040</v>
      </c>
      <c r="B254" s="4">
        <v>848</v>
      </c>
      <c r="C254" s="4">
        <v>851</v>
      </c>
      <c r="D254" s="4">
        <v>840</v>
      </c>
      <c r="E254" s="4">
        <v>881</v>
      </c>
      <c r="F254" s="4">
        <v>880</v>
      </c>
      <c r="G254" s="4">
        <v>900</v>
      </c>
      <c r="H254" s="4">
        <v>934</v>
      </c>
      <c r="I254" s="4">
        <v>933</v>
      </c>
      <c r="J254" s="4">
        <v>944</v>
      </c>
      <c r="K254" s="4">
        <v>946</v>
      </c>
      <c r="L254" s="4">
        <v>935</v>
      </c>
      <c r="M254" s="4">
        <v>9892</v>
      </c>
    </row>
    <row r="255" spans="1:13" x14ac:dyDescent="0.3">
      <c r="A255" s="3">
        <v>44043</v>
      </c>
      <c r="B255" s="4">
        <v>1531</v>
      </c>
      <c r="C255" s="4">
        <v>1562</v>
      </c>
      <c r="D255" s="4">
        <v>1584</v>
      </c>
      <c r="E255" s="4">
        <v>1599</v>
      </c>
      <c r="F255" s="4">
        <v>1628</v>
      </c>
      <c r="G255" s="4">
        <v>1700</v>
      </c>
      <c r="H255" s="4">
        <v>1786</v>
      </c>
      <c r="I255" s="4">
        <v>1840</v>
      </c>
      <c r="J255" s="4">
        <v>1884</v>
      </c>
      <c r="K255" s="4">
        <v>1849</v>
      </c>
      <c r="L255" s="4">
        <v>1855</v>
      </c>
      <c r="M255" s="4">
        <v>18818</v>
      </c>
    </row>
    <row r="256" spans="1:13" x14ac:dyDescent="0.3">
      <c r="A256" s="3">
        <v>44045</v>
      </c>
      <c r="B256" s="4">
        <v>278</v>
      </c>
      <c r="C256" s="4">
        <v>286</v>
      </c>
      <c r="D256" s="4">
        <v>292</v>
      </c>
      <c r="E256" s="4">
        <v>310</v>
      </c>
      <c r="F256" s="4">
        <v>324</v>
      </c>
      <c r="G256" s="4">
        <v>340</v>
      </c>
      <c r="H256" s="4">
        <v>360</v>
      </c>
      <c r="I256" s="4">
        <v>358</v>
      </c>
      <c r="J256" s="4">
        <v>381</v>
      </c>
      <c r="K256" s="4">
        <v>396</v>
      </c>
      <c r="L256" s="4">
        <v>387</v>
      </c>
      <c r="M256" s="4">
        <v>3712</v>
      </c>
    </row>
    <row r="257" spans="1:13" x14ac:dyDescent="0.3">
      <c r="A257" s="3">
        <v>44048</v>
      </c>
      <c r="B257" s="4">
        <v>717</v>
      </c>
      <c r="C257" s="4">
        <v>707</v>
      </c>
      <c r="D257" s="4">
        <v>694</v>
      </c>
      <c r="E257" s="4">
        <v>707</v>
      </c>
      <c r="F257" s="4">
        <v>702</v>
      </c>
      <c r="G257" s="4">
        <v>720</v>
      </c>
      <c r="H257" s="4">
        <v>717</v>
      </c>
      <c r="I257" s="4">
        <v>715</v>
      </c>
      <c r="J257" s="4">
        <v>732</v>
      </c>
      <c r="K257" s="4">
        <v>710</v>
      </c>
      <c r="L257" s="4">
        <v>726</v>
      </c>
      <c r="M257" s="4">
        <v>7847</v>
      </c>
    </row>
    <row r="258" spans="1:13" x14ac:dyDescent="0.3">
      <c r="A258" s="3">
        <v>44052</v>
      </c>
      <c r="B258" s="4">
        <v>872</v>
      </c>
      <c r="C258" s="4">
        <v>864</v>
      </c>
      <c r="D258" s="4">
        <v>863</v>
      </c>
      <c r="E258" s="4">
        <v>876</v>
      </c>
      <c r="F258" s="4">
        <v>881</v>
      </c>
      <c r="G258" s="4">
        <v>869</v>
      </c>
      <c r="H258" s="4">
        <v>859</v>
      </c>
      <c r="I258" s="4">
        <v>867</v>
      </c>
      <c r="J258" s="4">
        <v>875</v>
      </c>
      <c r="K258" s="4">
        <v>854</v>
      </c>
      <c r="L258" s="4">
        <v>865</v>
      </c>
      <c r="M258" s="4">
        <v>9545</v>
      </c>
    </row>
    <row r="259" spans="1:13" x14ac:dyDescent="0.3">
      <c r="A259" s="3">
        <v>44064</v>
      </c>
      <c r="B259" s="4">
        <v>618</v>
      </c>
      <c r="C259" s="4">
        <v>610</v>
      </c>
      <c r="D259" s="4">
        <v>610</v>
      </c>
      <c r="E259" s="4">
        <v>605</v>
      </c>
      <c r="F259" s="4">
        <v>590</v>
      </c>
      <c r="G259" s="4">
        <v>597</v>
      </c>
      <c r="H259" s="4">
        <v>645</v>
      </c>
      <c r="I259" s="4">
        <v>675</v>
      </c>
      <c r="J259" s="4">
        <v>691</v>
      </c>
      <c r="K259" s="4">
        <v>684</v>
      </c>
      <c r="L259" s="4">
        <v>715</v>
      </c>
      <c r="M259" s="4">
        <v>7040</v>
      </c>
    </row>
    <row r="260" spans="1:13" x14ac:dyDescent="0.3">
      <c r="A260" s="3">
        <v>44073</v>
      </c>
      <c r="B260" s="4">
        <v>593</v>
      </c>
      <c r="C260" s="4">
        <v>616</v>
      </c>
      <c r="D260" s="4">
        <v>633</v>
      </c>
      <c r="E260" s="4">
        <v>623</v>
      </c>
      <c r="F260" s="4">
        <v>634</v>
      </c>
      <c r="G260" s="4">
        <v>610</v>
      </c>
      <c r="H260" s="4">
        <v>608</v>
      </c>
      <c r="I260" s="4">
        <v>619</v>
      </c>
      <c r="J260" s="4">
        <v>587</v>
      </c>
      <c r="K260" s="4">
        <v>593</v>
      </c>
      <c r="L260" s="4">
        <v>577</v>
      </c>
      <c r="M260" s="4">
        <v>6693</v>
      </c>
    </row>
    <row r="261" spans="1:13" x14ac:dyDescent="0.3">
      <c r="A261" s="3">
        <v>44081</v>
      </c>
      <c r="B261" s="4">
        <v>811</v>
      </c>
      <c r="C261" s="4">
        <v>793</v>
      </c>
      <c r="D261" s="4">
        <v>794</v>
      </c>
      <c r="E261" s="4">
        <v>741</v>
      </c>
      <c r="F261" s="4">
        <v>782</v>
      </c>
      <c r="G261" s="4">
        <v>832</v>
      </c>
      <c r="H261" s="4">
        <v>865</v>
      </c>
      <c r="I261" s="4">
        <v>930</v>
      </c>
      <c r="J261" s="4">
        <v>951</v>
      </c>
      <c r="K261" s="4">
        <v>961</v>
      </c>
      <c r="L261" s="4">
        <v>989</v>
      </c>
      <c r="M261" s="4">
        <v>9449</v>
      </c>
    </row>
    <row r="262" spans="1:13" x14ac:dyDescent="0.3">
      <c r="A262" s="3">
        <v>44083</v>
      </c>
      <c r="B262" s="4">
        <v>2322</v>
      </c>
      <c r="C262" s="4">
        <v>2316</v>
      </c>
      <c r="D262" s="4">
        <v>2351</v>
      </c>
      <c r="E262" s="4">
        <v>2357</v>
      </c>
      <c r="F262" s="4">
        <v>2375</v>
      </c>
      <c r="G262" s="4">
        <v>2469</v>
      </c>
      <c r="H262" s="4">
        <v>2565</v>
      </c>
      <c r="I262" s="4">
        <v>2597</v>
      </c>
      <c r="J262" s="4">
        <v>2645</v>
      </c>
      <c r="K262" s="4">
        <v>2715</v>
      </c>
      <c r="L262" s="4">
        <v>2715</v>
      </c>
      <c r="M262" s="4">
        <v>27427</v>
      </c>
    </row>
    <row r="263" spans="1:13" x14ac:dyDescent="0.3">
      <c r="A263" s="3">
        <v>44084</v>
      </c>
      <c r="B263" s="4">
        <v>1642</v>
      </c>
      <c r="C263" s="4">
        <v>1652</v>
      </c>
      <c r="D263" s="4">
        <v>1675</v>
      </c>
      <c r="E263" s="4">
        <v>1706</v>
      </c>
      <c r="F263" s="4">
        <v>1722</v>
      </c>
      <c r="G263" s="4">
        <v>1736</v>
      </c>
      <c r="H263" s="4">
        <v>1798</v>
      </c>
      <c r="I263" s="4">
        <v>1853</v>
      </c>
      <c r="J263" s="4">
        <v>1844</v>
      </c>
      <c r="K263" s="4">
        <v>1908</v>
      </c>
      <c r="L263" s="4">
        <v>1861</v>
      </c>
      <c r="M263" s="4">
        <v>19397</v>
      </c>
    </row>
    <row r="264" spans="1:13" x14ac:dyDescent="0.3">
      <c r="A264" s="3">
        <v>44085</v>
      </c>
      <c r="B264" s="4">
        <v>1393</v>
      </c>
      <c r="C264" s="4">
        <v>1363</v>
      </c>
      <c r="D264" s="4">
        <v>1356</v>
      </c>
      <c r="E264" s="4">
        <v>1347</v>
      </c>
      <c r="F264" s="4">
        <v>1383</v>
      </c>
      <c r="G264" s="4">
        <v>1448</v>
      </c>
      <c r="H264" s="4">
        <v>1495</v>
      </c>
      <c r="I264" s="4">
        <v>1517</v>
      </c>
      <c r="J264" s="4">
        <v>1504</v>
      </c>
      <c r="K264" s="4">
        <v>1518</v>
      </c>
      <c r="L264" s="4">
        <v>1521</v>
      </c>
      <c r="M264" s="4">
        <v>15845</v>
      </c>
    </row>
    <row r="265" spans="1:13" x14ac:dyDescent="0.3">
      <c r="A265" s="3">
        <v>45035</v>
      </c>
      <c r="B265" s="4">
        <v>1817</v>
      </c>
      <c r="C265" s="4">
        <v>1784</v>
      </c>
      <c r="D265" s="4">
        <v>1790</v>
      </c>
      <c r="E265" s="4">
        <v>1813</v>
      </c>
      <c r="F265" s="4">
        <v>1793</v>
      </c>
      <c r="G265" s="4">
        <v>1881</v>
      </c>
      <c r="H265" s="4">
        <v>1937</v>
      </c>
      <c r="I265" s="4">
        <v>1984</v>
      </c>
      <c r="J265" s="4">
        <v>1984</v>
      </c>
      <c r="K265" s="4">
        <v>2019</v>
      </c>
      <c r="L265" s="4">
        <v>2027</v>
      </c>
      <c r="M265" s="4">
        <v>20829</v>
      </c>
    </row>
    <row r="266" spans="1:13" x14ac:dyDescent="0.3">
      <c r="A266" s="3">
        <v>45041</v>
      </c>
      <c r="B266" s="4">
        <v>1646</v>
      </c>
      <c r="C266" s="4">
        <v>1698</v>
      </c>
      <c r="D266" s="4">
        <v>1730</v>
      </c>
      <c r="E266" s="4">
        <v>1773</v>
      </c>
      <c r="F266" s="4">
        <v>1802</v>
      </c>
      <c r="G266" s="4">
        <v>1873</v>
      </c>
      <c r="H266" s="4">
        <v>1952</v>
      </c>
      <c r="I266" s="4">
        <v>1979</v>
      </c>
      <c r="J266" s="4">
        <v>1998</v>
      </c>
      <c r="K266" s="4">
        <v>2002</v>
      </c>
      <c r="L266" s="4">
        <v>1956</v>
      </c>
      <c r="M266" s="4">
        <v>20409</v>
      </c>
    </row>
    <row r="267" spans="1:13" x14ac:dyDescent="0.3">
      <c r="A267" s="3">
        <v>45059</v>
      </c>
      <c r="B267" s="4">
        <v>883</v>
      </c>
      <c r="C267" s="4">
        <v>897</v>
      </c>
      <c r="D267" s="4">
        <v>887</v>
      </c>
      <c r="E267" s="4">
        <v>904</v>
      </c>
      <c r="F267" s="4">
        <v>935</v>
      </c>
      <c r="G267" s="4">
        <v>944</v>
      </c>
      <c r="H267" s="4">
        <v>963</v>
      </c>
      <c r="I267" s="4">
        <v>958</v>
      </c>
      <c r="J267" s="4">
        <v>981</v>
      </c>
      <c r="K267" s="4">
        <v>953</v>
      </c>
      <c r="L267" s="4">
        <v>917</v>
      </c>
      <c r="M267" s="4">
        <v>10222</v>
      </c>
    </row>
    <row r="268" spans="1:13" x14ac:dyDescent="0.3">
      <c r="A268" s="3">
        <v>45060</v>
      </c>
      <c r="B268" s="4">
        <v>388</v>
      </c>
      <c r="C268" s="4">
        <v>381</v>
      </c>
      <c r="D268" s="4">
        <v>390</v>
      </c>
      <c r="E268" s="4">
        <v>407</v>
      </c>
      <c r="F268" s="4">
        <v>405</v>
      </c>
      <c r="G268" s="4">
        <v>447</v>
      </c>
      <c r="H268" s="4">
        <v>485</v>
      </c>
      <c r="I268" s="4">
        <v>487</v>
      </c>
      <c r="J268" s="4">
        <v>473</v>
      </c>
      <c r="K268" s="4">
        <v>467</v>
      </c>
      <c r="L268" s="4">
        <v>480</v>
      </c>
      <c r="M268" s="4">
        <v>4810</v>
      </c>
    </row>
    <row r="269" spans="1:13" x14ac:dyDescent="0.3">
      <c r="A269" s="3">
        <v>45061</v>
      </c>
      <c r="B269" s="4">
        <v>308</v>
      </c>
      <c r="C269" s="4">
        <v>284</v>
      </c>
      <c r="D269" s="4">
        <v>282</v>
      </c>
      <c r="E269" s="4">
        <v>282</v>
      </c>
      <c r="F269" s="4">
        <v>288</v>
      </c>
      <c r="G269" s="4">
        <v>287</v>
      </c>
      <c r="H269" s="4">
        <v>294</v>
      </c>
      <c r="I269" s="4">
        <v>301</v>
      </c>
      <c r="J269" s="4">
        <v>318</v>
      </c>
      <c r="K269" s="4">
        <v>320</v>
      </c>
      <c r="L269" s="4">
        <v>313</v>
      </c>
      <c r="M269" s="4">
        <v>3277</v>
      </c>
    </row>
    <row r="270" spans="1:13" x14ac:dyDescent="0.3">
      <c r="A270" s="3">
        <v>45062</v>
      </c>
      <c r="B270" s="4">
        <v>85</v>
      </c>
      <c r="C270" s="4">
        <v>85</v>
      </c>
      <c r="D270" s="4">
        <v>77</v>
      </c>
      <c r="E270" s="4">
        <v>73</v>
      </c>
      <c r="F270" s="4">
        <v>96</v>
      </c>
      <c r="G270" s="4">
        <v>94</v>
      </c>
      <c r="H270" s="4">
        <v>103</v>
      </c>
      <c r="I270" s="4">
        <v>101</v>
      </c>
      <c r="J270" s="4">
        <v>94</v>
      </c>
      <c r="K270" s="4">
        <v>89</v>
      </c>
      <c r="L270" s="4">
        <v>78</v>
      </c>
      <c r="M270" s="4">
        <v>975</v>
      </c>
    </row>
    <row r="271" spans="1:13" x14ac:dyDescent="0.3">
      <c r="A271" s="3">
        <v>45063</v>
      </c>
      <c r="B271" s="4">
        <v>299</v>
      </c>
      <c r="C271" s="4">
        <v>309</v>
      </c>
      <c r="D271" s="4">
        <v>317</v>
      </c>
      <c r="E271" s="4">
        <v>333</v>
      </c>
      <c r="F271" s="4">
        <v>341</v>
      </c>
      <c r="G271" s="4">
        <v>349</v>
      </c>
      <c r="H271" s="4">
        <v>375</v>
      </c>
      <c r="I271" s="4">
        <v>389</v>
      </c>
      <c r="J271" s="4">
        <v>405</v>
      </c>
      <c r="K271" s="4">
        <v>386</v>
      </c>
      <c r="L271" s="4">
        <v>377</v>
      </c>
      <c r="M271" s="4">
        <v>3880</v>
      </c>
    </row>
    <row r="272" spans="1:13" x14ac:dyDescent="0.3">
      <c r="A272" s="3">
        <v>45064</v>
      </c>
      <c r="B272" s="4">
        <v>452</v>
      </c>
      <c r="C272" s="4">
        <v>447</v>
      </c>
      <c r="D272" s="4">
        <v>455</v>
      </c>
      <c r="E272" s="4">
        <v>468</v>
      </c>
      <c r="F272" s="4">
        <v>468</v>
      </c>
      <c r="G272" s="4">
        <v>516</v>
      </c>
      <c r="H272" s="4">
        <v>502</v>
      </c>
      <c r="I272" s="4">
        <v>540</v>
      </c>
      <c r="J272" s="4">
        <v>563</v>
      </c>
      <c r="K272" s="4">
        <v>594</v>
      </c>
      <c r="L272" s="4">
        <v>606</v>
      </c>
      <c r="M272" s="4">
        <v>5611</v>
      </c>
    </row>
    <row r="273" spans="1:13" x14ac:dyDescent="0.3">
      <c r="A273" s="3">
        <v>45065</v>
      </c>
      <c r="B273" s="4">
        <v>416</v>
      </c>
      <c r="C273" s="4">
        <v>441</v>
      </c>
      <c r="D273" s="4">
        <v>433</v>
      </c>
      <c r="E273" s="4">
        <v>442</v>
      </c>
      <c r="F273" s="4">
        <v>442</v>
      </c>
      <c r="G273" s="4">
        <v>431</v>
      </c>
      <c r="H273" s="4">
        <v>444</v>
      </c>
      <c r="I273" s="4">
        <v>459</v>
      </c>
      <c r="J273" s="4">
        <v>459</v>
      </c>
      <c r="K273" s="4">
        <v>445</v>
      </c>
      <c r="L273" s="4">
        <v>440</v>
      </c>
      <c r="M273" s="4">
        <v>4852</v>
      </c>
    </row>
    <row r="274" spans="1:13" x14ac:dyDescent="0.3">
      <c r="A274" s="3">
        <v>45068</v>
      </c>
      <c r="B274" s="4">
        <v>952</v>
      </c>
      <c r="C274" s="4">
        <v>1008</v>
      </c>
      <c r="D274" s="4">
        <v>1004</v>
      </c>
      <c r="E274" s="4">
        <v>1020</v>
      </c>
      <c r="F274" s="4">
        <v>1063</v>
      </c>
      <c r="G274" s="4">
        <v>1120</v>
      </c>
      <c r="H274" s="4">
        <v>1146</v>
      </c>
      <c r="I274" s="4">
        <v>1145</v>
      </c>
      <c r="J274" s="4">
        <v>1180</v>
      </c>
      <c r="K274" s="4">
        <v>1151</v>
      </c>
      <c r="L274" s="4">
        <v>1137</v>
      </c>
      <c r="M274" s="4">
        <v>11926</v>
      </c>
    </row>
    <row r="275" spans="1:13" x14ac:dyDescent="0.3">
      <c r="A275" s="3">
        <v>46003</v>
      </c>
      <c r="B275" s="4">
        <v>2936</v>
      </c>
      <c r="C275" s="4">
        <v>2875</v>
      </c>
      <c r="D275" s="4">
        <v>2896</v>
      </c>
      <c r="E275" s="4">
        <v>2924</v>
      </c>
      <c r="F275" s="4">
        <v>3015</v>
      </c>
      <c r="G275" s="4">
        <v>3053</v>
      </c>
      <c r="H275" s="4">
        <v>3202</v>
      </c>
      <c r="I275" s="4">
        <v>3316</v>
      </c>
      <c r="J275" s="4">
        <v>3386</v>
      </c>
      <c r="K275" s="4">
        <v>3427</v>
      </c>
      <c r="L275" s="4">
        <v>3412</v>
      </c>
      <c r="M275" s="4">
        <v>34442</v>
      </c>
    </row>
    <row r="276" spans="1:13" x14ac:dyDescent="0.3">
      <c r="A276" s="3">
        <v>46013</v>
      </c>
      <c r="B276" s="4">
        <v>1006</v>
      </c>
      <c r="C276" s="4">
        <v>1015</v>
      </c>
      <c r="D276" s="4">
        <v>1022</v>
      </c>
      <c r="E276" s="4">
        <v>1074</v>
      </c>
      <c r="F276" s="4">
        <v>1132</v>
      </c>
      <c r="G276" s="4">
        <v>1149</v>
      </c>
      <c r="H276" s="4">
        <v>1164</v>
      </c>
      <c r="I276" s="4">
        <v>1206</v>
      </c>
      <c r="J276" s="4">
        <v>1221</v>
      </c>
      <c r="K276" s="4">
        <v>1222</v>
      </c>
      <c r="L276" s="4">
        <v>1230</v>
      </c>
      <c r="M276" s="4">
        <v>12441</v>
      </c>
    </row>
    <row r="277" spans="1:13" x14ac:dyDescent="0.3">
      <c r="A277" s="3">
        <v>46014</v>
      </c>
      <c r="B277" s="4">
        <v>2429</v>
      </c>
      <c r="C277" s="4">
        <v>2434</v>
      </c>
      <c r="D277" s="4">
        <v>2514</v>
      </c>
      <c r="E277" s="4">
        <v>2567</v>
      </c>
      <c r="F277" s="4">
        <v>2608</v>
      </c>
      <c r="G277" s="4">
        <v>2706</v>
      </c>
      <c r="H277" s="4">
        <v>2780</v>
      </c>
      <c r="I277" s="4">
        <v>2853</v>
      </c>
      <c r="J277" s="4">
        <v>2885</v>
      </c>
      <c r="K277" s="4">
        <v>2854</v>
      </c>
      <c r="L277" s="4">
        <v>2854</v>
      </c>
      <c r="M277" s="4">
        <v>29484</v>
      </c>
    </row>
    <row r="278" spans="1:13" x14ac:dyDescent="0.3">
      <c r="A278" s="3">
        <v>46020</v>
      </c>
      <c r="B278" s="4">
        <v>1073</v>
      </c>
      <c r="C278" s="4">
        <v>1088</v>
      </c>
      <c r="D278" s="4">
        <v>1114</v>
      </c>
      <c r="E278" s="4">
        <v>1167</v>
      </c>
      <c r="F278" s="4">
        <v>1178</v>
      </c>
      <c r="G278" s="4">
        <v>1253</v>
      </c>
      <c r="H278" s="4">
        <v>1264</v>
      </c>
      <c r="I278" s="4">
        <v>1254</v>
      </c>
      <c r="J278" s="4">
        <v>1277</v>
      </c>
      <c r="K278" s="4">
        <v>1199</v>
      </c>
      <c r="L278" s="4">
        <v>1183</v>
      </c>
      <c r="M278" s="4">
        <v>13050</v>
      </c>
    </row>
    <row r="279" spans="1:13" x14ac:dyDescent="0.3">
      <c r="A279" s="3">
        <v>46021</v>
      </c>
      <c r="B279" s="4">
        <v>4481</v>
      </c>
      <c r="C279" s="4">
        <v>4622</v>
      </c>
      <c r="D279" s="4">
        <v>4680</v>
      </c>
      <c r="E279" s="4">
        <v>4808</v>
      </c>
      <c r="F279" s="4">
        <v>4985</v>
      </c>
      <c r="G279" s="4">
        <v>5145</v>
      </c>
      <c r="H279" s="4">
        <v>5401</v>
      </c>
      <c r="I279" s="4">
        <v>5564</v>
      </c>
      <c r="J279" s="4">
        <v>5644</v>
      </c>
      <c r="K279" s="4">
        <v>5823</v>
      </c>
      <c r="L279" s="4">
        <v>5840</v>
      </c>
      <c r="M279" s="4">
        <v>56993</v>
      </c>
    </row>
    <row r="280" spans="1:13" x14ac:dyDescent="0.3">
      <c r="A280" s="3">
        <v>46024</v>
      </c>
      <c r="B280" s="4">
        <v>1305</v>
      </c>
      <c r="C280" s="4">
        <v>1309</v>
      </c>
      <c r="D280" s="4">
        <v>1290</v>
      </c>
      <c r="E280" s="4">
        <v>1333</v>
      </c>
      <c r="F280" s="4">
        <v>1335</v>
      </c>
      <c r="G280" s="4">
        <v>1353</v>
      </c>
      <c r="H280" s="4">
        <v>1358</v>
      </c>
      <c r="I280" s="4">
        <v>1407</v>
      </c>
      <c r="J280" s="4">
        <v>1422</v>
      </c>
      <c r="K280" s="4">
        <v>1410</v>
      </c>
      <c r="L280" s="4">
        <v>1365</v>
      </c>
      <c r="M280" s="4">
        <v>14887</v>
      </c>
    </row>
    <row r="281" spans="1:13" x14ac:dyDescent="0.3">
      <c r="A281" s="3">
        <v>46025</v>
      </c>
      <c r="B281" s="4">
        <v>1742</v>
      </c>
      <c r="C281" s="4">
        <v>1723</v>
      </c>
      <c r="D281" s="4">
        <v>1792</v>
      </c>
      <c r="E281" s="4">
        <v>1814</v>
      </c>
      <c r="F281" s="4">
        <v>1864</v>
      </c>
      <c r="G281" s="4">
        <v>1918</v>
      </c>
      <c r="H281" s="4">
        <v>1985</v>
      </c>
      <c r="I281" s="4">
        <v>1993</v>
      </c>
      <c r="J281" s="4">
        <v>1995</v>
      </c>
      <c r="K281" s="4">
        <v>1980</v>
      </c>
      <c r="L281" s="4">
        <v>1998</v>
      </c>
      <c r="M281" s="4">
        <v>20804</v>
      </c>
    </row>
    <row r="282" spans="1:13" x14ac:dyDescent="0.3">
      <c r="A282" s="3">
        <v>54010</v>
      </c>
      <c r="B282" s="4">
        <v>20</v>
      </c>
      <c r="C282" s="4">
        <v>27</v>
      </c>
      <c r="D282" s="4">
        <v>40</v>
      </c>
      <c r="E282" s="4">
        <v>59</v>
      </c>
      <c r="F282" s="4">
        <v>53</v>
      </c>
      <c r="G282" s="4">
        <v>59</v>
      </c>
      <c r="H282" s="4">
        <v>56</v>
      </c>
      <c r="I282" s="4">
        <v>60</v>
      </c>
      <c r="J282" s="4">
        <v>57</v>
      </c>
      <c r="K282" s="4"/>
      <c r="L282" s="4"/>
      <c r="M282" s="4">
        <v>431</v>
      </c>
    </row>
    <row r="283" spans="1:13" x14ac:dyDescent="0.3">
      <c r="A283" s="3">
        <v>57097</v>
      </c>
      <c r="B283" s="4"/>
      <c r="C283" s="4"/>
      <c r="D283" s="4"/>
      <c r="E283" s="4"/>
      <c r="F283" s="4"/>
      <c r="G283" s="4"/>
      <c r="H283" s="4"/>
      <c r="I283" s="4"/>
      <c r="J283" s="4"/>
      <c r="K283" s="4">
        <v>54</v>
      </c>
      <c r="L283" s="4">
        <v>61</v>
      </c>
      <c r="M283" s="4">
        <v>115</v>
      </c>
    </row>
    <row r="284" spans="1:13" x14ac:dyDescent="0.3">
      <c r="A284" s="3">
        <v>71002</v>
      </c>
      <c r="B284" s="4">
        <v>545</v>
      </c>
      <c r="C284" s="4">
        <v>541</v>
      </c>
      <c r="D284" s="4">
        <v>541</v>
      </c>
      <c r="E284" s="4">
        <v>533</v>
      </c>
      <c r="F284" s="4">
        <v>548</v>
      </c>
      <c r="G284" s="4">
        <v>582</v>
      </c>
      <c r="H284" s="4">
        <v>589</v>
      </c>
      <c r="I284" s="4">
        <v>621</v>
      </c>
      <c r="J284" s="4">
        <v>658</v>
      </c>
      <c r="K284" s="4">
        <v>653</v>
      </c>
      <c r="L284" s="4">
        <v>632</v>
      </c>
      <c r="M284" s="4">
        <v>6443</v>
      </c>
    </row>
    <row r="285" spans="1:13" x14ac:dyDescent="0.3">
      <c r="A285" s="3">
        <v>71004</v>
      </c>
      <c r="B285" s="4">
        <v>2576</v>
      </c>
      <c r="C285" s="4">
        <v>2600</v>
      </c>
      <c r="D285" s="4">
        <v>2618</v>
      </c>
      <c r="E285" s="4">
        <v>2620</v>
      </c>
      <c r="F285" s="4">
        <v>2640</v>
      </c>
      <c r="G285" s="4">
        <v>2724</v>
      </c>
      <c r="H285" s="4">
        <v>2856</v>
      </c>
      <c r="I285" s="4">
        <v>2858</v>
      </c>
      <c r="J285" s="4">
        <v>2949</v>
      </c>
      <c r="K285" s="4">
        <v>2963</v>
      </c>
      <c r="L285" s="4">
        <v>2996</v>
      </c>
      <c r="M285" s="4">
        <v>30400</v>
      </c>
    </row>
    <row r="286" spans="1:13" x14ac:dyDescent="0.3">
      <c r="A286" s="3">
        <v>71011</v>
      </c>
      <c r="B286" s="4">
        <v>1127</v>
      </c>
      <c r="C286" s="4">
        <v>1108</v>
      </c>
      <c r="D286" s="4">
        <v>1109</v>
      </c>
      <c r="E286" s="4">
        <v>1103</v>
      </c>
      <c r="F286" s="4">
        <v>1133</v>
      </c>
      <c r="G286" s="4">
        <v>1162</v>
      </c>
      <c r="H286" s="4">
        <v>1189</v>
      </c>
      <c r="I286" s="4">
        <v>1193</v>
      </c>
      <c r="J286" s="4">
        <v>1208</v>
      </c>
      <c r="K286" s="4">
        <v>1223</v>
      </c>
      <c r="L286" s="4">
        <v>1207</v>
      </c>
      <c r="M286" s="4">
        <v>12762</v>
      </c>
    </row>
    <row r="287" spans="1:13" x14ac:dyDescent="0.3">
      <c r="A287" s="3">
        <v>71016</v>
      </c>
      <c r="B287" s="4">
        <v>4154</v>
      </c>
      <c r="C287" s="4">
        <v>4049</v>
      </c>
      <c r="D287" s="4">
        <v>4034</v>
      </c>
      <c r="E287" s="4">
        <v>4062</v>
      </c>
      <c r="F287" s="4">
        <v>4155</v>
      </c>
      <c r="G287" s="4">
        <v>4216</v>
      </c>
      <c r="H287" s="4">
        <v>4257</v>
      </c>
      <c r="I287" s="4">
        <v>4314</v>
      </c>
      <c r="J287" s="4">
        <v>4253</v>
      </c>
      <c r="K287" s="4">
        <v>4225</v>
      </c>
      <c r="L287" s="4">
        <v>4044</v>
      </c>
      <c r="M287" s="4">
        <v>45763</v>
      </c>
    </row>
    <row r="288" spans="1:13" x14ac:dyDescent="0.3">
      <c r="A288" s="3">
        <v>71017</v>
      </c>
      <c r="B288" s="4">
        <v>523</v>
      </c>
      <c r="C288" s="4">
        <v>527</v>
      </c>
      <c r="D288" s="4">
        <v>545</v>
      </c>
      <c r="E288" s="4">
        <v>554</v>
      </c>
      <c r="F288" s="4">
        <v>557</v>
      </c>
      <c r="G288" s="4">
        <v>541</v>
      </c>
      <c r="H288" s="4">
        <v>549</v>
      </c>
      <c r="I288" s="4">
        <v>556</v>
      </c>
      <c r="J288" s="4">
        <v>536</v>
      </c>
      <c r="K288" s="4">
        <v>528</v>
      </c>
      <c r="L288" s="4">
        <v>516</v>
      </c>
      <c r="M288" s="4">
        <v>5932</v>
      </c>
    </row>
    <row r="289" spans="1:13" x14ac:dyDescent="0.3">
      <c r="A289" s="3">
        <v>71020</v>
      </c>
      <c r="B289" s="4">
        <v>470</v>
      </c>
      <c r="C289" s="4">
        <v>494</v>
      </c>
      <c r="D289" s="4">
        <v>498</v>
      </c>
      <c r="E289" s="4">
        <v>495</v>
      </c>
      <c r="F289" s="4">
        <v>508</v>
      </c>
      <c r="G289" s="4">
        <v>515</v>
      </c>
      <c r="H289" s="4">
        <v>534</v>
      </c>
      <c r="I289" s="4">
        <v>571</v>
      </c>
      <c r="J289" s="4">
        <v>580</v>
      </c>
      <c r="K289" s="4">
        <v>578</v>
      </c>
      <c r="L289" s="4">
        <v>547</v>
      </c>
      <c r="M289" s="4">
        <v>5790</v>
      </c>
    </row>
    <row r="290" spans="1:13" x14ac:dyDescent="0.3">
      <c r="A290" s="3">
        <v>71022</v>
      </c>
      <c r="B290" s="4">
        <v>3898</v>
      </c>
      <c r="C290" s="4">
        <v>3918</v>
      </c>
      <c r="D290" s="4">
        <v>3990</v>
      </c>
      <c r="E290" s="4">
        <v>4035</v>
      </c>
      <c r="F290" s="4">
        <v>4146</v>
      </c>
      <c r="G290" s="4">
        <v>4293</v>
      </c>
      <c r="H290" s="4">
        <v>4447</v>
      </c>
      <c r="I290" s="4">
        <v>4533</v>
      </c>
      <c r="J290" s="4">
        <v>4554</v>
      </c>
      <c r="K290" s="4">
        <v>4618</v>
      </c>
      <c r="L290" s="4">
        <v>4597</v>
      </c>
      <c r="M290" s="4">
        <v>47029</v>
      </c>
    </row>
    <row r="291" spans="1:13" x14ac:dyDescent="0.3">
      <c r="A291" s="3">
        <v>71024</v>
      </c>
      <c r="B291" s="4">
        <v>674</v>
      </c>
      <c r="C291" s="4">
        <v>680</v>
      </c>
      <c r="D291" s="4">
        <v>697</v>
      </c>
      <c r="E291" s="4">
        <v>707</v>
      </c>
      <c r="F291" s="4">
        <v>746</v>
      </c>
      <c r="G291" s="4">
        <v>764</v>
      </c>
      <c r="H291" s="4">
        <v>784</v>
      </c>
      <c r="I291" s="4">
        <v>801</v>
      </c>
      <c r="J291" s="4">
        <v>799</v>
      </c>
      <c r="K291" s="4">
        <v>797</v>
      </c>
      <c r="L291" s="4">
        <v>789</v>
      </c>
      <c r="M291" s="4">
        <v>8238</v>
      </c>
    </row>
    <row r="292" spans="1:13" x14ac:dyDescent="0.3">
      <c r="A292" s="3">
        <v>71034</v>
      </c>
      <c r="B292" s="4">
        <v>852</v>
      </c>
      <c r="C292" s="4">
        <v>875</v>
      </c>
      <c r="D292" s="4">
        <v>893</v>
      </c>
      <c r="E292" s="4">
        <v>883</v>
      </c>
      <c r="F292" s="4">
        <v>894</v>
      </c>
      <c r="G292" s="4">
        <v>933</v>
      </c>
      <c r="H292" s="4">
        <v>1018</v>
      </c>
      <c r="I292" s="4">
        <v>1046</v>
      </c>
      <c r="J292" s="4">
        <v>1048</v>
      </c>
      <c r="K292" s="4">
        <v>1035</v>
      </c>
      <c r="L292" s="4">
        <v>1037</v>
      </c>
      <c r="M292" s="4">
        <v>10514</v>
      </c>
    </row>
    <row r="293" spans="1:13" x14ac:dyDescent="0.3">
      <c r="A293" s="3">
        <v>71037</v>
      </c>
      <c r="B293" s="4">
        <v>747</v>
      </c>
      <c r="C293" s="4">
        <v>749</v>
      </c>
      <c r="D293" s="4">
        <v>757</v>
      </c>
      <c r="E293" s="4">
        <v>763</v>
      </c>
      <c r="F293" s="4">
        <v>819</v>
      </c>
      <c r="G293" s="4">
        <v>839</v>
      </c>
      <c r="H293" s="4">
        <v>850</v>
      </c>
      <c r="I293" s="4">
        <v>890</v>
      </c>
      <c r="J293" s="4">
        <v>893</v>
      </c>
      <c r="K293" s="4">
        <v>929</v>
      </c>
      <c r="L293" s="4">
        <v>912</v>
      </c>
      <c r="M293" s="4">
        <v>9148</v>
      </c>
    </row>
    <row r="294" spans="1:13" x14ac:dyDescent="0.3">
      <c r="A294" s="3">
        <v>71045</v>
      </c>
      <c r="B294" s="4">
        <v>355</v>
      </c>
      <c r="C294" s="4">
        <v>347</v>
      </c>
      <c r="D294" s="4">
        <v>337</v>
      </c>
      <c r="E294" s="4">
        <v>363</v>
      </c>
      <c r="F294" s="4">
        <v>380</v>
      </c>
      <c r="G294" s="4">
        <v>398</v>
      </c>
      <c r="H294" s="4">
        <v>418</v>
      </c>
      <c r="I294" s="4">
        <v>421</v>
      </c>
      <c r="J294" s="4">
        <v>425</v>
      </c>
      <c r="K294" s="4">
        <v>425</v>
      </c>
      <c r="L294" s="4">
        <v>454</v>
      </c>
      <c r="M294" s="4">
        <v>4323</v>
      </c>
    </row>
    <row r="295" spans="1:13" x14ac:dyDescent="0.3">
      <c r="A295" s="3">
        <v>71053</v>
      </c>
      <c r="B295" s="4">
        <v>2152</v>
      </c>
      <c r="C295" s="4">
        <v>2205</v>
      </c>
      <c r="D295" s="4">
        <v>2215</v>
      </c>
      <c r="E295" s="4">
        <v>2187</v>
      </c>
      <c r="F295" s="4">
        <v>2258</v>
      </c>
      <c r="G295" s="4">
        <v>2335</v>
      </c>
      <c r="H295" s="4">
        <v>2393</v>
      </c>
      <c r="I295" s="4">
        <v>2406</v>
      </c>
      <c r="J295" s="4">
        <v>2437</v>
      </c>
      <c r="K295" s="4">
        <v>2484</v>
      </c>
      <c r="L295" s="4">
        <v>2521</v>
      </c>
      <c r="M295" s="4">
        <v>25593</v>
      </c>
    </row>
    <row r="296" spans="1:13" x14ac:dyDescent="0.3">
      <c r="A296" s="3">
        <v>71057</v>
      </c>
      <c r="B296" s="4">
        <v>993</v>
      </c>
      <c r="C296" s="4">
        <v>961</v>
      </c>
      <c r="D296" s="4">
        <v>984</v>
      </c>
      <c r="E296" s="4">
        <v>987</v>
      </c>
      <c r="F296" s="4">
        <v>985</v>
      </c>
      <c r="G296" s="4">
        <v>1017</v>
      </c>
      <c r="H296" s="4">
        <v>1057</v>
      </c>
      <c r="I296" s="4">
        <v>1087</v>
      </c>
      <c r="J296" s="4">
        <v>1109</v>
      </c>
      <c r="K296" s="4">
        <v>1101</v>
      </c>
      <c r="L296" s="4">
        <v>1116</v>
      </c>
      <c r="M296" s="4">
        <v>11397</v>
      </c>
    </row>
    <row r="297" spans="1:13" x14ac:dyDescent="0.3">
      <c r="A297" s="3">
        <v>71066</v>
      </c>
      <c r="B297" s="4">
        <v>1086</v>
      </c>
      <c r="C297" s="4">
        <v>1077</v>
      </c>
      <c r="D297" s="4">
        <v>1120</v>
      </c>
      <c r="E297" s="4">
        <v>1127</v>
      </c>
      <c r="F297" s="4">
        <v>1138</v>
      </c>
      <c r="G297" s="4">
        <v>1224</v>
      </c>
      <c r="H297" s="4">
        <v>1285</v>
      </c>
      <c r="I297" s="4">
        <v>1333</v>
      </c>
      <c r="J297" s="4">
        <v>1374</v>
      </c>
      <c r="K297" s="4">
        <v>1365</v>
      </c>
      <c r="L297" s="4">
        <v>1384</v>
      </c>
      <c r="M297" s="4">
        <v>13513</v>
      </c>
    </row>
    <row r="298" spans="1:13" x14ac:dyDescent="0.3">
      <c r="A298" s="3">
        <v>71067</v>
      </c>
      <c r="B298" s="4">
        <v>378</v>
      </c>
      <c r="C298" s="4">
        <v>390</v>
      </c>
      <c r="D298" s="4">
        <v>392</v>
      </c>
      <c r="E298" s="4">
        <v>412</v>
      </c>
      <c r="F298" s="4">
        <v>410</v>
      </c>
      <c r="G298" s="4">
        <v>403</v>
      </c>
      <c r="H298" s="4">
        <v>415</v>
      </c>
      <c r="I298" s="4">
        <v>423</v>
      </c>
      <c r="J298" s="4">
        <v>433</v>
      </c>
      <c r="K298" s="4">
        <v>438</v>
      </c>
      <c r="L298" s="4">
        <v>439</v>
      </c>
      <c r="M298" s="4">
        <v>4533</v>
      </c>
    </row>
    <row r="299" spans="1:13" x14ac:dyDescent="0.3">
      <c r="A299" s="3">
        <v>71069</v>
      </c>
      <c r="B299" s="4">
        <v>523</v>
      </c>
      <c r="C299" s="4">
        <v>546</v>
      </c>
      <c r="D299" s="4">
        <v>559</v>
      </c>
      <c r="E299" s="4">
        <v>591</v>
      </c>
      <c r="F299" s="4">
        <v>604</v>
      </c>
      <c r="G299" s="4">
        <v>628</v>
      </c>
      <c r="H299" s="4">
        <v>641</v>
      </c>
      <c r="I299" s="4">
        <v>669</v>
      </c>
      <c r="J299" s="4">
        <v>679</v>
      </c>
      <c r="K299" s="4">
        <v>664</v>
      </c>
      <c r="L299" s="4">
        <v>665</v>
      </c>
      <c r="M299" s="4">
        <v>6769</v>
      </c>
    </row>
    <row r="300" spans="1:13" x14ac:dyDescent="0.3">
      <c r="A300" s="3">
        <v>71070</v>
      </c>
      <c r="B300" s="4">
        <v>1899</v>
      </c>
      <c r="C300" s="4">
        <v>1916</v>
      </c>
      <c r="D300" s="4">
        <v>1937</v>
      </c>
      <c r="E300" s="4">
        <v>1967</v>
      </c>
      <c r="F300" s="4">
        <v>1984</v>
      </c>
      <c r="G300" s="4">
        <v>2042</v>
      </c>
      <c r="H300" s="4">
        <v>2095</v>
      </c>
      <c r="I300" s="4">
        <v>2125</v>
      </c>
      <c r="J300" s="4">
        <v>2152</v>
      </c>
      <c r="K300" s="4">
        <v>2183</v>
      </c>
      <c r="L300" s="4">
        <v>2166</v>
      </c>
      <c r="M300" s="4">
        <v>22466</v>
      </c>
    </row>
    <row r="301" spans="1:13" x14ac:dyDescent="0.3">
      <c r="A301" s="3">
        <v>72003</v>
      </c>
      <c r="B301" s="4">
        <v>731</v>
      </c>
      <c r="C301" s="4">
        <v>715</v>
      </c>
      <c r="D301" s="4">
        <v>715</v>
      </c>
      <c r="E301" s="4">
        <v>729</v>
      </c>
      <c r="F301" s="4">
        <v>710</v>
      </c>
      <c r="G301" s="4">
        <v>695</v>
      </c>
      <c r="H301" s="4">
        <v>693</v>
      </c>
      <c r="I301" s="4">
        <v>697</v>
      </c>
      <c r="J301" s="4">
        <v>726</v>
      </c>
      <c r="K301" s="4">
        <v>738</v>
      </c>
      <c r="L301" s="4">
        <v>748</v>
      </c>
      <c r="M301" s="4">
        <v>7897</v>
      </c>
    </row>
    <row r="302" spans="1:13" x14ac:dyDescent="0.3">
      <c r="A302" s="3">
        <v>72004</v>
      </c>
      <c r="B302" s="4">
        <v>839</v>
      </c>
      <c r="C302" s="4">
        <v>832</v>
      </c>
      <c r="D302" s="4">
        <v>831</v>
      </c>
      <c r="E302" s="4">
        <v>823</v>
      </c>
      <c r="F302" s="4">
        <v>828</v>
      </c>
      <c r="G302" s="4">
        <v>869</v>
      </c>
      <c r="H302" s="4">
        <v>894</v>
      </c>
      <c r="I302" s="4">
        <v>934</v>
      </c>
      <c r="J302" s="4">
        <v>960</v>
      </c>
      <c r="K302" s="4">
        <v>969</v>
      </c>
      <c r="L302" s="4">
        <v>983</v>
      </c>
      <c r="M302" s="4">
        <v>9762</v>
      </c>
    </row>
    <row r="303" spans="1:13" x14ac:dyDescent="0.3">
      <c r="A303" s="3">
        <v>72018</v>
      </c>
      <c r="B303" s="4">
        <v>895</v>
      </c>
      <c r="C303" s="4">
        <v>887</v>
      </c>
      <c r="D303" s="4">
        <v>854</v>
      </c>
      <c r="E303" s="4">
        <v>867</v>
      </c>
      <c r="F303" s="4">
        <v>851</v>
      </c>
      <c r="G303" s="4">
        <v>866</v>
      </c>
      <c r="H303" s="4">
        <v>849</v>
      </c>
      <c r="I303" s="4">
        <v>866</v>
      </c>
      <c r="J303" s="4">
        <v>848</v>
      </c>
      <c r="K303" s="4">
        <v>861</v>
      </c>
      <c r="L303" s="4">
        <v>831</v>
      </c>
      <c r="M303" s="4">
        <v>9475</v>
      </c>
    </row>
    <row r="304" spans="1:13" x14ac:dyDescent="0.3">
      <c r="A304" s="3">
        <v>72020</v>
      </c>
      <c r="B304" s="4">
        <v>2045</v>
      </c>
      <c r="C304" s="4">
        <v>2024</v>
      </c>
      <c r="D304" s="4">
        <v>1997</v>
      </c>
      <c r="E304" s="4">
        <v>2004</v>
      </c>
      <c r="F304" s="4">
        <v>2026</v>
      </c>
      <c r="G304" s="4">
        <v>2011</v>
      </c>
      <c r="H304" s="4">
        <v>2124</v>
      </c>
      <c r="I304" s="4">
        <v>2166</v>
      </c>
      <c r="J304" s="4">
        <v>2148</v>
      </c>
      <c r="K304" s="4">
        <v>2177</v>
      </c>
      <c r="L304" s="4">
        <v>2164</v>
      </c>
      <c r="M304" s="4">
        <v>22886</v>
      </c>
    </row>
    <row r="305" spans="1:13" x14ac:dyDescent="0.3">
      <c r="A305" s="3">
        <v>72021</v>
      </c>
      <c r="B305" s="4">
        <v>1422</v>
      </c>
      <c r="C305" s="4">
        <v>1422</v>
      </c>
      <c r="D305" s="4">
        <v>1438</v>
      </c>
      <c r="E305" s="4">
        <v>1448</v>
      </c>
      <c r="F305" s="4">
        <v>1452</v>
      </c>
      <c r="G305" s="4">
        <v>1440</v>
      </c>
      <c r="H305" s="4">
        <v>1522</v>
      </c>
      <c r="I305" s="4">
        <v>1556</v>
      </c>
      <c r="J305" s="4">
        <v>1541</v>
      </c>
      <c r="K305" s="4">
        <v>1495</v>
      </c>
      <c r="L305" s="4">
        <v>1489</v>
      </c>
      <c r="M305" s="4">
        <v>16225</v>
      </c>
    </row>
    <row r="306" spans="1:13" x14ac:dyDescent="0.3">
      <c r="A306" s="3">
        <v>72030</v>
      </c>
      <c r="B306" s="4">
        <v>942</v>
      </c>
      <c r="C306" s="4">
        <v>952</v>
      </c>
      <c r="D306" s="4">
        <v>919</v>
      </c>
      <c r="E306" s="4">
        <v>943</v>
      </c>
      <c r="F306" s="4">
        <v>973</v>
      </c>
      <c r="G306" s="4">
        <v>1025</v>
      </c>
      <c r="H306" s="4">
        <v>1066</v>
      </c>
      <c r="I306" s="4">
        <v>1079</v>
      </c>
      <c r="J306" s="4">
        <v>1124</v>
      </c>
      <c r="K306" s="4">
        <v>1146</v>
      </c>
      <c r="L306" s="4">
        <v>1148</v>
      </c>
      <c r="M306" s="4">
        <v>11317</v>
      </c>
    </row>
    <row r="307" spans="1:13" x14ac:dyDescent="0.3">
      <c r="A307" s="3">
        <v>72037</v>
      </c>
      <c r="B307" s="4">
        <v>913</v>
      </c>
      <c r="C307" s="4">
        <v>877</v>
      </c>
      <c r="D307" s="4">
        <v>886</v>
      </c>
      <c r="E307" s="4">
        <v>877</v>
      </c>
      <c r="F307" s="4">
        <v>883</v>
      </c>
      <c r="G307" s="4">
        <v>917</v>
      </c>
      <c r="H307" s="4">
        <v>917</v>
      </c>
      <c r="I307" s="4">
        <v>948</v>
      </c>
      <c r="J307" s="4">
        <v>938</v>
      </c>
      <c r="K307" s="4">
        <v>957</v>
      </c>
      <c r="L307" s="4">
        <v>918</v>
      </c>
      <c r="M307" s="4">
        <v>10031</v>
      </c>
    </row>
    <row r="308" spans="1:13" x14ac:dyDescent="0.3">
      <c r="A308" s="3">
        <v>72038</v>
      </c>
      <c r="B308" s="4">
        <v>616</v>
      </c>
      <c r="C308" s="4">
        <v>632</v>
      </c>
      <c r="D308" s="4">
        <v>642</v>
      </c>
      <c r="E308" s="4">
        <v>641</v>
      </c>
      <c r="F308" s="4">
        <v>642</v>
      </c>
      <c r="G308" s="4">
        <v>674</v>
      </c>
      <c r="H308" s="4">
        <v>729</v>
      </c>
      <c r="I308" s="4">
        <v>685</v>
      </c>
      <c r="J308" s="4">
        <v>697</v>
      </c>
      <c r="K308" s="4">
        <v>712</v>
      </c>
      <c r="L308" s="4">
        <v>737</v>
      </c>
      <c r="M308" s="4">
        <v>7407</v>
      </c>
    </row>
    <row r="309" spans="1:13" x14ac:dyDescent="0.3">
      <c r="A309" s="3">
        <v>72039</v>
      </c>
      <c r="B309" s="4">
        <v>1909</v>
      </c>
      <c r="C309" s="4">
        <v>1925</v>
      </c>
      <c r="D309" s="4">
        <v>1917</v>
      </c>
      <c r="E309" s="4">
        <v>1965</v>
      </c>
      <c r="F309" s="4">
        <v>1993</v>
      </c>
      <c r="G309" s="4">
        <v>2033</v>
      </c>
      <c r="H309" s="4">
        <v>2148</v>
      </c>
      <c r="I309" s="4">
        <v>2189</v>
      </c>
      <c r="J309" s="4">
        <v>2194</v>
      </c>
      <c r="K309" s="4">
        <v>2240</v>
      </c>
      <c r="L309" s="4">
        <v>2287</v>
      </c>
      <c r="M309" s="4">
        <v>22800</v>
      </c>
    </row>
    <row r="310" spans="1:13" x14ac:dyDescent="0.3">
      <c r="A310" s="3">
        <v>72041</v>
      </c>
      <c r="B310" s="4">
        <v>1186</v>
      </c>
      <c r="C310" s="4">
        <v>1214</v>
      </c>
      <c r="D310" s="4">
        <v>1187</v>
      </c>
      <c r="E310" s="4">
        <v>1198</v>
      </c>
      <c r="F310" s="4">
        <v>1187</v>
      </c>
      <c r="G310" s="4">
        <v>1231</v>
      </c>
      <c r="H310" s="4">
        <v>1280</v>
      </c>
      <c r="I310" s="4">
        <v>1278</v>
      </c>
      <c r="J310" s="4">
        <v>1320</v>
      </c>
      <c r="K310" s="4">
        <v>1351</v>
      </c>
      <c r="L310" s="4">
        <v>1340</v>
      </c>
      <c r="M310" s="4">
        <v>13772</v>
      </c>
    </row>
    <row r="311" spans="1:13" x14ac:dyDescent="0.3">
      <c r="A311" s="3">
        <v>72042</v>
      </c>
      <c r="B311" s="4">
        <v>1426</v>
      </c>
      <c r="C311" s="4">
        <v>1453</v>
      </c>
      <c r="D311" s="4">
        <v>1430</v>
      </c>
      <c r="E311" s="4">
        <v>1444</v>
      </c>
      <c r="F311" s="4">
        <v>1460</v>
      </c>
      <c r="G311" s="4">
        <v>1480</v>
      </c>
      <c r="H311" s="4">
        <v>1509</v>
      </c>
      <c r="I311" s="4">
        <v>1532</v>
      </c>
      <c r="J311" s="4">
        <v>1570</v>
      </c>
      <c r="K311" s="4">
        <v>1561</v>
      </c>
      <c r="L311" s="4">
        <v>1540</v>
      </c>
      <c r="M311" s="4">
        <v>16405</v>
      </c>
    </row>
    <row r="312" spans="1:13" x14ac:dyDescent="0.3">
      <c r="A312" s="3">
        <v>72043</v>
      </c>
      <c r="B312" s="4">
        <v>1676</v>
      </c>
      <c r="C312" s="4">
        <v>1687</v>
      </c>
      <c r="D312" s="4">
        <v>1627</v>
      </c>
      <c r="E312" s="4">
        <v>1656</v>
      </c>
      <c r="F312" s="4">
        <v>1670</v>
      </c>
      <c r="G312" s="4">
        <v>1658</v>
      </c>
      <c r="H312" s="4">
        <v>1704</v>
      </c>
      <c r="I312" s="4">
        <v>1797</v>
      </c>
      <c r="J312" s="4">
        <v>1888</v>
      </c>
      <c r="K312" s="4">
        <v>1915</v>
      </c>
      <c r="L312" s="4">
        <v>1931</v>
      </c>
      <c r="M312" s="4">
        <v>19209</v>
      </c>
    </row>
    <row r="313" spans="1:13" x14ac:dyDescent="0.3">
      <c r="A313" s="3">
        <v>73001</v>
      </c>
      <c r="B313" s="4">
        <v>771</v>
      </c>
      <c r="C313" s="4">
        <v>768</v>
      </c>
      <c r="D313" s="4">
        <v>744</v>
      </c>
      <c r="E313" s="4">
        <v>778</v>
      </c>
      <c r="F313" s="4">
        <v>758</v>
      </c>
      <c r="G313" s="4">
        <v>763</v>
      </c>
      <c r="H313" s="4">
        <v>792</v>
      </c>
      <c r="I313" s="4">
        <v>801</v>
      </c>
      <c r="J313" s="4">
        <v>810</v>
      </c>
      <c r="K313" s="4">
        <v>801</v>
      </c>
      <c r="L313" s="4">
        <v>784</v>
      </c>
      <c r="M313" s="4">
        <v>8570</v>
      </c>
    </row>
    <row r="314" spans="1:13" x14ac:dyDescent="0.3">
      <c r="A314" s="3">
        <v>73006</v>
      </c>
      <c r="B314" s="4">
        <v>1728</v>
      </c>
      <c r="C314" s="4">
        <v>1773</v>
      </c>
      <c r="D314" s="4">
        <v>1804</v>
      </c>
      <c r="E314" s="4">
        <v>1817</v>
      </c>
      <c r="F314" s="4">
        <v>1846</v>
      </c>
      <c r="G314" s="4">
        <v>1940</v>
      </c>
      <c r="H314" s="4">
        <v>2036</v>
      </c>
      <c r="I314" s="4">
        <v>2117</v>
      </c>
      <c r="J314" s="4">
        <v>2150</v>
      </c>
      <c r="K314" s="4">
        <v>2170</v>
      </c>
      <c r="L314" s="4">
        <v>2180</v>
      </c>
      <c r="M314" s="4">
        <v>21561</v>
      </c>
    </row>
    <row r="315" spans="1:13" x14ac:dyDescent="0.3">
      <c r="A315" s="3">
        <v>73009</v>
      </c>
      <c r="B315" s="4">
        <v>652</v>
      </c>
      <c r="C315" s="4">
        <v>636</v>
      </c>
      <c r="D315" s="4">
        <v>619</v>
      </c>
      <c r="E315" s="4">
        <v>617</v>
      </c>
      <c r="F315" s="4">
        <v>619</v>
      </c>
      <c r="G315" s="4">
        <v>627</v>
      </c>
      <c r="H315" s="4">
        <v>628</v>
      </c>
      <c r="I315" s="4">
        <v>641</v>
      </c>
      <c r="J315" s="4">
        <v>685</v>
      </c>
      <c r="K315" s="4">
        <v>692</v>
      </c>
      <c r="L315" s="4">
        <v>706</v>
      </c>
      <c r="M315" s="4">
        <v>7122</v>
      </c>
    </row>
    <row r="316" spans="1:13" x14ac:dyDescent="0.3">
      <c r="A316" s="3">
        <v>73022</v>
      </c>
      <c r="B316" s="4">
        <v>266</v>
      </c>
      <c r="C316" s="4">
        <v>292</v>
      </c>
      <c r="D316" s="4">
        <v>294</v>
      </c>
      <c r="E316" s="4">
        <v>301</v>
      </c>
      <c r="F316" s="4">
        <v>299</v>
      </c>
      <c r="G316" s="4">
        <v>305</v>
      </c>
      <c r="H316" s="4">
        <v>279</v>
      </c>
      <c r="I316" s="4">
        <v>278</v>
      </c>
      <c r="J316" s="4">
        <v>283</v>
      </c>
      <c r="K316" s="4">
        <v>285</v>
      </c>
      <c r="L316" s="4">
        <v>271</v>
      </c>
      <c r="M316" s="4">
        <v>3153</v>
      </c>
    </row>
    <row r="317" spans="1:13" x14ac:dyDescent="0.3">
      <c r="A317" s="3">
        <v>73032</v>
      </c>
      <c r="B317" s="4">
        <v>463</v>
      </c>
      <c r="C317" s="4">
        <v>469</v>
      </c>
      <c r="D317" s="4">
        <v>469</v>
      </c>
      <c r="E317" s="4">
        <v>477</v>
      </c>
      <c r="F317" s="4">
        <v>487</v>
      </c>
      <c r="G317" s="4">
        <v>503</v>
      </c>
      <c r="H317" s="4">
        <v>507</v>
      </c>
      <c r="I317" s="4">
        <v>520</v>
      </c>
      <c r="J317" s="4">
        <v>528</v>
      </c>
      <c r="K317" s="4">
        <v>544</v>
      </c>
      <c r="L317" s="4">
        <v>529</v>
      </c>
      <c r="M317" s="4">
        <v>5496</v>
      </c>
    </row>
    <row r="318" spans="1:13" x14ac:dyDescent="0.3">
      <c r="A318" s="3">
        <v>73040</v>
      </c>
      <c r="B318" s="4">
        <v>343</v>
      </c>
      <c r="C318" s="4">
        <v>338</v>
      </c>
      <c r="D318" s="4">
        <v>330</v>
      </c>
      <c r="E318" s="4">
        <v>333</v>
      </c>
      <c r="F318" s="4">
        <v>346</v>
      </c>
      <c r="G318" s="4">
        <v>367</v>
      </c>
      <c r="H318" s="4">
        <v>399</v>
      </c>
      <c r="I318" s="4">
        <v>409</v>
      </c>
      <c r="J318" s="4">
        <v>431</v>
      </c>
      <c r="K318" s="4">
        <v>442</v>
      </c>
      <c r="L318" s="4">
        <v>432</v>
      </c>
      <c r="M318" s="4">
        <v>4170</v>
      </c>
    </row>
    <row r="319" spans="1:13" x14ac:dyDescent="0.3">
      <c r="A319" s="3">
        <v>73042</v>
      </c>
      <c r="B319" s="4">
        <v>1637</v>
      </c>
      <c r="C319" s="4">
        <v>1622</v>
      </c>
      <c r="D319" s="4">
        <v>1608</v>
      </c>
      <c r="E319" s="4">
        <v>1609</v>
      </c>
      <c r="F319" s="4">
        <v>1568</v>
      </c>
      <c r="G319" s="4">
        <v>1586</v>
      </c>
      <c r="H319" s="4">
        <v>1613</v>
      </c>
      <c r="I319" s="4">
        <v>1630</v>
      </c>
      <c r="J319" s="4">
        <v>1688</v>
      </c>
      <c r="K319" s="4">
        <v>1727</v>
      </c>
      <c r="L319" s="4">
        <v>1679</v>
      </c>
      <c r="M319" s="4">
        <v>17967</v>
      </c>
    </row>
    <row r="320" spans="1:13" x14ac:dyDescent="0.3">
      <c r="A320" s="3">
        <v>73066</v>
      </c>
      <c r="B320" s="4">
        <v>822</v>
      </c>
      <c r="C320" s="4">
        <v>838</v>
      </c>
      <c r="D320" s="4">
        <v>858</v>
      </c>
      <c r="E320" s="4">
        <v>876</v>
      </c>
      <c r="F320" s="4">
        <v>885</v>
      </c>
      <c r="G320" s="4">
        <v>876</v>
      </c>
      <c r="H320" s="4">
        <v>891</v>
      </c>
      <c r="I320" s="4">
        <v>907</v>
      </c>
      <c r="J320" s="4">
        <v>891</v>
      </c>
      <c r="K320" s="4">
        <v>884</v>
      </c>
      <c r="L320" s="4">
        <v>903</v>
      </c>
      <c r="M320" s="4">
        <v>9631</v>
      </c>
    </row>
    <row r="321" spans="1:13" x14ac:dyDescent="0.3">
      <c r="A321" s="3">
        <v>73083</v>
      </c>
      <c r="B321" s="4">
        <v>1743</v>
      </c>
      <c r="C321" s="4">
        <v>1715</v>
      </c>
      <c r="D321" s="4">
        <v>1726</v>
      </c>
      <c r="E321" s="4">
        <v>1743</v>
      </c>
      <c r="F321" s="4">
        <v>1763</v>
      </c>
      <c r="G321" s="4">
        <v>1762</v>
      </c>
      <c r="H321" s="4">
        <v>1784</v>
      </c>
      <c r="I321" s="4">
        <v>1821</v>
      </c>
      <c r="J321" s="4">
        <v>1852</v>
      </c>
      <c r="K321" s="4">
        <v>1826</v>
      </c>
      <c r="L321" s="4">
        <v>1838</v>
      </c>
      <c r="M321" s="4">
        <v>19573</v>
      </c>
    </row>
    <row r="322" spans="1:13" x14ac:dyDescent="0.3">
      <c r="A322" s="3">
        <v>73098</v>
      </c>
      <c r="B322" s="4">
        <v>434</v>
      </c>
      <c r="C322" s="4">
        <v>436</v>
      </c>
      <c r="D322" s="4">
        <v>433</v>
      </c>
      <c r="E322" s="4">
        <v>431</v>
      </c>
      <c r="F322" s="4">
        <v>442</v>
      </c>
      <c r="G322" s="4">
        <v>473</v>
      </c>
      <c r="H322" s="4">
        <v>452</v>
      </c>
      <c r="I322" s="4">
        <v>469</v>
      </c>
      <c r="J322" s="4">
        <v>463</v>
      </c>
      <c r="K322" s="4">
        <v>459</v>
      </c>
      <c r="L322" s="4">
        <v>469</v>
      </c>
      <c r="M322" s="4">
        <v>4961</v>
      </c>
    </row>
    <row r="323" spans="1:13" x14ac:dyDescent="0.3">
      <c r="A323" s="3">
        <v>73107</v>
      </c>
      <c r="B323" s="4">
        <v>2152</v>
      </c>
      <c r="C323" s="4">
        <v>2202</v>
      </c>
      <c r="D323" s="4">
        <v>2242</v>
      </c>
      <c r="E323" s="4">
        <v>2266</v>
      </c>
      <c r="F323" s="4">
        <v>2227</v>
      </c>
      <c r="G323" s="4">
        <v>2268</v>
      </c>
      <c r="H323" s="4">
        <v>2346</v>
      </c>
      <c r="I323" s="4">
        <v>2373</v>
      </c>
      <c r="J323" s="4">
        <v>2416</v>
      </c>
      <c r="K323" s="4">
        <v>2458</v>
      </c>
      <c r="L323" s="4">
        <v>2505</v>
      </c>
      <c r="M323" s="4">
        <v>25455</v>
      </c>
    </row>
    <row r="324" spans="1:13" x14ac:dyDescent="0.3">
      <c r="A324" s="3">
        <v>73109</v>
      </c>
      <c r="B324" s="4">
        <v>300</v>
      </c>
      <c r="C324" s="4">
        <v>293</v>
      </c>
      <c r="D324" s="4">
        <v>290</v>
      </c>
      <c r="E324" s="4">
        <v>288</v>
      </c>
      <c r="F324" s="4">
        <v>277</v>
      </c>
      <c r="G324" s="4">
        <v>307</v>
      </c>
      <c r="H324" s="4">
        <v>282</v>
      </c>
      <c r="I324" s="4">
        <v>285</v>
      </c>
      <c r="J324" s="4">
        <v>275</v>
      </c>
      <c r="K324" s="4">
        <v>271</v>
      </c>
      <c r="L324" s="4">
        <v>271</v>
      </c>
      <c r="M324" s="4">
        <v>3139</v>
      </c>
    </row>
    <row r="325" spans="1:13" x14ac:dyDescent="0.3">
      <c r="A325" s="3" t="s">
        <v>56</v>
      </c>
      <c r="B325" s="4">
        <v>382089</v>
      </c>
      <c r="C325" s="4">
        <v>383901</v>
      </c>
      <c r="D325" s="4">
        <v>388613</v>
      </c>
      <c r="E325" s="4">
        <v>394285</v>
      </c>
      <c r="F325" s="4">
        <v>401666</v>
      </c>
      <c r="G325" s="4">
        <v>412981</v>
      </c>
      <c r="H325" s="4">
        <v>424804</v>
      </c>
      <c r="I325" s="4">
        <v>434259</v>
      </c>
      <c r="J325" s="4">
        <v>440759</v>
      </c>
      <c r="K325" s="4">
        <v>444278</v>
      </c>
      <c r="L325" s="4">
        <v>444980</v>
      </c>
      <c r="M325" s="4">
        <v>4552615</v>
      </c>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1E6E-9A9B-4583-82BA-AB19BAEFBC0D}">
  <dimension ref="A1:D3510"/>
  <sheetViews>
    <sheetView workbookViewId="0">
      <selection activeCell="C69" sqref="C69"/>
    </sheetView>
  </sheetViews>
  <sheetFormatPr defaultRowHeight="14.4" x14ac:dyDescent="0.3"/>
  <cols>
    <col min="1" max="4" width="13" customWidth="1"/>
    <col min="5" max="5" width="9.5546875" customWidth="1"/>
  </cols>
  <sheetData>
    <row r="1" spans="1:4" x14ac:dyDescent="0.3">
      <c r="A1" t="s">
        <v>48</v>
      </c>
      <c r="B1" t="s">
        <v>49</v>
      </c>
      <c r="C1" t="s">
        <v>50</v>
      </c>
      <c r="D1" t="s">
        <v>51</v>
      </c>
    </row>
    <row r="2" spans="1:4" x14ac:dyDescent="0.3">
      <c r="A2">
        <v>11001</v>
      </c>
      <c r="B2">
        <v>2009</v>
      </c>
      <c r="C2">
        <v>515</v>
      </c>
      <c r="D2">
        <v>818</v>
      </c>
    </row>
    <row r="3" spans="1:4" x14ac:dyDescent="0.3">
      <c r="A3">
        <v>11001</v>
      </c>
      <c r="B3">
        <v>2010</v>
      </c>
      <c r="C3">
        <v>512</v>
      </c>
      <c r="D3">
        <v>802</v>
      </c>
    </row>
    <row r="4" spans="1:4" x14ac:dyDescent="0.3">
      <c r="A4">
        <v>11001</v>
      </c>
      <c r="B4">
        <v>2011</v>
      </c>
      <c r="C4">
        <v>503</v>
      </c>
      <c r="D4">
        <v>808</v>
      </c>
    </row>
    <row r="5" spans="1:4" x14ac:dyDescent="0.3">
      <c r="A5">
        <v>11001</v>
      </c>
      <c r="B5">
        <v>2012</v>
      </c>
      <c r="C5">
        <v>515</v>
      </c>
      <c r="D5">
        <v>787</v>
      </c>
    </row>
    <row r="6" spans="1:4" x14ac:dyDescent="0.3">
      <c r="A6">
        <v>11001</v>
      </c>
      <c r="B6">
        <v>2013</v>
      </c>
      <c r="C6">
        <v>517</v>
      </c>
      <c r="D6">
        <v>790</v>
      </c>
    </row>
    <row r="7" spans="1:4" x14ac:dyDescent="0.3">
      <c r="A7">
        <v>11001</v>
      </c>
      <c r="B7">
        <v>2014</v>
      </c>
      <c r="C7">
        <v>518</v>
      </c>
      <c r="D7">
        <v>788</v>
      </c>
    </row>
    <row r="8" spans="1:4" x14ac:dyDescent="0.3">
      <c r="A8">
        <v>11001</v>
      </c>
      <c r="B8">
        <v>2015</v>
      </c>
      <c r="C8">
        <v>528</v>
      </c>
      <c r="D8">
        <v>805</v>
      </c>
    </row>
    <row r="9" spans="1:4" x14ac:dyDescent="0.3">
      <c r="A9">
        <v>11001</v>
      </c>
      <c r="B9">
        <v>2016</v>
      </c>
      <c r="C9">
        <v>509</v>
      </c>
      <c r="D9">
        <v>824</v>
      </c>
    </row>
    <row r="10" spans="1:4" x14ac:dyDescent="0.3">
      <c r="A10">
        <v>11001</v>
      </c>
      <c r="B10">
        <v>2017</v>
      </c>
      <c r="C10">
        <v>513</v>
      </c>
      <c r="D10">
        <v>810</v>
      </c>
    </row>
    <row r="11" spans="1:4" x14ac:dyDescent="0.3">
      <c r="A11">
        <v>11001</v>
      </c>
      <c r="B11">
        <v>2018</v>
      </c>
      <c r="C11">
        <v>486</v>
      </c>
      <c r="D11">
        <v>816</v>
      </c>
    </row>
    <row r="12" spans="1:4" x14ac:dyDescent="0.3">
      <c r="A12">
        <v>11001</v>
      </c>
      <c r="B12">
        <v>2019</v>
      </c>
      <c r="C12">
        <v>461</v>
      </c>
      <c r="D12">
        <v>820</v>
      </c>
    </row>
    <row r="13" spans="1:4" x14ac:dyDescent="0.3">
      <c r="A13">
        <v>11002</v>
      </c>
      <c r="B13">
        <v>2009</v>
      </c>
      <c r="C13">
        <v>21987</v>
      </c>
      <c r="D13">
        <v>29535</v>
      </c>
    </row>
    <row r="14" spans="1:4" x14ac:dyDescent="0.3">
      <c r="A14">
        <v>11002</v>
      </c>
      <c r="B14">
        <v>2010</v>
      </c>
      <c r="C14">
        <v>22762</v>
      </c>
      <c r="D14">
        <v>30164</v>
      </c>
    </row>
    <row r="15" spans="1:4" x14ac:dyDescent="0.3">
      <c r="A15">
        <v>11002</v>
      </c>
      <c r="B15">
        <v>2011</v>
      </c>
      <c r="C15">
        <v>23383</v>
      </c>
      <c r="D15">
        <v>31188</v>
      </c>
    </row>
    <row r="16" spans="1:4" x14ac:dyDescent="0.3">
      <c r="A16">
        <v>11002</v>
      </c>
      <c r="B16">
        <v>2012</v>
      </c>
      <c r="C16">
        <v>24087</v>
      </c>
      <c r="D16">
        <v>32090</v>
      </c>
    </row>
    <row r="17" spans="1:4" x14ac:dyDescent="0.3">
      <c r="A17">
        <v>11002</v>
      </c>
      <c r="B17">
        <v>2013</v>
      </c>
      <c r="C17">
        <v>24626</v>
      </c>
      <c r="D17">
        <v>33220</v>
      </c>
    </row>
    <row r="18" spans="1:4" x14ac:dyDescent="0.3">
      <c r="A18">
        <v>11002</v>
      </c>
      <c r="B18">
        <v>2014</v>
      </c>
      <c r="C18">
        <v>24933</v>
      </c>
      <c r="D18">
        <v>34636</v>
      </c>
    </row>
    <row r="19" spans="1:4" x14ac:dyDescent="0.3">
      <c r="A19">
        <v>11002</v>
      </c>
      <c r="B19">
        <v>2015</v>
      </c>
      <c r="C19">
        <v>24885</v>
      </c>
      <c r="D19">
        <v>36126</v>
      </c>
    </row>
    <row r="20" spans="1:4" x14ac:dyDescent="0.3">
      <c r="A20">
        <v>11002</v>
      </c>
      <c r="B20">
        <v>2016</v>
      </c>
      <c r="C20">
        <v>25098</v>
      </c>
      <c r="D20">
        <v>37328</v>
      </c>
    </row>
    <row r="21" spans="1:4" x14ac:dyDescent="0.3">
      <c r="A21">
        <v>11002</v>
      </c>
      <c r="B21">
        <v>2017</v>
      </c>
      <c r="C21">
        <v>25028</v>
      </c>
      <c r="D21">
        <v>38162</v>
      </c>
    </row>
    <row r="22" spans="1:4" x14ac:dyDescent="0.3">
      <c r="A22">
        <v>11002</v>
      </c>
      <c r="B22">
        <v>2018</v>
      </c>
      <c r="C22">
        <v>24524</v>
      </c>
      <c r="D22">
        <v>38558</v>
      </c>
    </row>
    <row r="23" spans="1:4" x14ac:dyDescent="0.3">
      <c r="A23">
        <v>11002</v>
      </c>
      <c r="B23">
        <v>2019</v>
      </c>
      <c r="C23">
        <v>24459</v>
      </c>
      <c r="D23">
        <v>38761</v>
      </c>
    </row>
    <row r="24" spans="1:4" x14ac:dyDescent="0.3">
      <c r="A24">
        <v>11004</v>
      </c>
      <c r="B24">
        <v>2009</v>
      </c>
      <c r="C24">
        <v>460</v>
      </c>
      <c r="D24">
        <v>828</v>
      </c>
    </row>
    <row r="25" spans="1:4" x14ac:dyDescent="0.3">
      <c r="A25">
        <v>11004</v>
      </c>
      <c r="B25">
        <v>2010</v>
      </c>
      <c r="C25">
        <v>443</v>
      </c>
      <c r="D25">
        <v>825</v>
      </c>
    </row>
    <row r="26" spans="1:4" x14ac:dyDescent="0.3">
      <c r="A26">
        <v>11004</v>
      </c>
      <c r="B26">
        <v>2011</v>
      </c>
      <c r="C26">
        <v>443</v>
      </c>
      <c r="D26">
        <v>813</v>
      </c>
    </row>
    <row r="27" spans="1:4" x14ac:dyDescent="0.3">
      <c r="A27">
        <v>11004</v>
      </c>
      <c r="B27">
        <v>2012</v>
      </c>
      <c r="C27">
        <v>481</v>
      </c>
      <c r="D27">
        <v>767</v>
      </c>
    </row>
    <row r="28" spans="1:4" x14ac:dyDescent="0.3">
      <c r="A28">
        <v>11004</v>
      </c>
      <c r="B28">
        <v>2013</v>
      </c>
      <c r="C28">
        <v>464</v>
      </c>
      <c r="D28">
        <v>780</v>
      </c>
    </row>
    <row r="29" spans="1:4" x14ac:dyDescent="0.3">
      <c r="A29">
        <v>11004</v>
      </c>
      <c r="B29">
        <v>2014</v>
      </c>
      <c r="C29">
        <v>458</v>
      </c>
      <c r="D29">
        <v>789</v>
      </c>
    </row>
    <row r="30" spans="1:4" x14ac:dyDescent="0.3">
      <c r="A30">
        <v>11004</v>
      </c>
      <c r="B30">
        <v>2015</v>
      </c>
      <c r="C30">
        <v>468</v>
      </c>
      <c r="D30">
        <v>830</v>
      </c>
    </row>
    <row r="31" spans="1:4" x14ac:dyDescent="0.3">
      <c r="A31">
        <v>11004</v>
      </c>
      <c r="B31">
        <v>2016</v>
      </c>
      <c r="C31">
        <v>443</v>
      </c>
      <c r="D31">
        <v>819</v>
      </c>
    </row>
    <row r="32" spans="1:4" x14ac:dyDescent="0.3">
      <c r="A32">
        <v>11004</v>
      </c>
      <c r="B32">
        <v>2017</v>
      </c>
      <c r="C32">
        <v>448</v>
      </c>
      <c r="D32">
        <v>824</v>
      </c>
    </row>
    <row r="33" spans="1:4" x14ac:dyDescent="0.3">
      <c r="A33">
        <v>11004</v>
      </c>
      <c r="B33">
        <v>2018</v>
      </c>
      <c r="C33">
        <v>426</v>
      </c>
      <c r="D33">
        <v>828</v>
      </c>
    </row>
    <row r="34" spans="1:4" x14ac:dyDescent="0.3">
      <c r="A34">
        <v>11004</v>
      </c>
      <c r="B34">
        <v>2019</v>
      </c>
      <c r="C34">
        <v>405</v>
      </c>
      <c r="D34">
        <v>834</v>
      </c>
    </row>
    <row r="35" spans="1:4" x14ac:dyDescent="0.3">
      <c r="A35">
        <v>11005</v>
      </c>
      <c r="B35">
        <v>2009</v>
      </c>
      <c r="C35">
        <v>687</v>
      </c>
      <c r="D35">
        <v>972</v>
      </c>
    </row>
    <row r="36" spans="1:4" x14ac:dyDescent="0.3">
      <c r="A36">
        <v>11005</v>
      </c>
      <c r="B36">
        <v>2010</v>
      </c>
      <c r="C36">
        <v>691</v>
      </c>
      <c r="D36">
        <v>1022</v>
      </c>
    </row>
    <row r="37" spans="1:4" x14ac:dyDescent="0.3">
      <c r="A37">
        <v>11005</v>
      </c>
      <c r="B37">
        <v>2011</v>
      </c>
      <c r="C37">
        <v>647</v>
      </c>
      <c r="D37">
        <v>1054</v>
      </c>
    </row>
    <row r="38" spans="1:4" x14ac:dyDescent="0.3">
      <c r="A38">
        <v>11005</v>
      </c>
      <c r="B38">
        <v>2012</v>
      </c>
      <c r="C38">
        <v>632</v>
      </c>
      <c r="D38">
        <v>1037</v>
      </c>
    </row>
    <row r="39" spans="1:4" x14ac:dyDescent="0.3">
      <c r="A39">
        <v>11005</v>
      </c>
      <c r="B39">
        <v>2013</v>
      </c>
      <c r="C39">
        <v>622</v>
      </c>
      <c r="D39">
        <v>1050</v>
      </c>
    </row>
    <row r="40" spans="1:4" x14ac:dyDescent="0.3">
      <c r="A40">
        <v>11005</v>
      </c>
      <c r="B40">
        <v>2014</v>
      </c>
      <c r="C40">
        <v>623</v>
      </c>
      <c r="D40">
        <v>1057</v>
      </c>
    </row>
    <row r="41" spans="1:4" x14ac:dyDescent="0.3">
      <c r="A41">
        <v>11005</v>
      </c>
      <c r="B41">
        <v>2015</v>
      </c>
      <c r="C41">
        <v>653</v>
      </c>
      <c r="D41">
        <v>1051</v>
      </c>
    </row>
    <row r="42" spans="1:4" x14ac:dyDescent="0.3">
      <c r="A42">
        <v>11005</v>
      </c>
      <c r="B42">
        <v>2016</v>
      </c>
      <c r="C42">
        <v>713</v>
      </c>
      <c r="D42">
        <v>1036</v>
      </c>
    </row>
    <row r="43" spans="1:4" x14ac:dyDescent="0.3">
      <c r="A43">
        <v>11005</v>
      </c>
      <c r="B43">
        <v>2017</v>
      </c>
      <c r="C43">
        <v>706</v>
      </c>
      <c r="D43">
        <v>1028</v>
      </c>
    </row>
    <row r="44" spans="1:4" x14ac:dyDescent="0.3">
      <c r="A44">
        <v>11005</v>
      </c>
      <c r="B44">
        <v>2018</v>
      </c>
      <c r="C44">
        <v>696</v>
      </c>
      <c r="D44">
        <v>1084</v>
      </c>
    </row>
    <row r="45" spans="1:4" x14ac:dyDescent="0.3">
      <c r="A45">
        <v>11005</v>
      </c>
      <c r="B45">
        <v>2019</v>
      </c>
      <c r="C45">
        <v>694</v>
      </c>
      <c r="D45">
        <v>1139</v>
      </c>
    </row>
    <row r="46" spans="1:4" x14ac:dyDescent="0.3">
      <c r="A46">
        <v>11007</v>
      </c>
      <c r="B46">
        <v>2009</v>
      </c>
      <c r="C46">
        <v>336</v>
      </c>
      <c r="D46">
        <v>659</v>
      </c>
    </row>
    <row r="47" spans="1:4" x14ac:dyDescent="0.3">
      <c r="A47">
        <v>11007</v>
      </c>
      <c r="B47">
        <v>2010</v>
      </c>
      <c r="C47">
        <v>326</v>
      </c>
      <c r="D47">
        <v>671</v>
      </c>
    </row>
    <row r="48" spans="1:4" x14ac:dyDescent="0.3">
      <c r="A48">
        <v>11007</v>
      </c>
      <c r="B48">
        <v>2011</v>
      </c>
      <c r="C48">
        <v>373</v>
      </c>
      <c r="D48">
        <v>696</v>
      </c>
    </row>
    <row r="49" spans="1:4" x14ac:dyDescent="0.3">
      <c r="A49">
        <v>11007</v>
      </c>
      <c r="B49">
        <v>2012</v>
      </c>
      <c r="C49">
        <v>379</v>
      </c>
      <c r="D49">
        <v>689</v>
      </c>
    </row>
    <row r="50" spans="1:4" x14ac:dyDescent="0.3">
      <c r="A50">
        <v>11007</v>
      </c>
      <c r="B50">
        <v>2013</v>
      </c>
      <c r="C50">
        <v>412</v>
      </c>
      <c r="D50">
        <v>669</v>
      </c>
    </row>
    <row r="51" spans="1:4" x14ac:dyDescent="0.3">
      <c r="A51">
        <v>11007</v>
      </c>
      <c r="B51">
        <v>2014</v>
      </c>
      <c r="C51">
        <v>421</v>
      </c>
      <c r="D51">
        <v>672</v>
      </c>
    </row>
    <row r="52" spans="1:4" x14ac:dyDescent="0.3">
      <c r="A52">
        <v>11007</v>
      </c>
      <c r="B52">
        <v>2015</v>
      </c>
      <c r="C52">
        <v>443</v>
      </c>
      <c r="D52">
        <v>657</v>
      </c>
    </row>
    <row r="53" spans="1:4" x14ac:dyDescent="0.3">
      <c r="A53">
        <v>11007</v>
      </c>
      <c r="B53">
        <v>2016</v>
      </c>
      <c r="C53">
        <v>427</v>
      </c>
      <c r="D53">
        <v>668</v>
      </c>
    </row>
    <row r="54" spans="1:4" x14ac:dyDescent="0.3">
      <c r="A54">
        <v>11007</v>
      </c>
      <c r="B54">
        <v>2017</v>
      </c>
      <c r="C54">
        <v>417</v>
      </c>
      <c r="D54">
        <v>649</v>
      </c>
    </row>
    <row r="55" spans="1:4" x14ac:dyDescent="0.3">
      <c r="A55">
        <v>11007</v>
      </c>
      <c r="B55">
        <v>2018</v>
      </c>
      <c r="C55">
        <v>435</v>
      </c>
      <c r="D55">
        <v>639</v>
      </c>
    </row>
    <row r="56" spans="1:4" x14ac:dyDescent="0.3">
      <c r="A56">
        <v>11007</v>
      </c>
      <c r="B56">
        <v>2019</v>
      </c>
      <c r="C56">
        <v>416</v>
      </c>
      <c r="D56">
        <v>672</v>
      </c>
    </row>
    <row r="57" spans="1:4" x14ac:dyDescent="0.3">
      <c r="A57">
        <v>11008</v>
      </c>
      <c r="B57">
        <v>2009</v>
      </c>
      <c r="C57">
        <v>1476</v>
      </c>
      <c r="D57">
        <v>2900</v>
      </c>
    </row>
    <row r="58" spans="1:4" x14ac:dyDescent="0.3">
      <c r="A58">
        <v>11008</v>
      </c>
      <c r="B58">
        <v>2010</v>
      </c>
      <c r="C58">
        <v>1545</v>
      </c>
      <c r="D58">
        <v>2892</v>
      </c>
    </row>
    <row r="59" spans="1:4" x14ac:dyDescent="0.3">
      <c r="A59">
        <v>11008</v>
      </c>
      <c r="B59">
        <v>2011</v>
      </c>
      <c r="C59">
        <v>1573</v>
      </c>
      <c r="D59">
        <v>2851</v>
      </c>
    </row>
    <row r="60" spans="1:4" x14ac:dyDescent="0.3">
      <c r="A60">
        <v>11008</v>
      </c>
      <c r="B60">
        <v>2012</v>
      </c>
      <c r="C60">
        <v>1608</v>
      </c>
      <c r="D60">
        <v>2827</v>
      </c>
    </row>
    <row r="61" spans="1:4" x14ac:dyDescent="0.3">
      <c r="A61">
        <v>11008</v>
      </c>
      <c r="B61">
        <v>2013</v>
      </c>
      <c r="C61">
        <v>1625</v>
      </c>
      <c r="D61">
        <v>2918</v>
      </c>
    </row>
    <row r="62" spans="1:4" x14ac:dyDescent="0.3">
      <c r="A62">
        <v>11008</v>
      </c>
      <c r="B62">
        <v>2014</v>
      </c>
      <c r="C62">
        <v>1681</v>
      </c>
      <c r="D62">
        <v>2917</v>
      </c>
    </row>
    <row r="63" spans="1:4" x14ac:dyDescent="0.3">
      <c r="A63">
        <v>11008</v>
      </c>
      <c r="B63">
        <v>2015</v>
      </c>
      <c r="C63">
        <v>1654</v>
      </c>
      <c r="D63">
        <v>2962</v>
      </c>
    </row>
    <row r="64" spans="1:4" x14ac:dyDescent="0.3">
      <c r="A64">
        <v>11008</v>
      </c>
      <c r="B64">
        <v>2016</v>
      </c>
      <c r="C64">
        <v>1686</v>
      </c>
      <c r="D64">
        <v>3029</v>
      </c>
    </row>
    <row r="65" spans="1:4" x14ac:dyDescent="0.3">
      <c r="A65">
        <v>11008</v>
      </c>
      <c r="B65">
        <v>2017</v>
      </c>
      <c r="C65">
        <v>1656</v>
      </c>
      <c r="D65">
        <v>3108</v>
      </c>
    </row>
    <row r="66" spans="1:4" x14ac:dyDescent="0.3">
      <c r="A66">
        <v>11008</v>
      </c>
      <c r="B66">
        <v>2018</v>
      </c>
      <c r="C66">
        <v>1634</v>
      </c>
      <c r="D66">
        <v>3156</v>
      </c>
    </row>
    <row r="67" spans="1:4" x14ac:dyDescent="0.3">
      <c r="A67">
        <v>11008</v>
      </c>
      <c r="B67">
        <v>2019</v>
      </c>
      <c r="C67">
        <v>1649</v>
      </c>
      <c r="D67">
        <v>3179</v>
      </c>
    </row>
    <row r="68" spans="1:4" x14ac:dyDescent="0.3">
      <c r="A68">
        <v>11009</v>
      </c>
      <c r="B68">
        <v>2009</v>
      </c>
      <c r="C68">
        <v>869</v>
      </c>
      <c r="D68">
        <v>1422</v>
      </c>
    </row>
    <row r="69" spans="1:4" x14ac:dyDescent="0.3">
      <c r="A69">
        <v>11009</v>
      </c>
      <c r="B69">
        <v>2010</v>
      </c>
      <c r="C69">
        <v>922</v>
      </c>
      <c r="D69">
        <v>1386</v>
      </c>
    </row>
    <row r="70" spans="1:4" x14ac:dyDescent="0.3">
      <c r="A70">
        <v>11009</v>
      </c>
      <c r="B70">
        <v>2011</v>
      </c>
      <c r="C70">
        <v>899</v>
      </c>
      <c r="D70">
        <v>1398</v>
      </c>
    </row>
    <row r="71" spans="1:4" x14ac:dyDescent="0.3">
      <c r="A71">
        <v>11009</v>
      </c>
      <c r="B71">
        <v>2012</v>
      </c>
      <c r="C71">
        <v>948</v>
      </c>
      <c r="D71">
        <v>1349</v>
      </c>
    </row>
    <row r="72" spans="1:4" x14ac:dyDescent="0.3">
      <c r="A72">
        <v>11009</v>
      </c>
      <c r="B72">
        <v>2013</v>
      </c>
      <c r="C72">
        <v>887</v>
      </c>
      <c r="D72">
        <v>1415</v>
      </c>
    </row>
    <row r="73" spans="1:4" x14ac:dyDescent="0.3">
      <c r="A73">
        <v>11009</v>
      </c>
      <c r="B73">
        <v>2014</v>
      </c>
      <c r="C73">
        <v>887</v>
      </c>
      <c r="D73">
        <v>1429</v>
      </c>
    </row>
    <row r="74" spans="1:4" x14ac:dyDescent="0.3">
      <c r="A74">
        <v>11009</v>
      </c>
      <c r="B74">
        <v>2015</v>
      </c>
      <c r="C74">
        <v>905</v>
      </c>
      <c r="D74">
        <v>1460</v>
      </c>
    </row>
    <row r="75" spans="1:4" x14ac:dyDescent="0.3">
      <c r="A75">
        <v>11009</v>
      </c>
      <c r="B75">
        <v>2016</v>
      </c>
      <c r="C75">
        <v>903</v>
      </c>
      <c r="D75">
        <v>1477</v>
      </c>
    </row>
    <row r="76" spans="1:4" x14ac:dyDescent="0.3">
      <c r="A76">
        <v>11009</v>
      </c>
      <c r="B76">
        <v>2017</v>
      </c>
      <c r="C76">
        <v>914</v>
      </c>
      <c r="D76">
        <v>1487</v>
      </c>
    </row>
    <row r="77" spans="1:4" x14ac:dyDescent="0.3">
      <c r="A77">
        <v>11009</v>
      </c>
      <c r="B77">
        <v>2018</v>
      </c>
      <c r="C77">
        <v>940</v>
      </c>
      <c r="D77">
        <v>1466</v>
      </c>
    </row>
    <row r="78" spans="1:4" x14ac:dyDescent="0.3">
      <c r="A78">
        <v>11009</v>
      </c>
      <c r="B78">
        <v>2019</v>
      </c>
      <c r="C78">
        <v>973</v>
      </c>
      <c r="D78">
        <v>1470</v>
      </c>
    </row>
    <row r="79" spans="1:4" x14ac:dyDescent="0.3">
      <c r="A79">
        <v>11013</v>
      </c>
      <c r="B79">
        <v>2009</v>
      </c>
      <c r="C79">
        <v>733</v>
      </c>
      <c r="D79">
        <v>1456</v>
      </c>
    </row>
    <row r="80" spans="1:4" x14ac:dyDescent="0.3">
      <c r="A80">
        <v>11013</v>
      </c>
      <c r="B80">
        <v>2010</v>
      </c>
      <c r="C80">
        <v>751</v>
      </c>
      <c r="D80">
        <v>1437</v>
      </c>
    </row>
    <row r="81" spans="1:4" x14ac:dyDescent="0.3">
      <c r="A81">
        <v>11013</v>
      </c>
      <c r="B81">
        <v>2011</v>
      </c>
      <c r="C81">
        <v>821</v>
      </c>
      <c r="D81">
        <v>1408</v>
      </c>
    </row>
    <row r="82" spans="1:4" x14ac:dyDescent="0.3">
      <c r="A82">
        <v>11013</v>
      </c>
      <c r="B82">
        <v>2012</v>
      </c>
      <c r="C82">
        <v>876</v>
      </c>
      <c r="D82">
        <v>1474</v>
      </c>
    </row>
    <row r="83" spans="1:4" x14ac:dyDescent="0.3">
      <c r="A83">
        <v>11013</v>
      </c>
      <c r="B83">
        <v>2013</v>
      </c>
      <c r="C83">
        <v>892</v>
      </c>
      <c r="D83">
        <v>1514</v>
      </c>
    </row>
    <row r="84" spans="1:4" x14ac:dyDescent="0.3">
      <c r="A84">
        <v>11013</v>
      </c>
      <c r="B84">
        <v>2014</v>
      </c>
      <c r="C84">
        <v>887</v>
      </c>
      <c r="D84">
        <v>1556</v>
      </c>
    </row>
    <row r="85" spans="1:4" x14ac:dyDescent="0.3">
      <c r="A85">
        <v>11013</v>
      </c>
      <c r="B85">
        <v>2015</v>
      </c>
      <c r="C85">
        <v>901</v>
      </c>
      <c r="D85">
        <v>1577</v>
      </c>
    </row>
    <row r="86" spans="1:4" x14ac:dyDescent="0.3">
      <c r="A86">
        <v>11013</v>
      </c>
      <c r="B86">
        <v>2016</v>
      </c>
      <c r="C86">
        <v>890</v>
      </c>
      <c r="D86">
        <v>1628</v>
      </c>
    </row>
    <row r="87" spans="1:4" x14ac:dyDescent="0.3">
      <c r="A87">
        <v>11013</v>
      </c>
      <c r="B87">
        <v>2017</v>
      </c>
      <c r="C87">
        <v>890</v>
      </c>
      <c r="D87">
        <v>1662</v>
      </c>
    </row>
    <row r="88" spans="1:4" x14ac:dyDescent="0.3">
      <c r="A88">
        <v>11013</v>
      </c>
      <c r="B88">
        <v>2018</v>
      </c>
      <c r="C88">
        <v>885</v>
      </c>
      <c r="D88">
        <v>1752</v>
      </c>
    </row>
    <row r="89" spans="1:4" x14ac:dyDescent="0.3">
      <c r="A89">
        <v>11013</v>
      </c>
      <c r="B89">
        <v>2019</v>
      </c>
      <c r="C89">
        <v>888</v>
      </c>
      <c r="D89">
        <v>1759</v>
      </c>
    </row>
    <row r="90" spans="1:4" x14ac:dyDescent="0.3">
      <c r="A90">
        <v>11016</v>
      </c>
      <c r="B90">
        <v>2009</v>
      </c>
      <c r="C90">
        <v>722</v>
      </c>
      <c r="D90">
        <v>1271</v>
      </c>
    </row>
    <row r="91" spans="1:4" x14ac:dyDescent="0.3">
      <c r="A91">
        <v>11016</v>
      </c>
      <c r="B91">
        <v>2010</v>
      </c>
      <c r="C91">
        <v>750</v>
      </c>
      <c r="D91">
        <v>1212</v>
      </c>
    </row>
    <row r="92" spans="1:4" x14ac:dyDescent="0.3">
      <c r="A92">
        <v>11016</v>
      </c>
      <c r="B92">
        <v>2011</v>
      </c>
      <c r="C92">
        <v>754</v>
      </c>
      <c r="D92">
        <v>1198</v>
      </c>
    </row>
    <row r="93" spans="1:4" x14ac:dyDescent="0.3">
      <c r="A93">
        <v>11016</v>
      </c>
      <c r="B93">
        <v>2012</v>
      </c>
      <c r="C93">
        <v>769</v>
      </c>
      <c r="D93">
        <v>1203</v>
      </c>
    </row>
    <row r="94" spans="1:4" x14ac:dyDescent="0.3">
      <c r="A94">
        <v>11016</v>
      </c>
      <c r="B94">
        <v>2013</v>
      </c>
      <c r="C94">
        <v>787</v>
      </c>
      <c r="D94">
        <v>1198</v>
      </c>
    </row>
    <row r="95" spans="1:4" x14ac:dyDescent="0.3">
      <c r="A95">
        <v>11016</v>
      </c>
      <c r="B95">
        <v>2014</v>
      </c>
      <c r="C95">
        <v>828</v>
      </c>
      <c r="D95">
        <v>1233</v>
      </c>
    </row>
    <row r="96" spans="1:4" x14ac:dyDescent="0.3">
      <c r="A96">
        <v>11016</v>
      </c>
      <c r="B96">
        <v>2015</v>
      </c>
      <c r="C96">
        <v>839</v>
      </c>
      <c r="D96">
        <v>1259</v>
      </c>
    </row>
    <row r="97" spans="1:4" x14ac:dyDescent="0.3">
      <c r="A97">
        <v>11016</v>
      </c>
      <c r="B97">
        <v>2016</v>
      </c>
      <c r="C97">
        <v>847</v>
      </c>
      <c r="D97">
        <v>1288</v>
      </c>
    </row>
    <row r="98" spans="1:4" x14ac:dyDescent="0.3">
      <c r="A98">
        <v>11016</v>
      </c>
      <c r="B98">
        <v>2017</v>
      </c>
      <c r="C98">
        <v>855</v>
      </c>
      <c r="D98">
        <v>1324</v>
      </c>
    </row>
    <row r="99" spans="1:4" x14ac:dyDescent="0.3">
      <c r="A99">
        <v>11016</v>
      </c>
      <c r="B99">
        <v>2018</v>
      </c>
      <c r="C99">
        <v>822</v>
      </c>
      <c r="D99">
        <v>1334</v>
      </c>
    </row>
    <row r="100" spans="1:4" x14ac:dyDescent="0.3">
      <c r="A100">
        <v>11016</v>
      </c>
      <c r="B100">
        <v>2019</v>
      </c>
      <c r="C100">
        <v>776</v>
      </c>
      <c r="D100">
        <v>1372</v>
      </c>
    </row>
    <row r="101" spans="1:4" x14ac:dyDescent="0.3">
      <c r="A101">
        <v>11018</v>
      </c>
      <c r="B101">
        <v>2009</v>
      </c>
      <c r="C101">
        <v>404</v>
      </c>
      <c r="D101">
        <v>643</v>
      </c>
    </row>
    <row r="102" spans="1:4" x14ac:dyDescent="0.3">
      <c r="A102">
        <v>11018</v>
      </c>
      <c r="B102">
        <v>2010</v>
      </c>
      <c r="C102">
        <v>444</v>
      </c>
      <c r="D102">
        <v>666</v>
      </c>
    </row>
    <row r="103" spans="1:4" x14ac:dyDescent="0.3">
      <c r="A103">
        <v>11018</v>
      </c>
      <c r="B103">
        <v>2011</v>
      </c>
      <c r="C103">
        <v>478</v>
      </c>
      <c r="D103">
        <v>658</v>
      </c>
    </row>
    <row r="104" spans="1:4" x14ac:dyDescent="0.3">
      <c r="A104">
        <v>11018</v>
      </c>
      <c r="B104">
        <v>2012</v>
      </c>
      <c r="C104">
        <v>482</v>
      </c>
      <c r="D104">
        <v>687</v>
      </c>
    </row>
    <row r="105" spans="1:4" x14ac:dyDescent="0.3">
      <c r="A105">
        <v>11018</v>
      </c>
      <c r="B105">
        <v>2013</v>
      </c>
      <c r="C105">
        <v>499</v>
      </c>
      <c r="D105">
        <v>717</v>
      </c>
    </row>
    <row r="106" spans="1:4" x14ac:dyDescent="0.3">
      <c r="A106">
        <v>11018</v>
      </c>
      <c r="B106">
        <v>2014</v>
      </c>
      <c r="C106">
        <v>508</v>
      </c>
      <c r="D106">
        <v>750</v>
      </c>
    </row>
    <row r="107" spans="1:4" x14ac:dyDescent="0.3">
      <c r="A107">
        <v>11018</v>
      </c>
      <c r="B107">
        <v>2015</v>
      </c>
      <c r="C107">
        <v>481</v>
      </c>
      <c r="D107">
        <v>758</v>
      </c>
    </row>
    <row r="108" spans="1:4" x14ac:dyDescent="0.3">
      <c r="A108">
        <v>11018</v>
      </c>
      <c r="B108">
        <v>2016</v>
      </c>
      <c r="C108">
        <v>465</v>
      </c>
      <c r="D108">
        <v>746</v>
      </c>
    </row>
    <row r="109" spans="1:4" x14ac:dyDescent="0.3">
      <c r="A109">
        <v>11018</v>
      </c>
      <c r="B109">
        <v>2017</v>
      </c>
      <c r="C109">
        <v>473</v>
      </c>
      <c r="D109">
        <v>791</v>
      </c>
    </row>
    <row r="110" spans="1:4" x14ac:dyDescent="0.3">
      <c r="A110">
        <v>11018</v>
      </c>
      <c r="B110">
        <v>2018</v>
      </c>
      <c r="C110">
        <v>481</v>
      </c>
      <c r="D110">
        <v>819</v>
      </c>
    </row>
    <row r="111" spans="1:4" x14ac:dyDescent="0.3">
      <c r="A111">
        <v>11018</v>
      </c>
      <c r="B111">
        <v>2019</v>
      </c>
      <c r="C111">
        <v>460</v>
      </c>
      <c r="D111">
        <v>832</v>
      </c>
    </row>
    <row r="112" spans="1:4" x14ac:dyDescent="0.3">
      <c r="A112">
        <v>11021</v>
      </c>
      <c r="B112">
        <v>2009</v>
      </c>
      <c r="C112">
        <v>477</v>
      </c>
      <c r="D112">
        <v>951</v>
      </c>
    </row>
    <row r="113" spans="1:4" x14ac:dyDescent="0.3">
      <c r="A113">
        <v>11021</v>
      </c>
      <c r="B113">
        <v>2010</v>
      </c>
      <c r="C113">
        <v>494</v>
      </c>
      <c r="D113">
        <v>946</v>
      </c>
    </row>
    <row r="114" spans="1:4" x14ac:dyDescent="0.3">
      <c r="A114">
        <v>11021</v>
      </c>
      <c r="B114">
        <v>2011</v>
      </c>
      <c r="C114">
        <v>501</v>
      </c>
      <c r="D114">
        <v>932</v>
      </c>
    </row>
    <row r="115" spans="1:4" x14ac:dyDescent="0.3">
      <c r="A115">
        <v>11021</v>
      </c>
      <c r="B115">
        <v>2012</v>
      </c>
      <c r="C115">
        <v>532</v>
      </c>
      <c r="D115">
        <v>949</v>
      </c>
    </row>
    <row r="116" spans="1:4" x14ac:dyDescent="0.3">
      <c r="A116">
        <v>11021</v>
      </c>
      <c r="B116">
        <v>2013</v>
      </c>
      <c r="C116">
        <v>518</v>
      </c>
      <c r="D116">
        <v>947</v>
      </c>
    </row>
    <row r="117" spans="1:4" x14ac:dyDescent="0.3">
      <c r="A117">
        <v>11021</v>
      </c>
      <c r="B117">
        <v>2014</v>
      </c>
      <c r="C117">
        <v>504</v>
      </c>
      <c r="D117">
        <v>942</v>
      </c>
    </row>
    <row r="118" spans="1:4" x14ac:dyDescent="0.3">
      <c r="A118">
        <v>11021</v>
      </c>
      <c r="B118">
        <v>2015</v>
      </c>
      <c r="C118">
        <v>489</v>
      </c>
      <c r="D118">
        <v>941</v>
      </c>
    </row>
    <row r="119" spans="1:4" x14ac:dyDescent="0.3">
      <c r="A119">
        <v>11021</v>
      </c>
      <c r="B119">
        <v>2016</v>
      </c>
      <c r="C119">
        <v>494</v>
      </c>
      <c r="D119">
        <v>942</v>
      </c>
    </row>
    <row r="120" spans="1:4" x14ac:dyDescent="0.3">
      <c r="A120">
        <v>11021</v>
      </c>
      <c r="B120">
        <v>2017</v>
      </c>
      <c r="C120">
        <v>499</v>
      </c>
      <c r="D120">
        <v>932</v>
      </c>
    </row>
    <row r="121" spans="1:4" x14ac:dyDescent="0.3">
      <c r="A121">
        <v>11021</v>
      </c>
      <c r="B121">
        <v>2018</v>
      </c>
      <c r="C121">
        <v>472</v>
      </c>
      <c r="D121">
        <v>952</v>
      </c>
    </row>
    <row r="122" spans="1:4" x14ac:dyDescent="0.3">
      <c r="A122">
        <v>11021</v>
      </c>
      <c r="B122">
        <v>2019</v>
      </c>
      <c r="C122">
        <v>474</v>
      </c>
      <c r="D122">
        <v>948</v>
      </c>
    </row>
    <row r="123" spans="1:4" x14ac:dyDescent="0.3">
      <c r="A123">
        <v>11022</v>
      </c>
      <c r="B123">
        <v>2009</v>
      </c>
      <c r="C123">
        <v>780</v>
      </c>
      <c r="D123">
        <v>1411</v>
      </c>
    </row>
    <row r="124" spans="1:4" x14ac:dyDescent="0.3">
      <c r="A124">
        <v>11022</v>
      </c>
      <c r="B124">
        <v>2010</v>
      </c>
      <c r="C124">
        <v>786</v>
      </c>
      <c r="D124">
        <v>1333</v>
      </c>
    </row>
    <row r="125" spans="1:4" x14ac:dyDescent="0.3">
      <c r="A125">
        <v>11022</v>
      </c>
      <c r="B125">
        <v>2011</v>
      </c>
      <c r="C125">
        <v>806</v>
      </c>
      <c r="D125">
        <v>1364</v>
      </c>
    </row>
    <row r="126" spans="1:4" x14ac:dyDescent="0.3">
      <c r="A126">
        <v>11022</v>
      </c>
      <c r="B126">
        <v>2012</v>
      </c>
      <c r="C126">
        <v>781</v>
      </c>
      <c r="D126">
        <v>1378</v>
      </c>
    </row>
    <row r="127" spans="1:4" x14ac:dyDescent="0.3">
      <c r="A127">
        <v>11022</v>
      </c>
      <c r="B127">
        <v>2013</v>
      </c>
      <c r="C127">
        <v>804</v>
      </c>
      <c r="D127">
        <v>1363</v>
      </c>
    </row>
    <row r="128" spans="1:4" x14ac:dyDescent="0.3">
      <c r="A128">
        <v>11022</v>
      </c>
      <c r="B128">
        <v>2014</v>
      </c>
      <c r="C128">
        <v>820</v>
      </c>
      <c r="D128">
        <v>1334</v>
      </c>
    </row>
    <row r="129" spans="1:4" x14ac:dyDescent="0.3">
      <c r="A129">
        <v>11022</v>
      </c>
      <c r="B129">
        <v>2015</v>
      </c>
      <c r="C129">
        <v>804</v>
      </c>
      <c r="D129">
        <v>1387</v>
      </c>
    </row>
    <row r="130" spans="1:4" x14ac:dyDescent="0.3">
      <c r="A130">
        <v>11022</v>
      </c>
      <c r="B130">
        <v>2016</v>
      </c>
      <c r="C130">
        <v>814</v>
      </c>
      <c r="D130">
        <v>1389</v>
      </c>
    </row>
    <row r="131" spans="1:4" x14ac:dyDescent="0.3">
      <c r="A131">
        <v>11022</v>
      </c>
      <c r="B131">
        <v>2017</v>
      </c>
      <c r="C131">
        <v>823</v>
      </c>
      <c r="D131">
        <v>1392</v>
      </c>
    </row>
    <row r="132" spans="1:4" x14ac:dyDescent="0.3">
      <c r="A132">
        <v>11022</v>
      </c>
      <c r="B132">
        <v>2018</v>
      </c>
      <c r="C132">
        <v>824</v>
      </c>
      <c r="D132">
        <v>1407</v>
      </c>
    </row>
    <row r="133" spans="1:4" x14ac:dyDescent="0.3">
      <c r="A133">
        <v>11022</v>
      </c>
      <c r="B133">
        <v>2019</v>
      </c>
      <c r="C133">
        <v>846</v>
      </c>
      <c r="D133">
        <v>1391</v>
      </c>
    </row>
    <row r="134" spans="1:4" x14ac:dyDescent="0.3">
      <c r="A134">
        <v>11023</v>
      </c>
      <c r="B134">
        <v>2009</v>
      </c>
      <c r="C134">
        <v>829</v>
      </c>
      <c r="D134">
        <v>1221</v>
      </c>
    </row>
    <row r="135" spans="1:4" x14ac:dyDescent="0.3">
      <c r="A135">
        <v>11023</v>
      </c>
      <c r="B135">
        <v>2010</v>
      </c>
      <c r="C135">
        <v>830</v>
      </c>
      <c r="D135">
        <v>1197</v>
      </c>
    </row>
    <row r="136" spans="1:4" x14ac:dyDescent="0.3">
      <c r="A136">
        <v>11023</v>
      </c>
      <c r="B136">
        <v>2011</v>
      </c>
      <c r="C136">
        <v>844</v>
      </c>
      <c r="D136">
        <v>1184</v>
      </c>
    </row>
    <row r="137" spans="1:4" x14ac:dyDescent="0.3">
      <c r="A137">
        <v>11023</v>
      </c>
      <c r="B137">
        <v>2012</v>
      </c>
      <c r="C137">
        <v>886</v>
      </c>
      <c r="D137">
        <v>1204</v>
      </c>
    </row>
    <row r="138" spans="1:4" x14ac:dyDescent="0.3">
      <c r="A138">
        <v>11023</v>
      </c>
      <c r="B138">
        <v>2013</v>
      </c>
      <c r="C138">
        <v>865</v>
      </c>
      <c r="D138">
        <v>1211</v>
      </c>
    </row>
    <row r="139" spans="1:4" x14ac:dyDescent="0.3">
      <c r="A139">
        <v>11023</v>
      </c>
      <c r="B139">
        <v>2014</v>
      </c>
      <c r="C139">
        <v>859</v>
      </c>
      <c r="D139">
        <v>1285</v>
      </c>
    </row>
    <row r="140" spans="1:4" x14ac:dyDescent="0.3">
      <c r="A140">
        <v>11023</v>
      </c>
      <c r="B140">
        <v>2015</v>
      </c>
      <c r="C140">
        <v>878</v>
      </c>
      <c r="D140">
        <v>1327</v>
      </c>
    </row>
    <row r="141" spans="1:4" x14ac:dyDescent="0.3">
      <c r="A141">
        <v>11023</v>
      </c>
      <c r="B141">
        <v>2016</v>
      </c>
      <c r="C141">
        <v>889</v>
      </c>
      <c r="D141">
        <v>1348</v>
      </c>
    </row>
    <row r="142" spans="1:4" x14ac:dyDescent="0.3">
      <c r="A142">
        <v>11023</v>
      </c>
      <c r="B142">
        <v>2017</v>
      </c>
      <c r="C142">
        <v>895</v>
      </c>
      <c r="D142">
        <v>1403</v>
      </c>
    </row>
    <row r="143" spans="1:4" x14ac:dyDescent="0.3">
      <c r="A143">
        <v>11023</v>
      </c>
      <c r="B143">
        <v>2018</v>
      </c>
      <c r="C143">
        <v>932</v>
      </c>
      <c r="D143">
        <v>1450</v>
      </c>
    </row>
    <row r="144" spans="1:4" x14ac:dyDescent="0.3">
      <c r="A144">
        <v>11023</v>
      </c>
      <c r="B144">
        <v>2019</v>
      </c>
      <c r="C144">
        <v>896</v>
      </c>
      <c r="D144">
        <v>1471</v>
      </c>
    </row>
    <row r="145" spans="1:4" x14ac:dyDescent="0.3">
      <c r="A145">
        <v>11024</v>
      </c>
      <c r="B145">
        <v>2009</v>
      </c>
      <c r="C145">
        <v>832</v>
      </c>
      <c r="D145">
        <v>1367</v>
      </c>
    </row>
    <row r="146" spans="1:4" x14ac:dyDescent="0.3">
      <c r="A146">
        <v>11024</v>
      </c>
      <c r="B146">
        <v>2010</v>
      </c>
      <c r="C146">
        <v>847</v>
      </c>
      <c r="D146">
        <v>1353</v>
      </c>
    </row>
    <row r="147" spans="1:4" x14ac:dyDescent="0.3">
      <c r="A147">
        <v>11024</v>
      </c>
      <c r="B147">
        <v>2011</v>
      </c>
      <c r="C147">
        <v>843</v>
      </c>
      <c r="D147">
        <v>1357</v>
      </c>
    </row>
    <row r="148" spans="1:4" x14ac:dyDescent="0.3">
      <c r="A148">
        <v>11024</v>
      </c>
      <c r="B148">
        <v>2012</v>
      </c>
      <c r="C148">
        <v>847</v>
      </c>
      <c r="D148">
        <v>1326</v>
      </c>
    </row>
    <row r="149" spans="1:4" x14ac:dyDescent="0.3">
      <c r="A149">
        <v>11024</v>
      </c>
      <c r="B149">
        <v>2013</v>
      </c>
      <c r="C149">
        <v>846</v>
      </c>
      <c r="D149">
        <v>1347</v>
      </c>
    </row>
    <row r="150" spans="1:4" x14ac:dyDescent="0.3">
      <c r="A150">
        <v>11024</v>
      </c>
      <c r="B150">
        <v>2014</v>
      </c>
      <c r="C150">
        <v>877</v>
      </c>
      <c r="D150">
        <v>1347</v>
      </c>
    </row>
    <row r="151" spans="1:4" x14ac:dyDescent="0.3">
      <c r="A151">
        <v>11024</v>
      </c>
      <c r="B151">
        <v>2015</v>
      </c>
      <c r="C151">
        <v>866</v>
      </c>
      <c r="D151">
        <v>1366</v>
      </c>
    </row>
    <row r="152" spans="1:4" x14ac:dyDescent="0.3">
      <c r="A152">
        <v>11024</v>
      </c>
      <c r="B152">
        <v>2016</v>
      </c>
      <c r="C152">
        <v>843</v>
      </c>
      <c r="D152">
        <v>1401</v>
      </c>
    </row>
    <row r="153" spans="1:4" x14ac:dyDescent="0.3">
      <c r="A153">
        <v>11024</v>
      </c>
      <c r="B153">
        <v>2017</v>
      </c>
      <c r="C153">
        <v>808</v>
      </c>
      <c r="D153">
        <v>1424</v>
      </c>
    </row>
    <row r="154" spans="1:4" x14ac:dyDescent="0.3">
      <c r="A154">
        <v>11024</v>
      </c>
      <c r="B154">
        <v>2018</v>
      </c>
      <c r="C154">
        <v>825</v>
      </c>
      <c r="D154">
        <v>1440</v>
      </c>
    </row>
    <row r="155" spans="1:4" x14ac:dyDescent="0.3">
      <c r="A155">
        <v>11024</v>
      </c>
      <c r="B155">
        <v>2019</v>
      </c>
      <c r="C155">
        <v>810</v>
      </c>
      <c r="D155">
        <v>1414</v>
      </c>
    </row>
    <row r="156" spans="1:4" x14ac:dyDescent="0.3">
      <c r="A156">
        <v>11025</v>
      </c>
      <c r="B156">
        <v>2009</v>
      </c>
      <c r="C156">
        <v>317</v>
      </c>
      <c r="D156">
        <v>495</v>
      </c>
    </row>
    <row r="157" spans="1:4" x14ac:dyDescent="0.3">
      <c r="A157">
        <v>11025</v>
      </c>
      <c r="B157">
        <v>2010</v>
      </c>
      <c r="C157">
        <v>329</v>
      </c>
      <c r="D157">
        <v>503</v>
      </c>
    </row>
    <row r="158" spans="1:4" x14ac:dyDescent="0.3">
      <c r="A158">
        <v>11025</v>
      </c>
      <c r="B158">
        <v>2011</v>
      </c>
      <c r="C158">
        <v>342</v>
      </c>
      <c r="D158">
        <v>511</v>
      </c>
    </row>
    <row r="159" spans="1:4" x14ac:dyDescent="0.3">
      <c r="A159">
        <v>11025</v>
      </c>
      <c r="B159">
        <v>2012</v>
      </c>
      <c r="C159">
        <v>360</v>
      </c>
      <c r="D159">
        <v>521</v>
      </c>
    </row>
    <row r="160" spans="1:4" x14ac:dyDescent="0.3">
      <c r="A160">
        <v>11025</v>
      </c>
      <c r="B160">
        <v>2013</v>
      </c>
      <c r="C160">
        <v>386</v>
      </c>
      <c r="D160">
        <v>546</v>
      </c>
    </row>
    <row r="161" spans="1:4" x14ac:dyDescent="0.3">
      <c r="A161">
        <v>11025</v>
      </c>
      <c r="B161">
        <v>2014</v>
      </c>
      <c r="C161">
        <v>400</v>
      </c>
      <c r="D161">
        <v>579</v>
      </c>
    </row>
    <row r="162" spans="1:4" x14ac:dyDescent="0.3">
      <c r="A162">
        <v>11025</v>
      </c>
      <c r="B162">
        <v>2015</v>
      </c>
      <c r="C162">
        <v>415</v>
      </c>
      <c r="D162">
        <v>575</v>
      </c>
    </row>
    <row r="163" spans="1:4" x14ac:dyDescent="0.3">
      <c r="A163">
        <v>11025</v>
      </c>
      <c r="B163">
        <v>2016</v>
      </c>
      <c r="C163">
        <v>396</v>
      </c>
      <c r="D163">
        <v>610</v>
      </c>
    </row>
    <row r="164" spans="1:4" x14ac:dyDescent="0.3">
      <c r="A164">
        <v>11025</v>
      </c>
      <c r="B164">
        <v>2017</v>
      </c>
      <c r="C164">
        <v>370</v>
      </c>
      <c r="D164">
        <v>630</v>
      </c>
    </row>
    <row r="165" spans="1:4" x14ac:dyDescent="0.3">
      <c r="A165">
        <v>11025</v>
      </c>
      <c r="B165">
        <v>2018</v>
      </c>
      <c r="C165">
        <v>368</v>
      </c>
      <c r="D165">
        <v>635</v>
      </c>
    </row>
    <row r="166" spans="1:4" x14ac:dyDescent="0.3">
      <c r="A166">
        <v>11025</v>
      </c>
      <c r="B166">
        <v>2019</v>
      </c>
      <c r="C166">
        <v>357</v>
      </c>
      <c r="D166">
        <v>642</v>
      </c>
    </row>
    <row r="167" spans="1:4" x14ac:dyDescent="0.3">
      <c r="A167">
        <v>11029</v>
      </c>
      <c r="B167">
        <v>2009</v>
      </c>
      <c r="C167">
        <v>973</v>
      </c>
      <c r="D167">
        <v>1153</v>
      </c>
    </row>
    <row r="168" spans="1:4" x14ac:dyDescent="0.3">
      <c r="A168">
        <v>11029</v>
      </c>
      <c r="B168">
        <v>2010</v>
      </c>
      <c r="C168">
        <v>986</v>
      </c>
      <c r="D168">
        <v>1189</v>
      </c>
    </row>
    <row r="169" spans="1:4" x14ac:dyDescent="0.3">
      <c r="A169">
        <v>11029</v>
      </c>
      <c r="B169">
        <v>2011</v>
      </c>
      <c r="C169">
        <v>1057</v>
      </c>
      <c r="D169">
        <v>1247</v>
      </c>
    </row>
    <row r="170" spans="1:4" x14ac:dyDescent="0.3">
      <c r="A170">
        <v>11029</v>
      </c>
      <c r="B170">
        <v>2012</v>
      </c>
      <c r="C170">
        <v>1076</v>
      </c>
      <c r="D170">
        <v>1276</v>
      </c>
    </row>
    <row r="171" spans="1:4" x14ac:dyDescent="0.3">
      <c r="A171">
        <v>11029</v>
      </c>
      <c r="B171">
        <v>2013</v>
      </c>
      <c r="C171">
        <v>1115</v>
      </c>
      <c r="D171">
        <v>1317</v>
      </c>
    </row>
    <row r="172" spans="1:4" x14ac:dyDescent="0.3">
      <c r="A172">
        <v>11029</v>
      </c>
      <c r="B172">
        <v>2014</v>
      </c>
      <c r="C172">
        <v>1058</v>
      </c>
      <c r="D172">
        <v>1354</v>
      </c>
    </row>
    <row r="173" spans="1:4" x14ac:dyDescent="0.3">
      <c r="A173">
        <v>11029</v>
      </c>
      <c r="B173">
        <v>2015</v>
      </c>
      <c r="C173">
        <v>1077</v>
      </c>
      <c r="D173">
        <v>1416</v>
      </c>
    </row>
    <row r="174" spans="1:4" x14ac:dyDescent="0.3">
      <c r="A174">
        <v>11029</v>
      </c>
      <c r="B174">
        <v>2016</v>
      </c>
      <c r="C174">
        <v>1064</v>
      </c>
      <c r="D174">
        <v>1424</v>
      </c>
    </row>
    <row r="175" spans="1:4" x14ac:dyDescent="0.3">
      <c r="A175">
        <v>11029</v>
      </c>
      <c r="B175">
        <v>2017</v>
      </c>
      <c r="C175">
        <v>1039</v>
      </c>
      <c r="D175">
        <v>1421</v>
      </c>
    </row>
    <row r="176" spans="1:4" x14ac:dyDescent="0.3">
      <c r="A176">
        <v>11029</v>
      </c>
      <c r="B176">
        <v>2018</v>
      </c>
      <c r="C176">
        <v>1039</v>
      </c>
      <c r="D176">
        <v>1470</v>
      </c>
    </row>
    <row r="177" spans="1:4" x14ac:dyDescent="0.3">
      <c r="A177">
        <v>11029</v>
      </c>
      <c r="B177">
        <v>2019</v>
      </c>
      <c r="C177">
        <v>1022</v>
      </c>
      <c r="D177">
        <v>1456</v>
      </c>
    </row>
    <row r="178" spans="1:4" x14ac:dyDescent="0.3">
      <c r="A178">
        <v>11030</v>
      </c>
      <c r="B178">
        <v>2009</v>
      </c>
      <c r="C178">
        <v>374</v>
      </c>
      <c r="D178">
        <v>486</v>
      </c>
    </row>
    <row r="179" spans="1:4" x14ac:dyDescent="0.3">
      <c r="A179">
        <v>11030</v>
      </c>
      <c r="B179">
        <v>2010</v>
      </c>
      <c r="C179">
        <v>386</v>
      </c>
      <c r="D179">
        <v>479</v>
      </c>
    </row>
    <row r="180" spans="1:4" x14ac:dyDescent="0.3">
      <c r="A180">
        <v>11030</v>
      </c>
      <c r="B180">
        <v>2011</v>
      </c>
      <c r="C180">
        <v>382</v>
      </c>
      <c r="D180">
        <v>499</v>
      </c>
    </row>
    <row r="181" spans="1:4" x14ac:dyDescent="0.3">
      <c r="A181">
        <v>11030</v>
      </c>
      <c r="B181">
        <v>2012</v>
      </c>
      <c r="C181">
        <v>394</v>
      </c>
      <c r="D181">
        <v>525</v>
      </c>
    </row>
    <row r="182" spans="1:4" x14ac:dyDescent="0.3">
      <c r="A182">
        <v>11030</v>
      </c>
      <c r="B182">
        <v>2013</v>
      </c>
      <c r="C182">
        <v>407</v>
      </c>
      <c r="D182">
        <v>571</v>
      </c>
    </row>
    <row r="183" spans="1:4" x14ac:dyDescent="0.3">
      <c r="A183">
        <v>11030</v>
      </c>
      <c r="B183">
        <v>2014</v>
      </c>
      <c r="C183">
        <v>411</v>
      </c>
      <c r="D183">
        <v>597</v>
      </c>
    </row>
    <row r="184" spans="1:4" x14ac:dyDescent="0.3">
      <c r="A184">
        <v>11030</v>
      </c>
      <c r="B184">
        <v>2015</v>
      </c>
      <c r="C184">
        <v>398</v>
      </c>
      <c r="D184">
        <v>617</v>
      </c>
    </row>
    <row r="185" spans="1:4" x14ac:dyDescent="0.3">
      <c r="A185">
        <v>11030</v>
      </c>
      <c r="B185">
        <v>2016</v>
      </c>
      <c r="C185">
        <v>388</v>
      </c>
      <c r="D185">
        <v>634</v>
      </c>
    </row>
    <row r="186" spans="1:4" x14ac:dyDescent="0.3">
      <c r="A186">
        <v>11030</v>
      </c>
      <c r="B186">
        <v>2017</v>
      </c>
      <c r="C186">
        <v>411</v>
      </c>
      <c r="D186">
        <v>654</v>
      </c>
    </row>
    <row r="187" spans="1:4" x14ac:dyDescent="0.3">
      <c r="A187">
        <v>11030</v>
      </c>
      <c r="B187">
        <v>2018</v>
      </c>
      <c r="C187">
        <v>405</v>
      </c>
      <c r="D187">
        <v>644</v>
      </c>
    </row>
    <row r="188" spans="1:4" x14ac:dyDescent="0.3">
      <c r="A188">
        <v>11030</v>
      </c>
      <c r="B188">
        <v>2019</v>
      </c>
      <c r="C188">
        <v>405</v>
      </c>
      <c r="D188">
        <v>659</v>
      </c>
    </row>
    <row r="189" spans="1:4" x14ac:dyDescent="0.3">
      <c r="A189">
        <v>11035</v>
      </c>
      <c r="B189">
        <v>2009</v>
      </c>
      <c r="C189">
        <v>578</v>
      </c>
      <c r="D189">
        <v>967</v>
      </c>
    </row>
    <row r="190" spans="1:4" x14ac:dyDescent="0.3">
      <c r="A190">
        <v>11035</v>
      </c>
      <c r="B190">
        <v>2010</v>
      </c>
      <c r="C190">
        <v>604</v>
      </c>
      <c r="D190">
        <v>973</v>
      </c>
    </row>
    <row r="191" spans="1:4" x14ac:dyDescent="0.3">
      <c r="A191">
        <v>11035</v>
      </c>
      <c r="B191">
        <v>2011</v>
      </c>
      <c r="C191">
        <v>613</v>
      </c>
      <c r="D191">
        <v>980</v>
      </c>
    </row>
    <row r="192" spans="1:4" x14ac:dyDescent="0.3">
      <c r="A192">
        <v>11035</v>
      </c>
      <c r="B192">
        <v>2012</v>
      </c>
      <c r="C192">
        <v>599</v>
      </c>
      <c r="D192">
        <v>959</v>
      </c>
    </row>
    <row r="193" spans="1:4" x14ac:dyDescent="0.3">
      <c r="A193">
        <v>11035</v>
      </c>
      <c r="B193">
        <v>2013</v>
      </c>
      <c r="C193">
        <v>602</v>
      </c>
      <c r="D193">
        <v>953</v>
      </c>
    </row>
    <row r="194" spans="1:4" x14ac:dyDescent="0.3">
      <c r="A194">
        <v>11035</v>
      </c>
      <c r="B194">
        <v>2014</v>
      </c>
      <c r="C194">
        <v>610</v>
      </c>
      <c r="D194">
        <v>990</v>
      </c>
    </row>
    <row r="195" spans="1:4" x14ac:dyDescent="0.3">
      <c r="A195">
        <v>11035</v>
      </c>
      <c r="B195">
        <v>2015</v>
      </c>
      <c r="C195">
        <v>608</v>
      </c>
      <c r="D195">
        <v>998</v>
      </c>
    </row>
    <row r="196" spans="1:4" x14ac:dyDescent="0.3">
      <c r="A196">
        <v>11035</v>
      </c>
      <c r="B196">
        <v>2016</v>
      </c>
      <c r="C196">
        <v>605</v>
      </c>
      <c r="D196">
        <v>1014</v>
      </c>
    </row>
    <row r="197" spans="1:4" x14ac:dyDescent="0.3">
      <c r="A197">
        <v>11035</v>
      </c>
      <c r="B197">
        <v>2017</v>
      </c>
      <c r="C197">
        <v>610</v>
      </c>
      <c r="D197">
        <v>1033</v>
      </c>
    </row>
    <row r="198" spans="1:4" x14ac:dyDescent="0.3">
      <c r="A198">
        <v>11035</v>
      </c>
      <c r="B198">
        <v>2018</v>
      </c>
      <c r="C198">
        <v>658</v>
      </c>
      <c r="D198">
        <v>1041</v>
      </c>
    </row>
    <row r="199" spans="1:4" x14ac:dyDescent="0.3">
      <c r="A199">
        <v>11035</v>
      </c>
      <c r="B199">
        <v>2019</v>
      </c>
      <c r="C199">
        <v>656</v>
      </c>
      <c r="D199">
        <v>1045</v>
      </c>
    </row>
    <row r="200" spans="1:4" x14ac:dyDescent="0.3">
      <c r="A200">
        <v>11037</v>
      </c>
      <c r="B200">
        <v>2009</v>
      </c>
      <c r="C200">
        <v>567</v>
      </c>
      <c r="D200">
        <v>945</v>
      </c>
    </row>
    <row r="201" spans="1:4" x14ac:dyDescent="0.3">
      <c r="A201">
        <v>11037</v>
      </c>
      <c r="B201">
        <v>2010</v>
      </c>
      <c r="C201">
        <v>619</v>
      </c>
      <c r="D201">
        <v>981</v>
      </c>
    </row>
    <row r="202" spans="1:4" x14ac:dyDescent="0.3">
      <c r="A202">
        <v>11037</v>
      </c>
      <c r="B202">
        <v>2011</v>
      </c>
      <c r="C202">
        <v>658</v>
      </c>
      <c r="D202">
        <v>981</v>
      </c>
    </row>
    <row r="203" spans="1:4" x14ac:dyDescent="0.3">
      <c r="A203">
        <v>11037</v>
      </c>
      <c r="B203">
        <v>2012</v>
      </c>
      <c r="C203">
        <v>677</v>
      </c>
      <c r="D203">
        <v>1003</v>
      </c>
    </row>
    <row r="204" spans="1:4" x14ac:dyDescent="0.3">
      <c r="A204">
        <v>11037</v>
      </c>
      <c r="B204">
        <v>2013</v>
      </c>
      <c r="C204">
        <v>698</v>
      </c>
      <c r="D204">
        <v>1036</v>
      </c>
    </row>
    <row r="205" spans="1:4" x14ac:dyDescent="0.3">
      <c r="A205">
        <v>11037</v>
      </c>
      <c r="B205">
        <v>2014</v>
      </c>
      <c r="C205">
        <v>696</v>
      </c>
      <c r="D205">
        <v>1101</v>
      </c>
    </row>
    <row r="206" spans="1:4" x14ac:dyDescent="0.3">
      <c r="A206">
        <v>11037</v>
      </c>
      <c r="B206">
        <v>2015</v>
      </c>
      <c r="C206">
        <v>675</v>
      </c>
      <c r="D206">
        <v>1161</v>
      </c>
    </row>
    <row r="207" spans="1:4" x14ac:dyDescent="0.3">
      <c r="A207">
        <v>11037</v>
      </c>
      <c r="B207">
        <v>2016</v>
      </c>
      <c r="C207">
        <v>680</v>
      </c>
      <c r="D207">
        <v>1178</v>
      </c>
    </row>
    <row r="208" spans="1:4" x14ac:dyDescent="0.3">
      <c r="A208">
        <v>11037</v>
      </c>
      <c r="B208">
        <v>2017</v>
      </c>
      <c r="C208">
        <v>642</v>
      </c>
      <c r="D208">
        <v>1212</v>
      </c>
    </row>
    <row r="209" spans="1:4" x14ac:dyDescent="0.3">
      <c r="A209">
        <v>11037</v>
      </c>
      <c r="B209">
        <v>2018</v>
      </c>
      <c r="C209">
        <v>647</v>
      </c>
      <c r="D209">
        <v>1218</v>
      </c>
    </row>
    <row r="210" spans="1:4" x14ac:dyDescent="0.3">
      <c r="A210">
        <v>11037</v>
      </c>
      <c r="B210">
        <v>2019</v>
      </c>
      <c r="C210">
        <v>626</v>
      </c>
      <c r="D210">
        <v>1228</v>
      </c>
    </row>
    <row r="211" spans="1:4" x14ac:dyDescent="0.3">
      <c r="A211">
        <v>11038</v>
      </c>
      <c r="B211">
        <v>2009</v>
      </c>
      <c r="C211">
        <v>363</v>
      </c>
      <c r="D211">
        <v>579</v>
      </c>
    </row>
    <row r="212" spans="1:4" x14ac:dyDescent="0.3">
      <c r="A212">
        <v>11038</v>
      </c>
      <c r="B212">
        <v>2010</v>
      </c>
      <c r="C212">
        <v>399</v>
      </c>
      <c r="D212">
        <v>584</v>
      </c>
    </row>
    <row r="213" spans="1:4" x14ac:dyDescent="0.3">
      <c r="A213">
        <v>11038</v>
      </c>
      <c r="B213">
        <v>2011</v>
      </c>
      <c r="C213">
        <v>430</v>
      </c>
      <c r="D213">
        <v>587</v>
      </c>
    </row>
    <row r="214" spans="1:4" x14ac:dyDescent="0.3">
      <c r="A214">
        <v>11038</v>
      </c>
      <c r="B214">
        <v>2012</v>
      </c>
      <c r="C214">
        <v>436</v>
      </c>
      <c r="D214">
        <v>579</v>
      </c>
    </row>
    <row r="215" spans="1:4" x14ac:dyDescent="0.3">
      <c r="A215">
        <v>11038</v>
      </c>
      <c r="B215">
        <v>2013</v>
      </c>
      <c r="C215">
        <v>444</v>
      </c>
      <c r="D215">
        <v>619</v>
      </c>
    </row>
    <row r="216" spans="1:4" x14ac:dyDescent="0.3">
      <c r="A216">
        <v>11038</v>
      </c>
      <c r="B216">
        <v>2014</v>
      </c>
      <c r="C216">
        <v>438</v>
      </c>
      <c r="D216">
        <v>646</v>
      </c>
    </row>
    <row r="217" spans="1:4" x14ac:dyDescent="0.3">
      <c r="A217">
        <v>11038</v>
      </c>
      <c r="B217">
        <v>2015</v>
      </c>
      <c r="C217">
        <v>434</v>
      </c>
      <c r="D217">
        <v>684</v>
      </c>
    </row>
    <row r="218" spans="1:4" x14ac:dyDescent="0.3">
      <c r="A218">
        <v>11038</v>
      </c>
      <c r="B218">
        <v>2016</v>
      </c>
      <c r="C218">
        <v>429</v>
      </c>
      <c r="D218">
        <v>716</v>
      </c>
    </row>
    <row r="219" spans="1:4" x14ac:dyDescent="0.3">
      <c r="A219">
        <v>11038</v>
      </c>
      <c r="B219">
        <v>2017</v>
      </c>
      <c r="C219">
        <v>437</v>
      </c>
      <c r="D219">
        <v>723</v>
      </c>
    </row>
    <row r="220" spans="1:4" x14ac:dyDescent="0.3">
      <c r="A220">
        <v>11038</v>
      </c>
      <c r="B220">
        <v>2018</v>
      </c>
      <c r="C220">
        <v>408</v>
      </c>
      <c r="D220">
        <v>701</v>
      </c>
    </row>
    <row r="221" spans="1:4" x14ac:dyDescent="0.3">
      <c r="A221">
        <v>11038</v>
      </c>
      <c r="B221">
        <v>2019</v>
      </c>
      <c r="C221">
        <v>414</v>
      </c>
      <c r="D221">
        <v>686</v>
      </c>
    </row>
    <row r="222" spans="1:4" x14ac:dyDescent="0.3">
      <c r="A222">
        <v>11039</v>
      </c>
      <c r="B222">
        <v>2009</v>
      </c>
      <c r="C222">
        <v>645</v>
      </c>
      <c r="D222">
        <v>1311</v>
      </c>
    </row>
    <row r="223" spans="1:4" x14ac:dyDescent="0.3">
      <c r="A223">
        <v>11039</v>
      </c>
      <c r="B223">
        <v>2010</v>
      </c>
      <c r="C223">
        <v>660</v>
      </c>
      <c r="D223">
        <v>1302</v>
      </c>
    </row>
    <row r="224" spans="1:4" x14ac:dyDescent="0.3">
      <c r="A224">
        <v>11039</v>
      </c>
      <c r="B224">
        <v>2011</v>
      </c>
      <c r="C224">
        <v>654</v>
      </c>
      <c r="D224">
        <v>1253</v>
      </c>
    </row>
    <row r="225" spans="1:4" x14ac:dyDescent="0.3">
      <c r="A225">
        <v>11039</v>
      </c>
      <c r="B225">
        <v>2012</v>
      </c>
      <c r="C225">
        <v>650</v>
      </c>
      <c r="D225">
        <v>1241</v>
      </c>
    </row>
    <row r="226" spans="1:4" x14ac:dyDescent="0.3">
      <c r="A226">
        <v>11039</v>
      </c>
      <c r="B226">
        <v>2013</v>
      </c>
      <c r="C226">
        <v>676</v>
      </c>
      <c r="D226">
        <v>1271</v>
      </c>
    </row>
    <row r="227" spans="1:4" x14ac:dyDescent="0.3">
      <c r="A227">
        <v>11039</v>
      </c>
      <c r="B227">
        <v>2014</v>
      </c>
      <c r="C227">
        <v>631</v>
      </c>
      <c r="D227">
        <v>1252</v>
      </c>
    </row>
    <row r="228" spans="1:4" x14ac:dyDescent="0.3">
      <c r="A228">
        <v>11039</v>
      </c>
      <c r="B228">
        <v>2015</v>
      </c>
      <c r="C228">
        <v>604</v>
      </c>
      <c r="D228">
        <v>1249</v>
      </c>
    </row>
    <row r="229" spans="1:4" x14ac:dyDescent="0.3">
      <c r="A229">
        <v>11039</v>
      </c>
      <c r="B229">
        <v>2016</v>
      </c>
      <c r="C229">
        <v>624</v>
      </c>
      <c r="D229">
        <v>1222</v>
      </c>
    </row>
    <row r="230" spans="1:4" x14ac:dyDescent="0.3">
      <c r="A230">
        <v>11039</v>
      </c>
      <c r="B230">
        <v>2017</v>
      </c>
      <c r="C230">
        <v>638</v>
      </c>
      <c r="D230">
        <v>1226</v>
      </c>
    </row>
    <row r="231" spans="1:4" x14ac:dyDescent="0.3">
      <c r="A231">
        <v>11039</v>
      </c>
      <c r="B231">
        <v>2018</v>
      </c>
      <c r="C231">
        <v>641</v>
      </c>
      <c r="D231">
        <v>1239</v>
      </c>
    </row>
    <row r="232" spans="1:4" x14ac:dyDescent="0.3">
      <c r="A232">
        <v>11039</v>
      </c>
      <c r="B232">
        <v>2019</v>
      </c>
      <c r="C232">
        <v>630</v>
      </c>
      <c r="D232">
        <v>1217</v>
      </c>
    </row>
    <row r="233" spans="1:4" x14ac:dyDescent="0.3">
      <c r="A233">
        <v>11040</v>
      </c>
      <c r="B233">
        <v>2009</v>
      </c>
      <c r="C233">
        <v>1265</v>
      </c>
      <c r="D233">
        <v>2181</v>
      </c>
    </row>
    <row r="234" spans="1:4" x14ac:dyDescent="0.3">
      <c r="A234">
        <v>11040</v>
      </c>
      <c r="B234">
        <v>2010</v>
      </c>
      <c r="C234">
        <v>1315</v>
      </c>
      <c r="D234">
        <v>2193</v>
      </c>
    </row>
    <row r="235" spans="1:4" x14ac:dyDescent="0.3">
      <c r="A235">
        <v>11040</v>
      </c>
      <c r="B235">
        <v>2011</v>
      </c>
      <c r="C235">
        <v>1353</v>
      </c>
      <c r="D235">
        <v>2182</v>
      </c>
    </row>
    <row r="236" spans="1:4" x14ac:dyDescent="0.3">
      <c r="A236">
        <v>11040</v>
      </c>
      <c r="B236">
        <v>2012</v>
      </c>
      <c r="C236">
        <v>1437</v>
      </c>
      <c r="D236">
        <v>2182</v>
      </c>
    </row>
    <row r="237" spans="1:4" x14ac:dyDescent="0.3">
      <c r="A237">
        <v>11040</v>
      </c>
      <c r="B237">
        <v>2013</v>
      </c>
      <c r="C237">
        <v>1482</v>
      </c>
      <c r="D237">
        <v>2171</v>
      </c>
    </row>
    <row r="238" spans="1:4" x14ac:dyDescent="0.3">
      <c r="A238">
        <v>11040</v>
      </c>
      <c r="B238">
        <v>2014</v>
      </c>
      <c r="C238">
        <v>1456</v>
      </c>
      <c r="D238">
        <v>2244</v>
      </c>
    </row>
    <row r="239" spans="1:4" x14ac:dyDescent="0.3">
      <c r="A239">
        <v>11040</v>
      </c>
      <c r="B239">
        <v>2015</v>
      </c>
      <c r="C239">
        <v>1498</v>
      </c>
      <c r="D239">
        <v>2249</v>
      </c>
    </row>
    <row r="240" spans="1:4" x14ac:dyDescent="0.3">
      <c r="A240">
        <v>11040</v>
      </c>
      <c r="B240">
        <v>2016</v>
      </c>
      <c r="C240">
        <v>1465</v>
      </c>
      <c r="D240">
        <v>2364</v>
      </c>
    </row>
    <row r="241" spans="1:4" x14ac:dyDescent="0.3">
      <c r="A241">
        <v>11040</v>
      </c>
      <c r="B241">
        <v>2017</v>
      </c>
      <c r="C241">
        <v>1488</v>
      </c>
      <c r="D241">
        <v>2384</v>
      </c>
    </row>
    <row r="242" spans="1:4" x14ac:dyDescent="0.3">
      <c r="A242">
        <v>11040</v>
      </c>
      <c r="B242">
        <v>2018</v>
      </c>
      <c r="C242">
        <v>1500</v>
      </c>
      <c r="D242">
        <v>2458</v>
      </c>
    </row>
    <row r="243" spans="1:4" x14ac:dyDescent="0.3">
      <c r="A243">
        <v>11040</v>
      </c>
      <c r="B243">
        <v>2019</v>
      </c>
      <c r="C243">
        <v>1500</v>
      </c>
      <c r="D243">
        <v>2502</v>
      </c>
    </row>
    <row r="244" spans="1:4" x14ac:dyDescent="0.3">
      <c r="A244">
        <v>11044</v>
      </c>
      <c r="B244">
        <v>2009</v>
      </c>
      <c r="C244">
        <v>665</v>
      </c>
      <c r="D244">
        <v>962</v>
      </c>
    </row>
    <row r="245" spans="1:4" x14ac:dyDescent="0.3">
      <c r="A245">
        <v>11044</v>
      </c>
      <c r="B245">
        <v>2010</v>
      </c>
      <c r="C245">
        <v>690</v>
      </c>
      <c r="D245">
        <v>981</v>
      </c>
    </row>
    <row r="246" spans="1:4" x14ac:dyDescent="0.3">
      <c r="A246">
        <v>11044</v>
      </c>
      <c r="B246">
        <v>2011</v>
      </c>
      <c r="C246">
        <v>683</v>
      </c>
      <c r="D246">
        <v>1020</v>
      </c>
    </row>
    <row r="247" spans="1:4" x14ac:dyDescent="0.3">
      <c r="A247">
        <v>11044</v>
      </c>
      <c r="B247">
        <v>2012</v>
      </c>
      <c r="C247">
        <v>702</v>
      </c>
      <c r="D247">
        <v>1041</v>
      </c>
    </row>
    <row r="248" spans="1:4" x14ac:dyDescent="0.3">
      <c r="A248">
        <v>11044</v>
      </c>
      <c r="B248">
        <v>2013</v>
      </c>
      <c r="C248">
        <v>705</v>
      </c>
      <c r="D248">
        <v>1061</v>
      </c>
    </row>
    <row r="249" spans="1:4" x14ac:dyDescent="0.3">
      <c r="A249">
        <v>11044</v>
      </c>
      <c r="B249">
        <v>2014</v>
      </c>
      <c r="C249">
        <v>725</v>
      </c>
      <c r="D249">
        <v>1107</v>
      </c>
    </row>
    <row r="250" spans="1:4" x14ac:dyDescent="0.3">
      <c r="A250">
        <v>11044</v>
      </c>
      <c r="B250">
        <v>2015</v>
      </c>
      <c r="C250">
        <v>706</v>
      </c>
      <c r="D250">
        <v>1143</v>
      </c>
    </row>
    <row r="251" spans="1:4" x14ac:dyDescent="0.3">
      <c r="A251">
        <v>11044</v>
      </c>
      <c r="B251">
        <v>2016</v>
      </c>
      <c r="C251">
        <v>671</v>
      </c>
      <c r="D251">
        <v>1168</v>
      </c>
    </row>
    <row r="252" spans="1:4" x14ac:dyDescent="0.3">
      <c r="A252">
        <v>11044</v>
      </c>
      <c r="B252">
        <v>2017</v>
      </c>
      <c r="C252">
        <v>664</v>
      </c>
      <c r="D252">
        <v>1183</v>
      </c>
    </row>
    <row r="253" spans="1:4" x14ac:dyDescent="0.3">
      <c r="A253">
        <v>11044</v>
      </c>
      <c r="B253">
        <v>2018</v>
      </c>
      <c r="C253">
        <v>629</v>
      </c>
      <c r="D253">
        <v>1169</v>
      </c>
    </row>
    <row r="254" spans="1:4" x14ac:dyDescent="0.3">
      <c r="A254">
        <v>11044</v>
      </c>
      <c r="B254">
        <v>2019</v>
      </c>
      <c r="C254">
        <v>607</v>
      </c>
      <c r="D254">
        <v>1149</v>
      </c>
    </row>
    <row r="255" spans="1:4" x14ac:dyDescent="0.3">
      <c r="A255">
        <v>11050</v>
      </c>
      <c r="B255">
        <v>2009</v>
      </c>
      <c r="C255">
        <v>330</v>
      </c>
      <c r="D255">
        <v>644</v>
      </c>
    </row>
    <row r="256" spans="1:4" x14ac:dyDescent="0.3">
      <c r="A256">
        <v>11050</v>
      </c>
      <c r="B256">
        <v>2010</v>
      </c>
      <c r="C256">
        <v>357</v>
      </c>
      <c r="D256">
        <v>670</v>
      </c>
    </row>
    <row r="257" spans="1:4" x14ac:dyDescent="0.3">
      <c r="A257">
        <v>11050</v>
      </c>
      <c r="B257">
        <v>2011</v>
      </c>
      <c r="C257">
        <v>385</v>
      </c>
      <c r="D257">
        <v>707</v>
      </c>
    </row>
    <row r="258" spans="1:4" x14ac:dyDescent="0.3">
      <c r="A258">
        <v>11050</v>
      </c>
      <c r="B258">
        <v>2012</v>
      </c>
      <c r="C258">
        <v>375</v>
      </c>
      <c r="D258">
        <v>757</v>
      </c>
    </row>
    <row r="259" spans="1:4" x14ac:dyDescent="0.3">
      <c r="A259">
        <v>11050</v>
      </c>
      <c r="B259">
        <v>2013</v>
      </c>
      <c r="C259">
        <v>392</v>
      </c>
      <c r="D259">
        <v>738</v>
      </c>
    </row>
    <row r="260" spans="1:4" x14ac:dyDescent="0.3">
      <c r="A260">
        <v>11050</v>
      </c>
      <c r="B260">
        <v>2014</v>
      </c>
      <c r="C260">
        <v>372</v>
      </c>
      <c r="D260">
        <v>772</v>
      </c>
    </row>
    <row r="261" spans="1:4" x14ac:dyDescent="0.3">
      <c r="A261">
        <v>11050</v>
      </c>
      <c r="B261">
        <v>2015</v>
      </c>
      <c r="C261">
        <v>388</v>
      </c>
      <c r="D261">
        <v>762</v>
      </c>
    </row>
    <row r="262" spans="1:4" x14ac:dyDescent="0.3">
      <c r="A262">
        <v>11050</v>
      </c>
      <c r="B262">
        <v>2016</v>
      </c>
      <c r="C262">
        <v>398</v>
      </c>
      <c r="D262">
        <v>788</v>
      </c>
    </row>
    <row r="263" spans="1:4" x14ac:dyDescent="0.3">
      <c r="A263">
        <v>11050</v>
      </c>
      <c r="B263">
        <v>2017</v>
      </c>
      <c r="C263">
        <v>400</v>
      </c>
      <c r="D263">
        <v>795</v>
      </c>
    </row>
    <row r="264" spans="1:4" x14ac:dyDescent="0.3">
      <c r="A264">
        <v>11050</v>
      </c>
      <c r="B264">
        <v>2018</v>
      </c>
      <c r="C264">
        <v>408</v>
      </c>
      <c r="D264">
        <v>825</v>
      </c>
    </row>
    <row r="265" spans="1:4" x14ac:dyDescent="0.3">
      <c r="A265">
        <v>11050</v>
      </c>
      <c r="B265">
        <v>2019</v>
      </c>
      <c r="C265">
        <v>414</v>
      </c>
      <c r="D265">
        <v>851</v>
      </c>
    </row>
    <row r="266" spans="1:4" x14ac:dyDescent="0.3">
      <c r="A266">
        <v>11052</v>
      </c>
      <c r="B266">
        <v>2009</v>
      </c>
      <c r="C266">
        <v>437</v>
      </c>
      <c r="D266">
        <v>701</v>
      </c>
    </row>
    <row r="267" spans="1:4" x14ac:dyDescent="0.3">
      <c r="A267">
        <v>11052</v>
      </c>
      <c r="B267">
        <v>2010</v>
      </c>
      <c r="C267">
        <v>431</v>
      </c>
      <c r="D267">
        <v>678</v>
      </c>
    </row>
    <row r="268" spans="1:4" x14ac:dyDescent="0.3">
      <c r="A268">
        <v>11052</v>
      </c>
      <c r="B268">
        <v>2011</v>
      </c>
      <c r="C268">
        <v>434</v>
      </c>
      <c r="D268">
        <v>683</v>
      </c>
    </row>
    <row r="269" spans="1:4" x14ac:dyDescent="0.3">
      <c r="A269">
        <v>11052</v>
      </c>
      <c r="B269">
        <v>2012</v>
      </c>
      <c r="C269">
        <v>460</v>
      </c>
      <c r="D269">
        <v>674</v>
      </c>
    </row>
    <row r="270" spans="1:4" x14ac:dyDescent="0.3">
      <c r="A270">
        <v>11052</v>
      </c>
      <c r="B270">
        <v>2013</v>
      </c>
      <c r="C270">
        <v>449</v>
      </c>
      <c r="D270">
        <v>680</v>
      </c>
    </row>
    <row r="271" spans="1:4" x14ac:dyDescent="0.3">
      <c r="A271">
        <v>11052</v>
      </c>
      <c r="B271">
        <v>2014</v>
      </c>
      <c r="C271">
        <v>498</v>
      </c>
      <c r="D271">
        <v>676</v>
      </c>
    </row>
    <row r="272" spans="1:4" x14ac:dyDescent="0.3">
      <c r="A272">
        <v>11052</v>
      </c>
      <c r="B272">
        <v>2015</v>
      </c>
      <c r="C272">
        <v>507</v>
      </c>
      <c r="D272">
        <v>692</v>
      </c>
    </row>
    <row r="273" spans="1:4" x14ac:dyDescent="0.3">
      <c r="A273">
        <v>11052</v>
      </c>
      <c r="B273">
        <v>2016</v>
      </c>
      <c r="C273">
        <v>508</v>
      </c>
      <c r="D273">
        <v>741</v>
      </c>
    </row>
    <row r="274" spans="1:4" x14ac:dyDescent="0.3">
      <c r="A274">
        <v>11052</v>
      </c>
      <c r="B274">
        <v>2017</v>
      </c>
      <c r="C274">
        <v>515</v>
      </c>
      <c r="D274">
        <v>758</v>
      </c>
    </row>
    <row r="275" spans="1:4" x14ac:dyDescent="0.3">
      <c r="A275">
        <v>11052</v>
      </c>
      <c r="B275">
        <v>2018</v>
      </c>
      <c r="C275">
        <v>506</v>
      </c>
      <c r="D275">
        <v>795</v>
      </c>
    </row>
    <row r="276" spans="1:4" x14ac:dyDescent="0.3">
      <c r="A276">
        <v>11052</v>
      </c>
      <c r="B276">
        <v>2019</v>
      </c>
      <c r="C276">
        <v>506</v>
      </c>
      <c r="D276">
        <v>808</v>
      </c>
    </row>
    <row r="277" spans="1:4" x14ac:dyDescent="0.3">
      <c r="A277">
        <v>11053</v>
      </c>
      <c r="B277">
        <v>2009</v>
      </c>
      <c r="C277">
        <v>668</v>
      </c>
      <c r="D277">
        <v>1181</v>
      </c>
    </row>
    <row r="278" spans="1:4" x14ac:dyDescent="0.3">
      <c r="A278">
        <v>11053</v>
      </c>
      <c r="B278">
        <v>2010</v>
      </c>
      <c r="C278">
        <v>695</v>
      </c>
      <c r="D278">
        <v>1175</v>
      </c>
    </row>
    <row r="279" spans="1:4" x14ac:dyDescent="0.3">
      <c r="A279">
        <v>11053</v>
      </c>
      <c r="B279">
        <v>2011</v>
      </c>
      <c r="C279">
        <v>739</v>
      </c>
      <c r="D279">
        <v>1146</v>
      </c>
    </row>
    <row r="280" spans="1:4" x14ac:dyDescent="0.3">
      <c r="A280">
        <v>11053</v>
      </c>
      <c r="B280">
        <v>2012</v>
      </c>
      <c r="C280">
        <v>742</v>
      </c>
      <c r="D280">
        <v>1133</v>
      </c>
    </row>
    <row r="281" spans="1:4" x14ac:dyDescent="0.3">
      <c r="A281">
        <v>11053</v>
      </c>
      <c r="B281">
        <v>2013</v>
      </c>
      <c r="C281">
        <v>787</v>
      </c>
      <c r="D281">
        <v>1163</v>
      </c>
    </row>
    <row r="282" spans="1:4" x14ac:dyDescent="0.3">
      <c r="A282">
        <v>11053</v>
      </c>
      <c r="B282">
        <v>2014</v>
      </c>
      <c r="C282">
        <v>811</v>
      </c>
      <c r="D282">
        <v>1171</v>
      </c>
    </row>
    <row r="283" spans="1:4" x14ac:dyDescent="0.3">
      <c r="A283">
        <v>11053</v>
      </c>
      <c r="B283">
        <v>2015</v>
      </c>
      <c r="C283">
        <v>823</v>
      </c>
      <c r="D283">
        <v>1219</v>
      </c>
    </row>
    <row r="284" spans="1:4" x14ac:dyDescent="0.3">
      <c r="A284">
        <v>11053</v>
      </c>
      <c r="B284">
        <v>2016</v>
      </c>
      <c r="C284">
        <v>812</v>
      </c>
      <c r="D284">
        <v>1246</v>
      </c>
    </row>
    <row r="285" spans="1:4" x14ac:dyDescent="0.3">
      <c r="A285">
        <v>11053</v>
      </c>
      <c r="B285">
        <v>2017</v>
      </c>
      <c r="C285">
        <v>773</v>
      </c>
      <c r="D285">
        <v>1318</v>
      </c>
    </row>
    <row r="286" spans="1:4" x14ac:dyDescent="0.3">
      <c r="A286">
        <v>11053</v>
      </c>
      <c r="B286">
        <v>2018</v>
      </c>
      <c r="C286">
        <v>761</v>
      </c>
      <c r="D286">
        <v>1340</v>
      </c>
    </row>
    <row r="287" spans="1:4" x14ac:dyDescent="0.3">
      <c r="A287">
        <v>11053</v>
      </c>
      <c r="B287">
        <v>2019</v>
      </c>
      <c r="C287">
        <v>791</v>
      </c>
      <c r="D287">
        <v>1332</v>
      </c>
    </row>
    <row r="288" spans="1:4" x14ac:dyDescent="0.3">
      <c r="A288">
        <v>11054</v>
      </c>
      <c r="B288">
        <v>2009</v>
      </c>
      <c r="C288">
        <v>457</v>
      </c>
      <c r="D288">
        <v>731</v>
      </c>
    </row>
    <row r="289" spans="1:4" x14ac:dyDescent="0.3">
      <c r="A289">
        <v>11054</v>
      </c>
      <c r="B289">
        <v>2010</v>
      </c>
      <c r="C289">
        <v>493</v>
      </c>
      <c r="D289">
        <v>709</v>
      </c>
    </row>
    <row r="290" spans="1:4" x14ac:dyDescent="0.3">
      <c r="A290">
        <v>11054</v>
      </c>
      <c r="B290">
        <v>2011</v>
      </c>
      <c r="C290">
        <v>513</v>
      </c>
      <c r="D290">
        <v>728</v>
      </c>
    </row>
    <row r="291" spans="1:4" x14ac:dyDescent="0.3">
      <c r="A291">
        <v>11054</v>
      </c>
      <c r="B291">
        <v>2012</v>
      </c>
      <c r="C291">
        <v>507</v>
      </c>
      <c r="D291">
        <v>748</v>
      </c>
    </row>
    <row r="292" spans="1:4" x14ac:dyDescent="0.3">
      <c r="A292">
        <v>11054</v>
      </c>
      <c r="B292">
        <v>2013</v>
      </c>
      <c r="C292">
        <v>503</v>
      </c>
      <c r="D292">
        <v>758</v>
      </c>
    </row>
    <row r="293" spans="1:4" x14ac:dyDescent="0.3">
      <c r="A293">
        <v>11054</v>
      </c>
      <c r="B293">
        <v>2014</v>
      </c>
      <c r="C293">
        <v>490</v>
      </c>
      <c r="D293">
        <v>767</v>
      </c>
    </row>
    <row r="294" spans="1:4" x14ac:dyDescent="0.3">
      <c r="A294">
        <v>11054</v>
      </c>
      <c r="B294">
        <v>2015</v>
      </c>
      <c r="C294">
        <v>505</v>
      </c>
      <c r="D294">
        <v>777</v>
      </c>
    </row>
    <row r="295" spans="1:4" x14ac:dyDescent="0.3">
      <c r="A295">
        <v>11054</v>
      </c>
      <c r="B295">
        <v>2016</v>
      </c>
      <c r="C295">
        <v>485</v>
      </c>
      <c r="D295">
        <v>810</v>
      </c>
    </row>
    <row r="296" spans="1:4" x14ac:dyDescent="0.3">
      <c r="A296">
        <v>11054</v>
      </c>
      <c r="B296">
        <v>2017</v>
      </c>
      <c r="C296">
        <v>462</v>
      </c>
      <c r="D296">
        <v>861</v>
      </c>
    </row>
    <row r="297" spans="1:4" x14ac:dyDescent="0.3">
      <c r="A297">
        <v>11054</v>
      </c>
      <c r="B297">
        <v>2018</v>
      </c>
      <c r="C297">
        <v>462</v>
      </c>
      <c r="D297">
        <v>858</v>
      </c>
    </row>
    <row r="298" spans="1:4" x14ac:dyDescent="0.3">
      <c r="A298">
        <v>11054</v>
      </c>
      <c r="B298">
        <v>2019</v>
      </c>
      <c r="C298">
        <v>469</v>
      </c>
      <c r="D298">
        <v>854</v>
      </c>
    </row>
    <row r="299" spans="1:4" x14ac:dyDescent="0.3">
      <c r="A299">
        <v>11055</v>
      </c>
      <c r="B299">
        <v>2009</v>
      </c>
      <c r="C299">
        <v>770</v>
      </c>
      <c r="D299">
        <v>1207</v>
      </c>
    </row>
    <row r="300" spans="1:4" x14ac:dyDescent="0.3">
      <c r="A300">
        <v>11055</v>
      </c>
      <c r="B300">
        <v>2010</v>
      </c>
      <c r="C300">
        <v>781</v>
      </c>
      <c r="D300">
        <v>1207</v>
      </c>
    </row>
    <row r="301" spans="1:4" x14ac:dyDescent="0.3">
      <c r="A301">
        <v>11055</v>
      </c>
      <c r="B301">
        <v>2011</v>
      </c>
      <c r="C301">
        <v>791</v>
      </c>
      <c r="D301">
        <v>1209</v>
      </c>
    </row>
    <row r="302" spans="1:4" x14ac:dyDescent="0.3">
      <c r="A302">
        <v>11055</v>
      </c>
      <c r="B302">
        <v>2012</v>
      </c>
      <c r="C302">
        <v>736</v>
      </c>
      <c r="D302">
        <v>1226</v>
      </c>
    </row>
    <row r="303" spans="1:4" x14ac:dyDescent="0.3">
      <c r="A303">
        <v>11055</v>
      </c>
      <c r="B303">
        <v>2013</v>
      </c>
      <c r="C303">
        <v>753</v>
      </c>
      <c r="D303">
        <v>1210</v>
      </c>
    </row>
    <row r="304" spans="1:4" x14ac:dyDescent="0.3">
      <c r="A304">
        <v>11055</v>
      </c>
      <c r="B304">
        <v>2014</v>
      </c>
      <c r="C304">
        <v>753</v>
      </c>
      <c r="D304">
        <v>1214</v>
      </c>
    </row>
    <row r="305" spans="1:4" x14ac:dyDescent="0.3">
      <c r="A305">
        <v>11055</v>
      </c>
      <c r="B305">
        <v>2015</v>
      </c>
      <c r="C305">
        <v>760</v>
      </c>
      <c r="D305">
        <v>1220</v>
      </c>
    </row>
    <row r="306" spans="1:4" x14ac:dyDescent="0.3">
      <c r="A306">
        <v>11055</v>
      </c>
      <c r="B306">
        <v>2016</v>
      </c>
      <c r="C306">
        <v>721</v>
      </c>
      <c r="D306">
        <v>1244</v>
      </c>
    </row>
    <row r="307" spans="1:4" x14ac:dyDescent="0.3">
      <c r="A307">
        <v>11055</v>
      </c>
      <c r="B307">
        <v>2017</v>
      </c>
      <c r="C307">
        <v>679</v>
      </c>
      <c r="D307">
        <v>1253</v>
      </c>
    </row>
    <row r="308" spans="1:4" x14ac:dyDescent="0.3">
      <c r="A308">
        <v>11055</v>
      </c>
      <c r="B308">
        <v>2018</v>
      </c>
      <c r="C308">
        <v>662</v>
      </c>
      <c r="D308">
        <v>1257</v>
      </c>
    </row>
    <row r="309" spans="1:4" x14ac:dyDescent="0.3">
      <c r="A309">
        <v>11055</v>
      </c>
      <c r="B309">
        <v>2019</v>
      </c>
      <c r="C309">
        <v>677</v>
      </c>
      <c r="D309">
        <v>1242</v>
      </c>
    </row>
    <row r="310" spans="1:4" x14ac:dyDescent="0.3">
      <c r="A310">
        <v>11056</v>
      </c>
      <c r="B310">
        <v>2009</v>
      </c>
      <c r="C310">
        <v>724</v>
      </c>
      <c r="D310">
        <v>951</v>
      </c>
    </row>
    <row r="311" spans="1:4" x14ac:dyDescent="0.3">
      <c r="A311">
        <v>11056</v>
      </c>
      <c r="B311">
        <v>2010</v>
      </c>
      <c r="C311">
        <v>729</v>
      </c>
      <c r="D311">
        <v>1003</v>
      </c>
    </row>
    <row r="312" spans="1:4" x14ac:dyDescent="0.3">
      <c r="A312">
        <v>11056</v>
      </c>
      <c r="B312">
        <v>2011</v>
      </c>
      <c r="C312">
        <v>781</v>
      </c>
      <c r="D312">
        <v>1018</v>
      </c>
    </row>
    <row r="313" spans="1:4" x14ac:dyDescent="0.3">
      <c r="A313">
        <v>11056</v>
      </c>
      <c r="B313">
        <v>2012</v>
      </c>
      <c r="C313">
        <v>786</v>
      </c>
      <c r="D313">
        <v>1078</v>
      </c>
    </row>
    <row r="314" spans="1:4" x14ac:dyDescent="0.3">
      <c r="A314">
        <v>11056</v>
      </c>
      <c r="B314">
        <v>2013</v>
      </c>
      <c r="C314">
        <v>786</v>
      </c>
      <c r="D314">
        <v>1119</v>
      </c>
    </row>
    <row r="315" spans="1:4" x14ac:dyDescent="0.3">
      <c r="A315">
        <v>11056</v>
      </c>
      <c r="B315">
        <v>2014</v>
      </c>
      <c r="C315">
        <v>788</v>
      </c>
      <c r="D315">
        <v>1149</v>
      </c>
    </row>
    <row r="316" spans="1:4" x14ac:dyDescent="0.3">
      <c r="A316">
        <v>11056</v>
      </c>
      <c r="B316">
        <v>2015</v>
      </c>
      <c r="C316">
        <v>813</v>
      </c>
      <c r="D316">
        <v>1231</v>
      </c>
    </row>
    <row r="317" spans="1:4" x14ac:dyDescent="0.3">
      <c r="A317">
        <v>11056</v>
      </c>
      <c r="B317">
        <v>2016</v>
      </c>
      <c r="C317">
        <v>760</v>
      </c>
      <c r="D317">
        <v>1240</v>
      </c>
    </row>
    <row r="318" spans="1:4" x14ac:dyDescent="0.3">
      <c r="A318">
        <v>11056</v>
      </c>
      <c r="B318">
        <v>2017</v>
      </c>
      <c r="C318">
        <v>731</v>
      </c>
      <c r="D318">
        <v>1267</v>
      </c>
    </row>
    <row r="319" spans="1:4" x14ac:dyDescent="0.3">
      <c r="A319">
        <v>11056</v>
      </c>
      <c r="B319">
        <v>2018</v>
      </c>
      <c r="C319">
        <v>724</v>
      </c>
      <c r="D319">
        <v>1297</v>
      </c>
    </row>
    <row r="320" spans="1:4" x14ac:dyDescent="0.3">
      <c r="A320">
        <v>11056</v>
      </c>
      <c r="B320">
        <v>2019</v>
      </c>
      <c r="C320">
        <v>743</v>
      </c>
      <c r="D320">
        <v>1306</v>
      </c>
    </row>
    <row r="321" spans="1:4" x14ac:dyDescent="0.3">
      <c r="A321">
        <v>11057</v>
      </c>
      <c r="B321">
        <v>2009</v>
      </c>
      <c r="C321">
        <v>590</v>
      </c>
      <c r="D321">
        <v>1086</v>
      </c>
    </row>
    <row r="322" spans="1:4" x14ac:dyDescent="0.3">
      <c r="A322">
        <v>11057</v>
      </c>
      <c r="B322">
        <v>2010</v>
      </c>
      <c r="C322">
        <v>588</v>
      </c>
      <c r="D322">
        <v>1074</v>
      </c>
    </row>
    <row r="323" spans="1:4" x14ac:dyDescent="0.3">
      <c r="A323">
        <v>11057</v>
      </c>
      <c r="B323">
        <v>2011</v>
      </c>
      <c r="C323">
        <v>596</v>
      </c>
      <c r="D323">
        <v>1080</v>
      </c>
    </row>
    <row r="324" spans="1:4" x14ac:dyDescent="0.3">
      <c r="A324">
        <v>11057</v>
      </c>
      <c r="B324">
        <v>2012</v>
      </c>
      <c r="C324">
        <v>577</v>
      </c>
      <c r="D324">
        <v>1099</v>
      </c>
    </row>
    <row r="325" spans="1:4" x14ac:dyDescent="0.3">
      <c r="A325">
        <v>11057</v>
      </c>
      <c r="B325">
        <v>2013</v>
      </c>
      <c r="C325">
        <v>596</v>
      </c>
      <c r="D325">
        <v>1105</v>
      </c>
    </row>
    <row r="326" spans="1:4" x14ac:dyDescent="0.3">
      <c r="A326">
        <v>11057</v>
      </c>
      <c r="B326">
        <v>2014</v>
      </c>
      <c r="C326">
        <v>557</v>
      </c>
      <c r="D326">
        <v>1124</v>
      </c>
    </row>
    <row r="327" spans="1:4" x14ac:dyDescent="0.3">
      <c r="A327">
        <v>11057</v>
      </c>
      <c r="B327">
        <v>2015</v>
      </c>
      <c r="C327">
        <v>578</v>
      </c>
      <c r="D327">
        <v>1127</v>
      </c>
    </row>
    <row r="328" spans="1:4" x14ac:dyDescent="0.3">
      <c r="A328">
        <v>11057</v>
      </c>
      <c r="B328">
        <v>2016</v>
      </c>
      <c r="C328">
        <v>575</v>
      </c>
      <c r="D328">
        <v>1113</v>
      </c>
    </row>
    <row r="329" spans="1:4" x14ac:dyDescent="0.3">
      <c r="A329">
        <v>11057</v>
      </c>
      <c r="B329">
        <v>2017</v>
      </c>
      <c r="C329">
        <v>562</v>
      </c>
      <c r="D329">
        <v>1103</v>
      </c>
    </row>
    <row r="330" spans="1:4" x14ac:dyDescent="0.3">
      <c r="A330">
        <v>11057</v>
      </c>
      <c r="B330">
        <v>2018</v>
      </c>
      <c r="C330">
        <v>565</v>
      </c>
      <c r="D330">
        <v>1096</v>
      </c>
    </row>
    <row r="331" spans="1:4" x14ac:dyDescent="0.3">
      <c r="A331">
        <v>11057</v>
      </c>
      <c r="B331">
        <v>2019</v>
      </c>
      <c r="C331">
        <v>556</v>
      </c>
      <c r="D331">
        <v>1068</v>
      </c>
    </row>
    <row r="332" spans="1:4" x14ac:dyDescent="0.3">
      <c r="A332">
        <v>12002</v>
      </c>
      <c r="B332">
        <v>2009</v>
      </c>
      <c r="C332">
        <v>435</v>
      </c>
      <c r="D332">
        <v>698</v>
      </c>
    </row>
    <row r="333" spans="1:4" x14ac:dyDescent="0.3">
      <c r="A333">
        <v>12002</v>
      </c>
      <c r="B333">
        <v>2010</v>
      </c>
      <c r="C333">
        <v>445</v>
      </c>
      <c r="D333">
        <v>695</v>
      </c>
    </row>
    <row r="334" spans="1:4" x14ac:dyDescent="0.3">
      <c r="A334">
        <v>12002</v>
      </c>
      <c r="B334">
        <v>2011</v>
      </c>
      <c r="C334">
        <v>465</v>
      </c>
      <c r="D334">
        <v>714</v>
      </c>
    </row>
    <row r="335" spans="1:4" x14ac:dyDescent="0.3">
      <c r="A335">
        <v>12002</v>
      </c>
      <c r="B335">
        <v>2012</v>
      </c>
      <c r="C335">
        <v>475</v>
      </c>
      <c r="D335">
        <v>717</v>
      </c>
    </row>
    <row r="336" spans="1:4" x14ac:dyDescent="0.3">
      <c r="A336">
        <v>12002</v>
      </c>
      <c r="B336">
        <v>2013</v>
      </c>
      <c r="C336">
        <v>483</v>
      </c>
      <c r="D336">
        <v>715</v>
      </c>
    </row>
    <row r="337" spans="1:4" x14ac:dyDescent="0.3">
      <c r="A337">
        <v>12002</v>
      </c>
      <c r="B337">
        <v>2014</v>
      </c>
      <c r="C337">
        <v>468</v>
      </c>
      <c r="D337">
        <v>746</v>
      </c>
    </row>
    <row r="338" spans="1:4" x14ac:dyDescent="0.3">
      <c r="A338">
        <v>12002</v>
      </c>
      <c r="B338">
        <v>2015</v>
      </c>
      <c r="C338">
        <v>453</v>
      </c>
      <c r="D338">
        <v>754</v>
      </c>
    </row>
    <row r="339" spans="1:4" x14ac:dyDescent="0.3">
      <c r="A339">
        <v>12002</v>
      </c>
      <c r="B339">
        <v>2016</v>
      </c>
      <c r="C339">
        <v>437</v>
      </c>
      <c r="D339">
        <v>796</v>
      </c>
    </row>
    <row r="340" spans="1:4" x14ac:dyDescent="0.3">
      <c r="A340">
        <v>12002</v>
      </c>
      <c r="B340">
        <v>2017</v>
      </c>
      <c r="C340">
        <v>421</v>
      </c>
      <c r="D340">
        <v>808</v>
      </c>
    </row>
    <row r="341" spans="1:4" x14ac:dyDescent="0.3">
      <c r="A341">
        <v>12002</v>
      </c>
      <c r="B341">
        <v>2018</v>
      </c>
      <c r="C341">
        <v>424</v>
      </c>
      <c r="D341">
        <v>795</v>
      </c>
    </row>
    <row r="342" spans="1:4" x14ac:dyDescent="0.3">
      <c r="A342">
        <v>12002</v>
      </c>
      <c r="B342">
        <v>2019</v>
      </c>
      <c r="C342">
        <v>454</v>
      </c>
      <c r="D342">
        <v>783</v>
      </c>
    </row>
    <row r="343" spans="1:4" x14ac:dyDescent="0.3">
      <c r="A343">
        <v>12005</v>
      </c>
      <c r="B343">
        <v>2009</v>
      </c>
      <c r="C343">
        <v>512</v>
      </c>
      <c r="D343">
        <v>845</v>
      </c>
    </row>
    <row r="344" spans="1:4" x14ac:dyDescent="0.3">
      <c r="A344">
        <v>12005</v>
      </c>
      <c r="B344">
        <v>2010</v>
      </c>
      <c r="C344">
        <v>525</v>
      </c>
      <c r="D344">
        <v>849</v>
      </c>
    </row>
    <row r="345" spans="1:4" x14ac:dyDescent="0.3">
      <c r="A345">
        <v>12005</v>
      </c>
      <c r="B345">
        <v>2011</v>
      </c>
      <c r="C345">
        <v>559</v>
      </c>
      <c r="D345">
        <v>838</v>
      </c>
    </row>
    <row r="346" spans="1:4" x14ac:dyDescent="0.3">
      <c r="A346">
        <v>12005</v>
      </c>
      <c r="B346">
        <v>2012</v>
      </c>
      <c r="C346">
        <v>580</v>
      </c>
      <c r="D346">
        <v>849</v>
      </c>
    </row>
    <row r="347" spans="1:4" x14ac:dyDescent="0.3">
      <c r="A347">
        <v>12005</v>
      </c>
      <c r="B347">
        <v>2013</v>
      </c>
      <c r="C347">
        <v>580</v>
      </c>
      <c r="D347">
        <v>888</v>
      </c>
    </row>
    <row r="348" spans="1:4" x14ac:dyDescent="0.3">
      <c r="A348">
        <v>12005</v>
      </c>
      <c r="B348">
        <v>2014</v>
      </c>
      <c r="C348">
        <v>589</v>
      </c>
      <c r="D348">
        <v>906</v>
      </c>
    </row>
    <row r="349" spans="1:4" x14ac:dyDescent="0.3">
      <c r="A349">
        <v>12005</v>
      </c>
      <c r="B349">
        <v>2015</v>
      </c>
      <c r="C349">
        <v>584</v>
      </c>
      <c r="D349">
        <v>938</v>
      </c>
    </row>
    <row r="350" spans="1:4" x14ac:dyDescent="0.3">
      <c r="A350">
        <v>12005</v>
      </c>
      <c r="B350">
        <v>2016</v>
      </c>
      <c r="C350">
        <v>585</v>
      </c>
      <c r="D350">
        <v>970</v>
      </c>
    </row>
    <row r="351" spans="1:4" x14ac:dyDescent="0.3">
      <c r="A351">
        <v>12005</v>
      </c>
      <c r="B351">
        <v>2017</v>
      </c>
      <c r="C351">
        <v>550</v>
      </c>
      <c r="D351">
        <v>986</v>
      </c>
    </row>
    <row r="352" spans="1:4" x14ac:dyDescent="0.3">
      <c r="A352">
        <v>12005</v>
      </c>
      <c r="B352">
        <v>2018</v>
      </c>
      <c r="C352">
        <v>554</v>
      </c>
      <c r="D352">
        <v>1016</v>
      </c>
    </row>
    <row r="353" spans="1:4" x14ac:dyDescent="0.3">
      <c r="A353">
        <v>12005</v>
      </c>
      <c r="B353">
        <v>2019</v>
      </c>
      <c r="C353">
        <v>529</v>
      </c>
      <c r="D353">
        <v>1020</v>
      </c>
    </row>
    <row r="354" spans="1:4" x14ac:dyDescent="0.3">
      <c r="A354">
        <v>12007</v>
      </c>
      <c r="B354">
        <v>2009</v>
      </c>
      <c r="C354">
        <v>786</v>
      </c>
      <c r="D354">
        <v>1208</v>
      </c>
    </row>
    <row r="355" spans="1:4" x14ac:dyDescent="0.3">
      <c r="A355">
        <v>12007</v>
      </c>
      <c r="B355">
        <v>2010</v>
      </c>
      <c r="C355">
        <v>789</v>
      </c>
      <c r="D355">
        <v>1242</v>
      </c>
    </row>
    <row r="356" spans="1:4" x14ac:dyDescent="0.3">
      <c r="A356">
        <v>12007</v>
      </c>
      <c r="B356">
        <v>2011</v>
      </c>
      <c r="C356">
        <v>808</v>
      </c>
      <c r="D356">
        <v>1240</v>
      </c>
    </row>
    <row r="357" spans="1:4" x14ac:dyDescent="0.3">
      <c r="A357">
        <v>12007</v>
      </c>
      <c r="B357">
        <v>2012</v>
      </c>
      <c r="C357">
        <v>782</v>
      </c>
      <c r="D357">
        <v>1250</v>
      </c>
    </row>
    <row r="358" spans="1:4" x14ac:dyDescent="0.3">
      <c r="A358">
        <v>12007</v>
      </c>
      <c r="B358">
        <v>2013</v>
      </c>
      <c r="C358">
        <v>789</v>
      </c>
      <c r="D358">
        <v>1259</v>
      </c>
    </row>
    <row r="359" spans="1:4" x14ac:dyDescent="0.3">
      <c r="A359">
        <v>12007</v>
      </c>
      <c r="B359">
        <v>2014</v>
      </c>
      <c r="C359">
        <v>757</v>
      </c>
      <c r="D359">
        <v>1278</v>
      </c>
    </row>
    <row r="360" spans="1:4" x14ac:dyDescent="0.3">
      <c r="A360">
        <v>12007</v>
      </c>
      <c r="B360">
        <v>2015</v>
      </c>
      <c r="C360">
        <v>727</v>
      </c>
      <c r="D360">
        <v>1304</v>
      </c>
    </row>
    <row r="361" spans="1:4" x14ac:dyDescent="0.3">
      <c r="A361">
        <v>12007</v>
      </c>
      <c r="B361">
        <v>2016</v>
      </c>
      <c r="C361">
        <v>693</v>
      </c>
      <c r="D361">
        <v>1346</v>
      </c>
    </row>
    <row r="362" spans="1:4" x14ac:dyDescent="0.3">
      <c r="A362">
        <v>12007</v>
      </c>
      <c r="B362">
        <v>2017</v>
      </c>
      <c r="C362">
        <v>677</v>
      </c>
      <c r="D362">
        <v>1350</v>
      </c>
    </row>
    <row r="363" spans="1:4" x14ac:dyDescent="0.3">
      <c r="A363">
        <v>12007</v>
      </c>
      <c r="B363">
        <v>2018</v>
      </c>
      <c r="C363">
        <v>670</v>
      </c>
      <c r="D363">
        <v>1333</v>
      </c>
    </row>
    <row r="364" spans="1:4" x14ac:dyDescent="0.3">
      <c r="A364">
        <v>12007</v>
      </c>
      <c r="B364">
        <v>2019</v>
      </c>
      <c r="C364">
        <v>673</v>
      </c>
      <c r="D364">
        <v>1303</v>
      </c>
    </row>
    <row r="365" spans="1:4" x14ac:dyDescent="0.3">
      <c r="A365">
        <v>12009</v>
      </c>
      <c r="B365">
        <v>2009</v>
      </c>
      <c r="C365">
        <v>661</v>
      </c>
      <c r="D365">
        <v>986</v>
      </c>
    </row>
    <row r="366" spans="1:4" x14ac:dyDescent="0.3">
      <c r="A366">
        <v>12009</v>
      </c>
      <c r="B366">
        <v>2010</v>
      </c>
      <c r="C366">
        <v>685</v>
      </c>
      <c r="D366">
        <v>982</v>
      </c>
    </row>
    <row r="367" spans="1:4" x14ac:dyDescent="0.3">
      <c r="A367">
        <v>12009</v>
      </c>
      <c r="B367">
        <v>2011</v>
      </c>
      <c r="C367">
        <v>707</v>
      </c>
      <c r="D367">
        <v>1007</v>
      </c>
    </row>
    <row r="368" spans="1:4" x14ac:dyDescent="0.3">
      <c r="A368">
        <v>12009</v>
      </c>
      <c r="B368">
        <v>2012</v>
      </c>
      <c r="C368">
        <v>724</v>
      </c>
      <c r="D368">
        <v>991</v>
      </c>
    </row>
    <row r="369" spans="1:4" x14ac:dyDescent="0.3">
      <c r="A369">
        <v>12009</v>
      </c>
      <c r="B369">
        <v>2013</v>
      </c>
      <c r="C369">
        <v>740</v>
      </c>
      <c r="D369">
        <v>1043</v>
      </c>
    </row>
    <row r="370" spans="1:4" x14ac:dyDescent="0.3">
      <c r="A370">
        <v>12009</v>
      </c>
      <c r="B370">
        <v>2014</v>
      </c>
      <c r="C370">
        <v>722</v>
      </c>
      <c r="D370">
        <v>1073</v>
      </c>
    </row>
    <row r="371" spans="1:4" x14ac:dyDescent="0.3">
      <c r="A371">
        <v>12009</v>
      </c>
      <c r="B371">
        <v>2015</v>
      </c>
      <c r="C371">
        <v>691</v>
      </c>
      <c r="D371">
        <v>1133</v>
      </c>
    </row>
    <row r="372" spans="1:4" x14ac:dyDescent="0.3">
      <c r="A372">
        <v>12009</v>
      </c>
      <c r="B372">
        <v>2016</v>
      </c>
      <c r="C372">
        <v>669</v>
      </c>
      <c r="D372">
        <v>1170</v>
      </c>
    </row>
    <row r="373" spans="1:4" x14ac:dyDescent="0.3">
      <c r="A373">
        <v>12009</v>
      </c>
      <c r="B373">
        <v>2017</v>
      </c>
      <c r="C373">
        <v>642</v>
      </c>
      <c r="D373">
        <v>1191</v>
      </c>
    </row>
    <row r="374" spans="1:4" x14ac:dyDescent="0.3">
      <c r="A374">
        <v>12009</v>
      </c>
      <c r="B374">
        <v>2018</v>
      </c>
      <c r="C374">
        <v>626</v>
      </c>
      <c r="D374">
        <v>1210</v>
      </c>
    </row>
    <row r="375" spans="1:4" x14ac:dyDescent="0.3">
      <c r="A375">
        <v>12009</v>
      </c>
      <c r="B375">
        <v>2019</v>
      </c>
      <c r="C375">
        <v>563</v>
      </c>
      <c r="D375">
        <v>1195</v>
      </c>
    </row>
    <row r="376" spans="1:4" x14ac:dyDescent="0.3">
      <c r="A376">
        <v>12014</v>
      </c>
      <c r="B376">
        <v>2009</v>
      </c>
      <c r="C376">
        <v>1338</v>
      </c>
      <c r="D376">
        <v>2032</v>
      </c>
    </row>
    <row r="377" spans="1:4" x14ac:dyDescent="0.3">
      <c r="A377">
        <v>12014</v>
      </c>
      <c r="B377">
        <v>2010</v>
      </c>
      <c r="C377">
        <v>1305</v>
      </c>
      <c r="D377">
        <v>2031</v>
      </c>
    </row>
    <row r="378" spans="1:4" x14ac:dyDescent="0.3">
      <c r="A378">
        <v>12014</v>
      </c>
      <c r="B378">
        <v>2011</v>
      </c>
      <c r="C378">
        <v>1358</v>
      </c>
      <c r="D378">
        <v>2015</v>
      </c>
    </row>
    <row r="379" spans="1:4" x14ac:dyDescent="0.3">
      <c r="A379">
        <v>12014</v>
      </c>
      <c r="B379">
        <v>2012</v>
      </c>
      <c r="C379">
        <v>1368</v>
      </c>
      <c r="D379">
        <v>2047</v>
      </c>
    </row>
    <row r="380" spans="1:4" x14ac:dyDescent="0.3">
      <c r="A380">
        <v>12014</v>
      </c>
      <c r="B380">
        <v>2013</v>
      </c>
      <c r="C380">
        <v>1442</v>
      </c>
      <c r="D380">
        <v>1968</v>
      </c>
    </row>
    <row r="381" spans="1:4" x14ac:dyDescent="0.3">
      <c r="A381">
        <v>12014</v>
      </c>
      <c r="B381">
        <v>2014</v>
      </c>
      <c r="C381">
        <v>1468</v>
      </c>
      <c r="D381">
        <v>2142</v>
      </c>
    </row>
    <row r="382" spans="1:4" x14ac:dyDescent="0.3">
      <c r="A382">
        <v>12014</v>
      </c>
      <c r="B382">
        <v>2015</v>
      </c>
      <c r="C382">
        <v>1468</v>
      </c>
      <c r="D382">
        <v>2134</v>
      </c>
    </row>
    <row r="383" spans="1:4" x14ac:dyDescent="0.3">
      <c r="A383">
        <v>12014</v>
      </c>
      <c r="B383">
        <v>2016</v>
      </c>
      <c r="C383">
        <v>1466</v>
      </c>
      <c r="D383">
        <v>2131</v>
      </c>
    </row>
    <row r="384" spans="1:4" x14ac:dyDescent="0.3">
      <c r="A384">
        <v>12014</v>
      </c>
      <c r="B384">
        <v>2017</v>
      </c>
      <c r="C384">
        <v>1406</v>
      </c>
      <c r="D384">
        <v>2206</v>
      </c>
    </row>
    <row r="385" spans="1:4" x14ac:dyDescent="0.3">
      <c r="A385">
        <v>12014</v>
      </c>
      <c r="B385">
        <v>2018</v>
      </c>
      <c r="C385">
        <v>1346</v>
      </c>
      <c r="D385">
        <v>2196</v>
      </c>
    </row>
    <row r="386" spans="1:4" x14ac:dyDescent="0.3">
      <c r="A386">
        <v>12014</v>
      </c>
      <c r="B386">
        <v>2019</v>
      </c>
      <c r="C386">
        <v>1308</v>
      </c>
      <c r="D386">
        <v>2276</v>
      </c>
    </row>
    <row r="387" spans="1:4" x14ac:dyDescent="0.3">
      <c r="A387">
        <v>12021</v>
      </c>
      <c r="B387">
        <v>2009</v>
      </c>
      <c r="C387">
        <v>1224</v>
      </c>
      <c r="D387">
        <v>1852</v>
      </c>
    </row>
    <row r="388" spans="1:4" x14ac:dyDescent="0.3">
      <c r="A388">
        <v>12021</v>
      </c>
      <c r="B388">
        <v>2010</v>
      </c>
      <c r="C388">
        <v>1266</v>
      </c>
      <c r="D388">
        <v>1845</v>
      </c>
    </row>
    <row r="389" spans="1:4" x14ac:dyDescent="0.3">
      <c r="A389">
        <v>12021</v>
      </c>
      <c r="B389">
        <v>2011</v>
      </c>
      <c r="C389">
        <v>1244</v>
      </c>
      <c r="D389">
        <v>1855</v>
      </c>
    </row>
    <row r="390" spans="1:4" x14ac:dyDescent="0.3">
      <c r="A390">
        <v>12021</v>
      </c>
      <c r="B390">
        <v>2012</v>
      </c>
      <c r="C390">
        <v>1228</v>
      </c>
      <c r="D390">
        <v>1919</v>
      </c>
    </row>
    <row r="391" spans="1:4" x14ac:dyDescent="0.3">
      <c r="A391">
        <v>12021</v>
      </c>
      <c r="B391">
        <v>2013</v>
      </c>
      <c r="C391">
        <v>1231</v>
      </c>
      <c r="D391">
        <v>1947</v>
      </c>
    </row>
    <row r="392" spans="1:4" x14ac:dyDescent="0.3">
      <c r="A392">
        <v>12021</v>
      </c>
      <c r="B392">
        <v>2014</v>
      </c>
      <c r="C392">
        <v>1218</v>
      </c>
      <c r="D392">
        <v>1983</v>
      </c>
    </row>
    <row r="393" spans="1:4" x14ac:dyDescent="0.3">
      <c r="A393">
        <v>12021</v>
      </c>
      <c r="B393">
        <v>2015</v>
      </c>
      <c r="C393">
        <v>1210</v>
      </c>
      <c r="D393">
        <v>2024</v>
      </c>
    </row>
    <row r="394" spans="1:4" x14ac:dyDescent="0.3">
      <c r="A394">
        <v>12021</v>
      </c>
      <c r="B394">
        <v>2016</v>
      </c>
      <c r="C394">
        <v>1282</v>
      </c>
      <c r="D394">
        <v>2029</v>
      </c>
    </row>
    <row r="395" spans="1:4" x14ac:dyDescent="0.3">
      <c r="A395">
        <v>12021</v>
      </c>
      <c r="B395">
        <v>2017</v>
      </c>
      <c r="C395">
        <v>1262</v>
      </c>
      <c r="D395">
        <v>2070</v>
      </c>
    </row>
    <row r="396" spans="1:4" x14ac:dyDescent="0.3">
      <c r="A396">
        <v>12021</v>
      </c>
      <c r="B396">
        <v>2018</v>
      </c>
      <c r="C396">
        <v>1242</v>
      </c>
      <c r="D396">
        <v>2065</v>
      </c>
    </row>
    <row r="397" spans="1:4" x14ac:dyDescent="0.3">
      <c r="A397">
        <v>12021</v>
      </c>
      <c r="B397">
        <v>2019</v>
      </c>
      <c r="C397">
        <v>1235</v>
      </c>
      <c r="D397">
        <v>2068</v>
      </c>
    </row>
    <row r="398" spans="1:4" x14ac:dyDescent="0.3">
      <c r="A398">
        <v>12025</v>
      </c>
      <c r="B398">
        <v>2009</v>
      </c>
      <c r="C398">
        <v>3373</v>
      </c>
      <c r="D398">
        <v>5050</v>
      </c>
    </row>
    <row r="399" spans="1:4" x14ac:dyDescent="0.3">
      <c r="A399">
        <v>12025</v>
      </c>
      <c r="B399">
        <v>2010</v>
      </c>
      <c r="C399">
        <v>3577</v>
      </c>
      <c r="D399">
        <v>5139</v>
      </c>
    </row>
    <row r="400" spans="1:4" x14ac:dyDescent="0.3">
      <c r="A400">
        <v>12025</v>
      </c>
      <c r="B400">
        <v>2011</v>
      </c>
      <c r="C400">
        <v>3715</v>
      </c>
      <c r="D400">
        <v>5227</v>
      </c>
    </row>
    <row r="401" spans="1:4" x14ac:dyDescent="0.3">
      <c r="A401">
        <v>12025</v>
      </c>
      <c r="B401">
        <v>2012</v>
      </c>
      <c r="C401">
        <v>3859</v>
      </c>
      <c r="D401">
        <v>5287</v>
      </c>
    </row>
    <row r="402" spans="1:4" x14ac:dyDescent="0.3">
      <c r="A402">
        <v>12025</v>
      </c>
      <c r="B402">
        <v>2013</v>
      </c>
      <c r="C402">
        <v>3901</v>
      </c>
      <c r="D402">
        <v>5401</v>
      </c>
    </row>
    <row r="403" spans="1:4" x14ac:dyDescent="0.3">
      <c r="A403">
        <v>12025</v>
      </c>
      <c r="B403">
        <v>2014</v>
      </c>
      <c r="C403">
        <v>3878</v>
      </c>
      <c r="D403">
        <v>5607</v>
      </c>
    </row>
    <row r="404" spans="1:4" x14ac:dyDescent="0.3">
      <c r="A404">
        <v>12025</v>
      </c>
      <c r="B404">
        <v>2015</v>
      </c>
      <c r="C404">
        <v>3896</v>
      </c>
      <c r="D404">
        <v>5899</v>
      </c>
    </row>
    <row r="405" spans="1:4" x14ac:dyDescent="0.3">
      <c r="A405">
        <v>12025</v>
      </c>
      <c r="B405">
        <v>2016</v>
      </c>
      <c r="C405">
        <v>3901</v>
      </c>
      <c r="D405">
        <v>6101</v>
      </c>
    </row>
    <row r="406" spans="1:4" x14ac:dyDescent="0.3">
      <c r="A406">
        <v>12025</v>
      </c>
      <c r="B406">
        <v>2017</v>
      </c>
      <c r="C406">
        <v>3881</v>
      </c>
      <c r="D406">
        <v>6249</v>
      </c>
    </row>
    <row r="407" spans="1:4" x14ac:dyDescent="0.3">
      <c r="A407">
        <v>12025</v>
      </c>
      <c r="B407">
        <v>2018</v>
      </c>
      <c r="C407">
        <v>3804</v>
      </c>
      <c r="D407">
        <v>6426</v>
      </c>
    </row>
    <row r="408" spans="1:4" x14ac:dyDescent="0.3">
      <c r="A408">
        <v>12025</v>
      </c>
      <c r="B408">
        <v>2019</v>
      </c>
      <c r="C408">
        <v>3730</v>
      </c>
      <c r="D408">
        <v>6455</v>
      </c>
    </row>
    <row r="409" spans="1:4" x14ac:dyDescent="0.3">
      <c r="A409">
        <v>12026</v>
      </c>
      <c r="B409">
        <v>2009</v>
      </c>
      <c r="C409">
        <v>756</v>
      </c>
      <c r="D409">
        <v>1236</v>
      </c>
    </row>
    <row r="410" spans="1:4" x14ac:dyDescent="0.3">
      <c r="A410">
        <v>12026</v>
      </c>
      <c r="B410">
        <v>2010</v>
      </c>
      <c r="C410">
        <v>796</v>
      </c>
      <c r="D410">
        <v>1235</v>
      </c>
    </row>
    <row r="411" spans="1:4" x14ac:dyDescent="0.3">
      <c r="A411">
        <v>12026</v>
      </c>
      <c r="B411">
        <v>2011</v>
      </c>
      <c r="C411">
        <v>781</v>
      </c>
      <c r="D411">
        <v>1253</v>
      </c>
    </row>
    <row r="412" spans="1:4" x14ac:dyDescent="0.3">
      <c r="A412">
        <v>12026</v>
      </c>
      <c r="B412">
        <v>2012</v>
      </c>
      <c r="C412">
        <v>824</v>
      </c>
      <c r="D412">
        <v>1245</v>
      </c>
    </row>
    <row r="413" spans="1:4" x14ac:dyDescent="0.3">
      <c r="A413">
        <v>12026</v>
      </c>
      <c r="B413">
        <v>2013</v>
      </c>
      <c r="C413">
        <v>857</v>
      </c>
      <c r="D413">
        <v>1275</v>
      </c>
    </row>
    <row r="414" spans="1:4" x14ac:dyDescent="0.3">
      <c r="A414">
        <v>12026</v>
      </c>
      <c r="B414">
        <v>2014</v>
      </c>
      <c r="C414">
        <v>847</v>
      </c>
      <c r="D414">
        <v>1312</v>
      </c>
    </row>
    <row r="415" spans="1:4" x14ac:dyDescent="0.3">
      <c r="A415">
        <v>12026</v>
      </c>
      <c r="B415">
        <v>2015</v>
      </c>
      <c r="C415">
        <v>863</v>
      </c>
      <c r="D415">
        <v>1293</v>
      </c>
    </row>
    <row r="416" spans="1:4" x14ac:dyDescent="0.3">
      <c r="A416">
        <v>12026</v>
      </c>
      <c r="B416">
        <v>2016</v>
      </c>
      <c r="C416">
        <v>843</v>
      </c>
      <c r="D416">
        <v>1340</v>
      </c>
    </row>
    <row r="417" spans="1:4" x14ac:dyDescent="0.3">
      <c r="A417">
        <v>12026</v>
      </c>
      <c r="B417">
        <v>2017</v>
      </c>
      <c r="C417">
        <v>826</v>
      </c>
      <c r="D417">
        <v>1398</v>
      </c>
    </row>
    <row r="418" spans="1:4" x14ac:dyDescent="0.3">
      <c r="A418">
        <v>12026</v>
      </c>
      <c r="B418">
        <v>2018</v>
      </c>
      <c r="C418">
        <v>831</v>
      </c>
      <c r="D418">
        <v>1424</v>
      </c>
    </row>
    <row r="419" spans="1:4" x14ac:dyDescent="0.3">
      <c r="A419">
        <v>12026</v>
      </c>
      <c r="B419">
        <v>2019</v>
      </c>
      <c r="C419">
        <v>830</v>
      </c>
      <c r="D419">
        <v>1419</v>
      </c>
    </row>
    <row r="420" spans="1:4" x14ac:dyDescent="0.3">
      <c r="A420">
        <v>12029</v>
      </c>
      <c r="B420">
        <v>2009</v>
      </c>
      <c r="C420">
        <v>644</v>
      </c>
      <c r="D420">
        <v>880</v>
      </c>
    </row>
    <row r="421" spans="1:4" x14ac:dyDescent="0.3">
      <c r="A421">
        <v>12029</v>
      </c>
      <c r="B421">
        <v>2010</v>
      </c>
      <c r="C421">
        <v>658</v>
      </c>
      <c r="D421">
        <v>911</v>
      </c>
    </row>
    <row r="422" spans="1:4" x14ac:dyDescent="0.3">
      <c r="A422">
        <v>12029</v>
      </c>
      <c r="B422">
        <v>2011</v>
      </c>
      <c r="C422">
        <v>668</v>
      </c>
      <c r="D422">
        <v>944</v>
      </c>
    </row>
    <row r="423" spans="1:4" x14ac:dyDescent="0.3">
      <c r="A423">
        <v>12029</v>
      </c>
      <c r="B423">
        <v>2012</v>
      </c>
      <c r="C423">
        <v>652</v>
      </c>
      <c r="D423">
        <v>991</v>
      </c>
    </row>
    <row r="424" spans="1:4" x14ac:dyDescent="0.3">
      <c r="A424">
        <v>12029</v>
      </c>
      <c r="B424">
        <v>2013</v>
      </c>
      <c r="C424">
        <v>656</v>
      </c>
      <c r="D424">
        <v>1038</v>
      </c>
    </row>
    <row r="425" spans="1:4" x14ac:dyDescent="0.3">
      <c r="A425">
        <v>12029</v>
      </c>
      <c r="B425">
        <v>2014</v>
      </c>
      <c r="C425">
        <v>638</v>
      </c>
      <c r="D425">
        <v>1066</v>
      </c>
    </row>
    <row r="426" spans="1:4" x14ac:dyDescent="0.3">
      <c r="A426">
        <v>12029</v>
      </c>
      <c r="B426">
        <v>2015</v>
      </c>
      <c r="C426">
        <v>647</v>
      </c>
      <c r="D426">
        <v>1065</v>
      </c>
    </row>
    <row r="427" spans="1:4" x14ac:dyDescent="0.3">
      <c r="A427">
        <v>12029</v>
      </c>
      <c r="B427">
        <v>2016</v>
      </c>
      <c r="C427">
        <v>626</v>
      </c>
      <c r="D427">
        <v>1087</v>
      </c>
    </row>
    <row r="428" spans="1:4" x14ac:dyDescent="0.3">
      <c r="A428">
        <v>12029</v>
      </c>
      <c r="B428">
        <v>2017</v>
      </c>
      <c r="C428">
        <v>635</v>
      </c>
      <c r="D428">
        <v>1098</v>
      </c>
    </row>
    <row r="429" spans="1:4" x14ac:dyDescent="0.3">
      <c r="A429">
        <v>12029</v>
      </c>
      <c r="B429">
        <v>2018</v>
      </c>
      <c r="C429">
        <v>605</v>
      </c>
      <c r="D429">
        <v>1085</v>
      </c>
    </row>
    <row r="430" spans="1:4" x14ac:dyDescent="0.3">
      <c r="A430">
        <v>12029</v>
      </c>
      <c r="B430">
        <v>2019</v>
      </c>
      <c r="C430">
        <v>562</v>
      </c>
      <c r="D430">
        <v>1090</v>
      </c>
    </row>
    <row r="431" spans="1:4" x14ac:dyDescent="0.3">
      <c r="A431">
        <v>12035</v>
      </c>
      <c r="B431">
        <v>2009</v>
      </c>
      <c r="C431">
        <v>1007</v>
      </c>
      <c r="D431">
        <v>1562</v>
      </c>
    </row>
    <row r="432" spans="1:4" x14ac:dyDescent="0.3">
      <c r="A432">
        <v>12035</v>
      </c>
      <c r="B432">
        <v>2010</v>
      </c>
      <c r="C432">
        <v>1054</v>
      </c>
      <c r="D432">
        <v>1569</v>
      </c>
    </row>
    <row r="433" spans="1:4" x14ac:dyDescent="0.3">
      <c r="A433">
        <v>12035</v>
      </c>
      <c r="B433">
        <v>2011</v>
      </c>
      <c r="C433">
        <v>1042</v>
      </c>
      <c r="D433">
        <v>1571</v>
      </c>
    </row>
    <row r="434" spans="1:4" x14ac:dyDescent="0.3">
      <c r="A434">
        <v>12035</v>
      </c>
      <c r="B434">
        <v>2012</v>
      </c>
      <c r="C434">
        <v>1029</v>
      </c>
      <c r="D434">
        <v>1598</v>
      </c>
    </row>
    <row r="435" spans="1:4" x14ac:dyDescent="0.3">
      <c r="A435">
        <v>12035</v>
      </c>
      <c r="B435">
        <v>2013</v>
      </c>
      <c r="C435">
        <v>1058</v>
      </c>
      <c r="D435">
        <v>1586</v>
      </c>
    </row>
    <row r="436" spans="1:4" x14ac:dyDescent="0.3">
      <c r="A436">
        <v>12035</v>
      </c>
      <c r="B436">
        <v>2014</v>
      </c>
      <c r="C436">
        <v>1069</v>
      </c>
      <c r="D436">
        <v>1657</v>
      </c>
    </row>
    <row r="437" spans="1:4" x14ac:dyDescent="0.3">
      <c r="A437">
        <v>12035</v>
      </c>
      <c r="B437">
        <v>2015</v>
      </c>
      <c r="C437">
        <v>1003</v>
      </c>
      <c r="D437">
        <v>1721</v>
      </c>
    </row>
    <row r="438" spans="1:4" x14ac:dyDescent="0.3">
      <c r="A438">
        <v>12035</v>
      </c>
      <c r="B438">
        <v>2016</v>
      </c>
      <c r="C438">
        <v>1024</v>
      </c>
      <c r="D438">
        <v>1762</v>
      </c>
    </row>
    <row r="439" spans="1:4" x14ac:dyDescent="0.3">
      <c r="A439">
        <v>12035</v>
      </c>
      <c r="B439">
        <v>2017</v>
      </c>
      <c r="C439">
        <v>978</v>
      </c>
      <c r="D439">
        <v>1801</v>
      </c>
    </row>
    <row r="440" spans="1:4" x14ac:dyDescent="0.3">
      <c r="A440">
        <v>12035</v>
      </c>
      <c r="B440">
        <v>2018</v>
      </c>
      <c r="C440">
        <v>939</v>
      </c>
      <c r="D440">
        <v>1800</v>
      </c>
    </row>
    <row r="441" spans="1:4" x14ac:dyDescent="0.3">
      <c r="A441">
        <v>12035</v>
      </c>
      <c r="B441">
        <v>2019</v>
      </c>
      <c r="C441">
        <v>967</v>
      </c>
      <c r="D441">
        <v>1777</v>
      </c>
    </row>
    <row r="442" spans="1:4" x14ac:dyDescent="0.3">
      <c r="A442">
        <v>12040</v>
      </c>
      <c r="B442">
        <v>2009</v>
      </c>
      <c r="C442">
        <v>955</v>
      </c>
      <c r="D442">
        <v>1410</v>
      </c>
    </row>
    <row r="443" spans="1:4" x14ac:dyDescent="0.3">
      <c r="A443">
        <v>12040</v>
      </c>
      <c r="B443">
        <v>2010</v>
      </c>
      <c r="C443">
        <v>992</v>
      </c>
      <c r="D443">
        <v>1427</v>
      </c>
    </row>
    <row r="444" spans="1:4" x14ac:dyDescent="0.3">
      <c r="A444">
        <v>12040</v>
      </c>
      <c r="B444">
        <v>2011</v>
      </c>
      <c r="C444">
        <v>1030</v>
      </c>
      <c r="D444">
        <v>1496</v>
      </c>
    </row>
    <row r="445" spans="1:4" x14ac:dyDescent="0.3">
      <c r="A445">
        <v>12040</v>
      </c>
      <c r="B445">
        <v>2012</v>
      </c>
      <c r="C445">
        <v>1047</v>
      </c>
      <c r="D445">
        <v>1536</v>
      </c>
    </row>
    <row r="446" spans="1:4" x14ac:dyDescent="0.3">
      <c r="A446">
        <v>12040</v>
      </c>
      <c r="B446">
        <v>2013</v>
      </c>
      <c r="C446">
        <v>1070</v>
      </c>
      <c r="D446">
        <v>1605</v>
      </c>
    </row>
    <row r="447" spans="1:4" x14ac:dyDescent="0.3">
      <c r="A447">
        <v>12040</v>
      </c>
      <c r="B447">
        <v>2014</v>
      </c>
      <c r="C447">
        <v>1036</v>
      </c>
      <c r="D447">
        <v>1689</v>
      </c>
    </row>
    <row r="448" spans="1:4" x14ac:dyDescent="0.3">
      <c r="A448">
        <v>12040</v>
      </c>
      <c r="B448">
        <v>2015</v>
      </c>
      <c r="C448">
        <v>1067</v>
      </c>
      <c r="D448">
        <v>1743</v>
      </c>
    </row>
    <row r="449" spans="1:4" x14ac:dyDescent="0.3">
      <c r="A449">
        <v>12040</v>
      </c>
      <c r="B449">
        <v>2016</v>
      </c>
      <c r="C449">
        <v>1101</v>
      </c>
      <c r="D449">
        <v>1803</v>
      </c>
    </row>
    <row r="450" spans="1:4" x14ac:dyDescent="0.3">
      <c r="A450">
        <v>12040</v>
      </c>
      <c r="B450">
        <v>2017</v>
      </c>
      <c r="C450">
        <v>1102</v>
      </c>
      <c r="D450">
        <v>1838</v>
      </c>
    </row>
    <row r="451" spans="1:4" x14ac:dyDescent="0.3">
      <c r="A451">
        <v>12040</v>
      </c>
      <c r="B451">
        <v>2018</v>
      </c>
      <c r="C451">
        <v>1070</v>
      </c>
      <c r="D451">
        <v>1895</v>
      </c>
    </row>
    <row r="452" spans="1:4" x14ac:dyDescent="0.3">
      <c r="A452">
        <v>12040</v>
      </c>
      <c r="B452">
        <v>2019</v>
      </c>
      <c r="C452">
        <v>1060</v>
      </c>
      <c r="D452">
        <v>1886</v>
      </c>
    </row>
    <row r="453" spans="1:4" x14ac:dyDescent="0.3">
      <c r="A453">
        <v>12041</v>
      </c>
      <c r="B453">
        <v>2009</v>
      </c>
      <c r="C453">
        <v>1024</v>
      </c>
      <c r="D453">
        <v>1586</v>
      </c>
    </row>
    <row r="454" spans="1:4" x14ac:dyDescent="0.3">
      <c r="A454">
        <v>12041</v>
      </c>
      <c r="B454">
        <v>2010</v>
      </c>
      <c r="C454">
        <v>978</v>
      </c>
      <c r="D454">
        <v>1612</v>
      </c>
    </row>
    <row r="455" spans="1:4" x14ac:dyDescent="0.3">
      <c r="A455">
        <v>12041</v>
      </c>
      <c r="B455">
        <v>2011</v>
      </c>
      <c r="C455">
        <v>996</v>
      </c>
      <c r="D455">
        <v>1653</v>
      </c>
    </row>
    <row r="456" spans="1:4" x14ac:dyDescent="0.3">
      <c r="A456">
        <v>12041</v>
      </c>
      <c r="B456">
        <v>2012</v>
      </c>
      <c r="C456">
        <v>1009</v>
      </c>
      <c r="D456">
        <v>1686</v>
      </c>
    </row>
    <row r="457" spans="1:4" x14ac:dyDescent="0.3">
      <c r="A457">
        <v>12041</v>
      </c>
      <c r="B457">
        <v>2013</v>
      </c>
      <c r="C457">
        <v>1085</v>
      </c>
      <c r="D457">
        <v>1672</v>
      </c>
    </row>
    <row r="458" spans="1:4" x14ac:dyDescent="0.3">
      <c r="A458">
        <v>12041</v>
      </c>
      <c r="B458">
        <v>2014</v>
      </c>
      <c r="C458">
        <v>1081</v>
      </c>
      <c r="D458">
        <v>1699</v>
      </c>
    </row>
    <row r="459" spans="1:4" x14ac:dyDescent="0.3">
      <c r="A459">
        <v>12041</v>
      </c>
      <c r="B459">
        <v>2015</v>
      </c>
      <c r="C459">
        <v>1035</v>
      </c>
      <c r="D459">
        <v>1737</v>
      </c>
    </row>
    <row r="460" spans="1:4" x14ac:dyDescent="0.3">
      <c r="A460">
        <v>12041</v>
      </c>
      <c r="B460">
        <v>2016</v>
      </c>
      <c r="C460">
        <v>1026</v>
      </c>
      <c r="D460">
        <v>1731</v>
      </c>
    </row>
    <row r="461" spans="1:4" x14ac:dyDescent="0.3">
      <c r="A461">
        <v>12041</v>
      </c>
      <c r="B461">
        <v>2017</v>
      </c>
      <c r="C461">
        <v>999</v>
      </c>
      <c r="D461">
        <v>1768</v>
      </c>
    </row>
    <row r="462" spans="1:4" x14ac:dyDescent="0.3">
      <c r="A462">
        <v>12041</v>
      </c>
      <c r="B462">
        <v>2018</v>
      </c>
      <c r="C462">
        <v>1019</v>
      </c>
      <c r="D462">
        <v>1751</v>
      </c>
    </row>
    <row r="463" spans="1:4" x14ac:dyDescent="0.3">
      <c r="A463">
        <v>12041</v>
      </c>
      <c r="B463">
        <v>2019</v>
      </c>
      <c r="C463">
        <v>1007</v>
      </c>
      <c r="D463">
        <v>1786</v>
      </c>
    </row>
    <row r="464" spans="1:4" x14ac:dyDescent="0.3">
      <c r="A464">
        <v>13001</v>
      </c>
      <c r="B464">
        <v>2009</v>
      </c>
      <c r="C464">
        <v>529</v>
      </c>
      <c r="D464">
        <v>874</v>
      </c>
    </row>
    <row r="465" spans="1:4" x14ac:dyDescent="0.3">
      <c r="A465">
        <v>13001</v>
      </c>
      <c r="B465">
        <v>2010</v>
      </c>
      <c r="C465">
        <v>544</v>
      </c>
      <c r="D465">
        <v>863</v>
      </c>
    </row>
    <row r="466" spans="1:4" x14ac:dyDescent="0.3">
      <c r="A466">
        <v>13001</v>
      </c>
      <c r="B466">
        <v>2011</v>
      </c>
      <c r="C466">
        <v>599</v>
      </c>
      <c r="D466">
        <v>849</v>
      </c>
    </row>
    <row r="467" spans="1:4" x14ac:dyDescent="0.3">
      <c r="A467">
        <v>13001</v>
      </c>
      <c r="B467">
        <v>2012</v>
      </c>
      <c r="C467">
        <v>569</v>
      </c>
      <c r="D467">
        <v>854</v>
      </c>
    </row>
    <row r="468" spans="1:4" x14ac:dyDescent="0.3">
      <c r="A468">
        <v>13001</v>
      </c>
      <c r="B468">
        <v>2013</v>
      </c>
      <c r="C468">
        <v>576</v>
      </c>
      <c r="D468">
        <v>835</v>
      </c>
    </row>
    <row r="469" spans="1:4" x14ac:dyDescent="0.3">
      <c r="A469">
        <v>13001</v>
      </c>
      <c r="B469">
        <v>2014</v>
      </c>
      <c r="C469">
        <v>601</v>
      </c>
      <c r="D469">
        <v>840</v>
      </c>
    </row>
    <row r="470" spans="1:4" x14ac:dyDescent="0.3">
      <c r="A470">
        <v>13001</v>
      </c>
      <c r="B470">
        <v>2015</v>
      </c>
      <c r="C470">
        <v>594</v>
      </c>
      <c r="D470">
        <v>877</v>
      </c>
    </row>
    <row r="471" spans="1:4" x14ac:dyDescent="0.3">
      <c r="A471">
        <v>13001</v>
      </c>
      <c r="B471">
        <v>2016</v>
      </c>
      <c r="C471">
        <v>576</v>
      </c>
      <c r="D471">
        <v>925</v>
      </c>
    </row>
    <row r="472" spans="1:4" x14ac:dyDescent="0.3">
      <c r="A472">
        <v>13001</v>
      </c>
      <c r="B472">
        <v>2017</v>
      </c>
      <c r="C472">
        <v>563</v>
      </c>
      <c r="D472">
        <v>982</v>
      </c>
    </row>
    <row r="473" spans="1:4" x14ac:dyDescent="0.3">
      <c r="A473">
        <v>13001</v>
      </c>
      <c r="B473">
        <v>2018</v>
      </c>
      <c r="C473">
        <v>543</v>
      </c>
      <c r="D473">
        <v>979</v>
      </c>
    </row>
    <row r="474" spans="1:4" x14ac:dyDescent="0.3">
      <c r="A474">
        <v>13001</v>
      </c>
      <c r="B474">
        <v>2019</v>
      </c>
      <c r="C474">
        <v>483</v>
      </c>
      <c r="D474">
        <v>980</v>
      </c>
    </row>
    <row r="475" spans="1:4" x14ac:dyDescent="0.3">
      <c r="A475">
        <v>13002</v>
      </c>
      <c r="B475">
        <v>2009</v>
      </c>
      <c r="C475">
        <v>159</v>
      </c>
      <c r="D475">
        <v>241</v>
      </c>
    </row>
    <row r="476" spans="1:4" x14ac:dyDescent="0.3">
      <c r="A476">
        <v>13002</v>
      </c>
      <c r="B476">
        <v>2010</v>
      </c>
      <c r="C476">
        <v>157</v>
      </c>
      <c r="D476">
        <v>260</v>
      </c>
    </row>
    <row r="477" spans="1:4" x14ac:dyDescent="0.3">
      <c r="A477">
        <v>13002</v>
      </c>
      <c r="B477">
        <v>2011</v>
      </c>
      <c r="C477">
        <v>160</v>
      </c>
      <c r="D477">
        <v>266</v>
      </c>
    </row>
    <row r="478" spans="1:4" x14ac:dyDescent="0.3">
      <c r="A478">
        <v>13002</v>
      </c>
      <c r="B478">
        <v>2012</v>
      </c>
      <c r="C478">
        <v>165</v>
      </c>
      <c r="D478">
        <v>286</v>
      </c>
    </row>
    <row r="479" spans="1:4" x14ac:dyDescent="0.3">
      <c r="A479">
        <v>13002</v>
      </c>
      <c r="B479">
        <v>2013</v>
      </c>
      <c r="C479">
        <v>161</v>
      </c>
      <c r="D479">
        <v>277</v>
      </c>
    </row>
    <row r="480" spans="1:4" x14ac:dyDescent="0.3">
      <c r="A480">
        <v>13002</v>
      </c>
      <c r="B480">
        <v>2014</v>
      </c>
      <c r="C480">
        <v>160</v>
      </c>
      <c r="D480">
        <v>285</v>
      </c>
    </row>
    <row r="481" spans="1:4" x14ac:dyDescent="0.3">
      <c r="A481">
        <v>13002</v>
      </c>
      <c r="B481">
        <v>2015</v>
      </c>
      <c r="C481">
        <v>172</v>
      </c>
      <c r="D481">
        <v>272</v>
      </c>
    </row>
    <row r="482" spans="1:4" x14ac:dyDescent="0.3">
      <c r="A482">
        <v>13002</v>
      </c>
      <c r="B482">
        <v>2016</v>
      </c>
      <c r="C482">
        <v>162</v>
      </c>
      <c r="D482">
        <v>283</v>
      </c>
    </row>
    <row r="483" spans="1:4" x14ac:dyDescent="0.3">
      <c r="A483">
        <v>13002</v>
      </c>
      <c r="B483">
        <v>2017</v>
      </c>
      <c r="C483">
        <v>151</v>
      </c>
      <c r="D483">
        <v>284</v>
      </c>
    </row>
    <row r="484" spans="1:4" x14ac:dyDescent="0.3">
      <c r="A484">
        <v>13002</v>
      </c>
      <c r="B484">
        <v>2018</v>
      </c>
      <c r="C484">
        <v>159</v>
      </c>
      <c r="D484">
        <v>273</v>
      </c>
    </row>
    <row r="485" spans="1:4" x14ac:dyDescent="0.3">
      <c r="A485">
        <v>13002</v>
      </c>
      <c r="B485">
        <v>2019</v>
      </c>
      <c r="C485">
        <v>147</v>
      </c>
      <c r="D485">
        <v>276</v>
      </c>
    </row>
    <row r="486" spans="1:4" x14ac:dyDescent="0.3">
      <c r="A486">
        <v>13003</v>
      </c>
      <c r="B486">
        <v>2009</v>
      </c>
      <c r="C486">
        <v>875</v>
      </c>
      <c r="D486">
        <v>1112</v>
      </c>
    </row>
    <row r="487" spans="1:4" x14ac:dyDescent="0.3">
      <c r="A487">
        <v>13003</v>
      </c>
      <c r="B487">
        <v>2010</v>
      </c>
      <c r="C487">
        <v>914</v>
      </c>
      <c r="D487">
        <v>1119</v>
      </c>
    </row>
    <row r="488" spans="1:4" x14ac:dyDescent="0.3">
      <c r="A488">
        <v>13003</v>
      </c>
      <c r="B488">
        <v>2011</v>
      </c>
      <c r="C488">
        <v>919</v>
      </c>
      <c r="D488">
        <v>1163</v>
      </c>
    </row>
    <row r="489" spans="1:4" x14ac:dyDescent="0.3">
      <c r="A489">
        <v>13003</v>
      </c>
      <c r="B489">
        <v>2012</v>
      </c>
      <c r="C489">
        <v>941</v>
      </c>
      <c r="D489">
        <v>1197</v>
      </c>
    </row>
    <row r="490" spans="1:4" x14ac:dyDescent="0.3">
      <c r="A490">
        <v>13003</v>
      </c>
      <c r="B490">
        <v>2013</v>
      </c>
      <c r="C490">
        <v>923</v>
      </c>
      <c r="D490">
        <v>1235</v>
      </c>
    </row>
    <row r="491" spans="1:4" x14ac:dyDescent="0.3">
      <c r="A491">
        <v>13003</v>
      </c>
      <c r="B491">
        <v>2014</v>
      </c>
      <c r="C491">
        <v>910</v>
      </c>
      <c r="D491">
        <v>1275</v>
      </c>
    </row>
    <row r="492" spans="1:4" x14ac:dyDescent="0.3">
      <c r="A492">
        <v>13003</v>
      </c>
      <c r="B492">
        <v>2015</v>
      </c>
      <c r="C492">
        <v>959</v>
      </c>
      <c r="D492">
        <v>1313</v>
      </c>
    </row>
    <row r="493" spans="1:4" x14ac:dyDescent="0.3">
      <c r="A493">
        <v>13003</v>
      </c>
      <c r="B493">
        <v>2016</v>
      </c>
      <c r="C493">
        <v>958</v>
      </c>
      <c r="D493">
        <v>1309</v>
      </c>
    </row>
    <row r="494" spans="1:4" x14ac:dyDescent="0.3">
      <c r="A494">
        <v>13003</v>
      </c>
      <c r="B494">
        <v>2017</v>
      </c>
      <c r="C494">
        <v>943</v>
      </c>
      <c r="D494">
        <v>1360</v>
      </c>
    </row>
    <row r="495" spans="1:4" x14ac:dyDescent="0.3">
      <c r="A495">
        <v>13003</v>
      </c>
      <c r="B495">
        <v>2018</v>
      </c>
      <c r="C495">
        <v>927</v>
      </c>
      <c r="D495">
        <v>1426</v>
      </c>
    </row>
    <row r="496" spans="1:4" x14ac:dyDescent="0.3">
      <c r="A496">
        <v>13003</v>
      </c>
      <c r="B496">
        <v>2019</v>
      </c>
      <c r="C496">
        <v>859</v>
      </c>
      <c r="D496">
        <v>1369</v>
      </c>
    </row>
    <row r="497" spans="1:4" x14ac:dyDescent="0.3">
      <c r="A497">
        <v>13004</v>
      </c>
      <c r="B497">
        <v>2009</v>
      </c>
      <c r="C497">
        <v>674</v>
      </c>
      <c r="D497">
        <v>1072</v>
      </c>
    </row>
    <row r="498" spans="1:4" x14ac:dyDescent="0.3">
      <c r="A498">
        <v>13004</v>
      </c>
      <c r="B498">
        <v>2010</v>
      </c>
      <c r="C498">
        <v>683</v>
      </c>
      <c r="D498">
        <v>1035</v>
      </c>
    </row>
    <row r="499" spans="1:4" x14ac:dyDescent="0.3">
      <c r="A499">
        <v>13004</v>
      </c>
      <c r="B499">
        <v>2011</v>
      </c>
      <c r="C499">
        <v>664</v>
      </c>
      <c r="D499">
        <v>1081</v>
      </c>
    </row>
    <row r="500" spans="1:4" x14ac:dyDescent="0.3">
      <c r="A500">
        <v>13004</v>
      </c>
      <c r="B500">
        <v>2012</v>
      </c>
      <c r="C500">
        <v>631</v>
      </c>
      <c r="D500">
        <v>1054</v>
      </c>
    </row>
    <row r="501" spans="1:4" x14ac:dyDescent="0.3">
      <c r="A501">
        <v>13004</v>
      </c>
      <c r="B501">
        <v>2013</v>
      </c>
      <c r="C501">
        <v>664</v>
      </c>
      <c r="D501">
        <v>1017</v>
      </c>
    </row>
    <row r="502" spans="1:4" x14ac:dyDescent="0.3">
      <c r="A502">
        <v>13004</v>
      </c>
      <c r="B502">
        <v>2014</v>
      </c>
      <c r="C502">
        <v>641</v>
      </c>
      <c r="D502">
        <v>1041</v>
      </c>
    </row>
    <row r="503" spans="1:4" x14ac:dyDescent="0.3">
      <c r="A503">
        <v>13004</v>
      </c>
      <c r="B503">
        <v>2015</v>
      </c>
      <c r="C503">
        <v>653</v>
      </c>
      <c r="D503">
        <v>1020</v>
      </c>
    </row>
    <row r="504" spans="1:4" x14ac:dyDescent="0.3">
      <c r="A504">
        <v>13004</v>
      </c>
      <c r="B504">
        <v>2016</v>
      </c>
      <c r="C504">
        <v>654</v>
      </c>
      <c r="D504">
        <v>1042</v>
      </c>
    </row>
    <row r="505" spans="1:4" x14ac:dyDescent="0.3">
      <c r="A505">
        <v>13004</v>
      </c>
      <c r="B505">
        <v>2017</v>
      </c>
      <c r="C505">
        <v>620</v>
      </c>
      <c r="D505">
        <v>1034</v>
      </c>
    </row>
    <row r="506" spans="1:4" x14ac:dyDescent="0.3">
      <c r="A506">
        <v>13004</v>
      </c>
      <c r="B506">
        <v>2018</v>
      </c>
      <c r="C506">
        <v>662</v>
      </c>
      <c r="D506">
        <v>1028</v>
      </c>
    </row>
    <row r="507" spans="1:4" x14ac:dyDescent="0.3">
      <c r="A507">
        <v>13004</v>
      </c>
      <c r="B507">
        <v>2019</v>
      </c>
      <c r="C507">
        <v>667</v>
      </c>
      <c r="D507">
        <v>1019</v>
      </c>
    </row>
    <row r="508" spans="1:4" x14ac:dyDescent="0.3">
      <c r="A508">
        <v>13006</v>
      </c>
      <c r="B508">
        <v>2009</v>
      </c>
      <c r="C508">
        <v>357</v>
      </c>
      <c r="D508">
        <v>515</v>
      </c>
    </row>
    <row r="509" spans="1:4" x14ac:dyDescent="0.3">
      <c r="A509">
        <v>13006</v>
      </c>
      <c r="B509">
        <v>2010</v>
      </c>
      <c r="C509">
        <v>366</v>
      </c>
      <c r="D509">
        <v>541</v>
      </c>
    </row>
    <row r="510" spans="1:4" x14ac:dyDescent="0.3">
      <c r="A510">
        <v>13006</v>
      </c>
      <c r="B510">
        <v>2011</v>
      </c>
      <c r="C510">
        <v>384</v>
      </c>
      <c r="D510">
        <v>547</v>
      </c>
    </row>
    <row r="511" spans="1:4" x14ac:dyDescent="0.3">
      <c r="A511">
        <v>13006</v>
      </c>
      <c r="B511">
        <v>2012</v>
      </c>
      <c r="C511">
        <v>414</v>
      </c>
      <c r="D511">
        <v>550</v>
      </c>
    </row>
    <row r="512" spans="1:4" x14ac:dyDescent="0.3">
      <c r="A512">
        <v>13006</v>
      </c>
      <c r="B512">
        <v>2013</v>
      </c>
      <c r="C512">
        <v>397</v>
      </c>
      <c r="D512">
        <v>556</v>
      </c>
    </row>
    <row r="513" spans="1:4" x14ac:dyDescent="0.3">
      <c r="A513">
        <v>13006</v>
      </c>
      <c r="B513">
        <v>2014</v>
      </c>
      <c r="C513">
        <v>378</v>
      </c>
      <c r="D513">
        <v>585</v>
      </c>
    </row>
    <row r="514" spans="1:4" x14ac:dyDescent="0.3">
      <c r="A514">
        <v>13006</v>
      </c>
      <c r="B514">
        <v>2015</v>
      </c>
      <c r="C514">
        <v>354</v>
      </c>
      <c r="D514">
        <v>616</v>
      </c>
    </row>
    <row r="515" spans="1:4" x14ac:dyDescent="0.3">
      <c r="A515">
        <v>13006</v>
      </c>
      <c r="B515">
        <v>2016</v>
      </c>
      <c r="C515">
        <v>351</v>
      </c>
      <c r="D515">
        <v>611</v>
      </c>
    </row>
    <row r="516" spans="1:4" x14ac:dyDescent="0.3">
      <c r="A516">
        <v>13006</v>
      </c>
      <c r="B516">
        <v>2017</v>
      </c>
      <c r="C516">
        <v>345</v>
      </c>
      <c r="D516">
        <v>641</v>
      </c>
    </row>
    <row r="517" spans="1:4" x14ac:dyDescent="0.3">
      <c r="A517">
        <v>13006</v>
      </c>
      <c r="B517">
        <v>2018</v>
      </c>
      <c r="C517">
        <v>324</v>
      </c>
      <c r="D517">
        <v>646</v>
      </c>
    </row>
    <row r="518" spans="1:4" x14ac:dyDescent="0.3">
      <c r="A518">
        <v>13006</v>
      </c>
      <c r="B518">
        <v>2019</v>
      </c>
      <c r="C518">
        <v>321</v>
      </c>
      <c r="D518">
        <v>634</v>
      </c>
    </row>
    <row r="519" spans="1:4" x14ac:dyDescent="0.3">
      <c r="A519">
        <v>13008</v>
      </c>
      <c r="B519">
        <v>2009</v>
      </c>
      <c r="C519">
        <v>1365</v>
      </c>
      <c r="D519">
        <v>1989</v>
      </c>
    </row>
    <row r="520" spans="1:4" x14ac:dyDescent="0.3">
      <c r="A520">
        <v>13008</v>
      </c>
      <c r="B520">
        <v>2010</v>
      </c>
      <c r="C520">
        <v>1426</v>
      </c>
      <c r="D520">
        <v>2019</v>
      </c>
    </row>
    <row r="521" spans="1:4" x14ac:dyDescent="0.3">
      <c r="A521">
        <v>13008</v>
      </c>
      <c r="B521">
        <v>2011</v>
      </c>
      <c r="C521">
        <v>1420</v>
      </c>
      <c r="D521">
        <v>2062</v>
      </c>
    </row>
    <row r="522" spans="1:4" x14ac:dyDescent="0.3">
      <c r="A522">
        <v>13008</v>
      </c>
      <c r="B522">
        <v>2012</v>
      </c>
      <c r="C522">
        <v>1435</v>
      </c>
      <c r="D522">
        <v>2091</v>
      </c>
    </row>
    <row r="523" spans="1:4" x14ac:dyDescent="0.3">
      <c r="A523">
        <v>13008</v>
      </c>
      <c r="B523">
        <v>2013</v>
      </c>
      <c r="C523">
        <v>1485</v>
      </c>
      <c r="D523">
        <v>2164</v>
      </c>
    </row>
    <row r="524" spans="1:4" x14ac:dyDescent="0.3">
      <c r="A524">
        <v>13008</v>
      </c>
      <c r="B524">
        <v>2014</v>
      </c>
      <c r="C524">
        <v>1504</v>
      </c>
      <c r="D524">
        <v>2235</v>
      </c>
    </row>
    <row r="525" spans="1:4" x14ac:dyDescent="0.3">
      <c r="A525">
        <v>13008</v>
      </c>
      <c r="B525">
        <v>2015</v>
      </c>
      <c r="C525">
        <v>1522</v>
      </c>
      <c r="D525">
        <v>2331</v>
      </c>
    </row>
    <row r="526" spans="1:4" x14ac:dyDescent="0.3">
      <c r="A526">
        <v>13008</v>
      </c>
      <c r="B526">
        <v>2016</v>
      </c>
      <c r="C526">
        <v>1513</v>
      </c>
      <c r="D526">
        <v>2401</v>
      </c>
    </row>
    <row r="527" spans="1:4" x14ac:dyDescent="0.3">
      <c r="A527">
        <v>13008</v>
      </c>
      <c r="B527">
        <v>2017</v>
      </c>
      <c r="C527">
        <v>1454</v>
      </c>
      <c r="D527">
        <v>2441</v>
      </c>
    </row>
    <row r="528" spans="1:4" x14ac:dyDescent="0.3">
      <c r="A528">
        <v>13008</v>
      </c>
      <c r="B528">
        <v>2018</v>
      </c>
      <c r="C528">
        <v>1458</v>
      </c>
      <c r="D528">
        <v>2511</v>
      </c>
    </row>
    <row r="529" spans="1:4" x14ac:dyDescent="0.3">
      <c r="A529">
        <v>13008</v>
      </c>
      <c r="B529">
        <v>2019</v>
      </c>
      <c r="C529">
        <v>1438</v>
      </c>
      <c r="D529">
        <v>2510</v>
      </c>
    </row>
    <row r="530" spans="1:4" x14ac:dyDescent="0.3">
      <c r="A530">
        <v>13010</v>
      </c>
      <c r="B530">
        <v>2009</v>
      </c>
      <c r="C530">
        <v>302</v>
      </c>
      <c r="D530">
        <v>599</v>
      </c>
    </row>
    <row r="531" spans="1:4" x14ac:dyDescent="0.3">
      <c r="A531">
        <v>13010</v>
      </c>
      <c r="B531">
        <v>2010</v>
      </c>
      <c r="C531">
        <v>336</v>
      </c>
      <c r="D531">
        <v>544</v>
      </c>
    </row>
    <row r="532" spans="1:4" x14ac:dyDescent="0.3">
      <c r="A532">
        <v>13010</v>
      </c>
      <c r="B532">
        <v>2011</v>
      </c>
      <c r="C532">
        <v>323</v>
      </c>
      <c r="D532">
        <v>548</v>
      </c>
    </row>
    <row r="533" spans="1:4" x14ac:dyDescent="0.3">
      <c r="A533">
        <v>13010</v>
      </c>
      <c r="B533">
        <v>2012</v>
      </c>
      <c r="C533">
        <v>284</v>
      </c>
      <c r="D533">
        <v>537</v>
      </c>
    </row>
    <row r="534" spans="1:4" x14ac:dyDescent="0.3">
      <c r="A534">
        <v>13010</v>
      </c>
      <c r="B534">
        <v>2013</v>
      </c>
      <c r="C534">
        <v>290</v>
      </c>
      <c r="D534">
        <v>511</v>
      </c>
    </row>
    <row r="535" spans="1:4" x14ac:dyDescent="0.3">
      <c r="A535">
        <v>13010</v>
      </c>
      <c r="B535">
        <v>2014</v>
      </c>
      <c r="C535">
        <v>267</v>
      </c>
      <c r="D535">
        <v>506</v>
      </c>
    </row>
    <row r="536" spans="1:4" x14ac:dyDescent="0.3">
      <c r="A536">
        <v>13010</v>
      </c>
      <c r="B536">
        <v>2015</v>
      </c>
      <c r="C536">
        <v>271</v>
      </c>
      <c r="D536">
        <v>506</v>
      </c>
    </row>
    <row r="537" spans="1:4" x14ac:dyDescent="0.3">
      <c r="A537">
        <v>13010</v>
      </c>
      <c r="B537">
        <v>2016</v>
      </c>
      <c r="C537">
        <v>298</v>
      </c>
      <c r="D537">
        <v>506</v>
      </c>
    </row>
    <row r="538" spans="1:4" x14ac:dyDescent="0.3">
      <c r="A538">
        <v>13010</v>
      </c>
      <c r="B538">
        <v>2017</v>
      </c>
      <c r="C538">
        <v>312</v>
      </c>
      <c r="D538">
        <v>477</v>
      </c>
    </row>
    <row r="539" spans="1:4" x14ac:dyDescent="0.3">
      <c r="A539">
        <v>13010</v>
      </c>
      <c r="B539">
        <v>2018</v>
      </c>
      <c r="C539">
        <v>286</v>
      </c>
      <c r="D539">
        <v>459</v>
      </c>
    </row>
    <row r="540" spans="1:4" x14ac:dyDescent="0.3">
      <c r="A540">
        <v>13010</v>
      </c>
      <c r="B540">
        <v>2019</v>
      </c>
      <c r="C540">
        <v>275</v>
      </c>
      <c r="D540">
        <v>480</v>
      </c>
    </row>
    <row r="541" spans="1:4" x14ac:dyDescent="0.3">
      <c r="A541">
        <v>13011</v>
      </c>
      <c r="B541">
        <v>2009</v>
      </c>
      <c r="C541">
        <v>898</v>
      </c>
      <c r="D541">
        <v>1505</v>
      </c>
    </row>
    <row r="542" spans="1:4" x14ac:dyDescent="0.3">
      <c r="A542">
        <v>13011</v>
      </c>
      <c r="B542">
        <v>2010</v>
      </c>
      <c r="C542">
        <v>944</v>
      </c>
      <c r="D542">
        <v>1470</v>
      </c>
    </row>
    <row r="543" spans="1:4" x14ac:dyDescent="0.3">
      <c r="A543">
        <v>13011</v>
      </c>
      <c r="B543">
        <v>2011</v>
      </c>
      <c r="C543">
        <v>976</v>
      </c>
      <c r="D543">
        <v>1443</v>
      </c>
    </row>
    <row r="544" spans="1:4" x14ac:dyDescent="0.3">
      <c r="A544">
        <v>13011</v>
      </c>
      <c r="B544">
        <v>2012</v>
      </c>
      <c r="C544">
        <v>977</v>
      </c>
      <c r="D544">
        <v>1425</v>
      </c>
    </row>
    <row r="545" spans="1:4" x14ac:dyDescent="0.3">
      <c r="A545">
        <v>13011</v>
      </c>
      <c r="B545">
        <v>2013</v>
      </c>
      <c r="C545">
        <v>1015</v>
      </c>
      <c r="D545">
        <v>1437</v>
      </c>
    </row>
    <row r="546" spans="1:4" x14ac:dyDescent="0.3">
      <c r="A546">
        <v>13011</v>
      </c>
      <c r="B546">
        <v>2014</v>
      </c>
      <c r="C546">
        <v>1002</v>
      </c>
      <c r="D546">
        <v>1480</v>
      </c>
    </row>
    <row r="547" spans="1:4" x14ac:dyDescent="0.3">
      <c r="A547">
        <v>13011</v>
      </c>
      <c r="B547">
        <v>2015</v>
      </c>
      <c r="C547">
        <v>978</v>
      </c>
      <c r="D547">
        <v>1538</v>
      </c>
    </row>
    <row r="548" spans="1:4" x14ac:dyDescent="0.3">
      <c r="A548">
        <v>13011</v>
      </c>
      <c r="B548">
        <v>2016</v>
      </c>
      <c r="C548">
        <v>972</v>
      </c>
      <c r="D548">
        <v>1571</v>
      </c>
    </row>
    <row r="549" spans="1:4" x14ac:dyDescent="0.3">
      <c r="A549">
        <v>13011</v>
      </c>
      <c r="B549">
        <v>2017</v>
      </c>
      <c r="C549">
        <v>972</v>
      </c>
      <c r="D549">
        <v>1636</v>
      </c>
    </row>
    <row r="550" spans="1:4" x14ac:dyDescent="0.3">
      <c r="A550">
        <v>13011</v>
      </c>
      <c r="B550">
        <v>2018</v>
      </c>
      <c r="C550">
        <v>928</v>
      </c>
      <c r="D550">
        <v>1684</v>
      </c>
    </row>
    <row r="551" spans="1:4" x14ac:dyDescent="0.3">
      <c r="A551">
        <v>13011</v>
      </c>
      <c r="B551">
        <v>2019</v>
      </c>
      <c r="C551">
        <v>976</v>
      </c>
      <c r="D551">
        <v>1702</v>
      </c>
    </row>
    <row r="552" spans="1:4" x14ac:dyDescent="0.3">
      <c r="A552">
        <v>13012</v>
      </c>
      <c r="B552">
        <v>2009</v>
      </c>
      <c r="C552">
        <v>325</v>
      </c>
      <c r="D552">
        <v>470</v>
      </c>
    </row>
    <row r="553" spans="1:4" x14ac:dyDescent="0.3">
      <c r="A553">
        <v>13012</v>
      </c>
      <c r="B553">
        <v>2010</v>
      </c>
      <c r="C553">
        <v>348</v>
      </c>
      <c r="D553">
        <v>461</v>
      </c>
    </row>
    <row r="554" spans="1:4" x14ac:dyDescent="0.3">
      <c r="A554">
        <v>13012</v>
      </c>
      <c r="B554">
        <v>2011</v>
      </c>
      <c r="C554">
        <v>330</v>
      </c>
      <c r="D554">
        <v>483</v>
      </c>
    </row>
    <row r="555" spans="1:4" x14ac:dyDescent="0.3">
      <c r="A555">
        <v>13012</v>
      </c>
      <c r="B555">
        <v>2012</v>
      </c>
      <c r="C555">
        <v>339</v>
      </c>
      <c r="D555">
        <v>508</v>
      </c>
    </row>
    <row r="556" spans="1:4" x14ac:dyDescent="0.3">
      <c r="A556">
        <v>13012</v>
      </c>
      <c r="B556">
        <v>2013</v>
      </c>
      <c r="C556">
        <v>340</v>
      </c>
      <c r="D556">
        <v>530</v>
      </c>
    </row>
    <row r="557" spans="1:4" x14ac:dyDescent="0.3">
      <c r="A557">
        <v>13012</v>
      </c>
      <c r="B557">
        <v>2014</v>
      </c>
      <c r="C557">
        <v>316</v>
      </c>
      <c r="D557">
        <v>551</v>
      </c>
    </row>
    <row r="558" spans="1:4" x14ac:dyDescent="0.3">
      <c r="A558">
        <v>13012</v>
      </c>
      <c r="B558">
        <v>2015</v>
      </c>
      <c r="C558">
        <v>308</v>
      </c>
      <c r="D558">
        <v>553</v>
      </c>
    </row>
    <row r="559" spans="1:4" x14ac:dyDescent="0.3">
      <c r="A559">
        <v>13012</v>
      </c>
      <c r="B559">
        <v>2016</v>
      </c>
      <c r="C559">
        <v>303</v>
      </c>
      <c r="D559">
        <v>574</v>
      </c>
    </row>
    <row r="560" spans="1:4" x14ac:dyDescent="0.3">
      <c r="A560">
        <v>13012</v>
      </c>
      <c r="B560">
        <v>2017</v>
      </c>
      <c r="C560">
        <v>302</v>
      </c>
      <c r="D560">
        <v>566</v>
      </c>
    </row>
    <row r="561" spans="1:4" x14ac:dyDescent="0.3">
      <c r="A561">
        <v>13012</v>
      </c>
      <c r="B561">
        <v>2018</v>
      </c>
      <c r="C561">
        <v>306</v>
      </c>
      <c r="D561">
        <v>553</v>
      </c>
    </row>
    <row r="562" spans="1:4" x14ac:dyDescent="0.3">
      <c r="A562">
        <v>13012</v>
      </c>
      <c r="B562">
        <v>2019</v>
      </c>
      <c r="C562">
        <v>306</v>
      </c>
      <c r="D562">
        <v>540</v>
      </c>
    </row>
    <row r="563" spans="1:4" x14ac:dyDescent="0.3">
      <c r="A563">
        <v>13013</v>
      </c>
      <c r="B563">
        <v>2009</v>
      </c>
      <c r="C563">
        <v>406</v>
      </c>
      <c r="D563">
        <v>611</v>
      </c>
    </row>
    <row r="564" spans="1:4" x14ac:dyDescent="0.3">
      <c r="A564">
        <v>13013</v>
      </c>
      <c r="B564">
        <v>2010</v>
      </c>
      <c r="C564">
        <v>451</v>
      </c>
      <c r="D564">
        <v>597</v>
      </c>
    </row>
    <row r="565" spans="1:4" x14ac:dyDescent="0.3">
      <c r="A565">
        <v>13013</v>
      </c>
      <c r="B565">
        <v>2011</v>
      </c>
      <c r="C565">
        <v>449</v>
      </c>
      <c r="D565">
        <v>620</v>
      </c>
    </row>
    <row r="566" spans="1:4" x14ac:dyDescent="0.3">
      <c r="A566">
        <v>13013</v>
      </c>
      <c r="B566">
        <v>2012</v>
      </c>
      <c r="C566">
        <v>442</v>
      </c>
      <c r="D566">
        <v>605</v>
      </c>
    </row>
    <row r="567" spans="1:4" x14ac:dyDescent="0.3">
      <c r="A567">
        <v>13013</v>
      </c>
      <c r="B567">
        <v>2013</v>
      </c>
      <c r="C567">
        <v>434</v>
      </c>
      <c r="D567">
        <v>655</v>
      </c>
    </row>
    <row r="568" spans="1:4" x14ac:dyDescent="0.3">
      <c r="A568">
        <v>13013</v>
      </c>
      <c r="B568">
        <v>2014</v>
      </c>
      <c r="C568">
        <v>420</v>
      </c>
      <c r="D568">
        <v>675</v>
      </c>
    </row>
    <row r="569" spans="1:4" x14ac:dyDescent="0.3">
      <c r="A569">
        <v>13013</v>
      </c>
      <c r="B569">
        <v>2015</v>
      </c>
      <c r="C569">
        <v>422</v>
      </c>
      <c r="D569">
        <v>679</v>
      </c>
    </row>
    <row r="570" spans="1:4" x14ac:dyDescent="0.3">
      <c r="A570">
        <v>13013</v>
      </c>
      <c r="B570">
        <v>2016</v>
      </c>
      <c r="C570">
        <v>433</v>
      </c>
      <c r="D570">
        <v>715</v>
      </c>
    </row>
    <row r="571" spans="1:4" x14ac:dyDescent="0.3">
      <c r="A571">
        <v>13013</v>
      </c>
      <c r="B571">
        <v>2017</v>
      </c>
      <c r="C571">
        <v>417</v>
      </c>
      <c r="D571">
        <v>709</v>
      </c>
    </row>
    <row r="572" spans="1:4" x14ac:dyDescent="0.3">
      <c r="A572">
        <v>13013</v>
      </c>
      <c r="B572">
        <v>2018</v>
      </c>
      <c r="C572">
        <v>394</v>
      </c>
      <c r="D572">
        <v>714</v>
      </c>
    </row>
    <row r="573" spans="1:4" x14ac:dyDescent="0.3">
      <c r="A573">
        <v>13013</v>
      </c>
      <c r="B573">
        <v>2019</v>
      </c>
      <c r="C573">
        <v>342</v>
      </c>
      <c r="D573">
        <v>722</v>
      </c>
    </row>
    <row r="574" spans="1:4" x14ac:dyDescent="0.3">
      <c r="A574">
        <v>13014</v>
      </c>
      <c r="B574">
        <v>2009</v>
      </c>
      <c r="C574">
        <v>746</v>
      </c>
      <c r="D574">
        <v>1386</v>
      </c>
    </row>
    <row r="575" spans="1:4" x14ac:dyDescent="0.3">
      <c r="A575">
        <v>13014</v>
      </c>
      <c r="B575">
        <v>2010</v>
      </c>
      <c r="C575">
        <v>805</v>
      </c>
      <c r="D575">
        <v>1355</v>
      </c>
    </row>
    <row r="576" spans="1:4" x14ac:dyDescent="0.3">
      <c r="A576">
        <v>13014</v>
      </c>
      <c r="B576">
        <v>2011</v>
      </c>
      <c r="C576">
        <v>817</v>
      </c>
      <c r="D576">
        <v>1347</v>
      </c>
    </row>
    <row r="577" spans="1:4" x14ac:dyDescent="0.3">
      <c r="A577">
        <v>13014</v>
      </c>
      <c r="B577">
        <v>2012</v>
      </c>
      <c r="C577">
        <v>868</v>
      </c>
      <c r="D577">
        <v>1296</v>
      </c>
    </row>
    <row r="578" spans="1:4" x14ac:dyDescent="0.3">
      <c r="A578">
        <v>13014</v>
      </c>
      <c r="B578">
        <v>2013</v>
      </c>
      <c r="C578">
        <v>892</v>
      </c>
      <c r="D578">
        <v>1330</v>
      </c>
    </row>
    <row r="579" spans="1:4" x14ac:dyDescent="0.3">
      <c r="A579">
        <v>13014</v>
      </c>
      <c r="B579">
        <v>2014</v>
      </c>
      <c r="C579">
        <v>855</v>
      </c>
      <c r="D579">
        <v>1380</v>
      </c>
    </row>
    <row r="580" spans="1:4" x14ac:dyDescent="0.3">
      <c r="A580">
        <v>13014</v>
      </c>
      <c r="B580">
        <v>2015</v>
      </c>
      <c r="C580">
        <v>875</v>
      </c>
      <c r="D580">
        <v>1405</v>
      </c>
    </row>
    <row r="581" spans="1:4" x14ac:dyDescent="0.3">
      <c r="A581">
        <v>13014</v>
      </c>
      <c r="B581">
        <v>2016</v>
      </c>
      <c r="C581">
        <v>876</v>
      </c>
      <c r="D581">
        <v>1419</v>
      </c>
    </row>
    <row r="582" spans="1:4" x14ac:dyDescent="0.3">
      <c r="A582">
        <v>13014</v>
      </c>
      <c r="B582">
        <v>2017</v>
      </c>
      <c r="C582">
        <v>881</v>
      </c>
      <c r="D582">
        <v>1436</v>
      </c>
    </row>
    <row r="583" spans="1:4" x14ac:dyDescent="0.3">
      <c r="A583">
        <v>13014</v>
      </c>
      <c r="B583">
        <v>2018</v>
      </c>
      <c r="C583">
        <v>916</v>
      </c>
      <c r="D583">
        <v>1454</v>
      </c>
    </row>
    <row r="584" spans="1:4" x14ac:dyDescent="0.3">
      <c r="A584">
        <v>13014</v>
      </c>
      <c r="B584">
        <v>2019</v>
      </c>
      <c r="C584">
        <v>928</v>
      </c>
      <c r="D584">
        <v>1470</v>
      </c>
    </row>
    <row r="585" spans="1:4" x14ac:dyDescent="0.3">
      <c r="A585">
        <v>13016</v>
      </c>
      <c r="B585">
        <v>2009</v>
      </c>
      <c r="C585">
        <v>326</v>
      </c>
      <c r="D585">
        <v>489</v>
      </c>
    </row>
    <row r="586" spans="1:4" x14ac:dyDescent="0.3">
      <c r="A586">
        <v>13016</v>
      </c>
      <c r="B586">
        <v>2010</v>
      </c>
      <c r="C586">
        <v>332</v>
      </c>
      <c r="D586">
        <v>488</v>
      </c>
    </row>
    <row r="587" spans="1:4" x14ac:dyDescent="0.3">
      <c r="A587">
        <v>13016</v>
      </c>
      <c r="B587">
        <v>2011</v>
      </c>
      <c r="C587">
        <v>332</v>
      </c>
      <c r="D587">
        <v>510</v>
      </c>
    </row>
    <row r="588" spans="1:4" x14ac:dyDescent="0.3">
      <c r="A588">
        <v>13016</v>
      </c>
      <c r="B588">
        <v>2012</v>
      </c>
      <c r="C588">
        <v>330</v>
      </c>
      <c r="D588">
        <v>521</v>
      </c>
    </row>
    <row r="589" spans="1:4" x14ac:dyDescent="0.3">
      <c r="A589">
        <v>13016</v>
      </c>
      <c r="B589">
        <v>2013</v>
      </c>
      <c r="C589">
        <v>334</v>
      </c>
      <c r="D589">
        <v>510</v>
      </c>
    </row>
    <row r="590" spans="1:4" x14ac:dyDescent="0.3">
      <c r="A590">
        <v>13016</v>
      </c>
      <c r="B590">
        <v>2014</v>
      </c>
      <c r="C590">
        <v>320</v>
      </c>
      <c r="D590">
        <v>499</v>
      </c>
    </row>
    <row r="591" spans="1:4" x14ac:dyDescent="0.3">
      <c r="A591">
        <v>13016</v>
      </c>
      <c r="B591">
        <v>2015</v>
      </c>
      <c r="C591">
        <v>343</v>
      </c>
      <c r="D591">
        <v>505</v>
      </c>
    </row>
    <row r="592" spans="1:4" x14ac:dyDescent="0.3">
      <c r="A592">
        <v>13016</v>
      </c>
      <c r="B592">
        <v>2016</v>
      </c>
      <c r="C592">
        <v>340</v>
      </c>
      <c r="D592">
        <v>527</v>
      </c>
    </row>
    <row r="593" spans="1:4" x14ac:dyDescent="0.3">
      <c r="A593">
        <v>13016</v>
      </c>
      <c r="B593">
        <v>2017</v>
      </c>
      <c r="C593">
        <v>364</v>
      </c>
      <c r="D593">
        <v>523</v>
      </c>
    </row>
    <row r="594" spans="1:4" x14ac:dyDescent="0.3">
      <c r="A594">
        <v>13016</v>
      </c>
      <c r="B594">
        <v>2018</v>
      </c>
      <c r="C594">
        <v>344</v>
      </c>
      <c r="D594">
        <v>524</v>
      </c>
    </row>
    <row r="595" spans="1:4" x14ac:dyDescent="0.3">
      <c r="A595">
        <v>13016</v>
      </c>
      <c r="B595">
        <v>2019</v>
      </c>
      <c r="C595">
        <v>327</v>
      </c>
      <c r="D595">
        <v>537</v>
      </c>
    </row>
    <row r="596" spans="1:4" x14ac:dyDescent="0.3">
      <c r="A596">
        <v>13017</v>
      </c>
      <c r="B596">
        <v>2009</v>
      </c>
      <c r="C596">
        <v>637</v>
      </c>
      <c r="D596">
        <v>1000</v>
      </c>
    </row>
    <row r="597" spans="1:4" x14ac:dyDescent="0.3">
      <c r="A597">
        <v>13017</v>
      </c>
      <c r="B597">
        <v>2010</v>
      </c>
      <c r="C597">
        <v>616</v>
      </c>
      <c r="D597">
        <v>1007</v>
      </c>
    </row>
    <row r="598" spans="1:4" x14ac:dyDescent="0.3">
      <c r="A598">
        <v>13017</v>
      </c>
      <c r="B598">
        <v>2011</v>
      </c>
      <c r="C598">
        <v>626</v>
      </c>
      <c r="D598">
        <v>993</v>
      </c>
    </row>
    <row r="599" spans="1:4" x14ac:dyDescent="0.3">
      <c r="A599">
        <v>13017</v>
      </c>
      <c r="B599">
        <v>2012</v>
      </c>
      <c r="C599">
        <v>625</v>
      </c>
      <c r="D599">
        <v>969</v>
      </c>
    </row>
    <row r="600" spans="1:4" x14ac:dyDescent="0.3">
      <c r="A600">
        <v>13017</v>
      </c>
      <c r="B600">
        <v>2013</v>
      </c>
      <c r="C600">
        <v>631</v>
      </c>
      <c r="D600">
        <v>999</v>
      </c>
    </row>
    <row r="601" spans="1:4" x14ac:dyDescent="0.3">
      <c r="A601">
        <v>13017</v>
      </c>
      <c r="B601">
        <v>2014</v>
      </c>
      <c r="C601">
        <v>646</v>
      </c>
      <c r="D601">
        <v>1025</v>
      </c>
    </row>
    <row r="602" spans="1:4" x14ac:dyDescent="0.3">
      <c r="A602">
        <v>13017</v>
      </c>
      <c r="B602">
        <v>2015</v>
      </c>
      <c r="C602">
        <v>647</v>
      </c>
      <c r="D602">
        <v>1036</v>
      </c>
    </row>
    <row r="603" spans="1:4" x14ac:dyDescent="0.3">
      <c r="A603">
        <v>13017</v>
      </c>
      <c r="B603">
        <v>2016</v>
      </c>
      <c r="C603">
        <v>658</v>
      </c>
      <c r="D603">
        <v>1044</v>
      </c>
    </row>
    <row r="604" spans="1:4" x14ac:dyDescent="0.3">
      <c r="A604">
        <v>13017</v>
      </c>
      <c r="B604">
        <v>2017</v>
      </c>
      <c r="C604">
        <v>693</v>
      </c>
      <c r="D604">
        <v>1046</v>
      </c>
    </row>
    <row r="605" spans="1:4" x14ac:dyDescent="0.3">
      <c r="A605">
        <v>13017</v>
      </c>
      <c r="B605">
        <v>2018</v>
      </c>
      <c r="C605">
        <v>666</v>
      </c>
      <c r="D605">
        <v>1066</v>
      </c>
    </row>
    <row r="606" spans="1:4" x14ac:dyDescent="0.3">
      <c r="A606">
        <v>13017</v>
      </c>
      <c r="B606">
        <v>2019</v>
      </c>
      <c r="C606">
        <v>656</v>
      </c>
      <c r="D606">
        <v>1065</v>
      </c>
    </row>
    <row r="607" spans="1:4" x14ac:dyDescent="0.3">
      <c r="A607">
        <v>13019</v>
      </c>
      <c r="B607">
        <v>2009</v>
      </c>
      <c r="C607">
        <v>547</v>
      </c>
      <c r="D607">
        <v>977</v>
      </c>
    </row>
    <row r="608" spans="1:4" x14ac:dyDescent="0.3">
      <c r="A608">
        <v>13019</v>
      </c>
      <c r="B608">
        <v>2010</v>
      </c>
      <c r="C608">
        <v>573</v>
      </c>
      <c r="D608">
        <v>948</v>
      </c>
    </row>
    <row r="609" spans="1:4" x14ac:dyDescent="0.3">
      <c r="A609">
        <v>13019</v>
      </c>
      <c r="B609">
        <v>2011</v>
      </c>
      <c r="C609">
        <v>595</v>
      </c>
      <c r="D609">
        <v>939</v>
      </c>
    </row>
    <row r="610" spans="1:4" x14ac:dyDescent="0.3">
      <c r="A610">
        <v>13019</v>
      </c>
      <c r="B610">
        <v>2012</v>
      </c>
      <c r="C610">
        <v>600</v>
      </c>
      <c r="D610">
        <v>931</v>
      </c>
    </row>
    <row r="611" spans="1:4" x14ac:dyDescent="0.3">
      <c r="A611">
        <v>13019</v>
      </c>
      <c r="B611">
        <v>2013</v>
      </c>
      <c r="C611">
        <v>635</v>
      </c>
      <c r="D611">
        <v>956</v>
      </c>
    </row>
    <row r="612" spans="1:4" x14ac:dyDescent="0.3">
      <c r="A612">
        <v>13019</v>
      </c>
      <c r="B612">
        <v>2014</v>
      </c>
      <c r="C612">
        <v>629</v>
      </c>
      <c r="D612">
        <v>969</v>
      </c>
    </row>
    <row r="613" spans="1:4" x14ac:dyDescent="0.3">
      <c r="A613">
        <v>13019</v>
      </c>
      <c r="B613">
        <v>2015</v>
      </c>
      <c r="C613">
        <v>616</v>
      </c>
      <c r="D613">
        <v>969</v>
      </c>
    </row>
    <row r="614" spans="1:4" x14ac:dyDescent="0.3">
      <c r="A614">
        <v>13019</v>
      </c>
      <c r="B614">
        <v>2016</v>
      </c>
      <c r="C614">
        <v>625</v>
      </c>
      <c r="D614">
        <v>997</v>
      </c>
    </row>
    <row r="615" spans="1:4" x14ac:dyDescent="0.3">
      <c r="A615">
        <v>13019</v>
      </c>
      <c r="B615">
        <v>2017</v>
      </c>
      <c r="C615">
        <v>593</v>
      </c>
      <c r="D615">
        <v>1026</v>
      </c>
    </row>
    <row r="616" spans="1:4" x14ac:dyDescent="0.3">
      <c r="A616">
        <v>13019</v>
      </c>
      <c r="B616">
        <v>2018</v>
      </c>
      <c r="C616">
        <v>602</v>
      </c>
      <c r="D616">
        <v>1026</v>
      </c>
    </row>
    <row r="617" spans="1:4" x14ac:dyDescent="0.3">
      <c r="A617">
        <v>13019</v>
      </c>
      <c r="B617">
        <v>2019</v>
      </c>
      <c r="C617">
        <v>553</v>
      </c>
      <c r="D617">
        <v>1037</v>
      </c>
    </row>
    <row r="618" spans="1:4" x14ac:dyDescent="0.3">
      <c r="A618">
        <v>13021</v>
      </c>
      <c r="B618">
        <v>2009</v>
      </c>
      <c r="C618">
        <v>353</v>
      </c>
      <c r="D618">
        <v>478</v>
      </c>
    </row>
    <row r="619" spans="1:4" x14ac:dyDescent="0.3">
      <c r="A619">
        <v>13021</v>
      </c>
      <c r="B619">
        <v>2010</v>
      </c>
      <c r="C619">
        <v>376</v>
      </c>
      <c r="D619">
        <v>488</v>
      </c>
    </row>
    <row r="620" spans="1:4" x14ac:dyDescent="0.3">
      <c r="A620">
        <v>13021</v>
      </c>
      <c r="B620">
        <v>2011</v>
      </c>
      <c r="C620">
        <v>374</v>
      </c>
      <c r="D620">
        <v>496</v>
      </c>
    </row>
    <row r="621" spans="1:4" x14ac:dyDescent="0.3">
      <c r="A621">
        <v>13021</v>
      </c>
      <c r="B621">
        <v>2012</v>
      </c>
      <c r="C621">
        <v>383</v>
      </c>
      <c r="D621">
        <v>528</v>
      </c>
    </row>
    <row r="622" spans="1:4" x14ac:dyDescent="0.3">
      <c r="A622">
        <v>13021</v>
      </c>
      <c r="B622">
        <v>2013</v>
      </c>
      <c r="C622">
        <v>416</v>
      </c>
      <c r="D622">
        <v>523</v>
      </c>
    </row>
    <row r="623" spans="1:4" x14ac:dyDescent="0.3">
      <c r="A623">
        <v>13021</v>
      </c>
      <c r="B623">
        <v>2014</v>
      </c>
      <c r="C623">
        <v>399</v>
      </c>
      <c r="D623">
        <v>562</v>
      </c>
    </row>
    <row r="624" spans="1:4" x14ac:dyDescent="0.3">
      <c r="A624">
        <v>13021</v>
      </c>
      <c r="B624">
        <v>2015</v>
      </c>
      <c r="C624">
        <v>398</v>
      </c>
      <c r="D624">
        <v>578</v>
      </c>
    </row>
    <row r="625" spans="1:4" x14ac:dyDescent="0.3">
      <c r="A625">
        <v>13021</v>
      </c>
      <c r="B625">
        <v>2016</v>
      </c>
      <c r="C625">
        <v>398</v>
      </c>
      <c r="D625">
        <v>621</v>
      </c>
    </row>
    <row r="626" spans="1:4" x14ac:dyDescent="0.3">
      <c r="A626">
        <v>13021</v>
      </c>
      <c r="B626">
        <v>2017</v>
      </c>
      <c r="C626">
        <v>370</v>
      </c>
      <c r="D626">
        <v>641</v>
      </c>
    </row>
    <row r="627" spans="1:4" x14ac:dyDescent="0.3">
      <c r="A627">
        <v>13021</v>
      </c>
      <c r="B627">
        <v>2018</v>
      </c>
      <c r="C627">
        <v>377</v>
      </c>
      <c r="D627">
        <v>632</v>
      </c>
    </row>
    <row r="628" spans="1:4" x14ac:dyDescent="0.3">
      <c r="A628">
        <v>13021</v>
      </c>
      <c r="B628">
        <v>2019</v>
      </c>
      <c r="C628">
        <v>360</v>
      </c>
      <c r="D628">
        <v>636</v>
      </c>
    </row>
    <row r="629" spans="1:4" x14ac:dyDescent="0.3">
      <c r="A629">
        <v>13023</v>
      </c>
      <c r="B629">
        <v>2009</v>
      </c>
      <c r="C629">
        <v>336</v>
      </c>
      <c r="D629">
        <v>531</v>
      </c>
    </row>
    <row r="630" spans="1:4" x14ac:dyDescent="0.3">
      <c r="A630">
        <v>13023</v>
      </c>
      <c r="B630">
        <v>2010</v>
      </c>
      <c r="C630">
        <v>365</v>
      </c>
      <c r="D630">
        <v>519</v>
      </c>
    </row>
    <row r="631" spans="1:4" x14ac:dyDescent="0.3">
      <c r="A631">
        <v>13023</v>
      </c>
      <c r="B631">
        <v>2011</v>
      </c>
      <c r="C631">
        <v>337</v>
      </c>
      <c r="D631">
        <v>515</v>
      </c>
    </row>
    <row r="632" spans="1:4" x14ac:dyDescent="0.3">
      <c r="A632">
        <v>13023</v>
      </c>
      <c r="B632">
        <v>2012</v>
      </c>
      <c r="C632">
        <v>329</v>
      </c>
      <c r="D632">
        <v>539</v>
      </c>
    </row>
    <row r="633" spans="1:4" x14ac:dyDescent="0.3">
      <c r="A633">
        <v>13023</v>
      </c>
      <c r="B633">
        <v>2013</v>
      </c>
      <c r="C633">
        <v>323</v>
      </c>
      <c r="D633">
        <v>583</v>
      </c>
    </row>
    <row r="634" spans="1:4" x14ac:dyDescent="0.3">
      <c r="A634">
        <v>13023</v>
      </c>
      <c r="B634">
        <v>2014</v>
      </c>
      <c r="C634">
        <v>334</v>
      </c>
      <c r="D634">
        <v>582</v>
      </c>
    </row>
    <row r="635" spans="1:4" x14ac:dyDescent="0.3">
      <c r="A635">
        <v>13023</v>
      </c>
      <c r="B635">
        <v>2015</v>
      </c>
      <c r="C635">
        <v>336</v>
      </c>
      <c r="D635">
        <v>584</v>
      </c>
    </row>
    <row r="636" spans="1:4" x14ac:dyDescent="0.3">
      <c r="A636">
        <v>13023</v>
      </c>
      <c r="B636">
        <v>2016</v>
      </c>
      <c r="C636">
        <v>326</v>
      </c>
      <c r="D636">
        <v>567</v>
      </c>
    </row>
    <row r="637" spans="1:4" x14ac:dyDescent="0.3">
      <c r="A637">
        <v>13023</v>
      </c>
      <c r="B637">
        <v>2017</v>
      </c>
      <c r="C637">
        <v>319</v>
      </c>
      <c r="D637">
        <v>559</v>
      </c>
    </row>
    <row r="638" spans="1:4" x14ac:dyDescent="0.3">
      <c r="A638">
        <v>13023</v>
      </c>
      <c r="B638">
        <v>2018</v>
      </c>
      <c r="C638">
        <v>328</v>
      </c>
      <c r="D638">
        <v>537</v>
      </c>
    </row>
    <row r="639" spans="1:4" x14ac:dyDescent="0.3">
      <c r="A639">
        <v>13023</v>
      </c>
      <c r="B639">
        <v>2019</v>
      </c>
      <c r="C639">
        <v>308</v>
      </c>
      <c r="D639">
        <v>516</v>
      </c>
    </row>
    <row r="640" spans="1:4" x14ac:dyDescent="0.3">
      <c r="A640">
        <v>13025</v>
      </c>
      <c r="B640">
        <v>2009</v>
      </c>
      <c r="C640">
        <v>1103</v>
      </c>
      <c r="D640">
        <v>1962</v>
      </c>
    </row>
    <row r="641" spans="1:4" x14ac:dyDescent="0.3">
      <c r="A641">
        <v>13025</v>
      </c>
      <c r="B641">
        <v>2010</v>
      </c>
      <c r="C641">
        <v>1144</v>
      </c>
      <c r="D641">
        <v>1953</v>
      </c>
    </row>
    <row r="642" spans="1:4" x14ac:dyDescent="0.3">
      <c r="A642">
        <v>13025</v>
      </c>
      <c r="B642">
        <v>2011</v>
      </c>
      <c r="C642">
        <v>1189</v>
      </c>
      <c r="D642">
        <v>1964</v>
      </c>
    </row>
    <row r="643" spans="1:4" x14ac:dyDescent="0.3">
      <c r="A643">
        <v>13025</v>
      </c>
      <c r="B643">
        <v>2012</v>
      </c>
      <c r="C643">
        <v>1244</v>
      </c>
      <c r="D643">
        <v>1992</v>
      </c>
    </row>
    <row r="644" spans="1:4" x14ac:dyDescent="0.3">
      <c r="A644">
        <v>13025</v>
      </c>
      <c r="B644">
        <v>2013</v>
      </c>
      <c r="C644">
        <v>1346</v>
      </c>
      <c r="D644">
        <v>2009</v>
      </c>
    </row>
    <row r="645" spans="1:4" x14ac:dyDescent="0.3">
      <c r="A645">
        <v>13025</v>
      </c>
      <c r="B645">
        <v>2014</v>
      </c>
      <c r="C645">
        <v>1347</v>
      </c>
      <c r="D645">
        <v>2091</v>
      </c>
    </row>
    <row r="646" spans="1:4" x14ac:dyDescent="0.3">
      <c r="A646">
        <v>13025</v>
      </c>
      <c r="B646">
        <v>2015</v>
      </c>
      <c r="C646">
        <v>1325</v>
      </c>
      <c r="D646">
        <v>2131</v>
      </c>
    </row>
    <row r="647" spans="1:4" x14ac:dyDescent="0.3">
      <c r="A647">
        <v>13025</v>
      </c>
      <c r="B647">
        <v>2016</v>
      </c>
      <c r="C647">
        <v>1298</v>
      </c>
      <c r="D647">
        <v>2221</v>
      </c>
    </row>
    <row r="648" spans="1:4" x14ac:dyDescent="0.3">
      <c r="A648">
        <v>13025</v>
      </c>
      <c r="B648">
        <v>2017</v>
      </c>
      <c r="C648">
        <v>1261</v>
      </c>
      <c r="D648">
        <v>2293</v>
      </c>
    </row>
    <row r="649" spans="1:4" x14ac:dyDescent="0.3">
      <c r="A649">
        <v>13025</v>
      </c>
      <c r="B649">
        <v>2018</v>
      </c>
      <c r="C649">
        <v>1302</v>
      </c>
      <c r="D649">
        <v>2294</v>
      </c>
    </row>
    <row r="650" spans="1:4" x14ac:dyDescent="0.3">
      <c r="A650">
        <v>13025</v>
      </c>
      <c r="B650">
        <v>2019</v>
      </c>
      <c r="C650">
        <v>1279</v>
      </c>
      <c r="D650">
        <v>2295</v>
      </c>
    </row>
    <row r="651" spans="1:4" x14ac:dyDescent="0.3">
      <c r="A651">
        <v>13029</v>
      </c>
      <c r="B651">
        <v>2009</v>
      </c>
      <c r="C651">
        <v>525</v>
      </c>
      <c r="D651">
        <v>772</v>
      </c>
    </row>
    <row r="652" spans="1:4" x14ac:dyDescent="0.3">
      <c r="A652">
        <v>13029</v>
      </c>
      <c r="B652">
        <v>2010</v>
      </c>
      <c r="C652">
        <v>563</v>
      </c>
      <c r="D652">
        <v>773</v>
      </c>
    </row>
    <row r="653" spans="1:4" x14ac:dyDescent="0.3">
      <c r="A653">
        <v>13029</v>
      </c>
      <c r="B653">
        <v>2011</v>
      </c>
      <c r="C653">
        <v>578</v>
      </c>
      <c r="D653">
        <v>776</v>
      </c>
    </row>
    <row r="654" spans="1:4" x14ac:dyDescent="0.3">
      <c r="A654">
        <v>13029</v>
      </c>
      <c r="B654">
        <v>2012</v>
      </c>
      <c r="C654">
        <v>591</v>
      </c>
      <c r="D654">
        <v>805</v>
      </c>
    </row>
    <row r="655" spans="1:4" x14ac:dyDescent="0.3">
      <c r="A655">
        <v>13029</v>
      </c>
      <c r="B655">
        <v>2013</v>
      </c>
      <c r="C655">
        <v>582</v>
      </c>
      <c r="D655">
        <v>848</v>
      </c>
    </row>
    <row r="656" spans="1:4" x14ac:dyDescent="0.3">
      <c r="A656">
        <v>13029</v>
      </c>
      <c r="B656">
        <v>2014</v>
      </c>
      <c r="C656">
        <v>536</v>
      </c>
      <c r="D656">
        <v>888</v>
      </c>
    </row>
    <row r="657" spans="1:4" x14ac:dyDescent="0.3">
      <c r="A657">
        <v>13029</v>
      </c>
      <c r="B657">
        <v>2015</v>
      </c>
      <c r="C657">
        <v>542</v>
      </c>
      <c r="D657">
        <v>899</v>
      </c>
    </row>
    <row r="658" spans="1:4" x14ac:dyDescent="0.3">
      <c r="A658">
        <v>13029</v>
      </c>
      <c r="B658">
        <v>2016</v>
      </c>
      <c r="C658">
        <v>531</v>
      </c>
      <c r="D658">
        <v>927</v>
      </c>
    </row>
    <row r="659" spans="1:4" x14ac:dyDescent="0.3">
      <c r="A659">
        <v>13029</v>
      </c>
      <c r="B659">
        <v>2017</v>
      </c>
      <c r="C659">
        <v>531</v>
      </c>
      <c r="D659">
        <v>956</v>
      </c>
    </row>
    <row r="660" spans="1:4" x14ac:dyDescent="0.3">
      <c r="A660">
        <v>13029</v>
      </c>
      <c r="B660">
        <v>2018</v>
      </c>
      <c r="C660">
        <v>547</v>
      </c>
      <c r="D660">
        <v>931</v>
      </c>
    </row>
    <row r="661" spans="1:4" x14ac:dyDescent="0.3">
      <c r="A661">
        <v>13029</v>
      </c>
      <c r="B661">
        <v>2019</v>
      </c>
      <c r="C661">
        <v>529</v>
      </c>
      <c r="D661">
        <v>889</v>
      </c>
    </row>
    <row r="662" spans="1:4" x14ac:dyDescent="0.3">
      <c r="A662">
        <v>13031</v>
      </c>
      <c r="B662">
        <v>2009</v>
      </c>
      <c r="C662">
        <v>462</v>
      </c>
      <c r="D662">
        <v>749</v>
      </c>
    </row>
    <row r="663" spans="1:4" x14ac:dyDescent="0.3">
      <c r="A663">
        <v>13031</v>
      </c>
      <c r="B663">
        <v>2010</v>
      </c>
      <c r="C663">
        <v>477</v>
      </c>
      <c r="D663">
        <v>752</v>
      </c>
    </row>
    <row r="664" spans="1:4" x14ac:dyDescent="0.3">
      <c r="A664">
        <v>13031</v>
      </c>
      <c r="B664">
        <v>2011</v>
      </c>
      <c r="C664">
        <v>484</v>
      </c>
      <c r="D664">
        <v>767</v>
      </c>
    </row>
    <row r="665" spans="1:4" x14ac:dyDescent="0.3">
      <c r="A665">
        <v>13031</v>
      </c>
      <c r="B665">
        <v>2012</v>
      </c>
      <c r="C665">
        <v>511</v>
      </c>
      <c r="D665">
        <v>766</v>
      </c>
    </row>
    <row r="666" spans="1:4" x14ac:dyDescent="0.3">
      <c r="A666">
        <v>13031</v>
      </c>
      <c r="B666">
        <v>2013</v>
      </c>
      <c r="C666">
        <v>518</v>
      </c>
      <c r="D666">
        <v>799</v>
      </c>
    </row>
    <row r="667" spans="1:4" x14ac:dyDescent="0.3">
      <c r="A667">
        <v>13031</v>
      </c>
      <c r="B667">
        <v>2014</v>
      </c>
      <c r="C667">
        <v>517</v>
      </c>
      <c r="D667">
        <v>821</v>
      </c>
    </row>
    <row r="668" spans="1:4" x14ac:dyDescent="0.3">
      <c r="A668">
        <v>13031</v>
      </c>
      <c r="B668">
        <v>2015</v>
      </c>
      <c r="C668">
        <v>517</v>
      </c>
      <c r="D668">
        <v>846</v>
      </c>
    </row>
    <row r="669" spans="1:4" x14ac:dyDescent="0.3">
      <c r="A669">
        <v>13031</v>
      </c>
      <c r="B669">
        <v>2016</v>
      </c>
      <c r="C669">
        <v>522</v>
      </c>
      <c r="D669">
        <v>855</v>
      </c>
    </row>
    <row r="670" spans="1:4" x14ac:dyDescent="0.3">
      <c r="A670">
        <v>13031</v>
      </c>
      <c r="B670">
        <v>2017</v>
      </c>
      <c r="C670">
        <v>548</v>
      </c>
      <c r="D670">
        <v>863</v>
      </c>
    </row>
    <row r="671" spans="1:4" x14ac:dyDescent="0.3">
      <c r="A671">
        <v>13031</v>
      </c>
      <c r="B671">
        <v>2018</v>
      </c>
      <c r="C671">
        <v>544</v>
      </c>
      <c r="D671">
        <v>859</v>
      </c>
    </row>
    <row r="672" spans="1:4" x14ac:dyDescent="0.3">
      <c r="A672">
        <v>13031</v>
      </c>
      <c r="B672">
        <v>2019</v>
      </c>
      <c r="C672">
        <v>514</v>
      </c>
      <c r="D672">
        <v>871</v>
      </c>
    </row>
    <row r="673" spans="1:4" x14ac:dyDescent="0.3">
      <c r="A673">
        <v>13035</v>
      </c>
      <c r="B673">
        <v>2009</v>
      </c>
      <c r="C673">
        <v>488</v>
      </c>
      <c r="D673">
        <v>936</v>
      </c>
    </row>
    <row r="674" spans="1:4" x14ac:dyDescent="0.3">
      <c r="A674">
        <v>13035</v>
      </c>
      <c r="B674">
        <v>2010</v>
      </c>
      <c r="C674">
        <v>529</v>
      </c>
      <c r="D674">
        <v>900</v>
      </c>
    </row>
    <row r="675" spans="1:4" x14ac:dyDescent="0.3">
      <c r="A675">
        <v>13035</v>
      </c>
      <c r="B675">
        <v>2011</v>
      </c>
      <c r="C675">
        <v>560</v>
      </c>
      <c r="D675">
        <v>876</v>
      </c>
    </row>
    <row r="676" spans="1:4" x14ac:dyDescent="0.3">
      <c r="A676">
        <v>13035</v>
      </c>
      <c r="B676">
        <v>2012</v>
      </c>
      <c r="C676">
        <v>535</v>
      </c>
      <c r="D676">
        <v>852</v>
      </c>
    </row>
    <row r="677" spans="1:4" x14ac:dyDescent="0.3">
      <c r="A677">
        <v>13035</v>
      </c>
      <c r="B677">
        <v>2013</v>
      </c>
      <c r="C677">
        <v>544</v>
      </c>
      <c r="D677">
        <v>828</v>
      </c>
    </row>
    <row r="678" spans="1:4" x14ac:dyDescent="0.3">
      <c r="A678">
        <v>13035</v>
      </c>
      <c r="B678">
        <v>2014</v>
      </c>
      <c r="C678">
        <v>573</v>
      </c>
      <c r="D678">
        <v>817</v>
      </c>
    </row>
    <row r="679" spans="1:4" x14ac:dyDescent="0.3">
      <c r="A679">
        <v>13035</v>
      </c>
      <c r="B679">
        <v>2015</v>
      </c>
      <c r="C679">
        <v>591</v>
      </c>
      <c r="D679">
        <v>899</v>
      </c>
    </row>
    <row r="680" spans="1:4" x14ac:dyDescent="0.3">
      <c r="A680">
        <v>13035</v>
      </c>
      <c r="B680">
        <v>2016</v>
      </c>
      <c r="C680">
        <v>586</v>
      </c>
      <c r="D680">
        <v>874</v>
      </c>
    </row>
    <row r="681" spans="1:4" x14ac:dyDescent="0.3">
      <c r="A681">
        <v>13035</v>
      </c>
      <c r="B681">
        <v>2017</v>
      </c>
      <c r="C681">
        <v>577</v>
      </c>
      <c r="D681">
        <v>877</v>
      </c>
    </row>
    <row r="682" spans="1:4" x14ac:dyDescent="0.3">
      <c r="A682">
        <v>13035</v>
      </c>
      <c r="B682">
        <v>2018</v>
      </c>
      <c r="C682">
        <v>559</v>
      </c>
      <c r="D682">
        <v>919</v>
      </c>
    </row>
    <row r="683" spans="1:4" x14ac:dyDescent="0.3">
      <c r="A683">
        <v>13035</v>
      </c>
      <c r="B683">
        <v>2019</v>
      </c>
      <c r="C683">
        <v>585</v>
      </c>
      <c r="D683">
        <v>920</v>
      </c>
    </row>
    <row r="684" spans="1:4" x14ac:dyDescent="0.3">
      <c r="A684">
        <v>13036</v>
      </c>
      <c r="B684">
        <v>2009</v>
      </c>
      <c r="C684">
        <v>388</v>
      </c>
      <c r="D684">
        <v>652</v>
      </c>
    </row>
    <row r="685" spans="1:4" x14ac:dyDescent="0.3">
      <c r="A685">
        <v>13036</v>
      </c>
      <c r="B685">
        <v>2010</v>
      </c>
      <c r="C685">
        <v>414</v>
      </c>
      <c r="D685">
        <v>637</v>
      </c>
    </row>
    <row r="686" spans="1:4" x14ac:dyDescent="0.3">
      <c r="A686">
        <v>13036</v>
      </c>
      <c r="B686">
        <v>2011</v>
      </c>
      <c r="C686">
        <v>405</v>
      </c>
      <c r="D686">
        <v>642</v>
      </c>
    </row>
    <row r="687" spans="1:4" x14ac:dyDescent="0.3">
      <c r="A687">
        <v>13036</v>
      </c>
      <c r="B687">
        <v>2012</v>
      </c>
      <c r="C687">
        <v>410</v>
      </c>
      <c r="D687">
        <v>648</v>
      </c>
    </row>
    <row r="688" spans="1:4" x14ac:dyDescent="0.3">
      <c r="A688">
        <v>13036</v>
      </c>
      <c r="B688">
        <v>2013</v>
      </c>
      <c r="C688">
        <v>409</v>
      </c>
      <c r="D688">
        <v>654</v>
      </c>
    </row>
    <row r="689" spans="1:4" x14ac:dyDescent="0.3">
      <c r="A689">
        <v>13036</v>
      </c>
      <c r="B689">
        <v>2014</v>
      </c>
      <c r="C689">
        <v>420</v>
      </c>
      <c r="D689">
        <v>666</v>
      </c>
    </row>
    <row r="690" spans="1:4" x14ac:dyDescent="0.3">
      <c r="A690">
        <v>13036</v>
      </c>
      <c r="B690">
        <v>2015</v>
      </c>
      <c r="C690">
        <v>445</v>
      </c>
      <c r="D690">
        <v>673</v>
      </c>
    </row>
    <row r="691" spans="1:4" x14ac:dyDescent="0.3">
      <c r="A691">
        <v>13036</v>
      </c>
      <c r="B691">
        <v>2016</v>
      </c>
      <c r="C691">
        <v>406</v>
      </c>
      <c r="D691">
        <v>702</v>
      </c>
    </row>
    <row r="692" spans="1:4" x14ac:dyDescent="0.3">
      <c r="A692">
        <v>13036</v>
      </c>
      <c r="B692">
        <v>2017</v>
      </c>
      <c r="C692">
        <v>417</v>
      </c>
      <c r="D692">
        <v>687</v>
      </c>
    </row>
    <row r="693" spans="1:4" x14ac:dyDescent="0.3">
      <c r="A693">
        <v>13036</v>
      </c>
      <c r="B693">
        <v>2018</v>
      </c>
      <c r="C693">
        <v>405</v>
      </c>
      <c r="D693">
        <v>713</v>
      </c>
    </row>
    <row r="694" spans="1:4" x14ac:dyDescent="0.3">
      <c r="A694">
        <v>13036</v>
      </c>
      <c r="B694">
        <v>2019</v>
      </c>
      <c r="C694">
        <v>407</v>
      </c>
      <c r="D694">
        <v>739</v>
      </c>
    </row>
    <row r="695" spans="1:4" x14ac:dyDescent="0.3">
      <c r="A695">
        <v>13037</v>
      </c>
      <c r="B695">
        <v>2009</v>
      </c>
      <c r="C695">
        <v>381</v>
      </c>
      <c r="D695">
        <v>658</v>
      </c>
    </row>
    <row r="696" spans="1:4" x14ac:dyDescent="0.3">
      <c r="A696">
        <v>13037</v>
      </c>
      <c r="B696">
        <v>2010</v>
      </c>
      <c r="C696">
        <v>419</v>
      </c>
      <c r="D696">
        <v>629</v>
      </c>
    </row>
    <row r="697" spans="1:4" x14ac:dyDescent="0.3">
      <c r="A697">
        <v>13037</v>
      </c>
      <c r="B697">
        <v>2011</v>
      </c>
      <c r="C697">
        <v>463</v>
      </c>
      <c r="D697">
        <v>614</v>
      </c>
    </row>
    <row r="698" spans="1:4" x14ac:dyDescent="0.3">
      <c r="A698">
        <v>13037</v>
      </c>
      <c r="B698">
        <v>2012</v>
      </c>
      <c r="C698">
        <v>478</v>
      </c>
      <c r="D698">
        <v>626</v>
      </c>
    </row>
    <row r="699" spans="1:4" x14ac:dyDescent="0.3">
      <c r="A699">
        <v>13037</v>
      </c>
      <c r="B699">
        <v>2013</v>
      </c>
      <c r="C699">
        <v>498</v>
      </c>
      <c r="D699">
        <v>625</v>
      </c>
    </row>
    <row r="700" spans="1:4" x14ac:dyDescent="0.3">
      <c r="A700">
        <v>13037</v>
      </c>
      <c r="B700">
        <v>2014</v>
      </c>
      <c r="C700">
        <v>476</v>
      </c>
      <c r="D700">
        <v>675</v>
      </c>
    </row>
    <row r="701" spans="1:4" x14ac:dyDescent="0.3">
      <c r="A701">
        <v>13037</v>
      </c>
      <c r="B701">
        <v>2015</v>
      </c>
      <c r="C701">
        <v>471</v>
      </c>
      <c r="D701">
        <v>719</v>
      </c>
    </row>
    <row r="702" spans="1:4" x14ac:dyDescent="0.3">
      <c r="A702">
        <v>13037</v>
      </c>
      <c r="B702">
        <v>2016</v>
      </c>
      <c r="C702">
        <v>458</v>
      </c>
      <c r="D702">
        <v>752</v>
      </c>
    </row>
    <row r="703" spans="1:4" x14ac:dyDescent="0.3">
      <c r="A703">
        <v>13037</v>
      </c>
      <c r="B703">
        <v>2017</v>
      </c>
      <c r="C703">
        <v>463</v>
      </c>
      <c r="D703">
        <v>761</v>
      </c>
    </row>
    <row r="704" spans="1:4" x14ac:dyDescent="0.3">
      <c r="A704">
        <v>13037</v>
      </c>
      <c r="B704">
        <v>2018</v>
      </c>
      <c r="C704">
        <v>426</v>
      </c>
      <c r="D704">
        <v>786</v>
      </c>
    </row>
    <row r="705" spans="1:4" x14ac:dyDescent="0.3">
      <c r="A705">
        <v>13037</v>
      </c>
      <c r="B705">
        <v>2019</v>
      </c>
      <c r="C705">
        <v>453</v>
      </c>
      <c r="D705">
        <v>774</v>
      </c>
    </row>
    <row r="706" spans="1:4" x14ac:dyDescent="0.3">
      <c r="A706">
        <v>13040</v>
      </c>
      <c r="B706">
        <v>2009</v>
      </c>
      <c r="C706">
        <v>1553</v>
      </c>
      <c r="D706">
        <v>2501</v>
      </c>
    </row>
    <row r="707" spans="1:4" x14ac:dyDescent="0.3">
      <c r="A707">
        <v>13040</v>
      </c>
      <c r="B707">
        <v>2010</v>
      </c>
      <c r="C707">
        <v>1584</v>
      </c>
      <c r="D707">
        <v>2485</v>
      </c>
    </row>
    <row r="708" spans="1:4" x14ac:dyDescent="0.3">
      <c r="A708">
        <v>13040</v>
      </c>
      <c r="B708">
        <v>2011</v>
      </c>
      <c r="C708">
        <v>1684</v>
      </c>
      <c r="D708">
        <v>2446</v>
      </c>
    </row>
    <row r="709" spans="1:4" x14ac:dyDescent="0.3">
      <c r="A709">
        <v>13040</v>
      </c>
      <c r="B709">
        <v>2012</v>
      </c>
      <c r="C709">
        <v>1696</v>
      </c>
      <c r="D709">
        <v>2520</v>
      </c>
    </row>
    <row r="710" spans="1:4" x14ac:dyDescent="0.3">
      <c r="A710">
        <v>13040</v>
      </c>
      <c r="B710">
        <v>2013</v>
      </c>
      <c r="C710">
        <v>1756</v>
      </c>
      <c r="D710">
        <v>2556</v>
      </c>
    </row>
    <row r="711" spans="1:4" x14ac:dyDescent="0.3">
      <c r="A711">
        <v>13040</v>
      </c>
      <c r="B711">
        <v>2014</v>
      </c>
      <c r="C711">
        <v>1765</v>
      </c>
      <c r="D711">
        <v>2622</v>
      </c>
    </row>
    <row r="712" spans="1:4" x14ac:dyDescent="0.3">
      <c r="A712">
        <v>13040</v>
      </c>
      <c r="B712">
        <v>2015</v>
      </c>
      <c r="C712">
        <v>1745</v>
      </c>
      <c r="D712">
        <v>2741</v>
      </c>
    </row>
    <row r="713" spans="1:4" x14ac:dyDescent="0.3">
      <c r="A713">
        <v>13040</v>
      </c>
      <c r="B713">
        <v>2016</v>
      </c>
      <c r="C713">
        <v>1782</v>
      </c>
      <c r="D713">
        <v>2852</v>
      </c>
    </row>
    <row r="714" spans="1:4" x14ac:dyDescent="0.3">
      <c r="A714">
        <v>13040</v>
      </c>
      <c r="B714">
        <v>2017</v>
      </c>
      <c r="C714">
        <v>1838</v>
      </c>
      <c r="D714">
        <v>3010</v>
      </c>
    </row>
    <row r="715" spans="1:4" x14ac:dyDescent="0.3">
      <c r="A715">
        <v>13040</v>
      </c>
      <c r="B715">
        <v>2018</v>
      </c>
      <c r="C715">
        <v>1869</v>
      </c>
      <c r="D715">
        <v>3078</v>
      </c>
    </row>
    <row r="716" spans="1:4" x14ac:dyDescent="0.3">
      <c r="A716">
        <v>13040</v>
      </c>
      <c r="B716">
        <v>2019</v>
      </c>
      <c r="C716">
        <v>1894</v>
      </c>
      <c r="D716">
        <v>3127</v>
      </c>
    </row>
    <row r="717" spans="1:4" x14ac:dyDescent="0.3">
      <c r="A717">
        <v>13044</v>
      </c>
      <c r="B717">
        <v>2009</v>
      </c>
      <c r="C717">
        <v>299</v>
      </c>
      <c r="D717">
        <v>440</v>
      </c>
    </row>
    <row r="718" spans="1:4" x14ac:dyDescent="0.3">
      <c r="A718">
        <v>13044</v>
      </c>
      <c r="B718">
        <v>2010</v>
      </c>
      <c r="C718">
        <v>311</v>
      </c>
      <c r="D718">
        <v>446</v>
      </c>
    </row>
    <row r="719" spans="1:4" x14ac:dyDescent="0.3">
      <c r="A719">
        <v>13044</v>
      </c>
      <c r="B719">
        <v>2011</v>
      </c>
      <c r="C719">
        <v>311</v>
      </c>
      <c r="D719">
        <v>439</v>
      </c>
    </row>
    <row r="720" spans="1:4" x14ac:dyDescent="0.3">
      <c r="A720">
        <v>13044</v>
      </c>
      <c r="B720">
        <v>2012</v>
      </c>
      <c r="C720">
        <v>320</v>
      </c>
      <c r="D720">
        <v>473</v>
      </c>
    </row>
    <row r="721" spans="1:4" x14ac:dyDescent="0.3">
      <c r="A721">
        <v>13044</v>
      </c>
      <c r="B721">
        <v>2013</v>
      </c>
      <c r="C721">
        <v>310</v>
      </c>
      <c r="D721">
        <v>483</v>
      </c>
    </row>
    <row r="722" spans="1:4" x14ac:dyDescent="0.3">
      <c r="A722">
        <v>13044</v>
      </c>
      <c r="B722">
        <v>2014</v>
      </c>
      <c r="C722">
        <v>298</v>
      </c>
      <c r="D722">
        <v>501</v>
      </c>
    </row>
    <row r="723" spans="1:4" x14ac:dyDescent="0.3">
      <c r="A723">
        <v>13044</v>
      </c>
      <c r="B723">
        <v>2015</v>
      </c>
      <c r="C723">
        <v>288</v>
      </c>
      <c r="D723">
        <v>519</v>
      </c>
    </row>
    <row r="724" spans="1:4" x14ac:dyDescent="0.3">
      <c r="A724">
        <v>13044</v>
      </c>
      <c r="B724">
        <v>2016</v>
      </c>
      <c r="C724">
        <v>284</v>
      </c>
      <c r="D724">
        <v>518</v>
      </c>
    </row>
    <row r="725" spans="1:4" x14ac:dyDescent="0.3">
      <c r="A725">
        <v>13044</v>
      </c>
      <c r="B725">
        <v>2017</v>
      </c>
      <c r="C725">
        <v>283</v>
      </c>
      <c r="D725">
        <v>501</v>
      </c>
    </row>
    <row r="726" spans="1:4" x14ac:dyDescent="0.3">
      <c r="A726">
        <v>13044</v>
      </c>
      <c r="B726">
        <v>2018</v>
      </c>
      <c r="C726">
        <v>282</v>
      </c>
      <c r="D726">
        <v>497</v>
      </c>
    </row>
    <row r="727" spans="1:4" x14ac:dyDescent="0.3">
      <c r="A727">
        <v>13044</v>
      </c>
      <c r="B727">
        <v>2019</v>
      </c>
      <c r="C727">
        <v>289</v>
      </c>
      <c r="D727">
        <v>509</v>
      </c>
    </row>
    <row r="728" spans="1:4" x14ac:dyDescent="0.3">
      <c r="A728">
        <v>13046</v>
      </c>
      <c r="B728">
        <v>2009</v>
      </c>
      <c r="C728">
        <v>402</v>
      </c>
      <c r="D728">
        <v>601</v>
      </c>
    </row>
    <row r="729" spans="1:4" x14ac:dyDescent="0.3">
      <c r="A729">
        <v>13046</v>
      </c>
      <c r="B729">
        <v>2010</v>
      </c>
      <c r="C729">
        <v>411</v>
      </c>
      <c r="D729">
        <v>590</v>
      </c>
    </row>
    <row r="730" spans="1:4" x14ac:dyDescent="0.3">
      <c r="A730">
        <v>13046</v>
      </c>
      <c r="B730">
        <v>2011</v>
      </c>
      <c r="C730">
        <v>409</v>
      </c>
      <c r="D730">
        <v>628</v>
      </c>
    </row>
    <row r="731" spans="1:4" x14ac:dyDescent="0.3">
      <c r="A731">
        <v>13046</v>
      </c>
      <c r="B731">
        <v>2012</v>
      </c>
      <c r="C731">
        <v>421</v>
      </c>
      <c r="D731">
        <v>635</v>
      </c>
    </row>
    <row r="732" spans="1:4" x14ac:dyDescent="0.3">
      <c r="A732">
        <v>13046</v>
      </c>
      <c r="B732">
        <v>2013</v>
      </c>
      <c r="C732">
        <v>422</v>
      </c>
      <c r="D732">
        <v>632</v>
      </c>
    </row>
    <row r="733" spans="1:4" x14ac:dyDescent="0.3">
      <c r="A733">
        <v>13046</v>
      </c>
      <c r="B733">
        <v>2014</v>
      </c>
      <c r="C733">
        <v>456</v>
      </c>
      <c r="D733">
        <v>651</v>
      </c>
    </row>
    <row r="734" spans="1:4" x14ac:dyDescent="0.3">
      <c r="A734">
        <v>13046</v>
      </c>
      <c r="B734">
        <v>2015</v>
      </c>
      <c r="C734">
        <v>438</v>
      </c>
      <c r="D734">
        <v>719</v>
      </c>
    </row>
    <row r="735" spans="1:4" x14ac:dyDescent="0.3">
      <c r="A735">
        <v>13046</v>
      </c>
      <c r="B735">
        <v>2016</v>
      </c>
      <c r="C735">
        <v>458</v>
      </c>
      <c r="D735">
        <v>718</v>
      </c>
    </row>
    <row r="736" spans="1:4" x14ac:dyDescent="0.3">
      <c r="A736">
        <v>13046</v>
      </c>
      <c r="B736">
        <v>2017</v>
      </c>
      <c r="C736">
        <v>470</v>
      </c>
      <c r="D736">
        <v>720</v>
      </c>
    </row>
    <row r="737" spans="1:4" x14ac:dyDescent="0.3">
      <c r="A737">
        <v>13046</v>
      </c>
      <c r="B737">
        <v>2018</v>
      </c>
      <c r="C737">
        <v>495</v>
      </c>
      <c r="D737">
        <v>742</v>
      </c>
    </row>
    <row r="738" spans="1:4" x14ac:dyDescent="0.3">
      <c r="A738">
        <v>13046</v>
      </c>
      <c r="B738">
        <v>2019</v>
      </c>
      <c r="C738">
        <v>490</v>
      </c>
      <c r="D738">
        <v>761</v>
      </c>
    </row>
    <row r="739" spans="1:4" x14ac:dyDescent="0.3">
      <c r="A739">
        <v>13049</v>
      </c>
      <c r="B739">
        <v>2009</v>
      </c>
      <c r="C739">
        <v>837</v>
      </c>
      <c r="D739">
        <v>1290</v>
      </c>
    </row>
    <row r="740" spans="1:4" x14ac:dyDescent="0.3">
      <c r="A740">
        <v>13049</v>
      </c>
      <c r="B740">
        <v>2010</v>
      </c>
      <c r="C740">
        <v>897</v>
      </c>
      <c r="D740">
        <v>1290</v>
      </c>
    </row>
    <row r="741" spans="1:4" x14ac:dyDescent="0.3">
      <c r="A741">
        <v>13049</v>
      </c>
      <c r="B741">
        <v>2011</v>
      </c>
      <c r="C741">
        <v>888</v>
      </c>
      <c r="D741">
        <v>1334</v>
      </c>
    </row>
    <row r="742" spans="1:4" x14ac:dyDescent="0.3">
      <c r="A742">
        <v>13049</v>
      </c>
      <c r="B742">
        <v>2012</v>
      </c>
      <c r="C742">
        <v>930</v>
      </c>
      <c r="D742">
        <v>1361</v>
      </c>
    </row>
    <row r="743" spans="1:4" x14ac:dyDescent="0.3">
      <c r="A743">
        <v>13049</v>
      </c>
      <c r="B743">
        <v>2013</v>
      </c>
      <c r="C743">
        <v>941</v>
      </c>
      <c r="D743">
        <v>1393</v>
      </c>
    </row>
    <row r="744" spans="1:4" x14ac:dyDescent="0.3">
      <c r="A744">
        <v>13049</v>
      </c>
      <c r="B744">
        <v>2014</v>
      </c>
      <c r="C744">
        <v>926</v>
      </c>
      <c r="D744">
        <v>1464</v>
      </c>
    </row>
    <row r="745" spans="1:4" x14ac:dyDescent="0.3">
      <c r="A745">
        <v>13049</v>
      </c>
      <c r="B745">
        <v>2015</v>
      </c>
      <c r="C745">
        <v>931</v>
      </c>
      <c r="D745">
        <v>1496</v>
      </c>
    </row>
    <row r="746" spans="1:4" x14ac:dyDescent="0.3">
      <c r="A746">
        <v>13049</v>
      </c>
      <c r="B746">
        <v>2016</v>
      </c>
      <c r="C746">
        <v>891</v>
      </c>
      <c r="D746">
        <v>1575</v>
      </c>
    </row>
    <row r="747" spans="1:4" x14ac:dyDescent="0.3">
      <c r="A747">
        <v>13049</v>
      </c>
      <c r="B747">
        <v>2017</v>
      </c>
      <c r="C747">
        <v>830</v>
      </c>
      <c r="D747">
        <v>1592</v>
      </c>
    </row>
    <row r="748" spans="1:4" x14ac:dyDescent="0.3">
      <c r="A748">
        <v>13049</v>
      </c>
      <c r="B748">
        <v>2018</v>
      </c>
      <c r="C748">
        <v>827</v>
      </c>
      <c r="D748">
        <v>1592</v>
      </c>
    </row>
    <row r="749" spans="1:4" x14ac:dyDescent="0.3">
      <c r="A749">
        <v>13049</v>
      </c>
      <c r="B749">
        <v>2019</v>
      </c>
      <c r="C749">
        <v>779</v>
      </c>
      <c r="D749">
        <v>1595</v>
      </c>
    </row>
    <row r="750" spans="1:4" x14ac:dyDescent="0.3">
      <c r="A750">
        <v>13053</v>
      </c>
      <c r="B750">
        <v>2009</v>
      </c>
      <c r="C750">
        <v>602</v>
      </c>
      <c r="D750">
        <v>868</v>
      </c>
    </row>
    <row r="751" spans="1:4" x14ac:dyDescent="0.3">
      <c r="A751">
        <v>13053</v>
      </c>
      <c r="B751">
        <v>2010</v>
      </c>
      <c r="C751">
        <v>634</v>
      </c>
      <c r="D751">
        <v>897</v>
      </c>
    </row>
    <row r="752" spans="1:4" x14ac:dyDescent="0.3">
      <c r="A752">
        <v>13053</v>
      </c>
      <c r="B752">
        <v>2011</v>
      </c>
      <c r="C752">
        <v>654</v>
      </c>
      <c r="D752">
        <v>884</v>
      </c>
    </row>
    <row r="753" spans="1:4" x14ac:dyDescent="0.3">
      <c r="A753">
        <v>13053</v>
      </c>
      <c r="B753">
        <v>2012</v>
      </c>
      <c r="C753">
        <v>673</v>
      </c>
      <c r="D753">
        <v>911</v>
      </c>
    </row>
    <row r="754" spans="1:4" x14ac:dyDescent="0.3">
      <c r="A754">
        <v>13053</v>
      </c>
      <c r="B754">
        <v>2013</v>
      </c>
      <c r="C754">
        <v>655</v>
      </c>
      <c r="D754">
        <v>959</v>
      </c>
    </row>
    <row r="755" spans="1:4" x14ac:dyDescent="0.3">
      <c r="A755">
        <v>13053</v>
      </c>
      <c r="B755">
        <v>2014</v>
      </c>
      <c r="C755">
        <v>678</v>
      </c>
      <c r="D755">
        <v>993</v>
      </c>
    </row>
    <row r="756" spans="1:4" x14ac:dyDescent="0.3">
      <c r="A756">
        <v>13053</v>
      </c>
      <c r="B756">
        <v>2015</v>
      </c>
      <c r="C756">
        <v>658</v>
      </c>
      <c r="D756">
        <v>1042</v>
      </c>
    </row>
    <row r="757" spans="1:4" x14ac:dyDescent="0.3">
      <c r="A757">
        <v>13053</v>
      </c>
      <c r="B757">
        <v>2016</v>
      </c>
      <c r="C757">
        <v>597</v>
      </c>
      <c r="D757">
        <v>1075</v>
      </c>
    </row>
    <row r="758" spans="1:4" x14ac:dyDescent="0.3">
      <c r="A758">
        <v>13053</v>
      </c>
      <c r="B758">
        <v>2017</v>
      </c>
      <c r="C758">
        <v>576</v>
      </c>
      <c r="D758">
        <v>1097</v>
      </c>
    </row>
    <row r="759" spans="1:4" x14ac:dyDescent="0.3">
      <c r="A759">
        <v>13053</v>
      </c>
      <c r="B759">
        <v>2018</v>
      </c>
      <c r="C759">
        <v>566</v>
      </c>
      <c r="D759">
        <v>1049</v>
      </c>
    </row>
    <row r="760" spans="1:4" x14ac:dyDescent="0.3">
      <c r="A760">
        <v>13053</v>
      </c>
      <c r="B760">
        <v>2019</v>
      </c>
      <c r="C760">
        <v>528</v>
      </c>
      <c r="D760">
        <v>1032</v>
      </c>
    </row>
    <row r="761" spans="1:4" x14ac:dyDescent="0.3">
      <c r="A761">
        <v>21001</v>
      </c>
      <c r="B761">
        <v>2009</v>
      </c>
      <c r="C761">
        <v>1605</v>
      </c>
      <c r="D761">
        <v>2009</v>
      </c>
    </row>
    <row r="762" spans="1:4" x14ac:dyDescent="0.3">
      <c r="A762">
        <v>21001</v>
      </c>
      <c r="B762">
        <v>2010</v>
      </c>
      <c r="C762">
        <v>1623</v>
      </c>
      <c r="D762">
        <v>2057</v>
      </c>
    </row>
    <row r="763" spans="1:4" x14ac:dyDescent="0.3">
      <c r="A763">
        <v>21001</v>
      </c>
      <c r="B763">
        <v>2011</v>
      </c>
      <c r="C763">
        <v>1622</v>
      </c>
      <c r="D763">
        <v>2187</v>
      </c>
    </row>
    <row r="764" spans="1:4" x14ac:dyDescent="0.3">
      <c r="A764">
        <v>21001</v>
      </c>
      <c r="B764">
        <v>2012</v>
      </c>
      <c r="C764">
        <v>1740</v>
      </c>
      <c r="D764">
        <v>2300</v>
      </c>
    </row>
    <row r="765" spans="1:4" x14ac:dyDescent="0.3">
      <c r="A765">
        <v>21001</v>
      </c>
      <c r="B765">
        <v>2013</v>
      </c>
      <c r="C765">
        <v>1735</v>
      </c>
      <c r="D765">
        <v>2378</v>
      </c>
    </row>
    <row r="766" spans="1:4" x14ac:dyDescent="0.3">
      <c r="A766">
        <v>21001</v>
      </c>
      <c r="B766">
        <v>2014</v>
      </c>
      <c r="C766">
        <v>1775</v>
      </c>
      <c r="D766">
        <v>2489</v>
      </c>
    </row>
    <row r="767" spans="1:4" x14ac:dyDescent="0.3">
      <c r="A767">
        <v>21001</v>
      </c>
      <c r="B767">
        <v>2015</v>
      </c>
      <c r="C767">
        <v>1776</v>
      </c>
      <c r="D767">
        <v>2548</v>
      </c>
    </row>
    <row r="768" spans="1:4" x14ac:dyDescent="0.3">
      <c r="A768">
        <v>21001</v>
      </c>
      <c r="B768">
        <v>2016</v>
      </c>
      <c r="C768">
        <v>1832</v>
      </c>
      <c r="D768">
        <v>2645</v>
      </c>
    </row>
    <row r="769" spans="1:4" x14ac:dyDescent="0.3">
      <c r="A769">
        <v>21001</v>
      </c>
      <c r="B769">
        <v>2017</v>
      </c>
      <c r="C769">
        <v>1862</v>
      </c>
      <c r="D769">
        <v>2681</v>
      </c>
    </row>
    <row r="770" spans="1:4" x14ac:dyDescent="0.3">
      <c r="A770">
        <v>21001</v>
      </c>
      <c r="B770">
        <v>2018</v>
      </c>
      <c r="C770">
        <v>2007</v>
      </c>
      <c r="D770">
        <v>2810</v>
      </c>
    </row>
    <row r="771" spans="1:4" x14ac:dyDescent="0.3">
      <c r="A771">
        <v>21001</v>
      </c>
      <c r="B771">
        <v>2019</v>
      </c>
      <c r="C771">
        <v>2057</v>
      </c>
      <c r="D771">
        <v>2880</v>
      </c>
    </row>
    <row r="772" spans="1:4" x14ac:dyDescent="0.3">
      <c r="A772">
        <v>21002</v>
      </c>
      <c r="B772">
        <v>2009</v>
      </c>
      <c r="C772">
        <v>297</v>
      </c>
      <c r="D772">
        <v>301</v>
      </c>
    </row>
    <row r="773" spans="1:4" x14ac:dyDescent="0.3">
      <c r="A773">
        <v>21002</v>
      </c>
      <c r="B773">
        <v>2010</v>
      </c>
      <c r="C773">
        <v>313</v>
      </c>
      <c r="D773">
        <v>300</v>
      </c>
    </row>
    <row r="774" spans="1:4" x14ac:dyDescent="0.3">
      <c r="A774">
        <v>21002</v>
      </c>
      <c r="B774">
        <v>2011</v>
      </c>
      <c r="C774">
        <v>337</v>
      </c>
      <c r="D774">
        <v>295</v>
      </c>
    </row>
    <row r="775" spans="1:4" x14ac:dyDescent="0.3">
      <c r="A775">
        <v>21002</v>
      </c>
      <c r="B775">
        <v>2012</v>
      </c>
      <c r="C775">
        <v>326</v>
      </c>
      <c r="D775">
        <v>304</v>
      </c>
    </row>
    <row r="776" spans="1:4" x14ac:dyDescent="0.3">
      <c r="A776">
        <v>21002</v>
      </c>
      <c r="B776">
        <v>2013</v>
      </c>
      <c r="C776">
        <v>327</v>
      </c>
      <c r="D776">
        <v>303</v>
      </c>
    </row>
    <row r="777" spans="1:4" x14ac:dyDescent="0.3">
      <c r="A777">
        <v>21002</v>
      </c>
      <c r="B777">
        <v>2014</v>
      </c>
      <c r="C777">
        <v>335</v>
      </c>
      <c r="D777">
        <v>301</v>
      </c>
    </row>
    <row r="778" spans="1:4" x14ac:dyDescent="0.3">
      <c r="A778">
        <v>21002</v>
      </c>
      <c r="B778">
        <v>2015</v>
      </c>
      <c r="C778">
        <v>337</v>
      </c>
      <c r="D778">
        <v>304</v>
      </c>
    </row>
    <row r="779" spans="1:4" x14ac:dyDescent="0.3">
      <c r="A779">
        <v>21002</v>
      </c>
      <c r="B779">
        <v>2016</v>
      </c>
      <c r="C779">
        <v>350</v>
      </c>
      <c r="D779">
        <v>332</v>
      </c>
    </row>
    <row r="780" spans="1:4" x14ac:dyDescent="0.3">
      <c r="A780">
        <v>21002</v>
      </c>
      <c r="B780">
        <v>2017</v>
      </c>
      <c r="C780">
        <v>338</v>
      </c>
      <c r="D780">
        <v>351</v>
      </c>
    </row>
    <row r="781" spans="1:4" x14ac:dyDescent="0.3">
      <c r="A781">
        <v>21002</v>
      </c>
      <c r="B781">
        <v>2018</v>
      </c>
      <c r="C781">
        <v>346</v>
      </c>
      <c r="D781">
        <v>356</v>
      </c>
    </row>
    <row r="782" spans="1:4" x14ac:dyDescent="0.3">
      <c r="A782">
        <v>21002</v>
      </c>
      <c r="B782">
        <v>2019</v>
      </c>
      <c r="C782">
        <v>368</v>
      </c>
      <c r="D782">
        <v>367</v>
      </c>
    </row>
    <row r="783" spans="1:4" x14ac:dyDescent="0.3">
      <c r="A783">
        <v>21003</v>
      </c>
      <c r="B783">
        <v>2009</v>
      </c>
      <c r="C783">
        <v>494</v>
      </c>
      <c r="D783">
        <v>524</v>
      </c>
    </row>
    <row r="784" spans="1:4" x14ac:dyDescent="0.3">
      <c r="A784">
        <v>21003</v>
      </c>
      <c r="B784">
        <v>2010</v>
      </c>
      <c r="C784">
        <v>503</v>
      </c>
      <c r="D784">
        <v>527</v>
      </c>
    </row>
    <row r="785" spans="1:4" x14ac:dyDescent="0.3">
      <c r="A785">
        <v>21003</v>
      </c>
      <c r="B785">
        <v>2011</v>
      </c>
      <c r="C785">
        <v>478</v>
      </c>
      <c r="D785">
        <v>559</v>
      </c>
    </row>
    <row r="786" spans="1:4" x14ac:dyDescent="0.3">
      <c r="A786">
        <v>21003</v>
      </c>
      <c r="B786">
        <v>2012</v>
      </c>
      <c r="C786">
        <v>478</v>
      </c>
      <c r="D786">
        <v>562</v>
      </c>
    </row>
    <row r="787" spans="1:4" x14ac:dyDescent="0.3">
      <c r="A787">
        <v>21003</v>
      </c>
      <c r="B787">
        <v>2013</v>
      </c>
      <c r="C787">
        <v>504</v>
      </c>
      <c r="D787">
        <v>559</v>
      </c>
    </row>
    <row r="788" spans="1:4" x14ac:dyDescent="0.3">
      <c r="A788">
        <v>21003</v>
      </c>
      <c r="B788">
        <v>2014</v>
      </c>
      <c r="C788">
        <v>482</v>
      </c>
      <c r="D788">
        <v>562</v>
      </c>
    </row>
    <row r="789" spans="1:4" x14ac:dyDescent="0.3">
      <c r="A789">
        <v>21003</v>
      </c>
      <c r="B789">
        <v>2015</v>
      </c>
      <c r="C789">
        <v>763</v>
      </c>
      <c r="D789">
        <v>875</v>
      </c>
    </row>
    <row r="790" spans="1:4" x14ac:dyDescent="0.3">
      <c r="A790">
        <v>21003</v>
      </c>
      <c r="B790">
        <v>2016</v>
      </c>
      <c r="C790">
        <v>731</v>
      </c>
      <c r="D790">
        <v>898</v>
      </c>
    </row>
    <row r="791" spans="1:4" x14ac:dyDescent="0.3">
      <c r="A791">
        <v>21003</v>
      </c>
      <c r="B791">
        <v>2017</v>
      </c>
      <c r="C791">
        <v>512</v>
      </c>
      <c r="D791">
        <v>557</v>
      </c>
    </row>
    <row r="792" spans="1:4" x14ac:dyDescent="0.3">
      <c r="A792">
        <v>21003</v>
      </c>
      <c r="B792">
        <v>2018</v>
      </c>
      <c r="C792">
        <v>532</v>
      </c>
      <c r="D792">
        <v>591</v>
      </c>
    </row>
    <row r="793" spans="1:4" x14ac:dyDescent="0.3">
      <c r="A793">
        <v>21003</v>
      </c>
      <c r="B793">
        <v>2019</v>
      </c>
      <c r="C793">
        <v>527</v>
      </c>
      <c r="D793">
        <v>613</v>
      </c>
    </row>
    <row r="794" spans="1:4" x14ac:dyDescent="0.3">
      <c r="A794">
        <v>21004</v>
      </c>
      <c r="B794">
        <v>2009</v>
      </c>
      <c r="C794">
        <v>1987</v>
      </c>
      <c r="D794">
        <v>2682</v>
      </c>
    </row>
    <row r="795" spans="1:4" x14ac:dyDescent="0.3">
      <c r="A795">
        <v>21004</v>
      </c>
      <c r="B795">
        <v>2010</v>
      </c>
      <c r="C795">
        <v>1989</v>
      </c>
      <c r="D795">
        <v>2712</v>
      </c>
    </row>
    <row r="796" spans="1:4" x14ac:dyDescent="0.3">
      <c r="A796">
        <v>21004</v>
      </c>
      <c r="B796">
        <v>2011</v>
      </c>
      <c r="C796">
        <v>2036</v>
      </c>
      <c r="D796">
        <v>2759</v>
      </c>
    </row>
    <row r="797" spans="1:4" x14ac:dyDescent="0.3">
      <c r="A797">
        <v>21004</v>
      </c>
      <c r="B797">
        <v>2012</v>
      </c>
      <c r="C797">
        <v>2133</v>
      </c>
      <c r="D797">
        <v>2860</v>
      </c>
    </row>
    <row r="798" spans="1:4" x14ac:dyDescent="0.3">
      <c r="A798">
        <v>21004</v>
      </c>
      <c r="B798">
        <v>2013</v>
      </c>
      <c r="C798">
        <v>2294</v>
      </c>
      <c r="D798">
        <v>2936</v>
      </c>
    </row>
    <row r="799" spans="1:4" x14ac:dyDescent="0.3">
      <c r="A799">
        <v>21004</v>
      </c>
      <c r="B799">
        <v>2014</v>
      </c>
      <c r="C799">
        <v>2367</v>
      </c>
      <c r="D799">
        <v>3109</v>
      </c>
    </row>
    <row r="800" spans="1:4" x14ac:dyDescent="0.3">
      <c r="A800">
        <v>21004</v>
      </c>
      <c r="B800">
        <v>2015</v>
      </c>
      <c r="C800">
        <v>2405</v>
      </c>
      <c r="D800">
        <v>3299</v>
      </c>
    </row>
    <row r="801" spans="1:4" x14ac:dyDescent="0.3">
      <c r="A801">
        <v>21004</v>
      </c>
      <c r="B801">
        <v>2016</v>
      </c>
      <c r="C801">
        <v>2323</v>
      </c>
      <c r="D801">
        <v>3359</v>
      </c>
    </row>
    <row r="802" spans="1:4" x14ac:dyDescent="0.3">
      <c r="A802">
        <v>21004</v>
      </c>
      <c r="B802">
        <v>2017</v>
      </c>
      <c r="C802">
        <v>2365</v>
      </c>
      <c r="D802">
        <v>3483</v>
      </c>
    </row>
    <row r="803" spans="1:4" x14ac:dyDescent="0.3">
      <c r="A803">
        <v>21004</v>
      </c>
      <c r="B803">
        <v>2018</v>
      </c>
      <c r="C803">
        <v>2362</v>
      </c>
      <c r="D803">
        <v>3576</v>
      </c>
    </row>
    <row r="804" spans="1:4" x14ac:dyDescent="0.3">
      <c r="A804">
        <v>21004</v>
      </c>
      <c r="B804">
        <v>2019</v>
      </c>
      <c r="C804">
        <v>2457</v>
      </c>
      <c r="D804">
        <v>3769</v>
      </c>
    </row>
    <row r="805" spans="1:4" x14ac:dyDescent="0.3">
      <c r="A805">
        <v>21005</v>
      </c>
      <c r="B805">
        <v>2009</v>
      </c>
      <c r="C805">
        <v>452</v>
      </c>
      <c r="D805">
        <v>696</v>
      </c>
    </row>
    <row r="806" spans="1:4" x14ac:dyDescent="0.3">
      <c r="A806">
        <v>21005</v>
      </c>
      <c r="B806">
        <v>2010</v>
      </c>
      <c r="C806">
        <v>447</v>
      </c>
      <c r="D806">
        <v>729</v>
      </c>
    </row>
    <row r="807" spans="1:4" x14ac:dyDescent="0.3">
      <c r="A807">
        <v>21005</v>
      </c>
      <c r="B807">
        <v>2011</v>
      </c>
      <c r="C807">
        <v>435</v>
      </c>
      <c r="D807">
        <v>716</v>
      </c>
    </row>
    <row r="808" spans="1:4" x14ac:dyDescent="0.3">
      <c r="A808">
        <v>21005</v>
      </c>
      <c r="B808">
        <v>2012</v>
      </c>
      <c r="C808">
        <v>477</v>
      </c>
      <c r="D808">
        <v>723</v>
      </c>
    </row>
    <row r="809" spans="1:4" x14ac:dyDescent="0.3">
      <c r="A809">
        <v>21005</v>
      </c>
      <c r="B809">
        <v>2013</v>
      </c>
      <c r="C809">
        <v>508</v>
      </c>
      <c r="D809">
        <v>727</v>
      </c>
    </row>
    <row r="810" spans="1:4" x14ac:dyDescent="0.3">
      <c r="A810">
        <v>21005</v>
      </c>
      <c r="B810">
        <v>2014</v>
      </c>
      <c r="C810">
        <v>520</v>
      </c>
      <c r="D810">
        <v>741</v>
      </c>
    </row>
    <row r="811" spans="1:4" x14ac:dyDescent="0.3">
      <c r="A811">
        <v>21005</v>
      </c>
      <c r="B811">
        <v>2015</v>
      </c>
      <c r="C811">
        <v>534</v>
      </c>
      <c r="D811">
        <v>760</v>
      </c>
    </row>
    <row r="812" spans="1:4" x14ac:dyDescent="0.3">
      <c r="A812">
        <v>21005</v>
      </c>
      <c r="B812">
        <v>2016</v>
      </c>
      <c r="C812">
        <v>530</v>
      </c>
      <c r="D812">
        <v>786</v>
      </c>
    </row>
    <row r="813" spans="1:4" x14ac:dyDescent="0.3">
      <c r="A813">
        <v>21005</v>
      </c>
      <c r="B813">
        <v>2017</v>
      </c>
      <c r="C813">
        <v>528</v>
      </c>
      <c r="D813">
        <v>793</v>
      </c>
    </row>
    <row r="814" spans="1:4" x14ac:dyDescent="0.3">
      <c r="A814">
        <v>21005</v>
      </c>
      <c r="B814">
        <v>2018</v>
      </c>
      <c r="C814">
        <v>505</v>
      </c>
      <c r="D814">
        <v>822</v>
      </c>
    </row>
    <row r="815" spans="1:4" x14ac:dyDescent="0.3">
      <c r="A815">
        <v>21005</v>
      </c>
      <c r="B815">
        <v>2019</v>
      </c>
      <c r="C815">
        <v>522</v>
      </c>
      <c r="D815">
        <v>820</v>
      </c>
    </row>
    <row r="816" spans="1:4" x14ac:dyDescent="0.3">
      <c r="A816">
        <v>21006</v>
      </c>
      <c r="B816">
        <v>2009</v>
      </c>
      <c r="C816">
        <v>484</v>
      </c>
      <c r="D816">
        <v>624</v>
      </c>
    </row>
    <row r="817" spans="1:4" x14ac:dyDescent="0.3">
      <c r="A817">
        <v>21006</v>
      </c>
      <c r="B817">
        <v>2010</v>
      </c>
      <c r="C817">
        <v>472</v>
      </c>
      <c r="D817">
        <v>638</v>
      </c>
    </row>
    <row r="818" spans="1:4" x14ac:dyDescent="0.3">
      <c r="A818">
        <v>21006</v>
      </c>
      <c r="B818">
        <v>2011</v>
      </c>
      <c r="C818">
        <v>506</v>
      </c>
      <c r="D818">
        <v>638</v>
      </c>
    </row>
    <row r="819" spans="1:4" x14ac:dyDescent="0.3">
      <c r="A819">
        <v>21006</v>
      </c>
      <c r="B819">
        <v>2012</v>
      </c>
      <c r="C819">
        <v>496</v>
      </c>
      <c r="D819">
        <v>662</v>
      </c>
    </row>
    <row r="820" spans="1:4" x14ac:dyDescent="0.3">
      <c r="A820">
        <v>21006</v>
      </c>
      <c r="B820">
        <v>2013</v>
      </c>
      <c r="C820">
        <v>526</v>
      </c>
      <c r="D820">
        <v>663</v>
      </c>
    </row>
    <row r="821" spans="1:4" x14ac:dyDescent="0.3">
      <c r="A821">
        <v>21006</v>
      </c>
      <c r="B821">
        <v>2014</v>
      </c>
      <c r="C821">
        <v>518</v>
      </c>
      <c r="D821">
        <v>694</v>
      </c>
    </row>
    <row r="822" spans="1:4" x14ac:dyDescent="0.3">
      <c r="A822">
        <v>21006</v>
      </c>
      <c r="B822">
        <v>2015</v>
      </c>
      <c r="C822">
        <v>526</v>
      </c>
      <c r="D822">
        <v>715</v>
      </c>
    </row>
    <row r="823" spans="1:4" x14ac:dyDescent="0.3">
      <c r="A823">
        <v>21006</v>
      </c>
      <c r="B823">
        <v>2016</v>
      </c>
      <c r="C823">
        <v>543</v>
      </c>
      <c r="D823">
        <v>743</v>
      </c>
    </row>
    <row r="824" spans="1:4" x14ac:dyDescent="0.3">
      <c r="A824">
        <v>21006</v>
      </c>
      <c r="B824">
        <v>2017</v>
      </c>
      <c r="C824">
        <v>539</v>
      </c>
      <c r="D824">
        <v>747</v>
      </c>
    </row>
    <row r="825" spans="1:4" x14ac:dyDescent="0.3">
      <c r="A825">
        <v>21006</v>
      </c>
      <c r="B825">
        <v>2018</v>
      </c>
      <c r="C825">
        <v>538</v>
      </c>
      <c r="D825">
        <v>764</v>
      </c>
    </row>
    <row r="826" spans="1:4" x14ac:dyDescent="0.3">
      <c r="A826">
        <v>21006</v>
      </c>
      <c r="B826">
        <v>2019</v>
      </c>
      <c r="C826">
        <v>547</v>
      </c>
      <c r="D826">
        <v>782</v>
      </c>
    </row>
    <row r="827" spans="1:4" x14ac:dyDescent="0.3">
      <c r="A827">
        <v>21007</v>
      </c>
      <c r="B827">
        <v>2009</v>
      </c>
      <c r="C827">
        <v>392</v>
      </c>
      <c r="D827">
        <v>285</v>
      </c>
    </row>
    <row r="828" spans="1:4" x14ac:dyDescent="0.3">
      <c r="A828">
        <v>21007</v>
      </c>
      <c r="B828">
        <v>2010</v>
      </c>
      <c r="C828">
        <v>375</v>
      </c>
      <c r="D828">
        <v>316</v>
      </c>
    </row>
    <row r="829" spans="1:4" x14ac:dyDescent="0.3">
      <c r="A829">
        <v>21007</v>
      </c>
      <c r="B829">
        <v>2011</v>
      </c>
      <c r="C829">
        <v>365</v>
      </c>
      <c r="D829">
        <v>338</v>
      </c>
    </row>
    <row r="830" spans="1:4" x14ac:dyDescent="0.3">
      <c r="A830">
        <v>21007</v>
      </c>
      <c r="B830">
        <v>2012</v>
      </c>
      <c r="C830">
        <v>362</v>
      </c>
      <c r="D830">
        <v>351</v>
      </c>
    </row>
    <row r="831" spans="1:4" x14ac:dyDescent="0.3">
      <c r="A831">
        <v>21007</v>
      </c>
      <c r="B831">
        <v>2013</v>
      </c>
      <c r="C831">
        <v>368</v>
      </c>
      <c r="D831">
        <v>378</v>
      </c>
    </row>
    <row r="832" spans="1:4" x14ac:dyDescent="0.3">
      <c r="A832">
        <v>21007</v>
      </c>
      <c r="B832">
        <v>2014</v>
      </c>
      <c r="C832">
        <v>361</v>
      </c>
      <c r="D832">
        <v>413</v>
      </c>
    </row>
    <row r="833" spans="1:4" x14ac:dyDescent="0.3">
      <c r="A833">
        <v>21007</v>
      </c>
      <c r="B833">
        <v>2015</v>
      </c>
      <c r="C833">
        <v>362</v>
      </c>
      <c r="D833">
        <v>406</v>
      </c>
    </row>
    <row r="834" spans="1:4" x14ac:dyDescent="0.3">
      <c r="A834">
        <v>21007</v>
      </c>
      <c r="B834">
        <v>2016</v>
      </c>
      <c r="C834">
        <v>364</v>
      </c>
      <c r="D834">
        <v>416</v>
      </c>
    </row>
    <row r="835" spans="1:4" x14ac:dyDescent="0.3">
      <c r="A835">
        <v>21007</v>
      </c>
      <c r="B835">
        <v>2017</v>
      </c>
      <c r="C835">
        <v>351</v>
      </c>
      <c r="D835">
        <v>440</v>
      </c>
    </row>
    <row r="836" spans="1:4" x14ac:dyDescent="0.3">
      <c r="A836">
        <v>21007</v>
      </c>
      <c r="B836">
        <v>2018</v>
      </c>
      <c r="C836">
        <v>371</v>
      </c>
      <c r="D836">
        <v>451</v>
      </c>
    </row>
    <row r="837" spans="1:4" x14ac:dyDescent="0.3">
      <c r="A837">
        <v>21007</v>
      </c>
      <c r="B837">
        <v>2019</v>
      </c>
      <c r="C837">
        <v>386</v>
      </c>
      <c r="D837">
        <v>470</v>
      </c>
    </row>
    <row r="838" spans="1:4" x14ac:dyDescent="0.3">
      <c r="A838">
        <v>21008</v>
      </c>
      <c r="B838">
        <v>2009</v>
      </c>
      <c r="C838">
        <v>419</v>
      </c>
      <c r="D838">
        <v>555</v>
      </c>
    </row>
    <row r="839" spans="1:4" x14ac:dyDescent="0.3">
      <c r="A839">
        <v>21008</v>
      </c>
      <c r="B839">
        <v>2010</v>
      </c>
      <c r="C839">
        <v>418</v>
      </c>
      <c r="D839">
        <v>575</v>
      </c>
    </row>
    <row r="840" spans="1:4" x14ac:dyDescent="0.3">
      <c r="A840">
        <v>21008</v>
      </c>
      <c r="B840">
        <v>2011</v>
      </c>
      <c r="C840">
        <v>420</v>
      </c>
      <c r="D840">
        <v>599</v>
      </c>
    </row>
    <row r="841" spans="1:4" x14ac:dyDescent="0.3">
      <c r="A841">
        <v>21008</v>
      </c>
      <c r="B841">
        <v>2012</v>
      </c>
      <c r="C841">
        <v>408</v>
      </c>
      <c r="D841">
        <v>589</v>
      </c>
    </row>
    <row r="842" spans="1:4" x14ac:dyDescent="0.3">
      <c r="A842">
        <v>21008</v>
      </c>
      <c r="B842">
        <v>2013</v>
      </c>
      <c r="C842">
        <v>398</v>
      </c>
      <c r="D842">
        <v>616</v>
      </c>
    </row>
    <row r="843" spans="1:4" x14ac:dyDescent="0.3">
      <c r="A843">
        <v>21008</v>
      </c>
      <c r="B843">
        <v>2014</v>
      </c>
      <c r="C843">
        <v>383</v>
      </c>
      <c r="D843">
        <v>626</v>
      </c>
    </row>
    <row r="844" spans="1:4" x14ac:dyDescent="0.3">
      <c r="A844">
        <v>21008</v>
      </c>
      <c r="B844">
        <v>2015</v>
      </c>
      <c r="C844">
        <v>401</v>
      </c>
      <c r="D844">
        <v>634</v>
      </c>
    </row>
    <row r="845" spans="1:4" x14ac:dyDescent="0.3">
      <c r="A845">
        <v>21008</v>
      </c>
      <c r="B845">
        <v>2016</v>
      </c>
      <c r="C845">
        <v>399</v>
      </c>
      <c r="D845">
        <v>611</v>
      </c>
    </row>
    <row r="846" spans="1:4" x14ac:dyDescent="0.3">
      <c r="A846">
        <v>21008</v>
      </c>
      <c r="B846">
        <v>2017</v>
      </c>
      <c r="C846">
        <v>404</v>
      </c>
      <c r="D846">
        <v>603</v>
      </c>
    </row>
    <row r="847" spans="1:4" x14ac:dyDescent="0.3">
      <c r="A847">
        <v>21008</v>
      </c>
      <c r="B847">
        <v>2018</v>
      </c>
      <c r="C847">
        <v>391</v>
      </c>
      <c r="D847">
        <v>612</v>
      </c>
    </row>
    <row r="848" spans="1:4" x14ac:dyDescent="0.3">
      <c r="A848">
        <v>21008</v>
      </c>
      <c r="B848">
        <v>2019</v>
      </c>
      <c r="C848">
        <v>397</v>
      </c>
      <c r="D848">
        <v>613</v>
      </c>
    </row>
    <row r="849" spans="1:4" x14ac:dyDescent="0.3">
      <c r="A849">
        <v>21009</v>
      </c>
      <c r="B849">
        <v>2009</v>
      </c>
      <c r="C849">
        <v>269</v>
      </c>
      <c r="D849">
        <v>234</v>
      </c>
    </row>
    <row r="850" spans="1:4" x14ac:dyDescent="0.3">
      <c r="A850">
        <v>21009</v>
      </c>
      <c r="B850">
        <v>2010</v>
      </c>
      <c r="C850">
        <v>276</v>
      </c>
      <c r="D850">
        <v>236</v>
      </c>
    </row>
    <row r="851" spans="1:4" x14ac:dyDescent="0.3">
      <c r="A851">
        <v>21009</v>
      </c>
      <c r="B851">
        <v>2011</v>
      </c>
      <c r="C851">
        <v>267</v>
      </c>
      <c r="D851">
        <v>250</v>
      </c>
    </row>
    <row r="852" spans="1:4" x14ac:dyDescent="0.3">
      <c r="A852">
        <v>21009</v>
      </c>
      <c r="B852">
        <v>2012</v>
      </c>
      <c r="C852">
        <v>269</v>
      </c>
      <c r="D852">
        <v>255</v>
      </c>
    </row>
    <row r="853" spans="1:4" x14ac:dyDescent="0.3">
      <c r="A853">
        <v>21009</v>
      </c>
      <c r="B853">
        <v>2013</v>
      </c>
      <c r="C853">
        <v>260</v>
      </c>
      <c r="D853">
        <v>254</v>
      </c>
    </row>
    <row r="854" spans="1:4" x14ac:dyDescent="0.3">
      <c r="A854">
        <v>21009</v>
      </c>
      <c r="B854">
        <v>2014</v>
      </c>
      <c r="C854">
        <v>252</v>
      </c>
      <c r="D854">
        <v>264</v>
      </c>
    </row>
    <row r="855" spans="1:4" x14ac:dyDescent="0.3">
      <c r="A855">
        <v>21009</v>
      </c>
      <c r="B855">
        <v>2015</v>
      </c>
      <c r="C855">
        <v>272</v>
      </c>
      <c r="D855">
        <v>258</v>
      </c>
    </row>
    <row r="856" spans="1:4" x14ac:dyDescent="0.3">
      <c r="A856">
        <v>21009</v>
      </c>
      <c r="B856">
        <v>2016</v>
      </c>
      <c r="C856">
        <v>261</v>
      </c>
      <c r="D856">
        <v>249</v>
      </c>
    </row>
    <row r="857" spans="1:4" x14ac:dyDescent="0.3">
      <c r="A857">
        <v>21009</v>
      </c>
      <c r="B857">
        <v>2017</v>
      </c>
      <c r="C857">
        <v>257</v>
      </c>
      <c r="D857">
        <v>246</v>
      </c>
    </row>
    <row r="858" spans="1:4" x14ac:dyDescent="0.3">
      <c r="A858">
        <v>21009</v>
      </c>
      <c r="B858">
        <v>2018</v>
      </c>
      <c r="C858">
        <v>255</v>
      </c>
      <c r="D858">
        <v>238</v>
      </c>
    </row>
    <row r="859" spans="1:4" x14ac:dyDescent="0.3">
      <c r="A859">
        <v>21009</v>
      </c>
      <c r="B859">
        <v>2019</v>
      </c>
      <c r="C859">
        <v>283</v>
      </c>
      <c r="D859">
        <v>245</v>
      </c>
    </row>
    <row r="860" spans="1:4" x14ac:dyDescent="0.3">
      <c r="A860">
        <v>21010</v>
      </c>
      <c r="B860">
        <v>2009</v>
      </c>
      <c r="C860">
        <v>723</v>
      </c>
      <c r="D860">
        <v>925</v>
      </c>
    </row>
    <row r="861" spans="1:4" x14ac:dyDescent="0.3">
      <c r="A861">
        <v>21010</v>
      </c>
      <c r="B861">
        <v>2010</v>
      </c>
      <c r="C861">
        <v>714</v>
      </c>
      <c r="D861">
        <v>922</v>
      </c>
    </row>
    <row r="862" spans="1:4" x14ac:dyDescent="0.3">
      <c r="A862">
        <v>21010</v>
      </c>
      <c r="B862">
        <v>2011</v>
      </c>
      <c r="C862">
        <v>737</v>
      </c>
      <c r="D862">
        <v>965</v>
      </c>
    </row>
    <row r="863" spans="1:4" x14ac:dyDescent="0.3">
      <c r="A863">
        <v>21010</v>
      </c>
      <c r="B863">
        <v>2012</v>
      </c>
      <c r="C863">
        <v>780</v>
      </c>
      <c r="D863">
        <v>1006</v>
      </c>
    </row>
    <row r="864" spans="1:4" x14ac:dyDescent="0.3">
      <c r="A864">
        <v>21010</v>
      </c>
      <c r="B864">
        <v>2013</v>
      </c>
      <c r="C864">
        <v>839</v>
      </c>
      <c r="D864">
        <v>1058</v>
      </c>
    </row>
    <row r="865" spans="1:4" x14ac:dyDescent="0.3">
      <c r="A865">
        <v>21010</v>
      </c>
      <c r="B865">
        <v>2014</v>
      </c>
      <c r="C865">
        <v>896</v>
      </c>
      <c r="D865">
        <v>1134</v>
      </c>
    </row>
    <row r="866" spans="1:4" x14ac:dyDescent="0.3">
      <c r="A866">
        <v>21010</v>
      </c>
      <c r="B866">
        <v>2015</v>
      </c>
      <c r="C866">
        <v>909</v>
      </c>
      <c r="D866">
        <v>1185</v>
      </c>
    </row>
    <row r="867" spans="1:4" x14ac:dyDescent="0.3">
      <c r="A867">
        <v>21010</v>
      </c>
      <c r="B867">
        <v>2016</v>
      </c>
      <c r="C867">
        <v>940</v>
      </c>
      <c r="D867">
        <v>1276</v>
      </c>
    </row>
    <row r="868" spans="1:4" x14ac:dyDescent="0.3">
      <c r="A868">
        <v>21010</v>
      </c>
      <c r="B868">
        <v>2017</v>
      </c>
      <c r="C868">
        <v>1000</v>
      </c>
      <c r="D868">
        <v>1321</v>
      </c>
    </row>
    <row r="869" spans="1:4" x14ac:dyDescent="0.3">
      <c r="A869">
        <v>21010</v>
      </c>
      <c r="B869">
        <v>2018</v>
      </c>
      <c r="C869">
        <v>1071</v>
      </c>
      <c r="D869">
        <v>1364</v>
      </c>
    </row>
    <row r="870" spans="1:4" x14ac:dyDescent="0.3">
      <c r="A870">
        <v>21010</v>
      </c>
      <c r="B870">
        <v>2019</v>
      </c>
      <c r="C870">
        <v>1119</v>
      </c>
      <c r="D870">
        <v>1437</v>
      </c>
    </row>
    <row r="871" spans="1:4" x14ac:dyDescent="0.3">
      <c r="A871">
        <v>21011</v>
      </c>
      <c r="B871">
        <v>2009</v>
      </c>
      <c r="C871">
        <v>327</v>
      </c>
      <c r="D871">
        <v>434</v>
      </c>
    </row>
    <row r="872" spans="1:4" x14ac:dyDescent="0.3">
      <c r="A872">
        <v>21011</v>
      </c>
      <c r="B872">
        <v>2010</v>
      </c>
      <c r="C872">
        <v>337</v>
      </c>
      <c r="D872">
        <v>439</v>
      </c>
    </row>
    <row r="873" spans="1:4" x14ac:dyDescent="0.3">
      <c r="A873">
        <v>21011</v>
      </c>
      <c r="B873">
        <v>2011</v>
      </c>
      <c r="C873">
        <v>359</v>
      </c>
      <c r="D873">
        <v>443</v>
      </c>
    </row>
    <row r="874" spans="1:4" x14ac:dyDescent="0.3">
      <c r="A874">
        <v>21011</v>
      </c>
      <c r="B874">
        <v>2012</v>
      </c>
      <c r="C874">
        <v>358</v>
      </c>
      <c r="D874">
        <v>454</v>
      </c>
    </row>
    <row r="875" spans="1:4" x14ac:dyDescent="0.3">
      <c r="A875">
        <v>21011</v>
      </c>
      <c r="B875">
        <v>2013</v>
      </c>
      <c r="C875">
        <v>372</v>
      </c>
      <c r="D875">
        <v>473</v>
      </c>
    </row>
    <row r="876" spans="1:4" x14ac:dyDescent="0.3">
      <c r="A876">
        <v>21011</v>
      </c>
      <c r="B876">
        <v>2014</v>
      </c>
      <c r="C876">
        <v>386</v>
      </c>
      <c r="D876">
        <v>505</v>
      </c>
    </row>
    <row r="877" spans="1:4" x14ac:dyDescent="0.3">
      <c r="A877">
        <v>21011</v>
      </c>
      <c r="B877">
        <v>2015</v>
      </c>
      <c r="C877">
        <v>145</v>
      </c>
      <c r="D877">
        <v>219</v>
      </c>
    </row>
    <row r="878" spans="1:4" x14ac:dyDescent="0.3">
      <c r="A878">
        <v>21011</v>
      </c>
      <c r="B878">
        <v>2016</v>
      </c>
      <c r="C878">
        <v>148</v>
      </c>
      <c r="D878">
        <v>216</v>
      </c>
    </row>
    <row r="879" spans="1:4" x14ac:dyDescent="0.3">
      <c r="A879">
        <v>21011</v>
      </c>
      <c r="B879">
        <v>2017</v>
      </c>
      <c r="C879">
        <v>394</v>
      </c>
      <c r="D879">
        <v>571</v>
      </c>
    </row>
    <row r="880" spans="1:4" x14ac:dyDescent="0.3">
      <c r="A880">
        <v>21011</v>
      </c>
      <c r="B880">
        <v>2018</v>
      </c>
      <c r="C880">
        <v>447</v>
      </c>
      <c r="D880">
        <v>631</v>
      </c>
    </row>
    <row r="881" spans="1:4" x14ac:dyDescent="0.3">
      <c r="A881">
        <v>21011</v>
      </c>
      <c r="B881">
        <v>2019</v>
      </c>
      <c r="C881">
        <v>483</v>
      </c>
      <c r="D881">
        <v>666</v>
      </c>
    </row>
    <row r="882" spans="1:4" x14ac:dyDescent="0.3">
      <c r="A882">
        <v>21012</v>
      </c>
      <c r="B882">
        <v>2009</v>
      </c>
      <c r="C882">
        <v>1097</v>
      </c>
      <c r="D882">
        <v>1227</v>
      </c>
    </row>
    <row r="883" spans="1:4" x14ac:dyDescent="0.3">
      <c r="A883">
        <v>21012</v>
      </c>
      <c r="B883">
        <v>2010</v>
      </c>
      <c r="C883">
        <v>1117</v>
      </c>
      <c r="D883">
        <v>1322</v>
      </c>
    </row>
    <row r="884" spans="1:4" x14ac:dyDescent="0.3">
      <c r="A884">
        <v>21012</v>
      </c>
      <c r="B884">
        <v>2011</v>
      </c>
      <c r="C884">
        <v>1094</v>
      </c>
      <c r="D884">
        <v>1351</v>
      </c>
    </row>
    <row r="885" spans="1:4" x14ac:dyDescent="0.3">
      <c r="A885">
        <v>21012</v>
      </c>
      <c r="B885">
        <v>2012</v>
      </c>
      <c r="C885">
        <v>1070</v>
      </c>
      <c r="D885">
        <v>1391</v>
      </c>
    </row>
    <row r="886" spans="1:4" x14ac:dyDescent="0.3">
      <c r="A886">
        <v>21012</v>
      </c>
      <c r="B886">
        <v>2013</v>
      </c>
      <c r="C886">
        <v>1049</v>
      </c>
      <c r="D886">
        <v>1403</v>
      </c>
    </row>
    <row r="887" spans="1:4" x14ac:dyDescent="0.3">
      <c r="A887">
        <v>21012</v>
      </c>
      <c r="B887">
        <v>2014</v>
      </c>
      <c r="C887">
        <v>1038</v>
      </c>
      <c r="D887">
        <v>1423</v>
      </c>
    </row>
    <row r="888" spans="1:4" x14ac:dyDescent="0.3">
      <c r="A888">
        <v>21012</v>
      </c>
      <c r="B888">
        <v>2015</v>
      </c>
      <c r="C888">
        <v>1038</v>
      </c>
      <c r="D888">
        <v>1490</v>
      </c>
    </row>
    <row r="889" spans="1:4" x14ac:dyDescent="0.3">
      <c r="A889">
        <v>21012</v>
      </c>
      <c r="B889">
        <v>2016</v>
      </c>
      <c r="C889">
        <v>1230</v>
      </c>
      <c r="D889">
        <v>1573</v>
      </c>
    </row>
    <row r="890" spans="1:4" x14ac:dyDescent="0.3">
      <c r="A890">
        <v>21012</v>
      </c>
      <c r="B890">
        <v>2017</v>
      </c>
      <c r="C890">
        <v>1247</v>
      </c>
      <c r="D890">
        <v>1641</v>
      </c>
    </row>
    <row r="891" spans="1:4" x14ac:dyDescent="0.3">
      <c r="A891">
        <v>21012</v>
      </c>
      <c r="B891">
        <v>2018</v>
      </c>
      <c r="C891">
        <v>1260</v>
      </c>
      <c r="D891">
        <v>1634</v>
      </c>
    </row>
    <row r="892" spans="1:4" x14ac:dyDescent="0.3">
      <c r="A892">
        <v>21012</v>
      </c>
      <c r="B892">
        <v>2019</v>
      </c>
      <c r="C892">
        <v>1260</v>
      </c>
      <c r="D892">
        <v>1626</v>
      </c>
    </row>
    <row r="893" spans="1:4" x14ac:dyDescent="0.3">
      <c r="A893">
        <v>21013</v>
      </c>
      <c r="B893">
        <v>2009</v>
      </c>
      <c r="C893">
        <v>258</v>
      </c>
      <c r="D893">
        <v>230</v>
      </c>
    </row>
    <row r="894" spans="1:4" x14ac:dyDescent="0.3">
      <c r="A894">
        <v>21013</v>
      </c>
      <c r="B894">
        <v>2010</v>
      </c>
      <c r="C894">
        <v>278</v>
      </c>
      <c r="D894">
        <v>262</v>
      </c>
    </row>
    <row r="895" spans="1:4" x14ac:dyDescent="0.3">
      <c r="A895">
        <v>21013</v>
      </c>
      <c r="B895">
        <v>2011</v>
      </c>
      <c r="C895">
        <v>295</v>
      </c>
      <c r="D895">
        <v>279</v>
      </c>
    </row>
    <row r="896" spans="1:4" x14ac:dyDescent="0.3">
      <c r="A896">
        <v>21013</v>
      </c>
      <c r="B896">
        <v>2012</v>
      </c>
      <c r="C896">
        <v>283</v>
      </c>
      <c r="D896">
        <v>306</v>
      </c>
    </row>
    <row r="897" spans="1:4" x14ac:dyDescent="0.3">
      <c r="A897">
        <v>21013</v>
      </c>
      <c r="B897">
        <v>2013</v>
      </c>
      <c r="C897">
        <v>274</v>
      </c>
      <c r="D897">
        <v>337</v>
      </c>
    </row>
    <row r="898" spans="1:4" x14ac:dyDescent="0.3">
      <c r="A898">
        <v>21013</v>
      </c>
      <c r="B898">
        <v>2014</v>
      </c>
      <c r="C898">
        <v>263</v>
      </c>
      <c r="D898">
        <v>359</v>
      </c>
    </row>
    <row r="899" spans="1:4" x14ac:dyDescent="0.3">
      <c r="A899">
        <v>21013</v>
      </c>
      <c r="B899">
        <v>2015</v>
      </c>
      <c r="C899">
        <v>263</v>
      </c>
      <c r="D899">
        <v>391</v>
      </c>
    </row>
    <row r="900" spans="1:4" x14ac:dyDescent="0.3">
      <c r="A900">
        <v>21013</v>
      </c>
      <c r="B900">
        <v>2016</v>
      </c>
      <c r="C900">
        <v>275</v>
      </c>
      <c r="D900">
        <v>388</v>
      </c>
    </row>
    <row r="901" spans="1:4" x14ac:dyDescent="0.3">
      <c r="A901">
        <v>21013</v>
      </c>
      <c r="B901">
        <v>2017</v>
      </c>
      <c r="C901">
        <v>276</v>
      </c>
      <c r="D901">
        <v>408</v>
      </c>
    </row>
    <row r="902" spans="1:4" x14ac:dyDescent="0.3">
      <c r="A902">
        <v>21013</v>
      </c>
      <c r="B902">
        <v>2018</v>
      </c>
      <c r="C902">
        <v>282</v>
      </c>
      <c r="D902">
        <v>438</v>
      </c>
    </row>
    <row r="903" spans="1:4" x14ac:dyDescent="0.3">
      <c r="A903">
        <v>21013</v>
      </c>
      <c r="B903">
        <v>2019</v>
      </c>
      <c r="C903">
        <v>340</v>
      </c>
      <c r="D903">
        <v>447</v>
      </c>
    </row>
    <row r="904" spans="1:4" x14ac:dyDescent="0.3">
      <c r="A904">
        <v>21014</v>
      </c>
      <c r="B904">
        <v>2009</v>
      </c>
      <c r="C904">
        <v>136</v>
      </c>
      <c r="D904">
        <v>171</v>
      </c>
    </row>
    <row r="905" spans="1:4" x14ac:dyDescent="0.3">
      <c r="A905">
        <v>21014</v>
      </c>
      <c r="B905">
        <v>2010</v>
      </c>
      <c r="C905">
        <v>137</v>
      </c>
      <c r="D905">
        <v>180</v>
      </c>
    </row>
    <row r="906" spans="1:4" x14ac:dyDescent="0.3">
      <c r="A906">
        <v>21014</v>
      </c>
      <c r="B906">
        <v>2011</v>
      </c>
      <c r="C906">
        <v>139</v>
      </c>
      <c r="D906">
        <v>200</v>
      </c>
    </row>
    <row r="907" spans="1:4" x14ac:dyDescent="0.3">
      <c r="A907">
        <v>21014</v>
      </c>
      <c r="B907">
        <v>2012</v>
      </c>
      <c r="C907">
        <v>136</v>
      </c>
      <c r="D907">
        <v>210</v>
      </c>
    </row>
    <row r="908" spans="1:4" x14ac:dyDescent="0.3">
      <c r="A908">
        <v>21014</v>
      </c>
      <c r="B908">
        <v>2013</v>
      </c>
      <c r="C908">
        <v>137</v>
      </c>
      <c r="D908">
        <v>206</v>
      </c>
    </row>
    <row r="909" spans="1:4" x14ac:dyDescent="0.3">
      <c r="A909">
        <v>21014</v>
      </c>
      <c r="B909">
        <v>2014</v>
      </c>
      <c r="C909">
        <v>142</v>
      </c>
      <c r="D909">
        <v>212</v>
      </c>
    </row>
    <row r="910" spans="1:4" x14ac:dyDescent="0.3">
      <c r="A910">
        <v>21014</v>
      </c>
      <c r="B910">
        <v>2015</v>
      </c>
      <c r="C910">
        <v>131</v>
      </c>
      <c r="D910">
        <v>219</v>
      </c>
    </row>
    <row r="911" spans="1:4" x14ac:dyDescent="0.3">
      <c r="A911">
        <v>21014</v>
      </c>
      <c r="B911">
        <v>2016</v>
      </c>
      <c r="C911">
        <v>139</v>
      </c>
      <c r="D911">
        <v>220</v>
      </c>
    </row>
    <row r="912" spans="1:4" x14ac:dyDescent="0.3">
      <c r="A912">
        <v>21014</v>
      </c>
      <c r="B912">
        <v>2017</v>
      </c>
      <c r="C912">
        <v>138</v>
      </c>
      <c r="D912">
        <v>220</v>
      </c>
    </row>
    <row r="913" spans="1:4" x14ac:dyDescent="0.3">
      <c r="A913">
        <v>21014</v>
      </c>
      <c r="B913">
        <v>2018</v>
      </c>
      <c r="C913">
        <v>137</v>
      </c>
      <c r="D913">
        <v>214</v>
      </c>
    </row>
    <row r="914" spans="1:4" x14ac:dyDescent="0.3">
      <c r="A914">
        <v>21014</v>
      </c>
      <c r="B914">
        <v>2019</v>
      </c>
      <c r="C914">
        <v>131</v>
      </c>
      <c r="D914">
        <v>221</v>
      </c>
    </row>
    <row r="915" spans="1:4" x14ac:dyDescent="0.3">
      <c r="A915">
        <v>21015</v>
      </c>
      <c r="B915">
        <v>2009</v>
      </c>
      <c r="C915">
        <v>815</v>
      </c>
      <c r="D915">
        <v>902</v>
      </c>
    </row>
    <row r="916" spans="1:4" x14ac:dyDescent="0.3">
      <c r="A916">
        <v>21015</v>
      </c>
      <c r="B916">
        <v>2010</v>
      </c>
      <c r="C916">
        <v>820</v>
      </c>
      <c r="D916">
        <v>925</v>
      </c>
    </row>
    <row r="917" spans="1:4" x14ac:dyDescent="0.3">
      <c r="A917">
        <v>21015</v>
      </c>
      <c r="B917">
        <v>2011</v>
      </c>
      <c r="C917">
        <v>896</v>
      </c>
      <c r="D917">
        <v>937</v>
      </c>
    </row>
    <row r="918" spans="1:4" x14ac:dyDescent="0.3">
      <c r="A918">
        <v>21015</v>
      </c>
      <c r="B918">
        <v>2012</v>
      </c>
      <c r="C918">
        <v>966</v>
      </c>
      <c r="D918">
        <v>1018</v>
      </c>
    </row>
    <row r="919" spans="1:4" x14ac:dyDescent="0.3">
      <c r="A919">
        <v>21015</v>
      </c>
      <c r="B919">
        <v>2013</v>
      </c>
      <c r="C919">
        <v>986</v>
      </c>
      <c r="D919">
        <v>1107</v>
      </c>
    </row>
    <row r="920" spans="1:4" x14ac:dyDescent="0.3">
      <c r="A920">
        <v>21015</v>
      </c>
      <c r="B920">
        <v>2014</v>
      </c>
      <c r="C920">
        <v>1022</v>
      </c>
      <c r="D920">
        <v>1181</v>
      </c>
    </row>
    <row r="921" spans="1:4" x14ac:dyDescent="0.3">
      <c r="A921">
        <v>21015</v>
      </c>
      <c r="B921">
        <v>2015</v>
      </c>
      <c r="C921">
        <v>1089</v>
      </c>
      <c r="D921">
        <v>1263</v>
      </c>
    </row>
    <row r="922" spans="1:4" x14ac:dyDescent="0.3">
      <c r="A922">
        <v>21015</v>
      </c>
      <c r="B922">
        <v>2016</v>
      </c>
      <c r="C922">
        <v>1131</v>
      </c>
      <c r="D922">
        <v>1342</v>
      </c>
    </row>
    <row r="923" spans="1:4" x14ac:dyDescent="0.3">
      <c r="A923">
        <v>21015</v>
      </c>
      <c r="B923">
        <v>2017</v>
      </c>
      <c r="C923">
        <v>1137</v>
      </c>
      <c r="D923">
        <v>1452</v>
      </c>
    </row>
    <row r="924" spans="1:4" x14ac:dyDescent="0.3">
      <c r="A924">
        <v>21015</v>
      </c>
      <c r="B924">
        <v>2018</v>
      </c>
      <c r="C924">
        <v>1276</v>
      </c>
      <c r="D924">
        <v>1534</v>
      </c>
    </row>
    <row r="925" spans="1:4" x14ac:dyDescent="0.3">
      <c r="A925">
        <v>21015</v>
      </c>
      <c r="B925">
        <v>2019</v>
      </c>
      <c r="C925">
        <v>1345</v>
      </c>
      <c r="D925">
        <v>1614</v>
      </c>
    </row>
    <row r="926" spans="1:4" x14ac:dyDescent="0.3">
      <c r="A926">
        <v>21016</v>
      </c>
      <c r="B926">
        <v>2009</v>
      </c>
      <c r="C926">
        <v>484</v>
      </c>
      <c r="D926">
        <v>560</v>
      </c>
    </row>
    <row r="927" spans="1:4" x14ac:dyDescent="0.3">
      <c r="A927">
        <v>21016</v>
      </c>
      <c r="B927">
        <v>2010</v>
      </c>
      <c r="C927">
        <v>492</v>
      </c>
      <c r="D927">
        <v>566</v>
      </c>
    </row>
    <row r="928" spans="1:4" x14ac:dyDescent="0.3">
      <c r="A928">
        <v>21016</v>
      </c>
      <c r="B928">
        <v>2011</v>
      </c>
      <c r="C928">
        <v>519</v>
      </c>
      <c r="D928">
        <v>578</v>
      </c>
    </row>
    <row r="929" spans="1:4" x14ac:dyDescent="0.3">
      <c r="A929">
        <v>21016</v>
      </c>
      <c r="B929">
        <v>2012</v>
      </c>
      <c r="C929">
        <v>514</v>
      </c>
      <c r="D929">
        <v>594</v>
      </c>
    </row>
    <row r="930" spans="1:4" x14ac:dyDescent="0.3">
      <c r="A930">
        <v>21016</v>
      </c>
      <c r="B930">
        <v>2013</v>
      </c>
      <c r="C930">
        <v>518</v>
      </c>
      <c r="D930">
        <v>615</v>
      </c>
    </row>
    <row r="931" spans="1:4" x14ac:dyDescent="0.3">
      <c r="A931">
        <v>21016</v>
      </c>
      <c r="B931">
        <v>2014</v>
      </c>
      <c r="C931">
        <v>506</v>
      </c>
      <c r="D931">
        <v>629</v>
      </c>
    </row>
    <row r="932" spans="1:4" x14ac:dyDescent="0.3">
      <c r="A932">
        <v>21016</v>
      </c>
      <c r="B932">
        <v>2015</v>
      </c>
      <c r="C932">
        <v>528</v>
      </c>
      <c r="D932">
        <v>659</v>
      </c>
    </row>
    <row r="933" spans="1:4" x14ac:dyDescent="0.3">
      <c r="A933">
        <v>21016</v>
      </c>
      <c r="B933">
        <v>2016</v>
      </c>
      <c r="C933">
        <v>570</v>
      </c>
      <c r="D933">
        <v>673</v>
      </c>
    </row>
    <row r="934" spans="1:4" x14ac:dyDescent="0.3">
      <c r="A934">
        <v>21016</v>
      </c>
      <c r="B934">
        <v>2017</v>
      </c>
      <c r="C934">
        <v>608</v>
      </c>
      <c r="D934">
        <v>709</v>
      </c>
    </row>
    <row r="935" spans="1:4" x14ac:dyDescent="0.3">
      <c r="A935">
        <v>21016</v>
      </c>
      <c r="B935">
        <v>2018</v>
      </c>
      <c r="C935">
        <v>626</v>
      </c>
      <c r="D935">
        <v>745</v>
      </c>
    </row>
    <row r="936" spans="1:4" x14ac:dyDescent="0.3">
      <c r="A936">
        <v>21016</v>
      </c>
      <c r="B936">
        <v>2019</v>
      </c>
      <c r="C936">
        <v>632</v>
      </c>
      <c r="D936">
        <v>793</v>
      </c>
    </row>
    <row r="937" spans="1:4" x14ac:dyDescent="0.3">
      <c r="A937">
        <v>21017</v>
      </c>
      <c r="B937">
        <v>2009</v>
      </c>
      <c r="C937">
        <v>253</v>
      </c>
      <c r="D937">
        <v>301</v>
      </c>
    </row>
    <row r="938" spans="1:4" x14ac:dyDescent="0.3">
      <c r="A938">
        <v>21017</v>
      </c>
      <c r="B938">
        <v>2010</v>
      </c>
      <c r="C938">
        <v>245</v>
      </c>
      <c r="D938">
        <v>317</v>
      </c>
    </row>
    <row r="939" spans="1:4" x14ac:dyDescent="0.3">
      <c r="A939">
        <v>21017</v>
      </c>
      <c r="B939">
        <v>2011</v>
      </c>
      <c r="C939">
        <v>256</v>
      </c>
      <c r="D939">
        <v>325</v>
      </c>
    </row>
    <row r="940" spans="1:4" x14ac:dyDescent="0.3">
      <c r="A940">
        <v>21017</v>
      </c>
      <c r="B940">
        <v>2012</v>
      </c>
      <c r="C940">
        <v>250</v>
      </c>
      <c r="D940">
        <v>339</v>
      </c>
    </row>
    <row r="941" spans="1:4" x14ac:dyDescent="0.3">
      <c r="A941">
        <v>21017</v>
      </c>
      <c r="B941">
        <v>2013</v>
      </c>
      <c r="C941">
        <v>242</v>
      </c>
      <c r="D941">
        <v>344</v>
      </c>
    </row>
    <row r="942" spans="1:4" x14ac:dyDescent="0.3">
      <c r="A942">
        <v>21017</v>
      </c>
      <c r="B942">
        <v>2014</v>
      </c>
      <c r="C942">
        <v>250</v>
      </c>
      <c r="D942">
        <v>350</v>
      </c>
    </row>
    <row r="943" spans="1:4" x14ac:dyDescent="0.3">
      <c r="A943">
        <v>21017</v>
      </c>
      <c r="B943">
        <v>2015</v>
      </c>
      <c r="C943">
        <v>238</v>
      </c>
      <c r="D943">
        <v>346</v>
      </c>
    </row>
    <row r="944" spans="1:4" x14ac:dyDescent="0.3">
      <c r="A944">
        <v>21017</v>
      </c>
      <c r="B944">
        <v>2016</v>
      </c>
      <c r="C944">
        <v>236</v>
      </c>
      <c r="D944">
        <v>353</v>
      </c>
    </row>
    <row r="945" spans="1:4" x14ac:dyDescent="0.3">
      <c r="A945">
        <v>21017</v>
      </c>
      <c r="B945">
        <v>2017</v>
      </c>
      <c r="C945">
        <v>244</v>
      </c>
      <c r="D945">
        <v>360</v>
      </c>
    </row>
    <row r="946" spans="1:4" x14ac:dyDescent="0.3">
      <c r="A946">
        <v>21017</v>
      </c>
      <c r="B946">
        <v>2018</v>
      </c>
      <c r="C946">
        <v>250</v>
      </c>
      <c r="D946">
        <v>349</v>
      </c>
    </row>
    <row r="947" spans="1:4" x14ac:dyDescent="0.3">
      <c r="A947">
        <v>21017</v>
      </c>
      <c r="B947">
        <v>2019</v>
      </c>
      <c r="C947">
        <v>260</v>
      </c>
      <c r="D947">
        <v>350</v>
      </c>
    </row>
    <row r="948" spans="1:4" x14ac:dyDescent="0.3">
      <c r="A948">
        <v>21018</v>
      </c>
      <c r="B948">
        <v>2009</v>
      </c>
      <c r="C948">
        <v>539</v>
      </c>
      <c r="D948">
        <v>630</v>
      </c>
    </row>
    <row r="949" spans="1:4" x14ac:dyDescent="0.3">
      <c r="A949">
        <v>21018</v>
      </c>
      <c r="B949">
        <v>2010</v>
      </c>
      <c r="C949">
        <v>549</v>
      </c>
      <c r="D949">
        <v>645</v>
      </c>
    </row>
    <row r="950" spans="1:4" x14ac:dyDescent="0.3">
      <c r="A950">
        <v>21018</v>
      </c>
      <c r="B950">
        <v>2011</v>
      </c>
      <c r="C950">
        <v>553</v>
      </c>
      <c r="D950">
        <v>638</v>
      </c>
    </row>
    <row r="951" spans="1:4" x14ac:dyDescent="0.3">
      <c r="A951">
        <v>21018</v>
      </c>
      <c r="B951">
        <v>2012</v>
      </c>
      <c r="C951">
        <v>541</v>
      </c>
      <c r="D951">
        <v>641</v>
      </c>
    </row>
    <row r="952" spans="1:4" x14ac:dyDescent="0.3">
      <c r="A952">
        <v>21018</v>
      </c>
      <c r="B952">
        <v>2013</v>
      </c>
      <c r="C952">
        <v>559</v>
      </c>
      <c r="D952">
        <v>645</v>
      </c>
    </row>
    <row r="953" spans="1:4" x14ac:dyDescent="0.3">
      <c r="A953">
        <v>21018</v>
      </c>
      <c r="B953">
        <v>2014</v>
      </c>
      <c r="C953">
        <v>553</v>
      </c>
      <c r="D953">
        <v>667</v>
      </c>
    </row>
    <row r="954" spans="1:4" x14ac:dyDescent="0.3">
      <c r="A954">
        <v>21018</v>
      </c>
      <c r="B954">
        <v>2015</v>
      </c>
      <c r="C954">
        <v>530</v>
      </c>
      <c r="D954">
        <v>685</v>
      </c>
    </row>
    <row r="955" spans="1:4" x14ac:dyDescent="0.3">
      <c r="A955">
        <v>21018</v>
      </c>
      <c r="B955">
        <v>2016</v>
      </c>
      <c r="C955">
        <v>518</v>
      </c>
      <c r="D955">
        <v>682</v>
      </c>
    </row>
    <row r="956" spans="1:4" x14ac:dyDescent="0.3">
      <c r="A956">
        <v>21018</v>
      </c>
      <c r="B956">
        <v>2017</v>
      </c>
      <c r="C956">
        <v>530</v>
      </c>
      <c r="D956">
        <v>689</v>
      </c>
    </row>
    <row r="957" spans="1:4" x14ac:dyDescent="0.3">
      <c r="A957">
        <v>21018</v>
      </c>
      <c r="B957">
        <v>2018</v>
      </c>
      <c r="C957">
        <v>561</v>
      </c>
      <c r="D957">
        <v>707</v>
      </c>
    </row>
    <row r="958" spans="1:4" x14ac:dyDescent="0.3">
      <c r="A958">
        <v>21018</v>
      </c>
      <c r="B958">
        <v>2019</v>
      </c>
      <c r="C958">
        <v>532</v>
      </c>
      <c r="D958">
        <v>721</v>
      </c>
    </row>
    <row r="959" spans="1:4" x14ac:dyDescent="0.3">
      <c r="A959">
        <v>21019</v>
      </c>
      <c r="B959">
        <v>2009</v>
      </c>
      <c r="C959">
        <v>461</v>
      </c>
      <c r="D959">
        <v>774</v>
      </c>
    </row>
    <row r="960" spans="1:4" x14ac:dyDescent="0.3">
      <c r="A960">
        <v>21019</v>
      </c>
      <c r="B960">
        <v>2010</v>
      </c>
      <c r="C960">
        <v>463</v>
      </c>
      <c r="D960">
        <v>789</v>
      </c>
    </row>
    <row r="961" spans="1:4" x14ac:dyDescent="0.3">
      <c r="A961">
        <v>21019</v>
      </c>
      <c r="B961">
        <v>2011</v>
      </c>
      <c r="C961">
        <v>454</v>
      </c>
      <c r="D961">
        <v>791</v>
      </c>
    </row>
    <row r="962" spans="1:4" x14ac:dyDescent="0.3">
      <c r="A962">
        <v>21019</v>
      </c>
      <c r="B962">
        <v>2012</v>
      </c>
      <c r="C962">
        <v>469</v>
      </c>
      <c r="D962">
        <v>804</v>
      </c>
    </row>
    <row r="963" spans="1:4" x14ac:dyDescent="0.3">
      <c r="A963">
        <v>21019</v>
      </c>
      <c r="B963">
        <v>2013</v>
      </c>
      <c r="C963">
        <v>446</v>
      </c>
      <c r="D963">
        <v>799</v>
      </c>
    </row>
    <row r="964" spans="1:4" x14ac:dyDescent="0.3">
      <c r="A964">
        <v>21019</v>
      </c>
      <c r="B964">
        <v>2014</v>
      </c>
      <c r="C964">
        <v>449</v>
      </c>
      <c r="D964">
        <v>788</v>
      </c>
    </row>
    <row r="965" spans="1:4" x14ac:dyDescent="0.3">
      <c r="A965">
        <v>21019</v>
      </c>
      <c r="B965">
        <v>2015</v>
      </c>
      <c r="C965">
        <v>449</v>
      </c>
      <c r="D965">
        <v>780</v>
      </c>
    </row>
    <row r="966" spans="1:4" x14ac:dyDescent="0.3">
      <c r="A966">
        <v>21019</v>
      </c>
      <c r="B966">
        <v>2016</v>
      </c>
      <c r="C966">
        <v>428</v>
      </c>
      <c r="D966">
        <v>795</v>
      </c>
    </row>
    <row r="967" spans="1:4" x14ac:dyDescent="0.3">
      <c r="A967">
        <v>21019</v>
      </c>
      <c r="B967">
        <v>2017</v>
      </c>
      <c r="C967">
        <v>444</v>
      </c>
      <c r="D967">
        <v>775</v>
      </c>
    </row>
    <row r="968" spans="1:4" x14ac:dyDescent="0.3">
      <c r="A968">
        <v>21019</v>
      </c>
      <c r="B968">
        <v>2018</v>
      </c>
      <c r="C968">
        <v>484</v>
      </c>
      <c r="D968">
        <v>818</v>
      </c>
    </row>
    <row r="969" spans="1:4" x14ac:dyDescent="0.3">
      <c r="A969">
        <v>21019</v>
      </c>
      <c r="B969">
        <v>2019</v>
      </c>
      <c r="C969">
        <v>512</v>
      </c>
      <c r="D969">
        <v>811</v>
      </c>
    </row>
    <row r="970" spans="1:4" x14ac:dyDescent="0.3">
      <c r="A970">
        <v>23002</v>
      </c>
      <c r="B970">
        <v>2009</v>
      </c>
      <c r="C970">
        <v>1055</v>
      </c>
      <c r="D970">
        <v>1418</v>
      </c>
    </row>
    <row r="971" spans="1:4" x14ac:dyDescent="0.3">
      <c r="A971">
        <v>23002</v>
      </c>
      <c r="B971">
        <v>2010</v>
      </c>
      <c r="C971">
        <v>1084</v>
      </c>
      <c r="D971">
        <v>1504</v>
      </c>
    </row>
    <row r="972" spans="1:4" x14ac:dyDescent="0.3">
      <c r="A972">
        <v>23002</v>
      </c>
      <c r="B972">
        <v>2011</v>
      </c>
      <c r="C972">
        <v>1141</v>
      </c>
      <c r="D972">
        <v>1587</v>
      </c>
    </row>
    <row r="973" spans="1:4" x14ac:dyDescent="0.3">
      <c r="A973">
        <v>23002</v>
      </c>
      <c r="B973">
        <v>2012</v>
      </c>
      <c r="C973">
        <v>1157</v>
      </c>
      <c r="D973">
        <v>1633</v>
      </c>
    </row>
    <row r="974" spans="1:4" x14ac:dyDescent="0.3">
      <c r="A974">
        <v>23002</v>
      </c>
      <c r="B974">
        <v>2013</v>
      </c>
      <c r="C974">
        <v>1163</v>
      </c>
      <c r="D974">
        <v>1724</v>
      </c>
    </row>
    <row r="975" spans="1:4" x14ac:dyDescent="0.3">
      <c r="A975">
        <v>23002</v>
      </c>
      <c r="B975">
        <v>2014</v>
      </c>
      <c r="C975">
        <v>1140</v>
      </c>
      <c r="D975">
        <v>1797</v>
      </c>
    </row>
    <row r="976" spans="1:4" x14ac:dyDescent="0.3">
      <c r="A976">
        <v>23002</v>
      </c>
      <c r="B976">
        <v>2015</v>
      </c>
      <c r="C976">
        <v>1184</v>
      </c>
      <c r="D976">
        <v>1839</v>
      </c>
    </row>
    <row r="977" spans="1:4" x14ac:dyDescent="0.3">
      <c r="A977">
        <v>23002</v>
      </c>
      <c r="B977">
        <v>2016</v>
      </c>
      <c r="C977">
        <v>1240</v>
      </c>
      <c r="D977">
        <v>1849</v>
      </c>
    </row>
    <row r="978" spans="1:4" x14ac:dyDescent="0.3">
      <c r="A978">
        <v>23002</v>
      </c>
      <c r="B978">
        <v>2017</v>
      </c>
      <c r="C978">
        <v>1258</v>
      </c>
      <c r="D978">
        <v>1895</v>
      </c>
    </row>
    <row r="979" spans="1:4" x14ac:dyDescent="0.3">
      <c r="A979">
        <v>23002</v>
      </c>
      <c r="B979">
        <v>2018</v>
      </c>
      <c r="C979">
        <v>1272</v>
      </c>
      <c r="D979">
        <v>1960</v>
      </c>
    </row>
    <row r="980" spans="1:4" x14ac:dyDescent="0.3">
      <c r="A980">
        <v>23002</v>
      </c>
      <c r="B980">
        <v>2019</v>
      </c>
      <c r="C980">
        <v>1308</v>
      </c>
      <c r="D980">
        <v>1982</v>
      </c>
    </row>
    <row r="981" spans="1:4" x14ac:dyDescent="0.3">
      <c r="A981">
        <v>23003</v>
      </c>
      <c r="B981">
        <v>2009</v>
      </c>
      <c r="C981">
        <v>831</v>
      </c>
      <c r="D981">
        <v>1392</v>
      </c>
    </row>
    <row r="982" spans="1:4" x14ac:dyDescent="0.3">
      <c r="A982">
        <v>23003</v>
      </c>
      <c r="B982">
        <v>2010</v>
      </c>
      <c r="C982">
        <v>866</v>
      </c>
      <c r="D982">
        <v>1441</v>
      </c>
    </row>
    <row r="983" spans="1:4" x14ac:dyDescent="0.3">
      <c r="A983">
        <v>23003</v>
      </c>
      <c r="B983">
        <v>2011</v>
      </c>
      <c r="C983">
        <v>886</v>
      </c>
      <c r="D983">
        <v>1471</v>
      </c>
    </row>
    <row r="984" spans="1:4" x14ac:dyDescent="0.3">
      <c r="A984">
        <v>23003</v>
      </c>
      <c r="B984">
        <v>2012</v>
      </c>
      <c r="C984">
        <v>913</v>
      </c>
      <c r="D984">
        <v>1461</v>
      </c>
    </row>
    <row r="985" spans="1:4" x14ac:dyDescent="0.3">
      <c r="A985">
        <v>23003</v>
      </c>
      <c r="B985">
        <v>2013</v>
      </c>
      <c r="C985">
        <v>927</v>
      </c>
      <c r="D985">
        <v>1495</v>
      </c>
    </row>
    <row r="986" spans="1:4" x14ac:dyDescent="0.3">
      <c r="A986">
        <v>23003</v>
      </c>
      <c r="B986">
        <v>2014</v>
      </c>
      <c r="C986">
        <v>936</v>
      </c>
      <c r="D986">
        <v>1525</v>
      </c>
    </row>
    <row r="987" spans="1:4" x14ac:dyDescent="0.3">
      <c r="A987">
        <v>23003</v>
      </c>
      <c r="B987">
        <v>2015</v>
      </c>
      <c r="C987">
        <v>991</v>
      </c>
      <c r="D987">
        <v>1560</v>
      </c>
    </row>
    <row r="988" spans="1:4" x14ac:dyDescent="0.3">
      <c r="A988">
        <v>23003</v>
      </c>
      <c r="B988">
        <v>2016</v>
      </c>
      <c r="C988">
        <v>930</v>
      </c>
      <c r="D988">
        <v>1573</v>
      </c>
    </row>
    <row r="989" spans="1:4" x14ac:dyDescent="0.3">
      <c r="A989">
        <v>23003</v>
      </c>
      <c r="B989">
        <v>2017</v>
      </c>
      <c r="C989">
        <v>978</v>
      </c>
      <c r="D989">
        <v>1574</v>
      </c>
    </row>
    <row r="990" spans="1:4" x14ac:dyDescent="0.3">
      <c r="A990">
        <v>23003</v>
      </c>
      <c r="B990">
        <v>2018</v>
      </c>
      <c r="C990">
        <v>957</v>
      </c>
      <c r="D990">
        <v>1572</v>
      </c>
    </row>
    <row r="991" spans="1:4" x14ac:dyDescent="0.3">
      <c r="A991">
        <v>23003</v>
      </c>
      <c r="B991">
        <v>2019</v>
      </c>
      <c r="C991">
        <v>955</v>
      </c>
      <c r="D991">
        <v>1599</v>
      </c>
    </row>
    <row r="992" spans="1:4" x14ac:dyDescent="0.3">
      <c r="A992">
        <v>23009</v>
      </c>
      <c r="B992">
        <v>2009</v>
      </c>
      <c r="C992">
        <v>158</v>
      </c>
      <c r="D992">
        <v>245</v>
      </c>
    </row>
    <row r="993" spans="1:4" x14ac:dyDescent="0.3">
      <c r="A993">
        <v>23009</v>
      </c>
      <c r="B993">
        <v>2010</v>
      </c>
      <c r="C993">
        <v>177</v>
      </c>
      <c r="D993">
        <v>258</v>
      </c>
    </row>
    <row r="994" spans="1:4" x14ac:dyDescent="0.3">
      <c r="A994">
        <v>23009</v>
      </c>
      <c r="B994">
        <v>2011</v>
      </c>
      <c r="C994">
        <v>176</v>
      </c>
      <c r="D994">
        <v>253</v>
      </c>
    </row>
    <row r="995" spans="1:4" x14ac:dyDescent="0.3">
      <c r="A995">
        <v>23009</v>
      </c>
      <c r="B995">
        <v>2012</v>
      </c>
      <c r="C995">
        <v>173</v>
      </c>
      <c r="D995">
        <v>270</v>
      </c>
    </row>
    <row r="996" spans="1:4" x14ac:dyDescent="0.3">
      <c r="A996">
        <v>23009</v>
      </c>
      <c r="B996">
        <v>2013</v>
      </c>
      <c r="C996">
        <v>168</v>
      </c>
      <c r="D996">
        <v>263</v>
      </c>
    </row>
    <row r="997" spans="1:4" x14ac:dyDescent="0.3">
      <c r="A997">
        <v>23009</v>
      </c>
      <c r="B997">
        <v>2014</v>
      </c>
      <c r="C997">
        <v>165</v>
      </c>
      <c r="D997">
        <v>274</v>
      </c>
    </row>
    <row r="998" spans="1:4" x14ac:dyDescent="0.3">
      <c r="A998">
        <v>23009</v>
      </c>
      <c r="B998">
        <v>2015</v>
      </c>
      <c r="C998">
        <v>152</v>
      </c>
      <c r="D998">
        <v>272</v>
      </c>
    </row>
    <row r="999" spans="1:4" x14ac:dyDescent="0.3">
      <c r="A999">
        <v>23009</v>
      </c>
      <c r="B999">
        <v>2016</v>
      </c>
      <c r="C999">
        <v>157</v>
      </c>
      <c r="D999">
        <v>269</v>
      </c>
    </row>
    <row r="1000" spans="1:4" x14ac:dyDescent="0.3">
      <c r="A1000">
        <v>23009</v>
      </c>
      <c r="B1000">
        <v>2017</v>
      </c>
      <c r="C1000">
        <v>139</v>
      </c>
      <c r="D1000">
        <v>277</v>
      </c>
    </row>
    <row r="1001" spans="1:4" x14ac:dyDescent="0.3">
      <c r="A1001">
        <v>23009</v>
      </c>
      <c r="B1001">
        <v>2018</v>
      </c>
      <c r="C1001">
        <v>142</v>
      </c>
      <c r="D1001">
        <v>252</v>
      </c>
    </row>
    <row r="1002" spans="1:4" x14ac:dyDescent="0.3">
      <c r="A1002">
        <v>23009</v>
      </c>
      <c r="B1002">
        <v>2019</v>
      </c>
      <c r="C1002">
        <v>141</v>
      </c>
      <c r="D1002">
        <v>244</v>
      </c>
    </row>
    <row r="1003" spans="1:4" x14ac:dyDescent="0.3">
      <c r="A1003">
        <v>23016</v>
      </c>
      <c r="B1003">
        <v>2009</v>
      </c>
      <c r="C1003">
        <v>1422</v>
      </c>
      <c r="D1003">
        <v>2451</v>
      </c>
    </row>
    <row r="1004" spans="1:4" x14ac:dyDescent="0.3">
      <c r="A1004">
        <v>23016</v>
      </c>
      <c r="B1004">
        <v>2010</v>
      </c>
      <c r="C1004">
        <v>1443</v>
      </c>
      <c r="D1004">
        <v>2483</v>
      </c>
    </row>
    <row r="1005" spans="1:4" x14ac:dyDescent="0.3">
      <c r="A1005">
        <v>23016</v>
      </c>
      <c r="B1005">
        <v>2011</v>
      </c>
      <c r="C1005">
        <v>1464</v>
      </c>
      <c r="D1005">
        <v>2493</v>
      </c>
    </row>
    <row r="1006" spans="1:4" x14ac:dyDescent="0.3">
      <c r="A1006">
        <v>23016</v>
      </c>
      <c r="B1006">
        <v>2012</v>
      </c>
      <c r="C1006">
        <v>1444</v>
      </c>
      <c r="D1006">
        <v>2507</v>
      </c>
    </row>
    <row r="1007" spans="1:4" x14ac:dyDescent="0.3">
      <c r="A1007">
        <v>23016</v>
      </c>
      <c r="B1007">
        <v>2013</v>
      </c>
      <c r="C1007">
        <v>1524</v>
      </c>
      <c r="D1007">
        <v>2553</v>
      </c>
    </row>
    <row r="1008" spans="1:4" x14ac:dyDescent="0.3">
      <c r="A1008">
        <v>23016</v>
      </c>
      <c r="B1008">
        <v>2014</v>
      </c>
      <c r="C1008">
        <v>1505</v>
      </c>
      <c r="D1008">
        <v>2607</v>
      </c>
    </row>
    <row r="1009" spans="1:4" x14ac:dyDescent="0.3">
      <c r="A1009">
        <v>23016</v>
      </c>
      <c r="B1009">
        <v>2015</v>
      </c>
      <c r="C1009">
        <v>1484</v>
      </c>
      <c r="D1009">
        <v>2639</v>
      </c>
    </row>
    <row r="1010" spans="1:4" x14ac:dyDescent="0.3">
      <c r="A1010">
        <v>23016</v>
      </c>
      <c r="B1010">
        <v>2016</v>
      </c>
      <c r="C1010">
        <v>1491</v>
      </c>
      <c r="D1010">
        <v>2675</v>
      </c>
    </row>
    <row r="1011" spans="1:4" x14ac:dyDescent="0.3">
      <c r="A1011">
        <v>23016</v>
      </c>
      <c r="B1011">
        <v>2017</v>
      </c>
      <c r="C1011">
        <v>1536</v>
      </c>
      <c r="D1011">
        <v>2679</v>
      </c>
    </row>
    <row r="1012" spans="1:4" x14ac:dyDescent="0.3">
      <c r="A1012">
        <v>23016</v>
      </c>
      <c r="B1012">
        <v>2018</v>
      </c>
      <c r="C1012">
        <v>1574</v>
      </c>
      <c r="D1012">
        <v>2674</v>
      </c>
    </row>
    <row r="1013" spans="1:4" x14ac:dyDescent="0.3">
      <c r="A1013">
        <v>23016</v>
      </c>
      <c r="B1013">
        <v>2019</v>
      </c>
      <c r="C1013">
        <v>1571</v>
      </c>
      <c r="D1013">
        <v>2698</v>
      </c>
    </row>
    <row r="1014" spans="1:4" x14ac:dyDescent="0.3">
      <c r="A1014">
        <v>23023</v>
      </c>
      <c r="B1014">
        <v>2009</v>
      </c>
      <c r="C1014">
        <v>360</v>
      </c>
      <c r="D1014">
        <v>552</v>
      </c>
    </row>
    <row r="1015" spans="1:4" x14ac:dyDescent="0.3">
      <c r="A1015">
        <v>23023</v>
      </c>
      <c r="B1015">
        <v>2010</v>
      </c>
      <c r="C1015">
        <v>378</v>
      </c>
      <c r="D1015">
        <v>577</v>
      </c>
    </row>
    <row r="1016" spans="1:4" x14ac:dyDescent="0.3">
      <c r="A1016">
        <v>23023</v>
      </c>
      <c r="B1016">
        <v>2011</v>
      </c>
      <c r="C1016">
        <v>394</v>
      </c>
      <c r="D1016">
        <v>585</v>
      </c>
    </row>
    <row r="1017" spans="1:4" x14ac:dyDescent="0.3">
      <c r="A1017">
        <v>23023</v>
      </c>
      <c r="B1017">
        <v>2012</v>
      </c>
      <c r="C1017">
        <v>423</v>
      </c>
      <c r="D1017">
        <v>585</v>
      </c>
    </row>
    <row r="1018" spans="1:4" x14ac:dyDescent="0.3">
      <c r="A1018">
        <v>23023</v>
      </c>
      <c r="B1018">
        <v>2013</v>
      </c>
      <c r="C1018">
        <v>387</v>
      </c>
      <c r="D1018">
        <v>603</v>
      </c>
    </row>
    <row r="1019" spans="1:4" x14ac:dyDescent="0.3">
      <c r="A1019">
        <v>23023</v>
      </c>
      <c r="B1019">
        <v>2014</v>
      </c>
      <c r="C1019">
        <v>403</v>
      </c>
      <c r="D1019">
        <v>621</v>
      </c>
    </row>
    <row r="1020" spans="1:4" x14ac:dyDescent="0.3">
      <c r="A1020">
        <v>23023</v>
      </c>
      <c r="B1020">
        <v>2015</v>
      </c>
      <c r="C1020">
        <v>383</v>
      </c>
      <c r="D1020">
        <v>640</v>
      </c>
    </row>
    <row r="1021" spans="1:4" x14ac:dyDescent="0.3">
      <c r="A1021">
        <v>23023</v>
      </c>
      <c r="B1021">
        <v>2016</v>
      </c>
      <c r="C1021">
        <v>374</v>
      </c>
      <c r="D1021">
        <v>648</v>
      </c>
    </row>
    <row r="1022" spans="1:4" x14ac:dyDescent="0.3">
      <c r="A1022">
        <v>23023</v>
      </c>
      <c r="B1022">
        <v>2017</v>
      </c>
      <c r="C1022">
        <v>367</v>
      </c>
      <c r="D1022">
        <v>648</v>
      </c>
    </row>
    <row r="1023" spans="1:4" x14ac:dyDescent="0.3">
      <c r="A1023">
        <v>23023</v>
      </c>
      <c r="B1023">
        <v>2018</v>
      </c>
      <c r="C1023">
        <v>362</v>
      </c>
      <c r="D1023">
        <v>652</v>
      </c>
    </row>
    <row r="1024" spans="1:4" x14ac:dyDescent="0.3">
      <c r="A1024">
        <v>23023</v>
      </c>
      <c r="B1024">
        <v>2019</v>
      </c>
      <c r="C1024">
        <v>347</v>
      </c>
      <c r="D1024">
        <v>655</v>
      </c>
    </row>
    <row r="1025" spans="1:4" x14ac:dyDescent="0.3">
      <c r="A1025">
        <v>23024</v>
      </c>
      <c r="B1025">
        <v>2009</v>
      </c>
      <c r="C1025">
        <v>305</v>
      </c>
      <c r="D1025">
        <v>452</v>
      </c>
    </row>
    <row r="1026" spans="1:4" x14ac:dyDescent="0.3">
      <c r="A1026">
        <v>23024</v>
      </c>
      <c r="B1026">
        <v>2010</v>
      </c>
      <c r="C1026">
        <v>318</v>
      </c>
      <c r="D1026">
        <v>462</v>
      </c>
    </row>
    <row r="1027" spans="1:4" x14ac:dyDescent="0.3">
      <c r="A1027">
        <v>23024</v>
      </c>
      <c r="B1027">
        <v>2011</v>
      </c>
      <c r="C1027">
        <v>312</v>
      </c>
      <c r="D1027">
        <v>469</v>
      </c>
    </row>
    <row r="1028" spans="1:4" x14ac:dyDescent="0.3">
      <c r="A1028">
        <v>23024</v>
      </c>
      <c r="B1028">
        <v>2012</v>
      </c>
      <c r="C1028">
        <v>323</v>
      </c>
      <c r="D1028">
        <v>457</v>
      </c>
    </row>
    <row r="1029" spans="1:4" x14ac:dyDescent="0.3">
      <c r="A1029">
        <v>23024</v>
      </c>
      <c r="B1029">
        <v>2013</v>
      </c>
      <c r="C1029">
        <v>296</v>
      </c>
      <c r="D1029">
        <v>482</v>
      </c>
    </row>
    <row r="1030" spans="1:4" x14ac:dyDescent="0.3">
      <c r="A1030">
        <v>23024</v>
      </c>
      <c r="B1030">
        <v>2014</v>
      </c>
      <c r="C1030">
        <v>308</v>
      </c>
      <c r="D1030">
        <v>482</v>
      </c>
    </row>
    <row r="1031" spans="1:4" x14ac:dyDescent="0.3">
      <c r="A1031">
        <v>23024</v>
      </c>
      <c r="B1031">
        <v>2015</v>
      </c>
      <c r="C1031">
        <v>322</v>
      </c>
      <c r="D1031">
        <v>506</v>
      </c>
    </row>
    <row r="1032" spans="1:4" x14ac:dyDescent="0.3">
      <c r="A1032">
        <v>23024</v>
      </c>
      <c r="B1032">
        <v>2016</v>
      </c>
      <c r="C1032">
        <v>303</v>
      </c>
      <c r="D1032">
        <v>509</v>
      </c>
    </row>
    <row r="1033" spans="1:4" x14ac:dyDescent="0.3">
      <c r="A1033">
        <v>23024</v>
      </c>
      <c r="B1033">
        <v>2017</v>
      </c>
      <c r="C1033">
        <v>305</v>
      </c>
      <c r="D1033">
        <v>496</v>
      </c>
    </row>
    <row r="1034" spans="1:4" x14ac:dyDescent="0.3">
      <c r="A1034">
        <v>23024</v>
      </c>
      <c r="B1034">
        <v>2018</v>
      </c>
      <c r="C1034">
        <v>306</v>
      </c>
      <c r="D1034">
        <v>511</v>
      </c>
    </row>
    <row r="1035" spans="1:4" x14ac:dyDescent="0.3">
      <c r="A1035">
        <v>23024</v>
      </c>
      <c r="B1035">
        <v>2019</v>
      </c>
      <c r="C1035">
        <v>294</v>
      </c>
      <c r="D1035">
        <v>499</v>
      </c>
    </row>
    <row r="1036" spans="1:4" x14ac:dyDescent="0.3">
      <c r="A1036">
        <v>23025</v>
      </c>
      <c r="B1036">
        <v>2009</v>
      </c>
      <c r="C1036">
        <v>1177</v>
      </c>
      <c r="D1036">
        <v>1693</v>
      </c>
    </row>
    <row r="1037" spans="1:4" x14ac:dyDescent="0.3">
      <c r="A1037">
        <v>23025</v>
      </c>
      <c r="B1037">
        <v>2010</v>
      </c>
      <c r="C1037">
        <v>1220</v>
      </c>
      <c r="D1037">
        <v>1747</v>
      </c>
    </row>
    <row r="1038" spans="1:4" x14ac:dyDescent="0.3">
      <c r="A1038">
        <v>23025</v>
      </c>
      <c r="B1038">
        <v>2011</v>
      </c>
      <c r="C1038">
        <v>1228</v>
      </c>
      <c r="D1038">
        <v>1786</v>
      </c>
    </row>
    <row r="1039" spans="1:4" x14ac:dyDescent="0.3">
      <c r="A1039">
        <v>23025</v>
      </c>
      <c r="B1039">
        <v>2012</v>
      </c>
      <c r="C1039">
        <v>1285</v>
      </c>
      <c r="D1039">
        <v>1867</v>
      </c>
    </row>
    <row r="1040" spans="1:4" x14ac:dyDescent="0.3">
      <c r="A1040">
        <v>23025</v>
      </c>
      <c r="B1040">
        <v>2013</v>
      </c>
      <c r="C1040">
        <v>1311</v>
      </c>
      <c r="D1040">
        <v>1957</v>
      </c>
    </row>
    <row r="1041" spans="1:4" x14ac:dyDescent="0.3">
      <c r="A1041">
        <v>23025</v>
      </c>
      <c r="B1041">
        <v>2014</v>
      </c>
      <c r="C1041">
        <v>1304</v>
      </c>
      <c r="D1041">
        <v>1996</v>
      </c>
    </row>
    <row r="1042" spans="1:4" x14ac:dyDescent="0.3">
      <c r="A1042">
        <v>23025</v>
      </c>
      <c r="B1042">
        <v>2015</v>
      </c>
      <c r="C1042">
        <v>1291</v>
      </c>
      <c r="D1042">
        <v>2089</v>
      </c>
    </row>
    <row r="1043" spans="1:4" x14ac:dyDescent="0.3">
      <c r="A1043">
        <v>23025</v>
      </c>
      <c r="B1043">
        <v>2016</v>
      </c>
      <c r="C1043">
        <v>1359</v>
      </c>
      <c r="D1043">
        <v>2149</v>
      </c>
    </row>
    <row r="1044" spans="1:4" x14ac:dyDescent="0.3">
      <c r="A1044">
        <v>23025</v>
      </c>
      <c r="B1044">
        <v>2017</v>
      </c>
      <c r="C1044">
        <v>1375</v>
      </c>
      <c r="D1044">
        <v>2161</v>
      </c>
    </row>
    <row r="1045" spans="1:4" x14ac:dyDescent="0.3">
      <c r="A1045">
        <v>23025</v>
      </c>
      <c r="B1045">
        <v>2018</v>
      </c>
      <c r="C1045">
        <v>1359</v>
      </c>
      <c r="D1045">
        <v>2221</v>
      </c>
    </row>
    <row r="1046" spans="1:4" x14ac:dyDescent="0.3">
      <c r="A1046">
        <v>23025</v>
      </c>
      <c r="B1046">
        <v>2019</v>
      </c>
      <c r="C1046">
        <v>1367</v>
      </c>
      <c r="D1046">
        <v>2236</v>
      </c>
    </row>
    <row r="1047" spans="1:4" x14ac:dyDescent="0.3">
      <c r="A1047">
        <v>23027</v>
      </c>
      <c r="B1047">
        <v>2009</v>
      </c>
      <c r="C1047">
        <v>1593</v>
      </c>
      <c r="D1047">
        <v>2327</v>
      </c>
    </row>
    <row r="1048" spans="1:4" x14ac:dyDescent="0.3">
      <c r="A1048">
        <v>23027</v>
      </c>
      <c r="B1048">
        <v>2010</v>
      </c>
      <c r="C1048">
        <v>1595</v>
      </c>
      <c r="D1048">
        <v>2389</v>
      </c>
    </row>
    <row r="1049" spans="1:4" x14ac:dyDescent="0.3">
      <c r="A1049">
        <v>23027</v>
      </c>
      <c r="B1049">
        <v>2011</v>
      </c>
      <c r="C1049">
        <v>1562</v>
      </c>
      <c r="D1049">
        <v>2465</v>
      </c>
    </row>
    <row r="1050" spans="1:4" x14ac:dyDescent="0.3">
      <c r="A1050">
        <v>23027</v>
      </c>
      <c r="B1050">
        <v>2012</v>
      </c>
      <c r="C1050">
        <v>1572</v>
      </c>
      <c r="D1050">
        <v>2506</v>
      </c>
    </row>
    <row r="1051" spans="1:4" x14ac:dyDescent="0.3">
      <c r="A1051">
        <v>23027</v>
      </c>
      <c r="B1051">
        <v>2013</v>
      </c>
      <c r="C1051">
        <v>1649</v>
      </c>
      <c r="D1051">
        <v>2506</v>
      </c>
    </row>
    <row r="1052" spans="1:4" x14ac:dyDescent="0.3">
      <c r="A1052">
        <v>23027</v>
      </c>
      <c r="B1052">
        <v>2014</v>
      </c>
      <c r="C1052">
        <v>1633</v>
      </c>
      <c r="D1052">
        <v>2585</v>
      </c>
    </row>
    <row r="1053" spans="1:4" x14ac:dyDescent="0.3">
      <c r="A1053">
        <v>23027</v>
      </c>
      <c r="B1053">
        <v>2015</v>
      </c>
      <c r="C1053">
        <v>1639</v>
      </c>
      <c r="D1053">
        <v>2596</v>
      </c>
    </row>
    <row r="1054" spans="1:4" x14ac:dyDescent="0.3">
      <c r="A1054">
        <v>23027</v>
      </c>
      <c r="B1054">
        <v>2016</v>
      </c>
      <c r="C1054">
        <v>1617</v>
      </c>
      <c r="D1054">
        <v>2648</v>
      </c>
    </row>
    <row r="1055" spans="1:4" x14ac:dyDescent="0.3">
      <c r="A1055">
        <v>23027</v>
      </c>
      <c r="B1055">
        <v>2017</v>
      </c>
      <c r="C1055">
        <v>1664</v>
      </c>
      <c r="D1055">
        <v>2654</v>
      </c>
    </row>
    <row r="1056" spans="1:4" x14ac:dyDescent="0.3">
      <c r="A1056">
        <v>23027</v>
      </c>
      <c r="B1056">
        <v>2018</v>
      </c>
      <c r="C1056">
        <v>1674</v>
      </c>
      <c r="D1056">
        <v>2664</v>
      </c>
    </row>
    <row r="1057" spans="1:4" x14ac:dyDescent="0.3">
      <c r="A1057">
        <v>23027</v>
      </c>
      <c r="B1057">
        <v>2019</v>
      </c>
      <c r="C1057">
        <v>1690</v>
      </c>
      <c r="D1057">
        <v>2709</v>
      </c>
    </row>
    <row r="1058" spans="1:4" x14ac:dyDescent="0.3">
      <c r="A1058">
        <v>23032</v>
      </c>
      <c r="B1058">
        <v>2009</v>
      </c>
      <c r="C1058">
        <v>271</v>
      </c>
      <c r="D1058">
        <v>460</v>
      </c>
    </row>
    <row r="1059" spans="1:4" x14ac:dyDescent="0.3">
      <c r="A1059">
        <v>23032</v>
      </c>
      <c r="B1059">
        <v>2010</v>
      </c>
      <c r="C1059">
        <v>264</v>
      </c>
      <c r="D1059">
        <v>450</v>
      </c>
    </row>
    <row r="1060" spans="1:4" x14ac:dyDescent="0.3">
      <c r="A1060">
        <v>23032</v>
      </c>
      <c r="B1060">
        <v>2011</v>
      </c>
      <c r="C1060">
        <v>239</v>
      </c>
      <c r="D1060">
        <v>439</v>
      </c>
    </row>
    <row r="1061" spans="1:4" x14ac:dyDescent="0.3">
      <c r="A1061">
        <v>23032</v>
      </c>
      <c r="B1061">
        <v>2012</v>
      </c>
      <c r="C1061">
        <v>246</v>
      </c>
      <c r="D1061">
        <v>443</v>
      </c>
    </row>
    <row r="1062" spans="1:4" x14ac:dyDescent="0.3">
      <c r="A1062">
        <v>23032</v>
      </c>
      <c r="B1062">
        <v>2013</v>
      </c>
      <c r="C1062">
        <v>245</v>
      </c>
      <c r="D1062">
        <v>418</v>
      </c>
    </row>
    <row r="1063" spans="1:4" x14ac:dyDescent="0.3">
      <c r="A1063">
        <v>23032</v>
      </c>
      <c r="B1063">
        <v>2014</v>
      </c>
      <c r="C1063">
        <v>235</v>
      </c>
      <c r="D1063">
        <v>413</v>
      </c>
    </row>
    <row r="1064" spans="1:4" x14ac:dyDescent="0.3">
      <c r="A1064">
        <v>23032</v>
      </c>
      <c r="B1064">
        <v>2015</v>
      </c>
      <c r="C1064">
        <v>237</v>
      </c>
      <c r="D1064">
        <v>394</v>
      </c>
    </row>
    <row r="1065" spans="1:4" x14ac:dyDescent="0.3">
      <c r="A1065">
        <v>23032</v>
      </c>
      <c r="B1065">
        <v>2016</v>
      </c>
      <c r="C1065">
        <v>246</v>
      </c>
      <c r="D1065">
        <v>410</v>
      </c>
    </row>
    <row r="1066" spans="1:4" x14ac:dyDescent="0.3">
      <c r="A1066">
        <v>23032</v>
      </c>
      <c r="B1066">
        <v>2017</v>
      </c>
      <c r="C1066">
        <v>259</v>
      </c>
      <c r="D1066">
        <v>415</v>
      </c>
    </row>
    <row r="1067" spans="1:4" x14ac:dyDescent="0.3">
      <c r="A1067">
        <v>23032</v>
      </c>
      <c r="B1067">
        <v>2018</v>
      </c>
      <c r="C1067">
        <v>257</v>
      </c>
      <c r="D1067">
        <v>409</v>
      </c>
    </row>
    <row r="1068" spans="1:4" x14ac:dyDescent="0.3">
      <c r="A1068">
        <v>23032</v>
      </c>
      <c r="B1068">
        <v>2019</v>
      </c>
      <c r="C1068">
        <v>258</v>
      </c>
      <c r="D1068">
        <v>410</v>
      </c>
    </row>
    <row r="1069" spans="1:4" x14ac:dyDescent="0.3">
      <c r="A1069">
        <v>23033</v>
      </c>
      <c r="B1069">
        <v>2009</v>
      </c>
      <c r="C1069">
        <v>472</v>
      </c>
      <c r="D1069">
        <v>773</v>
      </c>
    </row>
    <row r="1070" spans="1:4" x14ac:dyDescent="0.3">
      <c r="A1070">
        <v>23033</v>
      </c>
      <c r="B1070">
        <v>2010</v>
      </c>
      <c r="C1070">
        <v>484</v>
      </c>
      <c r="D1070">
        <v>760</v>
      </c>
    </row>
    <row r="1071" spans="1:4" x14ac:dyDescent="0.3">
      <c r="A1071">
        <v>23033</v>
      </c>
      <c r="B1071">
        <v>2011</v>
      </c>
      <c r="C1071">
        <v>463</v>
      </c>
      <c r="D1071">
        <v>780</v>
      </c>
    </row>
    <row r="1072" spans="1:4" x14ac:dyDescent="0.3">
      <c r="A1072">
        <v>23033</v>
      </c>
      <c r="B1072">
        <v>2012</v>
      </c>
      <c r="C1072">
        <v>423</v>
      </c>
      <c r="D1072">
        <v>813</v>
      </c>
    </row>
    <row r="1073" spans="1:4" x14ac:dyDescent="0.3">
      <c r="A1073">
        <v>23033</v>
      </c>
      <c r="B1073">
        <v>2013</v>
      </c>
      <c r="C1073">
        <v>450</v>
      </c>
      <c r="D1073">
        <v>773</v>
      </c>
    </row>
    <row r="1074" spans="1:4" x14ac:dyDescent="0.3">
      <c r="A1074">
        <v>23033</v>
      </c>
      <c r="B1074">
        <v>2014</v>
      </c>
      <c r="C1074">
        <v>439</v>
      </c>
      <c r="D1074">
        <v>783</v>
      </c>
    </row>
    <row r="1075" spans="1:4" x14ac:dyDescent="0.3">
      <c r="A1075">
        <v>23033</v>
      </c>
      <c r="B1075">
        <v>2015</v>
      </c>
      <c r="C1075">
        <v>450</v>
      </c>
      <c r="D1075">
        <v>785</v>
      </c>
    </row>
    <row r="1076" spans="1:4" x14ac:dyDescent="0.3">
      <c r="A1076">
        <v>23033</v>
      </c>
      <c r="B1076">
        <v>2016</v>
      </c>
      <c r="C1076">
        <v>450</v>
      </c>
      <c r="D1076">
        <v>786</v>
      </c>
    </row>
    <row r="1077" spans="1:4" x14ac:dyDescent="0.3">
      <c r="A1077">
        <v>23033</v>
      </c>
      <c r="B1077">
        <v>2017</v>
      </c>
      <c r="C1077">
        <v>443</v>
      </c>
      <c r="D1077">
        <v>788</v>
      </c>
    </row>
    <row r="1078" spans="1:4" x14ac:dyDescent="0.3">
      <c r="A1078">
        <v>23033</v>
      </c>
      <c r="B1078">
        <v>2018</v>
      </c>
      <c r="C1078">
        <v>440</v>
      </c>
      <c r="D1078">
        <v>789</v>
      </c>
    </row>
    <row r="1079" spans="1:4" x14ac:dyDescent="0.3">
      <c r="A1079">
        <v>23033</v>
      </c>
      <c r="B1079">
        <v>2019</v>
      </c>
      <c r="C1079">
        <v>453</v>
      </c>
      <c r="D1079">
        <v>798</v>
      </c>
    </row>
    <row r="1080" spans="1:4" x14ac:dyDescent="0.3">
      <c r="A1080">
        <v>23038</v>
      </c>
      <c r="B1080">
        <v>2009</v>
      </c>
      <c r="C1080">
        <v>446</v>
      </c>
      <c r="D1080">
        <v>713</v>
      </c>
    </row>
    <row r="1081" spans="1:4" x14ac:dyDescent="0.3">
      <c r="A1081">
        <v>23038</v>
      </c>
      <c r="B1081">
        <v>2010</v>
      </c>
      <c r="C1081">
        <v>459</v>
      </c>
      <c r="D1081">
        <v>700</v>
      </c>
    </row>
    <row r="1082" spans="1:4" x14ac:dyDescent="0.3">
      <c r="A1082">
        <v>23038</v>
      </c>
      <c r="B1082">
        <v>2011</v>
      </c>
      <c r="C1082">
        <v>493</v>
      </c>
      <c r="D1082">
        <v>696</v>
      </c>
    </row>
    <row r="1083" spans="1:4" x14ac:dyDescent="0.3">
      <c r="A1083">
        <v>23038</v>
      </c>
      <c r="B1083">
        <v>2012</v>
      </c>
      <c r="C1083">
        <v>461</v>
      </c>
      <c r="D1083">
        <v>701</v>
      </c>
    </row>
    <row r="1084" spans="1:4" x14ac:dyDescent="0.3">
      <c r="A1084">
        <v>23038</v>
      </c>
      <c r="B1084">
        <v>2013</v>
      </c>
      <c r="C1084">
        <v>452</v>
      </c>
      <c r="D1084">
        <v>740</v>
      </c>
    </row>
    <row r="1085" spans="1:4" x14ac:dyDescent="0.3">
      <c r="A1085">
        <v>23038</v>
      </c>
      <c r="B1085">
        <v>2014</v>
      </c>
      <c r="C1085">
        <v>461</v>
      </c>
      <c r="D1085">
        <v>743</v>
      </c>
    </row>
    <row r="1086" spans="1:4" x14ac:dyDescent="0.3">
      <c r="A1086">
        <v>23038</v>
      </c>
      <c r="B1086">
        <v>2015</v>
      </c>
      <c r="C1086">
        <v>448</v>
      </c>
      <c r="D1086">
        <v>750</v>
      </c>
    </row>
    <row r="1087" spans="1:4" x14ac:dyDescent="0.3">
      <c r="A1087">
        <v>23038</v>
      </c>
      <c r="B1087">
        <v>2016</v>
      </c>
      <c r="C1087">
        <v>440</v>
      </c>
      <c r="D1087">
        <v>780</v>
      </c>
    </row>
    <row r="1088" spans="1:4" x14ac:dyDescent="0.3">
      <c r="A1088">
        <v>23038</v>
      </c>
      <c r="B1088">
        <v>2017</v>
      </c>
      <c r="C1088">
        <v>432</v>
      </c>
      <c r="D1088">
        <v>774</v>
      </c>
    </row>
    <row r="1089" spans="1:4" x14ac:dyDescent="0.3">
      <c r="A1089">
        <v>23038</v>
      </c>
      <c r="B1089">
        <v>2018</v>
      </c>
      <c r="C1089">
        <v>430</v>
      </c>
      <c r="D1089">
        <v>745</v>
      </c>
    </row>
    <row r="1090" spans="1:4" x14ac:dyDescent="0.3">
      <c r="A1090">
        <v>23038</v>
      </c>
      <c r="B1090">
        <v>2019</v>
      </c>
      <c r="C1090">
        <v>435</v>
      </c>
      <c r="D1090">
        <v>751</v>
      </c>
    </row>
    <row r="1091" spans="1:4" x14ac:dyDescent="0.3">
      <c r="A1091">
        <v>23039</v>
      </c>
      <c r="B1091">
        <v>2009</v>
      </c>
      <c r="C1091">
        <v>365</v>
      </c>
      <c r="D1091">
        <v>530</v>
      </c>
    </row>
    <row r="1092" spans="1:4" x14ac:dyDescent="0.3">
      <c r="A1092">
        <v>23039</v>
      </c>
      <c r="B1092">
        <v>2010</v>
      </c>
      <c r="C1092">
        <v>359</v>
      </c>
      <c r="D1092">
        <v>528</v>
      </c>
    </row>
    <row r="1093" spans="1:4" x14ac:dyDescent="0.3">
      <c r="A1093">
        <v>23039</v>
      </c>
      <c r="B1093">
        <v>2011</v>
      </c>
      <c r="C1093">
        <v>373</v>
      </c>
      <c r="D1093">
        <v>545</v>
      </c>
    </row>
    <row r="1094" spans="1:4" x14ac:dyDescent="0.3">
      <c r="A1094">
        <v>23039</v>
      </c>
      <c r="B1094">
        <v>2012</v>
      </c>
      <c r="C1094">
        <v>383</v>
      </c>
      <c r="D1094">
        <v>544</v>
      </c>
    </row>
    <row r="1095" spans="1:4" x14ac:dyDescent="0.3">
      <c r="A1095">
        <v>23039</v>
      </c>
      <c r="B1095">
        <v>2013</v>
      </c>
      <c r="C1095">
        <v>385</v>
      </c>
      <c r="D1095">
        <v>564</v>
      </c>
    </row>
    <row r="1096" spans="1:4" x14ac:dyDescent="0.3">
      <c r="A1096">
        <v>23039</v>
      </c>
      <c r="B1096">
        <v>2014</v>
      </c>
      <c r="C1096">
        <v>394</v>
      </c>
      <c r="D1096">
        <v>587</v>
      </c>
    </row>
    <row r="1097" spans="1:4" x14ac:dyDescent="0.3">
      <c r="A1097">
        <v>23039</v>
      </c>
      <c r="B1097">
        <v>2015</v>
      </c>
      <c r="C1097">
        <v>375</v>
      </c>
      <c r="D1097">
        <v>627</v>
      </c>
    </row>
    <row r="1098" spans="1:4" x14ac:dyDescent="0.3">
      <c r="A1098">
        <v>23039</v>
      </c>
      <c r="B1098">
        <v>2016</v>
      </c>
      <c r="C1098">
        <v>372</v>
      </c>
      <c r="D1098">
        <v>665</v>
      </c>
    </row>
    <row r="1099" spans="1:4" x14ac:dyDescent="0.3">
      <c r="A1099">
        <v>23039</v>
      </c>
      <c r="B1099">
        <v>2017</v>
      </c>
      <c r="C1099">
        <v>365</v>
      </c>
      <c r="D1099">
        <v>686</v>
      </c>
    </row>
    <row r="1100" spans="1:4" x14ac:dyDescent="0.3">
      <c r="A1100">
        <v>23039</v>
      </c>
      <c r="B1100">
        <v>2018</v>
      </c>
      <c r="C1100">
        <v>355</v>
      </c>
      <c r="D1100">
        <v>694</v>
      </c>
    </row>
    <row r="1101" spans="1:4" x14ac:dyDescent="0.3">
      <c r="A1101">
        <v>23039</v>
      </c>
      <c r="B1101">
        <v>2019</v>
      </c>
      <c r="C1101">
        <v>353</v>
      </c>
      <c r="D1101">
        <v>673</v>
      </c>
    </row>
    <row r="1102" spans="1:4" x14ac:dyDescent="0.3">
      <c r="A1102">
        <v>23044</v>
      </c>
      <c r="B1102">
        <v>2009</v>
      </c>
      <c r="C1102">
        <v>440</v>
      </c>
      <c r="D1102">
        <v>645</v>
      </c>
    </row>
    <row r="1103" spans="1:4" x14ac:dyDescent="0.3">
      <c r="A1103">
        <v>23044</v>
      </c>
      <c r="B1103">
        <v>2010</v>
      </c>
      <c r="C1103">
        <v>441</v>
      </c>
      <c r="D1103">
        <v>646</v>
      </c>
    </row>
    <row r="1104" spans="1:4" x14ac:dyDescent="0.3">
      <c r="A1104">
        <v>23044</v>
      </c>
      <c r="B1104">
        <v>2011</v>
      </c>
      <c r="C1104">
        <v>489</v>
      </c>
      <c r="D1104">
        <v>643</v>
      </c>
    </row>
    <row r="1105" spans="1:4" x14ac:dyDescent="0.3">
      <c r="A1105">
        <v>23044</v>
      </c>
      <c r="B1105">
        <v>2012</v>
      </c>
      <c r="C1105">
        <v>480</v>
      </c>
      <c r="D1105">
        <v>646</v>
      </c>
    </row>
    <row r="1106" spans="1:4" x14ac:dyDescent="0.3">
      <c r="A1106">
        <v>23044</v>
      </c>
      <c r="B1106">
        <v>2013</v>
      </c>
      <c r="C1106">
        <v>497</v>
      </c>
      <c r="D1106">
        <v>667</v>
      </c>
    </row>
    <row r="1107" spans="1:4" x14ac:dyDescent="0.3">
      <c r="A1107">
        <v>23044</v>
      </c>
      <c r="B1107">
        <v>2014</v>
      </c>
      <c r="C1107">
        <v>495</v>
      </c>
      <c r="D1107">
        <v>691</v>
      </c>
    </row>
    <row r="1108" spans="1:4" x14ac:dyDescent="0.3">
      <c r="A1108">
        <v>23044</v>
      </c>
      <c r="B1108">
        <v>2015</v>
      </c>
      <c r="C1108">
        <v>502</v>
      </c>
      <c r="D1108">
        <v>696</v>
      </c>
    </row>
    <row r="1109" spans="1:4" x14ac:dyDescent="0.3">
      <c r="A1109">
        <v>23044</v>
      </c>
      <c r="B1109">
        <v>2016</v>
      </c>
      <c r="C1109">
        <v>484</v>
      </c>
      <c r="D1109">
        <v>734</v>
      </c>
    </row>
    <row r="1110" spans="1:4" x14ac:dyDescent="0.3">
      <c r="A1110">
        <v>23044</v>
      </c>
      <c r="B1110">
        <v>2017</v>
      </c>
      <c r="C1110">
        <v>461</v>
      </c>
      <c r="D1110">
        <v>747</v>
      </c>
    </row>
    <row r="1111" spans="1:4" x14ac:dyDescent="0.3">
      <c r="A1111">
        <v>23044</v>
      </c>
      <c r="B1111">
        <v>2018</v>
      </c>
      <c r="C1111">
        <v>460</v>
      </c>
      <c r="D1111">
        <v>772</v>
      </c>
    </row>
    <row r="1112" spans="1:4" x14ac:dyDescent="0.3">
      <c r="A1112">
        <v>23044</v>
      </c>
      <c r="B1112">
        <v>2019</v>
      </c>
      <c r="C1112">
        <v>477</v>
      </c>
      <c r="D1112">
        <v>797</v>
      </c>
    </row>
    <row r="1113" spans="1:4" x14ac:dyDescent="0.3">
      <c r="A1113">
        <v>23045</v>
      </c>
      <c r="B1113">
        <v>2009</v>
      </c>
      <c r="C1113">
        <v>664</v>
      </c>
      <c r="D1113">
        <v>1078</v>
      </c>
    </row>
    <row r="1114" spans="1:4" x14ac:dyDescent="0.3">
      <c r="A1114">
        <v>23045</v>
      </c>
      <c r="B1114">
        <v>2010</v>
      </c>
      <c r="C1114">
        <v>702</v>
      </c>
      <c r="D1114">
        <v>1081</v>
      </c>
    </row>
    <row r="1115" spans="1:4" x14ac:dyDescent="0.3">
      <c r="A1115">
        <v>23045</v>
      </c>
      <c r="B1115">
        <v>2011</v>
      </c>
      <c r="C1115">
        <v>721</v>
      </c>
      <c r="D1115">
        <v>1075</v>
      </c>
    </row>
    <row r="1116" spans="1:4" x14ac:dyDescent="0.3">
      <c r="A1116">
        <v>23045</v>
      </c>
      <c r="B1116">
        <v>2012</v>
      </c>
      <c r="C1116">
        <v>734</v>
      </c>
      <c r="D1116">
        <v>1098</v>
      </c>
    </row>
    <row r="1117" spans="1:4" x14ac:dyDescent="0.3">
      <c r="A1117">
        <v>23045</v>
      </c>
      <c r="B1117">
        <v>2013</v>
      </c>
      <c r="C1117">
        <v>711</v>
      </c>
      <c r="D1117">
        <v>1120</v>
      </c>
    </row>
    <row r="1118" spans="1:4" x14ac:dyDescent="0.3">
      <c r="A1118">
        <v>23045</v>
      </c>
      <c r="B1118">
        <v>2014</v>
      </c>
      <c r="C1118">
        <v>694</v>
      </c>
      <c r="D1118">
        <v>1177</v>
      </c>
    </row>
    <row r="1119" spans="1:4" x14ac:dyDescent="0.3">
      <c r="A1119">
        <v>23045</v>
      </c>
      <c r="B1119">
        <v>2015</v>
      </c>
      <c r="C1119">
        <v>677</v>
      </c>
      <c r="D1119">
        <v>1185</v>
      </c>
    </row>
    <row r="1120" spans="1:4" x14ac:dyDescent="0.3">
      <c r="A1120">
        <v>23045</v>
      </c>
      <c r="B1120">
        <v>2016</v>
      </c>
      <c r="C1120">
        <v>700</v>
      </c>
      <c r="D1120">
        <v>1189</v>
      </c>
    </row>
    <row r="1121" spans="1:4" x14ac:dyDescent="0.3">
      <c r="A1121">
        <v>23045</v>
      </c>
      <c r="B1121">
        <v>2017</v>
      </c>
      <c r="C1121">
        <v>720</v>
      </c>
      <c r="D1121">
        <v>1207</v>
      </c>
    </row>
    <row r="1122" spans="1:4" x14ac:dyDescent="0.3">
      <c r="A1122">
        <v>23045</v>
      </c>
      <c r="B1122">
        <v>2018</v>
      </c>
      <c r="C1122">
        <v>730</v>
      </c>
      <c r="D1122">
        <v>1248</v>
      </c>
    </row>
    <row r="1123" spans="1:4" x14ac:dyDescent="0.3">
      <c r="A1123">
        <v>23045</v>
      </c>
      <c r="B1123">
        <v>2019</v>
      </c>
      <c r="C1123">
        <v>782</v>
      </c>
      <c r="D1123">
        <v>1246</v>
      </c>
    </row>
    <row r="1124" spans="1:4" x14ac:dyDescent="0.3">
      <c r="A1124">
        <v>23047</v>
      </c>
      <c r="B1124">
        <v>2009</v>
      </c>
      <c r="C1124">
        <v>608</v>
      </c>
      <c r="D1124">
        <v>809</v>
      </c>
    </row>
    <row r="1125" spans="1:4" x14ac:dyDescent="0.3">
      <c r="A1125">
        <v>23047</v>
      </c>
      <c r="B1125">
        <v>2010</v>
      </c>
      <c r="C1125">
        <v>617</v>
      </c>
      <c r="D1125">
        <v>822</v>
      </c>
    </row>
    <row r="1126" spans="1:4" x14ac:dyDescent="0.3">
      <c r="A1126">
        <v>23047</v>
      </c>
      <c r="B1126">
        <v>2011</v>
      </c>
      <c r="C1126">
        <v>604</v>
      </c>
      <c r="D1126">
        <v>846</v>
      </c>
    </row>
    <row r="1127" spans="1:4" x14ac:dyDescent="0.3">
      <c r="A1127">
        <v>23047</v>
      </c>
      <c r="B1127">
        <v>2012</v>
      </c>
      <c r="C1127">
        <v>591</v>
      </c>
      <c r="D1127">
        <v>860</v>
      </c>
    </row>
    <row r="1128" spans="1:4" x14ac:dyDescent="0.3">
      <c r="A1128">
        <v>23047</v>
      </c>
      <c r="B1128">
        <v>2013</v>
      </c>
      <c r="C1128">
        <v>614</v>
      </c>
      <c r="D1128">
        <v>880</v>
      </c>
    </row>
    <row r="1129" spans="1:4" x14ac:dyDescent="0.3">
      <c r="A1129">
        <v>23047</v>
      </c>
      <c r="B1129">
        <v>2014</v>
      </c>
      <c r="C1129">
        <v>600</v>
      </c>
      <c r="D1129">
        <v>927</v>
      </c>
    </row>
    <row r="1130" spans="1:4" x14ac:dyDescent="0.3">
      <c r="A1130">
        <v>23047</v>
      </c>
      <c r="B1130">
        <v>2015</v>
      </c>
      <c r="C1130">
        <v>603</v>
      </c>
      <c r="D1130">
        <v>942</v>
      </c>
    </row>
    <row r="1131" spans="1:4" x14ac:dyDescent="0.3">
      <c r="A1131">
        <v>23047</v>
      </c>
      <c r="B1131">
        <v>2016</v>
      </c>
      <c r="C1131">
        <v>594</v>
      </c>
      <c r="D1131">
        <v>969</v>
      </c>
    </row>
    <row r="1132" spans="1:4" x14ac:dyDescent="0.3">
      <c r="A1132">
        <v>23047</v>
      </c>
      <c r="B1132">
        <v>2017</v>
      </c>
      <c r="C1132">
        <v>605</v>
      </c>
      <c r="D1132">
        <v>937</v>
      </c>
    </row>
    <row r="1133" spans="1:4" x14ac:dyDescent="0.3">
      <c r="A1133">
        <v>23047</v>
      </c>
      <c r="B1133">
        <v>2018</v>
      </c>
      <c r="C1133">
        <v>588</v>
      </c>
      <c r="D1133">
        <v>946</v>
      </c>
    </row>
    <row r="1134" spans="1:4" x14ac:dyDescent="0.3">
      <c r="A1134">
        <v>23047</v>
      </c>
      <c r="B1134">
        <v>2019</v>
      </c>
      <c r="C1134">
        <v>589</v>
      </c>
      <c r="D1134">
        <v>935</v>
      </c>
    </row>
    <row r="1135" spans="1:4" x14ac:dyDescent="0.3">
      <c r="A1135">
        <v>23050</v>
      </c>
      <c r="B1135">
        <v>2009</v>
      </c>
      <c r="C1135">
        <v>701</v>
      </c>
      <c r="D1135">
        <v>1257</v>
      </c>
    </row>
    <row r="1136" spans="1:4" x14ac:dyDescent="0.3">
      <c r="A1136">
        <v>23050</v>
      </c>
      <c r="B1136">
        <v>2010</v>
      </c>
      <c r="C1136">
        <v>728</v>
      </c>
      <c r="D1136">
        <v>1245</v>
      </c>
    </row>
    <row r="1137" spans="1:4" x14ac:dyDescent="0.3">
      <c r="A1137">
        <v>23050</v>
      </c>
      <c r="B1137">
        <v>2011</v>
      </c>
      <c r="C1137">
        <v>763</v>
      </c>
      <c r="D1137">
        <v>1295</v>
      </c>
    </row>
    <row r="1138" spans="1:4" x14ac:dyDescent="0.3">
      <c r="A1138">
        <v>23050</v>
      </c>
      <c r="B1138">
        <v>2012</v>
      </c>
      <c r="C1138">
        <v>809</v>
      </c>
      <c r="D1138">
        <v>1293</v>
      </c>
    </row>
    <row r="1139" spans="1:4" x14ac:dyDescent="0.3">
      <c r="A1139">
        <v>23050</v>
      </c>
      <c r="B1139">
        <v>2013</v>
      </c>
      <c r="C1139">
        <v>835</v>
      </c>
      <c r="D1139">
        <v>1313</v>
      </c>
    </row>
    <row r="1140" spans="1:4" x14ac:dyDescent="0.3">
      <c r="A1140">
        <v>23050</v>
      </c>
      <c r="B1140">
        <v>2014</v>
      </c>
      <c r="C1140">
        <v>847</v>
      </c>
      <c r="D1140">
        <v>1348</v>
      </c>
    </row>
    <row r="1141" spans="1:4" x14ac:dyDescent="0.3">
      <c r="A1141">
        <v>23050</v>
      </c>
      <c r="B1141">
        <v>2015</v>
      </c>
      <c r="C1141">
        <v>872</v>
      </c>
      <c r="D1141">
        <v>1365</v>
      </c>
    </row>
    <row r="1142" spans="1:4" x14ac:dyDescent="0.3">
      <c r="A1142">
        <v>23050</v>
      </c>
      <c r="B1142">
        <v>2016</v>
      </c>
      <c r="C1142">
        <v>876</v>
      </c>
      <c r="D1142">
        <v>1436</v>
      </c>
    </row>
    <row r="1143" spans="1:4" x14ac:dyDescent="0.3">
      <c r="A1143">
        <v>23050</v>
      </c>
      <c r="B1143">
        <v>2017</v>
      </c>
      <c r="C1143">
        <v>905</v>
      </c>
      <c r="D1143">
        <v>1473</v>
      </c>
    </row>
    <row r="1144" spans="1:4" x14ac:dyDescent="0.3">
      <c r="A1144">
        <v>23050</v>
      </c>
      <c r="B1144">
        <v>2018</v>
      </c>
      <c r="C1144">
        <v>904</v>
      </c>
      <c r="D1144">
        <v>1521</v>
      </c>
    </row>
    <row r="1145" spans="1:4" x14ac:dyDescent="0.3">
      <c r="A1145">
        <v>23050</v>
      </c>
      <c r="B1145">
        <v>2019</v>
      </c>
      <c r="C1145">
        <v>904</v>
      </c>
      <c r="D1145">
        <v>1521</v>
      </c>
    </row>
    <row r="1146" spans="1:4" x14ac:dyDescent="0.3">
      <c r="A1146">
        <v>23052</v>
      </c>
      <c r="B1146">
        <v>2009</v>
      </c>
      <c r="C1146">
        <v>535</v>
      </c>
      <c r="D1146">
        <v>914</v>
      </c>
    </row>
    <row r="1147" spans="1:4" x14ac:dyDescent="0.3">
      <c r="A1147">
        <v>23052</v>
      </c>
      <c r="B1147">
        <v>2010</v>
      </c>
      <c r="C1147">
        <v>563</v>
      </c>
      <c r="D1147">
        <v>850</v>
      </c>
    </row>
    <row r="1148" spans="1:4" x14ac:dyDescent="0.3">
      <c r="A1148">
        <v>23052</v>
      </c>
      <c r="B1148">
        <v>2011</v>
      </c>
      <c r="C1148">
        <v>609</v>
      </c>
      <c r="D1148">
        <v>828</v>
      </c>
    </row>
    <row r="1149" spans="1:4" x14ac:dyDescent="0.3">
      <c r="A1149">
        <v>23052</v>
      </c>
      <c r="B1149">
        <v>2012</v>
      </c>
      <c r="C1149">
        <v>629</v>
      </c>
      <c r="D1149">
        <v>845</v>
      </c>
    </row>
    <row r="1150" spans="1:4" x14ac:dyDescent="0.3">
      <c r="A1150">
        <v>23052</v>
      </c>
      <c r="B1150">
        <v>2013</v>
      </c>
      <c r="C1150">
        <v>635</v>
      </c>
      <c r="D1150">
        <v>873</v>
      </c>
    </row>
    <row r="1151" spans="1:4" x14ac:dyDescent="0.3">
      <c r="A1151">
        <v>23052</v>
      </c>
      <c r="B1151">
        <v>2014</v>
      </c>
      <c r="C1151">
        <v>631</v>
      </c>
      <c r="D1151">
        <v>894</v>
      </c>
    </row>
    <row r="1152" spans="1:4" x14ac:dyDescent="0.3">
      <c r="A1152">
        <v>23052</v>
      </c>
      <c r="B1152">
        <v>2015</v>
      </c>
      <c r="C1152">
        <v>592</v>
      </c>
      <c r="D1152">
        <v>933</v>
      </c>
    </row>
    <row r="1153" spans="1:4" x14ac:dyDescent="0.3">
      <c r="A1153">
        <v>23052</v>
      </c>
      <c r="B1153">
        <v>2016</v>
      </c>
      <c r="C1153">
        <v>622</v>
      </c>
      <c r="D1153">
        <v>974</v>
      </c>
    </row>
    <row r="1154" spans="1:4" x14ac:dyDescent="0.3">
      <c r="A1154">
        <v>23052</v>
      </c>
      <c r="B1154">
        <v>2017</v>
      </c>
      <c r="C1154">
        <v>620</v>
      </c>
      <c r="D1154">
        <v>1000</v>
      </c>
    </row>
    <row r="1155" spans="1:4" x14ac:dyDescent="0.3">
      <c r="A1155">
        <v>23052</v>
      </c>
      <c r="B1155">
        <v>2018</v>
      </c>
      <c r="C1155">
        <v>612</v>
      </c>
      <c r="D1155">
        <v>1011</v>
      </c>
    </row>
    <row r="1156" spans="1:4" x14ac:dyDescent="0.3">
      <c r="A1156">
        <v>23052</v>
      </c>
      <c r="B1156">
        <v>2019</v>
      </c>
      <c r="C1156">
        <v>626</v>
      </c>
      <c r="D1156">
        <v>1023</v>
      </c>
    </row>
    <row r="1157" spans="1:4" x14ac:dyDescent="0.3">
      <c r="A1157">
        <v>23060</v>
      </c>
      <c r="B1157">
        <v>2009</v>
      </c>
      <c r="C1157">
        <v>556</v>
      </c>
      <c r="D1157">
        <v>792</v>
      </c>
    </row>
    <row r="1158" spans="1:4" x14ac:dyDescent="0.3">
      <c r="A1158">
        <v>23060</v>
      </c>
      <c r="B1158">
        <v>2010</v>
      </c>
      <c r="C1158">
        <v>602</v>
      </c>
      <c r="D1158">
        <v>797</v>
      </c>
    </row>
    <row r="1159" spans="1:4" x14ac:dyDescent="0.3">
      <c r="A1159">
        <v>23060</v>
      </c>
      <c r="B1159">
        <v>2011</v>
      </c>
      <c r="C1159">
        <v>620</v>
      </c>
      <c r="D1159">
        <v>848</v>
      </c>
    </row>
    <row r="1160" spans="1:4" x14ac:dyDescent="0.3">
      <c r="A1160">
        <v>23060</v>
      </c>
      <c r="B1160">
        <v>2012</v>
      </c>
      <c r="C1160">
        <v>644</v>
      </c>
      <c r="D1160">
        <v>874</v>
      </c>
    </row>
    <row r="1161" spans="1:4" x14ac:dyDescent="0.3">
      <c r="A1161">
        <v>23060</v>
      </c>
      <c r="B1161">
        <v>2013</v>
      </c>
      <c r="C1161">
        <v>637</v>
      </c>
      <c r="D1161">
        <v>942</v>
      </c>
    </row>
    <row r="1162" spans="1:4" x14ac:dyDescent="0.3">
      <c r="A1162">
        <v>23060</v>
      </c>
      <c r="B1162">
        <v>2014</v>
      </c>
      <c r="C1162">
        <v>653</v>
      </c>
      <c r="D1162">
        <v>1004</v>
      </c>
    </row>
    <row r="1163" spans="1:4" x14ac:dyDescent="0.3">
      <c r="A1163">
        <v>23060</v>
      </c>
      <c r="B1163">
        <v>2015</v>
      </c>
      <c r="C1163">
        <v>655</v>
      </c>
      <c r="D1163">
        <v>1033</v>
      </c>
    </row>
    <row r="1164" spans="1:4" x14ac:dyDescent="0.3">
      <c r="A1164">
        <v>23060</v>
      </c>
      <c r="B1164">
        <v>2016</v>
      </c>
      <c r="C1164">
        <v>628</v>
      </c>
      <c r="D1164">
        <v>1077</v>
      </c>
    </row>
    <row r="1165" spans="1:4" x14ac:dyDescent="0.3">
      <c r="A1165">
        <v>23060</v>
      </c>
      <c r="B1165">
        <v>2017</v>
      </c>
      <c r="C1165">
        <v>592</v>
      </c>
      <c r="D1165">
        <v>1105</v>
      </c>
    </row>
    <row r="1166" spans="1:4" x14ac:dyDescent="0.3">
      <c r="A1166">
        <v>23060</v>
      </c>
      <c r="B1166">
        <v>2018</v>
      </c>
      <c r="C1166">
        <v>587</v>
      </c>
      <c r="D1166">
        <v>1112</v>
      </c>
    </row>
    <row r="1167" spans="1:4" x14ac:dyDescent="0.3">
      <c r="A1167">
        <v>23060</v>
      </c>
      <c r="B1167">
        <v>2019</v>
      </c>
      <c r="C1167">
        <v>576</v>
      </c>
      <c r="D1167">
        <v>1109</v>
      </c>
    </row>
    <row r="1168" spans="1:4" x14ac:dyDescent="0.3">
      <c r="A1168">
        <v>23062</v>
      </c>
      <c r="B1168">
        <v>2009</v>
      </c>
      <c r="C1168">
        <v>866</v>
      </c>
      <c r="D1168">
        <v>1199</v>
      </c>
    </row>
    <row r="1169" spans="1:4" x14ac:dyDescent="0.3">
      <c r="A1169">
        <v>23062</v>
      </c>
      <c r="B1169">
        <v>2010</v>
      </c>
      <c r="C1169">
        <v>865</v>
      </c>
      <c r="D1169">
        <v>1163</v>
      </c>
    </row>
    <row r="1170" spans="1:4" x14ac:dyDescent="0.3">
      <c r="A1170">
        <v>23062</v>
      </c>
      <c r="B1170">
        <v>2011</v>
      </c>
      <c r="C1170">
        <v>870</v>
      </c>
      <c r="D1170">
        <v>1148</v>
      </c>
    </row>
    <row r="1171" spans="1:4" x14ac:dyDescent="0.3">
      <c r="A1171">
        <v>23062</v>
      </c>
      <c r="B1171">
        <v>2012</v>
      </c>
      <c r="C1171">
        <v>834</v>
      </c>
      <c r="D1171">
        <v>1235</v>
      </c>
    </row>
    <row r="1172" spans="1:4" x14ac:dyDescent="0.3">
      <c r="A1172">
        <v>23062</v>
      </c>
      <c r="B1172">
        <v>2013</v>
      </c>
      <c r="C1172">
        <v>813</v>
      </c>
      <c r="D1172">
        <v>1261</v>
      </c>
    </row>
    <row r="1173" spans="1:4" x14ac:dyDescent="0.3">
      <c r="A1173">
        <v>23062</v>
      </c>
      <c r="B1173">
        <v>2014</v>
      </c>
      <c r="C1173">
        <v>848</v>
      </c>
      <c r="D1173">
        <v>1289</v>
      </c>
    </row>
    <row r="1174" spans="1:4" x14ac:dyDescent="0.3">
      <c r="A1174">
        <v>23062</v>
      </c>
      <c r="B1174">
        <v>2015</v>
      </c>
      <c r="C1174">
        <v>792</v>
      </c>
      <c r="D1174">
        <v>1298</v>
      </c>
    </row>
    <row r="1175" spans="1:4" x14ac:dyDescent="0.3">
      <c r="A1175">
        <v>23062</v>
      </c>
      <c r="B1175">
        <v>2016</v>
      </c>
      <c r="C1175">
        <v>807</v>
      </c>
      <c r="D1175">
        <v>1330</v>
      </c>
    </row>
    <row r="1176" spans="1:4" x14ac:dyDescent="0.3">
      <c r="A1176">
        <v>23062</v>
      </c>
      <c r="B1176">
        <v>2017</v>
      </c>
      <c r="C1176">
        <v>809</v>
      </c>
      <c r="D1176">
        <v>1333</v>
      </c>
    </row>
    <row r="1177" spans="1:4" x14ac:dyDescent="0.3">
      <c r="A1177">
        <v>23062</v>
      </c>
      <c r="B1177">
        <v>2018</v>
      </c>
      <c r="C1177">
        <v>827</v>
      </c>
      <c r="D1177">
        <v>1310</v>
      </c>
    </row>
    <row r="1178" spans="1:4" x14ac:dyDescent="0.3">
      <c r="A1178">
        <v>23062</v>
      </c>
      <c r="B1178">
        <v>2019</v>
      </c>
      <c r="C1178">
        <v>788</v>
      </c>
      <c r="D1178">
        <v>1291</v>
      </c>
    </row>
    <row r="1179" spans="1:4" x14ac:dyDescent="0.3">
      <c r="A1179">
        <v>23064</v>
      </c>
      <c r="B1179">
        <v>2009</v>
      </c>
      <c r="C1179">
        <v>157</v>
      </c>
      <c r="D1179">
        <v>301</v>
      </c>
    </row>
    <row r="1180" spans="1:4" x14ac:dyDescent="0.3">
      <c r="A1180">
        <v>23064</v>
      </c>
      <c r="B1180">
        <v>2010</v>
      </c>
      <c r="C1180">
        <v>160</v>
      </c>
      <c r="D1180">
        <v>290</v>
      </c>
    </row>
    <row r="1181" spans="1:4" x14ac:dyDescent="0.3">
      <c r="A1181">
        <v>23064</v>
      </c>
      <c r="B1181">
        <v>2011</v>
      </c>
      <c r="C1181">
        <v>165</v>
      </c>
      <c r="D1181">
        <v>298</v>
      </c>
    </row>
    <row r="1182" spans="1:4" x14ac:dyDescent="0.3">
      <c r="A1182">
        <v>23064</v>
      </c>
      <c r="B1182">
        <v>2012</v>
      </c>
      <c r="C1182">
        <v>166</v>
      </c>
      <c r="D1182">
        <v>294</v>
      </c>
    </row>
    <row r="1183" spans="1:4" x14ac:dyDescent="0.3">
      <c r="A1183">
        <v>23064</v>
      </c>
      <c r="B1183">
        <v>2013</v>
      </c>
      <c r="C1183">
        <v>175</v>
      </c>
      <c r="D1183">
        <v>303</v>
      </c>
    </row>
    <row r="1184" spans="1:4" x14ac:dyDescent="0.3">
      <c r="A1184">
        <v>23064</v>
      </c>
      <c r="B1184">
        <v>2014</v>
      </c>
      <c r="C1184">
        <v>187</v>
      </c>
      <c r="D1184">
        <v>319</v>
      </c>
    </row>
    <row r="1185" spans="1:4" x14ac:dyDescent="0.3">
      <c r="A1185">
        <v>23064</v>
      </c>
      <c r="B1185">
        <v>2015</v>
      </c>
      <c r="C1185">
        <v>207</v>
      </c>
      <c r="D1185">
        <v>347</v>
      </c>
    </row>
    <row r="1186" spans="1:4" x14ac:dyDescent="0.3">
      <c r="A1186">
        <v>23064</v>
      </c>
      <c r="B1186">
        <v>2016</v>
      </c>
      <c r="C1186">
        <v>195</v>
      </c>
      <c r="D1186">
        <v>363</v>
      </c>
    </row>
    <row r="1187" spans="1:4" x14ac:dyDescent="0.3">
      <c r="A1187">
        <v>23064</v>
      </c>
      <c r="B1187">
        <v>2017</v>
      </c>
      <c r="C1187">
        <v>169</v>
      </c>
      <c r="D1187">
        <v>372</v>
      </c>
    </row>
    <row r="1188" spans="1:4" x14ac:dyDescent="0.3">
      <c r="A1188">
        <v>23064</v>
      </c>
      <c r="B1188">
        <v>2018</v>
      </c>
      <c r="C1188">
        <v>183</v>
      </c>
      <c r="D1188">
        <v>371</v>
      </c>
    </row>
    <row r="1189" spans="1:4" x14ac:dyDescent="0.3">
      <c r="A1189">
        <v>23064</v>
      </c>
      <c r="B1189">
        <v>2019</v>
      </c>
      <c r="C1189">
        <v>180</v>
      </c>
      <c r="D1189">
        <v>394</v>
      </c>
    </row>
    <row r="1190" spans="1:4" x14ac:dyDescent="0.3">
      <c r="A1190">
        <v>23077</v>
      </c>
      <c r="B1190">
        <v>2009</v>
      </c>
      <c r="C1190">
        <v>1048</v>
      </c>
      <c r="D1190">
        <v>1425</v>
      </c>
    </row>
    <row r="1191" spans="1:4" x14ac:dyDescent="0.3">
      <c r="A1191">
        <v>23077</v>
      </c>
      <c r="B1191">
        <v>2010</v>
      </c>
      <c r="C1191">
        <v>1081</v>
      </c>
      <c r="D1191">
        <v>1423</v>
      </c>
    </row>
    <row r="1192" spans="1:4" x14ac:dyDescent="0.3">
      <c r="A1192">
        <v>23077</v>
      </c>
      <c r="B1192">
        <v>2011</v>
      </c>
      <c r="C1192">
        <v>1068</v>
      </c>
      <c r="D1192">
        <v>1467</v>
      </c>
    </row>
    <row r="1193" spans="1:4" x14ac:dyDescent="0.3">
      <c r="A1193">
        <v>23077</v>
      </c>
      <c r="B1193">
        <v>2012</v>
      </c>
      <c r="C1193">
        <v>1109</v>
      </c>
      <c r="D1193">
        <v>1486</v>
      </c>
    </row>
    <row r="1194" spans="1:4" x14ac:dyDescent="0.3">
      <c r="A1194">
        <v>23077</v>
      </c>
      <c r="B1194">
        <v>2013</v>
      </c>
      <c r="C1194">
        <v>1105</v>
      </c>
      <c r="D1194">
        <v>1538</v>
      </c>
    </row>
    <row r="1195" spans="1:4" x14ac:dyDescent="0.3">
      <c r="A1195">
        <v>23077</v>
      </c>
      <c r="B1195">
        <v>2014</v>
      </c>
      <c r="C1195">
        <v>1124</v>
      </c>
      <c r="D1195">
        <v>1587</v>
      </c>
    </row>
    <row r="1196" spans="1:4" x14ac:dyDescent="0.3">
      <c r="A1196">
        <v>23077</v>
      </c>
      <c r="B1196">
        <v>2015</v>
      </c>
      <c r="C1196">
        <v>1151</v>
      </c>
      <c r="D1196">
        <v>1652</v>
      </c>
    </row>
    <row r="1197" spans="1:4" x14ac:dyDescent="0.3">
      <c r="A1197">
        <v>23077</v>
      </c>
      <c r="B1197">
        <v>2016</v>
      </c>
      <c r="C1197">
        <v>1139</v>
      </c>
      <c r="D1197">
        <v>1741</v>
      </c>
    </row>
    <row r="1198" spans="1:4" x14ac:dyDescent="0.3">
      <c r="A1198">
        <v>23077</v>
      </c>
      <c r="B1198">
        <v>2017</v>
      </c>
      <c r="C1198">
        <v>1132</v>
      </c>
      <c r="D1198">
        <v>1793</v>
      </c>
    </row>
    <row r="1199" spans="1:4" x14ac:dyDescent="0.3">
      <c r="A1199">
        <v>23077</v>
      </c>
      <c r="B1199">
        <v>2018</v>
      </c>
      <c r="C1199">
        <v>1139</v>
      </c>
      <c r="D1199">
        <v>1813</v>
      </c>
    </row>
    <row r="1200" spans="1:4" x14ac:dyDescent="0.3">
      <c r="A1200">
        <v>23077</v>
      </c>
      <c r="B1200">
        <v>2019</v>
      </c>
      <c r="C1200">
        <v>1126</v>
      </c>
      <c r="D1200">
        <v>1858</v>
      </c>
    </row>
    <row r="1201" spans="1:4" x14ac:dyDescent="0.3">
      <c r="A1201">
        <v>23081</v>
      </c>
      <c r="B1201">
        <v>2009</v>
      </c>
      <c r="C1201">
        <v>416</v>
      </c>
      <c r="D1201">
        <v>647</v>
      </c>
    </row>
    <row r="1202" spans="1:4" x14ac:dyDescent="0.3">
      <c r="A1202">
        <v>23081</v>
      </c>
      <c r="B1202">
        <v>2010</v>
      </c>
      <c r="C1202">
        <v>432</v>
      </c>
      <c r="D1202">
        <v>673</v>
      </c>
    </row>
    <row r="1203" spans="1:4" x14ac:dyDescent="0.3">
      <c r="A1203">
        <v>23081</v>
      </c>
      <c r="B1203">
        <v>2011</v>
      </c>
      <c r="C1203">
        <v>481</v>
      </c>
      <c r="D1203">
        <v>680</v>
      </c>
    </row>
    <row r="1204" spans="1:4" x14ac:dyDescent="0.3">
      <c r="A1204">
        <v>23081</v>
      </c>
      <c r="B1204">
        <v>2012</v>
      </c>
      <c r="C1204">
        <v>488</v>
      </c>
      <c r="D1204">
        <v>723</v>
      </c>
    </row>
    <row r="1205" spans="1:4" x14ac:dyDescent="0.3">
      <c r="A1205">
        <v>23081</v>
      </c>
      <c r="B1205">
        <v>2013</v>
      </c>
      <c r="C1205">
        <v>476</v>
      </c>
      <c r="D1205">
        <v>723</v>
      </c>
    </row>
    <row r="1206" spans="1:4" x14ac:dyDescent="0.3">
      <c r="A1206">
        <v>23081</v>
      </c>
      <c r="B1206">
        <v>2014</v>
      </c>
      <c r="C1206">
        <v>458</v>
      </c>
      <c r="D1206">
        <v>748</v>
      </c>
    </row>
    <row r="1207" spans="1:4" x14ac:dyDescent="0.3">
      <c r="A1207">
        <v>23081</v>
      </c>
      <c r="B1207">
        <v>2015</v>
      </c>
      <c r="C1207">
        <v>469</v>
      </c>
      <c r="D1207">
        <v>789</v>
      </c>
    </row>
    <row r="1208" spans="1:4" x14ac:dyDescent="0.3">
      <c r="A1208">
        <v>23081</v>
      </c>
      <c r="B1208">
        <v>2016</v>
      </c>
      <c r="C1208">
        <v>467</v>
      </c>
      <c r="D1208">
        <v>784</v>
      </c>
    </row>
    <row r="1209" spans="1:4" x14ac:dyDescent="0.3">
      <c r="A1209">
        <v>23081</v>
      </c>
      <c r="B1209">
        <v>2017</v>
      </c>
      <c r="C1209">
        <v>473</v>
      </c>
      <c r="D1209">
        <v>807</v>
      </c>
    </row>
    <row r="1210" spans="1:4" x14ac:dyDescent="0.3">
      <c r="A1210">
        <v>23081</v>
      </c>
      <c r="B1210">
        <v>2018</v>
      </c>
      <c r="C1210">
        <v>467</v>
      </c>
      <c r="D1210">
        <v>817</v>
      </c>
    </row>
    <row r="1211" spans="1:4" x14ac:dyDescent="0.3">
      <c r="A1211">
        <v>23081</v>
      </c>
      <c r="B1211">
        <v>2019</v>
      </c>
      <c r="C1211">
        <v>469</v>
      </c>
      <c r="D1211">
        <v>821</v>
      </c>
    </row>
    <row r="1212" spans="1:4" x14ac:dyDescent="0.3">
      <c r="A1212">
        <v>23086</v>
      </c>
      <c r="B1212">
        <v>2009</v>
      </c>
      <c r="C1212">
        <v>606</v>
      </c>
      <c r="D1212">
        <v>949</v>
      </c>
    </row>
    <row r="1213" spans="1:4" x14ac:dyDescent="0.3">
      <c r="A1213">
        <v>23086</v>
      </c>
      <c r="B1213">
        <v>2010</v>
      </c>
      <c r="C1213">
        <v>638</v>
      </c>
      <c r="D1213">
        <v>1005</v>
      </c>
    </row>
    <row r="1214" spans="1:4" x14ac:dyDescent="0.3">
      <c r="A1214">
        <v>23086</v>
      </c>
      <c r="B1214">
        <v>2011</v>
      </c>
      <c r="C1214">
        <v>656</v>
      </c>
      <c r="D1214">
        <v>1016</v>
      </c>
    </row>
    <row r="1215" spans="1:4" x14ac:dyDescent="0.3">
      <c r="A1215">
        <v>23086</v>
      </c>
      <c r="B1215">
        <v>2012</v>
      </c>
      <c r="C1215">
        <v>623</v>
      </c>
      <c r="D1215">
        <v>1033</v>
      </c>
    </row>
    <row r="1216" spans="1:4" x14ac:dyDescent="0.3">
      <c r="A1216">
        <v>23086</v>
      </c>
      <c r="B1216">
        <v>2013</v>
      </c>
      <c r="C1216">
        <v>638</v>
      </c>
      <c r="D1216">
        <v>1081</v>
      </c>
    </row>
    <row r="1217" spans="1:4" x14ac:dyDescent="0.3">
      <c r="A1217">
        <v>23086</v>
      </c>
      <c r="B1217">
        <v>2014</v>
      </c>
      <c r="C1217">
        <v>674</v>
      </c>
      <c r="D1217">
        <v>1110</v>
      </c>
    </row>
    <row r="1218" spans="1:4" x14ac:dyDescent="0.3">
      <c r="A1218">
        <v>23086</v>
      </c>
      <c r="B1218">
        <v>2015</v>
      </c>
      <c r="C1218">
        <v>687</v>
      </c>
      <c r="D1218">
        <v>1119</v>
      </c>
    </row>
    <row r="1219" spans="1:4" x14ac:dyDescent="0.3">
      <c r="A1219">
        <v>23086</v>
      </c>
      <c r="B1219">
        <v>2016</v>
      </c>
      <c r="C1219">
        <v>715</v>
      </c>
      <c r="D1219">
        <v>1099</v>
      </c>
    </row>
    <row r="1220" spans="1:4" x14ac:dyDescent="0.3">
      <c r="A1220">
        <v>23086</v>
      </c>
      <c r="B1220">
        <v>2017</v>
      </c>
      <c r="C1220">
        <v>708</v>
      </c>
      <c r="D1220">
        <v>1189</v>
      </c>
    </row>
    <row r="1221" spans="1:4" x14ac:dyDescent="0.3">
      <c r="A1221">
        <v>23086</v>
      </c>
      <c r="B1221">
        <v>2018</v>
      </c>
      <c r="C1221">
        <v>720</v>
      </c>
      <c r="D1221">
        <v>1216</v>
      </c>
    </row>
    <row r="1222" spans="1:4" x14ac:dyDescent="0.3">
      <c r="A1222">
        <v>23086</v>
      </c>
      <c r="B1222">
        <v>2019</v>
      </c>
      <c r="C1222">
        <v>749</v>
      </c>
      <c r="D1222">
        <v>1228</v>
      </c>
    </row>
    <row r="1223" spans="1:4" x14ac:dyDescent="0.3">
      <c r="A1223">
        <v>23088</v>
      </c>
      <c r="B1223">
        <v>2009</v>
      </c>
      <c r="C1223">
        <v>1632</v>
      </c>
      <c r="D1223">
        <v>2270</v>
      </c>
    </row>
    <row r="1224" spans="1:4" x14ac:dyDescent="0.3">
      <c r="A1224">
        <v>23088</v>
      </c>
      <c r="B1224">
        <v>2010</v>
      </c>
      <c r="C1224">
        <v>1720</v>
      </c>
      <c r="D1224">
        <v>2305</v>
      </c>
    </row>
    <row r="1225" spans="1:4" x14ac:dyDescent="0.3">
      <c r="A1225">
        <v>23088</v>
      </c>
      <c r="B1225">
        <v>2011</v>
      </c>
      <c r="C1225">
        <v>1742</v>
      </c>
      <c r="D1225">
        <v>2392</v>
      </c>
    </row>
    <row r="1226" spans="1:4" x14ac:dyDescent="0.3">
      <c r="A1226">
        <v>23088</v>
      </c>
      <c r="B1226">
        <v>2012</v>
      </c>
      <c r="C1226">
        <v>1770</v>
      </c>
      <c r="D1226">
        <v>2459</v>
      </c>
    </row>
    <row r="1227" spans="1:4" x14ac:dyDescent="0.3">
      <c r="A1227">
        <v>23088</v>
      </c>
      <c r="B1227">
        <v>2013</v>
      </c>
      <c r="C1227">
        <v>1774</v>
      </c>
      <c r="D1227">
        <v>2576</v>
      </c>
    </row>
    <row r="1228" spans="1:4" x14ac:dyDescent="0.3">
      <c r="A1228">
        <v>23088</v>
      </c>
      <c r="B1228">
        <v>2014</v>
      </c>
      <c r="C1228">
        <v>1826</v>
      </c>
      <c r="D1228">
        <v>2648</v>
      </c>
    </row>
    <row r="1229" spans="1:4" x14ac:dyDescent="0.3">
      <c r="A1229">
        <v>23088</v>
      </c>
      <c r="B1229">
        <v>2015</v>
      </c>
      <c r="C1229">
        <v>1857</v>
      </c>
      <c r="D1229">
        <v>2724</v>
      </c>
    </row>
    <row r="1230" spans="1:4" x14ac:dyDescent="0.3">
      <c r="A1230">
        <v>23088</v>
      </c>
      <c r="B1230">
        <v>2016</v>
      </c>
      <c r="C1230">
        <v>1885</v>
      </c>
      <c r="D1230">
        <v>2840</v>
      </c>
    </row>
    <row r="1231" spans="1:4" x14ac:dyDescent="0.3">
      <c r="A1231">
        <v>23088</v>
      </c>
      <c r="B1231">
        <v>2017</v>
      </c>
      <c r="C1231">
        <v>1932</v>
      </c>
      <c r="D1231">
        <v>2924</v>
      </c>
    </row>
    <row r="1232" spans="1:4" x14ac:dyDescent="0.3">
      <c r="A1232">
        <v>23088</v>
      </c>
      <c r="B1232">
        <v>2018</v>
      </c>
      <c r="C1232">
        <v>1986</v>
      </c>
      <c r="D1232">
        <v>3005</v>
      </c>
    </row>
    <row r="1233" spans="1:4" x14ac:dyDescent="0.3">
      <c r="A1233">
        <v>23088</v>
      </c>
      <c r="B1233">
        <v>2019</v>
      </c>
      <c r="C1233">
        <v>2033</v>
      </c>
      <c r="D1233">
        <v>3124</v>
      </c>
    </row>
    <row r="1234" spans="1:4" x14ac:dyDescent="0.3">
      <c r="A1234">
        <v>23094</v>
      </c>
      <c r="B1234">
        <v>2009</v>
      </c>
      <c r="C1234">
        <v>965</v>
      </c>
      <c r="D1234">
        <v>1296</v>
      </c>
    </row>
    <row r="1235" spans="1:4" x14ac:dyDescent="0.3">
      <c r="A1235">
        <v>23094</v>
      </c>
      <c r="B1235">
        <v>2010</v>
      </c>
      <c r="C1235">
        <v>961</v>
      </c>
      <c r="D1235">
        <v>1326</v>
      </c>
    </row>
    <row r="1236" spans="1:4" x14ac:dyDescent="0.3">
      <c r="A1236">
        <v>23094</v>
      </c>
      <c r="B1236">
        <v>2011</v>
      </c>
      <c r="C1236">
        <v>1006</v>
      </c>
      <c r="D1236">
        <v>1374</v>
      </c>
    </row>
    <row r="1237" spans="1:4" x14ac:dyDescent="0.3">
      <c r="A1237">
        <v>23094</v>
      </c>
      <c r="B1237">
        <v>2012</v>
      </c>
      <c r="C1237">
        <v>1050</v>
      </c>
      <c r="D1237">
        <v>1400</v>
      </c>
    </row>
    <row r="1238" spans="1:4" x14ac:dyDescent="0.3">
      <c r="A1238">
        <v>23094</v>
      </c>
      <c r="B1238">
        <v>2013</v>
      </c>
      <c r="C1238">
        <v>1046</v>
      </c>
      <c r="D1238">
        <v>1482</v>
      </c>
    </row>
    <row r="1239" spans="1:4" x14ac:dyDescent="0.3">
      <c r="A1239">
        <v>23094</v>
      </c>
      <c r="B1239">
        <v>2014</v>
      </c>
      <c r="C1239">
        <v>1038</v>
      </c>
      <c r="D1239">
        <v>1531</v>
      </c>
    </row>
    <row r="1240" spans="1:4" x14ac:dyDescent="0.3">
      <c r="A1240">
        <v>23094</v>
      </c>
      <c r="B1240">
        <v>2015</v>
      </c>
      <c r="C1240">
        <v>1044</v>
      </c>
      <c r="D1240">
        <v>1577</v>
      </c>
    </row>
    <row r="1241" spans="1:4" x14ac:dyDescent="0.3">
      <c r="A1241">
        <v>23094</v>
      </c>
      <c r="B1241">
        <v>2016</v>
      </c>
      <c r="C1241">
        <v>1059</v>
      </c>
      <c r="D1241">
        <v>1585</v>
      </c>
    </row>
    <row r="1242" spans="1:4" x14ac:dyDescent="0.3">
      <c r="A1242">
        <v>23094</v>
      </c>
      <c r="B1242">
        <v>2017</v>
      </c>
      <c r="C1242">
        <v>1103</v>
      </c>
      <c r="D1242">
        <v>1595</v>
      </c>
    </row>
    <row r="1243" spans="1:4" x14ac:dyDescent="0.3">
      <c r="A1243">
        <v>23094</v>
      </c>
      <c r="B1243">
        <v>2018</v>
      </c>
      <c r="C1243">
        <v>1127</v>
      </c>
      <c r="D1243">
        <v>1643</v>
      </c>
    </row>
    <row r="1244" spans="1:4" x14ac:dyDescent="0.3">
      <c r="A1244">
        <v>23094</v>
      </c>
      <c r="B1244">
        <v>2019</v>
      </c>
      <c r="C1244">
        <v>1091</v>
      </c>
      <c r="D1244">
        <v>1671</v>
      </c>
    </row>
    <row r="1245" spans="1:4" x14ac:dyDescent="0.3">
      <c r="A1245">
        <v>23096</v>
      </c>
      <c r="B1245">
        <v>2009</v>
      </c>
      <c r="C1245">
        <v>933</v>
      </c>
      <c r="D1245">
        <v>1518</v>
      </c>
    </row>
    <row r="1246" spans="1:4" x14ac:dyDescent="0.3">
      <c r="A1246">
        <v>23096</v>
      </c>
      <c r="B1246">
        <v>2010</v>
      </c>
      <c r="C1246">
        <v>971</v>
      </c>
      <c r="D1246">
        <v>1499</v>
      </c>
    </row>
    <row r="1247" spans="1:4" x14ac:dyDescent="0.3">
      <c r="A1247">
        <v>23096</v>
      </c>
      <c r="B1247">
        <v>2011</v>
      </c>
      <c r="C1247">
        <v>1054</v>
      </c>
      <c r="D1247">
        <v>1539</v>
      </c>
    </row>
    <row r="1248" spans="1:4" x14ac:dyDescent="0.3">
      <c r="A1248">
        <v>23096</v>
      </c>
      <c r="B1248">
        <v>2012</v>
      </c>
      <c r="C1248">
        <v>1018</v>
      </c>
      <c r="D1248">
        <v>1569</v>
      </c>
    </row>
    <row r="1249" spans="1:4" x14ac:dyDescent="0.3">
      <c r="A1249">
        <v>23096</v>
      </c>
      <c r="B1249">
        <v>2013</v>
      </c>
      <c r="C1249">
        <v>1059</v>
      </c>
      <c r="D1249">
        <v>1572</v>
      </c>
    </row>
    <row r="1250" spans="1:4" x14ac:dyDescent="0.3">
      <c r="A1250">
        <v>23096</v>
      </c>
      <c r="B1250">
        <v>2014</v>
      </c>
      <c r="C1250">
        <v>1065</v>
      </c>
      <c r="D1250">
        <v>1634</v>
      </c>
    </row>
    <row r="1251" spans="1:4" x14ac:dyDescent="0.3">
      <c r="A1251">
        <v>23096</v>
      </c>
      <c r="B1251">
        <v>2015</v>
      </c>
      <c r="C1251">
        <v>1040</v>
      </c>
      <c r="D1251">
        <v>1729</v>
      </c>
    </row>
    <row r="1252" spans="1:4" x14ac:dyDescent="0.3">
      <c r="A1252">
        <v>23096</v>
      </c>
      <c r="B1252">
        <v>2016</v>
      </c>
      <c r="C1252">
        <v>1019</v>
      </c>
      <c r="D1252">
        <v>1764</v>
      </c>
    </row>
    <row r="1253" spans="1:4" x14ac:dyDescent="0.3">
      <c r="A1253">
        <v>23096</v>
      </c>
      <c r="B1253">
        <v>2017</v>
      </c>
      <c r="C1253">
        <v>986</v>
      </c>
      <c r="D1253">
        <v>1763</v>
      </c>
    </row>
    <row r="1254" spans="1:4" x14ac:dyDescent="0.3">
      <c r="A1254">
        <v>23096</v>
      </c>
      <c r="B1254">
        <v>2018</v>
      </c>
      <c r="C1254">
        <v>964</v>
      </c>
      <c r="D1254">
        <v>1764</v>
      </c>
    </row>
    <row r="1255" spans="1:4" x14ac:dyDescent="0.3">
      <c r="A1255">
        <v>23096</v>
      </c>
      <c r="B1255">
        <v>2019</v>
      </c>
      <c r="C1255">
        <v>954</v>
      </c>
      <c r="D1255">
        <v>1755</v>
      </c>
    </row>
    <row r="1256" spans="1:4" x14ac:dyDescent="0.3">
      <c r="A1256">
        <v>23097</v>
      </c>
      <c r="B1256">
        <v>2009</v>
      </c>
      <c r="C1256">
        <v>374</v>
      </c>
      <c r="D1256">
        <v>635</v>
      </c>
    </row>
    <row r="1257" spans="1:4" x14ac:dyDescent="0.3">
      <c r="A1257">
        <v>23097</v>
      </c>
      <c r="B1257">
        <v>2010</v>
      </c>
      <c r="C1257">
        <v>407</v>
      </c>
      <c r="D1257">
        <v>645</v>
      </c>
    </row>
    <row r="1258" spans="1:4" x14ac:dyDescent="0.3">
      <c r="A1258">
        <v>23097</v>
      </c>
      <c r="B1258">
        <v>2011</v>
      </c>
      <c r="C1258">
        <v>394</v>
      </c>
      <c r="D1258">
        <v>646</v>
      </c>
    </row>
    <row r="1259" spans="1:4" x14ac:dyDescent="0.3">
      <c r="A1259">
        <v>23097</v>
      </c>
      <c r="B1259">
        <v>2012</v>
      </c>
      <c r="C1259">
        <v>410</v>
      </c>
      <c r="D1259">
        <v>662</v>
      </c>
    </row>
    <row r="1260" spans="1:4" x14ac:dyDescent="0.3">
      <c r="A1260">
        <v>23097</v>
      </c>
      <c r="B1260">
        <v>2013</v>
      </c>
      <c r="C1260">
        <v>414</v>
      </c>
      <c r="D1260">
        <v>691</v>
      </c>
    </row>
    <row r="1261" spans="1:4" x14ac:dyDescent="0.3">
      <c r="A1261">
        <v>23097</v>
      </c>
      <c r="B1261">
        <v>2014</v>
      </c>
      <c r="C1261">
        <v>394</v>
      </c>
      <c r="D1261">
        <v>715</v>
      </c>
    </row>
    <row r="1262" spans="1:4" x14ac:dyDescent="0.3">
      <c r="A1262">
        <v>23097</v>
      </c>
      <c r="B1262">
        <v>2015</v>
      </c>
      <c r="C1262">
        <v>385</v>
      </c>
      <c r="D1262">
        <v>744</v>
      </c>
    </row>
    <row r="1263" spans="1:4" x14ac:dyDescent="0.3">
      <c r="A1263">
        <v>23097</v>
      </c>
      <c r="B1263">
        <v>2016</v>
      </c>
      <c r="C1263">
        <v>382</v>
      </c>
      <c r="D1263">
        <v>781</v>
      </c>
    </row>
    <row r="1264" spans="1:4" x14ac:dyDescent="0.3">
      <c r="A1264">
        <v>23097</v>
      </c>
      <c r="B1264">
        <v>2017</v>
      </c>
      <c r="C1264">
        <v>377</v>
      </c>
      <c r="D1264">
        <v>758</v>
      </c>
    </row>
    <row r="1265" spans="1:4" x14ac:dyDescent="0.3">
      <c r="A1265">
        <v>23097</v>
      </c>
      <c r="B1265">
        <v>2018</v>
      </c>
      <c r="C1265">
        <v>399</v>
      </c>
      <c r="D1265">
        <v>754</v>
      </c>
    </row>
    <row r="1266" spans="1:4" x14ac:dyDescent="0.3">
      <c r="A1266">
        <v>23097</v>
      </c>
      <c r="B1266">
        <v>2019</v>
      </c>
      <c r="C1266">
        <v>404</v>
      </c>
      <c r="D1266">
        <v>760</v>
      </c>
    </row>
    <row r="1267" spans="1:4" x14ac:dyDescent="0.3">
      <c r="A1267">
        <v>23098</v>
      </c>
      <c r="B1267">
        <v>2009</v>
      </c>
      <c r="C1267">
        <v>148</v>
      </c>
      <c r="D1267">
        <v>269</v>
      </c>
    </row>
    <row r="1268" spans="1:4" x14ac:dyDescent="0.3">
      <c r="A1268">
        <v>23098</v>
      </c>
      <c r="B1268">
        <v>2010</v>
      </c>
      <c r="C1268">
        <v>159</v>
      </c>
      <c r="D1268">
        <v>277</v>
      </c>
    </row>
    <row r="1269" spans="1:4" x14ac:dyDescent="0.3">
      <c r="A1269">
        <v>23098</v>
      </c>
      <c r="B1269">
        <v>2011</v>
      </c>
      <c r="C1269">
        <v>171</v>
      </c>
      <c r="D1269">
        <v>272</v>
      </c>
    </row>
    <row r="1270" spans="1:4" x14ac:dyDescent="0.3">
      <c r="A1270">
        <v>23098</v>
      </c>
      <c r="B1270">
        <v>2012</v>
      </c>
      <c r="C1270">
        <v>181</v>
      </c>
      <c r="D1270">
        <v>284</v>
      </c>
    </row>
    <row r="1271" spans="1:4" x14ac:dyDescent="0.3">
      <c r="A1271">
        <v>23098</v>
      </c>
      <c r="B1271">
        <v>2013</v>
      </c>
      <c r="C1271">
        <v>190</v>
      </c>
      <c r="D1271">
        <v>288</v>
      </c>
    </row>
    <row r="1272" spans="1:4" x14ac:dyDescent="0.3">
      <c r="A1272">
        <v>23098</v>
      </c>
      <c r="B1272">
        <v>2014</v>
      </c>
      <c r="C1272">
        <v>194</v>
      </c>
      <c r="D1272">
        <v>287</v>
      </c>
    </row>
    <row r="1273" spans="1:4" x14ac:dyDescent="0.3">
      <c r="A1273">
        <v>23098</v>
      </c>
      <c r="B1273">
        <v>2015</v>
      </c>
      <c r="C1273">
        <v>197</v>
      </c>
      <c r="D1273">
        <v>276</v>
      </c>
    </row>
    <row r="1274" spans="1:4" x14ac:dyDescent="0.3">
      <c r="A1274">
        <v>23098</v>
      </c>
      <c r="B1274">
        <v>2016</v>
      </c>
      <c r="C1274">
        <v>182</v>
      </c>
      <c r="D1274">
        <v>292</v>
      </c>
    </row>
    <row r="1275" spans="1:4" x14ac:dyDescent="0.3">
      <c r="A1275">
        <v>23098</v>
      </c>
      <c r="B1275">
        <v>2017</v>
      </c>
      <c r="C1275">
        <v>186</v>
      </c>
      <c r="D1275">
        <v>292</v>
      </c>
    </row>
    <row r="1276" spans="1:4" x14ac:dyDescent="0.3">
      <c r="A1276">
        <v>23098</v>
      </c>
      <c r="B1276">
        <v>2018</v>
      </c>
      <c r="C1276">
        <v>196</v>
      </c>
      <c r="D1276">
        <v>288</v>
      </c>
    </row>
    <row r="1277" spans="1:4" x14ac:dyDescent="0.3">
      <c r="A1277">
        <v>23098</v>
      </c>
      <c r="B1277">
        <v>2019</v>
      </c>
      <c r="C1277">
        <v>187</v>
      </c>
      <c r="D1277">
        <v>295</v>
      </c>
    </row>
    <row r="1278" spans="1:4" x14ac:dyDescent="0.3">
      <c r="A1278">
        <v>23099</v>
      </c>
      <c r="B1278">
        <v>2009</v>
      </c>
      <c r="C1278">
        <v>263</v>
      </c>
      <c r="D1278">
        <v>335</v>
      </c>
    </row>
    <row r="1279" spans="1:4" x14ac:dyDescent="0.3">
      <c r="A1279">
        <v>23099</v>
      </c>
      <c r="B1279">
        <v>2010</v>
      </c>
      <c r="C1279">
        <v>295</v>
      </c>
      <c r="D1279">
        <v>368</v>
      </c>
    </row>
    <row r="1280" spans="1:4" x14ac:dyDescent="0.3">
      <c r="A1280">
        <v>23099</v>
      </c>
      <c r="B1280">
        <v>2011</v>
      </c>
      <c r="C1280">
        <v>329</v>
      </c>
      <c r="D1280">
        <v>400</v>
      </c>
    </row>
    <row r="1281" spans="1:4" x14ac:dyDescent="0.3">
      <c r="A1281">
        <v>23099</v>
      </c>
      <c r="B1281">
        <v>2012</v>
      </c>
      <c r="C1281">
        <v>323</v>
      </c>
      <c r="D1281">
        <v>398</v>
      </c>
    </row>
    <row r="1282" spans="1:4" x14ac:dyDescent="0.3">
      <c r="A1282">
        <v>23099</v>
      </c>
      <c r="B1282">
        <v>2013</v>
      </c>
      <c r="C1282">
        <v>316</v>
      </c>
      <c r="D1282">
        <v>386</v>
      </c>
    </row>
    <row r="1283" spans="1:4" x14ac:dyDescent="0.3">
      <c r="A1283">
        <v>23099</v>
      </c>
      <c r="B1283">
        <v>2014</v>
      </c>
      <c r="C1283">
        <v>321</v>
      </c>
      <c r="D1283">
        <v>409</v>
      </c>
    </row>
    <row r="1284" spans="1:4" x14ac:dyDescent="0.3">
      <c r="A1284">
        <v>23099</v>
      </c>
      <c r="B1284">
        <v>2015</v>
      </c>
      <c r="C1284">
        <v>303</v>
      </c>
      <c r="D1284">
        <v>432</v>
      </c>
    </row>
    <row r="1285" spans="1:4" x14ac:dyDescent="0.3">
      <c r="A1285">
        <v>23099</v>
      </c>
      <c r="B1285">
        <v>2016</v>
      </c>
      <c r="C1285">
        <v>312</v>
      </c>
      <c r="D1285">
        <v>451</v>
      </c>
    </row>
    <row r="1286" spans="1:4" x14ac:dyDescent="0.3">
      <c r="A1286">
        <v>23099</v>
      </c>
      <c r="B1286">
        <v>2017</v>
      </c>
      <c r="C1286">
        <v>329</v>
      </c>
      <c r="D1286">
        <v>472</v>
      </c>
    </row>
    <row r="1287" spans="1:4" x14ac:dyDescent="0.3">
      <c r="A1287">
        <v>23099</v>
      </c>
      <c r="B1287">
        <v>2018</v>
      </c>
      <c r="C1287">
        <v>336</v>
      </c>
      <c r="D1287">
        <v>489</v>
      </c>
    </row>
    <row r="1288" spans="1:4" x14ac:dyDescent="0.3">
      <c r="A1288">
        <v>23099</v>
      </c>
      <c r="B1288">
        <v>2019</v>
      </c>
      <c r="C1288">
        <v>315</v>
      </c>
      <c r="D1288">
        <v>488</v>
      </c>
    </row>
    <row r="1289" spans="1:4" x14ac:dyDescent="0.3">
      <c r="A1289">
        <v>23100</v>
      </c>
      <c r="B1289">
        <v>2009</v>
      </c>
      <c r="C1289">
        <v>129</v>
      </c>
      <c r="D1289">
        <v>246</v>
      </c>
    </row>
    <row r="1290" spans="1:4" x14ac:dyDescent="0.3">
      <c r="A1290">
        <v>23100</v>
      </c>
      <c r="B1290">
        <v>2010</v>
      </c>
      <c r="C1290">
        <v>154</v>
      </c>
      <c r="D1290">
        <v>235</v>
      </c>
    </row>
    <row r="1291" spans="1:4" x14ac:dyDescent="0.3">
      <c r="A1291">
        <v>23100</v>
      </c>
      <c r="B1291">
        <v>2011</v>
      </c>
      <c r="C1291">
        <v>133</v>
      </c>
      <c r="D1291">
        <v>233</v>
      </c>
    </row>
    <row r="1292" spans="1:4" x14ac:dyDescent="0.3">
      <c r="A1292">
        <v>23100</v>
      </c>
      <c r="B1292">
        <v>2012</v>
      </c>
      <c r="C1292">
        <v>144</v>
      </c>
      <c r="D1292">
        <v>227</v>
      </c>
    </row>
    <row r="1293" spans="1:4" x14ac:dyDescent="0.3">
      <c r="A1293">
        <v>23100</v>
      </c>
      <c r="B1293">
        <v>2013</v>
      </c>
      <c r="C1293">
        <v>145</v>
      </c>
      <c r="D1293">
        <v>228</v>
      </c>
    </row>
    <row r="1294" spans="1:4" x14ac:dyDescent="0.3">
      <c r="A1294">
        <v>23100</v>
      </c>
      <c r="B1294">
        <v>2014</v>
      </c>
      <c r="C1294">
        <v>145</v>
      </c>
      <c r="D1294">
        <v>216</v>
      </c>
    </row>
    <row r="1295" spans="1:4" x14ac:dyDescent="0.3">
      <c r="A1295">
        <v>23100</v>
      </c>
      <c r="B1295">
        <v>2015</v>
      </c>
      <c r="C1295">
        <v>163</v>
      </c>
      <c r="D1295">
        <v>212</v>
      </c>
    </row>
    <row r="1296" spans="1:4" x14ac:dyDescent="0.3">
      <c r="A1296">
        <v>23100</v>
      </c>
      <c r="B1296">
        <v>2016</v>
      </c>
      <c r="C1296">
        <v>160</v>
      </c>
      <c r="D1296">
        <v>244</v>
      </c>
    </row>
    <row r="1297" spans="1:4" x14ac:dyDescent="0.3">
      <c r="A1297">
        <v>23100</v>
      </c>
      <c r="B1297">
        <v>2017</v>
      </c>
      <c r="C1297">
        <v>177</v>
      </c>
      <c r="D1297">
        <v>237</v>
      </c>
    </row>
    <row r="1298" spans="1:4" x14ac:dyDescent="0.3">
      <c r="A1298">
        <v>23100</v>
      </c>
      <c r="B1298">
        <v>2018</v>
      </c>
      <c r="C1298">
        <v>168</v>
      </c>
      <c r="D1298">
        <v>241</v>
      </c>
    </row>
    <row r="1299" spans="1:4" x14ac:dyDescent="0.3">
      <c r="A1299">
        <v>23100</v>
      </c>
      <c r="B1299">
        <v>2019</v>
      </c>
      <c r="C1299">
        <v>163</v>
      </c>
      <c r="D1299">
        <v>256</v>
      </c>
    </row>
    <row r="1300" spans="1:4" x14ac:dyDescent="0.3">
      <c r="A1300">
        <v>23101</v>
      </c>
      <c r="B1300">
        <v>2009</v>
      </c>
      <c r="C1300">
        <v>640</v>
      </c>
      <c r="D1300">
        <v>1160</v>
      </c>
    </row>
    <row r="1301" spans="1:4" x14ac:dyDescent="0.3">
      <c r="A1301">
        <v>23101</v>
      </c>
      <c r="B1301">
        <v>2010</v>
      </c>
      <c r="C1301">
        <v>655</v>
      </c>
      <c r="D1301">
        <v>1111</v>
      </c>
    </row>
    <row r="1302" spans="1:4" x14ac:dyDescent="0.3">
      <c r="A1302">
        <v>23101</v>
      </c>
      <c r="B1302">
        <v>2011</v>
      </c>
      <c r="C1302">
        <v>631</v>
      </c>
      <c r="D1302">
        <v>1093</v>
      </c>
    </row>
    <row r="1303" spans="1:4" x14ac:dyDescent="0.3">
      <c r="A1303">
        <v>23101</v>
      </c>
      <c r="B1303">
        <v>2012</v>
      </c>
      <c r="C1303">
        <v>656</v>
      </c>
      <c r="D1303">
        <v>1088</v>
      </c>
    </row>
    <row r="1304" spans="1:4" x14ac:dyDescent="0.3">
      <c r="A1304">
        <v>23101</v>
      </c>
      <c r="B1304">
        <v>2013</v>
      </c>
      <c r="C1304">
        <v>644</v>
      </c>
      <c r="D1304">
        <v>1078</v>
      </c>
    </row>
    <row r="1305" spans="1:4" x14ac:dyDescent="0.3">
      <c r="A1305">
        <v>23101</v>
      </c>
      <c r="B1305">
        <v>2014</v>
      </c>
      <c r="C1305">
        <v>649</v>
      </c>
      <c r="D1305">
        <v>1054</v>
      </c>
    </row>
    <row r="1306" spans="1:4" x14ac:dyDescent="0.3">
      <c r="A1306">
        <v>23101</v>
      </c>
      <c r="B1306">
        <v>2015</v>
      </c>
      <c r="C1306">
        <v>661</v>
      </c>
      <c r="D1306">
        <v>1050</v>
      </c>
    </row>
    <row r="1307" spans="1:4" x14ac:dyDescent="0.3">
      <c r="A1307">
        <v>23101</v>
      </c>
      <c r="B1307">
        <v>2016</v>
      </c>
      <c r="C1307">
        <v>655</v>
      </c>
      <c r="D1307">
        <v>1070</v>
      </c>
    </row>
    <row r="1308" spans="1:4" x14ac:dyDescent="0.3">
      <c r="A1308">
        <v>23101</v>
      </c>
      <c r="B1308">
        <v>2017</v>
      </c>
      <c r="C1308">
        <v>672</v>
      </c>
      <c r="D1308">
        <v>1091</v>
      </c>
    </row>
    <row r="1309" spans="1:4" x14ac:dyDescent="0.3">
      <c r="A1309">
        <v>23101</v>
      </c>
      <c r="B1309">
        <v>2018</v>
      </c>
      <c r="C1309">
        <v>703</v>
      </c>
      <c r="D1309">
        <v>1118</v>
      </c>
    </row>
    <row r="1310" spans="1:4" x14ac:dyDescent="0.3">
      <c r="A1310">
        <v>23101</v>
      </c>
      <c r="B1310">
        <v>2019</v>
      </c>
      <c r="C1310">
        <v>711</v>
      </c>
      <c r="D1310">
        <v>1152</v>
      </c>
    </row>
    <row r="1311" spans="1:4" x14ac:dyDescent="0.3">
      <c r="A1311">
        <v>23102</v>
      </c>
      <c r="B1311">
        <v>2009</v>
      </c>
      <c r="C1311">
        <v>667</v>
      </c>
      <c r="D1311">
        <v>1070</v>
      </c>
    </row>
    <row r="1312" spans="1:4" x14ac:dyDescent="0.3">
      <c r="A1312">
        <v>23102</v>
      </c>
      <c r="B1312">
        <v>2010</v>
      </c>
      <c r="C1312">
        <v>702</v>
      </c>
      <c r="D1312">
        <v>1062</v>
      </c>
    </row>
    <row r="1313" spans="1:4" x14ac:dyDescent="0.3">
      <c r="A1313">
        <v>23102</v>
      </c>
      <c r="B1313">
        <v>2011</v>
      </c>
      <c r="C1313">
        <v>709</v>
      </c>
      <c r="D1313">
        <v>1062</v>
      </c>
    </row>
    <row r="1314" spans="1:4" x14ac:dyDescent="0.3">
      <c r="A1314">
        <v>23102</v>
      </c>
      <c r="B1314">
        <v>2012</v>
      </c>
      <c r="C1314">
        <v>714</v>
      </c>
      <c r="D1314">
        <v>1087</v>
      </c>
    </row>
    <row r="1315" spans="1:4" x14ac:dyDescent="0.3">
      <c r="A1315">
        <v>23102</v>
      </c>
      <c r="B1315">
        <v>2013</v>
      </c>
      <c r="C1315">
        <v>699</v>
      </c>
      <c r="D1315">
        <v>1108</v>
      </c>
    </row>
    <row r="1316" spans="1:4" x14ac:dyDescent="0.3">
      <c r="A1316">
        <v>23102</v>
      </c>
      <c r="B1316">
        <v>2014</v>
      </c>
      <c r="C1316">
        <v>726</v>
      </c>
      <c r="D1316">
        <v>1114</v>
      </c>
    </row>
    <row r="1317" spans="1:4" x14ac:dyDescent="0.3">
      <c r="A1317">
        <v>23102</v>
      </c>
      <c r="B1317">
        <v>2015</v>
      </c>
      <c r="C1317">
        <v>695</v>
      </c>
      <c r="D1317">
        <v>1121</v>
      </c>
    </row>
    <row r="1318" spans="1:4" x14ac:dyDescent="0.3">
      <c r="A1318">
        <v>23102</v>
      </c>
      <c r="B1318">
        <v>2016</v>
      </c>
      <c r="C1318">
        <v>676</v>
      </c>
      <c r="D1318">
        <v>1147</v>
      </c>
    </row>
    <row r="1319" spans="1:4" x14ac:dyDescent="0.3">
      <c r="A1319">
        <v>23102</v>
      </c>
      <c r="B1319">
        <v>2017</v>
      </c>
      <c r="C1319">
        <v>718</v>
      </c>
      <c r="D1319">
        <v>1157</v>
      </c>
    </row>
    <row r="1320" spans="1:4" x14ac:dyDescent="0.3">
      <c r="A1320">
        <v>23102</v>
      </c>
      <c r="B1320">
        <v>2018</v>
      </c>
      <c r="C1320">
        <v>765</v>
      </c>
      <c r="D1320">
        <v>1179</v>
      </c>
    </row>
    <row r="1321" spans="1:4" x14ac:dyDescent="0.3">
      <c r="A1321">
        <v>23102</v>
      </c>
      <c r="B1321">
        <v>2019</v>
      </c>
      <c r="C1321">
        <v>773</v>
      </c>
      <c r="D1321">
        <v>1224</v>
      </c>
    </row>
    <row r="1322" spans="1:4" x14ac:dyDescent="0.3">
      <c r="A1322">
        <v>23103</v>
      </c>
      <c r="B1322">
        <v>2009</v>
      </c>
      <c r="C1322">
        <v>444</v>
      </c>
      <c r="D1322">
        <v>845</v>
      </c>
    </row>
    <row r="1323" spans="1:4" x14ac:dyDescent="0.3">
      <c r="A1323">
        <v>23103</v>
      </c>
      <c r="B1323">
        <v>2010</v>
      </c>
      <c r="C1323">
        <v>469</v>
      </c>
      <c r="D1323">
        <v>852</v>
      </c>
    </row>
    <row r="1324" spans="1:4" x14ac:dyDescent="0.3">
      <c r="A1324">
        <v>23103</v>
      </c>
      <c r="B1324">
        <v>2011</v>
      </c>
      <c r="C1324">
        <v>515</v>
      </c>
      <c r="D1324">
        <v>856</v>
      </c>
    </row>
    <row r="1325" spans="1:4" x14ac:dyDescent="0.3">
      <c r="A1325">
        <v>23103</v>
      </c>
      <c r="B1325">
        <v>2012</v>
      </c>
      <c r="C1325">
        <v>545</v>
      </c>
      <c r="D1325">
        <v>846</v>
      </c>
    </row>
    <row r="1326" spans="1:4" x14ac:dyDescent="0.3">
      <c r="A1326">
        <v>23103</v>
      </c>
      <c r="B1326">
        <v>2013</v>
      </c>
      <c r="C1326">
        <v>546</v>
      </c>
      <c r="D1326">
        <v>869</v>
      </c>
    </row>
    <row r="1327" spans="1:4" x14ac:dyDescent="0.3">
      <c r="A1327">
        <v>23103</v>
      </c>
      <c r="B1327">
        <v>2014</v>
      </c>
      <c r="C1327">
        <v>542</v>
      </c>
      <c r="D1327">
        <v>851</v>
      </c>
    </row>
    <row r="1328" spans="1:4" x14ac:dyDescent="0.3">
      <c r="A1328">
        <v>23103</v>
      </c>
      <c r="B1328">
        <v>2015</v>
      </c>
      <c r="C1328">
        <v>549</v>
      </c>
      <c r="D1328">
        <v>879</v>
      </c>
    </row>
    <row r="1329" spans="1:4" x14ac:dyDescent="0.3">
      <c r="A1329">
        <v>23103</v>
      </c>
      <c r="B1329">
        <v>2016</v>
      </c>
      <c r="C1329">
        <v>553</v>
      </c>
      <c r="D1329">
        <v>931</v>
      </c>
    </row>
    <row r="1330" spans="1:4" x14ac:dyDescent="0.3">
      <c r="A1330">
        <v>23103</v>
      </c>
      <c r="B1330">
        <v>2017</v>
      </c>
      <c r="C1330">
        <v>577</v>
      </c>
      <c r="D1330">
        <v>976</v>
      </c>
    </row>
    <row r="1331" spans="1:4" x14ac:dyDescent="0.3">
      <c r="A1331">
        <v>23103</v>
      </c>
      <c r="B1331">
        <v>2018</v>
      </c>
      <c r="C1331">
        <v>566</v>
      </c>
      <c r="D1331">
        <v>992</v>
      </c>
    </row>
    <row r="1332" spans="1:4" x14ac:dyDescent="0.3">
      <c r="A1332">
        <v>23103</v>
      </c>
      <c r="B1332">
        <v>2019</v>
      </c>
      <c r="C1332">
        <v>567</v>
      </c>
      <c r="D1332">
        <v>1009</v>
      </c>
    </row>
    <row r="1333" spans="1:4" x14ac:dyDescent="0.3">
      <c r="A1333">
        <v>23104</v>
      </c>
      <c r="B1333">
        <v>2009</v>
      </c>
      <c r="C1333">
        <v>370</v>
      </c>
      <c r="D1333">
        <v>660</v>
      </c>
    </row>
    <row r="1334" spans="1:4" x14ac:dyDescent="0.3">
      <c r="A1334">
        <v>23104</v>
      </c>
      <c r="B1334">
        <v>2010</v>
      </c>
      <c r="C1334">
        <v>376</v>
      </c>
      <c r="D1334">
        <v>708</v>
      </c>
    </row>
    <row r="1335" spans="1:4" x14ac:dyDescent="0.3">
      <c r="A1335">
        <v>23104</v>
      </c>
      <c r="B1335">
        <v>2011</v>
      </c>
      <c r="C1335">
        <v>383</v>
      </c>
      <c r="D1335">
        <v>696</v>
      </c>
    </row>
    <row r="1336" spans="1:4" x14ac:dyDescent="0.3">
      <c r="A1336">
        <v>23104</v>
      </c>
      <c r="B1336">
        <v>2012</v>
      </c>
      <c r="C1336">
        <v>381</v>
      </c>
      <c r="D1336">
        <v>703</v>
      </c>
    </row>
    <row r="1337" spans="1:4" x14ac:dyDescent="0.3">
      <c r="A1337">
        <v>23104</v>
      </c>
      <c r="B1337">
        <v>2013</v>
      </c>
      <c r="C1337">
        <v>419</v>
      </c>
      <c r="D1337">
        <v>684</v>
      </c>
    </row>
    <row r="1338" spans="1:4" x14ac:dyDescent="0.3">
      <c r="A1338">
        <v>23104</v>
      </c>
      <c r="B1338">
        <v>2014</v>
      </c>
      <c r="C1338">
        <v>426</v>
      </c>
      <c r="D1338">
        <v>728</v>
      </c>
    </row>
    <row r="1339" spans="1:4" x14ac:dyDescent="0.3">
      <c r="A1339">
        <v>23104</v>
      </c>
      <c r="B1339">
        <v>2015</v>
      </c>
      <c r="C1339">
        <v>419</v>
      </c>
      <c r="D1339">
        <v>729</v>
      </c>
    </row>
    <row r="1340" spans="1:4" x14ac:dyDescent="0.3">
      <c r="A1340">
        <v>23104</v>
      </c>
      <c r="B1340">
        <v>2016</v>
      </c>
      <c r="C1340">
        <v>438</v>
      </c>
      <c r="D1340">
        <v>749</v>
      </c>
    </row>
    <row r="1341" spans="1:4" x14ac:dyDescent="0.3">
      <c r="A1341">
        <v>23104</v>
      </c>
      <c r="B1341">
        <v>2017</v>
      </c>
      <c r="C1341">
        <v>431</v>
      </c>
      <c r="D1341">
        <v>751</v>
      </c>
    </row>
    <row r="1342" spans="1:4" x14ac:dyDescent="0.3">
      <c r="A1342">
        <v>23104</v>
      </c>
      <c r="B1342">
        <v>2018</v>
      </c>
      <c r="C1342">
        <v>438</v>
      </c>
      <c r="D1342">
        <v>799</v>
      </c>
    </row>
    <row r="1343" spans="1:4" x14ac:dyDescent="0.3">
      <c r="A1343">
        <v>23104</v>
      </c>
      <c r="B1343">
        <v>2019</v>
      </c>
      <c r="C1343">
        <v>452</v>
      </c>
      <c r="D1343">
        <v>802</v>
      </c>
    </row>
    <row r="1344" spans="1:4" x14ac:dyDescent="0.3">
      <c r="A1344">
        <v>23105</v>
      </c>
      <c r="B1344">
        <v>2009</v>
      </c>
      <c r="C1344">
        <v>475</v>
      </c>
      <c r="D1344">
        <v>693</v>
      </c>
    </row>
    <row r="1345" spans="1:4" x14ac:dyDescent="0.3">
      <c r="A1345">
        <v>23105</v>
      </c>
      <c r="B1345">
        <v>2010</v>
      </c>
      <c r="C1345">
        <v>482</v>
      </c>
      <c r="D1345">
        <v>706</v>
      </c>
    </row>
    <row r="1346" spans="1:4" x14ac:dyDescent="0.3">
      <c r="A1346">
        <v>23105</v>
      </c>
      <c r="B1346">
        <v>2011</v>
      </c>
      <c r="C1346">
        <v>516</v>
      </c>
      <c r="D1346">
        <v>734</v>
      </c>
    </row>
    <row r="1347" spans="1:4" x14ac:dyDescent="0.3">
      <c r="A1347">
        <v>23105</v>
      </c>
      <c r="B1347">
        <v>2012</v>
      </c>
      <c r="C1347">
        <v>543</v>
      </c>
      <c r="D1347">
        <v>769</v>
      </c>
    </row>
    <row r="1348" spans="1:4" x14ac:dyDescent="0.3">
      <c r="A1348">
        <v>23105</v>
      </c>
      <c r="B1348">
        <v>2013</v>
      </c>
      <c r="C1348">
        <v>545</v>
      </c>
      <c r="D1348">
        <v>771</v>
      </c>
    </row>
    <row r="1349" spans="1:4" x14ac:dyDescent="0.3">
      <c r="A1349">
        <v>23105</v>
      </c>
      <c r="B1349">
        <v>2014</v>
      </c>
      <c r="C1349">
        <v>535</v>
      </c>
      <c r="D1349">
        <v>821</v>
      </c>
    </row>
    <row r="1350" spans="1:4" x14ac:dyDescent="0.3">
      <c r="A1350">
        <v>23105</v>
      </c>
      <c r="B1350">
        <v>2015</v>
      </c>
      <c r="C1350">
        <v>517</v>
      </c>
      <c r="D1350">
        <v>808</v>
      </c>
    </row>
    <row r="1351" spans="1:4" x14ac:dyDescent="0.3">
      <c r="A1351">
        <v>23105</v>
      </c>
      <c r="B1351">
        <v>2016</v>
      </c>
      <c r="C1351">
        <v>515</v>
      </c>
      <c r="D1351">
        <v>792</v>
      </c>
    </row>
    <row r="1352" spans="1:4" x14ac:dyDescent="0.3">
      <c r="A1352">
        <v>23105</v>
      </c>
      <c r="B1352">
        <v>2017</v>
      </c>
      <c r="C1352">
        <v>512</v>
      </c>
      <c r="D1352">
        <v>785</v>
      </c>
    </row>
    <row r="1353" spans="1:4" x14ac:dyDescent="0.3">
      <c r="A1353">
        <v>23105</v>
      </c>
      <c r="B1353">
        <v>2018</v>
      </c>
      <c r="C1353">
        <v>483</v>
      </c>
      <c r="D1353">
        <v>796</v>
      </c>
    </row>
    <row r="1354" spans="1:4" x14ac:dyDescent="0.3">
      <c r="A1354">
        <v>23105</v>
      </c>
      <c r="B1354">
        <v>2019</v>
      </c>
      <c r="C1354">
        <v>482</v>
      </c>
      <c r="D1354">
        <v>804</v>
      </c>
    </row>
    <row r="1355" spans="1:4" x14ac:dyDescent="0.3">
      <c r="A1355">
        <v>24001</v>
      </c>
      <c r="B1355">
        <v>2009</v>
      </c>
      <c r="C1355">
        <v>1021</v>
      </c>
      <c r="D1355">
        <v>1683</v>
      </c>
    </row>
    <row r="1356" spans="1:4" x14ac:dyDescent="0.3">
      <c r="A1356">
        <v>24001</v>
      </c>
      <c r="B1356">
        <v>2010</v>
      </c>
      <c r="C1356">
        <v>999</v>
      </c>
      <c r="D1356">
        <v>1704</v>
      </c>
    </row>
    <row r="1357" spans="1:4" x14ac:dyDescent="0.3">
      <c r="A1357">
        <v>24001</v>
      </c>
      <c r="B1357">
        <v>2011</v>
      </c>
      <c r="C1357">
        <v>1047</v>
      </c>
      <c r="D1357">
        <v>1693</v>
      </c>
    </row>
    <row r="1358" spans="1:4" x14ac:dyDescent="0.3">
      <c r="A1358">
        <v>24001</v>
      </c>
      <c r="B1358">
        <v>2012</v>
      </c>
      <c r="C1358">
        <v>1059</v>
      </c>
      <c r="D1358">
        <v>1674</v>
      </c>
    </row>
    <row r="1359" spans="1:4" x14ac:dyDescent="0.3">
      <c r="A1359">
        <v>24001</v>
      </c>
      <c r="B1359">
        <v>2013</v>
      </c>
      <c r="C1359">
        <v>1110</v>
      </c>
      <c r="D1359">
        <v>1709</v>
      </c>
    </row>
    <row r="1360" spans="1:4" x14ac:dyDescent="0.3">
      <c r="A1360">
        <v>24001</v>
      </c>
      <c r="B1360">
        <v>2014</v>
      </c>
      <c r="C1360">
        <v>1108</v>
      </c>
      <c r="D1360">
        <v>1792</v>
      </c>
    </row>
    <row r="1361" spans="1:4" x14ac:dyDescent="0.3">
      <c r="A1361">
        <v>24001</v>
      </c>
      <c r="B1361">
        <v>2015</v>
      </c>
      <c r="C1361">
        <v>1084</v>
      </c>
      <c r="D1361">
        <v>1818</v>
      </c>
    </row>
    <row r="1362" spans="1:4" x14ac:dyDescent="0.3">
      <c r="A1362">
        <v>24001</v>
      </c>
      <c r="B1362">
        <v>2016</v>
      </c>
      <c r="C1362">
        <v>1101</v>
      </c>
      <c r="D1362">
        <v>1796</v>
      </c>
    </row>
    <row r="1363" spans="1:4" x14ac:dyDescent="0.3">
      <c r="A1363">
        <v>24001</v>
      </c>
      <c r="B1363">
        <v>2017</v>
      </c>
      <c r="C1363">
        <v>1078</v>
      </c>
      <c r="D1363">
        <v>1844</v>
      </c>
    </row>
    <row r="1364" spans="1:4" x14ac:dyDescent="0.3">
      <c r="A1364">
        <v>24001</v>
      </c>
      <c r="B1364">
        <v>2018</v>
      </c>
      <c r="C1364">
        <v>1053</v>
      </c>
      <c r="D1364">
        <v>1883</v>
      </c>
    </row>
    <row r="1365" spans="1:4" x14ac:dyDescent="0.3">
      <c r="A1365">
        <v>24001</v>
      </c>
      <c r="B1365">
        <v>2019</v>
      </c>
      <c r="C1365">
        <v>1097</v>
      </c>
      <c r="D1365">
        <v>1899</v>
      </c>
    </row>
    <row r="1366" spans="1:4" x14ac:dyDescent="0.3">
      <c r="A1366">
        <v>24007</v>
      </c>
      <c r="B1366">
        <v>2009</v>
      </c>
      <c r="C1366">
        <v>360</v>
      </c>
      <c r="D1366">
        <v>530</v>
      </c>
    </row>
    <row r="1367" spans="1:4" x14ac:dyDescent="0.3">
      <c r="A1367">
        <v>24007</v>
      </c>
      <c r="B1367">
        <v>2010</v>
      </c>
      <c r="C1367">
        <v>388</v>
      </c>
      <c r="D1367">
        <v>551</v>
      </c>
    </row>
    <row r="1368" spans="1:4" x14ac:dyDescent="0.3">
      <c r="A1368">
        <v>24007</v>
      </c>
      <c r="B1368">
        <v>2011</v>
      </c>
      <c r="C1368">
        <v>392</v>
      </c>
      <c r="D1368">
        <v>568</v>
      </c>
    </row>
    <row r="1369" spans="1:4" x14ac:dyDescent="0.3">
      <c r="A1369">
        <v>24007</v>
      </c>
      <c r="B1369">
        <v>2012</v>
      </c>
      <c r="C1369">
        <v>398</v>
      </c>
      <c r="D1369">
        <v>576</v>
      </c>
    </row>
    <row r="1370" spans="1:4" x14ac:dyDescent="0.3">
      <c r="A1370">
        <v>24007</v>
      </c>
      <c r="B1370">
        <v>2013</v>
      </c>
      <c r="C1370">
        <v>397</v>
      </c>
      <c r="D1370">
        <v>610</v>
      </c>
    </row>
    <row r="1371" spans="1:4" x14ac:dyDescent="0.3">
      <c r="A1371">
        <v>24007</v>
      </c>
      <c r="B1371">
        <v>2014</v>
      </c>
      <c r="C1371">
        <v>392</v>
      </c>
      <c r="D1371">
        <v>635</v>
      </c>
    </row>
    <row r="1372" spans="1:4" x14ac:dyDescent="0.3">
      <c r="A1372">
        <v>24007</v>
      </c>
      <c r="B1372">
        <v>2015</v>
      </c>
      <c r="C1372">
        <v>376</v>
      </c>
      <c r="D1372">
        <v>645</v>
      </c>
    </row>
    <row r="1373" spans="1:4" x14ac:dyDescent="0.3">
      <c r="A1373">
        <v>24007</v>
      </c>
      <c r="B1373">
        <v>2016</v>
      </c>
      <c r="C1373">
        <v>376</v>
      </c>
      <c r="D1373">
        <v>652</v>
      </c>
    </row>
    <row r="1374" spans="1:4" x14ac:dyDescent="0.3">
      <c r="A1374">
        <v>24007</v>
      </c>
      <c r="B1374">
        <v>2017</v>
      </c>
      <c r="C1374">
        <v>341</v>
      </c>
      <c r="D1374">
        <v>673</v>
      </c>
    </row>
    <row r="1375" spans="1:4" x14ac:dyDescent="0.3">
      <c r="A1375">
        <v>24007</v>
      </c>
      <c r="B1375">
        <v>2018</v>
      </c>
      <c r="C1375">
        <v>348</v>
      </c>
      <c r="D1375">
        <v>669</v>
      </c>
    </row>
    <row r="1376" spans="1:4" x14ac:dyDescent="0.3">
      <c r="A1376">
        <v>24007</v>
      </c>
      <c r="B1376">
        <v>2019</v>
      </c>
      <c r="C1376">
        <v>332</v>
      </c>
      <c r="D1376">
        <v>650</v>
      </c>
    </row>
    <row r="1377" spans="1:4" x14ac:dyDescent="0.3">
      <c r="A1377">
        <v>24008</v>
      </c>
      <c r="B1377">
        <v>2009</v>
      </c>
      <c r="C1377">
        <v>206</v>
      </c>
      <c r="D1377">
        <v>300</v>
      </c>
    </row>
    <row r="1378" spans="1:4" x14ac:dyDescent="0.3">
      <c r="A1378">
        <v>24008</v>
      </c>
      <c r="B1378">
        <v>2010</v>
      </c>
      <c r="C1378">
        <v>189</v>
      </c>
      <c r="D1378">
        <v>301</v>
      </c>
    </row>
    <row r="1379" spans="1:4" x14ac:dyDescent="0.3">
      <c r="A1379">
        <v>24008</v>
      </c>
      <c r="B1379">
        <v>2011</v>
      </c>
      <c r="C1379">
        <v>194</v>
      </c>
      <c r="D1379">
        <v>304</v>
      </c>
    </row>
    <row r="1380" spans="1:4" x14ac:dyDescent="0.3">
      <c r="A1380">
        <v>24008</v>
      </c>
      <c r="B1380">
        <v>2012</v>
      </c>
      <c r="C1380">
        <v>192</v>
      </c>
      <c r="D1380">
        <v>305</v>
      </c>
    </row>
    <row r="1381" spans="1:4" x14ac:dyDescent="0.3">
      <c r="A1381">
        <v>24008</v>
      </c>
      <c r="B1381">
        <v>2013</v>
      </c>
      <c r="C1381">
        <v>195</v>
      </c>
      <c r="D1381">
        <v>331</v>
      </c>
    </row>
    <row r="1382" spans="1:4" x14ac:dyDescent="0.3">
      <c r="A1382">
        <v>24008</v>
      </c>
      <c r="B1382">
        <v>2014</v>
      </c>
      <c r="C1382">
        <v>186</v>
      </c>
      <c r="D1382">
        <v>316</v>
      </c>
    </row>
    <row r="1383" spans="1:4" x14ac:dyDescent="0.3">
      <c r="A1383">
        <v>24008</v>
      </c>
      <c r="B1383">
        <v>2015</v>
      </c>
      <c r="C1383">
        <v>194</v>
      </c>
      <c r="D1383">
        <v>326</v>
      </c>
    </row>
    <row r="1384" spans="1:4" x14ac:dyDescent="0.3">
      <c r="A1384">
        <v>24008</v>
      </c>
      <c r="B1384">
        <v>2016</v>
      </c>
      <c r="C1384">
        <v>224</v>
      </c>
      <c r="D1384">
        <v>325</v>
      </c>
    </row>
    <row r="1385" spans="1:4" x14ac:dyDescent="0.3">
      <c r="A1385">
        <v>24008</v>
      </c>
      <c r="B1385">
        <v>2017</v>
      </c>
      <c r="C1385">
        <v>220</v>
      </c>
      <c r="D1385">
        <v>342</v>
      </c>
    </row>
    <row r="1386" spans="1:4" x14ac:dyDescent="0.3">
      <c r="A1386">
        <v>24008</v>
      </c>
      <c r="B1386">
        <v>2018</v>
      </c>
      <c r="C1386">
        <v>227</v>
      </c>
      <c r="D1386">
        <v>348</v>
      </c>
    </row>
    <row r="1387" spans="1:4" x14ac:dyDescent="0.3">
      <c r="A1387">
        <v>24008</v>
      </c>
      <c r="B1387">
        <v>2019</v>
      </c>
      <c r="C1387">
        <v>213</v>
      </c>
      <c r="D1387">
        <v>363</v>
      </c>
    </row>
    <row r="1388" spans="1:4" x14ac:dyDescent="0.3">
      <c r="A1388">
        <v>24009</v>
      </c>
      <c r="B1388">
        <v>2009</v>
      </c>
      <c r="C1388">
        <v>412</v>
      </c>
      <c r="D1388">
        <v>578</v>
      </c>
    </row>
    <row r="1389" spans="1:4" x14ac:dyDescent="0.3">
      <c r="A1389">
        <v>24009</v>
      </c>
      <c r="B1389">
        <v>2010</v>
      </c>
      <c r="C1389">
        <v>411</v>
      </c>
      <c r="D1389">
        <v>583</v>
      </c>
    </row>
    <row r="1390" spans="1:4" x14ac:dyDescent="0.3">
      <c r="A1390">
        <v>24009</v>
      </c>
      <c r="B1390">
        <v>2011</v>
      </c>
      <c r="C1390">
        <v>412</v>
      </c>
      <c r="D1390">
        <v>602</v>
      </c>
    </row>
    <row r="1391" spans="1:4" x14ac:dyDescent="0.3">
      <c r="A1391">
        <v>24009</v>
      </c>
      <c r="B1391">
        <v>2012</v>
      </c>
      <c r="C1391">
        <v>393</v>
      </c>
      <c r="D1391">
        <v>611</v>
      </c>
    </row>
    <row r="1392" spans="1:4" x14ac:dyDescent="0.3">
      <c r="A1392">
        <v>24009</v>
      </c>
      <c r="B1392">
        <v>2013</v>
      </c>
      <c r="C1392">
        <v>386</v>
      </c>
      <c r="D1392">
        <v>621</v>
      </c>
    </row>
    <row r="1393" spans="1:4" x14ac:dyDescent="0.3">
      <c r="A1393">
        <v>24009</v>
      </c>
      <c r="B1393">
        <v>2014</v>
      </c>
      <c r="C1393">
        <v>393</v>
      </c>
      <c r="D1393">
        <v>636</v>
      </c>
    </row>
    <row r="1394" spans="1:4" x14ac:dyDescent="0.3">
      <c r="A1394">
        <v>24009</v>
      </c>
      <c r="B1394">
        <v>2015</v>
      </c>
      <c r="C1394">
        <v>395</v>
      </c>
      <c r="D1394">
        <v>648</v>
      </c>
    </row>
    <row r="1395" spans="1:4" x14ac:dyDescent="0.3">
      <c r="A1395">
        <v>24009</v>
      </c>
      <c r="B1395">
        <v>2016</v>
      </c>
      <c r="C1395">
        <v>387</v>
      </c>
      <c r="D1395">
        <v>668</v>
      </c>
    </row>
    <row r="1396" spans="1:4" x14ac:dyDescent="0.3">
      <c r="A1396">
        <v>24009</v>
      </c>
      <c r="B1396">
        <v>2017</v>
      </c>
      <c r="C1396">
        <v>382</v>
      </c>
      <c r="D1396">
        <v>646</v>
      </c>
    </row>
    <row r="1397" spans="1:4" x14ac:dyDescent="0.3">
      <c r="A1397">
        <v>24009</v>
      </c>
      <c r="B1397">
        <v>2018</v>
      </c>
      <c r="C1397">
        <v>370</v>
      </c>
      <c r="D1397">
        <v>632</v>
      </c>
    </row>
    <row r="1398" spans="1:4" x14ac:dyDescent="0.3">
      <c r="A1398">
        <v>24009</v>
      </c>
      <c r="B1398">
        <v>2019</v>
      </c>
      <c r="C1398">
        <v>387</v>
      </c>
      <c r="D1398">
        <v>627</v>
      </c>
    </row>
    <row r="1399" spans="1:4" x14ac:dyDescent="0.3">
      <c r="A1399">
        <v>24011</v>
      </c>
      <c r="B1399">
        <v>2009</v>
      </c>
      <c r="C1399">
        <v>412</v>
      </c>
      <c r="D1399">
        <v>628</v>
      </c>
    </row>
    <row r="1400" spans="1:4" x14ac:dyDescent="0.3">
      <c r="A1400">
        <v>24011</v>
      </c>
      <c r="B1400">
        <v>2010</v>
      </c>
      <c r="C1400">
        <v>419</v>
      </c>
      <c r="D1400">
        <v>651</v>
      </c>
    </row>
    <row r="1401" spans="1:4" x14ac:dyDescent="0.3">
      <c r="A1401">
        <v>24011</v>
      </c>
      <c r="B1401">
        <v>2011</v>
      </c>
      <c r="C1401">
        <v>410</v>
      </c>
      <c r="D1401">
        <v>643</v>
      </c>
    </row>
    <row r="1402" spans="1:4" x14ac:dyDescent="0.3">
      <c r="A1402">
        <v>24011</v>
      </c>
      <c r="B1402">
        <v>2012</v>
      </c>
      <c r="C1402">
        <v>417</v>
      </c>
      <c r="D1402">
        <v>635</v>
      </c>
    </row>
    <row r="1403" spans="1:4" x14ac:dyDescent="0.3">
      <c r="A1403">
        <v>24011</v>
      </c>
      <c r="B1403">
        <v>2013</v>
      </c>
      <c r="C1403">
        <v>409</v>
      </c>
      <c r="D1403">
        <v>628</v>
      </c>
    </row>
    <row r="1404" spans="1:4" x14ac:dyDescent="0.3">
      <c r="A1404">
        <v>24011</v>
      </c>
      <c r="B1404">
        <v>2014</v>
      </c>
      <c r="C1404">
        <v>397</v>
      </c>
      <c r="D1404">
        <v>638</v>
      </c>
    </row>
    <row r="1405" spans="1:4" x14ac:dyDescent="0.3">
      <c r="A1405">
        <v>24011</v>
      </c>
      <c r="B1405">
        <v>2015</v>
      </c>
      <c r="C1405">
        <v>411</v>
      </c>
      <c r="D1405">
        <v>646</v>
      </c>
    </row>
    <row r="1406" spans="1:4" x14ac:dyDescent="0.3">
      <c r="A1406">
        <v>24011</v>
      </c>
      <c r="B1406">
        <v>2016</v>
      </c>
      <c r="C1406">
        <v>378</v>
      </c>
      <c r="D1406">
        <v>683</v>
      </c>
    </row>
    <row r="1407" spans="1:4" x14ac:dyDescent="0.3">
      <c r="A1407">
        <v>24011</v>
      </c>
      <c r="B1407">
        <v>2017</v>
      </c>
      <c r="C1407">
        <v>371</v>
      </c>
      <c r="D1407">
        <v>668</v>
      </c>
    </row>
    <row r="1408" spans="1:4" x14ac:dyDescent="0.3">
      <c r="A1408">
        <v>24011</v>
      </c>
      <c r="B1408">
        <v>2018</v>
      </c>
      <c r="C1408">
        <v>357</v>
      </c>
      <c r="D1408">
        <v>660</v>
      </c>
    </row>
    <row r="1409" spans="1:4" x14ac:dyDescent="0.3">
      <c r="A1409">
        <v>24011</v>
      </c>
      <c r="B1409">
        <v>2019</v>
      </c>
      <c r="C1409">
        <v>340</v>
      </c>
      <c r="D1409">
        <v>646</v>
      </c>
    </row>
    <row r="1410" spans="1:4" x14ac:dyDescent="0.3">
      <c r="A1410">
        <v>24014</v>
      </c>
      <c r="B1410">
        <v>2009</v>
      </c>
      <c r="C1410">
        <v>470</v>
      </c>
      <c r="D1410">
        <v>707</v>
      </c>
    </row>
    <row r="1411" spans="1:4" x14ac:dyDescent="0.3">
      <c r="A1411">
        <v>24014</v>
      </c>
      <c r="B1411">
        <v>2010</v>
      </c>
      <c r="C1411">
        <v>471</v>
      </c>
      <c r="D1411">
        <v>721</v>
      </c>
    </row>
    <row r="1412" spans="1:4" x14ac:dyDescent="0.3">
      <c r="A1412">
        <v>24014</v>
      </c>
      <c r="B1412">
        <v>2011</v>
      </c>
      <c r="C1412">
        <v>472</v>
      </c>
      <c r="D1412">
        <v>715</v>
      </c>
    </row>
    <row r="1413" spans="1:4" x14ac:dyDescent="0.3">
      <c r="A1413">
        <v>24014</v>
      </c>
      <c r="B1413">
        <v>2012</v>
      </c>
      <c r="C1413">
        <v>468</v>
      </c>
      <c r="D1413">
        <v>743</v>
      </c>
    </row>
    <row r="1414" spans="1:4" x14ac:dyDescent="0.3">
      <c r="A1414">
        <v>24014</v>
      </c>
      <c r="B1414">
        <v>2013</v>
      </c>
      <c r="C1414">
        <v>498</v>
      </c>
      <c r="D1414">
        <v>740</v>
      </c>
    </row>
    <row r="1415" spans="1:4" x14ac:dyDescent="0.3">
      <c r="A1415">
        <v>24014</v>
      </c>
      <c r="B1415">
        <v>2014</v>
      </c>
      <c r="C1415">
        <v>490</v>
      </c>
      <c r="D1415">
        <v>770</v>
      </c>
    </row>
    <row r="1416" spans="1:4" x14ac:dyDescent="0.3">
      <c r="A1416">
        <v>24014</v>
      </c>
      <c r="B1416">
        <v>2015</v>
      </c>
      <c r="C1416">
        <v>475</v>
      </c>
      <c r="D1416">
        <v>810</v>
      </c>
    </row>
    <row r="1417" spans="1:4" x14ac:dyDescent="0.3">
      <c r="A1417">
        <v>24014</v>
      </c>
      <c r="B1417">
        <v>2016</v>
      </c>
      <c r="C1417">
        <v>455</v>
      </c>
      <c r="D1417">
        <v>817</v>
      </c>
    </row>
    <row r="1418" spans="1:4" x14ac:dyDescent="0.3">
      <c r="A1418">
        <v>24014</v>
      </c>
      <c r="B1418">
        <v>2017</v>
      </c>
      <c r="C1418">
        <v>450</v>
      </c>
      <c r="D1418">
        <v>829</v>
      </c>
    </row>
    <row r="1419" spans="1:4" x14ac:dyDescent="0.3">
      <c r="A1419">
        <v>24014</v>
      </c>
      <c r="B1419">
        <v>2018</v>
      </c>
      <c r="C1419">
        <v>437</v>
      </c>
      <c r="D1419">
        <v>826</v>
      </c>
    </row>
    <row r="1420" spans="1:4" x14ac:dyDescent="0.3">
      <c r="A1420">
        <v>24014</v>
      </c>
      <c r="B1420">
        <v>2019</v>
      </c>
      <c r="C1420">
        <v>453</v>
      </c>
      <c r="D1420">
        <v>797</v>
      </c>
    </row>
    <row r="1421" spans="1:4" x14ac:dyDescent="0.3">
      <c r="A1421">
        <v>24016</v>
      </c>
      <c r="B1421">
        <v>2009</v>
      </c>
      <c r="C1421">
        <v>333</v>
      </c>
      <c r="D1421">
        <v>561</v>
      </c>
    </row>
    <row r="1422" spans="1:4" x14ac:dyDescent="0.3">
      <c r="A1422">
        <v>24016</v>
      </c>
      <c r="B1422">
        <v>2010</v>
      </c>
      <c r="C1422">
        <v>330</v>
      </c>
      <c r="D1422">
        <v>563</v>
      </c>
    </row>
    <row r="1423" spans="1:4" x14ac:dyDescent="0.3">
      <c r="A1423">
        <v>24016</v>
      </c>
      <c r="B1423">
        <v>2011</v>
      </c>
      <c r="C1423">
        <v>361</v>
      </c>
      <c r="D1423">
        <v>554</v>
      </c>
    </row>
    <row r="1424" spans="1:4" x14ac:dyDescent="0.3">
      <c r="A1424">
        <v>24016</v>
      </c>
      <c r="B1424">
        <v>2012</v>
      </c>
      <c r="C1424">
        <v>374</v>
      </c>
      <c r="D1424">
        <v>560</v>
      </c>
    </row>
    <row r="1425" spans="1:4" x14ac:dyDescent="0.3">
      <c r="A1425">
        <v>24016</v>
      </c>
      <c r="B1425">
        <v>2013</v>
      </c>
      <c r="C1425">
        <v>376</v>
      </c>
      <c r="D1425">
        <v>579</v>
      </c>
    </row>
    <row r="1426" spans="1:4" x14ac:dyDescent="0.3">
      <c r="A1426">
        <v>24016</v>
      </c>
      <c r="B1426">
        <v>2014</v>
      </c>
      <c r="C1426">
        <v>378</v>
      </c>
      <c r="D1426">
        <v>596</v>
      </c>
    </row>
    <row r="1427" spans="1:4" x14ac:dyDescent="0.3">
      <c r="A1427">
        <v>24016</v>
      </c>
      <c r="B1427">
        <v>2015</v>
      </c>
      <c r="C1427">
        <v>400</v>
      </c>
      <c r="D1427">
        <v>613</v>
      </c>
    </row>
    <row r="1428" spans="1:4" x14ac:dyDescent="0.3">
      <c r="A1428">
        <v>24016</v>
      </c>
      <c r="B1428">
        <v>2016</v>
      </c>
      <c r="C1428">
        <v>412</v>
      </c>
      <c r="D1428">
        <v>617</v>
      </c>
    </row>
    <row r="1429" spans="1:4" x14ac:dyDescent="0.3">
      <c r="A1429">
        <v>24016</v>
      </c>
      <c r="B1429">
        <v>2017</v>
      </c>
      <c r="C1429">
        <v>393</v>
      </c>
      <c r="D1429">
        <v>619</v>
      </c>
    </row>
    <row r="1430" spans="1:4" x14ac:dyDescent="0.3">
      <c r="A1430">
        <v>24016</v>
      </c>
      <c r="B1430">
        <v>2018</v>
      </c>
      <c r="C1430">
        <v>381</v>
      </c>
      <c r="D1430">
        <v>665</v>
      </c>
    </row>
    <row r="1431" spans="1:4" x14ac:dyDescent="0.3">
      <c r="A1431">
        <v>24016</v>
      </c>
      <c r="B1431">
        <v>2019</v>
      </c>
      <c r="C1431">
        <v>378</v>
      </c>
      <c r="D1431">
        <v>651</v>
      </c>
    </row>
    <row r="1432" spans="1:4" x14ac:dyDescent="0.3">
      <c r="A1432">
        <v>24020</v>
      </c>
      <c r="B1432">
        <v>2009</v>
      </c>
      <c r="C1432">
        <v>899</v>
      </c>
      <c r="D1432">
        <v>1407</v>
      </c>
    </row>
    <row r="1433" spans="1:4" x14ac:dyDescent="0.3">
      <c r="A1433">
        <v>24020</v>
      </c>
      <c r="B1433">
        <v>2010</v>
      </c>
      <c r="C1433">
        <v>951</v>
      </c>
      <c r="D1433">
        <v>1462</v>
      </c>
    </row>
    <row r="1434" spans="1:4" x14ac:dyDescent="0.3">
      <c r="A1434">
        <v>24020</v>
      </c>
      <c r="B1434">
        <v>2011</v>
      </c>
      <c r="C1434">
        <v>959</v>
      </c>
      <c r="D1434">
        <v>1412</v>
      </c>
    </row>
    <row r="1435" spans="1:4" x14ac:dyDescent="0.3">
      <c r="A1435">
        <v>24020</v>
      </c>
      <c r="B1435">
        <v>2012</v>
      </c>
      <c r="C1435">
        <v>940</v>
      </c>
      <c r="D1435">
        <v>1419</v>
      </c>
    </row>
    <row r="1436" spans="1:4" x14ac:dyDescent="0.3">
      <c r="A1436">
        <v>24020</v>
      </c>
      <c r="B1436">
        <v>2013</v>
      </c>
      <c r="C1436">
        <v>956</v>
      </c>
      <c r="D1436">
        <v>1458</v>
      </c>
    </row>
    <row r="1437" spans="1:4" x14ac:dyDescent="0.3">
      <c r="A1437">
        <v>24020</v>
      </c>
      <c r="B1437">
        <v>2014</v>
      </c>
      <c r="C1437">
        <v>957</v>
      </c>
      <c r="D1437">
        <v>1506</v>
      </c>
    </row>
    <row r="1438" spans="1:4" x14ac:dyDescent="0.3">
      <c r="A1438">
        <v>24020</v>
      </c>
      <c r="B1438">
        <v>2015</v>
      </c>
      <c r="C1438">
        <v>955</v>
      </c>
      <c r="D1438">
        <v>1534</v>
      </c>
    </row>
    <row r="1439" spans="1:4" x14ac:dyDescent="0.3">
      <c r="A1439">
        <v>24020</v>
      </c>
      <c r="B1439">
        <v>2016</v>
      </c>
      <c r="C1439">
        <v>970</v>
      </c>
      <c r="D1439">
        <v>1545</v>
      </c>
    </row>
    <row r="1440" spans="1:4" x14ac:dyDescent="0.3">
      <c r="A1440">
        <v>24020</v>
      </c>
      <c r="B1440">
        <v>2017</v>
      </c>
      <c r="C1440">
        <v>969</v>
      </c>
      <c r="D1440">
        <v>1579</v>
      </c>
    </row>
    <row r="1441" spans="1:4" x14ac:dyDescent="0.3">
      <c r="A1441">
        <v>24020</v>
      </c>
      <c r="B1441">
        <v>2018</v>
      </c>
      <c r="C1441">
        <v>919</v>
      </c>
      <c r="D1441">
        <v>1595</v>
      </c>
    </row>
    <row r="1442" spans="1:4" x14ac:dyDescent="0.3">
      <c r="A1442">
        <v>24020</v>
      </c>
      <c r="B1442">
        <v>2019</v>
      </c>
      <c r="C1442">
        <v>917</v>
      </c>
      <c r="D1442">
        <v>1573</v>
      </c>
    </row>
    <row r="1443" spans="1:4" x14ac:dyDescent="0.3">
      <c r="A1443">
        <v>24028</v>
      </c>
      <c r="B1443">
        <v>2009</v>
      </c>
      <c r="C1443">
        <v>182</v>
      </c>
      <c r="D1443">
        <v>295</v>
      </c>
    </row>
    <row r="1444" spans="1:4" x14ac:dyDescent="0.3">
      <c r="A1444">
        <v>24028</v>
      </c>
      <c r="B1444">
        <v>2010</v>
      </c>
      <c r="C1444">
        <v>203</v>
      </c>
      <c r="D1444">
        <v>286</v>
      </c>
    </row>
    <row r="1445" spans="1:4" x14ac:dyDescent="0.3">
      <c r="A1445">
        <v>24028</v>
      </c>
      <c r="B1445">
        <v>2011</v>
      </c>
      <c r="C1445">
        <v>207</v>
      </c>
      <c r="D1445">
        <v>275</v>
      </c>
    </row>
    <row r="1446" spans="1:4" x14ac:dyDescent="0.3">
      <c r="A1446">
        <v>24028</v>
      </c>
      <c r="B1446">
        <v>2012</v>
      </c>
      <c r="C1446">
        <v>208</v>
      </c>
      <c r="D1446">
        <v>290</v>
      </c>
    </row>
    <row r="1447" spans="1:4" x14ac:dyDescent="0.3">
      <c r="A1447">
        <v>24028</v>
      </c>
      <c r="B1447">
        <v>2013</v>
      </c>
      <c r="C1447">
        <v>203</v>
      </c>
      <c r="D1447">
        <v>298</v>
      </c>
    </row>
    <row r="1448" spans="1:4" x14ac:dyDescent="0.3">
      <c r="A1448">
        <v>24028</v>
      </c>
      <c r="B1448">
        <v>2014</v>
      </c>
      <c r="C1448">
        <v>191</v>
      </c>
      <c r="D1448">
        <v>330</v>
      </c>
    </row>
    <row r="1449" spans="1:4" x14ac:dyDescent="0.3">
      <c r="A1449">
        <v>24028</v>
      </c>
      <c r="B1449">
        <v>2015</v>
      </c>
      <c r="C1449">
        <v>178</v>
      </c>
      <c r="D1449">
        <v>336</v>
      </c>
    </row>
    <row r="1450" spans="1:4" x14ac:dyDescent="0.3">
      <c r="A1450">
        <v>24028</v>
      </c>
      <c r="B1450">
        <v>2016</v>
      </c>
      <c r="C1450">
        <v>174</v>
      </c>
      <c r="D1450">
        <v>342</v>
      </c>
    </row>
    <row r="1451" spans="1:4" x14ac:dyDescent="0.3">
      <c r="A1451">
        <v>24028</v>
      </c>
      <c r="B1451">
        <v>2017</v>
      </c>
      <c r="C1451">
        <v>172</v>
      </c>
      <c r="D1451">
        <v>343</v>
      </c>
    </row>
    <row r="1452" spans="1:4" x14ac:dyDescent="0.3">
      <c r="A1452">
        <v>24028</v>
      </c>
      <c r="B1452">
        <v>2018</v>
      </c>
      <c r="C1452">
        <v>189</v>
      </c>
      <c r="D1452">
        <v>347</v>
      </c>
    </row>
    <row r="1453" spans="1:4" x14ac:dyDescent="0.3">
      <c r="A1453">
        <v>24028</v>
      </c>
      <c r="B1453">
        <v>2019</v>
      </c>
      <c r="C1453">
        <v>189</v>
      </c>
      <c r="D1453">
        <v>354</v>
      </c>
    </row>
    <row r="1454" spans="1:4" x14ac:dyDescent="0.3">
      <c r="A1454">
        <v>24033</v>
      </c>
      <c r="B1454">
        <v>2009</v>
      </c>
      <c r="C1454">
        <v>634</v>
      </c>
      <c r="D1454">
        <v>980</v>
      </c>
    </row>
    <row r="1455" spans="1:4" x14ac:dyDescent="0.3">
      <c r="A1455">
        <v>24033</v>
      </c>
      <c r="B1455">
        <v>2010</v>
      </c>
      <c r="C1455">
        <v>645</v>
      </c>
      <c r="D1455">
        <v>988</v>
      </c>
    </row>
    <row r="1456" spans="1:4" x14ac:dyDescent="0.3">
      <c r="A1456">
        <v>24033</v>
      </c>
      <c r="B1456">
        <v>2011</v>
      </c>
      <c r="C1456">
        <v>655</v>
      </c>
      <c r="D1456">
        <v>979</v>
      </c>
    </row>
    <row r="1457" spans="1:4" x14ac:dyDescent="0.3">
      <c r="A1457">
        <v>24033</v>
      </c>
      <c r="B1457">
        <v>2012</v>
      </c>
      <c r="C1457">
        <v>651</v>
      </c>
      <c r="D1457">
        <v>993</v>
      </c>
    </row>
    <row r="1458" spans="1:4" x14ac:dyDescent="0.3">
      <c r="A1458">
        <v>24033</v>
      </c>
      <c r="B1458">
        <v>2013</v>
      </c>
      <c r="C1458">
        <v>620</v>
      </c>
      <c r="D1458">
        <v>1022</v>
      </c>
    </row>
    <row r="1459" spans="1:4" x14ac:dyDescent="0.3">
      <c r="A1459">
        <v>24033</v>
      </c>
      <c r="B1459">
        <v>2014</v>
      </c>
      <c r="C1459">
        <v>616</v>
      </c>
      <c r="D1459">
        <v>1007</v>
      </c>
    </row>
    <row r="1460" spans="1:4" x14ac:dyDescent="0.3">
      <c r="A1460">
        <v>24033</v>
      </c>
      <c r="B1460">
        <v>2015</v>
      </c>
      <c r="C1460">
        <v>606</v>
      </c>
      <c r="D1460">
        <v>1028</v>
      </c>
    </row>
    <row r="1461" spans="1:4" x14ac:dyDescent="0.3">
      <c r="A1461">
        <v>24033</v>
      </c>
      <c r="B1461">
        <v>2016</v>
      </c>
      <c r="C1461">
        <v>605</v>
      </c>
      <c r="D1461">
        <v>1044</v>
      </c>
    </row>
    <row r="1462" spans="1:4" x14ac:dyDescent="0.3">
      <c r="A1462">
        <v>24033</v>
      </c>
      <c r="B1462">
        <v>2017</v>
      </c>
      <c r="C1462">
        <v>593</v>
      </c>
      <c r="D1462">
        <v>1053</v>
      </c>
    </row>
    <row r="1463" spans="1:4" x14ac:dyDescent="0.3">
      <c r="A1463">
        <v>24033</v>
      </c>
      <c r="B1463">
        <v>2018</v>
      </c>
      <c r="C1463">
        <v>577</v>
      </c>
      <c r="D1463">
        <v>1070</v>
      </c>
    </row>
    <row r="1464" spans="1:4" x14ac:dyDescent="0.3">
      <c r="A1464">
        <v>24033</v>
      </c>
      <c r="B1464">
        <v>2019</v>
      </c>
      <c r="C1464">
        <v>568</v>
      </c>
      <c r="D1464">
        <v>1027</v>
      </c>
    </row>
    <row r="1465" spans="1:4" x14ac:dyDescent="0.3">
      <c r="A1465">
        <v>24038</v>
      </c>
      <c r="B1465">
        <v>2009</v>
      </c>
      <c r="C1465">
        <v>760</v>
      </c>
      <c r="D1465">
        <v>1090</v>
      </c>
    </row>
    <row r="1466" spans="1:4" x14ac:dyDescent="0.3">
      <c r="A1466">
        <v>24038</v>
      </c>
      <c r="B1466">
        <v>2010</v>
      </c>
      <c r="C1466">
        <v>769</v>
      </c>
      <c r="D1466">
        <v>1125</v>
      </c>
    </row>
    <row r="1467" spans="1:4" x14ac:dyDescent="0.3">
      <c r="A1467">
        <v>24038</v>
      </c>
      <c r="B1467">
        <v>2011</v>
      </c>
      <c r="C1467">
        <v>743</v>
      </c>
      <c r="D1467">
        <v>1146</v>
      </c>
    </row>
    <row r="1468" spans="1:4" x14ac:dyDescent="0.3">
      <c r="A1468">
        <v>24038</v>
      </c>
      <c r="B1468">
        <v>2012</v>
      </c>
      <c r="C1468">
        <v>758</v>
      </c>
      <c r="D1468">
        <v>1131</v>
      </c>
    </row>
    <row r="1469" spans="1:4" x14ac:dyDescent="0.3">
      <c r="A1469">
        <v>24038</v>
      </c>
      <c r="B1469">
        <v>2013</v>
      </c>
      <c r="C1469">
        <v>770</v>
      </c>
      <c r="D1469">
        <v>1146</v>
      </c>
    </row>
    <row r="1470" spans="1:4" x14ac:dyDescent="0.3">
      <c r="A1470">
        <v>24038</v>
      </c>
      <c r="B1470">
        <v>2014</v>
      </c>
      <c r="C1470">
        <v>784</v>
      </c>
      <c r="D1470">
        <v>1179</v>
      </c>
    </row>
    <row r="1471" spans="1:4" x14ac:dyDescent="0.3">
      <c r="A1471">
        <v>24038</v>
      </c>
      <c r="B1471">
        <v>2015</v>
      </c>
      <c r="C1471">
        <v>767</v>
      </c>
      <c r="D1471">
        <v>1223</v>
      </c>
    </row>
    <row r="1472" spans="1:4" x14ac:dyDescent="0.3">
      <c r="A1472">
        <v>24038</v>
      </c>
      <c r="B1472">
        <v>2016</v>
      </c>
      <c r="C1472">
        <v>761</v>
      </c>
      <c r="D1472">
        <v>1271</v>
      </c>
    </row>
    <row r="1473" spans="1:4" x14ac:dyDescent="0.3">
      <c r="A1473">
        <v>24038</v>
      </c>
      <c r="B1473">
        <v>2017</v>
      </c>
      <c r="C1473">
        <v>773</v>
      </c>
      <c r="D1473">
        <v>1255</v>
      </c>
    </row>
    <row r="1474" spans="1:4" x14ac:dyDescent="0.3">
      <c r="A1474">
        <v>24038</v>
      </c>
      <c r="B1474">
        <v>2018</v>
      </c>
      <c r="C1474">
        <v>766</v>
      </c>
      <c r="D1474">
        <v>1254</v>
      </c>
    </row>
    <row r="1475" spans="1:4" x14ac:dyDescent="0.3">
      <c r="A1475">
        <v>24038</v>
      </c>
      <c r="B1475">
        <v>2019</v>
      </c>
      <c r="C1475">
        <v>776</v>
      </c>
      <c r="D1475">
        <v>1256</v>
      </c>
    </row>
    <row r="1476" spans="1:4" x14ac:dyDescent="0.3">
      <c r="A1476">
        <v>24041</v>
      </c>
      <c r="B1476">
        <v>2009</v>
      </c>
      <c r="C1476">
        <v>354</v>
      </c>
      <c r="D1476">
        <v>552</v>
      </c>
    </row>
    <row r="1477" spans="1:4" x14ac:dyDescent="0.3">
      <c r="A1477">
        <v>24041</v>
      </c>
      <c r="B1477">
        <v>2010</v>
      </c>
      <c r="C1477">
        <v>332</v>
      </c>
      <c r="D1477">
        <v>561</v>
      </c>
    </row>
    <row r="1478" spans="1:4" x14ac:dyDescent="0.3">
      <c r="A1478">
        <v>24041</v>
      </c>
      <c r="B1478">
        <v>2011</v>
      </c>
      <c r="C1478">
        <v>329</v>
      </c>
      <c r="D1478">
        <v>575</v>
      </c>
    </row>
    <row r="1479" spans="1:4" x14ac:dyDescent="0.3">
      <c r="A1479">
        <v>24041</v>
      </c>
      <c r="B1479">
        <v>2012</v>
      </c>
      <c r="C1479">
        <v>360</v>
      </c>
      <c r="D1479">
        <v>569</v>
      </c>
    </row>
    <row r="1480" spans="1:4" x14ac:dyDescent="0.3">
      <c r="A1480">
        <v>24041</v>
      </c>
      <c r="B1480">
        <v>2013</v>
      </c>
      <c r="C1480">
        <v>334</v>
      </c>
      <c r="D1480">
        <v>568</v>
      </c>
    </row>
    <row r="1481" spans="1:4" x14ac:dyDescent="0.3">
      <c r="A1481">
        <v>24041</v>
      </c>
      <c r="B1481">
        <v>2014</v>
      </c>
      <c r="C1481">
        <v>331</v>
      </c>
      <c r="D1481">
        <v>556</v>
      </c>
    </row>
    <row r="1482" spans="1:4" x14ac:dyDescent="0.3">
      <c r="A1482">
        <v>24041</v>
      </c>
      <c r="B1482">
        <v>2015</v>
      </c>
      <c r="C1482">
        <v>331</v>
      </c>
      <c r="D1482">
        <v>556</v>
      </c>
    </row>
    <row r="1483" spans="1:4" x14ac:dyDescent="0.3">
      <c r="A1483">
        <v>24041</v>
      </c>
      <c r="B1483">
        <v>2016</v>
      </c>
      <c r="C1483">
        <v>329</v>
      </c>
      <c r="D1483">
        <v>555</v>
      </c>
    </row>
    <row r="1484" spans="1:4" x14ac:dyDescent="0.3">
      <c r="A1484">
        <v>24041</v>
      </c>
      <c r="B1484">
        <v>2017</v>
      </c>
      <c r="C1484">
        <v>314</v>
      </c>
      <c r="D1484">
        <v>569</v>
      </c>
    </row>
    <row r="1485" spans="1:4" x14ac:dyDescent="0.3">
      <c r="A1485">
        <v>24041</v>
      </c>
      <c r="B1485">
        <v>2018</v>
      </c>
      <c r="C1485">
        <v>319</v>
      </c>
      <c r="D1485">
        <v>579</v>
      </c>
    </row>
    <row r="1486" spans="1:4" x14ac:dyDescent="0.3">
      <c r="A1486">
        <v>24041</v>
      </c>
      <c r="B1486">
        <v>2019</v>
      </c>
      <c r="C1486">
        <v>342</v>
      </c>
      <c r="D1486">
        <v>570</v>
      </c>
    </row>
    <row r="1487" spans="1:4" x14ac:dyDescent="0.3">
      <c r="A1487">
        <v>24043</v>
      </c>
      <c r="B1487">
        <v>2009</v>
      </c>
      <c r="C1487">
        <v>408</v>
      </c>
      <c r="D1487">
        <v>569</v>
      </c>
    </row>
    <row r="1488" spans="1:4" x14ac:dyDescent="0.3">
      <c r="A1488">
        <v>24043</v>
      </c>
      <c r="B1488">
        <v>2010</v>
      </c>
      <c r="C1488">
        <v>409</v>
      </c>
      <c r="D1488">
        <v>566</v>
      </c>
    </row>
    <row r="1489" spans="1:4" x14ac:dyDescent="0.3">
      <c r="A1489">
        <v>24043</v>
      </c>
      <c r="B1489">
        <v>2011</v>
      </c>
      <c r="C1489">
        <v>384</v>
      </c>
      <c r="D1489">
        <v>599</v>
      </c>
    </row>
    <row r="1490" spans="1:4" x14ac:dyDescent="0.3">
      <c r="A1490">
        <v>24043</v>
      </c>
      <c r="B1490">
        <v>2012</v>
      </c>
      <c r="C1490">
        <v>399</v>
      </c>
      <c r="D1490">
        <v>599</v>
      </c>
    </row>
    <row r="1491" spans="1:4" x14ac:dyDescent="0.3">
      <c r="A1491">
        <v>24043</v>
      </c>
      <c r="B1491">
        <v>2013</v>
      </c>
      <c r="C1491">
        <v>387</v>
      </c>
      <c r="D1491">
        <v>616</v>
      </c>
    </row>
    <row r="1492" spans="1:4" x14ac:dyDescent="0.3">
      <c r="A1492">
        <v>24043</v>
      </c>
      <c r="B1492">
        <v>2014</v>
      </c>
      <c r="C1492">
        <v>387</v>
      </c>
      <c r="D1492">
        <v>614</v>
      </c>
    </row>
    <row r="1493" spans="1:4" x14ac:dyDescent="0.3">
      <c r="A1493">
        <v>24043</v>
      </c>
      <c r="B1493">
        <v>2015</v>
      </c>
      <c r="C1493">
        <v>378</v>
      </c>
      <c r="D1493">
        <v>625</v>
      </c>
    </row>
    <row r="1494" spans="1:4" x14ac:dyDescent="0.3">
      <c r="A1494">
        <v>24043</v>
      </c>
      <c r="B1494">
        <v>2016</v>
      </c>
      <c r="C1494">
        <v>378</v>
      </c>
      <c r="D1494">
        <v>642</v>
      </c>
    </row>
    <row r="1495" spans="1:4" x14ac:dyDescent="0.3">
      <c r="A1495">
        <v>24043</v>
      </c>
      <c r="B1495">
        <v>2017</v>
      </c>
      <c r="C1495">
        <v>367</v>
      </c>
      <c r="D1495">
        <v>604</v>
      </c>
    </row>
    <row r="1496" spans="1:4" x14ac:dyDescent="0.3">
      <c r="A1496">
        <v>24043</v>
      </c>
      <c r="B1496">
        <v>2018</v>
      </c>
      <c r="C1496">
        <v>347</v>
      </c>
      <c r="D1496">
        <v>595</v>
      </c>
    </row>
    <row r="1497" spans="1:4" x14ac:dyDescent="0.3">
      <c r="A1497">
        <v>24043</v>
      </c>
      <c r="B1497">
        <v>2019</v>
      </c>
      <c r="C1497">
        <v>340</v>
      </c>
      <c r="D1497">
        <v>590</v>
      </c>
    </row>
    <row r="1498" spans="1:4" x14ac:dyDescent="0.3">
      <c r="A1498">
        <v>24045</v>
      </c>
      <c r="B1498">
        <v>2009</v>
      </c>
      <c r="C1498">
        <v>463</v>
      </c>
      <c r="D1498">
        <v>603</v>
      </c>
    </row>
    <row r="1499" spans="1:4" x14ac:dyDescent="0.3">
      <c r="A1499">
        <v>24045</v>
      </c>
      <c r="B1499">
        <v>2010</v>
      </c>
      <c r="C1499">
        <v>448</v>
      </c>
      <c r="D1499">
        <v>645</v>
      </c>
    </row>
    <row r="1500" spans="1:4" x14ac:dyDescent="0.3">
      <c r="A1500">
        <v>24045</v>
      </c>
      <c r="B1500">
        <v>2011</v>
      </c>
      <c r="C1500">
        <v>445</v>
      </c>
      <c r="D1500">
        <v>660</v>
      </c>
    </row>
    <row r="1501" spans="1:4" x14ac:dyDescent="0.3">
      <c r="A1501">
        <v>24045</v>
      </c>
      <c r="B1501">
        <v>2012</v>
      </c>
      <c r="C1501">
        <v>431</v>
      </c>
      <c r="D1501">
        <v>730</v>
      </c>
    </row>
    <row r="1502" spans="1:4" x14ac:dyDescent="0.3">
      <c r="A1502">
        <v>24045</v>
      </c>
      <c r="B1502">
        <v>2013</v>
      </c>
      <c r="C1502">
        <v>419</v>
      </c>
      <c r="D1502">
        <v>754</v>
      </c>
    </row>
    <row r="1503" spans="1:4" x14ac:dyDescent="0.3">
      <c r="A1503">
        <v>24045</v>
      </c>
      <c r="B1503">
        <v>2014</v>
      </c>
      <c r="C1503">
        <v>397</v>
      </c>
      <c r="D1503">
        <v>764</v>
      </c>
    </row>
    <row r="1504" spans="1:4" x14ac:dyDescent="0.3">
      <c r="A1504">
        <v>24045</v>
      </c>
      <c r="B1504">
        <v>2015</v>
      </c>
      <c r="C1504">
        <v>420</v>
      </c>
      <c r="D1504">
        <v>740</v>
      </c>
    </row>
    <row r="1505" spans="1:4" x14ac:dyDescent="0.3">
      <c r="A1505">
        <v>24045</v>
      </c>
      <c r="B1505">
        <v>2016</v>
      </c>
      <c r="C1505">
        <v>414</v>
      </c>
      <c r="D1505">
        <v>727</v>
      </c>
    </row>
    <row r="1506" spans="1:4" x14ac:dyDescent="0.3">
      <c r="A1506">
        <v>24045</v>
      </c>
      <c r="B1506">
        <v>2017</v>
      </c>
      <c r="C1506">
        <v>444</v>
      </c>
      <c r="D1506">
        <v>714</v>
      </c>
    </row>
    <row r="1507" spans="1:4" x14ac:dyDescent="0.3">
      <c r="A1507">
        <v>24045</v>
      </c>
      <c r="B1507">
        <v>2018</v>
      </c>
      <c r="C1507">
        <v>449</v>
      </c>
      <c r="D1507">
        <v>704</v>
      </c>
    </row>
    <row r="1508" spans="1:4" x14ac:dyDescent="0.3">
      <c r="A1508">
        <v>24045</v>
      </c>
      <c r="B1508">
        <v>2019</v>
      </c>
      <c r="C1508">
        <v>469</v>
      </c>
      <c r="D1508">
        <v>707</v>
      </c>
    </row>
    <row r="1509" spans="1:4" x14ac:dyDescent="0.3">
      <c r="A1509">
        <v>24048</v>
      </c>
      <c r="B1509">
        <v>2009</v>
      </c>
      <c r="C1509">
        <v>435</v>
      </c>
      <c r="D1509">
        <v>980</v>
      </c>
    </row>
    <row r="1510" spans="1:4" x14ac:dyDescent="0.3">
      <c r="A1510">
        <v>24048</v>
      </c>
      <c r="B1510">
        <v>2010</v>
      </c>
      <c r="C1510">
        <v>447</v>
      </c>
      <c r="D1510">
        <v>957</v>
      </c>
    </row>
    <row r="1511" spans="1:4" x14ac:dyDescent="0.3">
      <c r="A1511">
        <v>24048</v>
      </c>
      <c r="B1511">
        <v>2011</v>
      </c>
      <c r="C1511">
        <v>446</v>
      </c>
      <c r="D1511">
        <v>912</v>
      </c>
    </row>
    <row r="1512" spans="1:4" x14ac:dyDescent="0.3">
      <c r="A1512">
        <v>24048</v>
      </c>
      <c r="B1512">
        <v>2012</v>
      </c>
      <c r="C1512">
        <v>472</v>
      </c>
      <c r="D1512">
        <v>917</v>
      </c>
    </row>
    <row r="1513" spans="1:4" x14ac:dyDescent="0.3">
      <c r="A1513">
        <v>24048</v>
      </c>
      <c r="B1513">
        <v>2013</v>
      </c>
      <c r="C1513">
        <v>465</v>
      </c>
      <c r="D1513">
        <v>1009</v>
      </c>
    </row>
    <row r="1514" spans="1:4" x14ac:dyDescent="0.3">
      <c r="A1514">
        <v>24048</v>
      </c>
      <c r="B1514">
        <v>2014</v>
      </c>
      <c r="C1514">
        <v>457</v>
      </c>
      <c r="D1514">
        <v>893</v>
      </c>
    </row>
    <row r="1515" spans="1:4" x14ac:dyDescent="0.3">
      <c r="A1515">
        <v>24048</v>
      </c>
      <c r="B1515">
        <v>2015</v>
      </c>
      <c r="C1515">
        <v>440</v>
      </c>
      <c r="D1515">
        <v>988</v>
      </c>
    </row>
    <row r="1516" spans="1:4" x14ac:dyDescent="0.3">
      <c r="A1516">
        <v>24048</v>
      </c>
      <c r="B1516">
        <v>2016</v>
      </c>
      <c r="C1516">
        <v>426</v>
      </c>
      <c r="D1516">
        <v>1033</v>
      </c>
    </row>
    <row r="1517" spans="1:4" x14ac:dyDescent="0.3">
      <c r="A1517">
        <v>24048</v>
      </c>
      <c r="B1517">
        <v>2017</v>
      </c>
      <c r="C1517">
        <v>406</v>
      </c>
      <c r="D1517">
        <v>1027</v>
      </c>
    </row>
    <row r="1518" spans="1:4" x14ac:dyDescent="0.3">
      <c r="A1518">
        <v>24048</v>
      </c>
      <c r="B1518">
        <v>2018</v>
      </c>
      <c r="C1518">
        <v>418</v>
      </c>
      <c r="D1518">
        <v>1026</v>
      </c>
    </row>
    <row r="1519" spans="1:4" x14ac:dyDescent="0.3">
      <c r="A1519">
        <v>24048</v>
      </c>
      <c r="B1519">
        <v>2019</v>
      </c>
      <c r="C1519">
        <v>403</v>
      </c>
      <c r="D1519">
        <v>994</v>
      </c>
    </row>
    <row r="1520" spans="1:4" x14ac:dyDescent="0.3">
      <c r="A1520">
        <v>24054</v>
      </c>
      <c r="B1520">
        <v>2009</v>
      </c>
      <c r="C1520">
        <v>265</v>
      </c>
      <c r="D1520">
        <v>338</v>
      </c>
    </row>
    <row r="1521" spans="1:4" x14ac:dyDescent="0.3">
      <c r="A1521">
        <v>24054</v>
      </c>
      <c r="B1521">
        <v>2010</v>
      </c>
      <c r="C1521">
        <v>272</v>
      </c>
      <c r="D1521">
        <v>339</v>
      </c>
    </row>
    <row r="1522" spans="1:4" x14ac:dyDescent="0.3">
      <c r="A1522">
        <v>24054</v>
      </c>
      <c r="B1522">
        <v>2011</v>
      </c>
      <c r="C1522">
        <v>272</v>
      </c>
      <c r="D1522">
        <v>341</v>
      </c>
    </row>
    <row r="1523" spans="1:4" x14ac:dyDescent="0.3">
      <c r="A1523">
        <v>24054</v>
      </c>
      <c r="B1523">
        <v>2012</v>
      </c>
      <c r="C1523">
        <v>259</v>
      </c>
      <c r="D1523">
        <v>363</v>
      </c>
    </row>
    <row r="1524" spans="1:4" x14ac:dyDescent="0.3">
      <c r="A1524">
        <v>24054</v>
      </c>
      <c r="B1524">
        <v>2013</v>
      </c>
      <c r="C1524">
        <v>268</v>
      </c>
      <c r="D1524">
        <v>343</v>
      </c>
    </row>
    <row r="1525" spans="1:4" x14ac:dyDescent="0.3">
      <c r="A1525">
        <v>24054</v>
      </c>
      <c r="B1525">
        <v>2014</v>
      </c>
      <c r="C1525">
        <v>255</v>
      </c>
      <c r="D1525">
        <v>355</v>
      </c>
    </row>
    <row r="1526" spans="1:4" x14ac:dyDescent="0.3">
      <c r="A1526">
        <v>24054</v>
      </c>
      <c r="B1526">
        <v>2015</v>
      </c>
      <c r="C1526">
        <v>258</v>
      </c>
      <c r="D1526">
        <v>373</v>
      </c>
    </row>
    <row r="1527" spans="1:4" x14ac:dyDescent="0.3">
      <c r="A1527">
        <v>24054</v>
      </c>
      <c r="B1527">
        <v>2016</v>
      </c>
      <c r="C1527">
        <v>266</v>
      </c>
      <c r="D1527">
        <v>369</v>
      </c>
    </row>
    <row r="1528" spans="1:4" x14ac:dyDescent="0.3">
      <c r="A1528">
        <v>24054</v>
      </c>
      <c r="B1528">
        <v>2017</v>
      </c>
      <c r="C1528">
        <v>229</v>
      </c>
      <c r="D1528">
        <v>389</v>
      </c>
    </row>
    <row r="1529" spans="1:4" x14ac:dyDescent="0.3">
      <c r="A1529">
        <v>24054</v>
      </c>
      <c r="B1529">
        <v>2018</v>
      </c>
      <c r="C1529">
        <v>234</v>
      </c>
      <c r="D1529">
        <v>384</v>
      </c>
    </row>
    <row r="1530" spans="1:4" x14ac:dyDescent="0.3">
      <c r="A1530">
        <v>24054</v>
      </c>
      <c r="B1530">
        <v>2019</v>
      </c>
      <c r="C1530">
        <v>211</v>
      </c>
      <c r="D1530">
        <v>383</v>
      </c>
    </row>
    <row r="1531" spans="1:4" x14ac:dyDescent="0.3">
      <c r="A1531">
        <v>24055</v>
      </c>
      <c r="B1531">
        <v>2009</v>
      </c>
      <c r="C1531">
        <v>743</v>
      </c>
      <c r="D1531">
        <v>1109</v>
      </c>
    </row>
    <row r="1532" spans="1:4" x14ac:dyDescent="0.3">
      <c r="A1532">
        <v>24055</v>
      </c>
      <c r="B1532">
        <v>2010</v>
      </c>
      <c r="C1532">
        <v>735</v>
      </c>
      <c r="D1532">
        <v>1156</v>
      </c>
    </row>
    <row r="1533" spans="1:4" x14ac:dyDescent="0.3">
      <c r="A1533">
        <v>24055</v>
      </c>
      <c r="B1533">
        <v>2011</v>
      </c>
      <c r="C1533">
        <v>764</v>
      </c>
      <c r="D1533">
        <v>1186</v>
      </c>
    </row>
    <row r="1534" spans="1:4" x14ac:dyDescent="0.3">
      <c r="A1534">
        <v>24055</v>
      </c>
      <c r="B1534">
        <v>2012</v>
      </c>
      <c r="C1534">
        <v>735</v>
      </c>
      <c r="D1534">
        <v>1179</v>
      </c>
    </row>
    <row r="1535" spans="1:4" x14ac:dyDescent="0.3">
      <c r="A1535">
        <v>24055</v>
      </c>
      <c r="B1535">
        <v>2013</v>
      </c>
      <c r="C1535">
        <v>726</v>
      </c>
      <c r="D1535">
        <v>1218</v>
      </c>
    </row>
    <row r="1536" spans="1:4" x14ac:dyDescent="0.3">
      <c r="A1536">
        <v>24055</v>
      </c>
      <c r="B1536">
        <v>2014</v>
      </c>
      <c r="C1536">
        <v>721</v>
      </c>
      <c r="D1536">
        <v>1226</v>
      </c>
    </row>
    <row r="1537" spans="1:4" x14ac:dyDescent="0.3">
      <c r="A1537">
        <v>24055</v>
      </c>
      <c r="B1537">
        <v>2015</v>
      </c>
      <c r="C1537">
        <v>740</v>
      </c>
      <c r="D1537">
        <v>1220</v>
      </c>
    </row>
    <row r="1538" spans="1:4" x14ac:dyDescent="0.3">
      <c r="A1538">
        <v>24055</v>
      </c>
      <c r="B1538">
        <v>2016</v>
      </c>
      <c r="C1538">
        <v>765</v>
      </c>
      <c r="D1538">
        <v>1226</v>
      </c>
    </row>
    <row r="1539" spans="1:4" x14ac:dyDescent="0.3">
      <c r="A1539">
        <v>24055</v>
      </c>
      <c r="B1539">
        <v>2017</v>
      </c>
      <c r="C1539">
        <v>776</v>
      </c>
      <c r="D1539">
        <v>1242</v>
      </c>
    </row>
    <row r="1540" spans="1:4" x14ac:dyDescent="0.3">
      <c r="A1540">
        <v>24055</v>
      </c>
      <c r="B1540">
        <v>2018</v>
      </c>
      <c r="C1540">
        <v>744</v>
      </c>
      <c r="D1540">
        <v>1256</v>
      </c>
    </row>
    <row r="1541" spans="1:4" x14ac:dyDescent="0.3">
      <c r="A1541">
        <v>24055</v>
      </c>
      <c r="B1541">
        <v>2019</v>
      </c>
      <c r="C1541">
        <v>731</v>
      </c>
      <c r="D1541">
        <v>1269</v>
      </c>
    </row>
    <row r="1542" spans="1:4" x14ac:dyDescent="0.3">
      <c r="A1542">
        <v>24059</v>
      </c>
      <c r="B1542">
        <v>2009</v>
      </c>
      <c r="C1542">
        <v>617</v>
      </c>
      <c r="D1542">
        <v>864</v>
      </c>
    </row>
    <row r="1543" spans="1:4" x14ac:dyDescent="0.3">
      <c r="A1543">
        <v>24059</v>
      </c>
      <c r="B1543">
        <v>2010</v>
      </c>
      <c r="C1543">
        <v>587</v>
      </c>
      <c r="D1543">
        <v>918</v>
      </c>
    </row>
    <row r="1544" spans="1:4" x14ac:dyDescent="0.3">
      <c r="A1544">
        <v>24059</v>
      </c>
      <c r="B1544">
        <v>2011</v>
      </c>
      <c r="C1544">
        <v>639</v>
      </c>
      <c r="D1544">
        <v>919</v>
      </c>
    </row>
    <row r="1545" spans="1:4" x14ac:dyDescent="0.3">
      <c r="A1545">
        <v>24059</v>
      </c>
      <c r="B1545">
        <v>2012</v>
      </c>
      <c r="C1545">
        <v>666</v>
      </c>
      <c r="D1545">
        <v>939</v>
      </c>
    </row>
    <row r="1546" spans="1:4" x14ac:dyDescent="0.3">
      <c r="A1546">
        <v>24059</v>
      </c>
      <c r="B1546">
        <v>2013</v>
      </c>
      <c r="C1546">
        <v>686</v>
      </c>
      <c r="D1546">
        <v>984</v>
      </c>
    </row>
    <row r="1547" spans="1:4" x14ac:dyDescent="0.3">
      <c r="A1547">
        <v>24059</v>
      </c>
      <c r="B1547">
        <v>2014</v>
      </c>
      <c r="C1547">
        <v>670</v>
      </c>
      <c r="D1547">
        <v>1054</v>
      </c>
    </row>
    <row r="1548" spans="1:4" x14ac:dyDescent="0.3">
      <c r="A1548">
        <v>24059</v>
      </c>
      <c r="B1548">
        <v>2015</v>
      </c>
      <c r="C1548">
        <v>678</v>
      </c>
      <c r="D1548">
        <v>1048</v>
      </c>
    </row>
    <row r="1549" spans="1:4" x14ac:dyDescent="0.3">
      <c r="A1549">
        <v>24059</v>
      </c>
      <c r="B1549">
        <v>2016</v>
      </c>
      <c r="C1549">
        <v>666</v>
      </c>
      <c r="D1549">
        <v>1085</v>
      </c>
    </row>
    <row r="1550" spans="1:4" x14ac:dyDescent="0.3">
      <c r="A1550">
        <v>24059</v>
      </c>
      <c r="B1550">
        <v>2017</v>
      </c>
      <c r="C1550">
        <v>666</v>
      </c>
      <c r="D1550">
        <v>1112</v>
      </c>
    </row>
    <row r="1551" spans="1:4" x14ac:dyDescent="0.3">
      <c r="A1551">
        <v>24059</v>
      </c>
      <c r="B1551">
        <v>2018</v>
      </c>
      <c r="C1551">
        <v>617</v>
      </c>
      <c r="D1551">
        <v>1133</v>
      </c>
    </row>
    <row r="1552" spans="1:4" x14ac:dyDescent="0.3">
      <c r="A1552">
        <v>24059</v>
      </c>
      <c r="B1552">
        <v>2019</v>
      </c>
      <c r="C1552">
        <v>616</v>
      </c>
      <c r="D1552">
        <v>1154</v>
      </c>
    </row>
    <row r="1553" spans="1:4" x14ac:dyDescent="0.3">
      <c r="A1553">
        <v>24062</v>
      </c>
      <c r="B1553">
        <v>2009</v>
      </c>
      <c r="C1553">
        <v>3998</v>
      </c>
      <c r="D1553">
        <v>5881</v>
      </c>
    </row>
    <row r="1554" spans="1:4" x14ac:dyDescent="0.3">
      <c r="A1554">
        <v>24062</v>
      </c>
      <c r="B1554">
        <v>2010</v>
      </c>
      <c r="C1554">
        <v>4101</v>
      </c>
      <c r="D1554">
        <v>5825</v>
      </c>
    </row>
    <row r="1555" spans="1:4" x14ac:dyDescent="0.3">
      <c r="A1555">
        <v>24062</v>
      </c>
      <c r="B1555">
        <v>2011</v>
      </c>
      <c r="C1555">
        <v>4059</v>
      </c>
      <c r="D1555">
        <v>5974</v>
      </c>
    </row>
    <row r="1556" spans="1:4" x14ac:dyDescent="0.3">
      <c r="A1556">
        <v>24062</v>
      </c>
      <c r="B1556">
        <v>2012</v>
      </c>
      <c r="C1556">
        <v>4100</v>
      </c>
      <c r="D1556">
        <v>6100</v>
      </c>
    </row>
    <row r="1557" spans="1:4" x14ac:dyDescent="0.3">
      <c r="A1557">
        <v>24062</v>
      </c>
      <c r="B1557">
        <v>2013</v>
      </c>
      <c r="C1557">
        <v>4128</v>
      </c>
      <c r="D1557">
        <v>6209</v>
      </c>
    </row>
    <row r="1558" spans="1:4" x14ac:dyDescent="0.3">
      <c r="A1558">
        <v>24062</v>
      </c>
      <c r="B1558">
        <v>2014</v>
      </c>
      <c r="C1558">
        <v>4076</v>
      </c>
      <c r="D1558">
        <v>6285</v>
      </c>
    </row>
    <row r="1559" spans="1:4" x14ac:dyDescent="0.3">
      <c r="A1559">
        <v>24062</v>
      </c>
      <c r="B1559">
        <v>2015</v>
      </c>
      <c r="C1559">
        <v>4055</v>
      </c>
      <c r="D1559">
        <v>6425</v>
      </c>
    </row>
    <row r="1560" spans="1:4" x14ac:dyDescent="0.3">
      <c r="A1560">
        <v>24062</v>
      </c>
      <c r="B1560">
        <v>2016</v>
      </c>
      <c r="C1560">
        <v>4090</v>
      </c>
      <c r="D1560">
        <v>6618</v>
      </c>
    </row>
    <row r="1561" spans="1:4" x14ac:dyDescent="0.3">
      <c r="A1561">
        <v>24062</v>
      </c>
      <c r="B1561">
        <v>2017</v>
      </c>
      <c r="C1561">
        <v>4099</v>
      </c>
      <c r="D1561">
        <v>6611</v>
      </c>
    </row>
    <row r="1562" spans="1:4" x14ac:dyDescent="0.3">
      <c r="A1562">
        <v>24062</v>
      </c>
      <c r="B1562">
        <v>2018</v>
      </c>
      <c r="C1562">
        <v>4020</v>
      </c>
      <c r="D1562">
        <v>6645</v>
      </c>
    </row>
    <row r="1563" spans="1:4" x14ac:dyDescent="0.3">
      <c r="A1563">
        <v>24062</v>
      </c>
      <c r="B1563">
        <v>2019</v>
      </c>
      <c r="C1563">
        <v>3944</v>
      </c>
      <c r="D1563">
        <v>6635</v>
      </c>
    </row>
    <row r="1564" spans="1:4" x14ac:dyDescent="0.3">
      <c r="A1564">
        <v>24066</v>
      </c>
      <c r="B1564">
        <v>2009</v>
      </c>
      <c r="C1564">
        <v>505</v>
      </c>
      <c r="D1564">
        <v>803</v>
      </c>
    </row>
    <row r="1565" spans="1:4" x14ac:dyDescent="0.3">
      <c r="A1565">
        <v>24066</v>
      </c>
      <c r="B1565">
        <v>2010</v>
      </c>
      <c r="C1565">
        <v>492</v>
      </c>
      <c r="D1565">
        <v>796</v>
      </c>
    </row>
    <row r="1566" spans="1:4" x14ac:dyDescent="0.3">
      <c r="A1566">
        <v>24066</v>
      </c>
      <c r="B1566">
        <v>2011</v>
      </c>
      <c r="C1566">
        <v>478</v>
      </c>
      <c r="D1566">
        <v>806</v>
      </c>
    </row>
    <row r="1567" spans="1:4" x14ac:dyDescent="0.3">
      <c r="A1567">
        <v>24066</v>
      </c>
      <c r="B1567">
        <v>2012</v>
      </c>
      <c r="C1567">
        <v>479</v>
      </c>
      <c r="D1567">
        <v>818</v>
      </c>
    </row>
    <row r="1568" spans="1:4" x14ac:dyDescent="0.3">
      <c r="A1568">
        <v>24066</v>
      </c>
      <c r="B1568">
        <v>2013</v>
      </c>
      <c r="C1568">
        <v>488</v>
      </c>
      <c r="D1568">
        <v>829</v>
      </c>
    </row>
    <row r="1569" spans="1:4" x14ac:dyDescent="0.3">
      <c r="A1569">
        <v>24066</v>
      </c>
      <c r="B1569">
        <v>2014</v>
      </c>
      <c r="C1569">
        <v>508</v>
      </c>
      <c r="D1569">
        <v>844</v>
      </c>
    </row>
    <row r="1570" spans="1:4" x14ac:dyDescent="0.3">
      <c r="A1570">
        <v>24066</v>
      </c>
      <c r="B1570">
        <v>2015</v>
      </c>
      <c r="C1570">
        <v>530</v>
      </c>
      <c r="D1570">
        <v>873</v>
      </c>
    </row>
    <row r="1571" spans="1:4" x14ac:dyDescent="0.3">
      <c r="A1571">
        <v>24066</v>
      </c>
      <c r="B1571">
        <v>2016</v>
      </c>
      <c r="C1571">
        <v>554</v>
      </c>
      <c r="D1571">
        <v>906</v>
      </c>
    </row>
    <row r="1572" spans="1:4" x14ac:dyDescent="0.3">
      <c r="A1572">
        <v>24066</v>
      </c>
      <c r="B1572">
        <v>2017</v>
      </c>
      <c r="C1572">
        <v>540</v>
      </c>
      <c r="D1572">
        <v>869</v>
      </c>
    </row>
    <row r="1573" spans="1:4" x14ac:dyDescent="0.3">
      <c r="A1573">
        <v>24066</v>
      </c>
      <c r="B1573">
        <v>2018</v>
      </c>
      <c r="C1573">
        <v>534</v>
      </c>
      <c r="D1573">
        <v>868</v>
      </c>
    </row>
    <row r="1574" spans="1:4" x14ac:dyDescent="0.3">
      <c r="A1574">
        <v>24066</v>
      </c>
      <c r="B1574">
        <v>2019</v>
      </c>
      <c r="C1574">
        <v>545</v>
      </c>
      <c r="D1574">
        <v>871</v>
      </c>
    </row>
    <row r="1575" spans="1:4" x14ac:dyDescent="0.3">
      <c r="A1575">
        <v>24086</v>
      </c>
      <c r="B1575">
        <v>2009</v>
      </c>
      <c r="C1575">
        <v>480</v>
      </c>
      <c r="D1575">
        <v>722</v>
      </c>
    </row>
    <row r="1576" spans="1:4" x14ac:dyDescent="0.3">
      <c r="A1576">
        <v>24086</v>
      </c>
      <c r="B1576">
        <v>2010</v>
      </c>
      <c r="C1576">
        <v>478</v>
      </c>
      <c r="D1576">
        <v>727</v>
      </c>
    </row>
    <row r="1577" spans="1:4" x14ac:dyDescent="0.3">
      <c r="A1577">
        <v>24086</v>
      </c>
      <c r="B1577">
        <v>2011</v>
      </c>
      <c r="C1577">
        <v>469</v>
      </c>
      <c r="D1577">
        <v>768</v>
      </c>
    </row>
    <row r="1578" spans="1:4" x14ac:dyDescent="0.3">
      <c r="A1578">
        <v>24086</v>
      </c>
      <c r="B1578">
        <v>2012</v>
      </c>
      <c r="C1578">
        <v>478</v>
      </c>
      <c r="D1578">
        <v>755</v>
      </c>
    </row>
    <row r="1579" spans="1:4" x14ac:dyDescent="0.3">
      <c r="A1579">
        <v>24086</v>
      </c>
      <c r="B1579">
        <v>2013</v>
      </c>
      <c r="C1579">
        <v>462</v>
      </c>
      <c r="D1579">
        <v>787</v>
      </c>
    </row>
    <row r="1580" spans="1:4" x14ac:dyDescent="0.3">
      <c r="A1580">
        <v>24086</v>
      </c>
      <c r="B1580">
        <v>2014</v>
      </c>
      <c r="C1580">
        <v>458</v>
      </c>
      <c r="D1580">
        <v>815</v>
      </c>
    </row>
    <row r="1581" spans="1:4" x14ac:dyDescent="0.3">
      <c r="A1581">
        <v>24086</v>
      </c>
      <c r="B1581">
        <v>2015</v>
      </c>
      <c r="C1581">
        <v>447</v>
      </c>
      <c r="D1581">
        <v>821</v>
      </c>
    </row>
    <row r="1582" spans="1:4" x14ac:dyDescent="0.3">
      <c r="A1582">
        <v>24086</v>
      </c>
      <c r="B1582">
        <v>2016</v>
      </c>
      <c r="C1582">
        <v>458</v>
      </c>
      <c r="D1582">
        <v>839</v>
      </c>
    </row>
    <row r="1583" spans="1:4" x14ac:dyDescent="0.3">
      <c r="A1583">
        <v>24086</v>
      </c>
      <c r="B1583">
        <v>2017</v>
      </c>
      <c r="C1583">
        <v>438</v>
      </c>
      <c r="D1583">
        <v>841</v>
      </c>
    </row>
    <row r="1584" spans="1:4" x14ac:dyDescent="0.3">
      <c r="A1584">
        <v>24086</v>
      </c>
      <c r="B1584">
        <v>2018</v>
      </c>
      <c r="C1584">
        <v>431</v>
      </c>
      <c r="D1584">
        <v>820</v>
      </c>
    </row>
    <row r="1585" spans="1:4" x14ac:dyDescent="0.3">
      <c r="A1585">
        <v>24086</v>
      </c>
      <c r="B1585">
        <v>2019</v>
      </c>
      <c r="C1585">
        <v>459</v>
      </c>
      <c r="D1585">
        <v>786</v>
      </c>
    </row>
    <row r="1586" spans="1:4" x14ac:dyDescent="0.3">
      <c r="A1586">
        <v>24094</v>
      </c>
      <c r="B1586">
        <v>2009</v>
      </c>
      <c r="C1586">
        <v>604</v>
      </c>
      <c r="D1586">
        <v>921</v>
      </c>
    </row>
    <row r="1587" spans="1:4" x14ac:dyDescent="0.3">
      <c r="A1587">
        <v>24094</v>
      </c>
      <c r="B1587">
        <v>2010</v>
      </c>
      <c r="C1587">
        <v>611</v>
      </c>
      <c r="D1587">
        <v>961</v>
      </c>
    </row>
    <row r="1588" spans="1:4" x14ac:dyDescent="0.3">
      <c r="A1588">
        <v>24094</v>
      </c>
      <c r="B1588">
        <v>2011</v>
      </c>
      <c r="C1588">
        <v>606</v>
      </c>
      <c r="D1588">
        <v>973</v>
      </c>
    </row>
    <row r="1589" spans="1:4" x14ac:dyDescent="0.3">
      <c r="A1589">
        <v>24094</v>
      </c>
      <c r="B1589">
        <v>2012</v>
      </c>
      <c r="C1589">
        <v>644</v>
      </c>
      <c r="D1589">
        <v>995</v>
      </c>
    </row>
    <row r="1590" spans="1:4" x14ac:dyDescent="0.3">
      <c r="A1590">
        <v>24094</v>
      </c>
      <c r="B1590">
        <v>2013</v>
      </c>
      <c r="C1590">
        <v>640</v>
      </c>
      <c r="D1590">
        <v>985</v>
      </c>
    </row>
    <row r="1591" spans="1:4" x14ac:dyDescent="0.3">
      <c r="A1591">
        <v>24094</v>
      </c>
      <c r="B1591">
        <v>2014</v>
      </c>
      <c r="C1591">
        <v>661</v>
      </c>
      <c r="D1591">
        <v>1001</v>
      </c>
    </row>
    <row r="1592" spans="1:4" x14ac:dyDescent="0.3">
      <c r="A1592">
        <v>24094</v>
      </c>
      <c r="B1592">
        <v>2015</v>
      </c>
      <c r="C1592">
        <v>688</v>
      </c>
      <c r="D1592">
        <v>1035</v>
      </c>
    </row>
    <row r="1593" spans="1:4" x14ac:dyDescent="0.3">
      <c r="A1593">
        <v>24094</v>
      </c>
      <c r="B1593">
        <v>2016</v>
      </c>
      <c r="C1593">
        <v>660</v>
      </c>
      <c r="D1593">
        <v>1066</v>
      </c>
    </row>
    <row r="1594" spans="1:4" x14ac:dyDescent="0.3">
      <c r="A1594">
        <v>24094</v>
      </c>
      <c r="B1594">
        <v>2017</v>
      </c>
      <c r="C1594">
        <v>638</v>
      </c>
      <c r="D1594">
        <v>1080</v>
      </c>
    </row>
    <row r="1595" spans="1:4" x14ac:dyDescent="0.3">
      <c r="A1595">
        <v>24094</v>
      </c>
      <c r="B1595">
        <v>2018</v>
      </c>
      <c r="C1595">
        <v>614</v>
      </c>
      <c r="D1595">
        <v>1095</v>
      </c>
    </row>
    <row r="1596" spans="1:4" x14ac:dyDescent="0.3">
      <c r="A1596">
        <v>24094</v>
      </c>
      <c r="B1596">
        <v>2019</v>
      </c>
      <c r="C1596">
        <v>577</v>
      </c>
      <c r="D1596">
        <v>1131</v>
      </c>
    </row>
    <row r="1597" spans="1:4" x14ac:dyDescent="0.3">
      <c r="A1597">
        <v>24104</v>
      </c>
      <c r="B1597">
        <v>2009</v>
      </c>
      <c r="C1597">
        <v>645</v>
      </c>
      <c r="D1597">
        <v>974</v>
      </c>
    </row>
    <row r="1598" spans="1:4" x14ac:dyDescent="0.3">
      <c r="A1598">
        <v>24104</v>
      </c>
      <c r="B1598">
        <v>2010</v>
      </c>
      <c r="C1598">
        <v>655</v>
      </c>
      <c r="D1598">
        <v>998</v>
      </c>
    </row>
    <row r="1599" spans="1:4" x14ac:dyDescent="0.3">
      <c r="A1599">
        <v>24104</v>
      </c>
      <c r="B1599">
        <v>2011</v>
      </c>
      <c r="C1599">
        <v>669</v>
      </c>
      <c r="D1599">
        <v>971</v>
      </c>
    </row>
    <row r="1600" spans="1:4" x14ac:dyDescent="0.3">
      <c r="A1600">
        <v>24104</v>
      </c>
      <c r="B1600">
        <v>2012</v>
      </c>
      <c r="C1600">
        <v>647</v>
      </c>
      <c r="D1600">
        <v>966</v>
      </c>
    </row>
    <row r="1601" spans="1:4" x14ac:dyDescent="0.3">
      <c r="A1601">
        <v>24104</v>
      </c>
      <c r="B1601">
        <v>2013</v>
      </c>
      <c r="C1601">
        <v>678</v>
      </c>
      <c r="D1601">
        <v>957</v>
      </c>
    </row>
    <row r="1602" spans="1:4" x14ac:dyDescent="0.3">
      <c r="A1602">
        <v>24104</v>
      </c>
      <c r="B1602">
        <v>2014</v>
      </c>
      <c r="C1602">
        <v>716</v>
      </c>
      <c r="D1602">
        <v>1004</v>
      </c>
    </row>
    <row r="1603" spans="1:4" x14ac:dyDescent="0.3">
      <c r="A1603">
        <v>24104</v>
      </c>
      <c r="B1603">
        <v>2015</v>
      </c>
      <c r="C1603">
        <v>715</v>
      </c>
      <c r="D1603">
        <v>1044</v>
      </c>
    </row>
    <row r="1604" spans="1:4" x14ac:dyDescent="0.3">
      <c r="A1604">
        <v>24104</v>
      </c>
      <c r="B1604">
        <v>2016</v>
      </c>
      <c r="C1604">
        <v>701</v>
      </c>
      <c r="D1604">
        <v>1072</v>
      </c>
    </row>
    <row r="1605" spans="1:4" x14ac:dyDescent="0.3">
      <c r="A1605">
        <v>24104</v>
      </c>
      <c r="B1605">
        <v>2017</v>
      </c>
      <c r="C1605">
        <v>679</v>
      </c>
      <c r="D1605">
        <v>1102</v>
      </c>
    </row>
    <row r="1606" spans="1:4" x14ac:dyDescent="0.3">
      <c r="A1606">
        <v>24104</v>
      </c>
      <c r="B1606">
        <v>2018</v>
      </c>
      <c r="C1606">
        <v>738</v>
      </c>
      <c r="D1606">
        <v>1102</v>
      </c>
    </row>
    <row r="1607" spans="1:4" x14ac:dyDescent="0.3">
      <c r="A1607">
        <v>24104</v>
      </c>
      <c r="B1607">
        <v>2019</v>
      </c>
      <c r="C1607">
        <v>764</v>
      </c>
      <c r="D1607">
        <v>1121</v>
      </c>
    </row>
    <row r="1608" spans="1:4" x14ac:dyDescent="0.3">
      <c r="A1608">
        <v>24107</v>
      </c>
      <c r="B1608">
        <v>2009</v>
      </c>
      <c r="C1608">
        <v>1250</v>
      </c>
      <c r="D1608">
        <v>1751</v>
      </c>
    </row>
    <row r="1609" spans="1:4" x14ac:dyDescent="0.3">
      <c r="A1609">
        <v>24107</v>
      </c>
      <c r="B1609">
        <v>2010</v>
      </c>
      <c r="C1609">
        <v>1227</v>
      </c>
      <c r="D1609">
        <v>1750</v>
      </c>
    </row>
    <row r="1610" spans="1:4" x14ac:dyDescent="0.3">
      <c r="A1610">
        <v>24107</v>
      </c>
      <c r="B1610">
        <v>2011</v>
      </c>
      <c r="C1610">
        <v>1252</v>
      </c>
      <c r="D1610">
        <v>1832</v>
      </c>
    </row>
    <row r="1611" spans="1:4" x14ac:dyDescent="0.3">
      <c r="A1611">
        <v>24107</v>
      </c>
      <c r="B1611">
        <v>2012</v>
      </c>
      <c r="C1611">
        <v>1294</v>
      </c>
      <c r="D1611">
        <v>1858</v>
      </c>
    </row>
    <row r="1612" spans="1:4" x14ac:dyDescent="0.3">
      <c r="A1612">
        <v>24107</v>
      </c>
      <c r="B1612">
        <v>2013</v>
      </c>
      <c r="C1612">
        <v>1301</v>
      </c>
      <c r="D1612">
        <v>1903</v>
      </c>
    </row>
    <row r="1613" spans="1:4" x14ac:dyDescent="0.3">
      <c r="A1613">
        <v>24107</v>
      </c>
      <c r="B1613">
        <v>2014</v>
      </c>
      <c r="C1613">
        <v>1266</v>
      </c>
      <c r="D1613">
        <v>2006</v>
      </c>
    </row>
    <row r="1614" spans="1:4" x14ac:dyDescent="0.3">
      <c r="A1614">
        <v>24107</v>
      </c>
      <c r="B1614">
        <v>2015</v>
      </c>
      <c r="C1614">
        <v>1284</v>
      </c>
      <c r="D1614">
        <v>2081</v>
      </c>
    </row>
    <row r="1615" spans="1:4" x14ac:dyDescent="0.3">
      <c r="A1615">
        <v>24107</v>
      </c>
      <c r="B1615">
        <v>2016</v>
      </c>
      <c r="C1615">
        <v>1287</v>
      </c>
      <c r="D1615">
        <v>2132</v>
      </c>
    </row>
    <row r="1616" spans="1:4" x14ac:dyDescent="0.3">
      <c r="A1616">
        <v>24107</v>
      </c>
      <c r="B1616">
        <v>2017</v>
      </c>
      <c r="C1616">
        <v>1282</v>
      </c>
      <c r="D1616">
        <v>2112</v>
      </c>
    </row>
    <row r="1617" spans="1:4" x14ac:dyDescent="0.3">
      <c r="A1617">
        <v>24107</v>
      </c>
      <c r="B1617">
        <v>2018</v>
      </c>
      <c r="C1617">
        <v>1315</v>
      </c>
      <c r="D1617">
        <v>2097</v>
      </c>
    </row>
    <row r="1618" spans="1:4" x14ac:dyDescent="0.3">
      <c r="A1618">
        <v>24107</v>
      </c>
      <c r="B1618">
        <v>2019</v>
      </c>
      <c r="C1618">
        <v>1333</v>
      </c>
      <c r="D1618">
        <v>2094</v>
      </c>
    </row>
    <row r="1619" spans="1:4" x14ac:dyDescent="0.3">
      <c r="A1619">
        <v>24109</v>
      </c>
      <c r="B1619">
        <v>2009</v>
      </c>
      <c r="C1619">
        <v>443</v>
      </c>
      <c r="D1619">
        <v>665</v>
      </c>
    </row>
    <row r="1620" spans="1:4" x14ac:dyDescent="0.3">
      <c r="A1620">
        <v>24109</v>
      </c>
      <c r="B1620">
        <v>2010</v>
      </c>
      <c r="C1620">
        <v>457</v>
      </c>
      <c r="D1620">
        <v>680</v>
      </c>
    </row>
    <row r="1621" spans="1:4" x14ac:dyDescent="0.3">
      <c r="A1621">
        <v>24109</v>
      </c>
      <c r="B1621">
        <v>2011</v>
      </c>
      <c r="C1621">
        <v>486</v>
      </c>
      <c r="D1621">
        <v>642</v>
      </c>
    </row>
    <row r="1622" spans="1:4" x14ac:dyDescent="0.3">
      <c r="A1622">
        <v>24109</v>
      </c>
      <c r="B1622">
        <v>2012</v>
      </c>
      <c r="C1622">
        <v>447</v>
      </c>
      <c r="D1622">
        <v>679</v>
      </c>
    </row>
    <row r="1623" spans="1:4" x14ac:dyDescent="0.3">
      <c r="A1623">
        <v>24109</v>
      </c>
      <c r="B1623">
        <v>2013</v>
      </c>
      <c r="C1623">
        <v>438</v>
      </c>
      <c r="D1623">
        <v>689</v>
      </c>
    </row>
    <row r="1624" spans="1:4" x14ac:dyDescent="0.3">
      <c r="A1624">
        <v>24109</v>
      </c>
      <c r="B1624">
        <v>2014</v>
      </c>
      <c r="C1624">
        <v>427</v>
      </c>
      <c r="D1624">
        <v>705</v>
      </c>
    </row>
    <row r="1625" spans="1:4" x14ac:dyDescent="0.3">
      <c r="A1625">
        <v>24109</v>
      </c>
      <c r="B1625">
        <v>2015</v>
      </c>
      <c r="C1625">
        <v>427</v>
      </c>
      <c r="D1625">
        <v>709</v>
      </c>
    </row>
    <row r="1626" spans="1:4" x14ac:dyDescent="0.3">
      <c r="A1626">
        <v>24109</v>
      </c>
      <c r="B1626">
        <v>2016</v>
      </c>
      <c r="C1626">
        <v>403</v>
      </c>
      <c r="D1626">
        <v>706</v>
      </c>
    </row>
    <row r="1627" spans="1:4" x14ac:dyDescent="0.3">
      <c r="A1627">
        <v>24109</v>
      </c>
      <c r="B1627">
        <v>2017</v>
      </c>
      <c r="C1627">
        <v>388</v>
      </c>
      <c r="D1627">
        <v>722</v>
      </c>
    </row>
    <row r="1628" spans="1:4" x14ac:dyDescent="0.3">
      <c r="A1628">
        <v>24109</v>
      </c>
      <c r="B1628">
        <v>2018</v>
      </c>
      <c r="C1628">
        <v>382</v>
      </c>
      <c r="D1628">
        <v>697</v>
      </c>
    </row>
    <row r="1629" spans="1:4" x14ac:dyDescent="0.3">
      <c r="A1629">
        <v>24109</v>
      </c>
      <c r="B1629">
        <v>2019</v>
      </c>
      <c r="C1629">
        <v>370</v>
      </c>
      <c r="D1629">
        <v>676</v>
      </c>
    </row>
    <row r="1630" spans="1:4" x14ac:dyDescent="0.3">
      <c r="A1630">
        <v>24130</v>
      </c>
      <c r="B1630">
        <v>2009</v>
      </c>
      <c r="C1630">
        <v>287</v>
      </c>
      <c r="D1630">
        <v>377</v>
      </c>
    </row>
    <row r="1631" spans="1:4" x14ac:dyDescent="0.3">
      <c r="A1631">
        <v>24130</v>
      </c>
      <c r="B1631">
        <v>2010</v>
      </c>
      <c r="C1631">
        <v>349</v>
      </c>
      <c r="D1631">
        <v>408</v>
      </c>
    </row>
    <row r="1632" spans="1:4" x14ac:dyDescent="0.3">
      <c r="A1632">
        <v>24130</v>
      </c>
      <c r="B1632">
        <v>2011</v>
      </c>
      <c r="C1632">
        <v>343</v>
      </c>
      <c r="D1632">
        <v>431</v>
      </c>
    </row>
    <row r="1633" spans="1:4" x14ac:dyDescent="0.3">
      <c r="A1633">
        <v>24130</v>
      </c>
      <c r="B1633">
        <v>2012</v>
      </c>
      <c r="C1633">
        <v>324</v>
      </c>
      <c r="D1633">
        <v>492</v>
      </c>
    </row>
    <row r="1634" spans="1:4" x14ac:dyDescent="0.3">
      <c r="A1634">
        <v>24130</v>
      </c>
      <c r="B1634">
        <v>2013</v>
      </c>
      <c r="C1634">
        <v>304</v>
      </c>
      <c r="D1634">
        <v>530</v>
      </c>
    </row>
    <row r="1635" spans="1:4" x14ac:dyDescent="0.3">
      <c r="A1635">
        <v>24130</v>
      </c>
      <c r="B1635">
        <v>2014</v>
      </c>
      <c r="C1635">
        <v>305</v>
      </c>
      <c r="D1635">
        <v>546</v>
      </c>
    </row>
    <row r="1636" spans="1:4" x14ac:dyDescent="0.3">
      <c r="A1636">
        <v>24130</v>
      </c>
      <c r="B1636">
        <v>2015</v>
      </c>
      <c r="C1636">
        <v>327</v>
      </c>
      <c r="D1636">
        <v>584</v>
      </c>
    </row>
    <row r="1637" spans="1:4" x14ac:dyDescent="0.3">
      <c r="A1637">
        <v>24130</v>
      </c>
      <c r="B1637">
        <v>2016</v>
      </c>
      <c r="C1637">
        <v>327</v>
      </c>
      <c r="D1637">
        <v>585</v>
      </c>
    </row>
    <row r="1638" spans="1:4" x14ac:dyDescent="0.3">
      <c r="A1638">
        <v>24130</v>
      </c>
      <c r="B1638">
        <v>2017</v>
      </c>
      <c r="C1638">
        <v>324</v>
      </c>
      <c r="D1638">
        <v>566</v>
      </c>
    </row>
    <row r="1639" spans="1:4" x14ac:dyDescent="0.3">
      <c r="A1639">
        <v>24130</v>
      </c>
      <c r="B1639">
        <v>2018</v>
      </c>
      <c r="C1639">
        <v>304</v>
      </c>
      <c r="D1639">
        <v>545</v>
      </c>
    </row>
    <row r="1640" spans="1:4" x14ac:dyDescent="0.3">
      <c r="A1640">
        <v>24130</v>
      </c>
      <c r="B1640">
        <v>2019</v>
      </c>
      <c r="C1640">
        <v>295</v>
      </c>
      <c r="D1640">
        <v>520</v>
      </c>
    </row>
    <row r="1641" spans="1:4" x14ac:dyDescent="0.3">
      <c r="A1641">
        <v>24133</v>
      </c>
      <c r="B1641">
        <v>2009</v>
      </c>
      <c r="C1641">
        <v>244</v>
      </c>
      <c r="D1641">
        <v>273</v>
      </c>
    </row>
    <row r="1642" spans="1:4" x14ac:dyDescent="0.3">
      <c r="A1642">
        <v>24133</v>
      </c>
      <c r="B1642">
        <v>2010</v>
      </c>
      <c r="C1642">
        <v>220</v>
      </c>
      <c r="D1642">
        <v>290</v>
      </c>
    </row>
    <row r="1643" spans="1:4" x14ac:dyDescent="0.3">
      <c r="A1643">
        <v>24133</v>
      </c>
      <c r="B1643">
        <v>2011</v>
      </c>
      <c r="C1643">
        <v>197</v>
      </c>
      <c r="D1643">
        <v>294</v>
      </c>
    </row>
    <row r="1644" spans="1:4" x14ac:dyDescent="0.3">
      <c r="A1644">
        <v>24133</v>
      </c>
      <c r="B1644">
        <v>2012</v>
      </c>
      <c r="C1644">
        <v>194</v>
      </c>
      <c r="D1644">
        <v>286</v>
      </c>
    </row>
    <row r="1645" spans="1:4" x14ac:dyDescent="0.3">
      <c r="A1645">
        <v>24133</v>
      </c>
      <c r="B1645">
        <v>2013</v>
      </c>
      <c r="C1645">
        <v>185</v>
      </c>
      <c r="D1645">
        <v>273</v>
      </c>
    </row>
    <row r="1646" spans="1:4" x14ac:dyDescent="0.3">
      <c r="A1646">
        <v>24133</v>
      </c>
      <c r="B1646">
        <v>2014</v>
      </c>
      <c r="C1646">
        <v>170</v>
      </c>
      <c r="D1646">
        <v>276</v>
      </c>
    </row>
    <row r="1647" spans="1:4" x14ac:dyDescent="0.3">
      <c r="A1647">
        <v>24133</v>
      </c>
      <c r="B1647">
        <v>2015</v>
      </c>
      <c r="C1647">
        <v>192</v>
      </c>
      <c r="D1647">
        <v>285</v>
      </c>
    </row>
    <row r="1648" spans="1:4" x14ac:dyDescent="0.3">
      <c r="A1648">
        <v>24133</v>
      </c>
      <c r="B1648">
        <v>2016</v>
      </c>
      <c r="C1648">
        <v>217</v>
      </c>
      <c r="D1648">
        <v>278</v>
      </c>
    </row>
    <row r="1649" spans="1:4" x14ac:dyDescent="0.3">
      <c r="A1649">
        <v>24133</v>
      </c>
      <c r="B1649">
        <v>2017</v>
      </c>
      <c r="C1649">
        <v>220</v>
      </c>
      <c r="D1649">
        <v>278</v>
      </c>
    </row>
    <row r="1650" spans="1:4" x14ac:dyDescent="0.3">
      <c r="A1650">
        <v>24133</v>
      </c>
      <c r="B1650">
        <v>2018</v>
      </c>
      <c r="C1650">
        <v>237</v>
      </c>
      <c r="D1650">
        <v>275</v>
      </c>
    </row>
    <row r="1651" spans="1:4" x14ac:dyDescent="0.3">
      <c r="A1651">
        <v>24133</v>
      </c>
      <c r="B1651">
        <v>2019</v>
      </c>
      <c r="C1651">
        <v>218</v>
      </c>
      <c r="D1651">
        <v>276</v>
      </c>
    </row>
    <row r="1652" spans="1:4" x14ac:dyDescent="0.3">
      <c r="A1652">
        <v>24134</v>
      </c>
      <c r="B1652">
        <v>2009</v>
      </c>
      <c r="C1652">
        <v>698</v>
      </c>
      <c r="D1652">
        <v>956</v>
      </c>
    </row>
    <row r="1653" spans="1:4" x14ac:dyDescent="0.3">
      <c r="A1653">
        <v>24134</v>
      </c>
      <c r="B1653">
        <v>2010</v>
      </c>
      <c r="C1653">
        <v>748</v>
      </c>
      <c r="D1653">
        <v>941</v>
      </c>
    </row>
    <row r="1654" spans="1:4" x14ac:dyDescent="0.3">
      <c r="A1654">
        <v>24134</v>
      </c>
      <c r="B1654">
        <v>2011</v>
      </c>
      <c r="C1654">
        <v>770</v>
      </c>
      <c r="D1654">
        <v>965</v>
      </c>
    </row>
    <row r="1655" spans="1:4" x14ac:dyDescent="0.3">
      <c r="A1655">
        <v>24134</v>
      </c>
      <c r="B1655">
        <v>2012</v>
      </c>
      <c r="C1655">
        <v>744</v>
      </c>
      <c r="D1655">
        <v>1020</v>
      </c>
    </row>
    <row r="1656" spans="1:4" x14ac:dyDescent="0.3">
      <c r="A1656">
        <v>24134</v>
      </c>
      <c r="B1656">
        <v>2013</v>
      </c>
      <c r="C1656">
        <v>717</v>
      </c>
      <c r="D1656">
        <v>1073</v>
      </c>
    </row>
    <row r="1657" spans="1:4" x14ac:dyDescent="0.3">
      <c r="A1657">
        <v>24134</v>
      </c>
      <c r="B1657">
        <v>2014</v>
      </c>
      <c r="C1657">
        <v>709</v>
      </c>
      <c r="D1657">
        <v>1098</v>
      </c>
    </row>
    <row r="1658" spans="1:4" x14ac:dyDescent="0.3">
      <c r="A1658">
        <v>24134</v>
      </c>
      <c r="B1658">
        <v>2015</v>
      </c>
      <c r="C1658">
        <v>672</v>
      </c>
      <c r="D1658">
        <v>1171</v>
      </c>
    </row>
    <row r="1659" spans="1:4" x14ac:dyDescent="0.3">
      <c r="A1659">
        <v>24134</v>
      </c>
      <c r="B1659">
        <v>2016</v>
      </c>
      <c r="C1659">
        <v>675</v>
      </c>
      <c r="D1659">
        <v>1169</v>
      </c>
    </row>
    <row r="1660" spans="1:4" x14ac:dyDescent="0.3">
      <c r="A1660">
        <v>24134</v>
      </c>
      <c r="B1660">
        <v>2017</v>
      </c>
      <c r="C1660">
        <v>664</v>
      </c>
      <c r="D1660">
        <v>1167</v>
      </c>
    </row>
    <row r="1661" spans="1:4" x14ac:dyDescent="0.3">
      <c r="A1661">
        <v>24134</v>
      </c>
      <c r="B1661">
        <v>2018</v>
      </c>
      <c r="C1661">
        <v>651</v>
      </c>
      <c r="D1661">
        <v>1149</v>
      </c>
    </row>
    <row r="1662" spans="1:4" x14ac:dyDescent="0.3">
      <c r="A1662">
        <v>24134</v>
      </c>
      <c r="B1662">
        <v>2019</v>
      </c>
      <c r="C1662">
        <v>659</v>
      </c>
      <c r="D1662">
        <v>1098</v>
      </c>
    </row>
    <row r="1663" spans="1:4" x14ac:dyDescent="0.3">
      <c r="A1663">
        <v>24135</v>
      </c>
      <c r="B1663">
        <v>2009</v>
      </c>
      <c r="C1663">
        <v>409</v>
      </c>
      <c r="D1663">
        <v>584</v>
      </c>
    </row>
    <row r="1664" spans="1:4" x14ac:dyDescent="0.3">
      <c r="A1664">
        <v>24135</v>
      </c>
      <c r="B1664">
        <v>2010</v>
      </c>
      <c r="C1664">
        <v>426</v>
      </c>
      <c r="D1664">
        <v>576</v>
      </c>
    </row>
    <row r="1665" spans="1:4" x14ac:dyDescent="0.3">
      <c r="A1665">
        <v>24135</v>
      </c>
      <c r="B1665">
        <v>2011</v>
      </c>
      <c r="C1665">
        <v>426</v>
      </c>
      <c r="D1665">
        <v>596</v>
      </c>
    </row>
    <row r="1666" spans="1:4" x14ac:dyDescent="0.3">
      <c r="A1666">
        <v>24135</v>
      </c>
      <c r="B1666">
        <v>2012</v>
      </c>
      <c r="C1666">
        <v>412</v>
      </c>
      <c r="D1666">
        <v>597</v>
      </c>
    </row>
    <row r="1667" spans="1:4" x14ac:dyDescent="0.3">
      <c r="A1667">
        <v>24135</v>
      </c>
      <c r="B1667">
        <v>2013</v>
      </c>
      <c r="C1667">
        <v>408</v>
      </c>
      <c r="D1667">
        <v>618</v>
      </c>
    </row>
    <row r="1668" spans="1:4" x14ac:dyDescent="0.3">
      <c r="A1668">
        <v>24135</v>
      </c>
      <c r="B1668">
        <v>2014</v>
      </c>
      <c r="C1668">
        <v>436</v>
      </c>
      <c r="D1668">
        <v>618</v>
      </c>
    </row>
    <row r="1669" spans="1:4" x14ac:dyDescent="0.3">
      <c r="A1669">
        <v>24135</v>
      </c>
      <c r="B1669">
        <v>2015</v>
      </c>
      <c r="C1669">
        <v>448</v>
      </c>
      <c r="D1669">
        <v>631</v>
      </c>
    </row>
    <row r="1670" spans="1:4" x14ac:dyDescent="0.3">
      <c r="A1670">
        <v>24135</v>
      </c>
      <c r="B1670">
        <v>2016</v>
      </c>
      <c r="C1670">
        <v>423</v>
      </c>
      <c r="D1670">
        <v>628</v>
      </c>
    </row>
    <row r="1671" spans="1:4" x14ac:dyDescent="0.3">
      <c r="A1671">
        <v>24135</v>
      </c>
      <c r="B1671">
        <v>2017</v>
      </c>
      <c r="C1671">
        <v>388</v>
      </c>
      <c r="D1671">
        <v>661</v>
      </c>
    </row>
    <row r="1672" spans="1:4" x14ac:dyDescent="0.3">
      <c r="A1672">
        <v>24135</v>
      </c>
      <c r="B1672">
        <v>2018</v>
      </c>
      <c r="C1672">
        <v>365</v>
      </c>
      <c r="D1672">
        <v>660</v>
      </c>
    </row>
    <row r="1673" spans="1:4" x14ac:dyDescent="0.3">
      <c r="A1673">
        <v>24135</v>
      </c>
      <c r="B1673">
        <v>2019</v>
      </c>
      <c r="C1673">
        <v>356</v>
      </c>
      <c r="D1673">
        <v>651</v>
      </c>
    </row>
    <row r="1674" spans="1:4" x14ac:dyDescent="0.3">
      <c r="A1674">
        <v>24137</v>
      </c>
      <c r="B1674">
        <v>2009</v>
      </c>
      <c r="C1674">
        <v>238</v>
      </c>
      <c r="D1674">
        <v>344</v>
      </c>
    </row>
    <row r="1675" spans="1:4" x14ac:dyDescent="0.3">
      <c r="A1675">
        <v>24137</v>
      </c>
      <c r="B1675">
        <v>2010</v>
      </c>
      <c r="C1675">
        <v>248</v>
      </c>
      <c r="D1675">
        <v>360</v>
      </c>
    </row>
    <row r="1676" spans="1:4" x14ac:dyDescent="0.3">
      <c r="A1676">
        <v>24137</v>
      </c>
      <c r="B1676">
        <v>2011</v>
      </c>
      <c r="C1676">
        <v>249</v>
      </c>
      <c r="D1676">
        <v>367</v>
      </c>
    </row>
    <row r="1677" spans="1:4" x14ac:dyDescent="0.3">
      <c r="A1677">
        <v>24137</v>
      </c>
      <c r="B1677">
        <v>2012</v>
      </c>
      <c r="C1677">
        <v>250</v>
      </c>
      <c r="D1677">
        <v>389</v>
      </c>
    </row>
    <row r="1678" spans="1:4" x14ac:dyDescent="0.3">
      <c r="A1678">
        <v>24137</v>
      </c>
      <c r="B1678">
        <v>2013</v>
      </c>
      <c r="C1678">
        <v>216</v>
      </c>
      <c r="D1678">
        <v>427</v>
      </c>
    </row>
    <row r="1679" spans="1:4" x14ac:dyDescent="0.3">
      <c r="A1679">
        <v>24137</v>
      </c>
      <c r="B1679">
        <v>2014</v>
      </c>
      <c r="C1679">
        <v>173</v>
      </c>
      <c r="D1679">
        <v>420</v>
      </c>
    </row>
    <row r="1680" spans="1:4" x14ac:dyDescent="0.3">
      <c r="A1680">
        <v>24137</v>
      </c>
      <c r="B1680">
        <v>2015</v>
      </c>
      <c r="C1680">
        <v>192</v>
      </c>
      <c r="D1680">
        <v>407</v>
      </c>
    </row>
    <row r="1681" spans="1:4" x14ac:dyDescent="0.3">
      <c r="A1681">
        <v>24137</v>
      </c>
      <c r="B1681">
        <v>2016</v>
      </c>
      <c r="C1681">
        <v>177</v>
      </c>
      <c r="D1681">
        <v>410</v>
      </c>
    </row>
    <row r="1682" spans="1:4" x14ac:dyDescent="0.3">
      <c r="A1682">
        <v>24137</v>
      </c>
      <c r="B1682">
        <v>2017</v>
      </c>
      <c r="C1682">
        <v>176</v>
      </c>
      <c r="D1682">
        <v>380</v>
      </c>
    </row>
    <row r="1683" spans="1:4" x14ac:dyDescent="0.3">
      <c r="A1683">
        <v>24137</v>
      </c>
      <c r="B1683">
        <v>2018</v>
      </c>
      <c r="C1683">
        <v>175</v>
      </c>
      <c r="D1683">
        <v>351</v>
      </c>
    </row>
    <row r="1684" spans="1:4" x14ac:dyDescent="0.3">
      <c r="A1684">
        <v>24137</v>
      </c>
      <c r="B1684">
        <v>2019</v>
      </c>
      <c r="C1684">
        <v>168</v>
      </c>
      <c r="D1684">
        <v>338</v>
      </c>
    </row>
    <row r="1685" spans="1:4" x14ac:dyDescent="0.3">
      <c r="A1685">
        <v>31003</v>
      </c>
      <c r="B1685">
        <v>2009</v>
      </c>
      <c r="C1685">
        <v>571</v>
      </c>
      <c r="D1685">
        <v>853</v>
      </c>
    </row>
    <row r="1686" spans="1:4" x14ac:dyDescent="0.3">
      <c r="A1686">
        <v>31003</v>
      </c>
      <c r="B1686">
        <v>2010</v>
      </c>
      <c r="C1686">
        <v>585</v>
      </c>
      <c r="D1686">
        <v>840</v>
      </c>
    </row>
    <row r="1687" spans="1:4" x14ac:dyDescent="0.3">
      <c r="A1687">
        <v>31003</v>
      </c>
      <c r="B1687">
        <v>2011</v>
      </c>
      <c r="C1687">
        <v>586</v>
      </c>
      <c r="D1687">
        <v>873</v>
      </c>
    </row>
    <row r="1688" spans="1:4" x14ac:dyDescent="0.3">
      <c r="A1688">
        <v>31003</v>
      </c>
      <c r="B1688">
        <v>2012</v>
      </c>
      <c r="C1688">
        <v>575</v>
      </c>
      <c r="D1688">
        <v>853</v>
      </c>
    </row>
    <row r="1689" spans="1:4" x14ac:dyDescent="0.3">
      <c r="A1689">
        <v>31003</v>
      </c>
      <c r="B1689">
        <v>2013</v>
      </c>
      <c r="C1689">
        <v>557</v>
      </c>
      <c r="D1689">
        <v>878</v>
      </c>
    </row>
    <row r="1690" spans="1:4" x14ac:dyDescent="0.3">
      <c r="A1690">
        <v>31003</v>
      </c>
      <c r="B1690">
        <v>2014</v>
      </c>
      <c r="C1690">
        <v>548</v>
      </c>
      <c r="D1690">
        <v>923</v>
      </c>
    </row>
    <row r="1691" spans="1:4" x14ac:dyDescent="0.3">
      <c r="A1691">
        <v>31003</v>
      </c>
      <c r="B1691">
        <v>2015</v>
      </c>
      <c r="C1691">
        <v>547</v>
      </c>
      <c r="D1691">
        <v>913</v>
      </c>
    </row>
    <row r="1692" spans="1:4" x14ac:dyDescent="0.3">
      <c r="A1692">
        <v>31003</v>
      </c>
      <c r="B1692">
        <v>2016</v>
      </c>
      <c r="C1692">
        <v>533</v>
      </c>
      <c r="D1692">
        <v>900</v>
      </c>
    </row>
    <row r="1693" spans="1:4" x14ac:dyDescent="0.3">
      <c r="A1693">
        <v>31003</v>
      </c>
      <c r="B1693">
        <v>2017</v>
      </c>
      <c r="C1693">
        <v>528</v>
      </c>
      <c r="D1693">
        <v>911</v>
      </c>
    </row>
    <row r="1694" spans="1:4" x14ac:dyDescent="0.3">
      <c r="A1694">
        <v>31003</v>
      </c>
      <c r="B1694">
        <v>2018</v>
      </c>
      <c r="C1694">
        <v>503</v>
      </c>
      <c r="D1694">
        <v>937</v>
      </c>
    </row>
    <row r="1695" spans="1:4" x14ac:dyDescent="0.3">
      <c r="A1695">
        <v>31003</v>
      </c>
      <c r="B1695">
        <v>2019</v>
      </c>
      <c r="C1695">
        <v>487</v>
      </c>
      <c r="D1695">
        <v>900</v>
      </c>
    </row>
    <row r="1696" spans="1:4" x14ac:dyDescent="0.3">
      <c r="A1696">
        <v>31004</v>
      </c>
      <c r="B1696">
        <v>2009</v>
      </c>
      <c r="C1696">
        <v>488</v>
      </c>
      <c r="D1696">
        <v>719</v>
      </c>
    </row>
    <row r="1697" spans="1:4" x14ac:dyDescent="0.3">
      <c r="A1697">
        <v>31004</v>
      </c>
      <c r="B1697">
        <v>2010</v>
      </c>
      <c r="C1697">
        <v>499</v>
      </c>
      <c r="D1697">
        <v>709</v>
      </c>
    </row>
    <row r="1698" spans="1:4" x14ac:dyDescent="0.3">
      <c r="A1698">
        <v>31004</v>
      </c>
      <c r="B1698">
        <v>2011</v>
      </c>
      <c r="C1698">
        <v>511</v>
      </c>
      <c r="D1698">
        <v>743</v>
      </c>
    </row>
    <row r="1699" spans="1:4" x14ac:dyDescent="0.3">
      <c r="A1699">
        <v>31004</v>
      </c>
      <c r="B1699">
        <v>2012</v>
      </c>
      <c r="C1699">
        <v>557</v>
      </c>
      <c r="D1699">
        <v>763</v>
      </c>
    </row>
    <row r="1700" spans="1:4" x14ac:dyDescent="0.3">
      <c r="A1700">
        <v>31004</v>
      </c>
      <c r="B1700">
        <v>2013</v>
      </c>
      <c r="C1700">
        <v>586</v>
      </c>
      <c r="D1700">
        <v>761</v>
      </c>
    </row>
    <row r="1701" spans="1:4" x14ac:dyDescent="0.3">
      <c r="A1701">
        <v>31004</v>
      </c>
      <c r="B1701">
        <v>2014</v>
      </c>
      <c r="C1701">
        <v>556</v>
      </c>
      <c r="D1701">
        <v>810</v>
      </c>
    </row>
    <row r="1702" spans="1:4" x14ac:dyDescent="0.3">
      <c r="A1702">
        <v>31004</v>
      </c>
      <c r="B1702">
        <v>2015</v>
      </c>
      <c r="C1702">
        <v>551</v>
      </c>
      <c r="D1702">
        <v>854</v>
      </c>
    </row>
    <row r="1703" spans="1:4" x14ac:dyDescent="0.3">
      <c r="A1703">
        <v>31004</v>
      </c>
      <c r="B1703">
        <v>2016</v>
      </c>
      <c r="C1703">
        <v>544</v>
      </c>
      <c r="D1703">
        <v>907</v>
      </c>
    </row>
    <row r="1704" spans="1:4" x14ac:dyDescent="0.3">
      <c r="A1704">
        <v>31004</v>
      </c>
      <c r="B1704">
        <v>2017</v>
      </c>
      <c r="C1704">
        <v>516</v>
      </c>
      <c r="D1704">
        <v>910</v>
      </c>
    </row>
    <row r="1705" spans="1:4" x14ac:dyDescent="0.3">
      <c r="A1705">
        <v>31004</v>
      </c>
      <c r="B1705">
        <v>2018</v>
      </c>
      <c r="C1705">
        <v>525</v>
      </c>
      <c r="D1705">
        <v>892</v>
      </c>
    </row>
    <row r="1706" spans="1:4" x14ac:dyDescent="0.3">
      <c r="A1706">
        <v>31004</v>
      </c>
      <c r="B1706">
        <v>2019</v>
      </c>
      <c r="C1706">
        <v>511</v>
      </c>
      <c r="D1706">
        <v>879</v>
      </c>
    </row>
    <row r="1707" spans="1:4" x14ac:dyDescent="0.3">
      <c r="A1707">
        <v>31005</v>
      </c>
      <c r="B1707">
        <v>2009</v>
      </c>
      <c r="C1707">
        <v>4108</v>
      </c>
      <c r="D1707">
        <v>6842</v>
      </c>
    </row>
    <row r="1708" spans="1:4" x14ac:dyDescent="0.3">
      <c r="A1708">
        <v>31005</v>
      </c>
      <c r="B1708">
        <v>2010</v>
      </c>
      <c r="C1708">
        <v>4207</v>
      </c>
      <c r="D1708">
        <v>6777</v>
      </c>
    </row>
    <row r="1709" spans="1:4" x14ac:dyDescent="0.3">
      <c r="A1709">
        <v>31005</v>
      </c>
      <c r="B1709">
        <v>2011</v>
      </c>
      <c r="C1709">
        <v>4232</v>
      </c>
      <c r="D1709">
        <v>6778</v>
      </c>
    </row>
    <row r="1710" spans="1:4" x14ac:dyDescent="0.3">
      <c r="A1710">
        <v>31005</v>
      </c>
      <c r="B1710">
        <v>2012</v>
      </c>
      <c r="C1710">
        <v>4227</v>
      </c>
      <c r="D1710">
        <v>6844</v>
      </c>
    </row>
    <row r="1711" spans="1:4" x14ac:dyDescent="0.3">
      <c r="A1711">
        <v>31005</v>
      </c>
      <c r="B1711">
        <v>2013</v>
      </c>
      <c r="C1711">
        <v>4261</v>
      </c>
      <c r="D1711">
        <v>6833</v>
      </c>
    </row>
    <row r="1712" spans="1:4" x14ac:dyDescent="0.3">
      <c r="A1712">
        <v>31005</v>
      </c>
      <c r="B1712">
        <v>2014</v>
      </c>
      <c r="C1712">
        <v>4132</v>
      </c>
      <c r="D1712">
        <v>6953</v>
      </c>
    </row>
    <row r="1713" spans="1:4" x14ac:dyDescent="0.3">
      <c r="A1713">
        <v>31005</v>
      </c>
      <c r="B1713">
        <v>2015</v>
      </c>
      <c r="C1713">
        <v>4173</v>
      </c>
      <c r="D1713">
        <v>6965</v>
      </c>
    </row>
    <row r="1714" spans="1:4" x14ac:dyDescent="0.3">
      <c r="A1714">
        <v>31005</v>
      </c>
      <c r="B1714">
        <v>2016</v>
      </c>
      <c r="C1714">
        <v>4074</v>
      </c>
      <c r="D1714">
        <v>7059</v>
      </c>
    </row>
    <row r="1715" spans="1:4" x14ac:dyDescent="0.3">
      <c r="A1715">
        <v>31005</v>
      </c>
      <c r="B1715">
        <v>2017</v>
      </c>
      <c r="C1715">
        <v>3999</v>
      </c>
      <c r="D1715">
        <v>7131</v>
      </c>
    </row>
    <row r="1716" spans="1:4" x14ac:dyDescent="0.3">
      <c r="A1716">
        <v>31005</v>
      </c>
      <c r="B1716">
        <v>2018</v>
      </c>
      <c r="C1716">
        <v>3970</v>
      </c>
      <c r="D1716">
        <v>7067</v>
      </c>
    </row>
    <row r="1717" spans="1:4" x14ac:dyDescent="0.3">
      <c r="A1717">
        <v>31005</v>
      </c>
      <c r="B1717">
        <v>2019</v>
      </c>
      <c r="C1717">
        <v>3973</v>
      </c>
      <c r="D1717">
        <v>7020</v>
      </c>
    </row>
    <row r="1718" spans="1:4" x14ac:dyDescent="0.3">
      <c r="A1718">
        <v>31006</v>
      </c>
      <c r="B1718">
        <v>2009</v>
      </c>
      <c r="C1718">
        <v>317</v>
      </c>
      <c r="D1718">
        <v>529</v>
      </c>
    </row>
    <row r="1719" spans="1:4" x14ac:dyDescent="0.3">
      <c r="A1719">
        <v>31006</v>
      </c>
      <c r="B1719">
        <v>2010</v>
      </c>
      <c r="C1719">
        <v>308</v>
      </c>
      <c r="D1719">
        <v>509</v>
      </c>
    </row>
    <row r="1720" spans="1:4" x14ac:dyDescent="0.3">
      <c r="A1720">
        <v>31006</v>
      </c>
      <c r="B1720">
        <v>2011</v>
      </c>
      <c r="C1720">
        <v>303</v>
      </c>
      <c r="D1720">
        <v>493</v>
      </c>
    </row>
    <row r="1721" spans="1:4" x14ac:dyDescent="0.3">
      <c r="A1721">
        <v>31006</v>
      </c>
      <c r="B1721">
        <v>2012</v>
      </c>
      <c r="C1721">
        <v>293</v>
      </c>
      <c r="D1721">
        <v>510</v>
      </c>
    </row>
    <row r="1722" spans="1:4" x14ac:dyDescent="0.3">
      <c r="A1722">
        <v>31006</v>
      </c>
      <c r="B1722">
        <v>2013</v>
      </c>
      <c r="C1722">
        <v>296</v>
      </c>
      <c r="D1722">
        <v>508</v>
      </c>
    </row>
    <row r="1723" spans="1:4" x14ac:dyDescent="0.3">
      <c r="A1723">
        <v>31006</v>
      </c>
      <c r="B1723">
        <v>2014</v>
      </c>
      <c r="C1723">
        <v>307</v>
      </c>
      <c r="D1723">
        <v>504</v>
      </c>
    </row>
    <row r="1724" spans="1:4" x14ac:dyDescent="0.3">
      <c r="A1724">
        <v>31006</v>
      </c>
      <c r="B1724">
        <v>2015</v>
      </c>
      <c r="C1724">
        <v>316</v>
      </c>
      <c r="D1724">
        <v>500</v>
      </c>
    </row>
    <row r="1725" spans="1:4" x14ac:dyDescent="0.3">
      <c r="A1725">
        <v>31006</v>
      </c>
      <c r="B1725">
        <v>2016</v>
      </c>
      <c r="C1725">
        <v>314</v>
      </c>
      <c r="D1725">
        <v>477</v>
      </c>
    </row>
    <row r="1726" spans="1:4" x14ac:dyDescent="0.3">
      <c r="A1726">
        <v>31006</v>
      </c>
      <c r="B1726">
        <v>2017</v>
      </c>
      <c r="C1726">
        <v>313</v>
      </c>
      <c r="D1726">
        <v>489</v>
      </c>
    </row>
    <row r="1727" spans="1:4" x14ac:dyDescent="0.3">
      <c r="A1727">
        <v>31006</v>
      </c>
      <c r="B1727">
        <v>2018</v>
      </c>
      <c r="C1727">
        <v>313</v>
      </c>
      <c r="D1727">
        <v>483</v>
      </c>
    </row>
    <row r="1728" spans="1:4" x14ac:dyDescent="0.3">
      <c r="A1728">
        <v>31006</v>
      </c>
      <c r="B1728">
        <v>2019</v>
      </c>
      <c r="C1728">
        <v>323</v>
      </c>
      <c r="D1728">
        <v>482</v>
      </c>
    </row>
    <row r="1729" spans="1:4" x14ac:dyDescent="0.3">
      <c r="A1729">
        <v>31012</v>
      </c>
      <c r="B1729">
        <v>2009</v>
      </c>
      <c r="C1729">
        <v>526</v>
      </c>
      <c r="D1729">
        <v>910</v>
      </c>
    </row>
    <row r="1730" spans="1:4" x14ac:dyDescent="0.3">
      <c r="A1730">
        <v>31012</v>
      </c>
      <c r="B1730">
        <v>2010</v>
      </c>
      <c r="C1730">
        <v>528</v>
      </c>
      <c r="D1730">
        <v>903</v>
      </c>
    </row>
    <row r="1731" spans="1:4" x14ac:dyDescent="0.3">
      <c r="A1731">
        <v>31012</v>
      </c>
      <c r="B1731">
        <v>2011</v>
      </c>
      <c r="C1731">
        <v>561</v>
      </c>
      <c r="D1731">
        <v>879</v>
      </c>
    </row>
    <row r="1732" spans="1:4" x14ac:dyDescent="0.3">
      <c r="A1732">
        <v>31012</v>
      </c>
      <c r="B1732">
        <v>2012</v>
      </c>
      <c r="C1732">
        <v>568</v>
      </c>
      <c r="D1732">
        <v>882</v>
      </c>
    </row>
    <row r="1733" spans="1:4" x14ac:dyDescent="0.3">
      <c r="A1733">
        <v>31012</v>
      </c>
      <c r="B1733">
        <v>2013</v>
      </c>
      <c r="C1733">
        <v>544</v>
      </c>
      <c r="D1733">
        <v>903</v>
      </c>
    </row>
    <row r="1734" spans="1:4" x14ac:dyDescent="0.3">
      <c r="A1734">
        <v>31012</v>
      </c>
      <c r="B1734">
        <v>2014</v>
      </c>
      <c r="C1734">
        <v>543</v>
      </c>
      <c r="D1734">
        <v>928</v>
      </c>
    </row>
    <row r="1735" spans="1:4" x14ac:dyDescent="0.3">
      <c r="A1735">
        <v>31012</v>
      </c>
      <c r="B1735">
        <v>2015</v>
      </c>
      <c r="C1735">
        <v>519</v>
      </c>
      <c r="D1735">
        <v>961</v>
      </c>
    </row>
    <row r="1736" spans="1:4" x14ac:dyDescent="0.3">
      <c r="A1736">
        <v>31012</v>
      </c>
      <c r="B1736">
        <v>2016</v>
      </c>
      <c r="C1736">
        <v>493</v>
      </c>
      <c r="D1736">
        <v>965</v>
      </c>
    </row>
    <row r="1737" spans="1:4" x14ac:dyDescent="0.3">
      <c r="A1737">
        <v>31012</v>
      </c>
      <c r="B1737">
        <v>2017</v>
      </c>
      <c r="C1737">
        <v>467</v>
      </c>
      <c r="D1737">
        <v>990</v>
      </c>
    </row>
    <row r="1738" spans="1:4" x14ac:dyDescent="0.3">
      <c r="A1738">
        <v>31012</v>
      </c>
      <c r="B1738">
        <v>2018</v>
      </c>
      <c r="C1738">
        <v>457</v>
      </c>
      <c r="D1738">
        <v>1017</v>
      </c>
    </row>
    <row r="1739" spans="1:4" x14ac:dyDescent="0.3">
      <c r="A1739">
        <v>31012</v>
      </c>
      <c r="B1739">
        <v>2019</v>
      </c>
      <c r="C1739">
        <v>443</v>
      </c>
      <c r="D1739">
        <v>1025</v>
      </c>
    </row>
    <row r="1740" spans="1:4" x14ac:dyDescent="0.3">
      <c r="A1740">
        <v>31022</v>
      </c>
      <c r="B1740">
        <v>2009</v>
      </c>
      <c r="C1740">
        <v>819</v>
      </c>
      <c r="D1740">
        <v>1250</v>
      </c>
    </row>
    <row r="1741" spans="1:4" x14ac:dyDescent="0.3">
      <c r="A1741">
        <v>31022</v>
      </c>
      <c r="B1741">
        <v>2010</v>
      </c>
      <c r="C1741">
        <v>832</v>
      </c>
      <c r="D1741">
        <v>1253</v>
      </c>
    </row>
    <row r="1742" spans="1:4" x14ac:dyDescent="0.3">
      <c r="A1742">
        <v>31022</v>
      </c>
      <c r="B1742">
        <v>2011</v>
      </c>
      <c r="C1742">
        <v>879</v>
      </c>
      <c r="D1742">
        <v>1257</v>
      </c>
    </row>
    <row r="1743" spans="1:4" x14ac:dyDescent="0.3">
      <c r="A1743">
        <v>31022</v>
      </c>
      <c r="B1743">
        <v>2012</v>
      </c>
      <c r="C1743">
        <v>909</v>
      </c>
      <c r="D1743">
        <v>1279</v>
      </c>
    </row>
    <row r="1744" spans="1:4" x14ac:dyDescent="0.3">
      <c r="A1744">
        <v>31022</v>
      </c>
      <c r="B1744">
        <v>2013</v>
      </c>
      <c r="C1744">
        <v>906</v>
      </c>
      <c r="D1744">
        <v>1320</v>
      </c>
    </row>
    <row r="1745" spans="1:4" x14ac:dyDescent="0.3">
      <c r="A1745">
        <v>31022</v>
      </c>
      <c r="B1745">
        <v>2014</v>
      </c>
      <c r="C1745">
        <v>898</v>
      </c>
      <c r="D1745">
        <v>1378</v>
      </c>
    </row>
    <row r="1746" spans="1:4" x14ac:dyDescent="0.3">
      <c r="A1746">
        <v>31022</v>
      </c>
      <c r="B1746">
        <v>2015</v>
      </c>
      <c r="C1746">
        <v>869</v>
      </c>
      <c r="D1746">
        <v>1402</v>
      </c>
    </row>
    <row r="1747" spans="1:4" x14ac:dyDescent="0.3">
      <c r="A1747">
        <v>31022</v>
      </c>
      <c r="B1747">
        <v>2016</v>
      </c>
      <c r="C1747">
        <v>823</v>
      </c>
      <c r="D1747">
        <v>1430</v>
      </c>
    </row>
    <row r="1748" spans="1:4" x14ac:dyDescent="0.3">
      <c r="A1748">
        <v>31022</v>
      </c>
      <c r="B1748">
        <v>2017</v>
      </c>
      <c r="C1748">
        <v>763</v>
      </c>
      <c r="D1748">
        <v>1442</v>
      </c>
    </row>
    <row r="1749" spans="1:4" x14ac:dyDescent="0.3">
      <c r="A1749">
        <v>31022</v>
      </c>
      <c r="B1749">
        <v>2018</v>
      </c>
      <c r="C1749">
        <v>782</v>
      </c>
      <c r="D1749">
        <v>1430</v>
      </c>
    </row>
    <row r="1750" spans="1:4" x14ac:dyDescent="0.3">
      <c r="A1750">
        <v>31022</v>
      </c>
      <c r="B1750">
        <v>2019</v>
      </c>
      <c r="C1750">
        <v>753</v>
      </c>
      <c r="D1750">
        <v>1405</v>
      </c>
    </row>
    <row r="1751" spans="1:4" x14ac:dyDescent="0.3">
      <c r="A1751">
        <v>31033</v>
      </c>
      <c r="B1751">
        <v>2009</v>
      </c>
      <c r="C1751">
        <v>765</v>
      </c>
      <c r="D1751">
        <v>1153</v>
      </c>
    </row>
    <row r="1752" spans="1:4" x14ac:dyDescent="0.3">
      <c r="A1752">
        <v>31033</v>
      </c>
      <c r="B1752">
        <v>2010</v>
      </c>
      <c r="C1752">
        <v>777</v>
      </c>
      <c r="D1752">
        <v>1148</v>
      </c>
    </row>
    <row r="1753" spans="1:4" x14ac:dyDescent="0.3">
      <c r="A1753">
        <v>31033</v>
      </c>
      <c r="B1753">
        <v>2011</v>
      </c>
      <c r="C1753">
        <v>815</v>
      </c>
      <c r="D1753">
        <v>1155</v>
      </c>
    </row>
    <row r="1754" spans="1:4" x14ac:dyDescent="0.3">
      <c r="A1754">
        <v>31033</v>
      </c>
      <c r="B1754">
        <v>2012</v>
      </c>
      <c r="C1754">
        <v>865</v>
      </c>
      <c r="D1754">
        <v>1197</v>
      </c>
    </row>
    <row r="1755" spans="1:4" x14ac:dyDescent="0.3">
      <c r="A1755">
        <v>31033</v>
      </c>
      <c r="B1755">
        <v>2013</v>
      </c>
      <c r="C1755">
        <v>905</v>
      </c>
      <c r="D1755">
        <v>1229</v>
      </c>
    </row>
    <row r="1756" spans="1:4" x14ac:dyDescent="0.3">
      <c r="A1756">
        <v>31033</v>
      </c>
      <c r="B1756">
        <v>2014</v>
      </c>
      <c r="C1756">
        <v>898</v>
      </c>
      <c r="D1756">
        <v>1250</v>
      </c>
    </row>
    <row r="1757" spans="1:4" x14ac:dyDescent="0.3">
      <c r="A1757">
        <v>31033</v>
      </c>
      <c r="B1757">
        <v>2015</v>
      </c>
      <c r="C1757">
        <v>883</v>
      </c>
      <c r="D1757">
        <v>1295</v>
      </c>
    </row>
    <row r="1758" spans="1:4" x14ac:dyDescent="0.3">
      <c r="A1758">
        <v>31033</v>
      </c>
      <c r="B1758">
        <v>2016</v>
      </c>
      <c r="C1758">
        <v>885</v>
      </c>
      <c r="D1758">
        <v>1346</v>
      </c>
    </row>
    <row r="1759" spans="1:4" x14ac:dyDescent="0.3">
      <c r="A1759">
        <v>31033</v>
      </c>
      <c r="B1759">
        <v>2017</v>
      </c>
      <c r="C1759">
        <v>885</v>
      </c>
      <c r="D1759">
        <v>1401</v>
      </c>
    </row>
    <row r="1760" spans="1:4" x14ac:dyDescent="0.3">
      <c r="A1760">
        <v>31033</v>
      </c>
      <c r="B1760">
        <v>2018</v>
      </c>
      <c r="C1760">
        <v>872</v>
      </c>
      <c r="D1760">
        <v>1420</v>
      </c>
    </row>
    <row r="1761" spans="1:4" x14ac:dyDescent="0.3">
      <c r="A1761">
        <v>31033</v>
      </c>
      <c r="B1761">
        <v>2019</v>
      </c>
      <c r="C1761">
        <v>802</v>
      </c>
      <c r="D1761">
        <v>1452</v>
      </c>
    </row>
    <row r="1762" spans="1:4" x14ac:dyDescent="0.3">
      <c r="A1762">
        <v>31040</v>
      </c>
      <c r="B1762">
        <v>2009</v>
      </c>
      <c r="C1762">
        <v>784</v>
      </c>
      <c r="D1762">
        <v>1179</v>
      </c>
    </row>
    <row r="1763" spans="1:4" x14ac:dyDescent="0.3">
      <c r="A1763">
        <v>31040</v>
      </c>
      <c r="B1763">
        <v>2010</v>
      </c>
      <c r="C1763">
        <v>802</v>
      </c>
      <c r="D1763">
        <v>1144</v>
      </c>
    </row>
    <row r="1764" spans="1:4" x14ac:dyDescent="0.3">
      <c r="A1764">
        <v>31040</v>
      </c>
      <c r="B1764">
        <v>2011</v>
      </c>
      <c r="C1764">
        <v>793</v>
      </c>
      <c r="D1764">
        <v>1143</v>
      </c>
    </row>
    <row r="1765" spans="1:4" x14ac:dyDescent="0.3">
      <c r="A1765">
        <v>31040</v>
      </c>
      <c r="B1765">
        <v>2012</v>
      </c>
      <c r="C1765">
        <v>815</v>
      </c>
      <c r="D1765">
        <v>1139</v>
      </c>
    </row>
    <row r="1766" spans="1:4" x14ac:dyDescent="0.3">
      <c r="A1766">
        <v>31040</v>
      </c>
      <c r="B1766">
        <v>2013</v>
      </c>
      <c r="C1766">
        <v>833</v>
      </c>
      <c r="D1766">
        <v>1169</v>
      </c>
    </row>
    <row r="1767" spans="1:4" x14ac:dyDescent="0.3">
      <c r="A1767">
        <v>31040</v>
      </c>
      <c r="B1767">
        <v>2014</v>
      </c>
      <c r="C1767">
        <v>802</v>
      </c>
      <c r="D1767">
        <v>1197</v>
      </c>
    </row>
    <row r="1768" spans="1:4" x14ac:dyDescent="0.3">
      <c r="A1768">
        <v>31040</v>
      </c>
      <c r="B1768">
        <v>2015</v>
      </c>
      <c r="C1768">
        <v>789</v>
      </c>
      <c r="D1768">
        <v>1272</v>
      </c>
    </row>
    <row r="1769" spans="1:4" x14ac:dyDescent="0.3">
      <c r="A1769">
        <v>31040</v>
      </c>
      <c r="B1769">
        <v>2016</v>
      </c>
      <c r="C1769">
        <v>748</v>
      </c>
      <c r="D1769">
        <v>1291</v>
      </c>
    </row>
    <row r="1770" spans="1:4" x14ac:dyDescent="0.3">
      <c r="A1770">
        <v>31040</v>
      </c>
      <c r="B1770">
        <v>2017</v>
      </c>
      <c r="C1770">
        <v>749</v>
      </c>
      <c r="D1770">
        <v>1300</v>
      </c>
    </row>
    <row r="1771" spans="1:4" x14ac:dyDescent="0.3">
      <c r="A1771">
        <v>31040</v>
      </c>
      <c r="B1771">
        <v>2018</v>
      </c>
      <c r="C1771">
        <v>739</v>
      </c>
      <c r="D1771">
        <v>1292</v>
      </c>
    </row>
    <row r="1772" spans="1:4" x14ac:dyDescent="0.3">
      <c r="A1772">
        <v>31040</v>
      </c>
      <c r="B1772">
        <v>2019</v>
      </c>
      <c r="C1772">
        <v>723</v>
      </c>
      <c r="D1772">
        <v>1288</v>
      </c>
    </row>
    <row r="1773" spans="1:4" x14ac:dyDescent="0.3">
      <c r="A1773">
        <v>31042</v>
      </c>
      <c r="B1773">
        <v>2009</v>
      </c>
      <c r="C1773">
        <v>95</v>
      </c>
      <c r="D1773">
        <v>177</v>
      </c>
    </row>
    <row r="1774" spans="1:4" x14ac:dyDescent="0.3">
      <c r="A1774">
        <v>31042</v>
      </c>
      <c r="B1774">
        <v>2010</v>
      </c>
      <c r="C1774">
        <v>104</v>
      </c>
      <c r="D1774">
        <v>171</v>
      </c>
    </row>
    <row r="1775" spans="1:4" x14ac:dyDescent="0.3">
      <c r="A1775">
        <v>31042</v>
      </c>
      <c r="B1775">
        <v>2011</v>
      </c>
      <c r="C1775">
        <v>96</v>
      </c>
      <c r="D1775">
        <v>170</v>
      </c>
    </row>
    <row r="1776" spans="1:4" x14ac:dyDescent="0.3">
      <c r="A1776">
        <v>31042</v>
      </c>
      <c r="B1776">
        <v>2012</v>
      </c>
      <c r="C1776">
        <v>93</v>
      </c>
      <c r="D1776">
        <v>166</v>
      </c>
    </row>
    <row r="1777" spans="1:4" x14ac:dyDescent="0.3">
      <c r="A1777">
        <v>31042</v>
      </c>
      <c r="B1777">
        <v>2013</v>
      </c>
      <c r="C1777">
        <v>88</v>
      </c>
      <c r="D1777">
        <v>169</v>
      </c>
    </row>
    <row r="1778" spans="1:4" x14ac:dyDescent="0.3">
      <c r="A1778">
        <v>31042</v>
      </c>
      <c r="B1778">
        <v>2014</v>
      </c>
      <c r="C1778">
        <v>85</v>
      </c>
      <c r="D1778">
        <v>170</v>
      </c>
    </row>
    <row r="1779" spans="1:4" x14ac:dyDescent="0.3">
      <c r="A1779">
        <v>31042</v>
      </c>
      <c r="B1779">
        <v>2015</v>
      </c>
      <c r="C1779">
        <v>77</v>
      </c>
      <c r="D1779">
        <v>172</v>
      </c>
    </row>
    <row r="1780" spans="1:4" x14ac:dyDescent="0.3">
      <c r="A1780">
        <v>31042</v>
      </c>
      <c r="B1780">
        <v>2016</v>
      </c>
      <c r="C1780">
        <v>78</v>
      </c>
      <c r="D1780">
        <v>166</v>
      </c>
    </row>
    <row r="1781" spans="1:4" x14ac:dyDescent="0.3">
      <c r="A1781">
        <v>31042</v>
      </c>
      <c r="B1781">
        <v>2017</v>
      </c>
      <c r="C1781">
        <v>68</v>
      </c>
      <c r="D1781">
        <v>167</v>
      </c>
    </row>
    <row r="1782" spans="1:4" x14ac:dyDescent="0.3">
      <c r="A1782">
        <v>31042</v>
      </c>
      <c r="B1782">
        <v>2018</v>
      </c>
      <c r="C1782">
        <v>71</v>
      </c>
      <c r="D1782">
        <v>161</v>
      </c>
    </row>
    <row r="1783" spans="1:4" x14ac:dyDescent="0.3">
      <c r="A1783">
        <v>31042</v>
      </c>
      <c r="B1783">
        <v>2019</v>
      </c>
      <c r="C1783">
        <v>82</v>
      </c>
      <c r="D1783">
        <v>154</v>
      </c>
    </row>
    <row r="1784" spans="1:4" x14ac:dyDescent="0.3">
      <c r="A1784">
        <v>31043</v>
      </c>
      <c r="B1784">
        <v>2009</v>
      </c>
      <c r="C1784">
        <v>768</v>
      </c>
      <c r="D1784">
        <v>1483</v>
      </c>
    </row>
    <row r="1785" spans="1:4" x14ac:dyDescent="0.3">
      <c r="A1785">
        <v>31043</v>
      </c>
      <c r="B1785">
        <v>2010</v>
      </c>
      <c r="C1785">
        <v>831</v>
      </c>
      <c r="D1785">
        <v>1413</v>
      </c>
    </row>
    <row r="1786" spans="1:4" x14ac:dyDescent="0.3">
      <c r="A1786">
        <v>31043</v>
      </c>
      <c r="B1786">
        <v>2011</v>
      </c>
      <c r="C1786">
        <v>814</v>
      </c>
      <c r="D1786">
        <v>1398</v>
      </c>
    </row>
    <row r="1787" spans="1:4" x14ac:dyDescent="0.3">
      <c r="A1787">
        <v>31043</v>
      </c>
      <c r="B1787">
        <v>2012</v>
      </c>
      <c r="C1787">
        <v>798</v>
      </c>
      <c r="D1787">
        <v>1365</v>
      </c>
    </row>
    <row r="1788" spans="1:4" x14ac:dyDescent="0.3">
      <c r="A1788">
        <v>31043</v>
      </c>
      <c r="B1788">
        <v>2013</v>
      </c>
      <c r="C1788">
        <v>795</v>
      </c>
      <c r="D1788">
        <v>1325</v>
      </c>
    </row>
    <row r="1789" spans="1:4" x14ac:dyDescent="0.3">
      <c r="A1789">
        <v>31043</v>
      </c>
      <c r="B1789">
        <v>2014</v>
      </c>
      <c r="C1789">
        <v>775</v>
      </c>
      <c r="D1789">
        <v>1345</v>
      </c>
    </row>
    <row r="1790" spans="1:4" x14ac:dyDescent="0.3">
      <c r="A1790">
        <v>31043</v>
      </c>
      <c r="B1790">
        <v>2015</v>
      </c>
      <c r="C1790">
        <v>764</v>
      </c>
      <c r="D1790">
        <v>1389</v>
      </c>
    </row>
    <row r="1791" spans="1:4" x14ac:dyDescent="0.3">
      <c r="A1791">
        <v>31043</v>
      </c>
      <c r="B1791">
        <v>2016</v>
      </c>
      <c r="C1791">
        <v>775</v>
      </c>
      <c r="D1791">
        <v>1393</v>
      </c>
    </row>
    <row r="1792" spans="1:4" x14ac:dyDescent="0.3">
      <c r="A1792">
        <v>31043</v>
      </c>
      <c r="B1792">
        <v>2017</v>
      </c>
      <c r="C1792">
        <v>784</v>
      </c>
      <c r="D1792">
        <v>1385</v>
      </c>
    </row>
    <row r="1793" spans="1:4" x14ac:dyDescent="0.3">
      <c r="A1793">
        <v>31043</v>
      </c>
      <c r="B1793">
        <v>2018</v>
      </c>
      <c r="C1793">
        <v>789</v>
      </c>
      <c r="D1793">
        <v>1383</v>
      </c>
    </row>
    <row r="1794" spans="1:4" x14ac:dyDescent="0.3">
      <c r="A1794">
        <v>31043</v>
      </c>
      <c r="B1794">
        <v>2019</v>
      </c>
      <c r="C1794">
        <v>757</v>
      </c>
      <c r="D1794">
        <v>1361</v>
      </c>
    </row>
    <row r="1795" spans="1:4" x14ac:dyDescent="0.3">
      <c r="A1795">
        <v>32003</v>
      </c>
      <c r="B1795">
        <v>2009</v>
      </c>
      <c r="C1795">
        <v>595</v>
      </c>
      <c r="D1795">
        <v>964</v>
      </c>
    </row>
    <row r="1796" spans="1:4" x14ac:dyDescent="0.3">
      <c r="A1796">
        <v>32003</v>
      </c>
      <c r="B1796">
        <v>2010</v>
      </c>
      <c r="C1796">
        <v>616</v>
      </c>
      <c r="D1796">
        <v>938</v>
      </c>
    </row>
    <row r="1797" spans="1:4" x14ac:dyDescent="0.3">
      <c r="A1797">
        <v>32003</v>
      </c>
      <c r="B1797">
        <v>2011</v>
      </c>
      <c r="C1797">
        <v>661</v>
      </c>
      <c r="D1797">
        <v>946</v>
      </c>
    </row>
    <row r="1798" spans="1:4" x14ac:dyDescent="0.3">
      <c r="A1798">
        <v>32003</v>
      </c>
      <c r="B1798">
        <v>2012</v>
      </c>
      <c r="C1798">
        <v>687</v>
      </c>
      <c r="D1798">
        <v>939</v>
      </c>
    </row>
    <row r="1799" spans="1:4" x14ac:dyDescent="0.3">
      <c r="A1799">
        <v>32003</v>
      </c>
      <c r="B1799">
        <v>2013</v>
      </c>
      <c r="C1799">
        <v>669</v>
      </c>
      <c r="D1799">
        <v>953</v>
      </c>
    </row>
    <row r="1800" spans="1:4" x14ac:dyDescent="0.3">
      <c r="A1800">
        <v>32003</v>
      </c>
      <c r="B1800">
        <v>2014</v>
      </c>
      <c r="C1800">
        <v>631</v>
      </c>
      <c r="D1800">
        <v>969</v>
      </c>
    </row>
    <row r="1801" spans="1:4" x14ac:dyDescent="0.3">
      <c r="A1801">
        <v>32003</v>
      </c>
      <c r="B1801">
        <v>2015</v>
      </c>
      <c r="C1801">
        <v>619</v>
      </c>
      <c r="D1801">
        <v>1002</v>
      </c>
    </row>
    <row r="1802" spans="1:4" x14ac:dyDescent="0.3">
      <c r="A1802">
        <v>32003</v>
      </c>
      <c r="B1802">
        <v>2016</v>
      </c>
      <c r="C1802">
        <v>626</v>
      </c>
      <c r="D1802">
        <v>1029</v>
      </c>
    </row>
    <row r="1803" spans="1:4" x14ac:dyDescent="0.3">
      <c r="A1803">
        <v>32003</v>
      </c>
      <c r="B1803">
        <v>2017</v>
      </c>
      <c r="C1803">
        <v>632</v>
      </c>
      <c r="D1803">
        <v>1013</v>
      </c>
    </row>
    <row r="1804" spans="1:4" x14ac:dyDescent="0.3">
      <c r="A1804">
        <v>32003</v>
      </c>
      <c r="B1804">
        <v>2018</v>
      </c>
      <c r="C1804">
        <v>615</v>
      </c>
      <c r="D1804">
        <v>1034</v>
      </c>
    </row>
    <row r="1805" spans="1:4" x14ac:dyDescent="0.3">
      <c r="A1805">
        <v>32003</v>
      </c>
      <c r="B1805">
        <v>2019</v>
      </c>
      <c r="C1805">
        <v>593</v>
      </c>
      <c r="D1805">
        <v>1022</v>
      </c>
    </row>
    <row r="1806" spans="1:4" x14ac:dyDescent="0.3">
      <c r="A1806">
        <v>32006</v>
      </c>
      <c r="B1806">
        <v>2009</v>
      </c>
      <c r="C1806">
        <v>321</v>
      </c>
      <c r="D1806">
        <v>525</v>
      </c>
    </row>
    <row r="1807" spans="1:4" x14ac:dyDescent="0.3">
      <c r="A1807">
        <v>32006</v>
      </c>
      <c r="B1807">
        <v>2010</v>
      </c>
      <c r="C1807">
        <v>336</v>
      </c>
      <c r="D1807">
        <v>509</v>
      </c>
    </row>
    <row r="1808" spans="1:4" x14ac:dyDescent="0.3">
      <c r="A1808">
        <v>32006</v>
      </c>
      <c r="B1808">
        <v>2011</v>
      </c>
      <c r="C1808">
        <v>368</v>
      </c>
      <c r="D1808">
        <v>508</v>
      </c>
    </row>
    <row r="1809" spans="1:4" x14ac:dyDescent="0.3">
      <c r="A1809">
        <v>32006</v>
      </c>
      <c r="B1809">
        <v>2012</v>
      </c>
      <c r="C1809">
        <v>391</v>
      </c>
      <c r="D1809">
        <v>483</v>
      </c>
    </row>
    <row r="1810" spans="1:4" x14ac:dyDescent="0.3">
      <c r="A1810">
        <v>32006</v>
      </c>
      <c r="B1810">
        <v>2013</v>
      </c>
      <c r="C1810">
        <v>391</v>
      </c>
      <c r="D1810">
        <v>515</v>
      </c>
    </row>
    <row r="1811" spans="1:4" x14ac:dyDescent="0.3">
      <c r="A1811">
        <v>32006</v>
      </c>
      <c r="B1811">
        <v>2014</v>
      </c>
      <c r="C1811">
        <v>399</v>
      </c>
      <c r="D1811">
        <v>552</v>
      </c>
    </row>
    <row r="1812" spans="1:4" x14ac:dyDescent="0.3">
      <c r="A1812">
        <v>32006</v>
      </c>
      <c r="B1812">
        <v>2015</v>
      </c>
      <c r="C1812">
        <v>421</v>
      </c>
      <c r="D1812">
        <v>556</v>
      </c>
    </row>
    <row r="1813" spans="1:4" x14ac:dyDescent="0.3">
      <c r="A1813">
        <v>32006</v>
      </c>
      <c r="B1813">
        <v>2016</v>
      </c>
      <c r="C1813">
        <v>414</v>
      </c>
      <c r="D1813">
        <v>581</v>
      </c>
    </row>
    <row r="1814" spans="1:4" x14ac:dyDescent="0.3">
      <c r="A1814">
        <v>32006</v>
      </c>
      <c r="B1814">
        <v>2017</v>
      </c>
      <c r="C1814">
        <v>417</v>
      </c>
      <c r="D1814">
        <v>606</v>
      </c>
    </row>
    <row r="1815" spans="1:4" x14ac:dyDescent="0.3">
      <c r="A1815">
        <v>32006</v>
      </c>
      <c r="B1815">
        <v>2018</v>
      </c>
      <c r="C1815">
        <v>382</v>
      </c>
      <c r="D1815">
        <v>655</v>
      </c>
    </row>
    <row r="1816" spans="1:4" x14ac:dyDescent="0.3">
      <c r="A1816">
        <v>32006</v>
      </c>
      <c r="B1816">
        <v>2019</v>
      </c>
      <c r="C1816">
        <v>376</v>
      </c>
      <c r="D1816">
        <v>636</v>
      </c>
    </row>
    <row r="1817" spans="1:4" x14ac:dyDescent="0.3">
      <c r="A1817">
        <v>32010</v>
      </c>
      <c r="B1817">
        <v>2009</v>
      </c>
      <c r="C1817">
        <v>342</v>
      </c>
      <c r="D1817">
        <v>503</v>
      </c>
    </row>
    <row r="1818" spans="1:4" x14ac:dyDescent="0.3">
      <c r="A1818">
        <v>32010</v>
      </c>
      <c r="B1818">
        <v>2010</v>
      </c>
      <c r="C1818">
        <v>365</v>
      </c>
      <c r="D1818">
        <v>484</v>
      </c>
    </row>
    <row r="1819" spans="1:4" x14ac:dyDescent="0.3">
      <c r="A1819">
        <v>32010</v>
      </c>
      <c r="B1819">
        <v>2011</v>
      </c>
      <c r="C1819">
        <v>379</v>
      </c>
      <c r="D1819">
        <v>495</v>
      </c>
    </row>
    <row r="1820" spans="1:4" x14ac:dyDescent="0.3">
      <c r="A1820">
        <v>32010</v>
      </c>
      <c r="B1820">
        <v>2012</v>
      </c>
      <c r="C1820">
        <v>385</v>
      </c>
      <c r="D1820">
        <v>506</v>
      </c>
    </row>
    <row r="1821" spans="1:4" x14ac:dyDescent="0.3">
      <c r="A1821">
        <v>32010</v>
      </c>
      <c r="B1821">
        <v>2013</v>
      </c>
      <c r="C1821">
        <v>382</v>
      </c>
      <c r="D1821">
        <v>526</v>
      </c>
    </row>
    <row r="1822" spans="1:4" x14ac:dyDescent="0.3">
      <c r="A1822">
        <v>32010</v>
      </c>
      <c r="B1822">
        <v>2014</v>
      </c>
      <c r="C1822">
        <v>378</v>
      </c>
      <c r="D1822">
        <v>547</v>
      </c>
    </row>
    <row r="1823" spans="1:4" x14ac:dyDescent="0.3">
      <c r="A1823">
        <v>32010</v>
      </c>
      <c r="B1823">
        <v>2015</v>
      </c>
      <c r="C1823">
        <v>381</v>
      </c>
      <c r="D1823">
        <v>554</v>
      </c>
    </row>
    <row r="1824" spans="1:4" x14ac:dyDescent="0.3">
      <c r="A1824">
        <v>32010</v>
      </c>
      <c r="B1824">
        <v>2016</v>
      </c>
      <c r="C1824">
        <v>382</v>
      </c>
      <c r="D1824">
        <v>596</v>
      </c>
    </row>
    <row r="1825" spans="1:4" x14ac:dyDescent="0.3">
      <c r="A1825">
        <v>32010</v>
      </c>
      <c r="B1825">
        <v>2017</v>
      </c>
      <c r="C1825">
        <v>368</v>
      </c>
      <c r="D1825">
        <v>625</v>
      </c>
    </row>
    <row r="1826" spans="1:4" x14ac:dyDescent="0.3">
      <c r="A1826">
        <v>32010</v>
      </c>
      <c r="B1826">
        <v>2018</v>
      </c>
      <c r="C1826">
        <v>383</v>
      </c>
      <c r="D1826">
        <v>628</v>
      </c>
    </row>
    <row r="1827" spans="1:4" x14ac:dyDescent="0.3">
      <c r="A1827">
        <v>32010</v>
      </c>
      <c r="B1827">
        <v>2019</v>
      </c>
      <c r="C1827">
        <v>358</v>
      </c>
      <c r="D1827">
        <v>645</v>
      </c>
    </row>
    <row r="1828" spans="1:4" x14ac:dyDescent="0.3">
      <c r="A1828">
        <v>32011</v>
      </c>
      <c r="B1828">
        <v>2009</v>
      </c>
      <c r="C1828">
        <v>396</v>
      </c>
      <c r="D1828">
        <v>648</v>
      </c>
    </row>
    <row r="1829" spans="1:4" x14ac:dyDescent="0.3">
      <c r="A1829">
        <v>32011</v>
      </c>
      <c r="B1829">
        <v>2010</v>
      </c>
      <c r="C1829">
        <v>444</v>
      </c>
      <c r="D1829">
        <v>635</v>
      </c>
    </row>
    <row r="1830" spans="1:4" x14ac:dyDescent="0.3">
      <c r="A1830">
        <v>32011</v>
      </c>
      <c r="B1830">
        <v>2011</v>
      </c>
      <c r="C1830">
        <v>474</v>
      </c>
      <c r="D1830">
        <v>619</v>
      </c>
    </row>
    <row r="1831" spans="1:4" x14ac:dyDescent="0.3">
      <c r="A1831">
        <v>32011</v>
      </c>
      <c r="B1831">
        <v>2012</v>
      </c>
      <c r="C1831">
        <v>469</v>
      </c>
      <c r="D1831">
        <v>622</v>
      </c>
    </row>
    <row r="1832" spans="1:4" x14ac:dyDescent="0.3">
      <c r="A1832">
        <v>32011</v>
      </c>
      <c r="B1832">
        <v>2013</v>
      </c>
      <c r="C1832">
        <v>477</v>
      </c>
      <c r="D1832">
        <v>649</v>
      </c>
    </row>
    <row r="1833" spans="1:4" x14ac:dyDescent="0.3">
      <c r="A1833">
        <v>32011</v>
      </c>
      <c r="B1833">
        <v>2014</v>
      </c>
      <c r="C1833">
        <v>456</v>
      </c>
      <c r="D1833">
        <v>697</v>
      </c>
    </row>
    <row r="1834" spans="1:4" x14ac:dyDescent="0.3">
      <c r="A1834">
        <v>32011</v>
      </c>
      <c r="B1834">
        <v>2015</v>
      </c>
      <c r="C1834">
        <v>455</v>
      </c>
      <c r="D1834">
        <v>727</v>
      </c>
    </row>
    <row r="1835" spans="1:4" x14ac:dyDescent="0.3">
      <c r="A1835">
        <v>32011</v>
      </c>
      <c r="B1835">
        <v>2016</v>
      </c>
      <c r="C1835">
        <v>449</v>
      </c>
      <c r="D1835">
        <v>743</v>
      </c>
    </row>
    <row r="1836" spans="1:4" x14ac:dyDescent="0.3">
      <c r="A1836">
        <v>32011</v>
      </c>
      <c r="B1836">
        <v>2017</v>
      </c>
      <c r="C1836">
        <v>447</v>
      </c>
      <c r="D1836">
        <v>771</v>
      </c>
    </row>
    <row r="1837" spans="1:4" x14ac:dyDescent="0.3">
      <c r="A1837">
        <v>32011</v>
      </c>
      <c r="B1837">
        <v>2018</v>
      </c>
      <c r="C1837">
        <v>448</v>
      </c>
      <c r="D1837">
        <v>741</v>
      </c>
    </row>
    <row r="1838" spans="1:4" x14ac:dyDescent="0.3">
      <c r="A1838">
        <v>32011</v>
      </c>
      <c r="B1838">
        <v>2019</v>
      </c>
      <c r="C1838">
        <v>448</v>
      </c>
      <c r="D1838">
        <v>752</v>
      </c>
    </row>
    <row r="1839" spans="1:4" x14ac:dyDescent="0.3">
      <c r="A1839">
        <v>32030</v>
      </c>
      <c r="B1839">
        <v>2009</v>
      </c>
      <c r="C1839">
        <v>130</v>
      </c>
      <c r="D1839">
        <v>218</v>
      </c>
    </row>
    <row r="1840" spans="1:4" x14ac:dyDescent="0.3">
      <c r="A1840">
        <v>32030</v>
      </c>
      <c r="B1840">
        <v>2010</v>
      </c>
      <c r="C1840">
        <v>129</v>
      </c>
      <c r="D1840">
        <v>202</v>
      </c>
    </row>
    <row r="1841" spans="1:4" x14ac:dyDescent="0.3">
      <c r="A1841">
        <v>32030</v>
      </c>
      <c r="B1841">
        <v>2011</v>
      </c>
      <c r="C1841">
        <v>127</v>
      </c>
      <c r="D1841">
        <v>209</v>
      </c>
    </row>
    <row r="1842" spans="1:4" x14ac:dyDescent="0.3">
      <c r="A1842">
        <v>32030</v>
      </c>
      <c r="B1842">
        <v>2012</v>
      </c>
      <c r="C1842">
        <v>137</v>
      </c>
      <c r="D1842">
        <v>210</v>
      </c>
    </row>
    <row r="1843" spans="1:4" x14ac:dyDescent="0.3">
      <c r="A1843">
        <v>32030</v>
      </c>
      <c r="B1843">
        <v>2013</v>
      </c>
      <c r="C1843">
        <v>144</v>
      </c>
      <c r="D1843">
        <v>196</v>
      </c>
    </row>
    <row r="1844" spans="1:4" x14ac:dyDescent="0.3">
      <c r="A1844">
        <v>32030</v>
      </c>
      <c r="B1844">
        <v>2014</v>
      </c>
      <c r="C1844">
        <v>144</v>
      </c>
      <c r="D1844">
        <v>195</v>
      </c>
    </row>
    <row r="1845" spans="1:4" x14ac:dyDescent="0.3">
      <c r="A1845">
        <v>32030</v>
      </c>
      <c r="B1845">
        <v>2015</v>
      </c>
      <c r="C1845">
        <v>145</v>
      </c>
      <c r="D1845">
        <v>189</v>
      </c>
    </row>
    <row r="1846" spans="1:4" x14ac:dyDescent="0.3">
      <c r="A1846">
        <v>32030</v>
      </c>
      <c r="B1846">
        <v>2016</v>
      </c>
      <c r="C1846">
        <v>132</v>
      </c>
      <c r="D1846">
        <v>209</v>
      </c>
    </row>
    <row r="1847" spans="1:4" x14ac:dyDescent="0.3">
      <c r="A1847">
        <v>32030</v>
      </c>
      <c r="B1847">
        <v>2017</v>
      </c>
      <c r="C1847">
        <v>135</v>
      </c>
      <c r="D1847">
        <v>216</v>
      </c>
    </row>
    <row r="1848" spans="1:4" x14ac:dyDescent="0.3">
      <c r="A1848">
        <v>32030</v>
      </c>
      <c r="B1848">
        <v>2018</v>
      </c>
      <c r="C1848">
        <v>127</v>
      </c>
      <c r="D1848">
        <v>230</v>
      </c>
    </row>
    <row r="1849" spans="1:4" x14ac:dyDescent="0.3">
      <c r="A1849">
        <v>32030</v>
      </c>
      <c r="B1849">
        <v>2019</v>
      </c>
      <c r="C1849">
        <v>127</v>
      </c>
      <c r="D1849">
        <v>233</v>
      </c>
    </row>
    <row r="1850" spans="1:4" x14ac:dyDescent="0.3">
      <c r="A1850">
        <v>33011</v>
      </c>
      <c r="B1850">
        <v>2009</v>
      </c>
      <c r="C1850">
        <v>1283</v>
      </c>
      <c r="D1850">
        <v>2074</v>
      </c>
    </row>
    <row r="1851" spans="1:4" x14ac:dyDescent="0.3">
      <c r="A1851">
        <v>33011</v>
      </c>
      <c r="B1851">
        <v>2010</v>
      </c>
      <c r="C1851">
        <v>1345</v>
      </c>
      <c r="D1851">
        <v>2046</v>
      </c>
    </row>
    <row r="1852" spans="1:4" x14ac:dyDescent="0.3">
      <c r="A1852">
        <v>33011</v>
      </c>
      <c r="B1852">
        <v>2011</v>
      </c>
      <c r="C1852">
        <v>1347</v>
      </c>
      <c r="D1852">
        <v>2087</v>
      </c>
    </row>
    <row r="1853" spans="1:4" x14ac:dyDescent="0.3">
      <c r="A1853">
        <v>33011</v>
      </c>
      <c r="B1853">
        <v>2012</v>
      </c>
      <c r="C1853">
        <v>1337</v>
      </c>
      <c r="D1853">
        <v>2045</v>
      </c>
    </row>
    <row r="1854" spans="1:4" x14ac:dyDescent="0.3">
      <c r="A1854">
        <v>33011</v>
      </c>
      <c r="B1854">
        <v>2013</v>
      </c>
      <c r="C1854">
        <v>1338</v>
      </c>
      <c r="D1854">
        <v>2085</v>
      </c>
    </row>
    <row r="1855" spans="1:4" x14ac:dyDescent="0.3">
      <c r="A1855">
        <v>33011</v>
      </c>
      <c r="B1855">
        <v>2014</v>
      </c>
      <c r="C1855">
        <v>1321</v>
      </c>
      <c r="D1855">
        <v>2103</v>
      </c>
    </row>
    <row r="1856" spans="1:4" x14ac:dyDescent="0.3">
      <c r="A1856">
        <v>33011</v>
      </c>
      <c r="B1856">
        <v>2015</v>
      </c>
      <c r="C1856">
        <v>1326</v>
      </c>
      <c r="D1856">
        <v>2132</v>
      </c>
    </row>
    <row r="1857" spans="1:4" x14ac:dyDescent="0.3">
      <c r="A1857">
        <v>33011</v>
      </c>
      <c r="B1857">
        <v>2016</v>
      </c>
      <c r="C1857">
        <v>1327</v>
      </c>
      <c r="D1857">
        <v>2184</v>
      </c>
    </row>
    <row r="1858" spans="1:4" x14ac:dyDescent="0.3">
      <c r="A1858">
        <v>33011</v>
      </c>
      <c r="B1858">
        <v>2017</v>
      </c>
      <c r="C1858">
        <v>1304</v>
      </c>
      <c r="D1858">
        <v>2193</v>
      </c>
    </row>
    <row r="1859" spans="1:4" x14ac:dyDescent="0.3">
      <c r="A1859">
        <v>33011</v>
      </c>
      <c r="B1859">
        <v>2018</v>
      </c>
      <c r="C1859">
        <v>1272</v>
      </c>
      <c r="D1859">
        <v>2230</v>
      </c>
    </row>
    <row r="1860" spans="1:4" x14ac:dyDescent="0.3">
      <c r="A1860">
        <v>33011</v>
      </c>
      <c r="B1860">
        <v>2019</v>
      </c>
      <c r="C1860">
        <v>1266</v>
      </c>
      <c r="D1860">
        <v>2224</v>
      </c>
    </row>
    <row r="1861" spans="1:4" x14ac:dyDescent="0.3">
      <c r="A1861">
        <v>33016</v>
      </c>
      <c r="B1861">
        <v>2009</v>
      </c>
      <c r="C1861">
        <v>69</v>
      </c>
      <c r="D1861">
        <v>87</v>
      </c>
    </row>
    <row r="1862" spans="1:4" x14ac:dyDescent="0.3">
      <c r="A1862">
        <v>33016</v>
      </c>
      <c r="B1862">
        <v>2010</v>
      </c>
      <c r="C1862">
        <v>64</v>
      </c>
      <c r="D1862">
        <v>84</v>
      </c>
    </row>
    <row r="1863" spans="1:4" x14ac:dyDescent="0.3">
      <c r="A1863">
        <v>33016</v>
      </c>
      <c r="B1863">
        <v>2011</v>
      </c>
      <c r="C1863">
        <v>60</v>
      </c>
      <c r="D1863">
        <v>85</v>
      </c>
    </row>
    <row r="1864" spans="1:4" x14ac:dyDescent="0.3">
      <c r="A1864">
        <v>33016</v>
      </c>
      <c r="B1864">
        <v>2012</v>
      </c>
      <c r="C1864">
        <v>66</v>
      </c>
      <c r="D1864">
        <v>86</v>
      </c>
    </row>
    <row r="1865" spans="1:4" x14ac:dyDescent="0.3">
      <c r="A1865">
        <v>33016</v>
      </c>
      <c r="B1865">
        <v>2013</v>
      </c>
      <c r="C1865">
        <v>65</v>
      </c>
      <c r="D1865">
        <v>83</v>
      </c>
    </row>
    <row r="1866" spans="1:4" x14ac:dyDescent="0.3">
      <c r="A1866">
        <v>33016</v>
      </c>
      <c r="B1866">
        <v>2014</v>
      </c>
      <c r="C1866">
        <v>71</v>
      </c>
      <c r="D1866">
        <v>77</v>
      </c>
    </row>
    <row r="1867" spans="1:4" x14ac:dyDescent="0.3">
      <c r="A1867">
        <v>33016</v>
      </c>
      <c r="B1867">
        <v>2015</v>
      </c>
      <c r="C1867">
        <v>70</v>
      </c>
      <c r="D1867">
        <v>85</v>
      </c>
    </row>
    <row r="1868" spans="1:4" x14ac:dyDescent="0.3">
      <c r="A1868">
        <v>33016</v>
      </c>
      <c r="B1868">
        <v>2016</v>
      </c>
      <c r="C1868">
        <v>64</v>
      </c>
      <c r="D1868">
        <v>89</v>
      </c>
    </row>
    <row r="1869" spans="1:4" x14ac:dyDescent="0.3">
      <c r="A1869">
        <v>33016</v>
      </c>
      <c r="B1869">
        <v>2017</v>
      </c>
      <c r="C1869">
        <v>64</v>
      </c>
      <c r="D1869">
        <v>85</v>
      </c>
    </row>
    <row r="1870" spans="1:4" x14ac:dyDescent="0.3">
      <c r="A1870">
        <v>33016</v>
      </c>
      <c r="B1870">
        <v>2018</v>
      </c>
      <c r="C1870">
        <v>59</v>
      </c>
      <c r="D1870">
        <v>89</v>
      </c>
    </row>
    <row r="1871" spans="1:4" x14ac:dyDescent="0.3">
      <c r="A1871">
        <v>33016</v>
      </c>
      <c r="B1871">
        <v>2019</v>
      </c>
      <c r="C1871">
        <v>49</v>
      </c>
      <c r="D1871">
        <v>81</v>
      </c>
    </row>
    <row r="1872" spans="1:4" x14ac:dyDescent="0.3">
      <c r="A1872">
        <v>33021</v>
      </c>
      <c r="B1872">
        <v>2009</v>
      </c>
      <c r="C1872">
        <v>826</v>
      </c>
      <c r="D1872">
        <v>1309</v>
      </c>
    </row>
    <row r="1873" spans="1:4" x14ac:dyDescent="0.3">
      <c r="A1873">
        <v>33021</v>
      </c>
      <c r="B1873">
        <v>2010</v>
      </c>
      <c r="C1873">
        <v>809</v>
      </c>
      <c r="D1873">
        <v>1300</v>
      </c>
    </row>
    <row r="1874" spans="1:4" x14ac:dyDescent="0.3">
      <c r="A1874">
        <v>33021</v>
      </c>
      <c r="B1874">
        <v>2011</v>
      </c>
      <c r="C1874">
        <v>853</v>
      </c>
      <c r="D1874">
        <v>1310</v>
      </c>
    </row>
    <row r="1875" spans="1:4" x14ac:dyDescent="0.3">
      <c r="A1875">
        <v>33021</v>
      </c>
      <c r="B1875">
        <v>2012</v>
      </c>
      <c r="C1875">
        <v>852</v>
      </c>
      <c r="D1875">
        <v>1275</v>
      </c>
    </row>
    <row r="1876" spans="1:4" x14ac:dyDescent="0.3">
      <c r="A1876">
        <v>33021</v>
      </c>
      <c r="B1876">
        <v>2013</v>
      </c>
      <c r="C1876">
        <v>845</v>
      </c>
      <c r="D1876">
        <v>1306</v>
      </c>
    </row>
    <row r="1877" spans="1:4" x14ac:dyDescent="0.3">
      <c r="A1877">
        <v>33021</v>
      </c>
      <c r="B1877">
        <v>2014</v>
      </c>
      <c r="C1877">
        <v>834</v>
      </c>
      <c r="D1877">
        <v>1340</v>
      </c>
    </row>
    <row r="1878" spans="1:4" x14ac:dyDescent="0.3">
      <c r="A1878">
        <v>33021</v>
      </c>
      <c r="B1878">
        <v>2015</v>
      </c>
      <c r="C1878">
        <v>789</v>
      </c>
      <c r="D1878">
        <v>1355</v>
      </c>
    </row>
    <row r="1879" spans="1:4" x14ac:dyDescent="0.3">
      <c r="A1879">
        <v>33021</v>
      </c>
      <c r="B1879">
        <v>2016</v>
      </c>
      <c r="C1879">
        <v>749</v>
      </c>
      <c r="D1879">
        <v>1357</v>
      </c>
    </row>
    <row r="1880" spans="1:4" x14ac:dyDescent="0.3">
      <c r="A1880">
        <v>33021</v>
      </c>
      <c r="B1880">
        <v>2017</v>
      </c>
      <c r="C1880">
        <v>734</v>
      </c>
      <c r="D1880">
        <v>1364</v>
      </c>
    </row>
    <row r="1881" spans="1:4" x14ac:dyDescent="0.3">
      <c r="A1881">
        <v>33021</v>
      </c>
      <c r="B1881">
        <v>2018</v>
      </c>
      <c r="C1881">
        <v>730</v>
      </c>
      <c r="D1881">
        <v>1342</v>
      </c>
    </row>
    <row r="1882" spans="1:4" x14ac:dyDescent="0.3">
      <c r="A1882">
        <v>33021</v>
      </c>
      <c r="B1882">
        <v>2019</v>
      </c>
      <c r="C1882">
        <v>723</v>
      </c>
      <c r="D1882">
        <v>1300</v>
      </c>
    </row>
    <row r="1883" spans="1:4" x14ac:dyDescent="0.3">
      <c r="A1883">
        <v>33029</v>
      </c>
      <c r="B1883">
        <v>2009</v>
      </c>
      <c r="C1883">
        <v>675</v>
      </c>
      <c r="D1883">
        <v>962</v>
      </c>
    </row>
    <row r="1884" spans="1:4" x14ac:dyDescent="0.3">
      <c r="A1884">
        <v>33029</v>
      </c>
      <c r="B1884">
        <v>2010</v>
      </c>
      <c r="C1884">
        <v>715</v>
      </c>
      <c r="D1884">
        <v>963</v>
      </c>
    </row>
    <row r="1885" spans="1:4" x14ac:dyDescent="0.3">
      <c r="A1885">
        <v>33029</v>
      </c>
      <c r="B1885">
        <v>2011</v>
      </c>
      <c r="C1885">
        <v>746</v>
      </c>
      <c r="D1885">
        <v>970</v>
      </c>
    </row>
    <row r="1886" spans="1:4" x14ac:dyDescent="0.3">
      <c r="A1886">
        <v>33029</v>
      </c>
      <c r="B1886">
        <v>2012</v>
      </c>
      <c r="C1886">
        <v>758</v>
      </c>
      <c r="D1886">
        <v>1012</v>
      </c>
    </row>
    <row r="1887" spans="1:4" x14ac:dyDescent="0.3">
      <c r="A1887">
        <v>33029</v>
      </c>
      <c r="B1887">
        <v>2013</v>
      </c>
      <c r="C1887">
        <v>733</v>
      </c>
      <c r="D1887">
        <v>1060</v>
      </c>
    </row>
    <row r="1888" spans="1:4" x14ac:dyDescent="0.3">
      <c r="A1888">
        <v>33029</v>
      </c>
      <c r="B1888">
        <v>2014</v>
      </c>
      <c r="C1888">
        <v>694</v>
      </c>
      <c r="D1888">
        <v>1081</v>
      </c>
    </row>
    <row r="1889" spans="1:4" x14ac:dyDescent="0.3">
      <c r="A1889">
        <v>33029</v>
      </c>
      <c r="B1889">
        <v>2015</v>
      </c>
      <c r="C1889">
        <v>652</v>
      </c>
      <c r="D1889">
        <v>1123</v>
      </c>
    </row>
    <row r="1890" spans="1:4" x14ac:dyDescent="0.3">
      <c r="A1890">
        <v>33029</v>
      </c>
      <c r="B1890">
        <v>2016</v>
      </c>
      <c r="C1890">
        <v>646</v>
      </c>
      <c r="D1890">
        <v>1117</v>
      </c>
    </row>
    <row r="1891" spans="1:4" x14ac:dyDescent="0.3">
      <c r="A1891">
        <v>33029</v>
      </c>
      <c r="B1891">
        <v>2017</v>
      </c>
      <c r="C1891">
        <v>641</v>
      </c>
      <c r="D1891">
        <v>1125</v>
      </c>
    </row>
    <row r="1892" spans="1:4" x14ac:dyDescent="0.3">
      <c r="A1892">
        <v>33029</v>
      </c>
      <c r="B1892">
        <v>2018</v>
      </c>
      <c r="C1892">
        <v>636</v>
      </c>
      <c r="D1892">
        <v>1101</v>
      </c>
    </row>
    <row r="1893" spans="1:4" x14ac:dyDescent="0.3">
      <c r="A1893">
        <v>33029</v>
      </c>
      <c r="B1893">
        <v>2019</v>
      </c>
      <c r="C1893">
        <v>654</v>
      </c>
      <c r="D1893">
        <v>1104</v>
      </c>
    </row>
    <row r="1894" spans="1:4" x14ac:dyDescent="0.3">
      <c r="A1894">
        <v>33037</v>
      </c>
      <c r="B1894">
        <v>2009</v>
      </c>
      <c r="C1894">
        <v>438</v>
      </c>
      <c r="D1894">
        <v>686</v>
      </c>
    </row>
    <row r="1895" spans="1:4" x14ac:dyDescent="0.3">
      <c r="A1895">
        <v>33037</v>
      </c>
      <c r="B1895">
        <v>2010</v>
      </c>
      <c r="C1895">
        <v>469</v>
      </c>
      <c r="D1895">
        <v>670</v>
      </c>
    </row>
    <row r="1896" spans="1:4" x14ac:dyDescent="0.3">
      <c r="A1896">
        <v>33037</v>
      </c>
      <c r="B1896">
        <v>2011</v>
      </c>
      <c r="C1896">
        <v>492</v>
      </c>
      <c r="D1896">
        <v>672</v>
      </c>
    </row>
    <row r="1897" spans="1:4" x14ac:dyDescent="0.3">
      <c r="A1897">
        <v>33037</v>
      </c>
      <c r="B1897">
        <v>2012</v>
      </c>
      <c r="C1897">
        <v>488</v>
      </c>
      <c r="D1897">
        <v>672</v>
      </c>
    </row>
    <row r="1898" spans="1:4" x14ac:dyDescent="0.3">
      <c r="A1898">
        <v>33037</v>
      </c>
      <c r="B1898">
        <v>2013</v>
      </c>
      <c r="C1898">
        <v>510</v>
      </c>
      <c r="D1898">
        <v>700</v>
      </c>
    </row>
    <row r="1899" spans="1:4" x14ac:dyDescent="0.3">
      <c r="A1899">
        <v>33037</v>
      </c>
      <c r="B1899">
        <v>2014</v>
      </c>
      <c r="C1899">
        <v>490</v>
      </c>
      <c r="D1899">
        <v>727</v>
      </c>
    </row>
    <row r="1900" spans="1:4" x14ac:dyDescent="0.3">
      <c r="A1900">
        <v>33037</v>
      </c>
      <c r="B1900">
        <v>2015</v>
      </c>
      <c r="C1900">
        <v>492</v>
      </c>
      <c r="D1900">
        <v>773</v>
      </c>
    </row>
    <row r="1901" spans="1:4" x14ac:dyDescent="0.3">
      <c r="A1901">
        <v>33037</v>
      </c>
      <c r="B1901">
        <v>2016</v>
      </c>
      <c r="C1901">
        <v>485</v>
      </c>
      <c r="D1901">
        <v>793</v>
      </c>
    </row>
    <row r="1902" spans="1:4" x14ac:dyDescent="0.3">
      <c r="A1902">
        <v>33037</v>
      </c>
      <c r="B1902">
        <v>2017</v>
      </c>
      <c r="C1902">
        <v>468</v>
      </c>
      <c r="D1902">
        <v>819</v>
      </c>
    </row>
    <row r="1903" spans="1:4" x14ac:dyDescent="0.3">
      <c r="A1903">
        <v>33037</v>
      </c>
      <c r="B1903">
        <v>2018</v>
      </c>
      <c r="C1903">
        <v>451</v>
      </c>
      <c r="D1903">
        <v>812</v>
      </c>
    </row>
    <row r="1904" spans="1:4" x14ac:dyDescent="0.3">
      <c r="A1904">
        <v>33037</v>
      </c>
      <c r="B1904">
        <v>2019</v>
      </c>
      <c r="C1904">
        <v>441</v>
      </c>
      <c r="D1904">
        <v>807</v>
      </c>
    </row>
    <row r="1905" spans="1:4" x14ac:dyDescent="0.3">
      <c r="A1905">
        <v>33039</v>
      </c>
      <c r="B1905">
        <v>2009</v>
      </c>
      <c r="C1905">
        <v>297</v>
      </c>
      <c r="D1905">
        <v>417</v>
      </c>
    </row>
    <row r="1906" spans="1:4" x14ac:dyDescent="0.3">
      <c r="A1906">
        <v>33039</v>
      </c>
      <c r="B1906">
        <v>2010</v>
      </c>
      <c r="C1906">
        <v>284</v>
      </c>
      <c r="D1906">
        <v>410</v>
      </c>
    </row>
    <row r="1907" spans="1:4" x14ac:dyDescent="0.3">
      <c r="A1907">
        <v>33039</v>
      </c>
      <c r="B1907">
        <v>2011</v>
      </c>
      <c r="C1907">
        <v>286</v>
      </c>
      <c r="D1907">
        <v>417</v>
      </c>
    </row>
    <row r="1908" spans="1:4" x14ac:dyDescent="0.3">
      <c r="A1908">
        <v>33039</v>
      </c>
      <c r="B1908">
        <v>2012</v>
      </c>
      <c r="C1908">
        <v>286</v>
      </c>
      <c r="D1908">
        <v>435</v>
      </c>
    </row>
    <row r="1909" spans="1:4" x14ac:dyDescent="0.3">
      <c r="A1909">
        <v>33039</v>
      </c>
      <c r="B1909">
        <v>2013</v>
      </c>
      <c r="C1909">
        <v>315</v>
      </c>
      <c r="D1909">
        <v>441</v>
      </c>
    </row>
    <row r="1910" spans="1:4" x14ac:dyDescent="0.3">
      <c r="A1910">
        <v>33039</v>
      </c>
      <c r="B1910">
        <v>2014</v>
      </c>
      <c r="C1910">
        <v>313</v>
      </c>
      <c r="D1910">
        <v>445</v>
      </c>
    </row>
    <row r="1911" spans="1:4" x14ac:dyDescent="0.3">
      <c r="A1911">
        <v>33039</v>
      </c>
      <c r="B1911">
        <v>2015</v>
      </c>
      <c r="C1911">
        <v>293</v>
      </c>
      <c r="D1911">
        <v>462</v>
      </c>
    </row>
    <row r="1912" spans="1:4" x14ac:dyDescent="0.3">
      <c r="A1912">
        <v>33039</v>
      </c>
      <c r="B1912">
        <v>2016</v>
      </c>
      <c r="C1912">
        <v>298</v>
      </c>
      <c r="D1912">
        <v>474</v>
      </c>
    </row>
    <row r="1913" spans="1:4" x14ac:dyDescent="0.3">
      <c r="A1913">
        <v>33039</v>
      </c>
      <c r="B1913">
        <v>2017</v>
      </c>
      <c r="C1913">
        <v>281</v>
      </c>
      <c r="D1913">
        <v>481</v>
      </c>
    </row>
    <row r="1914" spans="1:4" x14ac:dyDescent="0.3">
      <c r="A1914">
        <v>33039</v>
      </c>
      <c r="B1914">
        <v>2018</v>
      </c>
      <c r="C1914">
        <v>275</v>
      </c>
      <c r="D1914">
        <v>468</v>
      </c>
    </row>
    <row r="1915" spans="1:4" x14ac:dyDescent="0.3">
      <c r="A1915">
        <v>33039</v>
      </c>
      <c r="B1915">
        <v>2019</v>
      </c>
      <c r="C1915">
        <v>279</v>
      </c>
      <c r="D1915">
        <v>495</v>
      </c>
    </row>
    <row r="1916" spans="1:4" x14ac:dyDescent="0.3">
      <c r="A1916">
        <v>33040</v>
      </c>
      <c r="B1916">
        <v>2009</v>
      </c>
      <c r="C1916">
        <v>309</v>
      </c>
      <c r="D1916">
        <v>514</v>
      </c>
    </row>
    <row r="1917" spans="1:4" x14ac:dyDescent="0.3">
      <c r="A1917">
        <v>33040</v>
      </c>
      <c r="B1917">
        <v>2010</v>
      </c>
      <c r="C1917">
        <v>327</v>
      </c>
      <c r="D1917">
        <v>504</v>
      </c>
    </row>
    <row r="1918" spans="1:4" x14ac:dyDescent="0.3">
      <c r="A1918">
        <v>33040</v>
      </c>
      <c r="B1918">
        <v>2011</v>
      </c>
      <c r="C1918">
        <v>335</v>
      </c>
      <c r="D1918">
        <v>479</v>
      </c>
    </row>
    <row r="1919" spans="1:4" x14ac:dyDescent="0.3">
      <c r="A1919">
        <v>33040</v>
      </c>
      <c r="B1919">
        <v>2012</v>
      </c>
      <c r="C1919">
        <v>347</v>
      </c>
      <c r="D1919">
        <v>490</v>
      </c>
    </row>
    <row r="1920" spans="1:4" x14ac:dyDescent="0.3">
      <c r="A1920">
        <v>33040</v>
      </c>
      <c r="B1920">
        <v>2013</v>
      </c>
      <c r="C1920">
        <v>358</v>
      </c>
      <c r="D1920">
        <v>512</v>
      </c>
    </row>
    <row r="1921" spans="1:4" x14ac:dyDescent="0.3">
      <c r="A1921">
        <v>33040</v>
      </c>
      <c r="B1921">
        <v>2014</v>
      </c>
      <c r="C1921">
        <v>359</v>
      </c>
      <c r="D1921">
        <v>509</v>
      </c>
    </row>
    <row r="1922" spans="1:4" x14ac:dyDescent="0.3">
      <c r="A1922">
        <v>33040</v>
      </c>
      <c r="B1922">
        <v>2015</v>
      </c>
      <c r="C1922">
        <v>356</v>
      </c>
      <c r="D1922">
        <v>514</v>
      </c>
    </row>
    <row r="1923" spans="1:4" x14ac:dyDescent="0.3">
      <c r="A1923">
        <v>33040</v>
      </c>
      <c r="B1923">
        <v>2016</v>
      </c>
      <c r="C1923">
        <v>336</v>
      </c>
      <c r="D1923">
        <v>525</v>
      </c>
    </row>
    <row r="1924" spans="1:4" x14ac:dyDescent="0.3">
      <c r="A1924">
        <v>33040</v>
      </c>
      <c r="B1924">
        <v>2017</v>
      </c>
      <c r="C1924">
        <v>321</v>
      </c>
      <c r="D1924">
        <v>537</v>
      </c>
    </row>
    <row r="1925" spans="1:4" x14ac:dyDescent="0.3">
      <c r="A1925">
        <v>33040</v>
      </c>
      <c r="B1925">
        <v>2018</v>
      </c>
      <c r="C1925">
        <v>292</v>
      </c>
      <c r="D1925">
        <v>553</v>
      </c>
    </row>
    <row r="1926" spans="1:4" x14ac:dyDescent="0.3">
      <c r="A1926">
        <v>33040</v>
      </c>
      <c r="B1926">
        <v>2019</v>
      </c>
      <c r="C1926">
        <v>295</v>
      </c>
      <c r="D1926">
        <v>528</v>
      </c>
    </row>
    <row r="1927" spans="1:4" x14ac:dyDescent="0.3">
      <c r="A1927">
        <v>33041</v>
      </c>
      <c r="B1927">
        <v>2009</v>
      </c>
      <c r="C1927">
        <v>150</v>
      </c>
      <c r="D1927">
        <v>239</v>
      </c>
    </row>
    <row r="1928" spans="1:4" x14ac:dyDescent="0.3">
      <c r="A1928">
        <v>33041</v>
      </c>
      <c r="B1928">
        <v>2010</v>
      </c>
      <c r="C1928">
        <v>159</v>
      </c>
      <c r="D1928">
        <v>232</v>
      </c>
    </row>
    <row r="1929" spans="1:4" x14ac:dyDescent="0.3">
      <c r="A1929">
        <v>33041</v>
      </c>
      <c r="B1929">
        <v>2011</v>
      </c>
      <c r="C1929">
        <v>166</v>
      </c>
      <c r="D1929">
        <v>232</v>
      </c>
    </row>
    <row r="1930" spans="1:4" x14ac:dyDescent="0.3">
      <c r="A1930">
        <v>33041</v>
      </c>
      <c r="B1930">
        <v>2012</v>
      </c>
      <c r="C1930">
        <v>167</v>
      </c>
      <c r="D1930">
        <v>230</v>
      </c>
    </row>
    <row r="1931" spans="1:4" x14ac:dyDescent="0.3">
      <c r="A1931">
        <v>33041</v>
      </c>
      <c r="B1931">
        <v>2013</v>
      </c>
      <c r="C1931">
        <v>156</v>
      </c>
      <c r="D1931">
        <v>238</v>
      </c>
    </row>
    <row r="1932" spans="1:4" x14ac:dyDescent="0.3">
      <c r="A1932">
        <v>33041</v>
      </c>
      <c r="B1932">
        <v>2014</v>
      </c>
      <c r="C1932">
        <v>149</v>
      </c>
      <c r="D1932">
        <v>246</v>
      </c>
    </row>
    <row r="1933" spans="1:4" x14ac:dyDescent="0.3">
      <c r="A1933">
        <v>33041</v>
      </c>
      <c r="B1933">
        <v>2015</v>
      </c>
      <c r="C1933">
        <v>160</v>
      </c>
      <c r="D1933">
        <v>246</v>
      </c>
    </row>
    <row r="1934" spans="1:4" x14ac:dyDescent="0.3">
      <c r="A1934">
        <v>33041</v>
      </c>
      <c r="B1934">
        <v>2016</v>
      </c>
      <c r="C1934">
        <v>150</v>
      </c>
      <c r="D1934">
        <v>262</v>
      </c>
    </row>
    <row r="1935" spans="1:4" x14ac:dyDescent="0.3">
      <c r="A1935">
        <v>33041</v>
      </c>
      <c r="B1935">
        <v>2017</v>
      </c>
      <c r="C1935">
        <v>148</v>
      </c>
      <c r="D1935">
        <v>260</v>
      </c>
    </row>
    <row r="1936" spans="1:4" x14ac:dyDescent="0.3">
      <c r="A1936">
        <v>33041</v>
      </c>
      <c r="B1936">
        <v>2018</v>
      </c>
      <c r="C1936">
        <v>162</v>
      </c>
      <c r="D1936">
        <v>258</v>
      </c>
    </row>
    <row r="1937" spans="1:4" x14ac:dyDescent="0.3">
      <c r="A1937">
        <v>33041</v>
      </c>
      <c r="B1937">
        <v>2019</v>
      </c>
      <c r="C1937">
        <v>152</v>
      </c>
      <c r="D1937">
        <v>260</v>
      </c>
    </row>
    <row r="1938" spans="1:4" x14ac:dyDescent="0.3">
      <c r="A1938">
        <v>34002</v>
      </c>
      <c r="B1938">
        <v>2009</v>
      </c>
      <c r="C1938">
        <v>610</v>
      </c>
      <c r="D1938">
        <v>941</v>
      </c>
    </row>
    <row r="1939" spans="1:4" x14ac:dyDescent="0.3">
      <c r="A1939">
        <v>34002</v>
      </c>
      <c r="B1939">
        <v>2010</v>
      </c>
      <c r="C1939">
        <v>627</v>
      </c>
      <c r="D1939">
        <v>946</v>
      </c>
    </row>
    <row r="1940" spans="1:4" x14ac:dyDescent="0.3">
      <c r="A1940">
        <v>34002</v>
      </c>
      <c r="B1940">
        <v>2011</v>
      </c>
      <c r="C1940">
        <v>612</v>
      </c>
      <c r="D1940">
        <v>952</v>
      </c>
    </row>
    <row r="1941" spans="1:4" x14ac:dyDescent="0.3">
      <c r="A1941">
        <v>34002</v>
      </c>
      <c r="B1941">
        <v>2012</v>
      </c>
      <c r="C1941">
        <v>592</v>
      </c>
      <c r="D1941">
        <v>964</v>
      </c>
    </row>
    <row r="1942" spans="1:4" x14ac:dyDescent="0.3">
      <c r="A1942">
        <v>34002</v>
      </c>
      <c r="B1942">
        <v>2013</v>
      </c>
      <c r="C1942">
        <v>580</v>
      </c>
      <c r="D1942">
        <v>986</v>
      </c>
    </row>
    <row r="1943" spans="1:4" x14ac:dyDescent="0.3">
      <c r="A1943">
        <v>34002</v>
      </c>
      <c r="B1943">
        <v>2014</v>
      </c>
      <c r="C1943">
        <v>588</v>
      </c>
      <c r="D1943">
        <v>986</v>
      </c>
    </row>
    <row r="1944" spans="1:4" x14ac:dyDescent="0.3">
      <c r="A1944">
        <v>34002</v>
      </c>
      <c r="B1944">
        <v>2015</v>
      </c>
      <c r="C1944">
        <v>595</v>
      </c>
      <c r="D1944">
        <v>977</v>
      </c>
    </row>
    <row r="1945" spans="1:4" x14ac:dyDescent="0.3">
      <c r="A1945">
        <v>34002</v>
      </c>
      <c r="B1945">
        <v>2016</v>
      </c>
      <c r="C1945">
        <v>576</v>
      </c>
      <c r="D1945">
        <v>991</v>
      </c>
    </row>
    <row r="1946" spans="1:4" x14ac:dyDescent="0.3">
      <c r="A1946">
        <v>34002</v>
      </c>
      <c r="B1946">
        <v>2017</v>
      </c>
      <c r="C1946">
        <v>566</v>
      </c>
      <c r="D1946">
        <v>1011</v>
      </c>
    </row>
    <row r="1947" spans="1:4" x14ac:dyDescent="0.3">
      <c r="A1947">
        <v>34002</v>
      </c>
      <c r="B1947">
        <v>2018</v>
      </c>
      <c r="C1947">
        <v>589</v>
      </c>
      <c r="D1947">
        <v>999</v>
      </c>
    </row>
    <row r="1948" spans="1:4" x14ac:dyDescent="0.3">
      <c r="A1948">
        <v>34002</v>
      </c>
      <c r="B1948">
        <v>2019</v>
      </c>
      <c r="C1948">
        <v>572</v>
      </c>
      <c r="D1948">
        <v>1010</v>
      </c>
    </row>
    <row r="1949" spans="1:4" x14ac:dyDescent="0.3">
      <c r="A1949">
        <v>34003</v>
      </c>
      <c r="B1949">
        <v>2009</v>
      </c>
      <c r="C1949">
        <v>416</v>
      </c>
      <c r="D1949">
        <v>688</v>
      </c>
    </row>
    <row r="1950" spans="1:4" x14ac:dyDescent="0.3">
      <c r="A1950">
        <v>34003</v>
      </c>
      <c r="B1950">
        <v>2010</v>
      </c>
      <c r="C1950">
        <v>421</v>
      </c>
      <c r="D1950">
        <v>706</v>
      </c>
    </row>
    <row r="1951" spans="1:4" x14ac:dyDescent="0.3">
      <c r="A1951">
        <v>34003</v>
      </c>
      <c r="B1951">
        <v>2011</v>
      </c>
      <c r="C1951">
        <v>437</v>
      </c>
      <c r="D1951">
        <v>707</v>
      </c>
    </row>
    <row r="1952" spans="1:4" x14ac:dyDescent="0.3">
      <c r="A1952">
        <v>34003</v>
      </c>
      <c r="B1952">
        <v>2012</v>
      </c>
      <c r="C1952">
        <v>431</v>
      </c>
      <c r="D1952">
        <v>723</v>
      </c>
    </row>
    <row r="1953" spans="1:4" x14ac:dyDescent="0.3">
      <c r="A1953">
        <v>34003</v>
      </c>
      <c r="B1953">
        <v>2013</v>
      </c>
      <c r="C1953">
        <v>445</v>
      </c>
      <c r="D1953">
        <v>736</v>
      </c>
    </row>
    <row r="1954" spans="1:4" x14ac:dyDescent="0.3">
      <c r="A1954">
        <v>34003</v>
      </c>
      <c r="B1954">
        <v>2014</v>
      </c>
      <c r="C1954">
        <v>464</v>
      </c>
      <c r="D1954">
        <v>745</v>
      </c>
    </row>
    <row r="1955" spans="1:4" x14ac:dyDescent="0.3">
      <c r="A1955">
        <v>34003</v>
      </c>
      <c r="B1955">
        <v>2015</v>
      </c>
      <c r="C1955">
        <v>456</v>
      </c>
      <c r="D1955">
        <v>767</v>
      </c>
    </row>
    <row r="1956" spans="1:4" x14ac:dyDescent="0.3">
      <c r="A1956">
        <v>34003</v>
      </c>
      <c r="B1956">
        <v>2016</v>
      </c>
      <c r="C1956">
        <v>454</v>
      </c>
      <c r="D1956">
        <v>782</v>
      </c>
    </row>
    <row r="1957" spans="1:4" x14ac:dyDescent="0.3">
      <c r="A1957">
        <v>34003</v>
      </c>
      <c r="B1957">
        <v>2017</v>
      </c>
      <c r="C1957">
        <v>427</v>
      </c>
      <c r="D1957">
        <v>800</v>
      </c>
    </row>
    <row r="1958" spans="1:4" x14ac:dyDescent="0.3">
      <c r="A1958">
        <v>34003</v>
      </c>
      <c r="B1958">
        <v>2018</v>
      </c>
      <c r="C1958">
        <v>407</v>
      </c>
      <c r="D1958">
        <v>811</v>
      </c>
    </row>
    <row r="1959" spans="1:4" x14ac:dyDescent="0.3">
      <c r="A1959">
        <v>34003</v>
      </c>
      <c r="B1959">
        <v>2019</v>
      </c>
      <c r="C1959">
        <v>391</v>
      </c>
      <c r="D1959">
        <v>776</v>
      </c>
    </row>
    <row r="1960" spans="1:4" x14ac:dyDescent="0.3">
      <c r="A1960">
        <v>34009</v>
      </c>
      <c r="B1960">
        <v>2009</v>
      </c>
      <c r="C1960">
        <v>472</v>
      </c>
      <c r="D1960">
        <v>671</v>
      </c>
    </row>
    <row r="1961" spans="1:4" x14ac:dyDescent="0.3">
      <c r="A1961">
        <v>34009</v>
      </c>
      <c r="B1961">
        <v>2010</v>
      </c>
      <c r="C1961">
        <v>440</v>
      </c>
      <c r="D1961">
        <v>687</v>
      </c>
    </row>
    <row r="1962" spans="1:4" x14ac:dyDescent="0.3">
      <c r="A1962">
        <v>34009</v>
      </c>
      <c r="B1962">
        <v>2011</v>
      </c>
      <c r="C1962">
        <v>429</v>
      </c>
      <c r="D1962">
        <v>679</v>
      </c>
    </row>
    <row r="1963" spans="1:4" x14ac:dyDescent="0.3">
      <c r="A1963">
        <v>34009</v>
      </c>
      <c r="B1963">
        <v>2012</v>
      </c>
      <c r="C1963">
        <v>443</v>
      </c>
      <c r="D1963">
        <v>685</v>
      </c>
    </row>
    <row r="1964" spans="1:4" x14ac:dyDescent="0.3">
      <c r="A1964">
        <v>34009</v>
      </c>
      <c r="B1964">
        <v>2013</v>
      </c>
      <c r="C1964">
        <v>442</v>
      </c>
      <c r="D1964">
        <v>694</v>
      </c>
    </row>
    <row r="1965" spans="1:4" x14ac:dyDescent="0.3">
      <c r="A1965">
        <v>34009</v>
      </c>
      <c r="B1965">
        <v>2014</v>
      </c>
      <c r="C1965">
        <v>450</v>
      </c>
      <c r="D1965">
        <v>714</v>
      </c>
    </row>
    <row r="1966" spans="1:4" x14ac:dyDescent="0.3">
      <c r="A1966">
        <v>34009</v>
      </c>
      <c r="B1966">
        <v>2015</v>
      </c>
      <c r="C1966">
        <v>488</v>
      </c>
      <c r="D1966">
        <v>757</v>
      </c>
    </row>
    <row r="1967" spans="1:4" x14ac:dyDescent="0.3">
      <c r="A1967">
        <v>34009</v>
      </c>
      <c r="B1967">
        <v>2016</v>
      </c>
      <c r="C1967">
        <v>464</v>
      </c>
      <c r="D1967">
        <v>761</v>
      </c>
    </row>
    <row r="1968" spans="1:4" x14ac:dyDescent="0.3">
      <c r="A1968">
        <v>34009</v>
      </c>
      <c r="B1968">
        <v>2017</v>
      </c>
      <c r="C1968">
        <v>483</v>
      </c>
      <c r="D1968">
        <v>741</v>
      </c>
    </row>
    <row r="1969" spans="1:4" x14ac:dyDescent="0.3">
      <c r="A1969">
        <v>34009</v>
      </c>
      <c r="B1969">
        <v>2018</v>
      </c>
      <c r="C1969">
        <v>484</v>
      </c>
      <c r="D1969">
        <v>771</v>
      </c>
    </row>
    <row r="1970" spans="1:4" x14ac:dyDescent="0.3">
      <c r="A1970">
        <v>34009</v>
      </c>
      <c r="B1970">
        <v>2019</v>
      </c>
      <c r="C1970">
        <v>480</v>
      </c>
      <c r="D1970">
        <v>804</v>
      </c>
    </row>
    <row r="1971" spans="1:4" x14ac:dyDescent="0.3">
      <c r="A1971">
        <v>34013</v>
      </c>
      <c r="B1971">
        <v>2009</v>
      </c>
      <c r="C1971">
        <v>977</v>
      </c>
      <c r="D1971">
        <v>1395</v>
      </c>
    </row>
    <row r="1972" spans="1:4" x14ac:dyDescent="0.3">
      <c r="A1972">
        <v>34013</v>
      </c>
      <c r="B1972">
        <v>2010</v>
      </c>
      <c r="C1972">
        <v>979</v>
      </c>
      <c r="D1972">
        <v>1430</v>
      </c>
    </row>
    <row r="1973" spans="1:4" x14ac:dyDescent="0.3">
      <c r="A1973">
        <v>34013</v>
      </c>
      <c r="B1973">
        <v>2011</v>
      </c>
      <c r="C1973">
        <v>989</v>
      </c>
      <c r="D1973">
        <v>1467</v>
      </c>
    </row>
    <row r="1974" spans="1:4" x14ac:dyDescent="0.3">
      <c r="A1974">
        <v>34013</v>
      </c>
      <c r="B1974">
        <v>2012</v>
      </c>
      <c r="C1974">
        <v>1025</v>
      </c>
      <c r="D1974">
        <v>1474</v>
      </c>
    </row>
    <row r="1975" spans="1:4" x14ac:dyDescent="0.3">
      <c r="A1975">
        <v>34013</v>
      </c>
      <c r="B1975">
        <v>2013</v>
      </c>
      <c r="C1975">
        <v>1061</v>
      </c>
      <c r="D1975">
        <v>1512</v>
      </c>
    </row>
    <row r="1976" spans="1:4" x14ac:dyDescent="0.3">
      <c r="A1976">
        <v>34013</v>
      </c>
      <c r="B1976">
        <v>2014</v>
      </c>
      <c r="C1976">
        <v>1095</v>
      </c>
      <c r="D1976">
        <v>1534</v>
      </c>
    </row>
    <row r="1977" spans="1:4" x14ac:dyDescent="0.3">
      <c r="A1977">
        <v>34013</v>
      </c>
      <c r="B1977">
        <v>2015</v>
      </c>
      <c r="C1977">
        <v>1124</v>
      </c>
      <c r="D1977">
        <v>1522</v>
      </c>
    </row>
    <row r="1978" spans="1:4" x14ac:dyDescent="0.3">
      <c r="A1978">
        <v>34013</v>
      </c>
      <c r="B1978">
        <v>2016</v>
      </c>
      <c r="C1978">
        <v>1109</v>
      </c>
      <c r="D1978">
        <v>1582</v>
      </c>
    </row>
    <row r="1979" spans="1:4" x14ac:dyDescent="0.3">
      <c r="A1979">
        <v>34013</v>
      </c>
      <c r="B1979">
        <v>2017</v>
      </c>
      <c r="C1979">
        <v>1062</v>
      </c>
      <c r="D1979">
        <v>1691</v>
      </c>
    </row>
    <row r="1980" spans="1:4" x14ac:dyDescent="0.3">
      <c r="A1980">
        <v>34013</v>
      </c>
      <c r="B1980">
        <v>2018</v>
      </c>
      <c r="C1980">
        <v>1076</v>
      </c>
      <c r="D1980">
        <v>1703</v>
      </c>
    </row>
    <row r="1981" spans="1:4" x14ac:dyDescent="0.3">
      <c r="A1981">
        <v>34013</v>
      </c>
      <c r="B1981">
        <v>2019</v>
      </c>
      <c r="C1981">
        <v>1075</v>
      </c>
      <c r="D1981">
        <v>1727</v>
      </c>
    </row>
    <row r="1982" spans="1:4" x14ac:dyDescent="0.3">
      <c r="A1982">
        <v>34022</v>
      </c>
      <c r="B1982">
        <v>2009</v>
      </c>
      <c r="C1982">
        <v>3084</v>
      </c>
      <c r="D1982">
        <v>4733</v>
      </c>
    </row>
    <row r="1983" spans="1:4" x14ac:dyDescent="0.3">
      <c r="A1983">
        <v>34022</v>
      </c>
      <c r="B1983">
        <v>2010</v>
      </c>
      <c r="C1983">
        <v>3171</v>
      </c>
      <c r="D1983">
        <v>4690</v>
      </c>
    </row>
    <row r="1984" spans="1:4" x14ac:dyDescent="0.3">
      <c r="A1984">
        <v>34022</v>
      </c>
      <c r="B1984">
        <v>2011</v>
      </c>
      <c r="C1984">
        <v>3238</v>
      </c>
      <c r="D1984">
        <v>4761</v>
      </c>
    </row>
    <row r="1985" spans="1:4" x14ac:dyDescent="0.3">
      <c r="A1985">
        <v>34022</v>
      </c>
      <c r="B1985">
        <v>2012</v>
      </c>
      <c r="C1985">
        <v>3281</v>
      </c>
      <c r="D1985">
        <v>4788</v>
      </c>
    </row>
    <row r="1986" spans="1:4" x14ac:dyDescent="0.3">
      <c r="A1986">
        <v>34022</v>
      </c>
      <c r="B1986">
        <v>2013</v>
      </c>
      <c r="C1986">
        <v>3312</v>
      </c>
      <c r="D1986">
        <v>4861</v>
      </c>
    </row>
    <row r="1987" spans="1:4" x14ac:dyDescent="0.3">
      <c r="A1987">
        <v>34022</v>
      </c>
      <c r="B1987">
        <v>2014</v>
      </c>
      <c r="C1987">
        <v>3312</v>
      </c>
      <c r="D1987">
        <v>4987</v>
      </c>
    </row>
    <row r="1988" spans="1:4" x14ac:dyDescent="0.3">
      <c r="A1988">
        <v>34022</v>
      </c>
      <c r="B1988">
        <v>2015</v>
      </c>
      <c r="C1988">
        <v>3312</v>
      </c>
      <c r="D1988">
        <v>5166</v>
      </c>
    </row>
    <row r="1989" spans="1:4" x14ac:dyDescent="0.3">
      <c r="A1989">
        <v>34022</v>
      </c>
      <c r="B1989">
        <v>2016</v>
      </c>
      <c r="C1989">
        <v>3286</v>
      </c>
      <c r="D1989">
        <v>5266</v>
      </c>
    </row>
    <row r="1990" spans="1:4" x14ac:dyDescent="0.3">
      <c r="A1990">
        <v>34022</v>
      </c>
      <c r="B1990">
        <v>2017</v>
      </c>
      <c r="C1990">
        <v>3312</v>
      </c>
      <c r="D1990">
        <v>5371</v>
      </c>
    </row>
    <row r="1991" spans="1:4" x14ac:dyDescent="0.3">
      <c r="A1991">
        <v>34022</v>
      </c>
      <c r="B1991">
        <v>2018</v>
      </c>
      <c r="C1991">
        <v>3277</v>
      </c>
      <c r="D1991">
        <v>5432</v>
      </c>
    </row>
    <row r="1992" spans="1:4" x14ac:dyDescent="0.3">
      <c r="A1992">
        <v>34022</v>
      </c>
      <c r="B1992">
        <v>2019</v>
      </c>
      <c r="C1992">
        <v>3283</v>
      </c>
      <c r="D1992">
        <v>5500</v>
      </c>
    </row>
    <row r="1993" spans="1:4" x14ac:dyDescent="0.3">
      <c r="A1993">
        <v>34023</v>
      </c>
      <c r="B1993">
        <v>2009</v>
      </c>
      <c r="C1993">
        <v>489</v>
      </c>
      <c r="D1993">
        <v>852</v>
      </c>
    </row>
    <row r="1994" spans="1:4" x14ac:dyDescent="0.3">
      <c r="A1994">
        <v>34023</v>
      </c>
      <c r="B1994">
        <v>2010</v>
      </c>
      <c r="C1994">
        <v>494</v>
      </c>
      <c r="D1994">
        <v>883</v>
      </c>
    </row>
    <row r="1995" spans="1:4" x14ac:dyDescent="0.3">
      <c r="A1995">
        <v>34023</v>
      </c>
      <c r="B1995">
        <v>2011</v>
      </c>
      <c r="C1995">
        <v>510</v>
      </c>
      <c r="D1995">
        <v>897</v>
      </c>
    </row>
    <row r="1996" spans="1:4" x14ac:dyDescent="0.3">
      <c r="A1996">
        <v>34023</v>
      </c>
      <c r="B1996">
        <v>2012</v>
      </c>
      <c r="C1996">
        <v>513</v>
      </c>
      <c r="D1996">
        <v>876</v>
      </c>
    </row>
    <row r="1997" spans="1:4" x14ac:dyDescent="0.3">
      <c r="A1997">
        <v>34023</v>
      </c>
      <c r="B1997">
        <v>2013</v>
      </c>
      <c r="C1997">
        <v>539</v>
      </c>
      <c r="D1997">
        <v>844</v>
      </c>
    </row>
    <row r="1998" spans="1:4" x14ac:dyDescent="0.3">
      <c r="A1998">
        <v>34023</v>
      </c>
      <c r="B1998">
        <v>2014</v>
      </c>
      <c r="C1998">
        <v>548</v>
      </c>
      <c r="D1998">
        <v>874</v>
      </c>
    </row>
    <row r="1999" spans="1:4" x14ac:dyDescent="0.3">
      <c r="A1999">
        <v>34023</v>
      </c>
      <c r="B1999">
        <v>2015</v>
      </c>
      <c r="C1999">
        <v>545</v>
      </c>
      <c r="D1999">
        <v>895</v>
      </c>
    </row>
    <row r="2000" spans="1:4" x14ac:dyDescent="0.3">
      <c r="A2000">
        <v>34023</v>
      </c>
      <c r="B2000">
        <v>2016</v>
      </c>
      <c r="C2000">
        <v>586</v>
      </c>
      <c r="D2000">
        <v>924</v>
      </c>
    </row>
    <row r="2001" spans="1:4" x14ac:dyDescent="0.3">
      <c r="A2001">
        <v>34023</v>
      </c>
      <c r="B2001">
        <v>2017</v>
      </c>
      <c r="C2001">
        <v>571</v>
      </c>
      <c r="D2001">
        <v>943</v>
      </c>
    </row>
    <row r="2002" spans="1:4" x14ac:dyDescent="0.3">
      <c r="A2002">
        <v>34023</v>
      </c>
      <c r="B2002">
        <v>2018</v>
      </c>
      <c r="C2002">
        <v>581</v>
      </c>
      <c r="D2002">
        <v>971</v>
      </c>
    </row>
    <row r="2003" spans="1:4" x14ac:dyDescent="0.3">
      <c r="A2003">
        <v>34023</v>
      </c>
      <c r="B2003">
        <v>2019</v>
      </c>
      <c r="C2003">
        <v>580</v>
      </c>
      <c r="D2003">
        <v>1000</v>
      </c>
    </row>
    <row r="2004" spans="1:4" x14ac:dyDescent="0.3">
      <c r="A2004">
        <v>34025</v>
      </c>
      <c r="B2004">
        <v>2009</v>
      </c>
      <c r="C2004">
        <v>239</v>
      </c>
      <c r="D2004">
        <v>352</v>
      </c>
    </row>
    <row r="2005" spans="1:4" x14ac:dyDescent="0.3">
      <c r="A2005">
        <v>34025</v>
      </c>
      <c r="B2005">
        <v>2010</v>
      </c>
      <c r="C2005">
        <v>253</v>
      </c>
      <c r="D2005">
        <v>331</v>
      </c>
    </row>
    <row r="2006" spans="1:4" x14ac:dyDescent="0.3">
      <c r="A2006">
        <v>34025</v>
      </c>
      <c r="B2006">
        <v>2011</v>
      </c>
      <c r="C2006">
        <v>255</v>
      </c>
      <c r="D2006">
        <v>343</v>
      </c>
    </row>
    <row r="2007" spans="1:4" x14ac:dyDescent="0.3">
      <c r="A2007">
        <v>34025</v>
      </c>
      <c r="B2007">
        <v>2012</v>
      </c>
      <c r="C2007">
        <v>252</v>
      </c>
      <c r="D2007">
        <v>347</v>
      </c>
    </row>
    <row r="2008" spans="1:4" x14ac:dyDescent="0.3">
      <c r="A2008">
        <v>34025</v>
      </c>
      <c r="B2008">
        <v>2013</v>
      </c>
      <c r="C2008">
        <v>258</v>
      </c>
      <c r="D2008">
        <v>354</v>
      </c>
    </row>
    <row r="2009" spans="1:4" x14ac:dyDescent="0.3">
      <c r="A2009">
        <v>34025</v>
      </c>
      <c r="B2009">
        <v>2014</v>
      </c>
      <c r="C2009">
        <v>255</v>
      </c>
      <c r="D2009">
        <v>363</v>
      </c>
    </row>
    <row r="2010" spans="1:4" x14ac:dyDescent="0.3">
      <c r="A2010">
        <v>34025</v>
      </c>
      <c r="B2010">
        <v>2015</v>
      </c>
      <c r="C2010">
        <v>269</v>
      </c>
      <c r="D2010">
        <v>379</v>
      </c>
    </row>
    <row r="2011" spans="1:4" x14ac:dyDescent="0.3">
      <c r="A2011">
        <v>34025</v>
      </c>
      <c r="B2011">
        <v>2016</v>
      </c>
      <c r="C2011">
        <v>275</v>
      </c>
      <c r="D2011">
        <v>363</v>
      </c>
    </row>
    <row r="2012" spans="1:4" x14ac:dyDescent="0.3">
      <c r="A2012">
        <v>34025</v>
      </c>
      <c r="B2012">
        <v>2017</v>
      </c>
      <c r="C2012">
        <v>273</v>
      </c>
      <c r="D2012">
        <v>353</v>
      </c>
    </row>
    <row r="2013" spans="1:4" x14ac:dyDescent="0.3">
      <c r="A2013">
        <v>34025</v>
      </c>
      <c r="B2013">
        <v>2018</v>
      </c>
      <c r="C2013">
        <v>265</v>
      </c>
      <c r="D2013">
        <v>359</v>
      </c>
    </row>
    <row r="2014" spans="1:4" x14ac:dyDescent="0.3">
      <c r="A2014">
        <v>34025</v>
      </c>
      <c r="B2014">
        <v>2019</v>
      </c>
      <c r="C2014">
        <v>270</v>
      </c>
      <c r="D2014">
        <v>356</v>
      </c>
    </row>
    <row r="2015" spans="1:4" x14ac:dyDescent="0.3">
      <c r="A2015">
        <v>34027</v>
      </c>
      <c r="B2015">
        <v>2009</v>
      </c>
      <c r="C2015">
        <v>1314</v>
      </c>
      <c r="D2015">
        <v>2028</v>
      </c>
    </row>
    <row r="2016" spans="1:4" x14ac:dyDescent="0.3">
      <c r="A2016">
        <v>34027</v>
      </c>
      <c r="B2016">
        <v>2010</v>
      </c>
      <c r="C2016">
        <v>1328</v>
      </c>
      <c r="D2016">
        <v>1990</v>
      </c>
    </row>
    <row r="2017" spans="1:4" x14ac:dyDescent="0.3">
      <c r="A2017">
        <v>34027</v>
      </c>
      <c r="B2017">
        <v>2011</v>
      </c>
      <c r="C2017">
        <v>1354</v>
      </c>
      <c r="D2017">
        <v>2036</v>
      </c>
    </row>
    <row r="2018" spans="1:4" x14ac:dyDescent="0.3">
      <c r="A2018">
        <v>34027</v>
      </c>
      <c r="B2018">
        <v>2012</v>
      </c>
      <c r="C2018">
        <v>1377</v>
      </c>
      <c r="D2018">
        <v>2040</v>
      </c>
    </row>
    <row r="2019" spans="1:4" x14ac:dyDescent="0.3">
      <c r="A2019">
        <v>34027</v>
      </c>
      <c r="B2019">
        <v>2013</v>
      </c>
      <c r="C2019">
        <v>1421</v>
      </c>
      <c r="D2019">
        <v>2029</v>
      </c>
    </row>
    <row r="2020" spans="1:4" x14ac:dyDescent="0.3">
      <c r="A2020">
        <v>34027</v>
      </c>
      <c r="B2020">
        <v>2014</v>
      </c>
      <c r="C2020">
        <v>1391</v>
      </c>
      <c r="D2020">
        <v>2082</v>
      </c>
    </row>
    <row r="2021" spans="1:4" x14ac:dyDescent="0.3">
      <c r="A2021">
        <v>34027</v>
      </c>
      <c r="B2021">
        <v>2015</v>
      </c>
      <c r="C2021">
        <v>1400</v>
      </c>
      <c r="D2021">
        <v>2145</v>
      </c>
    </row>
    <row r="2022" spans="1:4" x14ac:dyDescent="0.3">
      <c r="A2022">
        <v>34027</v>
      </c>
      <c r="B2022">
        <v>2016</v>
      </c>
      <c r="C2022">
        <v>1407</v>
      </c>
      <c r="D2022">
        <v>2198</v>
      </c>
    </row>
    <row r="2023" spans="1:4" x14ac:dyDescent="0.3">
      <c r="A2023">
        <v>34027</v>
      </c>
      <c r="B2023">
        <v>2017</v>
      </c>
      <c r="C2023">
        <v>1382</v>
      </c>
      <c r="D2023">
        <v>2235</v>
      </c>
    </row>
    <row r="2024" spans="1:4" x14ac:dyDescent="0.3">
      <c r="A2024">
        <v>34027</v>
      </c>
      <c r="B2024">
        <v>2018</v>
      </c>
      <c r="C2024">
        <v>1396</v>
      </c>
      <c r="D2024">
        <v>2278</v>
      </c>
    </row>
    <row r="2025" spans="1:4" x14ac:dyDescent="0.3">
      <c r="A2025">
        <v>34027</v>
      </c>
      <c r="B2025">
        <v>2019</v>
      </c>
      <c r="C2025">
        <v>1406</v>
      </c>
      <c r="D2025">
        <v>2298</v>
      </c>
    </row>
    <row r="2026" spans="1:4" x14ac:dyDescent="0.3">
      <c r="A2026">
        <v>34040</v>
      </c>
      <c r="B2026">
        <v>2009</v>
      </c>
      <c r="C2026">
        <v>1426</v>
      </c>
      <c r="D2026">
        <v>2239</v>
      </c>
    </row>
    <row r="2027" spans="1:4" x14ac:dyDescent="0.3">
      <c r="A2027">
        <v>34040</v>
      </c>
      <c r="B2027">
        <v>2010</v>
      </c>
      <c r="C2027">
        <v>1458</v>
      </c>
      <c r="D2027">
        <v>2208</v>
      </c>
    </row>
    <row r="2028" spans="1:4" x14ac:dyDescent="0.3">
      <c r="A2028">
        <v>34040</v>
      </c>
      <c r="B2028">
        <v>2011</v>
      </c>
      <c r="C2028">
        <v>1458</v>
      </c>
      <c r="D2028">
        <v>2235</v>
      </c>
    </row>
    <row r="2029" spans="1:4" x14ac:dyDescent="0.3">
      <c r="A2029">
        <v>34040</v>
      </c>
      <c r="B2029">
        <v>2012</v>
      </c>
      <c r="C2029">
        <v>1470</v>
      </c>
      <c r="D2029">
        <v>2282</v>
      </c>
    </row>
    <row r="2030" spans="1:4" x14ac:dyDescent="0.3">
      <c r="A2030">
        <v>34040</v>
      </c>
      <c r="B2030">
        <v>2013</v>
      </c>
      <c r="C2030">
        <v>1537</v>
      </c>
      <c r="D2030">
        <v>2308</v>
      </c>
    </row>
    <row r="2031" spans="1:4" x14ac:dyDescent="0.3">
      <c r="A2031">
        <v>34040</v>
      </c>
      <c r="B2031">
        <v>2014</v>
      </c>
      <c r="C2031">
        <v>1521</v>
      </c>
      <c r="D2031">
        <v>2399</v>
      </c>
    </row>
    <row r="2032" spans="1:4" x14ac:dyDescent="0.3">
      <c r="A2032">
        <v>34040</v>
      </c>
      <c r="B2032">
        <v>2015</v>
      </c>
      <c r="C2032">
        <v>1531</v>
      </c>
      <c r="D2032">
        <v>2447</v>
      </c>
    </row>
    <row r="2033" spans="1:4" x14ac:dyDescent="0.3">
      <c r="A2033">
        <v>34040</v>
      </c>
      <c r="B2033">
        <v>2016</v>
      </c>
      <c r="C2033">
        <v>1487</v>
      </c>
      <c r="D2033">
        <v>2555</v>
      </c>
    </row>
    <row r="2034" spans="1:4" x14ac:dyDescent="0.3">
      <c r="A2034">
        <v>34040</v>
      </c>
      <c r="B2034">
        <v>2017</v>
      </c>
      <c r="C2034">
        <v>1484</v>
      </c>
      <c r="D2034">
        <v>2590</v>
      </c>
    </row>
    <row r="2035" spans="1:4" x14ac:dyDescent="0.3">
      <c r="A2035">
        <v>34040</v>
      </c>
      <c r="B2035">
        <v>2018</v>
      </c>
      <c r="C2035">
        <v>1464</v>
      </c>
      <c r="D2035">
        <v>2614</v>
      </c>
    </row>
    <row r="2036" spans="1:4" x14ac:dyDescent="0.3">
      <c r="A2036">
        <v>34040</v>
      </c>
      <c r="B2036">
        <v>2019</v>
      </c>
      <c r="C2036">
        <v>1464</v>
      </c>
      <c r="D2036">
        <v>2611</v>
      </c>
    </row>
    <row r="2037" spans="1:4" x14ac:dyDescent="0.3">
      <c r="A2037">
        <v>34041</v>
      </c>
      <c r="B2037">
        <v>2009</v>
      </c>
      <c r="C2037">
        <v>1112</v>
      </c>
      <c r="D2037">
        <v>1744</v>
      </c>
    </row>
    <row r="2038" spans="1:4" x14ac:dyDescent="0.3">
      <c r="A2038">
        <v>34041</v>
      </c>
      <c r="B2038">
        <v>2010</v>
      </c>
      <c r="C2038">
        <v>1123</v>
      </c>
      <c r="D2038">
        <v>1728</v>
      </c>
    </row>
    <row r="2039" spans="1:4" x14ac:dyDescent="0.3">
      <c r="A2039">
        <v>34041</v>
      </c>
      <c r="B2039">
        <v>2011</v>
      </c>
      <c r="C2039">
        <v>1100</v>
      </c>
      <c r="D2039">
        <v>1708</v>
      </c>
    </row>
    <row r="2040" spans="1:4" x14ac:dyDescent="0.3">
      <c r="A2040">
        <v>34041</v>
      </c>
      <c r="B2040">
        <v>2012</v>
      </c>
      <c r="C2040">
        <v>1146</v>
      </c>
      <c r="D2040">
        <v>1708</v>
      </c>
    </row>
    <row r="2041" spans="1:4" x14ac:dyDescent="0.3">
      <c r="A2041">
        <v>34041</v>
      </c>
      <c r="B2041">
        <v>2013</v>
      </c>
      <c r="C2041">
        <v>1154</v>
      </c>
      <c r="D2041">
        <v>1740</v>
      </c>
    </row>
    <row r="2042" spans="1:4" x14ac:dyDescent="0.3">
      <c r="A2042">
        <v>34041</v>
      </c>
      <c r="B2042">
        <v>2014</v>
      </c>
      <c r="C2042">
        <v>1178</v>
      </c>
      <c r="D2042">
        <v>1758</v>
      </c>
    </row>
    <row r="2043" spans="1:4" x14ac:dyDescent="0.3">
      <c r="A2043">
        <v>34041</v>
      </c>
      <c r="B2043">
        <v>2015</v>
      </c>
      <c r="C2043">
        <v>1216</v>
      </c>
      <c r="D2043">
        <v>1806</v>
      </c>
    </row>
    <row r="2044" spans="1:4" x14ac:dyDescent="0.3">
      <c r="A2044">
        <v>34041</v>
      </c>
      <c r="B2044">
        <v>2016</v>
      </c>
      <c r="C2044">
        <v>1215</v>
      </c>
      <c r="D2044">
        <v>1844</v>
      </c>
    </row>
    <row r="2045" spans="1:4" x14ac:dyDescent="0.3">
      <c r="A2045">
        <v>34041</v>
      </c>
      <c r="B2045">
        <v>2017</v>
      </c>
      <c r="C2045">
        <v>1221</v>
      </c>
      <c r="D2045">
        <v>1902</v>
      </c>
    </row>
    <row r="2046" spans="1:4" x14ac:dyDescent="0.3">
      <c r="A2046">
        <v>34041</v>
      </c>
      <c r="B2046">
        <v>2018</v>
      </c>
      <c r="C2046">
        <v>1232</v>
      </c>
      <c r="D2046">
        <v>1934</v>
      </c>
    </row>
    <row r="2047" spans="1:4" x14ac:dyDescent="0.3">
      <c r="A2047">
        <v>34041</v>
      </c>
      <c r="B2047">
        <v>2019</v>
      </c>
      <c r="C2047">
        <v>1211</v>
      </c>
      <c r="D2047">
        <v>1947</v>
      </c>
    </row>
    <row r="2048" spans="1:4" x14ac:dyDescent="0.3">
      <c r="A2048">
        <v>34042</v>
      </c>
      <c r="B2048">
        <v>2009</v>
      </c>
      <c r="C2048">
        <v>892</v>
      </c>
      <c r="D2048">
        <v>1366</v>
      </c>
    </row>
    <row r="2049" spans="1:4" x14ac:dyDescent="0.3">
      <c r="A2049">
        <v>34042</v>
      </c>
      <c r="B2049">
        <v>2010</v>
      </c>
      <c r="C2049">
        <v>930</v>
      </c>
      <c r="D2049">
        <v>1358</v>
      </c>
    </row>
    <row r="2050" spans="1:4" x14ac:dyDescent="0.3">
      <c r="A2050">
        <v>34042</v>
      </c>
      <c r="B2050">
        <v>2011</v>
      </c>
      <c r="C2050">
        <v>885</v>
      </c>
      <c r="D2050">
        <v>1388</v>
      </c>
    </row>
    <row r="2051" spans="1:4" x14ac:dyDescent="0.3">
      <c r="A2051">
        <v>34042</v>
      </c>
      <c r="B2051">
        <v>2012</v>
      </c>
      <c r="C2051">
        <v>881</v>
      </c>
      <c r="D2051">
        <v>1386</v>
      </c>
    </row>
    <row r="2052" spans="1:4" x14ac:dyDescent="0.3">
      <c r="A2052">
        <v>34042</v>
      </c>
      <c r="B2052">
        <v>2013</v>
      </c>
      <c r="C2052">
        <v>884</v>
      </c>
      <c r="D2052">
        <v>1381</v>
      </c>
    </row>
    <row r="2053" spans="1:4" x14ac:dyDescent="0.3">
      <c r="A2053">
        <v>34042</v>
      </c>
      <c r="B2053">
        <v>2014</v>
      </c>
      <c r="C2053">
        <v>861</v>
      </c>
      <c r="D2053">
        <v>1402</v>
      </c>
    </row>
    <row r="2054" spans="1:4" x14ac:dyDescent="0.3">
      <c r="A2054">
        <v>34042</v>
      </c>
      <c r="B2054">
        <v>2015</v>
      </c>
      <c r="C2054">
        <v>829</v>
      </c>
      <c r="D2054">
        <v>1388</v>
      </c>
    </row>
    <row r="2055" spans="1:4" x14ac:dyDescent="0.3">
      <c r="A2055">
        <v>34042</v>
      </c>
      <c r="B2055">
        <v>2016</v>
      </c>
      <c r="C2055">
        <v>828</v>
      </c>
      <c r="D2055">
        <v>1411</v>
      </c>
    </row>
    <row r="2056" spans="1:4" x14ac:dyDescent="0.3">
      <c r="A2056">
        <v>34042</v>
      </c>
      <c r="B2056">
        <v>2017</v>
      </c>
      <c r="C2056">
        <v>805</v>
      </c>
      <c r="D2056">
        <v>1403</v>
      </c>
    </row>
    <row r="2057" spans="1:4" x14ac:dyDescent="0.3">
      <c r="A2057">
        <v>34042</v>
      </c>
      <c r="B2057">
        <v>2018</v>
      </c>
      <c r="C2057">
        <v>803</v>
      </c>
      <c r="D2057">
        <v>1369</v>
      </c>
    </row>
    <row r="2058" spans="1:4" x14ac:dyDescent="0.3">
      <c r="A2058">
        <v>34042</v>
      </c>
      <c r="B2058">
        <v>2019</v>
      </c>
      <c r="C2058">
        <v>807</v>
      </c>
      <c r="D2058">
        <v>1345</v>
      </c>
    </row>
    <row r="2059" spans="1:4" x14ac:dyDescent="0.3">
      <c r="A2059">
        <v>34043</v>
      </c>
      <c r="B2059">
        <v>2009</v>
      </c>
      <c r="C2059">
        <v>189</v>
      </c>
      <c r="D2059">
        <v>300</v>
      </c>
    </row>
    <row r="2060" spans="1:4" x14ac:dyDescent="0.3">
      <c r="A2060">
        <v>34043</v>
      </c>
      <c r="B2060">
        <v>2010</v>
      </c>
      <c r="C2060">
        <v>183</v>
      </c>
      <c r="D2060">
        <v>282</v>
      </c>
    </row>
    <row r="2061" spans="1:4" x14ac:dyDescent="0.3">
      <c r="A2061">
        <v>34043</v>
      </c>
      <c r="B2061">
        <v>2011</v>
      </c>
      <c r="C2061">
        <v>172</v>
      </c>
      <c r="D2061">
        <v>283</v>
      </c>
    </row>
    <row r="2062" spans="1:4" x14ac:dyDescent="0.3">
      <c r="A2062">
        <v>34043</v>
      </c>
      <c r="B2062">
        <v>2012</v>
      </c>
      <c r="C2062">
        <v>166</v>
      </c>
      <c r="D2062">
        <v>271</v>
      </c>
    </row>
    <row r="2063" spans="1:4" x14ac:dyDescent="0.3">
      <c r="A2063">
        <v>34043</v>
      </c>
      <c r="B2063">
        <v>2013</v>
      </c>
      <c r="C2063">
        <v>171</v>
      </c>
      <c r="D2063">
        <v>274</v>
      </c>
    </row>
    <row r="2064" spans="1:4" x14ac:dyDescent="0.3">
      <c r="A2064">
        <v>34043</v>
      </c>
      <c r="B2064">
        <v>2014</v>
      </c>
      <c r="C2064">
        <v>189</v>
      </c>
      <c r="D2064">
        <v>278</v>
      </c>
    </row>
    <row r="2065" spans="1:4" x14ac:dyDescent="0.3">
      <c r="A2065">
        <v>34043</v>
      </c>
      <c r="B2065">
        <v>2015</v>
      </c>
      <c r="C2065">
        <v>185</v>
      </c>
      <c r="D2065">
        <v>293</v>
      </c>
    </row>
    <row r="2066" spans="1:4" x14ac:dyDescent="0.3">
      <c r="A2066">
        <v>34043</v>
      </c>
      <c r="B2066">
        <v>2016</v>
      </c>
      <c r="C2066">
        <v>193</v>
      </c>
      <c r="D2066">
        <v>292</v>
      </c>
    </row>
    <row r="2067" spans="1:4" x14ac:dyDescent="0.3">
      <c r="A2067">
        <v>34043</v>
      </c>
      <c r="B2067">
        <v>2017</v>
      </c>
      <c r="C2067">
        <v>192</v>
      </c>
      <c r="D2067">
        <v>290</v>
      </c>
    </row>
    <row r="2068" spans="1:4" x14ac:dyDescent="0.3">
      <c r="A2068">
        <v>34043</v>
      </c>
      <c r="B2068">
        <v>2018</v>
      </c>
      <c r="C2068">
        <v>199</v>
      </c>
      <c r="D2068">
        <v>290</v>
      </c>
    </row>
    <row r="2069" spans="1:4" x14ac:dyDescent="0.3">
      <c r="A2069">
        <v>34043</v>
      </c>
      <c r="B2069">
        <v>2019</v>
      </c>
      <c r="C2069">
        <v>210</v>
      </c>
      <c r="D2069">
        <v>283</v>
      </c>
    </row>
    <row r="2070" spans="1:4" x14ac:dyDescent="0.3">
      <c r="A2070">
        <v>35002</v>
      </c>
      <c r="B2070">
        <v>2009</v>
      </c>
      <c r="C2070">
        <v>533</v>
      </c>
      <c r="D2070">
        <v>865</v>
      </c>
    </row>
    <row r="2071" spans="1:4" x14ac:dyDescent="0.3">
      <c r="A2071">
        <v>35002</v>
      </c>
      <c r="B2071">
        <v>2010</v>
      </c>
      <c r="C2071">
        <v>574</v>
      </c>
      <c r="D2071">
        <v>853</v>
      </c>
    </row>
    <row r="2072" spans="1:4" x14ac:dyDescent="0.3">
      <c r="A2072">
        <v>35002</v>
      </c>
      <c r="B2072">
        <v>2011</v>
      </c>
      <c r="C2072">
        <v>565</v>
      </c>
      <c r="D2072">
        <v>865</v>
      </c>
    </row>
    <row r="2073" spans="1:4" x14ac:dyDescent="0.3">
      <c r="A2073">
        <v>35002</v>
      </c>
      <c r="B2073">
        <v>2012</v>
      </c>
      <c r="C2073">
        <v>602</v>
      </c>
      <c r="D2073">
        <v>893</v>
      </c>
    </row>
    <row r="2074" spans="1:4" x14ac:dyDescent="0.3">
      <c r="A2074">
        <v>35002</v>
      </c>
      <c r="B2074">
        <v>2013</v>
      </c>
      <c r="C2074">
        <v>600</v>
      </c>
      <c r="D2074">
        <v>952</v>
      </c>
    </row>
    <row r="2075" spans="1:4" x14ac:dyDescent="0.3">
      <c r="A2075">
        <v>35002</v>
      </c>
      <c r="B2075">
        <v>2014</v>
      </c>
      <c r="C2075">
        <v>594</v>
      </c>
      <c r="D2075">
        <v>987</v>
      </c>
    </row>
    <row r="2076" spans="1:4" x14ac:dyDescent="0.3">
      <c r="A2076">
        <v>35002</v>
      </c>
      <c r="B2076">
        <v>2015</v>
      </c>
      <c r="C2076">
        <v>560</v>
      </c>
      <c r="D2076">
        <v>990</v>
      </c>
    </row>
    <row r="2077" spans="1:4" x14ac:dyDescent="0.3">
      <c r="A2077">
        <v>35002</v>
      </c>
      <c r="B2077">
        <v>2016</v>
      </c>
      <c r="C2077">
        <v>554</v>
      </c>
      <c r="D2077">
        <v>1008</v>
      </c>
    </row>
    <row r="2078" spans="1:4" x14ac:dyDescent="0.3">
      <c r="A2078">
        <v>35002</v>
      </c>
      <c r="B2078">
        <v>2017</v>
      </c>
      <c r="C2078">
        <v>558</v>
      </c>
      <c r="D2078">
        <v>1020</v>
      </c>
    </row>
    <row r="2079" spans="1:4" x14ac:dyDescent="0.3">
      <c r="A2079">
        <v>35002</v>
      </c>
      <c r="B2079">
        <v>2018</v>
      </c>
      <c r="C2079">
        <v>560</v>
      </c>
      <c r="D2079">
        <v>1025</v>
      </c>
    </row>
    <row r="2080" spans="1:4" x14ac:dyDescent="0.3">
      <c r="A2080">
        <v>35002</v>
      </c>
      <c r="B2080">
        <v>2019</v>
      </c>
      <c r="C2080">
        <v>571</v>
      </c>
      <c r="D2080">
        <v>1039</v>
      </c>
    </row>
    <row r="2081" spans="1:4" x14ac:dyDescent="0.3">
      <c r="A2081">
        <v>35005</v>
      </c>
      <c r="B2081">
        <v>2009</v>
      </c>
      <c r="C2081">
        <v>442</v>
      </c>
      <c r="D2081">
        <v>706</v>
      </c>
    </row>
    <row r="2082" spans="1:4" x14ac:dyDescent="0.3">
      <c r="A2082">
        <v>35005</v>
      </c>
      <c r="B2082">
        <v>2010</v>
      </c>
      <c r="C2082">
        <v>452</v>
      </c>
      <c r="D2082">
        <v>696</v>
      </c>
    </row>
    <row r="2083" spans="1:4" x14ac:dyDescent="0.3">
      <c r="A2083">
        <v>35005</v>
      </c>
      <c r="B2083">
        <v>2011</v>
      </c>
      <c r="C2083">
        <v>459</v>
      </c>
      <c r="D2083">
        <v>682</v>
      </c>
    </row>
    <row r="2084" spans="1:4" x14ac:dyDescent="0.3">
      <c r="A2084">
        <v>35005</v>
      </c>
      <c r="B2084">
        <v>2012</v>
      </c>
      <c r="C2084">
        <v>448</v>
      </c>
      <c r="D2084">
        <v>688</v>
      </c>
    </row>
    <row r="2085" spans="1:4" x14ac:dyDescent="0.3">
      <c r="A2085">
        <v>35005</v>
      </c>
      <c r="B2085">
        <v>2013</v>
      </c>
      <c r="C2085">
        <v>445</v>
      </c>
      <c r="D2085">
        <v>688</v>
      </c>
    </row>
    <row r="2086" spans="1:4" x14ac:dyDescent="0.3">
      <c r="A2086">
        <v>35005</v>
      </c>
      <c r="B2086">
        <v>2014</v>
      </c>
      <c r="C2086">
        <v>414</v>
      </c>
      <c r="D2086">
        <v>711</v>
      </c>
    </row>
    <row r="2087" spans="1:4" x14ac:dyDescent="0.3">
      <c r="A2087">
        <v>35005</v>
      </c>
      <c r="B2087">
        <v>2015</v>
      </c>
      <c r="C2087">
        <v>454</v>
      </c>
      <c r="D2087">
        <v>736</v>
      </c>
    </row>
    <row r="2088" spans="1:4" x14ac:dyDescent="0.3">
      <c r="A2088">
        <v>35005</v>
      </c>
      <c r="B2088">
        <v>2016</v>
      </c>
      <c r="C2088">
        <v>427</v>
      </c>
      <c r="D2088">
        <v>755</v>
      </c>
    </row>
    <row r="2089" spans="1:4" x14ac:dyDescent="0.3">
      <c r="A2089">
        <v>35005</v>
      </c>
      <c r="B2089">
        <v>2017</v>
      </c>
      <c r="C2089">
        <v>448</v>
      </c>
      <c r="D2089">
        <v>755</v>
      </c>
    </row>
    <row r="2090" spans="1:4" x14ac:dyDescent="0.3">
      <c r="A2090">
        <v>35005</v>
      </c>
      <c r="B2090">
        <v>2018</v>
      </c>
      <c r="C2090">
        <v>436</v>
      </c>
      <c r="D2090">
        <v>749</v>
      </c>
    </row>
    <row r="2091" spans="1:4" x14ac:dyDescent="0.3">
      <c r="A2091">
        <v>35005</v>
      </c>
      <c r="B2091">
        <v>2019</v>
      </c>
      <c r="C2091">
        <v>441</v>
      </c>
      <c r="D2091">
        <v>740</v>
      </c>
    </row>
    <row r="2092" spans="1:4" x14ac:dyDescent="0.3">
      <c r="A2092">
        <v>35006</v>
      </c>
      <c r="B2092">
        <v>2009</v>
      </c>
      <c r="C2092">
        <v>487</v>
      </c>
      <c r="D2092">
        <v>691</v>
      </c>
    </row>
    <row r="2093" spans="1:4" x14ac:dyDescent="0.3">
      <c r="A2093">
        <v>35006</v>
      </c>
      <c r="B2093">
        <v>2010</v>
      </c>
      <c r="C2093">
        <v>504</v>
      </c>
      <c r="D2093">
        <v>686</v>
      </c>
    </row>
    <row r="2094" spans="1:4" x14ac:dyDescent="0.3">
      <c r="A2094">
        <v>35006</v>
      </c>
      <c r="B2094">
        <v>2011</v>
      </c>
      <c r="C2094">
        <v>535</v>
      </c>
      <c r="D2094">
        <v>713</v>
      </c>
    </row>
    <row r="2095" spans="1:4" x14ac:dyDescent="0.3">
      <c r="A2095">
        <v>35006</v>
      </c>
      <c r="B2095">
        <v>2012</v>
      </c>
      <c r="C2095">
        <v>535</v>
      </c>
      <c r="D2095">
        <v>736</v>
      </c>
    </row>
    <row r="2096" spans="1:4" x14ac:dyDescent="0.3">
      <c r="A2096">
        <v>35006</v>
      </c>
      <c r="B2096">
        <v>2013</v>
      </c>
      <c r="C2096">
        <v>560</v>
      </c>
      <c r="D2096">
        <v>725</v>
      </c>
    </row>
    <row r="2097" spans="1:4" x14ac:dyDescent="0.3">
      <c r="A2097">
        <v>35006</v>
      </c>
      <c r="B2097">
        <v>2014</v>
      </c>
      <c r="C2097">
        <v>528</v>
      </c>
      <c r="D2097">
        <v>761</v>
      </c>
    </row>
    <row r="2098" spans="1:4" x14ac:dyDescent="0.3">
      <c r="A2098">
        <v>35006</v>
      </c>
      <c r="B2098">
        <v>2015</v>
      </c>
      <c r="C2098">
        <v>505</v>
      </c>
      <c r="D2098">
        <v>805</v>
      </c>
    </row>
    <row r="2099" spans="1:4" x14ac:dyDescent="0.3">
      <c r="A2099">
        <v>35006</v>
      </c>
      <c r="B2099">
        <v>2016</v>
      </c>
      <c r="C2099">
        <v>493</v>
      </c>
      <c r="D2099">
        <v>830</v>
      </c>
    </row>
    <row r="2100" spans="1:4" x14ac:dyDescent="0.3">
      <c r="A2100">
        <v>35006</v>
      </c>
      <c r="B2100">
        <v>2017</v>
      </c>
      <c r="C2100">
        <v>473</v>
      </c>
      <c r="D2100">
        <v>853</v>
      </c>
    </row>
    <row r="2101" spans="1:4" x14ac:dyDescent="0.3">
      <c r="A2101">
        <v>35006</v>
      </c>
      <c r="B2101">
        <v>2018</v>
      </c>
      <c r="C2101">
        <v>487</v>
      </c>
      <c r="D2101">
        <v>805</v>
      </c>
    </row>
    <row r="2102" spans="1:4" x14ac:dyDescent="0.3">
      <c r="A2102">
        <v>35006</v>
      </c>
      <c r="B2102">
        <v>2019</v>
      </c>
      <c r="C2102">
        <v>482</v>
      </c>
      <c r="D2102">
        <v>786</v>
      </c>
    </row>
    <row r="2103" spans="1:4" x14ac:dyDescent="0.3">
      <c r="A2103">
        <v>35011</v>
      </c>
      <c r="B2103">
        <v>2009</v>
      </c>
      <c r="C2103">
        <v>448</v>
      </c>
      <c r="D2103">
        <v>750</v>
      </c>
    </row>
    <row r="2104" spans="1:4" x14ac:dyDescent="0.3">
      <c r="A2104">
        <v>35011</v>
      </c>
      <c r="B2104">
        <v>2010</v>
      </c>
      <c r="C2104">
        <v>461</v>
      </c>
      <c r="D2104">
        <v>720</v>
      </c>
    </row>
    <row r="2105" spans="1:4" x14ac:dyDescent="0.3">
      <c r="A2105">
        <v>35011</v>
      </c>
      <c r="B2105">
        <v>2011</v>
      </c>
      <c r="C2105">
        <v>452</v>
      </c>
      <c r="D2105">
        <v>730</v>
      </c>
    </row>
    <row r="2106" spans="1:4" x14ac:dyDescent="0.3">
      <c r="A2106">
        <v>35011</v>
      </c>
      <c r="B2106">
        <v>2012</v>
      </c>
      <c r="C2106">
        <v>453</v>
      </c>
      <c r="D2106">
        <v>720</v>
      </c>
    </row>
    <row r="2107" spans="1:4" x14ac:dyDescent="0.3">
      <c r="A2107">
        <v>35011</v>
      </c>
      <c r="B2107">
        <v>2013</v>
      </c>
      <c r="C2107">
        <v>458</v>
      </c>
      <c r="D2107">
        <v>740</v>
      </c>
    </row>
    <row r="2108" spans="1:4" x14ac:dyDescent="0.3">
      <c r="A2108">
        <v>35011</v>
      </c>
      <c r="B2108">
        <v>2014</v>
      </c>
      <c r="C2108">
        <v>454</v>
      </c>
      <c r="D2108">
        <v>727</v>
      </c>
    </row>
    <row r="2109" spans="1:4" x14ac:dyDescent="0.3">
      <c r="A2109">
        <v>35011</v>
      </c>
      <c r="B2109">
        <v>2015</v>
      </c>
      <c r="C2109">
        <v>444</v>
      </c>
      <c r="D2109">
        <v>736</v>
      </c>
    </row>
    <row r="2110" spans="1:4" x14ac:dyDescent="0.3">
      <c r="A2110">
        <v>35011</v>
      </c>
      <c r="B2110">
        <v>2016</v>
      </c>
      <c r="C2110">
        <v>428</v>
      </c>
      <c r="D2110">
        <v>710</v>
      </c>
    </row>
    <row r="2111" spans="1:4" x14ac:dyDescent="0.3">
      <c r="A2111">
        <v>35011</v>
      </c>
      <c r="B2111">
        <v>2017</v>
      </c>
      <c r="C2111">
        <v>402</v>
      </c>
      <c r="D2111">
        <v>721</v>
      </c>
    </row>
    <row r="2112" spans="1:4" x14ac:dyDescent="0.3">
      <c r="A2112">
        <v>35011</v>
      </c>
      <c r="B2112">
        <v>2018</v>
      </c>
      <c r="C2112">
        <v>391</v>
      </c>
      <c r="D2112">
        <v>699</v>
      </c>
    </row>
    <row r="2113" spans="1:4" x14ac:dyDescent="0.3">
      <c r="A2113">
        <v>35011</v>
      </c>
      <c r="B2113">
        <v>2019</v>
      </c>
      <c r="C2113">
        <v>390</v>
      </c>
      <c r="D2113">
        <v>684</v>
      </c>
    </row>
    <row r="2114" spans="1:4" x14ac:dyDescent="0.3">
      <c r="A2114">
        <v>35013</v>
      </c>
      <c r="B2114">
        <v>2009</v>
      </c>
      <c r="C2114">
        <v>2111</v>
      </c>
      <c r="D2114">
        <v>3407</v>
      </c>
    </row>
    <row r="2115" spans="1:4" x14ac:dyDescent="0.3">
      <c r="A2115">
        <v>35013</v>
      </c>
      <c r="B2115">
        <v>2010</v>
      </c>
      <c r="C2115">
        <v>2217</v>
      </c>
      <c r="D2115">
        <v>3369</v>
      </c>
    </row>
    <row r="2116" spans="1:4" x14ac:dyDescent="0.3">
      <c r="A2116">
        <v>35013</v>
      </c>
      <c r="B2116">
        <v>2011</v>
      </c>
      <c r="C2116">
        <v>2296</v>
      </c>
      <c r="D2116">
        <v>3410</v>
      </c>
    </row>
    <row r="2117" spans="1:4" x14ac:dyDescent="0.3">
      <c r="A2117">
        <v>35013</v>
      </c>
      <c r="B2117">
        <v>2012</v>
      </c>
      <c r="C2117">
        <v>2255</v>
      </c>
      <c r="D2117">
        <v>3390</v>
      </c>
    </row>
    <row r="2118" spans="1:4" x14ac:dyDescent="0.3">
      <c r="A2118">
        <v>35013</v>
      </c>
      <c r="B2118">
        <v>2013</v>
      </c>
      <c r="C2118">
        <v>2244</v>
      </c>
      <c r="D2118">
        <v>3458</v>
      </c>
    </row>
    <row r="2119" spans="1:4" x14ac:dyDescent="0.3">
      <c r="A2119">
        <v>35013</v>
      </c>
      <c r="B2119">
        <v>2014</v>
      </c>
      <c r="C2119">
        <v>2255</v>
      </c>
      <c r="D2119">
        <v>3539</v>
      </c>
    </row>
    <row r="2120" spans="1:4" x14ac:dyDescent="0.3">
      <c r="A2120">
        <v>35013</v>
      </c>
      <c r="B2120">
        <v>2015</v>
      </c>
      <c r="C2120">
        <v>2265</v>
      </c>
      <c r="D2120">
        <v>3634</v>
      </c>
    </row>
    <row r="2121" spans="1:4" x14ac:dyDescent="0.3">
      <c r="A2121">
        <v>35013</v>
      </c>
      <c r="B2121">
        <v>2016</v>
      </c>
      <c r="C2121">
        <v>2301</v>
      </c>
      <c r="D2121">
        <v>3708</v>
      </c>
    </row>
    <row r="2122" spans="1:4" x14ac:dyDescent="0.3">
      <c r="A2122">
        <v>35013</v>
      </c>
      <c r="B2122">
        <v>2017</v>
      </c>
      <c r="C2122">
        <v>2255</v>
      </c>
      <c r="D2122">
        <v>3806</v>
      </c>
    </row>
    <row r="2123" spans="1:4" x14ac:dyDescent="0.3">
      <c r="A2123">
        <v>35013</v>
      </c>
      <c r="B2123">
        <v>2018</v>
      </c>
      <c r="C2123">
        <v>2254</v>
      </c>
      <c r="D2123">
        <v>3810</v>
      </c>
    </row>
    <row r="2124" spans="1:4" x14ac:dyDescent="0.3">
      <c r="A2124">
        <v>35013</v>
      </c>
      <c r="B2124">
        <v>2019</v>
      </c>
      <c r="C2124">
        <v>2271</v>
      </c>
      <c r="D2124">
        <v>3786</v>
      </c>
    </row>
    <row r="2125" spans="1:4" x14ac:dyDescent="0.3">
      <c r="A2125">
        <v>35014</v>
      </c>
      <c r="B2125">
        <v>2009</v>
      </c>
      <c r="C2125">
        <v>313</v>
      </c>
      <c r="D2125">
        <v>435</v>
      </c>
    </row>
    <row r="2126" spans="1:4" x14ac:dyDescent="0.3">
      <c r="A2126">
        <v>35014</v>
      </c>
      <c r="B2126">
        <v>2010</v>
      </c>
      <c r="C2126">
        <v>311</v>
      </c>
      <c r="D2126">
        <v>438</v>
      </c>
    </row>
    <row r="2127" spans="1:4" x14ac:dyDescent="0.3">
      <c r="A2127">
        <v>35014</v>
      </c>
      <c r="B2127">
        <v>2011</v>
      </c>
      <c r="C2127">
        <v>304</v>
      </c>
      <c r="D2127">
        <v>436</v>
      </c>
    </row>
    <row r="2128" spans="1:4" x14ac:dyDescent="0.3">
      <c r="A2128">
        <v>35014</v>
      </c>
      <c r="B2128">
        <v>2012</v>
      </c>
      <c r="C2128">
        <v>291</v>
      </c>
      <c r="D2128">
        <v>442</v>
      </c>
    </row>
    <row r="2129" spans="1:4" x14ac:dyDescent="0.3">
      <c r="A2129">
        <v>35014</v>
      </c>
      <c r="B2129">
        <v>2013</v>
      </c>
      <c r="C2129">
        <v>295</v>
      </c>
      <c r="D2129">
        <v>440</v>
      </c>
    </row>
    <row r="2130" spans="1:4" x14ac:dyDescent="0.3">
      <c r="A2130">
        <v>35014</v>
      </c>
      <c r="B2130">
        <v>2014</v>
      </c>
      <c r="C2130">
        <v>313</v>
      </c>
      <c r="D2130">
        <v>452</v>
      </c>
    </row>
    <row r="2131" spans="1:4" x14ac:dyDescent="0.3">
      <c r="A2131">
        <v>35014</v>
      </c>
      <c r="B2131">
        <v>2015</v>
      </c>
      <c r="C2131">
        <v>313</v>
      </c>
      <c r="D2131">
        <v>465</v>
      </c>
    </row>
    <row r="2132" spans="1:4" x14ac:dyDescent="0.3">
      <c r="A2132">
        <v>35014</v>
      </c>
      <c r="B2132">
        <v>2016</v>
      </c>
      <c r="C2132">
        <v>300</v>
      </c>
      <c r="D2132">
        <v>472</v>
      </c>
    </row>
    <row r="2133" spans="1:4" x14ac:dyDescent="0.3">
      <c r="A2133">
        <v>35014</v>
      </c>
      <c r="B2133">
        <v>2017</v>
      </c>
      <c r="C2133">
        <v>277</v>
      </c>
      <c r="D2133">
        <v>498</v>
      </c>
    </row>
    <row r="2134" spans="1:4" x14ac:dyDescent="0.3">
      <c r="A2134">
        <v>35014</v>
      </c>
      <c r="B2134">
        <v>2018</v>
      </c>
      <c r="C2134">
        <v>285</v>
      </c>
      <c r="D2134">
        <v>495</v>
      </c>
    </row>
    <row r="2135" spans="1:4" x14ac:dyDescent="0.3">
      <c r="A2135">
        <v>35014</v>
      </c>
      <c r="B2135">
        <v>2019</v>
      </c>
      <c r="C2135">
        <v>294</v>
      </c>
      <c r="D2135">
        <v>479</v>
      </c>
    </row>
    <row r="2136" spans="1:4" x14ac:dyDescent="0.3">
      <c r="A2136">
        <v>35029</v>
      </c>
      <c r="B2136">
        <v>2009</v>
      </c>
      <c r="C2136">
        <v>305</v>
      </c>
      <c r="D2136">
        <v>518</v>
      </c>
    </row>
    <row r="2137" spans="1:4" x14ac:dyDescent="0.3">
      <c r="A2137">
        <v>35029</v>
      </c>
      <c r="B2137">
        <v>2010</v>
      </c>
      <c r="C2137">
        <v>313</v>
      </c>
      <c r="D2137">
        <v>509</v>
      </c>
    </row>
    <row r="2138" spans="1:4" x14ac:dyDescent="0.3">
      <c r="A2138">
        <v>35029</v>
      </c>
      <c r="B2138">
        <v>2011</v>
      </c>
      <c r="C2138">
        <v>291</v>
      </c>
      <c r="D2138">
        <v>494</v>
      </c>
    </row>
    <row r="2139" spans="1:4" x14ac:dyDescent="0.3">
      <c r="A2139">
        <v>35029</v>
      </c>
      <c r="B2139">
        <v>2012</v>
      </c>
      <c r="C2139">
        <v>303</v>
      </c>
      <c r="D2139">
        <v>478</v>
      </c>
    </row>
    <row r="2140" spans="1:4" x14ac:dyDescent="0.3">
      <c r="A2140">
        <v>35029</v>
      </c>
      <c r="B2140">
        <v>2013</v>
      </c>
      <c r="C2140">
        <v>307</v>
      </c>
      <c r="D2140">
        <v>470</v>
      </c>
    </row>
    <row r="2141" spans="1:4" x14ac:dyDescent="0.3">
      <c r="A2141">
        <v>35029</v>
      </c>
      <c r="B2141">
        <v>2014</v>
      </c>
      <c r="C2141">
        <v>294</v>
      </c>
      <c r="D2141">
        <v>503</v>
      </c>
    </row>
    <row r="2142" spans="1:4" x14ac:dyDescent="0.3">
      <c r="A2142">
        <v>35029</v>
      </c>
      <c r="B2142">
        <v>2015</v>
      </c>
      <c r="C2142">
        <v>284</v>
      </c>
      <c r="D2142">
        <v>507</v>
      </c>
    </row>
    <row r="2143" spans="1:4" x14ac:dyDescent="0.3">
      <c r="A2143">
        <v>35029</v>
      </c>
      <c r="B2143">
        <v>2016</v>
      </c>
      <c r="C2143">
        <v>275</v>
      </c>
      <c r="D2143">
        <v>506</v>
      </c>
    </row>
    <row r="2144" spans="1:4" x14ac:dyDescent="0.3">
      <c r="A2144">
        <v>35029</v>
      </c>
      <c r="B2144">
        <v>2017</v>
      </c>
      <c r="C2144">
        <v>273</v>
      </c>
      <c r="D2144">
        <v>487</v>
      </c>
    </row>
    <row r="2145" spans="1:4" x14ac:dyDescent="0.3">
      <c r="A2145">
        <v>35029</v>
      </c>
      <c r="B2145">
        <v>2018</v>
      </c>
      <c r="C2145">
        <v>267</v>
      </c>
      <c r="D2145">
        <v>472</v>
      </c>
    </row>
    <row r="2146" spans="1:4" x14ac:dyDescent="0.3">
      <c r="A2146">
        <v>35029</v>
      </c>
      <c r="B2146">
        <v>2019</v>
      </c>
      <c r="C2146">
        <v>261</v>
      </c>
      <c r="D2146">
        <v>471</v>
      </c>
    </row>
    <row r="2147" spans="1:4" x14ac:dyDescent="0.3">
      <c r="A2147">
        <v>36006</v>
      </c>
      <c r="B2147">
        <v>2009</v>
      </c>
      <c r="C2147">
        <v>413</v>
      </c>
      <c r="D2147">
        <v>590</v>
      </c>
    </row>
    <row r="2148" spans="1:4" x14ac:dyDescent="0.3">
      <c r="A2148">
        <v>36006</v>
      </c>
      <c r="B2148">
        <v>2010</v>
      </c>
      <c r="C2148">
        <v>432</v>
      </c>
      <c r="D2148">
        <v>584</v>
      </c>
    </row>
    <row r="2149" spans="1:4" x14ac:dyDescent="0.3">
      <c r="A2149">
        <v>36006</v>
      </c>
      <c r="B2149">
        <v>2011</v>
      </c>
      <c r="C2149">
        <v>450</v>
      </c>
      <c r="D2149">
        <v>607</v>
      </c>
    </row>
    <row r="2150" spans="1:4" x14ac:dyDescent="0.3">
      <c r="A2150">
        <v>36006</v>
      </c>
      <c r="B2150">
        <v>2012</v>
      </c>
      <c r="C2150">
        <v>453</v>
      </c>
      <c r="D2150">
        <v>636</v>
      </c>
    </row>
    <row r="2151" spans="1:4" x14ac:dyDescent="0.3">
      <c r="A2151">
        <v>36006</v>
      </c>
      <c r="B2151">
        <v>2013</v>
      </c>
      <c r="C2151">
        <v>430</v>
      </c>
      <c r="D2151">
        <v>646</v>
      </c>
    </row>
    <row r="2152" spans="1:4" x14ac:dyDescent="0.3">
      <c r="A2152">
        <v>36006</v>
      </c>
      <c r="B2152">
        <v>2014</v>
      </c>
      <c r="C2152">
        <v>394</v>
      </c>
      <c r="D2152">
        <v>685</v>
      </c>
    </row>
    <row r="2153" spans="1:4" x14ac:dyDescent="0.3">
      <c r="A2153">
        <v>36006</v>
      </c>
      <c r="B2153">
        <v>2015</v>
      </c>
      <c r="C2153">
        <v>396</v>
      </c>
      <c r="D2153">
        <v>689</v>
      </c>
    </row>
    <row r="2154" spans="1:4" x14ac:dyDescent="0.3">
      <c r="A2154">
        <v>36006</v>
      </c>
      <c r="B2154">
        <v>2016</v>
      </c>
      <c r="C2154">
        <v>406</v>
      </c>
      <c r="D2154">
        <v>722</v>
      </c>
    </row>
    <row r="2155" spans="1:4" x14ac:dyDescent="0.3">
      <c r="A2155">
        <v>36006</v>
      </c>
      <c r="B2155">
        <v>2017</v>
      </c>
      <c r="C2155">
        <v>383</v>
      </c>
      <c r="D2155">
        <v>727</v>
      </c>
    </row>
    <row r="2156" spans="1:4" x14ac:dyDescent="0.3">
      <c r="A2156">
        <v>36006</v>
      </c>
      <c r="B2156">
        <v>2018</v>
      </c>
      <c r="C2156">
        <v>400</v>
      </c>
      <c r="D2156">
        <v>770</v>
      </c>
    </row>
    <row r="2157" spans="1:4" x14ac:dyDescent="0.3">
      <c r="A2157">
        <v>36006</v>
      </c>
      <c r="B2157">
        <v>2019</v>
      </c>
      <c r="C2157">
        <v>402</v>
      </c>
      <c r="D2157">
        <v>753</v>
      </c>
    </row>
    <row r="2158" spans="1:4" x14ac:dyDescent="0.3">
      <c r="A2158">
        <v>36007</v>
      </c>
      <c r="B2158">
        <v>2009</v>
      </c>
      <c r="C2158">
        <v>370</v>
      </c>
      <c r="D2158">
        <v>636</v>
      </c>
    </row>
    <row r="2159" spans="1:4" x14ac:dyDescent="0.3">
      <c r="A2159">
        <v>36007</v>
      </c>
      <c r="B2159">
        <v>2010</v>
      </c>
      <c r="C2159">
        <v>411</v>
      </c>
      <c r="D2159">
        <v>616</v>
      </c>
    </row>
    <row r="2160" spans="1:4" x14ac:dyDescent="0.3">
      <c r="A2160">
        <v>36007</v>
      </c>
      <c r="B2160">
        <v>2011</v>
      </c>
      <c r="C2160">
        <v>411</v>
      </c>
      <c r="D2160">
        <v>630</v>
      </c>
    </row>
    <row r="2161" spans="1:4" x14ac:dyDescent="0.3">
      <c r="A2161">
        <v>36007</v>
      </c>
      <c r="B2161">
        <v>2012</v>
      </c>
      <c r="C2161">
        <v>393</v>
      </c>
      <c r="D2161">
        <v>618</v>
      </c>
    </row>
    <row r="2162" spans="1:4" x14ac:dyDescent="0.3">
      <c r="A2162">
        <v>36007</v>
      </c>
      <c r="B2162">
        <v>2013</v>
      </c>
      <c r="C2162">
        <v>394</v>
      </c>
      <c r="D2162">
        <v>619</v>
      </c>
    </row>
    <row r="2163" spans="1:4" x14ac:dyDescent="0.3">
      <c r="A2163">
        <v>36007</v>
      </c>
      <c r="B2163">
        <v>2014</v>
      </c>
      <c r="C2163">
        <v>398</v>
      </c>
      <c r="D2163">
        <v>615</v>
      </c>
    </row>
    <row r="2164" spans="1:4" x14ac:dyDescent="0.3">
      <c r="A2164">
        <v>36007</v>
      </c>
      <c r="B2164">
        <v>2015</v>
      </c>
      <c r="C2164">
        <v>393</v>
      </c>
      <c r="D2164">
        <v>621</v>
      </c>
    </row>
    <row r="2165" spans="1:4" x14ac:dyDescent="0.3">
      <c r="A2165">
        <v>36007</v>
      </c>
      <c r="B2165">
        <v>2016</v>
      </c>
      <c r="C2165">
        <v>408</v>
      </c>
      <c r="D2165">
        <v>613</v>
      </c>
    </row>
    <row r="2166" spans="1:4" x14ac:dyDescent="0.3">
      <c r="A2166">
        <v>36007</v>
      </c>
      <c r="B2166">
        <v>2017</v>
      </c>
      <c r="C2166">
        <v>365</v>
      </c>
      <c r="D2166">
        <v>620</v>
      </c>
    </row>
    <row r="2167" spans="1:4" x14ac:dyDescent="0.3">
      <c r="A2167">
        <v>36007</v>
      </c>
      <c r="B2167">
        <v>2018</v>
      </c>
      <c r="C2167">
        <v>375</v>
      </c>
      <c r="D2167">
        <v>636</v>
      </c>
    </row>
    <row r="2168" spans="1:4" x14ac:dyDescent="0.3">
      <c r="A2168">
        <v>36007</v>
      </c>
      <c r="B2168">
        <v>2019</v>
      </c>
      <c r="C2168">
        <v>362</v>
      </c>
      <c r="D2168">
        <v>638</v>
      </c>
    </row>
    <row r="2169" spans="1:4" x14ac:dyDescent="0.3">
      <c r="A2169">
        <v>36008</v>
      </c>
      <c r="B2169">
        <v>2009</v>
      </c>
      <c r="C2169">
        <v>966</v>
      </c>
      <c r="D2169">
        <v>1531</v>
      </c>
    </row>
    <row r="2170" spans="1:4" x14ac:dyDescent="0.3">
      <c r="A2170">
        <v>36008</v>
      </c>
      <c r="B2170">
        <v>2010</v>
      </c>
      <c r="C2170">
        <v>999</v>
      </c>
      <c r="D2170">
        <v>1519</v>
      </c>
    </row>
    <row r="2171" spans="1:4" x14ac:dyDescent="0.3">
      <c r="A2171">
        <v>36008</v>
      </c>
      <c r="B2171">
        <v>2011</v>
      </c>
      <c r="C2171">
        <v>1063</v>
      </c>
      <c r="D2171">
        <v>1498</v>
      </c>
    </row>
    <row r="2172" spans="1:4" x14ac:dyDescent="0.3">
      <c r="A2172">
        <v>36008</v>
      </c>
      <c r="B2172">
        <v>2012</v>
      </c>
      <c r="C2172">
        <v>1090</v>
      </c>
      <c r="D2172">
        <v>1502</v>
      </c>
    </row>
    <row r="2173" spans="1:4" x14ac:dyDescent="0.3">
      <c r="A2173">
        <v>36008</v>
      </c>
      <c r="B2173">
        <v>2013</v>
      </c>
      <c r="C2173">
        <v>1073</v>
      </c>
      <c r="D2173">
        <v>1530</v>
      </c>
    </row>
    <row r="2174" spans="1:4" x14ac:dyDescent="0.3">
      <c r="A2174">
        <v>36008</v>
      </c>
      <c r="B2174">
        <v>2014</v>
      </c>
      <c r="C2174">
        <v>1070</v>
      </c>
      <c r="D2174">
        <v>1570</v>
      </c>
    </row>
    <row r="2175" spans="1:4" x14ac:dyDescent="0.3">
      <c r="A2175">
        <v>36008</v>
      </c>
      <c r="B2175">
        <v>2015</v>
      </c>
      <c r="C2175">
        <v>1049</v>
      </c>
      <c r="D2175">
        <v>1616</v>
      </c>
    </row>
    <row r="2176" spans="1:4" x14ac:dyDescent="0.3">
      <c r="A2176">
        <v>36008</v>
      </c>
      <c r="B2176">
        <v>2016</v>
      </c>
      <c r="C2176">
        <v>1005</v>
      </c>
      <c r="D2176">
        <v>1669</v>
      </c>
    </row>
    <row r="2177" spans="1:4" x14ac:dyDescent="0.3">
      <c r="A2177">
        <v>36008</v>
      </c>
      <c r="B2177">
        <v>2017</v>
      </c>
      <c r="C2177">
        <v>1004</v>
      </c>
      <c r="D2177">
        <v>1717</v>
      </c>
    </row>
    <row r="2178" spans="1:4" x14ac:dyDescent="0.3">
      <c r="A2178">
        <v>36008</v>
      </c>
      <c r="B2178">
        <v>2018</v>
      </c>
      <c r="C2178">
        <v>1023</v>
      </c>
      <c r="D2178">
        <v>1761</v>
      </c>
    </row>
    <row r="2179" spans="1:4" x14ac:dyDescent="0.3">
      <c r="A2179">
        <v>36008</v>
      </c>
      <c r="B2179">
        <v>2019</v>
      </c>
      <c r="C2179">
        <v>1049</v>
      </c>
      <c r="D2179">
        <v>1732</v>
      </c>
    </row>
    <row r="2180" spans="1:4" x14ac:dyDescent="0.3">
      <c r="A2180">
        <v>36010</v>
      </c>
      <c r="B2180">
        <v>2009</v>
      </c>
      <c r="C2180">
        <v>373</v>
      </c>
      <c r="D2180">
        <v>547</v>
      </c>
    </row>
    <row r="2181" spans="1:4" x14ac:dyDescent="0.3">
      <c r="A2181">
        <v>36010</v>
      </c>
      <c r="B2181">
        <v>2010</v>
      </c>
      <c r="C2181">
        <v>391</v>
      </c>
      <c r="D2181">
        <v>542</v>
      </c>
    </row>
    <row r="2182" spans="1:4" x14ac:dyDescent="0.3">
      <c r="A2182">
        <v>36010</v>
      </c>
      <c r="B2182">
        <v>2011</v>
      </c>
      <c r="C2182">
        <v>405</v>
      </c>
      <c r="D2182">
        <v>557</v>
      </c>
    </row>
    <row r="2183" spans="1:4" x14ac:dyDescent="0.3">
      <c r="A2183">
        <v>36010</v>
      </c>
      <c r="B2183">
        <v>2012</v>
      </c>
      <c r="C2183">
        <v>414</v>
      </c>
      <c r="D2183">
        <v>548</v>
      </c>
    </row>
    <row r="2184" spans="1:4" x14ac:dyDescent="0.3">
      <c r="A2184">
        <v>36010</v>
      </c>
      <c r="B2184">
        <v>2013</v>
      </c>
      <c r="C2184">
        <v>404</v>
      </c>
      <c r="D2184">
        <v>552</v>
      </c>
    </row>
    <row r="2185" spans="1:4" x14ac:dyDescent="0.3">
      <c r="A2185">
        <v>36010</v>
      </c>
      <c r="B2185">
        <v>2014</v>
      </c>
      <c r="C2185">
        <v>354</v>
      </c>
      <c r="D2185">
        <v>575</v>
      </c>
    </row>
    <row r="2186" spans="1:4" x14ac:dyDescent="0.3">
      <c r="A2186">
        <v>36010</v>
      </c>
      <c r="B2186">
        <v>2015</v>
      </c>
      <c r="C2186">
        <v>359</v>
      </c>
      <c r="D2186">
        <v>575</v>
      </c>
    </row>
    <row r="2187" spans="1:4" x14ac:dyDescent="0.3">
      <c r="A2187">
        <v>36010</v>
      </c>
      <c r="B2187">
        <v>2016</v>
      </c>
      <c r="C2187">
        <v>347</v>
      </c>
      <c r="D2187">
        <v>603</v>
      </c>
    </row>
    <row r="2188" spans="1:4" x14ac:dyDescent="0.3">
      <c r="A2188">
        <v>36010</v>
      </c>
      <c r="B2188">
        <v>2017</v>
      </c>
      <c r="C2188">
        <v>360</v>
      </c>
      <c r="D2188">
        <v>611</v>
      </c>
    </row>
    <row r="2189" spans="1:4" x14ac:dyDescent="0.3">
      <c r="A2189">
        <v>36010</v>
      </c>
      <c r="B2189">
        <v>2018</v>
      </c>
      <c r="C2189">
        <v>343</v>
      </c>
      <c r="D2189">
        <v>617</v>
      </c>
    </row>
    <row r="2190" spans="1:4" x14ac:dyDescent="0.3">
      <c r="A2190">
        <v>36010</v>
      </c>
      <c r="B2190">
        <v>2019</v>
      </c>
      <c r="C2190">
        <v>337</v>
      </c>
      <c r="D2190">
        <v>621</v>
      </c>
    </row>
    <row r="2191" spans="1:4" x14ac:dyDescent="0.3">
      <c r="A2191">
        <v>36011</v>
      </c>
      <c r="B2191">
        <v>2009</v>
      </c>
      <c r="C2191">
        <v>300</v>
      </c>
      <c r="D2191">
        <v>490</v>
      </c>
    </row>
    <row r="2192" spans="1:4" x14ac:dyDescent="0.3">
      <c r="A2192">
        <v>36011</v>
      </c>
      <c r="B2192">
        <v>2010</v>
      </c>
      <c r="C2192">
        <v>278</v>
      </c>
      <c r="D2192">
        <v>472</v>
      </c>
    </row>
    <row r="2193" spans="1:4" x14ac:dyDescent="0.3">
      <c r="A2193">
        <v>36011</v>
      </c>
      <c r="B2193">
        <v>2011</v>
      </c>
      <c r="C2193">
        <v>285</v>
      </c>
      <c r="D2193">
        <v>480</v>
      </c>
    </row>
    <row r="2194" spans="1:4" x14ac:dyDescent="0.3">
      <c r="A2194">
        <v>36011</v>
      </c>
      <c r="B2194">
        <v>2012</v>
      </c>
      <c r="C2194">
        <v>297</v>
      </c>
      <c r="D2194">
        <v>468</v>
      </c>
    </row>
    <row r="2195" spans="1:4" x14ac:dyDescent="0.3">
      <c r="A2195">
        <v>36011</v>
      </c>
      <c r="B2195">
        <v>2013</v>
      </c>
      <c r="C2195">
        <v>315</v>
      </c>
      <c r="D2195">
        <v>450</v>
      </c>
    </row>
    <row r="2196" spans="1:4" x14ac:dyDescent="0.3">
      <c r="A2196">
        <v>36011</v>
      </c>
      <c r="B2196">
        <v>2014</v>
      </c>
      <c r="C2196">
        <v>327</v>
      </c>
      <c r="D2196">
        <v>449</v>
      </c>
    </row>
    <row r="2197" spans="1:4" x14ac:dyDescent="0.3">
      <c r="A2197">
        <v>36011</v>
      </c>
      <c r="B2197">
        <v>2015</v>
      </c>
      <c r="C2197">
        <v>337</v>
      </c>
      <c r="D2197">
        <v>467</v>
      </c>
    </row>
    <row r="2198" spans="1:4" x14ac:dyDescent="0.3">
      <c r="A2198">
        <v>36011</v>
      </c>
      <c r="B2198">
        <v>2016</v>
      </c>
      <c r="C2198">
        <v>340</v>
      </c>
      <c r="D2198">
        <v>473</v>
      </c>
    </row>
    <row r="2199" spans="1:4" x14ac:dyDescent="0.3">
      <c r="A2199">
        <v>36011</v>
      </c>
      <c r="B2199">
        <v>2017</v>
      </c>
      <c r="C2199">
        <v>338</v>
      </c>
      <c r="D2199">
        <v>483</v>
      </c>
    </row>
    <row r="2200" spans="1:4" x14ac:dyDescent="0.3">
      <c r="A2200">
        <v>36011</v>
      </c>
      <c r="B2200">
        <v>2018</v>
      </c>
      <c r="C2200">
        <v>330</v>
      </c>
      <c r="D2200">
        <v>494</v>
      </c>
    </row>
    <row r="2201" spans="1:4" x14ac:dyDescent="0.3">
      <c r="A2201">
        <v>36011</v>
      </c>
      <c r="B2201">
        <v>2019</v>
      </c>
      <c r="C2201">
        <v>326</v>
      </c>
      <c r="D2201">
        <v>507</v>
      </c>
    </row>
    <row r="2202" spans="1:4" x14ac:dyDescent="0.3">
      <c r="A2202">
        <v>36012</v>
      </c>
      <c r="B2202">
        <v>2009</v>
      </c>
      <c r="C2202">
        <v>367</v>
      </c>
      <c r="D2202">
        <v>602</v>
      </c>
    </row>
    <row r="2203" spans="1:4" x14ac:dyDescent="0.3">
      <c r="A2203">
        <v>36012</v>
      </c>
      <c r="B2203">
        <v>2010</v>
      </c>
      <c r="C2203">
        <v>417</v>
      </c>
      <c r="D2203">
        <v>581</v>
      </c>
    </row>
    <row r="2204" spans="1:4" x14ac:dyDescent="0.3">
      <c r="A2204">
        <v>36012</v>
      </c>
      <c r="B2204">
        <v>2011</v>
      </c>
      <c r="C2204">
        <v>430</v>
      </c>
      <c r="D2204">
        <v>601</v>
      </c>
    </row>
    <row r="2205" spans="1:4" x14ac:dyDescent="0.3">
      <c r="A2205">
        <v>36012</v>
      </c>
      <c r="B2205">
        <v>2012</v>
      </c>
      <c r="C2205">
        <v>444</v>
      </c>
      <c r="D2205">
        <v>593</v>
      </c>
    </row>
    <row r="2206" spans="1:4" x14ac:dyDescent="0.3">
      <c r="A2206">
        <v>36012</v>
      </c>
      <c r="B2206">
        <v>2013</v>
      </c>
      <c r="C2206">
        <v>428</v>
      </c>
      <c r="D2206">
        <v>616</v>
      </c>
    </row>
    <row r="2207" spans="1:4" x14ac:dyDescent="0.3">
      <c r="A2207">
        <v>36012</v>
      </c>
      <c r="B2207">
        <v>2014</v>
      </c>
      <c r="C2207">
        <v>423</v>
      </c>
      <c r="D2207">
        <v>626</v>
      </c>
    </row>
    <row r="2208" spans="1:4" x14ac:dyDescent="0.3">
      <c r="A2208">
        <v>36012</v>
      </c>
      <c r="B2208">
        <v>2015</v>
      </c>
      <c r="C2208">
        <v>396</v>
      </c>
      <c r="D2208">
        <v>667</v>
      </c>
    </row>
    <row r="2209" spans="1:4" x14ac:dyDescent="0.3">
      <c r="A2209">
        <v>36012</v>
      </c>
      <c r="B2209">
        <v>2016</v>
      </c>
      <c r="C2209">
        <v>406</v>
      </c>
      <c r="D2209">
        <v>685</v>
      </c>
    </row>
    <row r="2210" spans="1:4" x14ac:dyDescent="0.3">
      <c r="A2210">
        <v>36012</v>
      </c>
      <c r="B2210">
        <v>2017</v>
      </c>
      <c r="C2210">
        <v>394</v>
      </c>
      <c r="D2210">
        <v>691</v>
      </c>
    </row>
    <row r="2211" spans="1:4" x14ac:dyDescent="0.3">
      <c r="A2211">
        <v>36012</v>
      </c>
      <c r="B2211">
        <v>2018</v>
      </c>
      <c r="C2211">
        <v>407</v>
      </c>
      <c r="D2211">
        <v>694</v>
      </c>
    </row>
    <row r="2212" spans="1:4" x14ac:dyDescent="0.3">
      <c r="A2212">
        <v>36012</v>
      </c>
      <c r="B2212">
        <v>2019</v>
      </c>
      <c r="C2212">
        <v>407</v>
      </c>
      <c r="D2212">
        <v>689</v>
      </c>
    </row>
    <row r="2213" spans="1:4" x14ac:dyDescent="0.3">
      <c r="A2213">
        <v>36015</v>
      </c>
      <c r="B2213">
        <v>2009</v>
      </c>
      <c r="C2213">
        <v>2341</v>
      </c>
      <c r="D2213">
        <v>3465</v>
      </c>
    </row>
    <row r="2214" spans="1:4" x14ac:dyDescent="0.3">
      <c r="A2214">
        <v>36015</v>
      </c>
      <c r="B2214">
        <v>2010</v>
      </c>
      <c r="C2214">
        <v>2404</v>
      </c>
      <c r="D2214">
        <v>3481</v>
      </c>
    </row>
    <row r="2215" spans="1:4" x14ac:dyDescent="0.3">
      <c r="A2215">
        <v>36015</v>
      </c>
      <c r="B2215">
        <v>2011</v>
      </c>
      <c r="C2215">
        <v>2422</v>
      </c>
      <c r="D2215">
        <v>3571</v>
      </c>
    </row>
    <row r="2216" spans="1:4" x14ac:dyDescent="0.3">
      <c r="A2216">
        <v>36015</v>
      </c>
      <c r="B2216">
        <v>2012</v>
      </c>
      <c r="C2216">
        <v>2525</v>
      </c>
      <c r="D2216">
        <v>3629</v>
      </c>
    </row>
    <row r="2217" spans="1:4" x14ac:dyDescent="0.3">
      <c r="A2217">
        <v>36015</v>
      </c>
      <c r="B2217">
        <v>2013</v>
      </c>
      <c r="C2217">
        <v>2582</v>
      </c>
      <c r="D2217">
        <v>3697</v>
      </c>
    </row>
    <row r="2218" spans="1:4" x14ac:dyDescent="0.3">
      <c r="A2218">
        <v>36015</v>
      </c>
      <c r="B2218">
        <v>2014</v>
      </c>
      <c r="C2218">
        <v>2571</v>
      </c>
      <c r="D2218">
        <v>3791</v>
      </c>
    </row>
    <row r="2219" spans="1:4" x14ac:dyDescent="0.3">
      <c r="A2219">
        <v>36015</v>
      </c>
      <c r="B2219">
        <v>2015</v>
      </c>
      <c r="C2219">
        <v>2526</v>
      </c>
      <c r="D2219">
        <v>3971</v>
      </c>
    </row>
    <row r="2220" spans="1:4" x14ac:dyDescent="0.3">
      <c r="A2220">
        <v>36015</v>
      </c>
      <c r="B2220">
        <v>2016</v>
      </c>
      <c r="C2220">
        <v>2562</v>
      </c>
      <c r="D2220">
        <v>4081</v>
      </c>
    </row>
    <row r="2221" spans="1:4" x14ac:dyDescent="0.3">
      <c r="A2221">
        <v>36015</v>
      </c>
      <c r="B2221">
        <v>2017</v>
      </c>
      <c r="C2221">
        <v>2528</v>
      </c>
      <c r="D2221">
        <v>4153</v>
      </c>
    </row>
    <row r="2222" spans="1:4" x14ac:dyDescent="0.3">
      <c r="A2222">
        <v>36015</v>
      </c>
      <c r="B2222">
        <v>2018</v>
      </c>
      <c r="C2222">
        <v>2536</v>
      </c>
      <c r="D2222">
        <v>4176</v>
      </c>
    </row>
    <row r="2223" spans="1:4" x14ac:dyDescent="0.3">
      <c r="A2223">
        <v>36015</v>
      </c>
      <c r="B2223">
        <v>2019</v>
      </c>
      <c r="C2223">
        <v>2472</v>
      </c>
      <c r="D2223">
        <v>4169</v>
      </c>
    </row>
    <row r="2224" spans="1:4" x14ac:dyDescent="0.3">
      <c r="A2224">
        <v>36019</v>
      </c>
      <c r="B2224">
        <v>2009</v>
      </c>
      <c r="C2224">
        <v>417</v>
      </c>
      <c r="D2224">
        <v>657</v>
      </c>
    </row>
    <row r="2225" spans="1:4" x14ac:dyDescent="0.3">
      <c r="A2225">
        <v>36019</v>
      </c>
      <c r="B2225">
        <v>2010</v>
      </c>
      <c r="C2225">
        <v>432</v>
      </c>
      <c r="D2225">
        <v>654</v>
      </c>
    </row>
    <row r="2226" spans="1:4" x14ac:dyDescent="0.3">
      <c r="A2226">
        <v>36019</v>
      </c>
      <c r="B2226">
        <v>2011</v>
      </c>
      <c r="C2226">
        <v>450</v>
      </c>
      <c r="D2226">
        <v>636</v>
      </c>
    </row>
    <row r="2227" spans="1:4" x14ac:dyDescent="0.3">
      <c r="A2227">
        <v>36019</v>
      </c>
      <c r="B2227">
        <v>2012</v>
      </c>
      <c r="C2227">
        <v>440</v>
      </c>
      <c r="D2227">
        <v>630</v>
      </c>
    </row>
    <row r="2228" spans="1:4" x14ac:dyDescent="0.3">
      <c r="A2228">
        <v>36019</v>
      </c>
      <c r="B2228">
        <v>2013</v>
      </c>
      <c r="C2228">
        <v>422</v>
      </c>
      <c r="D2228">
        <v>627</v>
      </c>
    </row>
    <row r="2229" spans="1:4" x14ac:dyDescent="0.3">
      <c r="A2229">
        <v>36019</v>
      </c>
      <c r="B2229">
        <v>2014</v>
      </c>
      <c r="C2229">
        <v>413</v>
      </c>
      <c r="D2229">
        <v>650</v>
      </c>
    </row>
    <row r="2230" spans="1:4" x14ac:dyDescent="0.3">
      <c r="A2230">
        <v>36019</v>
      </c>
      <c r="B2230">
        <v>2015</v>
      </c>
      <c r="C2230">
        <v>414</v>
      </c>
      <c r="D2230">
        <v>662</v>
      </c>
    </row>
    <row r="2231" spans="1:4" x14ac:dyDescent="0.3">
      <c r="A2231">
        <v>36019</v>
      </c>
      <c r="B2231">
        <v>2016</v>
      </c>
      <c r="C2231">
        <v>403</v>
      </c>
      <c r="D2231">
        <v>698</v>
      </c>
    </row>
    <row r="2232" spans="1:4" x14ac:dyDescent="0.3">
      <c r="A2232">
        <v>36019</v>
      </c>
      <c r="B2232">
        <v>2017</v>
      </c>
      <c r="C2232">
        <v>414</v>
      </c>
      <c r="D2232">
        <v>701</v>
      </c>
    </row>
    <row r="2233" spans="1:4" x14ac:dyDescent="0.3">
      <c r="A2233">
        <v>36019</v>
      </c>
      <c r="B2233">
        <v>2018</v>
      </c>
      <c r="C2233">
        <v>428</v>
      </c>
      <c r="D2233">
        <v>699</v>
      </c>
    </row>
    <row r="2234" spans="1:4" x14ac:dyDescent="0.3">
      <c r="A2234">
        <v>36019</v>
      </c>
      <c r="B2234">
        <v>2019</v>
      </c>
      <c r="C2234">
        <v>438</v>
      </c>
      <c r="D2234">
        <v>724</v>
      </c>
    </row>
    <row r="2235" spans="1:4" x14ac:dyDescent="0.3">
      <c r="A2235">
        <v>37002</v>
      </c>
      <c r="B2235">
        <v>2009</v>
      </c>
      <c r="C2235">
        <v>355</v>
      </c>
      <c r="D2235">
        <v>563</v>
      </c>
    </row>
    <row r="2236" spans="1:4" x14ac:dyDescent="0.3">
      <c r="A2236">
        <v>37002</v>
      </c>
      <c r="B2236">
        <v>2010</v>
      </c>
      <c r="C2236">
        <v>351</v>
      </c>
      <c r="D2236">
        <v>546</v>
      </c>
    </row>
    <row r="2237" spans="1:4" x14ac:dyDescent="0.3">
      <c r="A2237">
        <v>37002</v>
      </c>
      <c r="B2237">
        <v>2011</v>
      </c>
      <c r="C2237">
        <v>354</v>
      </c>
      <c r="D2237">
        <v>565</v>
      </c>
    </row>
    <row r="2238" spans="1:4" x14ac:dyDescent="0.3">
      <c r="A2238">
        <v>37002</v>
      </c>
      <c r="B2238">
        <v>2012</v>
      </c>
      <c r="C2238">
        <v>337</v>
      </c>
      <c r="D2238">
        <v>562</v>
      </c>
    </row>
    <row r="2239" spans="1:4" x14ac:dyDescent="0.3">
      <c r="A2239">
        <v>37002</v>
      </c>
      <c r="B2239">
        <v>2013</v>
      </c>
      <c r="C2239">
        <v>320</v>
      </c>
      <c r="D2239">
        <v>580</v>
      </c>
    </row>
    <row r="2240" spans="1:4" x14ac:dyDescent="0.3">
      <c r="A2240">
        <v>37002</v>
      </c>
      <c r="B2240">
        <v>2014</v>
      </c>
      <c r="C2240">
        <v>297</v>
      </c>
      <c r="D2240">
        <v>567</v>
      </c>
    </row>
    <row r="2241" spans="1:4" x14ac:dyDescent="0.3">
      <c r="A2241">
        <v>37002</v>
      </c>
      <c r="B2241">
        <v>2015</v>
      </c>
      <c r="C2241">
        <v>303</v>
      </c>
      <c r="D2241">
        <v>582</v>
      </c>
    </row>
    <row r="2242" spans="1:4" x14ac:dyDescent="0.3">
      <c r="A2242">
        <v>37002</v>
      </c>
      <c r="B2242">
        <v>2016</v>
      </c>
      <c r="C2242">
        <v>293</v>
      </c>
      <c r="D2242">
        <v>580</v>
      </c>
    </row>
    <row r="2243" spans="1:4" x14ac:dyDescent="0.3">
      <c r="A2243">
        <v>37002</v>
      </c>
      <c r="B2243">
        <v>2017</v>
      </c>
      <c r="C2243">
        <v>297</v>
      </c>
      <c r="D2243">
        <v>560</v>
      </c>
    </row>
    <row r="2244" spans="1:4" x14ac:dyDescent="0.3">
      <c r="A2244">
        <v>37002</v>
      </c>
      <c r="B2244">
        <v>2018</v>
      </c>
      <c r="C2244">
        <v>312</v>
      </c>
      <c r="D2244">
        <v>553</v>
      </c>
    </row>
    <row r="2245" spans="1:4" x14ac:dyDescent="0.3">
      <c r="A2245">
        <v>37002</v>
      </c>
      <c r="B2245">
        <v>2019</v>
      </c>
      <c r="C2245">
        <v>315</v>
      </c>
      <c r="D2245">
        <v>517</v>
      </c>
    </row>
    <row r="2246" spans="1:4" x14ac:dyDescent="0.3">
      <c r="A2246">
        <v>37007</v>
      </c>
      <c r="B2246">
        <v>2009</v>
      </c>
      <c r="C2246">
        <v>466</v>
      </c>
      <c r="D2246">
        <v>779</v>
      </c>
    </row>
    <row r="2247" spans="1:4" x14ac:dyDescent="0.3">
      <c r="A2247">
        <v>37007</v>
      </c>
      <c r="B2247">
        <v>2010</v>
      </c>
      <c r="C2247">
        <v>484</v>
      </c>
      <c r="D2247">
        <v>783</v>
      </c>
    </row>
    <row r="2248" spans="1:4" x14ac:dyDescent="0.3">
      <c r="A2248">
        <v>37007</v>
      </c>
      <c r="B2248">
        <v>2011</v>
      </c>
      <c r="C2248">
        <v>477</v>
      </c>
      <c r="D2248">
        <v>768</v>
      </c>
    </row>
    <row r="2249" spans="1:4" x14ac:dyDescent="0.3">
      <c r="A2249">
        <v>37007</v>
      </c>
      <c r="B2249">
        <v>2012</v>
      </c>
      <c r="C2249">
        <v>473</v>
      </c>
      <c r="D2249">
        <v>787</v>
      </c>
    </row>
    <row r="2250" spans="1:4" x14ac:dyDescent="0.3">
      <c r="A2250">
        <v>37007</v>
      </c>
      <c r="B2250">
        <v>2013</v>
      </c>
      <c r="C2250">
        <v>476</v>
      </c>
      <c r="D2250">
        <v>787</v>
      </c>
    </row>
    <row r="2251" spans="1:4" x14ac:dyDescent="0.3">
      <c r="A2251">
        <v>37007</v>
      </c>
      <c r="B2251">
        <v>2014</v>
      </c>
      <c r="C2251">
        <v>446</v>
      </c>
      <c r="D2251">
        <v>792</v>
      </c>
    </row>
    <row r="2252" spans="1:4" x14ac:dyDescent="0.3">
      <c r="A2252">
        <v>37007</v>
      </c>
      <c r="B2252">
        <v>2015</v>
      </c>
      <c r="C2252">
        <v>442</v>
      </c>
      <c r="D2252">
        <v>789</v>
      </c>
    </row>
    <row r="2253" spans="1:4" x14ac:dyDescent="0.3">
      <c r="A2253">
        <v>37007</v>
      </c>
      <c r="B2253">
        <v>2016</v>
      </c>
      <c r="C2253">
        <v>429</v>
      </c>
      <c r="D2253">
        <v>792</v>
      </c>
    </row>
    <row r="2254" spans="1:4" x14ac:dyDescent="0.3">
      <c r="A2254">
        <v>37007</v>
      </c>
      <c r="B2254">
        <v>2017</v>
      </c>
      <c r="C2254">
        <v>409</v>
      </c>
      <c r="D2254">
        <v>781</v>
      </c>
    </row>
    <row r="2255" spans="1:4" x14ac:dyDescent="0.3">
      <c r="A2255">
        <v>37007</v>
      </c>
      <c r="B2255">
        <v>2018</v>
      </c>
      <c r="C2255">
        <v>387</v>
      </c>
      <c r="D2255">
        <v>778</v>
      </c>
    </row>
    <row r="2256" spans="1:4" x14ac:dyDescent="0.3">
      <c r="A2256">
        <v>37007</v>
      </c>
      <c r="B2256">
        <v>2019</v>
      </c>
      <c r="C2256">
        <v>403</v>
      </c>
      <c r="D2256">
        <v>749</v>
      </c>
    </row>
    <row r="2257" spans="1:4" x14ac:dyDescent="0.3">
      <c r="A2257">
        <v>37010</v>
      </c>
      <c r="B2257">
        <v>2009</v>
      </c>
      <c r="C2257">
        <v>301</v>
      </c>
      <c r="D2257">
        <v>463</v>
      </c>
    </row>
    <row r="2258" spans="1:4" x14ac:dyDescent="0.3">
      <c r="A2258">
        <v>37010</v>
      </c>
      <c r="B2258">
        <v>2010</v>
      </c>
      <c r="C2258">
        <v>307</v>
      </c>
      <c r="D2258">
        <v>476</v>
      </c>
    </row>
    <row r="2259" spans="1:4" x14ac:dyDescent="0.3">
      <c r="A2259">
        <v>37010</v>
      </c>
      <c r="B2259">
        <v>2011</v>
      </c>
      <c r="C2259">
        <v>313</v>
      </c>
      <c r="D2259">
        <v>475</v>
      </c>
    </row>
    <row r="2260" spans="1:4" x14ac:dyDescent="0.3">
      <c r="A2260">
        <v>37010</v>
      </c>
      <c r="B2260">
        <v>2012</v>
      </c>
      <c r="C2260">
        <v>299</v>
      </c>
      <c r="D2260">
        <v>477</v>
      </c>
    </row>
    <row r="2261" spans="1:4" x14ac:dyDescent="0.3">
      <c r="A2261">
        <v>37010</v>
      </c>
      <c r="B2261">
        <v>2013</v>
      </c>
      <c r="C2261">
        <v>310</v>
      </c>
      <c r="D2261">
        <v>488</v>
      </c>
    </row>
    <row r="2262" spans="1:4" x14ac:dyDescent="0.3">
      <c r="A2262">
        <v>37010</v>
      </c>
      <c r="B2262">
        <v>2014</v>
      </c>
      <c r="C2262">
        <v>304</v>
      </c>
      <c r="D2262">
        <v>498</v>
      </c>
    </row>
    <row r="2263" spans="1:4" x14ac:dyDescent="0.3">
      <c r="A2263">
        <v>37010</v>
      </c>
      <c r="B2263">
        <v>2015</v>
      </c>
      <c r="C2263">
        <v>313</v>
      </c>
      <c r="D2263">
        <v>500</v>
      </c>
    </row>
    <row r="2264" spans="1:4" x14ac:dyDescent="0.3">
      <c r="A2264">
        <v>37010</v>
      </c>
      <c r="B2264">
        <v>2016</v>
      </c>
      <c r="C2264">
        <v>292</v>
      </c>
      <c r="D2264">
        <v>506</v>
      </c>
    </row>
    <row r="2265" spans="1:4" x14ac:dyDescent="0.3">
      <c r="A2265">
        <v>37010</v>
      </c>
      <c r="B2265">
        <v>2017</v>
      </c>
      <c r="C2265">
        <v>290</v>
      </c>
      <c r="D2265">
        <v>517</v>
      </c>
    </row>
    <row r="2266" spans="1:4" x14ac:dyDescent="0.3">
      <c r="A2266">
        <v>37010</v>
      </c>
      <c r="B2266">
        <v>2018</v>
      </c>
      <c r="C2266">
        <v>294</v>
      </c>
      <c r="D2266">
        <v>516</v>
      </c>
    </row>
    <row r="2267" spans="1:4" x14ac:dyDescent="0.3">
      <c r="A2267">
        <v>37010</v>
      </c>
      <c r="B2267">
        <v>2019</v>
      </c>
      <c r="C2267">
        <v>283</v>
      </c>
      <c r="D2267">
        <v>515</v>
      </c>
    </row>
    <row r="2268" spans="1:4" x14ac:dyDescent="0.3">
      <c r="A2268">
        <v>37011</v>
      </c>
      <c r="B2268">
        <v>2009</v>
      </c>
      <c r="C2268">
        <v>211</v>
      </c>
      <c r="D2268">
        <v>331</v>
      </c>
    </row>
    <row r="2269" spans="1:4" x14ac:dyDescent="0.3">
      <c r="A2269">
        <v>37011</v>
      </c>
      <c r="B2269">
        <v>2010</v>
      </c>
      <c r="C2269">
        <v>218</v>
      </c>
      <c r="D2269">
        <v>331</v>
      </c>
    </row>
    <row r="2270" spans="1:4" x14ac:dyDescent="0.3">
      <c r="A2270">
        <v>37011</v>
      </c>
      <c r="B2270">
        <v>2011</v>
      </c>
      <c r="C2270">
        <v>228</v>
      </c>
      <c r="D2270">
        <v>336</v>
      </c>
    </row>
    <row r="2271" spans="1:4" x14ac:dyDescent="0.3">
      <c r="A2271">
        <v>37011</v>
      </c>
      <c r="B2271">
        <v>2012</v>
      </c>
      <c r="C2271">
        <v>216</v>
      </c>
      <c r="D2271">
        <v>322</v>
      </c>
    </row>
    <row r="2272" spans="1:4" x14ac:dyDescent="0.3">
      <c r="A2272">
        <v>37011</v>
      </c>
      <c r="B2272">
        <v>2013</v>
      </c>
      <c r="C2272">
        <v>214</v>
      </c>
      <c r="D2272">
        <v>316</v>
      </c>
    </row>
    <row r="2273" spans="1:4" x14ac:dyDescent="0.3">
      <c r="A2273">
        <v>37011</v>
      </c>
      <c r="B2273">
        <v>2014</v>
      </c>
      <c r="C2273">
        <v>214</v>
      </c>
      <c r="D2273">
        <v>334</v>
      </c>
    </row>
    <row r="2274" spans="1:4" x14ac:dyDescent="0.3">
      <c r="A2274">
        <v>37011</v>
      </c>
      <c r="B2274">
        <v>2015</v>
      </c>
      <c r="C2274">
        <v>205</v>
      </c>
      <c r="D2274">
        <v>342</v>
      </c>
    </row>
    <row r="2275" spans="1:4" x14ac:dyDescent="0.3">
      <c r="A2275">
        <v>37011</v>
      </c>
      <c r="B2275">
        <v>2016</v>
      </c>
      <c r="C2275">
        <v>211</v>
      </c>
      <c r="D2275">
        <v>337</v>
      </c>
    </row>
    <row r="2276" spans="1:4" x14ac:dyDescent="0.3">
      <c r="A2276">
        <v>37011</v>
      </c>
      <c r="B2276">
        <v>2017</v>
      </c>
      <c r="C2276">
        <v>204</v>
      </c>
      <c r="D2276">
        <v>350</v>
      </c>
    </row>
    <row r="2277" spans="1:4" x14ac:dyDescent="0.3">
      <c r="A2277">
        <v>37011</v>
      </c>
      <c r="B2277">
        <v>2018</v>
      </c>
      <c r="C2277">
        <v>199</v>
      </c>
      <c r="D2277">
        <v>366</v>
      </c>
    </row>
    <row r="2278" spans="1:4" x14ac:dyDescent="0.3">
      <c r="A2278">
        <v>37011</v>
      </c>
      <c r="B2278">
        <v>2019</v>
      </c>
      <c r="C2278">
        <v>205</v>
      </c>
      <c r="D2278">
        <v>357</v>
      </c>
    </row>
    <row r="2279" spans="1:4" x14ac:dyDescent="0.3">
      <c r="A2279">
        <v>37012</v>
      </c>
      <c r="B2279">
        <v>2009</v>
      </c>
      <c r="C2279">
        <v>196</v>
      </c>
      <c r="D2279">
        <v>314</v>
      </c>
    </row>
    <row r="2280" spans="1:4" x14ac:dyDescent="0.3">
      <c r="A2280">
        <v>37012</v>
      </c>
      <c r="B2280">
        <v>2010</v>
      </c>
      <c r="C2280">
        <v>185</v>
      </c>
      <c r="D2280">
        <v>311</v>
      </c>
    </row>
    <row r="2281" spans="1:4" x14ac:dyDescent="0.3">
      <c r="A2281">
        <v>37012</v>
      </c>
      <c r="B2281">
        <v>2011</v>
      </c>
      <c r="C2281">
        <v>187</v>
      </c>
      <c r="D2281">
        <v>306</v>
      </c>
    </row>
    <row r="2282" spans="1:4" x14ac:dyDescent="0.3">
      <c r="A2282">
        <v>37012</v>
      </c>
      <c r="B2282">
        <v>2012</v>
      </c>
      <c r="C2282">
        <v>203</v>
      </c>
      <c r="D2282">
        <v>301</v>
      </c>
    </row>
    <row r="2283" spans="1:4" x14ac:dyDescent="0.3">
      <c r="A2283">
        <v>37012</v>
      </c>
      <c r="B2283">
        <v>2013</v>
      </c>
      <c r="C2283">
        <v>208</v>
      </c>
      <c r="D2283">
        <v>302</v>
      </c>
    </row>
    <row r="2284" spans="1:4" x14ac:dyDescent="0.3">
      <c r="A2284">
        <v>37012</v>
      </c>
      <c r="B2284">
        <v>2014</v>
      </c>
      <c r="C2284">
        <v>199</v>
      </c>
      <c r="D2284">
        <v>303</v>
      </c>
    </row>
    <row r="2285" spans="1:4" x14ac:dyDescent="0.3">
      <c r="A2285">
        <v>37012</v>
      </c>
      <c r="B2285">
        <v>2015</v>
      </c>
      <c r="C2285">
        <v>193</v>
      </c>
      <c r="D2285">
        <v>322</v>
      </c>
    </row>
    <row r="2286" spans="1:4" x14ac:dyDescent="0.3">
      <c r="A2286">
        <v>37012</v>
      </c>
      <c r="B2286">
        <v>2016</v>
      </c>
      <c r="C2286">
        <v>178</v>
      </c>
      <c r="D2286">
        <v>321</v>
      </c>
    </row>
    <row r="2287" spans="1:4" x14ac:dyDescent="0.3">
      <c r="A2287">
        <v>37012</v>
      </c>
      <c r="B2287">
        <v>2017</v>
      </c>
      <c r="C2287">
        <v>180</v>
      </c>
      <c r="D2287">
        <v>325</v>
      </c>
    </row>
    <row r="2288" spans="1:4" x14ac:dyDescent="0.3">
      <c r="A2288">
        <v>37012</v>
      </c>
      <c r="B2288">
        <v>2018</v>
      </c>
      <c r="C2288">
        <v>193</v>
      </c>
      <c r="D2288">
        <v>342</v>
      </c>
    </row>
    <row r="2289" spans="1:4" x14ac:dyDescent="0.3">
      <c r="A2289">
        <v>37012</v>
      </c>
      <c r="B2289">
        <v>2019</v>
      </c>
      <c r="C2289">
        <v>211</v>
      </c>
      <c r="D2289">
        <v>323</v>
      </c>
    </row>
    <row r="2290" spans="1:4" x14ac:dyDescent="0.3">
      <c r="A2290">
        <v>37015</v>
      </c>
      <c r="B2290">
        <v>2009</v>
      </c>
      <c r="C2290">
        <v>681</v>
      </c>
      <c r="D2290">
        <v>1145</v>
      </c>
    </row>
    <row r="2291" spans="1:4" x14ac:dyDescent="0.3">
      <c r="A2291">
        <v>37015</v>
      </c>
      <c r="B2291">
        <v>2010</v>
      </c>
      <c r="C2291">
        <v>702</v>
      </c>
      <c r="D2291">
        <v>1085</v>
      </c>
    </row>
    <row r="2292" spans="1:4" x14ac:dyDescent="0.3">
      <c r="A2292">
        <v>37015</v>
      </c>
      <c r="B2292">
        <v>2011</v>
      </c>
      <c r="C2292">
        <v>727</v>
      </c>
      <c r="D2292">
        <v>1124</v>
      </c>
    </row>
    <row r="2293" spans="1:4" x14ac:dyDescent="0.3">
      <c r="A2293">
        <v>37015</v>
      </c>
      <c r="B2293">
        <v>2012</v>
      </c>
      <c r="C2293">
        <v>743</v>
      </c>
      <c r="D2293">
        <v>1127</v>
      </c>
    </row>
    <row r="2294" spans="1:4" x14ac:dyDescent="0.3">
      <c r="A2294">
        <v>37015</v>
      </c>
      <c r="B2294">
        <v>2013</v>
      </c>
      <c r="C2294">
        <v>773</v>
      </c>
      <c r="D2294">
        <v>1133</v>
      </c>
    </row>
    <row r="2295" spans="1:4" x14ac:dyDescent="0.3">
      <c r="A2295">
        <v>37015</v>
      </c>
      <c r="B2295">
        <v>2014</v>
      </c>
      <c r="C2295">
        <v>744</v>
      </c>
      <c r="D2295">
        <v>1162</v>
      </c>
    </row>
    <row r="2296" spans="1:4" x14ac:dyDescent="0.3">
      <c r="A2296">
        <v>37015</v>
      </c>
      <c r="B2296">
        <v>2015</v>
      </c>
      <c r="C2296">
        <v>751</v>
      </c>
      <c r="D2296">
        <v>1191</v>
      </c>
    </row>
    <row r="2297" spans="1:4" x14ac:dyDescent="0.3">
      <c r="A2297">
        <v>37015</v>
      </c>
      <c r="B2297">
        <v>2016</v>
      </c>
      <c r="C2297">
        <v>742</v>
      </c>
      <c r="D2297">
        <v>1223</v>
      </c>
    </row>
    <row r="2298" spans="1:4" x14ac:dyDescent="0.3">
      <c r="A2298">
        <v>37015</v>
      </c>
      <c r="B2298">
        <v>2017</v>
      </c>
      <c r="C2298">
        <v>733</v>
      </c>
      <c r="D2298">
        <v>1218</v>
      </c>
    </row>
    <row r="2299" spans="1:4" x14ac:dyDescent="0.3">
      <c r="A2299">
        <v>37015</v>
      </c>
      <c r="B2299">
        <v>2018</v>
      </c>
      <c r="C2299">
        <v>761</v>
      </c>
      <c r="D2299">
        <v>1235</v>
      </c>
    </row>
    <row r="2300" spans="1:4" x14ac:dyDescent="0.3">
      <c r="A2300">
        <v>37015</v>
      </c>
      <c r="B2300">
        <v>2019</v>
      </c>
      <c r="C2300">
        <v>734</v>
      </c>
      <c r="D2300">
        <v>1255</v>
      </c>
    </row>
    <row r="2301" spans="1:4" x14ac:dyDescent="0.3">
      <c r="A2301">
        <v>37017</v>
      </c>
      <c r="B2301">
        <v>2009</v>
      </c>
      <c r="C2301">
        <v>336</v>
      </c>
      <c r="D2301">
        <v>546</v>
      </c>
    </row>
    <row r="2302" spans="1:4" x14ac:dyDescent="0.3">
      <c r="A2302">
        <v>37017</v>
      </c>
      <c r="B2302">
        <v>2010</v>
      </c>
      <c r="C2302">
        <v>336</v>
      </c>
      <c r="D2302">
        <v>552</v>
      </c>
    </row>
    <row r="2303" spans="1:4" x14ac:dyDescent="0.3">
      <c r="A2303">
        <v>37017</v>
      </c>
      <c r="B2303">
        <v>2011</v>
      </c>
      <c r="C2303">
        <v>358</v>
      </c>
      <c r="D2303">
        <v>540</v>
      </c>
    </row>
    <row r="2304" spans="1:4" x14ac:dyDescent="0.3">
      <c r="A2304">
        <v>37017</v>
      </c>
      <c r="B2304">
        <v>2012</v>
      </c>
      <c r="C2304">
        <v>333</v>
      </c>
      <c r="D2304">
        <v>533</v>
      </c>
    </row>
    <row r="2305" spans="1:4" x14ac:dyDescent="0.3">
      <c r="A2305">
        <v>37017</v>
      </c>
      <c r="B2305">
        <v>2013</v>
      </c>
      <c r="C2305">
        <v>338</v>
      </c>
      <c r="D2305">
        <v>520</v>
      </c>
    </row>
    <row r="2306" spans="1:4" x14ac:dyDescent="0.3">
      <c r="A2306">
        <v>37017</v>
      </c>
      <c r="B2306">
        <v>2014</v>
      </c>
      <c r="C2306">
        <v>330</v>
      </c>
      <c r="D2306">
        <v>508</v>
      </c>
    </row>
    <row r="2307" spans="1:4" x14ac:dyDescent="0.3">
      <c r="A2307">
        <v>37017</v>
      </c>
      <c r="B2307">
        <v>2015</v>
      </c>
      <c r="C2307">
        <v>351</v>
      </c>
      <c r="D2307">
        <v>536</v>
      </c>
    </row>
    <row r="2308" spans="1:4" x14ac:dyDescent="0.3">
      <c r="A2308">
        <v>37017</v>
      </c>
      <c r="B2308">
        <v>2016</v>
      </c>
      <c r="C2308">
        <v>339</v>
      </c>
      <c r="D2308">
        <v>525</v>
      </c>
    </row>
    <row r="2309" spans="1:4" x14ac:dyDescent="0.3">
      <c r="A2309">
        <v>37017</v>
      </c>
      <c r="B2309">
        <v>2017</v>
      </c>
      <c r="C2309">
        <v>327</v>
      </c>
      <c r="D2309">
        <v>535</v>
      </c>
    </row>
    <row r="2310" spans="1:4" x14ac:dyDescent="0.3">
      <c r="A2310">
        <v>37017</v>
      </c>
      <c r="B2310">
        <v>2018</v>
      </c>
      <c r="C2310">
        <v>301</v>
      </c>
      <c r="D2310">
        <v>544</v>
      </c>
    </row>
    <row r="2311" spans="1:4" x14ac:dyDescent="0.3">
      <c r="A2311">
        <v>37017</v>
      </c>
      <c r="B2311">
        <v>2019</v>
      </c>
      <c r="C2311">
        <v>293</v>
      </c>
      <c r="D2311">
        <v>559</v>
      </c>
    </row>
    <row r="2312" spans="1:4" x14ac:dyDescent="0.3">
      <c r="A2312">
        <v>37018</v>
      </c>
      <c r="B2312">
        <v>2009</v>
      </c>
      <c r="C2312">
        <v>551</v>
      </c>
      <c r="D2312">
        <v>830</v>
      </c>
    </row>
    <row r="2313" spans="1:4" x14ac:dyDescent="0.3">
      <c r="A2313">
        <v>37018</v>
      </c>
      <c r="B2313">
        <v>2010</v>
      </c>
      <c r="C2313">
        <v>577</v>
      </c>
      <c r="D2313">
        <v>827</v>
      </c>
    </row>
    <row r="2314" spans="1:4" x14ac:dyDescent="0.3">
      <c r="A2314">
        <v>37018</v>
      </c>
      <c r="B2314">
        <v>2011</v>
      </c>
      <c r="C2314">
        <v>577</v>
      </c>
      <c r="D2314">
        <v>835</v>
      </c>
    </row>
    <row r="2315" spans="1:4" x14ac:dyDescent="0.3">
      <c r="A2315">
        <v>37018</v>
      </c>
      <c r="B2315">
        <v>2012</v>
      </c>
      <c r="C2315">
        <v>545</v>
      </c>
      <c r="D2315">
        <v>857</v>
      </c>
    </row>
    <row r="2316" spans="1:4" x14ac:dyDescent="0.3">
      <c r="A2316">
        <v>37018</v>
      </c>
      <c r="B2316">
        <v>2013</v>
      </c>
      <c r="C2316">
        <v>559</v>
      </c>
      <c r="D2316">
        <v>866</v>
      </c>
    </row>
    <row r="2317" spans="1:4" x14ac:dyDescent="0.3">
      <c r="A2317">
        <v>37018</v>
      </c>
      <c r="B2317">
        <v>2014</v>
      </c>
      <c r="C2317">
        <v>533</v>
      </c>
      <c r="D2317">
        <v>889</v>
      </c>
    </row>
    <row r="2318" spans="1:4" x14ac:dyDescent="0.3">
      <c r="A2318">
        <v>37018</v>
      </c>
      <c r="B2318">
        <v>2015</v>
      </c>
      <c r="C2318">
        <v>526</v>
      </c>
      <c r="D2318">
        <v>904</v>
      </c>
    </row>
    <row r="2319" spans="1:4" x14ac:dyDescent="0.3">
      <c r="A2319">
        <v>37018</v>
      </c>
      <c r="B2319">
        <v>2016</v>
      </c>
      <c r="C2319">
        <v>519</v>
      </c>
      <c r="D2319">
        <v>885</v>
      </c>
    </row>
    <row r="2320" spans="1:4" x14ac:dyDescent="0.3">
      <c r="A2320">
        <v>37018</v>
      </c>
      <c r="B2320">
        <v>2017</v>
      </c>
      <c r="C2320">
        <v>506</v>
      </c>
      <c r="D2320">
        <v>878</v>
      </c>
    </row>
    <row r="2321" spans="1:4" x14ac:dyDescent="0.3">
      <c r="A2321">
        <v>37018</v>
      </c>
      <c r="B2321">
        <v>2018</v>
      </c>
      <c r="C2321">
        <v>487</v>
      </c>
      <c r="D2321">
        <v>865</v>
      </c>
    </row>
    <row r="2322" spans="1:4" x14ac:dyDescent="0.3">
      <c r="A2322">
        <v>37018</v>
      </c>
      <c r="B2322">
        <v>2019</v>
      </c>
      <c r="C2322">
        <v>491</v>
      </c>
      <c r="D2322">
        <v>869</v>
      </c>
    </row>
    <row r="2323" spans="1:4" x14ac:dyDescent="0.3">
      <c r="A2323">
        <v>37020</v>
      </c>
      <c r="B2323">
        <v>2009</v>
      </c>
      <c r="C2323">
        <v>319</v>
      </c>
      <c r="D2323">
        <v>511</v>
      </c>
    </row>
    <row r="2324" spans="1:4" x14ac:dyDescent="0.3">
      <c r="A2324">
        <v>37020</v>
      </c>
      <c r="B2324">
        <v>2010</v>
      </c>
      <c r="C2324">
        <v>347</v>
      </c>
      <c r="D2324">
        <v>486</v>
      </c>
    </row>
    <row r="2325" spans="1:4" x14ac:dyDescent="0.3">
      <c r="A2325">
        <v>37020</v>
      </c>
      <c r="B2325">
        <v>2011</v>
      </c>
      <c r="C2325">
        <v>328</v>
      </c>
      <c r="D2325">
        <v>508</v>
      </c>
    </row>
    <row r="2326" spans="1:4" x14ac:dyDescent="0.3">
      <c r="A2326">
        <v>37020</v>
      </c>
      <c r="B2326">
        <v>2012</v>
      </c>
      <c r="C2326">
        <v>353</v>
      </c>
      <c r="D2326">
        <v>517</v>
      </c>
    </row>
    <row r="2327" spans="1:4" x14ac:dyDescent="0.3">
      <c r="A2327">
        <v>37020</v>
      </c>
      <c r="B2327">
        <v>2013</v>
      </c>
      <c r="C2327">
        <v>354</v>
      </c>
      <c r="D2327">
        <v>505</v>
      </c>
    </row>
    <row r="2328" spans="1:4" x14ac:dyDescent="0.3">
      <c r="A2328">
        <v>37020</v>
      </c>
      <c r="B2328">
        <v>2014</v>
      </c>
      <c r="C2328">
        <v>329</v>
      </c>
      <c r="D2328">
        <v>527</v>
      </c>
    </row>
    <row r="2329" spans="1:4" x14ac:dyDescent="0.3">
      <c r="A2329">
        <v>37020</v>
      </c>
      <c r="B2329">
        <v>2015</v>
      </c>
      <c r="C2329">
        <v>327</v>
      </c>
      <c r="D2329">
        <v>547</v>
      </c>
    </row>
    <row r="2330" spans="1:4" x14ac:dyDescent="0.3">
      <c r="A2330">
        <v>37020</v>
      </c>
      <c r="B2330">
        <v>2016</v>
      </c>
      <c r="C2330">
        <v>324</v>
      </c>
      <c r="D2330">
        <v>579</v>
      </c>
    </row>
    <row r="2331" spans="1:4" x14ac:dyDescent="0.3">
      <c r="A2331">
        <v>37020</v>
      </c>
      <c r="B2331">
        <v>2017</v>
      </c>
      <c r="C2331">
        <v>338</v>
      </c>
      <c r="D2331">
        <v>547</v>
      </c>
    </row>
    <row r="2332" spans="1:4" x14ac:dyDescent="0.3">
      <c r="A2332">
        <v>37020</v>
      </c>
      <c r="B2332">
        <v>2018</v>
      </c>
      <c r="C2332">
        <v>364</v>
      </c>
      <c r="D2332">
        <v>557</v>
      </c>
    </row>
    <row r="2333" spans="1:4" x14ac:dyDescent="0.3">
      <c r="A2333">
        <v>37020</v>
      </c>
      <c r="B2333">
        <v>2019</v>
      </c>
      <c r="C2333">
        <v>353</v>
      </c>
      <c r="D2333">
        <v>564</v>
      </c>
    </row>
    <row r="2334" spans="1:4" x14ac:dyDescent="0.3">
      <c r="A2334">
        <v>38002</v>
      </c>
      <c r="B2334">
        <v>2009</v>
      </c>
      <c r="C2334">
        <v>178</v>
      </c>
      <c r="D2334">
        <v>325</v>
      </c>
    </row>
    <row r="2335" spans="1:4" x14ac:dyDescent="0.3">
      <c r="A2335">
        <v>38002</v>
      </c>
      <c r="B2335">
        <v>2010</v>
      </c>
      <c r="C2335">
        <v>174</v>
      </c>
      <c r="D2335">
        <v>319</v>
      </c>
    </row>
    <row r="2336" spans="1:4" x14ac:dyDescent="0.3">
      <c r="A2336">
        <v>38002</v>
      </c>
      <c r="B2336">
        <v>2011</v>
      </c>
      <c r="C2336">
        <v>179</v>
      </c>
      <c r="D2336">
        <v>315</v>
      </c>
    </row>
    <row r="2337" spans="1:4" x14ac:dyDescent="0.3">
      <c r="A2337">
        <v>38002</v>
      </c>
      <c r="B2337">
        <v>2012</v>
      </c>
      <c r="C2337">
        <v>174</v>
      </c>
      <c r="D2337">
        <v>294</v>
      </c>
    </row>
    <row r="2338" spans="1:4" x14ac:dyDescent="0.3">
      <c r="A2338">
        <v>38002</v>
      </c>
      <c r="B2338">
        <v>2013</v>
      </c>
      <c r="C2338">
        <v>182</v>
      </c>
      <c r="D2338">
        <v>276</v>
      </c>
    </row>
    <row r="2339" spans="1:4" x14ac:dyDescent="0.3">
      <c r="A2339">
        <v>38002</v>
      </c>
      <c r="B2339">
        <v>2014</v>
      </c>
      <c r="C2339">
        <v>185</v>
      </c>
      <c r="D2339">
        <v>267</v>
      </c>
    </row>
    <row r="2340" spans="1:4" x14ac:dyDescent="0.3">
      <c r="A2340">
        <v>38002</v>
      </c>
      <c r="B2340">
        <v>2015</v>
      </c>
      <c r="C2340">
        <v>184</v>
      </c>
      <c r="D2340">
        <v>277</v>
      </c>
    </row>
    <row r="2341" spans="1:4" x14ac:dyDescent="0.3">
      <c r="A2341">
        <v>38002</v>
      </c>
      <c r="B2341">
        <v>2016</v>
      </c>
      <c r="C2341">
        <v>183</v>
      </c>
      <c r="D2341">
        <v>285</v>
      </c>
    </row>
    <row r="2342" spans="1:4" x14ac:dyDescent="0.3">
      <c r="A2342">
        <v>38002</v>
      </c>
      <c r="B2342">
        <v>2017</v>
      </c>
      <c r="C2342">
        <v>179</v>
      </c>
      <c r="D2342">
        <v>293</v>
      </c>
    </row>
    <row r="2343" spans="1:4" x14ac:dyDescent="0.3">
      <c r="A2343">
        <v>38002</v>
      </c>
      <c r="B2343">
        <v>2018</v>
      </c>
      <c r="C2343">
        <v>178</v>
      </c>
      <c r="D2343">
        <v>269</v>
      </c>
    </row>
    <row r="2344" spans="1:4" x14ac:dyDescent="0.3">
      <c r="A2344">
        <v>38002</v>
      </c>
      <c r="B2344">
        <v>2019</v>
      </c>
      <c r="C2344">
        <v>168</v>
      </c>
      <c r="D2344">
        <v>268</v>
      </c>
    </row>
    <row r="2345" spans="1:4" x14ac:dyDescent="0.3">
      <c r="A2345">
        <v>38008</v>
      </c>
      <c r="B2345">
        <v>2009</v>
      </c>
      <c r="C2345">
        <v>318</v>
      </c>
      <c r="D2345">
        <v>476</v>
      </c>
    </row>
    <row r="2346" spans="1:4" x14ac:dyDescent="0.3">
      <c r="A2346">
        <v>38008</v>
      </c>
      <c r="B2346">
        <v>2010</v>
      </c>
      <c r="C2346">
        <v>295</v>
      </c>
      <c r="D2346">
        <v>463</v>
      </c>
    </row>
    <row r="2347" spans="1:4" x14ac:dyDescent="0.3">
      <c r="A2347">
        <v>38008</v>
      </c>
      <c r="B2347">
        <v>2011</v>
      </c>
      <c r="C2347">
        <v>292</v>
      </c>
      <c r="D2347">
        <v>454</v>
      </c>
    </row>
    <row r="2348" spans="1:4" x14ac:dyDescent="0.3">
      <c r="A2348">
        <v>38008</v>
      </c>
      <c r="B2348">
        <v>2012</v>
      </c>
      <c r="C2348">
        <v>287</v>
      </c>
      <c r="D2348">
        <v>450</v>
      </c>
    </row>
    <row r="2349" spans="1:4" x14ac:dyDescent="0.3">
      <c r="A2349">
        <v>38008</v>
      </c>
      <c r="B2349">
        <v>2013</v>
      </c>
      <c r="C2349">
        <v>286</v>
      </c>
      <c r="D2349">
        <v>462</v>
      </c>
    </row>
    <row r="2350" spans="1:4" x14ac:dyDescent="0.3">
      <c r="A2350">
        <v>38008</v>
      </c>
      <c r="B2350">
        <v>2014</v>
      </c>
      <c r="C2350">
        <v>294</v>
      </c>
      <c r="D2350">
        <v>460</v>
      </c>
    </row>
    <row r="2351" spans="1:4" x14ac:dyDescent="0.3">
      <c r="A2351">
        <v>38008</v>
      </c>
      <c r="B2351">
        <v>2015</v>
      </c>
      <c r="C2351">
        <v>276</v>
      </c>
      <c r="D2351">
        <v>462</v>
      </c>
    </row>
    <row r="2352" spans="1:4" x14ac:dyDescent="0.3">
      <c r="A2352">
        <v>38008</v>
      </c>
      <c r="B2352">
        <v>2016</v>
      </c>
      <c r="C2352">
        <v>285</v>
      </c>
      <c r="D2352">
        <v>489</v>
      </c>
    </row>
    <row r="2353" spans="1:4" x14ac:dyDescent="0.3">
      <c r="A2353">
        <v>38008</v>
      </c>
      <c r="B2353">
        <v>2017</v>
      </c>
      <c r="C2353">
        <v>294</v>
      </c>
      <c r="D2353">
        <v>479</v>
      </c>
    </row>
    <row r="2354" spans="1:4" x14ac:dyDescent="0.3">
      <c r="A2354">
        <v>38008</v>
      </c>
      <c r="B2354">
        <v>2018</v>
      </c>
      <c r="C2354">
        <v>300</v>
      </c>
      <c r="D2354">
        <v>469</v>
      </c>
    </row>
    <row r="2355" spans="1:4" x14ac:dyDescent="0.3">
      <c r="A2355">
        <v>38008</v>
      </c>
      <c r="B2355">
        <v>2019</v>
      </c>
      <c r="C2355">
        <v>270</v>
      </c>
      <c r="D2355">
        <v>451</v>
      </c>
    </row>
    <row r="2356" spans="1:4" x14ac:dyDescent="0.3">
      <c r="A2356">
        <v>38014</v>
      </c>
      <c r="B2356">
        <v>2009</v>
      </c>
      <c r="C2356">
        <v>474</v>
      </c>
      <c r="D2356">
        <v>791</v>
      </c>
    </row>
    <row r="2357" spans="1:4" x14ac:dyDescent="0.3">
      <c r="A2357">
        <v>38014</v>
      </c>
      <c r="B2357">
        <v>2010</v>
      </c>
      <c r="C2357">
        <v>471</v>
      </c>
      <c r="D2357">
        <v>772</v>
      </c>
    </row>
    <row r="2358" spans="1:4" x14ac:dyDescent="0.3">
      <c r="A2358">
        <v>38014</v>
      </c>
      <c r="B2358">
        <v>2011</v>
      </c>
      <c r="C2358">
        <v>484</v>
      </c>
      <c r="D2358">
        <v>758</v>
      </c>
    </row>
    <row r="2359" spans="1:4" x14ac:dyDescent="0.3">
      <c r="A2359">
        <v>38014</v>
      </c>
      <c r="B2359">
        <v>2012</v>
      </c>
      <c r="C2359">
        <v>463</v>
      </c>
      <c r="D2359">
        <v>778</v>
      </c>
    </row>
    <row r="2360" spans="1:4" x14ac:dyDescent="0.3">
      <c r="A2360">
        <v>38014</v>
      </c>
      <c r="B2360">
        <v>2013</v>
      </c>
      <c r="C2360">
        <v>485</v>
      </c>
      <c r="D2360">
        <v>792</v>
      </c>
    </row>
    <row r="2361" spans="1:4" x14ac:dyDescent="0.3">
      <c r="A2361">
        <v>38014</v>
      </c>
      <c r="B2361">
        <v>2014</v>
      </c>
      <c r="C2361">
        <v>501</v>
      </c>
      <c r="D2361">
        <v>799</v>
      </c>
    </row>
    <row r="2362" spans="1:4" x14ac:dyDescent="0.3">
      <c r="A2362">
        <v>38014</v>
      </c>
      <c r="B2362">
        <v>2015</v>
      </c>
      <c r="C2362">
        <v>491</v>
      </c>
      <c r="D2362">
        <v>850</v>
      </c>
    </row>
    <row r="2363" spans="1:4" x14ac:dyDescent="0.3">
      <c r="A2363">
        <v>38014</v>
      </c>
      <c r="B2363">
        <v>2016</v>
      </c>
      <c r="C2363">
        <v>453</v>
      </c>
      <c r="D2363">
        <v>862</v>
      </c>
    </row>
    <row r="2364" spans="1:4" x14ac:dyDescent="0.3">
      <c r="A2364">
        <v>38014</v>
      </c>
      <c r="B2364">
        <v>2017</v>
      </c>
      <c r="C2364">
        <v>419</v>
      </c>
      <c r="D2364">
        <v>848</v>
      </c>
    </row>
    <row r="2365" spans="1:4" x14ac:dyDescent="0.3">
      <c r="A2365">
        <v>38014</v>
      </c>
      <c r="B2365">
        <v>2018</v>
      </c>
      <c r="C2365">
        <v>406</v>
      </c>
      <c r="D2365">
        <v>819</v>
      </c>
    </row>
    <row r="2366" spans="1:4" x14ac:dyDescent="0.3">
      <c r="A2366">
        <v>38014</v>
      </c>
      <c r="B2366">
        <v>2019</v>
      </c>
      <c r="C2366">
        <v>418</v>
      </c>
      <c r="D2366">
        <v>810</v>
      </c>
    </row>
    <row r="2367" spans="1:4" x14ac:dyDescent="0.3">
      <c r="A2367">
        <v>38016</v>
      </c>
      <c r="B2367">
        <v>2009</v>
      </c>
      <c r="C2367">
        <v>316</v>
      </c>
      <c r="D2367">
        <v>475</v>
      </c>
    </row>
    <row r="2368" spans="1:4" x14ac:dyDescent="0.3">
      <c r="A2368">
        <v>38016</v>
      </c>
      <c r="B2368">
        <v>2010</v>
      </c>
      <c r="C2368">
        <v>313</v>
      </c>
      <c r="D2368">
        <v>477</v>
      </c>
    </row>
    <row r="2369" spans="1:4" x14ac:dyDescent="0.3">
      <c r="A2369">
        <v>38016</v>
      </c>
      <c r="B2369">
        <v>2011</v>
      </c>
      <c r="C2369">
        <v>307</v>
      </c>
      <c r="D2369">
        <v>478</v>
      </c>
    </row>
    <row r="2370" spans="1:4" x14ac:dyDescent="0.3">
      <c r="A2370">
        <v>38016</v>
      </c>
      <c r="B2370">
        <v>2012</v>
      </c>
      <c r="C2370">
        <v>294</v>
      </c>
      <c r="D2370">
        <v>485</v>
      </c>
    </row>
    <row r="2371" spans="1:4" x14ac:dyDescent="0.3">
      <c r="A2371">
        <v>38016</v>
      </c>
      <c r="B2371">
        <v>2013</v>
      </c>
      <c r="C2371">
        <v>287</v>
      </c>
      <c r="D2371">
        <v>492</v>
      </c>
    </row>
    <row r="2372" spans="1:4" x14ac:dyDescent="0.3">
      <c r="A2372">
        <v>38016</v>
      </c>
      <c r="B2372">
        <v>2014</v>
      </c>
      <c r="C2372">
        <v>283</v>
      </c>
      <c r="D2372">
        <v>497</v>
      </c>
    </row>
    <row r="2373" spans="1:4" x14ac:dyDescent="0.3">
      <c r="A2373">
        <v>38016</v>
      </c>
      <c r="B2373">
        <v>2015</v>
      </c>
      <c r="C2373">
        <v>292</v>
      </c>
      <c r="D2373">
        <v>524</v>
      </c>
    </row>
    <row r="2374" spans="1:4" x14ac:dyDescent="0.3">
      <c r="A2374">
        <v>38016</v>
      </c>
      <c r="B2374">
        <v>2016</v>
      </c>
      <c r="C2374">
        <v>278</v>
      </c>
      <c r="D2374">
        <v>497</v>
      </c>
    </row>
    <row r="2375" spans="1:4" x14ac:dyDescent="0.3">
      <c r="A2375">
        <v>38016</v>
      </c>
      <c r="B2375">
        <v>2017</v>
      </c>
      <c r="C2375">
        <v>269</v>
      </c>
      <c r="D2375">
        <v>493</v>
      </c>
    </row>
    <row r="2376" spans="1:4" x14ac:dyDescent="0.3">
      <c r="A2376">
        <v>38016</v>
      </c>
      <c r="B2376">
        <v>2018</v>
      </c>
      <c r="C2376">
        <v>270</v>
      </c>
      <c r="D2376">
        <v>461</v>
      </c>
    </row>
    <row r="2377" spans="1:4" x14ac:dyDescent="0.3">
      <c r="A2377">
        <v>38016</v>
      </c>
      <c r="B2377">
        <v>2019</v>
      </c>
      <c r="C2377">
        <v>267</v>
      </c>
      <c r="D2377">
        <v>446</v>
      </c>
    </row>
    <row r="2378" spans="1:4" x14ac:dyDescent="0.3">
      <c r="A2378">
        <v>38025</v>
      </c>
      <c r="B2378">
        <v>2009</v>
      </c>
      <c r="C2378">
        <v>425</v>
      </c>
      <c r="D2378">
        <v>724</v>
      </c>
    </row>
    <row r="2379" spans="1:4" x14ac:dyDescent="0.3">
      <c r="A2379">
        <v>38025</v>
      </c>
      <c r="B2379">
        <v>2010</v>
      </c>
      <c r="C2379">
        <v>405</v>
      </c>
      <c r="D2379">
        <v>720</v>
      </c>
    </row>
    <row r="2380" spans="1:4" x14ac:dyDescent="0.3">
      <c r="A2380">
        <v>38025</v>
      </c>
      <c r="B2380">
        <v>2011</v>
      </c>
      <c r="C2380">
        <v>409</v>
      </c>
      <c r="D2380">
        <v>697</v>
      </c>
    </row>
    <row r="2381" spans="1:4" x14ac:dyDescent="0.3">
      <c r="A2381">
        <v>38025</v>
      </c>
      <c r="B2381">
        <v>2012</v>
      </c>
      <c r="C2381">
        <v>394</v>
      </c>
      <c r="D2381">
        <v>717</v>
      </c>
    </row>
    <row r="2382" spans="1:4" x14ac:dyDescent="0.3">
      <c r="A2382">
        <v>38025</v>
      </c>
      <c r="B2382">
        <v>2013</v>
      </c>
      <c r="C2382">
        <v>384</v>
      </c>
      <c r="D2382">
        <v>678</v>
      </c>
    </row>
    <row r="2383" spans="1:4" x14ac:dyDescent="0.3">
      <c r="A2383">
        <v>38025</v>
      </c>
      <c r="B2383">
        <v>2014</v>
      </c>
      <c r="C2383">
        <v>363</v>
      </c>
      <c r="D2383">
        <v>650</v>
      </c>
    </row>
    <row r="2384" spans="1:4" x14ac:dyDescent="0.3">
      <c r="A2384">
        <v>38025</v>
      </c>
      <c r="B2384">
        <v>2015</v>
      </c>
      <c r="C2384">
        <v>384</v>
      </c>
      <c r="D2384">
        <v>689</v>
      </c>
    </row>
    <row r="2385" spans="1:4" x14ac:dyDescent="0.3">
      <c r="A2385">
        <v>38025</v>
      </c>
      <c r="B2385">
        <v>2016</v>
      </c>
      <c r="C2385">
        <v>377</v>
      </c>
      <c r="D2385">
        <v>672</v>
      </c>
    </row>
    <row r="2386" spans="1:4" x14ac:dyDescent="0.3">
      <c r="A2386">
        <v>38025</v>
      </c>
      <c r="B2386">
        <v>2017</v>
      </c>
      <c r="C2386">
        <v>404</v>
      </c>
      <c r="D2386">
        <v>668</v>
      </c>
    </row>
    <row r="2387" spans="1:4" x14ac:dyDescent="0.3">
      <c r="A2387">
        <v>38025</v>
      </c>
      <c r="B2387">
        <v>2018</v>
      </c>
      <c r="C2387">
        <v>419</v>
      </c>
      <c r="D2387">
        <v>652</v>
      </c>
    </row>
    <row r="2388" spans="1:4" x14ac:dyDescent="0.3">
      <c r="A2388">
        <v>38025</v>
      </c>
      <c r="B2388">
        <v>2019</v>
      </c>
      <c r="C2388">
        <v>433</v>
      </c>
      <c r="D2388">
        <v>664</v>
      </c>
    </row>
    <row r="2389" spans="1:4" x14ac:dyDescent="0.3">
      <c r="A2389">
        <v>41002</v>
      </c>
      <c r="B2389">
        <v>2009</v>
      </c>
      <c r="C2389">
        <v>3090</v>
      </c>
      <c r="D2389">
        <v>4767</v>
      </c>
    </row>
    <row r="2390" spans="1:4" x14ac:dyDescent="0.3">
      <c r="A2390">
        <v>41002</v>
      </c>
      <c r="B2390">
        <v>2010</v>
      </c>
      <c r="C2390">
        <v>3201</v>
      </c>
      <c r="D2390">
        <v>4834</v>
      </c>
    </row>
    <row r="2391" spans="1:4" x14ac:dyDescent="0.3">
      <c r="A2391">
        <v>41002</v>
      </c>
      <c r="B2391">
        <v>2011</v>
      </c>
      <c r="C2391">
        <v>3325</v>
      </c>
      <c r="D2391">
        <v>4892</v>
      </c>
    </row>
    <row r="2392" spans="1:4" x14ac:dyDescent="0.3">
      <c r="A2392">
        <v>41002</v>
      </c>
      <c r="B2392">
        <v>2012</v>
      </c>
      <c r="C2392">
        <v>3449</v>
      </c>
      <c r="D2392">
        <v>5084</v>
      </c>
    </row>
    <row r="2393" spans="1:4" x14ac:dyDescent="0.3">
      <c r="A2393">
        <v>41002</v>
      </c>
      <c r="B2393">
        <v>2013</v>
      </c>
      <c r="C2393">
        <v>3478</v>
      </c>
      <c r="D2393">
        <v>5216</v>
      </c>
    </row>
    <row r="2394" spans="1:4" x14ac:dyDescent="0.3">
      <c r="A2394">
        <v>41002</v>
      </c>
      <c r="B2394">
        <v>2014</v>
      </c>
      <c r="C2394">
        <v>3491</v>
      </c>
      <c r="D2394">
        <v>5336</v>
      </c>
    </row>
    <row r="2395" spans="1:4" x14ac:dyDescent="0.3">
      <c r="A2395">
        <v>41002</v>
      </c>
      <c r="B2395">
        <v>2015</v>
      </c>
      <c r="C2395">
        <v>3551</v>
      </c>
      <c r="D2395">
        <v>5569</v>
      </c>
    </row>
    <row r="2396" spans="1:4" x14ac:dyDescent="0.3">
      <c r="A2396">
        <v>41002</v>
      </c>
      <c r="B2396">
        <v>2016</v>
      </c>
      <c r="C2396">
        <v>3598</v>
      </c>
      <c r="D2396">
        <v>5794</v>
      </c>
    </row>
    <row r="2397" spans="1:4" x14ac:dyDescent="0.3">
      <c r="A2397">
        <v>41002</v>
      </c>
      <c r="B2397">
        <v>2017</v>
      </c>
      <c r="C2397">
        <v>3656</v>
      </c>
      <c r="D2397">
        <v>5980</v>
      </c>
    </row>
    <row r="2398" spans="1:4" x14ac:dyDescent="0.3">
      <c r="A2398">
        <v>41002</v>
      </c>
      <c r="B2398">
        <v>2018</v>
      </c>
      <c r="C2398">
        <v>3638</v>
      </c>
      <c r="D2398">
        <v>6132</v>
      </c>
    </row>
    <row r="2399" spans="1:4" x14ac:dyDescent="0.3">
      <c r="A2399">
        <v>41002</v>
      </c>
      <c r="B2399">
        <v>2019</v>
      </c>
      <c r="C2399">
        <v>3575</v>
      </c>
      <c r="D2399">
        <v>6240</v>
      </c>
    </row>
    <row r="2400" spans="1:4" x14ac:dyDescent="0.3">
      <c r="A2400">
        <v>41011</v>
      </c>
      <c r="B2400">
        <v>2009</v>
      </c>
      <c r="C2400">
        <v>727</v>
      </c>
      <c r="D2400">
        <v>1114</v>
      </c>
    </row>
    <row r="2401" spans="1:4" x14ac:dyDescent="0.3">
      <c r="A2401">
        <v>41011</v>
      </c>
      <c r="B2401">
        <v>2010</v>
      </c>
      <c r="C2401">
        <v>766</v>
      </c>
      <c r="D2401">
        <v>1140</v>
      </c>
    </row>
    <row r="2402" spans="1:4" x14ac:dyDescent="0.3">
      <c r="A2402">
        <v>41011</v>
      </c>
      <c r="B2402">
        <v>2011</v>
      </c>
      <c r="C2402">
        <v>789</v>
      </c>
      <c r="D2402">
        <v>1187</v>
      </c>
    </row>
    <row r="2403" spans="1:4" x14ac:dyDescent="0.3">
      <c r="A2403">
        <v>41011</v>
      </c>
      <c r="B2403">
        <v>2012</v>
      </c>
      <c r="C2403">
        <v>814</v>
      </c>
      <c r="D2403">
        <v>1219</v>
      </c>
    </row>
    <row r="2404" spans="1:4" x14ac:dyDescent="0.3">
      <c r="A2404">
        <v>41011</v>
      </c>
      <c r="B2404">
        <v>2013</v>
      </c>
      <c r="C2404">
        <v>841</v>
      </c>
      <c r="D2404">
        <v>1247</v>
      </c>
    </row>
    <row r="2405" spans="1:4" x14ac:dyDescent="0.3">
      <c r="A2405">
        <v>41011</v>
      </c>
      <c r="B2405">
        <v>2014</v>
      </c>
      <c r="C2405">
        <v>864</v>
      </c>
      <c r="D2405">
        <v>1327</v>
      </c>
    </row>
    <row r="2406" spans="1:4" x14ac:dyDescent="0.3">
      <c r="A2406">
        <v>41011</v>
      </c>
      <c r="B2406">
        <v>2015</v>
      </c>
      <c r="C2406">
        <v>862</v>
      </c>
      <c r="D2406">
        <v>1394</v>
      </c>
    </row>
    <row r="2407" spans="1:4" x14ac:dyDescent="0.3">
      <c r="A2407">
        <v>41011</v>
      </c>
      <c r="B2407">
        <v>2016</v>
      </c>
      <c r="C2407">
        <v>864</v>
      </c>
      <c r="D2407">
        <v>1474</v>
      </c>
    </row>
    <row r="2408" spans="1:4" x14ac:dyDescent="0.3">
      <c r="A2408">
        <v>41011</v>
      </c>
      <c r="B2408">
        <v>2017</v>
      </c>
      <c r="C2408">
        <v>881</v>
      </c>
      <c r="D2408">
        <v>1537</v>
      </c>
    </row>
    <row r="2409" spans="1:4" x14ac:dyDescent="0.3">
      <c r="A2409">
        <v>41011</v>
      </c>
      <c r="B2409">
        <v>2018</v>
      </c>
      <c r="C2409">
        <v>855</v>
      </c>
      <c r="D2409">
        <v>1590</v>
      </c>
    </row>
    <row r="2410" spans="1:4" x14ac:dyDescent="0.3">
      <c r="A2410">
        <v>41011</v>
      </c>
      <c r="B2410">
        <v>2019</v>
      </c>
      <c r="C2410">
        <v>853</v>
      </c>
      <c r="D2410">
        <v>1631</v>
      </c>
    </row>
    <row r="2411" spans="1:4" x14ac:dyDescent="0.3">
      <c r="A2411">
        <v>41018</v>
      </c>
      <c r="B2411">
        <v>2009</v>
      </c>
      <c r="C2411">
        <v>1169</v>
      </c>
      <c r="D2411">
        <v>2010</v>
      </c>
    </row>
    <row r="2412" spans="1:4" x14ac:dyDescent="0.3">
      <c r="A2412">
        <v>41018</v>
      </c>
      <c r="B2412">
        <v>2010</v>
      </c>
      <c r="C2412">
        <v>1187</v>
      </c>
      <c r="D2412">
        <v>2027</v>
      </c>
    </row>
    <row r="2413" spans="1:4" x14ac:dyDescent="0.3">
      <c r="A2413">
        <v>41018</v>
      </c>
      <c r="B2413">
        <v>2011</v>
      </c>
      <c r="C2413">
        <v>1227</v>
      </c>
      <c r="D2413">
        <v>2062</v>
      </c>
    </row>
    <row r="2414" spans="1:4" x14ac:dyDescent="0.3">
      <c r="A2414">
        <v>41018</v>
      </c>
      <c r="B2414">
        <v>2012</v>
      </c>
      <c r="C2414">
        <v>1312</v>
      </c>
      <c r="D2414">
        <v>2026</v>
      </c>
    </row>
    <row r="2415" spans="1:4" x14ac:dyDescent="0.3">
      <c r="A2415">
        <v>41018</v>
      </c>
      <c r="B2415">
        <v>2013</v>
      </c>
      <c r="C2415">
        <v>1309</v>
      </c>
      <c r="D2415">
        <v>2012</v>
      </c>
    </row>
    <row r="2416" spans="1:4" x14ac:dyDescent="0.3">
      <c r="A2416">
        <v>41018</v>
      </c>
      <c r="B2416">
        <v>2014</v>
      </c>
      <c r="C2416">
        <v>1266</v>
      </c>
      <c r="D2416">
        <v>2049</v>
      </c>
    </row>
    <row r="2417" spans="1:4" x14ac:dyDescent="0.3">
      <c r="A2417">
        <v>41018</v>
      </c>
      <c r="B2417">
        <v>2015</v>
      </c>
      <c r="C2417">
        <v>1258</v>
      </c>
      <c r="D2417">
        <v>2090</v>
      </c>
    </row>
    <row r="2418" spans="1:4" x14ac:dyDescent="0.3">
      <c r="A2418">
        <v>41018</v>
      </c>
      <c r="B2418">
        <v>2016</v>
      </c>
      <c r="C2418">
        <v>1213</v>
      </c>
      <c r="D2418">
        <v>2097</v>
      </c>
    </row>
    <row r="2419" spans="1:4" x14ac:dyDescent="0.3">
      <c r="A2419">
        <v>41018</v>
      </c>
      <c r="B2419">
        <v>2017</v>
      </c>
      <c r="C2419">
        <v>1193</v>
      </c>
      <c r="D2419">
        <v>2152</v>
      </c>
    </row>
    <row r="2420" spans="1:4" x14ac:dyDescent="0.3">
      <c r="A2420">
        <v>41018</v>
      </c>
      <c r="B2420">
        <v>2018</v>
      </c>
      <c r="C2420">
        <v>1142</v>
      </c>
      <c r="D2420">
        <v>2205</v>
      </c>
    </row>
    <row r="2421" spans="1:4" x14ac:dyDescent="0.3">
      <c r="A2421">
        <v>41018</v>
      </c>
      <c r="B2421">
        <v>2019</v>
      </c>
      <c r="C2421">
        <v>1097</v>
      </c>
      <c r="D2421">
        <v>2247</v>
      </c>
    </row>
    <row r="2422" spans="1:4" x14ac:dyDescent="0.3">
      <c r="A2422">
        <v>41024</v>
      </c>
      <c r="B2422">
        <v>2009</v>
      </c>
      <c r="C2422">
        <v>559</v>
      </c>
      <c r="D2422">
        <v>671</v>
      </c>
    </row>
    <row r="2423" spans="1:4" x14ac:dyDescent="0.3">
      <c r="A2423">
        <v>41024</v>
      </c>
      <c r="B2423">
        <v>2010</v>
      </c>
      <c r="C2423">
        <v>585</v>
      </c>
      <c r="D2423">
        <v>696</v>
      </c>
    </row>
    <row r="2424" spans="1:4" x14ac:dyDescent="0.3">
      <c r="A2424">
        <v>41024</v>
      </c>
      <c r="B2424">
        <v>2011</v>
      </c>
      <c r="C2424">
        <v>622</v>
      </c>
      <c r="D2424">
        <v>748</v>
      </c>
    </row>
    <row r="2425" spans="1:4" x14ac:dyDescent="0.3">
      <c r="A2425">
        <v>41024</v>
      </c>
      <c r="B2425">
        <v>2012</v>
      </c>
      <c r="C2425">
        <v>626</v>
      </c>
      <c r="D2425">
        <v>782</v>
      </c>
    </row>
    <row r="2426" spans="1:4" x14ac:dyDescent="0.3">
      <c r="A2426">
        <v>41024</v>
      </c>
      <c r="B2426">
        <v>2013</v>
      </c>
      <c r="C2426">
        <v>639</v>
      </c>
      <c r="D2426">
        <v>836</v>
      </c>
    </row>
    <row r="2427" spans="1:4" x14ac:dyDescent="0.3">
      <c r="A2427">
        <v>41024</v>
      </c>
      <c r="B2427">
        <v>2014</v>
      </c>
      <c r="C2427">
        <v>625</v>
      </c>
      <c r="D2427">
        <v>897</v>
      </c>
    </row>
    <row r="2428" spans="1:4" x14ac:dyDescent="0.3">
      <c r="A2428">
        <v>41024</v>
      </c>
      <c r="B2428">
        <v>2015</v>
      </c>
      <c r="C2428">
        <v>636</v>
      </c>
      <c r="D2428">
        <v>973</v>
      </c>
    </row>
    <row r="2429" spans="1:4" x14ac:dyDescent="0.3">
      <c r="A2429">
        <v>41024</v>
      </c>
      <c r="B2429">
        <v>2016</v>
      </c>
      <c r="C2429">
        <v>646</v>
      </c>
      <c r="D2429">
        <v>1013</v>
      </c>
    </row>
    <row r="2430" spans="1:4" x14ac:dyDescent="0.3">
      <c r="A2430">
        <v>41024</v>
      </c>
      <c r="B2430">
        <v>2017</v>
      </c>
      <c r="C2430">
        <v>664</v>
      </c>
      <c r="D2430">
        <v>1036</v>
      </c>
    </row>
    <row r="2431" spans="1:4" x14ac:dyDescent="0.3">
      <c r="A2431">
        <v>41024</v>
      </c>
      <c r="B2431">
        <v>2018</v>
      </c>
      <c r="C2431">
        <v>670</v>
      </c>
      <c r="D2431">
        <v>1064</v>
      </c>
    </row>
    <row r="2432" spans="1:4" x14ac:dyDescent="0.3">
      <c r="A2432">
        <v>41024</v>
      </c>
      <c r="B2432">
        <v>2019</v>
      </c>
      <c r="C2432">
        <v>679</v>
      </c>
      <c r="D2432">
        <v>1091</v>
      </c>
    </row>
    <row r="2433" spans="1:4" x14ac:dyDescent="0.3">
      <c r="A2433">
        <v>41027</v>
      </c>
      <c r="B2433">
        <v>2009</v>
      </c>
      <c r="C2433">
        <v>627</v>
      </c>
      <c r="D2433">
        <v>905</v>
      </c>
    </row>
    <row r="2434" spans="1:4" x14ac:dyDescent="0.3">
      <c r="A2434">
        <v>41027</v>
      </c>
      <c r="B2434">
        <v>2010</v>
      </c>
      <c r="C2434">
        <v>650</v>
      </c>
      <c r="D2434">
        <v>908</v>
      </c>
    </row>
    <row r="2435" spans="1:4" x14ac:dyDescent="0.3">
      <c r="A2435">
        <v>41027</v>
      </c>
      <c r="B2435">
        <v>2011</v>
      </c>
      <c r="C2435">
        <v>635</v>
      </c>
      <c r="D2435">
        <v>920</v>
      </c>
    </row>
    <row r="2436" spans="1:4" x14ac:dyDescent="0.3">
      <c r="A2436">
        <v>41027</v>
      </c>
      <c r="B2436">
        <v>2012</v>
      </c>
      <c r="C2436">
        <v>636</v>
      </c>
      <c r="D2436">
        <v>967</v>
      </c>
    </row>
    <row r="2437" spans="1:4" x14ac:dyDescent="0.3">
      <c r="A2437">
        <v>41027</v>
      </c>
      <c r="B2437">
        <v>2013</v>
      </c>
      <c r="C2437">
        <v>661</v>
      </c>
      <c r="D2437">
        <v>967</v>
      </c>
    </row>
    <row r="2438" spans="1:4" x14ac:dyDescent="0.3">
      <c r="A2438">
        <v>41027</v>
      </c>
      <c r="B2438">
        <v>2014</v>
      </c>
      <c r="C2438">
        <v>651</v>
      </c>
      <c r="D2438">
        <v>1040</v>
      </c>
    </row>
    <row r="2439" spans="1:4" x14ac:dyDescent="0.3">
      <c r="A2439">
        <v>41027</v>
      </c>
      <c r="B2439">
        <v>2015</v>
      </c>
      <c r="C2439">
        <v>643</v>
      </c>
      <c r="D2439">
        <v>1072</v>
      </c>
    </row>
    <row r="2440" spans="1:4" x14ac:dyDescent="0.3">
      <c r="A2440">
        <v>41027</v>
      </c>
      <c r="B2440">
        <v>2016</v>
      </c>
      <c r="C2440">
        <v>606</v>
      </c>
      <c r="D2440">
        <v>1111</v>
      </c>
    </row>
    <row r="2441" spans="1:4" x14ac:dyDescent="0.3">
      <c r="A2441">
        <v>41027</v>
      </c>
      <c r="B2441">
        <v>2017</v>
      </c>
      <c r="C2441">
        <v>610</v>
      </c>
      <c r="D2441">
        <v>1122</v>
      </c>
    </row>
    <row r="2442" spans="1:4" x14ac:dyDescent="0.3">
      <c r="A2442">
        <v>41027</v>
      </c>
      <c r="B2442">
        <v>2018</v>
      </c>
      <c r="C2442">
        <v>623</v>
      </c>
      <c r="D2442">
        <v>1079</v>
      </c>
    </row>
    <row r="2443" spans="1:4" x14ac:dyDescent="0.3">
      <c r="A2443">
        <v>41027</v>
      </c>
      <c r="B2443">
        <v>2019</v>
      </c>
      <c r="C2443">
        <v>617</v>
      </c>
      <c r="D2443">
        <v>1102</v>
      </c>
    </row>
    <row r="2444" spans="1:4" x14ac:dyDescent="0.3">
      <c r="A2444">
        <v>41034</v>
      </c>
      <c r="B2444">
        <v>2009</v>
      </c>
      <c r="C2444">
        <v>634</v>
      </c>
      <c r="D2444">
        <v>878</v>
      </c>
    </row>
    <row r="2445" spans="1:4" x14ac:dyDescent="0.3">
      <c r="A2445">
        <v>41034</v>
      </c>
      <c r="B2445">
        <v>2010</v>
      </c>
      <c r="C2445">
        <v>692</v>
      </c>
      <c r="D2445">
        <v>912</v>
      </c>
    </row>
    <row r="2446" spans="1:4" x14ac:dyDescent="0.3">
      <c r="A2446">
        <v>41034</v>
      </c>
      <c r="B2446">
        <v>2011</v>
      </c>
      <c r="C2446">
        <v>738</v>
      </c>
      <c r="D2446">
        <v>924</v>
      </c>
    </row>
    <row r="2447" spans="1:4" x14ac:dyDescent="0.3">
      <c r="A2447">
        <v>41034</v>
      </c>
      <c r="B2447">
        <v>2012</v>
      </c>
      <c r="C2447">
        <v>733</v>
      </c>
      <c r="D2447">
        <v>954</v>
      </c>
    </row>
    <row r="2448" spans="1:4" x14ac:dyDescent="0.3">
      <c r="A2448">
        <v>41034</v>
      </c>
      <c r="B2448">
        <v>2013</v>
      </c>
      <c r="C2448">
        <v>702</v>
      </c>
      <c r="D2448">
        <v>1032</v>
      </c>
    </row>
    <row r="2449" spans="1:4" x14ac:dyDescent="0.3">
      <c r="A2449">
        <v>41034</v>
      </c>
      <c r="B2449">
        <v>2014</v>
      </c>
      <c r="C2449">
        <v>671</v>
      </c>
      <c r="D2449">
        <v>1100</v>
      </c>
    </row>
    <row r="2450" spans="1:4" x14ac:dyDescent="0.3">
      <c r="A2450">
        <v>41034</v>
      </c>
      <c r="B2450">
        <v>2015</v>
      </c>
      <c r="C2450">
        <v>654</v>
      </c>
      <c r="D2450">
        <v>1126</v>
      </c>
    </row>
    <row r="2451" spans="1:4" x14ac:dyDescent="0.3">
      <c r="A2451">
        <v>41034</v>
      </c>
      <c r="B2451">
        <v>2016</v>
      </c>
      <c r="C2451">
        <v>624</v>
      </c>
      <c r="D2451">
        <v>1145</v>
      </c>
    </row>
    <row r="2452" spans="1:4" x14ac:dyDescent="0.3">
      <c r="A2452">
        <v>41034</v>
      </c>
      <c r="B2452">
        <v>2017</v>
      </c>
      <c r="C2452">
        <v>627</v>
      </c>
      <c r="D2452">
        <v>1169</v>
      </c>
    </row>
    <row r="2453" spans="1:4" x14ac:dyDescent="0.3">
      <c r="A2453">
        <v>41034</v>
      </c>
      <c r="B2453">
        <v>2018</v>
      </c>
      <c r="C2453">
        <v>606</v>
      </c>
      <c r="D2453">
        <v>1174</v>
      </c>
    </row>
    <row r="2454" spans="1:4" x14ac:dyDescent="0.3">
      <c r="A2454">
        <v>41034</v>
      </c>
      <c r="B2454">
        <v>2019</v>
      </c>
      <c r="C2454">
        <v>592</v>
      </c>
      <c r="D2454">
        <v>1139</v>
      </c>
    </row>
    <row r="2455" spans="1:4" x14ac:dyDescent="0.3">
      <c r="A2455">
        <v>41048</v>
      </c>
      <c r="B2455">
        <v>2009</v>
      </c>
      <c r="C2455">
        <v>1419</v>
      </c>
      <c r="D2455">
        <v>2074</v>
      </c>
    </row>
    <row r="2456" spans="1:4" x14ac:dyDescent="0.3">
      <c r="A2456">
        <v>41048</v>
      </c>
      <c r="B2456">
        <v>2010</v>
      </c>
      <c r="C2456">
        <v>1431</v>
      </c>
      <c r="D2456">
        <v>2120</v>
      </c>
    </row>
    <row r="2457" spans="1:4" x14ac:dyDescent="0.3">
      <c r="A2457">
        <v>41048</v>
      </c>
      <c r="B2457">
        <v>2011</v>
      </c>
      <c r="C2457">
        <v>1417</v>
      </c>
      <c r="D2457">
        <v>2194</v>
      </c>
    </row>
    <row r="2458" spans="1:4" x14ac:dyDescent="0.3">
      <c r="A2458">
        <v>41048</v>
      </c>
      <c r="B2458">
        <v>2012</v>
      </c>
      <c r="C2458">
        <v>1383</v>
      </c>
      <c r="D2458">
        <v>2251</v>
      </c>
    </row>
    <row r="2459" spans="1:4" x14ac:dyDescent="0.3">
      <c r="A2459">
        <v>41048</v>
      </c>
      <c r="B2459">
        <v>2013</v>
      </c>
      <c r="C2459">
        <v>1405</v>
      </c>
      <c r="D2459">
        <v>2330</v>
      </c>
    </row>
    <row r="2460" spans="1:4" x14ac:dyDescent="0.3">
      <c r="A2460">
        <v>41048</v>
      </c>
      <c r="B2460">
        <v>2014</v>
      </c>
      <c r="C2460">
        <v>1379</v>
      </c>
      <c r="D2460">
        <v>2430</v>
      </c>
    </row>
    <row r="2461" spans="1:4" x14ac:dyDescent="0.3">
      <c r="A2461">
        <v>41048</v>
      </c>
      <c r="B2461">
        <v>2015</v>
      </c>
      <c r="C2461">
        <v>1370</v>
      </c>
      <c r="D2461">
        <v>2430</v>
      </c>
    </row>
    <row r="2462" spans="1:4" x14ac:dyDescent="0.3">
      <c r="A2462">
        <v>41048</v>
      </c>
      <c r="B2462">
        <v>2016</v>
      </c>
      <c r="C2462">
        <v>1389</v>
      </c>
      <c r="D2462">
        <v>2419</v>
      </c>
    </row>
    <row r="2463" spans="1:4" x14ac:dyDescent="0.3">
      <c r="A2463">
        <v>41048</v>
      </c>
      <c r="B2463">
        <v>2017</v>
      </c>
      <c r="C2463">
        <v>1383</v>
      </c>
      <c r="D2463">
        <v>2460</v>
      </c>
    </row>
    <row r="2464" spans="1:4" x14ac:dyDescent="0.3">
      <c r="A2464">
        <v>41048</v>
      </c>
      <c r="B2464">
        <v>2018</v>
      </c>
      <c r="C2464">
        <v>1367</v>
      </c>
      <c r="D2464">
        <v>2435</v>
      </c>
    </row>
    <row r="2465" spans="1:4" x14ac:dyDescent="0.3">
      <c r="A2465">
        <v>41048</v>
      </c>
      <c r="B2465">
        <v>2019</v>
      </c>
      <c r="C2465">
        <v>1422</v>
      </c>
      <c r="D2465">
        <v>2390</v>
      </c>
    </row>
    <row r="2466" spans="1:4" x14ac:dyDescent="0.3">
      <c r="A2466">
        <v>41063</v>
      </c>
      <c r="B2466">
        <v>2009</v>
      </c>
      <c r="C2466">
        <v>389</v>
      </c>
      <c r="D2466">
        <v>561</v>
      </c>
    </row>
    <row r="2467" spans="1:4" x14ac:dyDescent="0.3">
      <c r="A2467">
        <v>41063</v>
      </c>
      <c r="B2467">
        <v>2010</v>
      </c>
      <c r="C2467">
        <v>395</v>
      </c>
      <c r="D2467">
        <v>585</v>
      </c>
    </row>
    <row r="2468" spans="1:4" x14ac:dyDescent="0.3">
      <c r="A2468">
        <v>41063</v>
      </c>
      <c r="B2468">
        <v>2011</v>
      </c>
      <c r="C2468">
        <v>421</v>
      </c>
      <c r="D2468">
        <v>570</v>
      </c>
    </row>
    <row r="2469" spans="1:4" x14ac:dyDescent="0.3">
      <c r="A2469">
        <v>41063</v>
      </c>
      <c r="B2469">
        <v>2012</v>
      </c>
      <c r="C2469">
        <v>407</v>
      </c>
      <c r="D2469">
        <v>600</v>
      </c>
    </row>
    <row r="2470" spans="1:4" x14ac:dyDescent="0.3">
      <c r="A2470">
        <v>41063</v>
      </c>
      <c r="B2470">
        <v>2013</v>
      </c>
      <c r="C2470">
        <v>417</v>
      </c>
      <c r="D2470">
        <v>604</v>
      </c>
    </row>
    <row r="2471" spans="1:4" x14ac:dyDescent="0.3">
      <c r="A2471">
        <v>41063</v>
      </c>
      <c r="B2471">
        <v>2014</v>
      </c>
      <c r="C2471">
        <v>415</v>
      </c>
      <c r="D2471">
        <v>617</v>
      </c>
    </row>
    <row r="2472" spans="1:4" x14ac:dyDescent="0.3">
      <c r="A2472">
        <v>41063</v>
      </c>
      <c r="B2472">
        <v>2015</v>
      </c>
      <c r="C2472">
        <v>366</v>
      </c>
      <c r="D2472">
        <v>666</v>
      </c>
    </row>
    <row r="2473" spans="1:4" x14ac:dyDescent="0.3">
      <c r="A2473">
        <v>41063</v>
      </c>
      <c r="B2473">
        <v>2016</v>
      </c>
      <c r="C2473">
        <v>371</v>
      </c>
      <c r="D2473">
        <v>667</v>
      </c>
    </row>
    <row r="2474" spans="1:4" x14ac:dyDescent="0.3">
      <c r="A2474">
        <v>41063</v>
      </c>
      <c r="B2474">
        <v>2017</v>
      </c>
      <c r="C2474">
        <v>352</v>
      </c>
      <c r="D2474">
        <v>670</v>
      </c>
    </row>
    <row r="2475" spans="1:4" x14ac:dyDescent="0.3">
      <c r="A2475">
        <v>41063</v>
      </c>
      <c r="B2475">
        <v>2018</v>
      </c>
      <c r="C2475">
        <v>320</v>
      </c>
      <c r="D2475">
        <v>639</v>
      </c>
    </row>
    <row r="2476" spans="1:4" x14ac:dyDescent="0.3">
      <c r="A2476">
        <v>41063</v>
      </c>
      <c r="B2476">
        <v>2019</v>
      </c>
      <c r="C2476">
        <v>321</v>
      </c>
      <c r="D2476">
        <v>611</v>
      </c>
    </row>
    <row r="2477" spans="1:4" x14ac:dyDescent="0.3">
      <c r="A2477">
        <v>41081</v>
      </c>
      <c r="B2477">
        <v>2009</v>
      </c>
      <c r="C2477">
        <v>917</v>
      </c>
      <c r="D2477">
        <v>1441</v>
      </c>
    </row>
    <row r="2478" spans="1:4" x14ac:dyDescent="0.3">
      <c r="A2478">
        <v>41081</v>
      </c>
      <c r="B2478">
        <v>2010</v>
      </c>
      <c r="C2478">
        <v>894</v>
      </c>
      <c r="D2478">
        <v>1460</v>
      </c>
    </row>
    <row r="2479" spans="1:4" x14ac:dyDescent="0.3">
      <c r="A2479">
        <v>41081</v>
      </c>
      <c r="B2479">
        <v>2011</v>
      </c>
      <c r="C2479">
        <v>902</v>
      </c>
      <c r="D2479">
        <v>1485</v>
      </c>
    </row>
    <row r="2480" spans="1:4" x14ac:dyDescent="0.3">
      <c r="A2480">
        <v>41081</v>
      </c>
      <c r="B2480">
        <v>2012</v>
      </c>
      <c r="C2480">
        <v>861</v>
      </c>
      <c r="D2480">
        <v>1532</v>
      </c>
    </row>
    <row r="2481" spans="1:4" x14ac:dyDescent="0.3">
      <c r="A2481">
        <v>41081</v>
      </c>
      <c r="B2481">
        <v>2013</v>
      </c>
      <c r="C2481">
        <v>891</v>
      </c>
      <c r="D2481">
        <v>1535</v>
      </c>
    </row>
    <row r="2482" spans="1:4" x14ac:dyDescent="0.3">
      <c r="A2482">
        <v>41081</v>
      </c>
      <c r="B2482">
        <v>2014</v>
      </c>
      <c r="C2482">
        <v>888</v>
      </c>
      <c r="D2482">
        <v>1572</v>
      </c>
    </row>
    <row r="2483" spans="1:4" x14ac:dyDescent="0.3">
      <c r="A2483">
        <v>41081</v>
      </c>
      <c r="B2483">
        <v>2015</v>
      </c>
      <c r="C2483">
        <v>917</v>
      </c>
      <c r="D2483">
        <v>1588</v>
      </c>
    </row>
    <row r="2484" spans="1:4" x14ac:dyDescent="0.3">
      <c r="A2484">
        <v>41081</v>
      </c>
      <c r="B2484">
        <v>2016</v>
      </c>
      <c r="C2484">
        <v>928</v>
      </c>
      <c r="D2484">
        <v>1580</v>
      </c>
    </row>
    <row r="2485" spans="1:4" x14ac:dyDescent="0.3">
      <c r="A2485">
        <v>41081</v>
      </c>
      <c r="B2485">
        <v>2017</v>
      </c>
      <c r="C2485">
        <v>910</v>
      </c>
      <c r="D2485">
        <v>1581</v>
      </c>
    </row>
    <row r="2486" spans="1:4" x14ac:dyDescent="0.3">
      <c r="A2486">
        <v>41081</v>
      </c>
      <c r="B2486">
        <v>2018</v>
      </c>
      <c r="C2486">
        <v>965</v>
      </c>
      <c r="D2486">
        <v>1585</v>
      </c>
    </row>
    <row r="2487" spans="1:4" x14ac:dyDescent="0.3">
      <c r="A2487">
        <v>41081</v>
      </c>
      <c r="B2487">
        <v>2019</v>
      </c>
      <c r="C2487">
        <v>903</v>
      </c>
      <c r="D2487">
        <v>1652</v>
      </c>
    </row>
    <row r="2488" spans="1:4" x14ac:dyDescent="0.3">
      <c r="A2488">
        <v>41082</v>
      </c>
      <c r="B2488">
        <v>2009</v>
      </c>
      <c r="C2488">
        <v>749</v>
      </c>
      <c r="D2488">
        <v>1226</v>
      </c>
    </row>
    <row r="2489" spans="1:4" x14ac:dyDescent="0.3">
      <c r="A2489">
        <v>41082</v>
      </c>
      <c r="B2489">
        <v>2010</v>
      </c>
      <c r="C2489">
        <v>749</v>
      </c>
      <c r="D2489">
        <v>1204</v>
      </c>
    </row>
    <row r="2490" spans="1:4" x14ac:dyDescent="0.3">
      <c r="A2490">
        <v>41082</v>
      </c>
      <c r="B2490">
        <v>2011</v>
      </c>
      <c r="C2490">
        <v>760</v>
      </c>
      <c r="D2490">
        <v>1214</v>
      </c>
    </row>
    <row r="2491" spans="1:4" x14ac:dyDescent="0.3">
      <c r="A2491">
        <v>41082</v>
      </c>
      <c r="B2491">
        <v>2012</v>
      </c>
      <c r="C2491">
        <v>764</v>
      </c>
      <c r="D2491">
        <v>1210</v>
      </c>
    </row>
    <row r="2492" spans="1:4" x14ac:dyDescent="0.3">
      <c r="A2492">
        <v>41082</v>
      </c>
      <c r="B2492">
        <v>2013</v>
      </c>
      <c r="C2492">
        <v>789</v>
      </c>
      <c r="D2492">
        <v>1200</v>
      </c>
    </row>
    <row r="2493" spans="1:4" x14ac:dyDescent="0.3">
      <c r="A2493">
        <v>41082</v>
      </c>
      <c r="B2493">
        <v>2014</v>
      </c>
      <c r="C2493">
        <v>795</v>
      </c>
      <c r="D2493">
        <v>1220</v>
      </c>
    </row>
    <row r="2494" spans="1:4" x14ac:dyDescent="0.3">
      <c r="A2494">
        <v>41082</v>
      </c>
      <c r="B2494">
        <v>2015</v>
      </c>
      <c r="C2494">
        <v>779</v>
      </c>
      <c r="D2494">
        <v>1266</v>
      </c>
    </row>
    <row r="2495" spans="1:4" x14ac:dyDescent="0.3">
      <c r="A2495">
        <v>41082</v>
      </c>
      <c r="B2495">
        <v>2016</v>
      </c>
      <c r="C2495">
        <v>801</v>
      </c>
      <c r="D2495">
        <v>1286</v>
      </c>
    </row>
    <row r="2496" spans="1:4" x14ac:dyDescent="0.3">
      <c r="A2496">
        <v>41082</v>
      </c>
      <c r="B2496">
        <v>2017</v>
      </c>
      <c r="C2496">
        <v>811</v>
      </c>
      <c r="D2496">
        <v>1342</v>
      </c>
    </row>
    <row r="2497" spans="1:4" x14ac:dyDescent="0.3">
      <c r="A2497">
        <v>41082</v>
      </c>
      <c r="B2497">
        <v>2018</v>
      </c>
      <c r="C2497">
        <v>830</v>
      </c>
      <c r="D2497">
        <v>1371</v>
      </c>
    </row>
    <row r="2498" spans="1:4" x14ac:dyDescent="0.3">
      <c r="A2498">
        <v>41082</v>
      </c>
      <c r="B2498">
        <v>2019</v>
      </c>
      <c r="C2498">
        <v>820</v>
      </c>
      <c r="D2498">
        <v>1407</v>
      </c>
    </row>
    <row r="2499" spans="1:4" x14ac:dyDescent="0.3">
      <c r="A2499">
        <v>42003</v>
      </c>
      <c r="B2499">
        <v>2009</v>
      </c>
      <c r="C2499">
        <v>540</v>
      </c>
      <c r="D2499">
        <v>845</v>
      </c>
    </row>
    <row r="2500" spans="1:4" x14ac:dyDescent="0.3">
      <c r="A2500">
        <v>42003</v>
      </c>
      <c r="B2500">
        <v>2010</v>
      </c>
      <c r="C2500">
        <v>537</v>
      </c>
      <c r="D2500">
        <v>844</v>
      </c>
    </row>
    <row r="2501" spans="1:4" x14ac:dyDescent="0.3">
      <c r="A2501">
        <v>42003</v>
      </c>
      <c r="B2501">
        <v>2011</v>
      </c>
      <c r="C2501">
        <v>525</v>
      </c>
      <c r="D2501">
        <v>855</v>
      </c>
    </row>
    <row r="2502" spans="1:4" x14ac:dyDescent="0.3">
      <c r="A2502">
        <v>42003</v>
      </c>
      <c r="B2502">
        <v>2012</v>
      </c>
      <c r="C2502">
        <v>525</v>
      </c>
      <c r="D2502">
        <v>850</v>
      </c>
    </row>
    <row r="2503" spans="1:4" x14ac:dyDescent="0.3">
      <c r="A2503">
        <v>42003</v>
      </c>
      <c r="B2503">
        <v>2013</v>
      </c>
      <c r="C2503">
        <v>487</v>
      </c>
      <c r="D2503">
        <v>875</v>
      </c>
    </row>
    <row r="2504" spans="1:4" x14ac:dyDescent="0.3">
      <c r="A2504">
        <v>42003</v>
      </c>
      <c r="B2504">
        <v>2014</v>
      </c>
      <c r="C2504">
        <v>499</v>
      </c>
      <c r="D2504">
        <v>909</v>
      </c>
    </row>
    <row r="2505" spans="1:4" x14ac:dyDescent="0.3">
      <c r="A2505">
        <v>42003</v>
      </c>
      <c r="B2505">
        <v>2015</v>
      </c>
      <c r="C2505">
        <v>504</v>
      </c>
      <c r="D2505">
        <v>884</v>
      </c>
    </row>
    <row r="2506" spans="1:4" x14ac:dyDescent="0.3">
      <c r="A2506">
        <v>42003</v>
      </c>
      <c r="B2506">
        <v>2016</v>
      </c>
      <c r="C2506">
        <v>513</v>
      </c>
      <c r="D2506">
        <v>870</v>
      </c>
    </row>
    <row r="2507" spans="1:4" x14ac:dyDescent="0.3">
      <c r="A2507">
        <v>42003</v>
      </c>
      <c r="B2507">
        <v>2017</v>
      </c>
      <c r="C2507">
        <v>494</v>
      </c>
      <c r="D2507">
        <v>881</v>
      </c>
    </row>
    <row r="2508" spans="1:4" x14ac:dyDescent="0.3">
      <c r="A2508">
        <v>42003</v>
      </c>
      <c r="B2508">
        <v>2018</v>
      </c>
      <c r="C2508">
        <v>509</v>
      </c>
      <c r="D2508">
        <v>885</v>
      </c>
    </row>
    <row r="2509" spans="1:4" x14ac:dyDescent="0.3">
      <c r="A2509">
        <v>42003</v>
      </c>
      <c r="B2509">
        <v>2019</v>
      </c>
      <c r="C2509">
        <v>503</v>
      </c>
      <c r="D2509">
        <v>854</v>
      </c>
    </row>
    <row r="2510" spans="1:4" x14ac:dyDescent="0.3">
      <c r="A2510">
        <v>42004</v>
      </c>
      <c r="B2510">
        <v>2009</v>
      </c>
      <c r="C2510">
        <v>517</v>
      </c>
      <c r="D2510">
        <v>807</v>
      </c>
    </row>
    <row r="2511" spans="1:4" x14ac:dyDescent="0.3">
      <c r="A2511">
        <v>42004</v>
      </c>
      <c r="B2511">
        <v>2010</v>
      </c>
      <c r="C2511">
        <v>545</v>
      </c>
      <c r="D2511">
        <v>792</v>
      </c>
    </row>
    <row r="2512" spans="1:4" x14ac:dyDescent="0.3">
      <c r="A2512">
        <v>42004</v>
      </c>
      <c r="B2512">
        <v>2011</v>
      </c>
      <c r="C2512">
        <v>562</v>
      </c>
      <c r="D2512">
        <v>801</v>
      </c>
    </row>
    <row r="2513" spans="1:4" x14ac:dyDescent="0.3">
      <c r="A2513">
        <v>42004</v>
      </c>
      <c r="B2513">
        <v>2012</v>
      </c>
      <c r="C2513">
        <v>566</v>
      </c>
      <c r="D2513">
        <v>846</v>
      </c>
    </row>
    <row r="2514" spans="1:4" x14ac:dyDescent="0.3">
      <c r="A2514">
        <v>42004</v>
      </c>
      <c r="B2514">
        <v>2013</v>
      </c>
      <c r="C2514">
        <v>568</v>
      </c>
      <c r="D2514">
        <v>854</v>
      </c>
    </row>
    <row r="2515" spans="1:4" x14ac:dyDescent="0.3">
      <c r="A2515">
        <v>42004</v>
      </c>
      <c r="B2515">
        <v>2014</v>
      </c>
      <c r="C2515">
        <v>582</v>
      </c>
      <c r="D2515">
        <v>845</v>
      </c>
    </row>
    <row r="2516" spans="1:4" x14ac:dyDescent="0.3">
      <c r="A2516">
        <v>42004</v>
      </c>
      <c r="B2516">
        <v>2015</v>
      </c>
      <c r="C2516">
        <v>527</v>
      </c>
      <c r="D2516">
        <v>876</v>
      </c>
    </row>
    <row r="2517" spans="1:4" x14ac:dyDescent="0.3">
      <c r="A2517">
        <v>42004</v>
      </c>
      <c r="B2517">
        <v>2016</v>
      </c>
      <c r="C2517">
        <v>531</v>
      </c>
      <c r="D2517">
        <v>894</v>
      </c>
    </row>
    <row r="2518" spans="1:4" x14ac:dyDescent="0.3">
      <c r="A2518">
        <v>42004</v>
      </c>
      <c r="B2518">
        <v>2017</v>
      </c>
      <c r="C2518">
        <v>518</v>
      </c>
      <c r="D2518">
        <v>902</v>
      </c>
    </row>
    <row r="2519" spans="1:4" x14ac:dyDescent="0.3">
      <c r="A2519">
        <v>42004</v>
      </c>
      <c r="B2519">
        <v>2018</v>
      </c>
      <c r="C2519">
        <v>531</v>
      </c>
      <c r="D2519">
        <v>883</v>
      </c>
    </row>
    <row r="2520" spans="1:4" x14ac:dyDescent="0.3">
      <c r="A2520">
        <v>42004</v>
      </c>
      <c r="B2520">
        <v>2019</v>
      </c>
      <c r="C2520">
        <v>501</v>
      </c>
      <c r="D2520">
        <v>893</v>
      </c>
    </row>
    <row r="2521" spans="1:4" x14ac:dyDescent="0.3">
      <c r="A2521">
        <v>42006</v>
      </c>
      <c r="B2521">
        <v>2009</v>
      </c>
      <c r="C2521">
        <v>1601</v>
      </c>
      <c r="D2521">
        <v>2500</v>
      </c>
    </row>
    <row r="2522" spans="1:4" x14ac:dyDescent="0.3">
      <c r="A2522">
        <v>42006</v>
      </c>
      <c r="B2522">
        <v>2010</v>
      </c>
      <c r="C2522">
        <v>1647</v>
      </c>
      <c r="D2522">
        <v>2499</v>
      </c>
    </row>
    <row r="2523" spans="1:4" x14ac:dyDescent="0.3">
      <c r="A2523">
        <v>42006</v>
      </c>
      <c r="B2523">
        <v>2011</v>
      </c>
      <c r="C2523">
        <v>1684</v>
      </c>
      <c r="D2523">
        <v>2532</v>
      </c>
    </row>
    <row r="2524" spans="1:4" x14ac:dyDescent="0.3">
      <c r="A2524">
        <v>42006</v>
      </c>
      <c r="B2524">
        <v>2012</v>
      </c>
      <c r="C2524">
        <v>1656</v>
      </c>
      <c r="D2524">
        <v>2563</v>
      </c>
    </row>
    <row r="2525" spans="1:4" x14ac:dyDescent="0.3">
      <c r="A2525">
        <v>42006</v>
      </c>
      <c r="B2525">
        <v>2013</v>
      </c>
      <c r="C2525">
        <v>1693</v>
      </c>
      <c r="D2525">
        <v>2635</v>
      </c>
    </row>
    <row r="2526" spans="1:4" x14ac:dyDescent="0.3">
      <c r="A2526">
        <v>42006</v>
      </c>
      <c r="B2526">
        <v>2014</v>
      </c>
      <c r="C2526">
        <v>1675</v>
      </c>
      <c r="D2526">
        <v>2722</v>
      </c>
    </row>
    <row r="2527" spans="1:4" x14ac:dyDescent="0.3">
      <c r="A2527">
        <v>42006</v>
      </c>
      <c r="B2527">
        <v>2015</v>
      </c>
      <c r="C2527">
        <v>1724</v>
      </c>
      <c r="D2527">
        <v>2774</v>
      </c>
    </row>
    <row r="2528" spans="1:4" x14ac:dyDescent="0.3">
      <c r="A2528">
        <v>42006</v>
      </c>
      <c r="B2528">
        <v>2016</v>
      </c>
      <c r="C2528">
        <v>1657</v>
      </c>
      <c r="D2528">
        <v>2845</v>
      </c>
    </row>
    <row r="2529" spans="1:4" x14ac:dyDescent="0.3">
      <c r="A2529">
        <v>42006</v>
      </c>
      <c r="B2529">
        <v>2017</v>
      </c>
      <c r="C2529">
        <v>1594</v>
      </c>
      <c r="D2529">
        <v>2927</v>
      </c>
    </row>
    <row r="2530" spans="1:4" x14ac:dyDescent="0.3">
      <c r="A2530">
        <v>42006</v>
      </c>
      <c r="B2530">
        <v>2018</v>
      </c>
      <c r="C2530">
        <v>1614</v>
      </c>
      <c r="D2530">
        <v>2844</v>
      </c>
    </row>
    <row r="2531" spans="1:4" x14ac:dyDescent="0.3">
      <c r="A2531">
        <v>42006</v>
      </c>
      <c r="B2531">
        <v>2019</v>
      </c>
      <c r="C2531">
        <v>1606</v>
      </c>
      <c r="D2531">
        <v>2804</v>
      </c>
    </row>
    <row r="2532" spans="1:4" x14ac:dyDescent="0.3">
      <c r="A2532">
        <v>42008</v>
      </c>
      <c r="B2532">
        <v>2009</v>
      </c>
      <c r="C2532">
        <v>1000</v>
      </c>
      <c r="D2532">
        <v>1457</v>
      </c>
    </row>
    <row r="2533" spans="1:4" x14ac:dyDescent="0.3">
      <c r="A2533">
        <v>42008</v>
      </c>
      <c r="B2533">
        <v>2010</v>
      </c>
      <c r="C2533">
        <v>1017</v>
      </c>
      <c r="D2533">
        <v>1470</v>
      </c>
    </row>
    <row r="2534" spans="1:4" x14ac:dyDescent="0.3">
      <c r="A2534">
        <v>42008</v>
      </c>
      <c r="B2534">
        <v>2011</v>
      </c>
      <c r="C2534">
        <v>1041</v>
      </c>
      <c r="D2534">
        <v>1522</v>
      </c>
    </row>
    <row r="2535" spans="1:4" x14ac:dyDescent="0.3">
      <c r="A2535">
        <v>42008</v>
      </c>
      <c r="B2535">
        <v>2012</v>
      </c>
      <c r="C2535">
        <v>1008</v>
      </c>
      <c r="D2535">
        <v>1574</v>
      </c>
    </row>
    <row r="2536" spans="1:4" x14ac:dyDescent="0.3">
      <c r="A2536">
        <v>42008</v>
      </c>
      <c r="B2536">
        <v>2013</v>
      </c>
      <c r="C2536">
        <v>1015</v>
      </c>
      <c r="D2536">
        <v>1586</v>
      </c>
    </row>
    <row r="2537" spans="1:4" x14ac:dyDescent="0.3">
      <c r="A2537">
        <v>42008</v>
      </c>
      <c r="B2537">
        <v>2014</v>
      </c>
      <c r="C2537">
        <v>954</v>
      </c>
      <c r="D2537">
        <v>1621</v>
      </c>
    </row>
    <row r="2538" spans="1:4" x14ac:dyDescent="0.3">
      <c r="A2538">
        <v>42008</v>
      </c>
      <c r="B2538">
        <v>2015</v>
      </c>
      <c r="C2538">
        <v>973</v>
      </c>
      <c r="D2538">
        <v>1633</v>
      </c>
    </row>
    <row r="2539" spans="1:4" x14ac:dyDescent="0.3">
      <c r="A2539">
        <v>42008</v>
      </c>
      <c r="B2539">
        <v>2016</v>
      </c>
      <c r="C2539">
        <v>948</v>
      </c>
      <c r="D2539">
        <v>1634</v>
      </c>
    </row>
    <row r="2540" spans="1:4" x14ac:dyDescent="0.3">
      <c r="A2540">
        <v>42008</v>
      </c>
      <c r="B2540">
        <v>2017</v>
      </c>
      <c r="C2540">
        <v>922</v>
      </c>
      <c r="D2540">
        <v>1616</v>
      </c>
    </row>
    <row r="2541" spans="1:4" x14ac:dyDescent="0.3">
      <c r="A2541">
        <v>42008</v>
      </c>
      <c r="B2541">
        <v>2018</v>
      </c>
      <c r="C2541">
        <v>926</v>
      </c>
      <c r="D2541">
        <v>1618</v>
      </c>
    </row>
    <row r="2542" spans="1:4" x14ac:dyDescent="0.3">
      <c r="A2542">
        <v>42008</v>
      </c>
      <c r="B2542">
        <v>2019</v>
      </c>
      <c r="C2542">
        <v>925</v>
      </c>
      <c r="D2542">
        <v>1615</v>
      </c>
    </row>
    <row r="2543" spans="1:4" x14ac:dyDescent="0.3">
      <c r="A2543">
        <v>42010</v>
      </c>
      <c r="B2543">
        <v>2009</v>
      </c>
      <c r="C2543">
        <v>453</v>
      </c>
      <c r="D2543">
        <v>617</v>
      </c>
    </row>
    <row r="2544" spans="1:4" x14ac:dyDescent="0.3">
      <c r="A2544">
        <v>42010</v>
      </c>
      <c r="B2544">
        <v>2010</v>
      </c>
      <c r="C2544">
        <v>468</v>
      </c>
      <c r="D2544">
        <v>621</v>
      </c>
    </row>
    <row r="2545" spans="1:4" x14ac:dyDescent="0.3">
      <c r="A2545">
        <v>42010</v>
      </c>
      <c r="B2545">
        <v>2011</v>
      </c>
      <c r="C2545">
        <v>482</v>
      </c>
      <c r="D2545">
        <v>645</v>
      </c>
    </row>
    <row r="2546" spans="1:4" x14ac:dyDescent="0.3">
      <c r="A2546">
        <v>42010</v>
      </c>
      <c r="B2546">
        <v>2012</v>
      </c>
      <c r="C2546">
        <v>488</v>
      </c>
      <c r="D2546">
        <v>669</v>
      </c>
    </row>
    <row r="2547" spans="1:4" x14ac:dyDescent="0.3">
      <c r="A2547">
        <v>42010</v>
      </c>
      <c r="B2547">
        <v>2013</v>
      </c>
      <c r="C2547">
        <v>491</v>
      </c>
      <c r="D2547">
        <v>669</v>
      </c>
    </row>
    <row r="2548" spans="1:4" x14ac:dyDescent="0.3">
      <c r="A2548">
        <v>42010</v>
      </c>
      <c r="B2548">
        <v>2014</v>
      </c>
      <c r="C2548">
        <v>477</v>
      </c>
      <c r="D2548">
        <v>705</v>
      </c>
    </row>
    <row r="2549" spans="1:4" x14ac:dyDescent="0.3">
      <c r="A2549">
        <v>42010</v>
      </c>
      <c r="B2549">
        <v>2015</v>
      </c>
      <c r="C2549">
        <v>465</v>
      </c>
      <c r="D2549">
        <v>757</v>
      </c>
    </row>
    <row r="2550" spans="1:4" x14ac:dyDescent="0.3">
      <c r="A2550">
        <v>42010</v>
      </c>
      <c r="B2550">
        <v>2016</v>
      </c>
      <c r="C2550">
        <v>448</v>
      </c>
      <c r="D2550">
        <v>759</v>
      </c>
    </row>
    <row r="2551" spans="1:4" x14ac:dyDescent="0.3">
      <c r="A2551">
        <v>42010</v>
      </c>
      <c r="B2551">
        <v>2017</v>
      </c>
      <c r="C2551">
        <v>439</v>
      </c>
      <c r="D2551">
        <v>745</v>
      </c>
    </row>
    <row r="2552" spans="1:4" x14ac:dyDescent="0.3">
      <c r="A2552">
        <v>42010</v>
      </c>
      <c r="B2552">
        <v>2018</v>
      </c>
      <c r="C2552">
        <v>418</v>
      </c>
      <c r="D2552">
        <v>759</v>
      </c>
    </row>
    <row r="2553" spans="1:4" x14ac:dyDescent="0.3">
      <c r="A2553">
        <v>42010</v>
      </c>
      <c r="B2553">
        <v>2019</v>
      </c>
      <c r="C2553">
        <v>434</v>
      </c>
      <c r="D2553">
        <v>734</v>
      </c>
    </row>
    <row r="2554" spans="1:4" x14ac:dyDescent="0.3">
      <c r="A2554">
        <v>42011</v>
      </c>
      <c r="B2554">
        <v>2009</v>
      </c>
      <c r="C2554">
        <v>635</v>
      </c>
      <c r="D2554">
        <v>963</v>
      </c>
    </row>
    <row r="2555" spans="1:4" x14ac:dyDescent="0.3">
      <c r="A2555">
        <v>42011</v>
      </c>
      <c r="B2555">
        <v>2010</v>
      </c>
      <c r="C2555">
        <v>645</v>
      </c>
      <c r="D2555">
        <v>962</v>
      </c>
    </row>
    <row r="2556" spans="1:4" x14ac:dyDescent="0.3">
      <c r="A2556">
        <v>42011</v>
      </c>
      <c r="B2556">
        <v>2011</v>
      </c>
      <c r="C2556">
        <v>694</v>
      </c>
      <c r="D2556">
        <v>988</v>
      </c>
    </row>
    <row r="2557" spans="1:4" x14ac:dyDescent="0.3">
      <c r="A2557">
        <v>42011</v>
      </c>
      <c r="B2557">
        <v>2012</v>
      </c>
      <c r="C2557">
        <v>687</v>
      </c>
      <c r="D2557">
        <v>965</v>
      </c>
    </row>
    <row r="2558" spans="1:4" x14ac:dyDescent="0.3">
      <c r="A2558">
        <v>42011</v>
      </c>
      <c r="B2558">
        <v>2013</v>
      </c>
      <c r="C2558">
        <v>726</v>
      </c>
      <c r="D2558">
        <v>1002</v>
      </c>
    </row>
    <row r="2559" spans="1:4" x14ac:dyDescent="0.3">
      <c r="A2559">
        <v>42011</v>
      </c>
      <c r="B2559">
        <v>2014</v>
      </c>
      <c r="C2559">
        <v>691</v>
      </c>
      <c r="D2559">
        <v>1043</v>
      </c>
    </row>
    <row r="2560" spans="1:4" x14ac:dyDescent="0.3">
      <c r="A2560">
        <v>42011</v>
      </c>
      <c r="B2560">
        <v>2015</v>
      </c>
      <c r="C2560">
        <v>669</v>
      </c>
      <c r="D2560">
        <v>1079</v>
      </c>
    </row>
    <row r="2561" spans="1:4" x14ac:dyDescent="0.3">
      <c r="A2561">
        <v>42011</v>
      </c>
      <c r="B2561">
        <v>2016</v>
      </c>
      <c r="C2561">
        <v>662</v>
      </c>
      <c r="D2561">
        <v>1101</v>
      </c>
    </row>
    <row r="2562" spans="1:4" x14ac:dyDescent="0.3">
      <c r="A2562">
        <v>42011</v>
      </c>
      <c r="B2562">
        <v>2017</v>
      </c>
      <c r="C2562">
        <v>665</v>
      </c>
      <c r="D2562">
        <v>1085</v>
      </c>
    </row>
    <row r="2563" spans="1:4" x14ac:dyDescent="0.3">
      <c r="A2563">
        <v>42011</v>
      </c>
      <c r="B2563">
        <v>2018</v>
      </c>
      <c r="C2563">
        <v>679</v>
      </c>
      <c r="D2563">
        <v>1116</v>
      </c>
    </row>
    <row r="2564" spans="1:4" x14ac:dyDescent="0.3">
      <c r="A2564">
        <v>42011</v>
      </c>
      <c r="B2564">
        <v>2019</v>
      </c>
      <c r="C2564">
        <v>664</v>
      </c>
      <c r="D2564">
        <v>1096</v>
      </c>
    </row>
    <row r="2565" spans="1:4" x14ac:dyDescent="0.3">
      <c r="A2565">
        <v>42023</v>
      </c>
      <c r="B2565">
        <v>2009</v>
      </c>
      <c r="C2565">
        <v>367</v>
      </c>
      <c r="D2565">
        <v>617</v>
      </c>
    </row>
    <row r="2566" spans="1:4" x14ac:dyDescent="0.3">
      <c r="A2566">
        <v>42023</v>
      </c>
      <c r="B2566">
        <v>2010</v>
      </c>
      <c r="C2566">
        <v>396</v>
      </c>
      <c r="D2566">
        <v>612</v>
      </c>
    </row>
    <row r="2567" spans="1:4" x14ac:dyDescent="0.3">
      <c r="A2567">
        <v>42023</v>
      </c>
      <c r="B2567">
        <v>2011</v>
      </c>
      <c r="C2567">
        <v>441</v>
      </c>
      <c r="D2567">
        <v>613</v>
      </c>
    </row>
    <row r="2568" spans="1:4" x14ac:dyDescent="0.3">
      <c r="A2568">
        <v>42023</v>
      </c>
      <c r="B2568">
        <v>2012</v>
      </c>
      <c r="C2568">
        <v>425</v>
      </c>
      <c r="D2568">
        <v>663</v>
      </c>
    </row>
    <row r="2569" spans="1:4" x14ac:dyDescent="0.3">
      <c r="A2569">
        <v>42023</v>
      </c>
      <c r="B2569">
        <v>2013</v>
      </c>
      <c r="C2569">
        <v>424</v>
      </c>
      <c r="D2569">
        <v>678</v>
      </c>
    </row>
    <row r="2570" spans="1:4" x14ac:dyDescent="0.3">
      <c r="A2570">
        <v>42023</v>
      </c>
      <c r="B2570">
        <v>2014</v>
      </c>
      <c r="C2570">
        <v>418</v>
      </c>
      <c r="D2570">
        <v>675</v>
      </c>
    </row>
    <row r="2571" spans="1:4" x14ac:dyDescent="0.3">
      <c r="A2571">
        <v>42023</v>
      </c>
      <c r="B2571">
        <v>2015</v>
      </c>
      <c r="C2571">
        <v>394</v>
      </c>
      <c r="D2571">
        <v>700</v>
      </c>
    </row>
    <row r="2572" spans="1:4" x14ac:dyDescent="0.3">
      <c r="A2572">
        <v>42023</v>
      </c>
      <c r="B2572">
        <v>2016</v>
      </c>
      <c r="C2572">
        <v>415</v>
      </c>
      <c r="D2572">
        <v>725</v>
      </c>
    </row>
    <row r="2573" spans="1:4" x14ac:dyDescent="0.3">
      <c r="A2573">
        <v>42023</v>
      </c>
      <c r="B2573">
        <v>2017</v>
      </c>
      <c r="C2573">
        <v>402</v>
      </c>
      <c r="D2573">
        <v>743</v>
      </c>
    </row>
    <row r="2574" spans="1:4" x14ac:dyDescent="0.3">
      <c r="A2574">
        <v>42023</v>
      </c>
      <c r="B2574">
        <v>2018</v>
      </c>
      <c r="C2574">
        <v>409</v>
      </c>
      <c r="D2574">
        <v>727</v>
      </c>
    </row>
    <row r="2575" spans="1:4" x14ac:dyDescent="0.3">
      <c r="A2575">
        <v>42023</v>
      </c>
      <c r="B2575">
        <v>2019</v>
      </c>
      <c r="C2575">
        <v>414</v>
      </c>
      <c r="D2575">
        <v>699</v>
      </c>
    </row>
    <row r="2576" spans="1:4" x14ac:dyDescent="0.3">
      <c r="A2576">
        <v>42025</v>
      </c>
      <c r="B2576">
        <v>2009</v>
      </c>
      <c r="C2576">
        <v>840</v>
      </c>
      <c r="D2576">
        <v>1160</v>
      </c>
    </row>
    <row r="2577" spans="1:4" x14ac:dyDescent="0.3">
      <c r="A2577">
        <v>42025</v>
      </c>
      <c r="B2577">
        <v>2010</v>
      </c>
      <c r="C2577">
        <v>869</v>
      </c>
      <c r="D2577">
        <v>1172</v>
      </c>
    </row>
    <row r="2578" spans="1:4" x14ac:dyDescent="0.3">
      <c r="A2578">
        <v>42025</v>
      </c>
      <c r="B2578">
        <v>2011</v>
      </c>
      <c r="C2578">
        <v>899</v>
      </c>
      <c r="D2578">
        <v>1239</v>
      </c>
    </row>
    <row r="2579" spans="1:4" x14ac:dyDescent="0.3">
      <c r="A2579">
        <v>42025</v>
      </c>
      <c r="B2579">
        <v>2012</v>
      </c>
      <c r="C2579">
        <v>873</v>
      </c>
      <c r="D2579">
        <v>1239</v>
      </c>
    </row>
    <row r="2580" spans="1:4" x14ac:dyDescent="0.3">
      <c r="A2580">
        <v>42025</v>
      </c>
      <c r="B2580">
        <v>2013</v>
      </c>
      <c r="C2580">
        <v>880</v>
      </c>
      <c r="D2580">
        <v>1294</v>
      </c>
    </row>
    <row r="2581" spans="1:4" x14ac:dyDescent="0.3">
      <c r="A2581">
        <v>42025</v>
      </c>
      <c r="B2581">
        <v>2014</v>
      </c>
      <c r="C2581">
        <v>873</v>
      </c>
      <c r="D2581">
        <v>1342</v>
      </c>
    </row>
    <row r="2582" spans="1:4" x14ac:dyDescent="0.3">
      <c r="A2582">
        <v>42025</v>
      </c>
      <c r="B2582">
        <v>2015</v>
      </c>
      <c r="C2582">
        <v>865</v>
      </c>
      <c r="D2582">
        <v>1360</v>
      </c>
    </row>
    <row r="2583" spans="1:4" x14ac:dyDescent="0.3">
      <c r="A2583">
        <v>42025</v>
      </c>
      <c r="B2583">
        <v>2016</v>
      </c>
      <c r="C2583">
        <v>885</v>
      </c>
      <c r="D2583">
        <v>1393</v>
      </c>
    </row>
    <row r="2584" spans="1:4" x14ac:dyDescent="0.3">
      <c r="A2584">
        <v>42025</v>
      </c>
      <c r="B2584">
        <v>2017</v>
      </c>
      <c r="C2584">
        <v>882</v>
      </c>
      <c r="D2584">
        <v>1422</v>
      </c>
    </row>
    <row r="2585" spans="1:4" x14ac:dyDescent="0.3">
      <c r="A2585">
        <v>42025</v>
      </c>
      <c r="B2585">
        <v>2018</v>
      </c>
      <c r="C2585">
        <v>906</v>
      </c>
      <c r="D2585">
        <v>1436</v>
      </c>
    </row>
    <row r="2586" spans="1:4" x14ac:dyDescent="0.3">
      <c r="A2586">
        <v>42025</v>
      </c>
      <c r="B2586">
        <v>2019</v>
      </c>
      <c r="C2586">
        <v>874</v>
      </c>
      <c r="D2586">
        <v>1434</v>
      </c>
    </row>
    <row r="2587" spans="1:4" x14ac:dyDescent="0.3">
      <c r="A2587">
        <v>42026</v>
      </c>
      <c r="B2587">
        <v>2009</v>
      </c>
      <c r="C2587">
        <v>388</v>
      </c>
      <c r="D2587">
        <v>611</v>
      </c>
    </row>
    <row r="2588" spans="1:4" x14ac:dyDescent="0.3">
      <c r="A2588">
        <v>42026</v>
      </c>
      <c r="B2588">
        <v>2010</v>
      </c>
      <c r="C2588">
        <v>366</v>
      </c>
      <c r="D2588">
        <v>626</v>
      </c>
    </row>
    <row r="2589" spans="1:4" x14ac:dyDescent="0.3">
      <c r="A2589">
        <v>42026</v>
      </c>
      <c r="B2589">
        <v>2011</v>
      </c>
      <c r="C2589">
        <v>365</v>
      </c>
      <c r="D2589">
        <v>644</v>
      </c>
    </row>
    <row r="2590" spans="1:4" x14ac:dyDescent="0.3">
      <c r="A2590">
        <v>42026</v>
      </c>
      <c r="B2590">
        <v>2012</v>
      </c>
      <c r="C2590">
        <v>380</v>
      </c>
      <c r="D2590">
        <v>643</v>
      </c>
    </row>
    <row r="2591" spans="1:4" x14ac:dyDescent="0.3">
      <c r="A2591">
        <v>42026</v>
      </c>
      <c r="B2591">
        <v>2013</v>
      </c>
      <c r="C2591">
        <v>401</v>
      </c>
      <c r="D2591">
        <v>633</v>
      </c>
    </row>
    <row r="2592" spans="1:4" x14ac:dyDescent="0.3">
      <c r="A2592">
        <v>42026</v>
      </c>
      <c r="B2592">
        <v>2014</v>
      </c>
      <c r="C2592">
        <v>404</v>
      </c>
      <c r="D2592">
        <v>649</v>
      </c>
    </row>
    <row r="2593" spans="1:4" x14ac:dyDescent="0.3">
      <c r="A2593">
        <v>42026</v>
      </c>
      <c r="B2593">
        <v>2015</v>
      </c>
      <c r="C2593">
        <v>417</v>
      </c>
      <c r="D2593">
        <v>692</v>
      </c>
    </row>
    <row r="2594" spans="1:4" x14ac:dyDescent="0.3">
      <c r="A2594">
        <v>42026</v>
      </c>
      <c r="B2594">
        <v>2016</v>
      </c>
      <c r="C2594">
        <v>391</v>
      </c>
      <c r="D2594">
        <v>712</v>
      </c>
    </row>
    <row r="2595" spans="1:4" x14ac:dyDescent="0.3">
      <c r="A2595">
        <v>42026</v>
      </c>
      <c r="B2595">
        <v>2017</v>
      </c>
      <c r="C2595">
        <v>383</v>
      </c>
      <c r="D2595">
        <v>717</v>
      </c>
    </row>
    <row r="2596" spans="1:4" x14ac:dyDescent="0.3">
      <c r="A2596">
        <v>42026</v>
      </c>
      <c r="B2596">
        <v>2018</v>
      </c>
      <c r="C2596">
        <v>351</v>
      </c>
      <c r="D2596">
        <v>702</v>
      </c>
    </row>
    <row r="2597" spans="1:4" x14ac:dyDescent="0.3">
      <c r="A2597">
        <v>42026</v>
      </c>
      <c r="B2597">
        <v>2019</v>
      </c>
      <c r="C2597">
        <v>365</v>
      </c>
      <c r="D2597">
        <v>679</v>
      </c>
    </row>
    <row r="2598" spans="1:4" x14ac:dyDescent="0.3">
      <c r="A2598">
        <v>42028</v>
      </c>
      <c r="B2598">
        <v>2009</v>
      </c>
      <c r="C2598">
        <v>885</v>
      </c>
      <c r="D2598">
        <v>1402</v>
      </c>
    </row>
    <row r="2599" spans="1:4" x14ac:dyDescent="0.3">
      <c r="A2599">
        <v>42028</v>
      </c>
      <c r="B2599">
        <v>2010</v>
      </c>
      <c r="C2599">
        <v>932</v>
      </c>
      <c r="D2599">
        <v>1433</v>
      </c>
    </row>
    <row r="2600" spans="1:4" x14ac:dyDescent="0.3">
      <c r="A2600">
        <v>42028</v>
      </c>
      <c r="B2600">
        <v>2011</v>
      </c>
      <c r="C2600">
        <v>940</v>
      </c>
      <c r="D2600">
        <v>1409</v>
      </c>
    </row>
    <row r="2601" spans="1:4" x14ac:dyDescent="0.3">
      <c r="A2601">
        <v>42028</v>
      </c>
      <c r="B2601">
        <v>2012</v>
      </c>
      <c r="C2601">
        <v>925</v>
      </c>
      <c r="D2601">
        <v>1454</v>
      </c>
    </row>
    <row r="2602" spans="1:4" x14ac:dyDescent="0.3">
      <c r="A2602">
        <v>42028</v>
      </c>
      <c r="B2602">
        <v>2013</v>
      </c>
      <c r="C2602">
        <v>931</v>
      </c>
      <c r="D2602">
        <v>1419</v>
      </c>
    </row>
    <row r="2603" spans="1:4" x14ac:dyDescent="0.3">
      <c r="A2603">
        <v>42028</v>
      </c>
      <c r="B2603">
        <v>2014</v>
      </c>
      <c r="C2603">
        <v>886</v>
      </c>
      <c r="D2603">
        <v>1442</v>
      </c>
    </row>
    <row r="2604" spans="1:4" x14ac:dyDescent="0.3">
      <c r="A2604">
        <v>42028</v>
      </c>
      <c r="B2604">
        <v>2015</v>
      </c>
      <c r="C2604">
        <v>884</v>
      </c>
      <c r="D2604">
        <v>1454</v>
      </c>
    </row>
    <row r="2605" spans="1:4" x14ac:dyDescent="0.3">
      <c r="A2605">
        <v>42028</v>
      </c>
      <c r="B2605">
        <v>2016</v>
      </c>
      <c r="C2605">
        <v>870</v>
      </c>
      <c r="D2605">
        <v>1490</v>
      </c>
    </row>
    <row r="2606" spans="1:4" x14ac:dyDescent="0.3">
      <c r="A2606">
        <v>42028</v>
      </c>
      <c r="B2606">
        <v>2017</v>
      </c>
      <c r="C2606">
        <v>867</v>
      </c>
      <c r="D2606">
        <v>1470</v>
      </c>
    </row>
    <row r="2607" spans="1:4" x14ac:dyDescent="0.3">
      <c r="A2607">
        <v>42028</v>
      </c>
      <c r="B2607">
        <v>2018</v>
      </c>
      <c r="C2607">
        <v>878</v>
      </c>
      <c r="D2607">
        <v>1485</v>
      </c>
    </row>
    <row r="2608" spans="1:4" x14ac:dyDescent="0.3">
      <c r="A2608">
        <v>42028</v>
      </c>
      <c r="B2608">
        <v>2019</v>
      </c>
      <c r="C2608">
        <v>844</v>
      </c>
      <c r="D2608">
        <v>1515</v>
      </c>
    </row>
    <row r="2609" spans="1:4" x14ac:dyDescent="0.3">
      <c r="A2609">
        <v>43002</v>
      </c>
      <c r="B2609">
        <v>2009</v>
      </c>
      <c r="C2609">
        <v>476</v>
      </c>
      <c r="D2609">
        <v>718</v>
      </c>
    </row>
    <row r="2610" spans="1:4" x14ac:dyDescent="0.3">
      <c r="A2610">
        <v>43002</v>
      </c>
      <c r="B2610">
        <v>2010</v>
      </c>
      <c r="C2610">
        <v>495</v>
      </c>
      <c r="D2610">
        <v>720</v>
      </c>
    </row>
    <row r="2611" spans="1:4" x14ac:dyDescent="0.3">
      <c r="A2611">
        <v>43002</v>
      </c>
      <c r="B2611">
        <v>2011</v>
      </c>
      <c r="C2611">
        <v>491</v>
      </c>
      <c r="D2611">
        <v>725</v>
      </c>
    </row>
    <row r="2612" spans="1:4" x14ac:dyDescent="0.3">
      <c r="A2612">
        <v>43002</v>
      </c>
      <c r="B2612">
        <v>2012</v>
      </c>
      <c r="C2612">
        <v>508</v>
      </c>
      <c r="D2612">
        <v>715</v>
      </c>
    </row>
    <row r="2613" spans="1:4" x14ac:dyDescent="0.3">
      <c r="A2613">
        <v>43002</v>
      </c>
      <c r="B2613">
        <v>2013</v>
      </c>
      <c r="C2613">
        <v>538</v>
      </c>
      <c r="D2613">
        <v>732</v>
      </c>
    </row>
    <row r="2614" spans="1:4" x14ac:dyDescent="0.3">
      <c r="A2614">
        <v>43002</v>
      </c>
      <c r="B2614">
        <v>2014</v>
      </c>
      <c r="C2614">
        <v>532</v>
      </c>
      <c r="D2614">
        <v>745</v>
      </c>
    </row>
    <row r="2615" spans="1:4" x14ac:dyDescent="0.3">
      <c r="A2615">
        <v>43002</v>
      </c>
      <c r="B2615">
        <v>2015</v>
      </c>
      <c r="C2615">
        <v>512</v>
      </c>
      <c r="D2615">
        <v>773</v>
      </c>
    </row>
    <row r="2616" spans="1:4" x14ac:dyDescent="0.3">
      <c r="A2616">
        <v>43002</v>
      </c>
      <c r="B2616">
        <v>2016</v>
      </c>
      <c r="C2616">
        <v>529</v>
      </c>
      <c r="D2616">
        <v>794</v>
      </c>
    </row>
    <row r="2617" spans="1:4" x14ac:dyDescent="0.3">
      <c r="A2617">
        <v>43002</v>
      </c>
      <c r="B2617">
        <v>2017</v>
      </c>
      <c r="C2617">
        <v>501</v>
      </c>
      <c r="D2617">
        <v>833</v>
      </c>
    </row>
    <row r="2618" spans="1:4" x14ac:dyDescent="0.3">
      <c r="A2618">
        <v>43002</v>
      </c>
      <c r="B2618">
        <v>2018</v>
      </c>
      <c r="C2618">
        <v>496</v>
      </c>
      <c r="D2618">
        <v>809</v>
      </c>
    </row>
    <row r="2619" spans="1:4" x14ac:dyDescent="0.3">
      <c r="A2619">
        <v>43002</v>
      </c>
      <c r="B2619">
        <v>2019</v>
      </c>
      <c r="C2619">
        <v>487</v>
      </c>
      <c r="D2619">
        <v>801</v>
      </c>
    </row>
    <row r="2620" spans="1:4" x14ac:dyDescent="0.3">
      <c r="A2620">
        <v>43005</v>
      </c>
      <c r="B2620">
        <v>2009</v>
      </c>
      <c r="C2620">
        <v>832</v>
      </c>
      <c r="D2620">
        <v>1142</v>
      </c>
    </row>
    <row r="2621" spans="1:4" x14ac:dyDescent="0.3">
      <c r="A2621">
        <v>43005</v>
      </c>
      <c r="B2621">
        <v>2010</v>
      </c>
      <c r="C2621">
        <v>826</v>
      </c>
      <c r="D2621">
        <v>1152</v>
      </c>
    </row>
    <row r="2622" spans="1:4" x14ac:dyDescent="0.3">
      <c r="A2622">
        <v>43005</v>
      </c>
      <c r="B2622">
        <v>2011</v>
      </c>
      <c r="C2622">
        <v>787</v>
      </c>
      <c r="D2622">
        <v>1190</v>
      </c>
    </row>
    <row r="2623" spans="1:4" x14ac:dyDescent="0.3">
      <c r="A2623">
        <v>43005</v>
      </c>
      <c r="B2623">
        <v>2012</v>
      </c>
      <c r="C2623">
        <v>806</v>
      </c>
      <c r="D2623">
        <v>1230</v>
      </c>
    </row>
    <row r="2624" spans="1:4" x14ac:dyDescent="0.3">
      <c r="A2624">
        <v>43005</v>
      </c>
      <c r="B2624">
        <v>2013</v>
      </c>
      <c r="C2624">
        <v>824</v>
      </c>
      <c r="D2624">
        <v>1235</v>
      </c>
    </row>
    <row r="2625" spans="1:4" x14ac:dyDescent="0.3">
      <c r="A2625">
        <v>43005</v>
      </c>
      <c r="B2625">
        <v>2014</v>
      </c>
      <c r="C2625">
        <v>825</v>
      </c>
      <c r="D2625">
        <v>1266</v>
      </c>
    </row>
    <row r="2626" spans="1:4" x14ac:dyDescent="0.3">
      <c r="A2626">
        <v>43005</v>
      </c>
      <c r="B2626">
        <v>2015</v>
      </c>
      <c r="C2626">
        <v>814</v>
      </c>
      <c r="D2626">
        <v>1298</v>
      </c>
    </row>
    <row r="2627" spans="1:4" x14ac:dyDescent="0.3">
      <c r="A2627">
        <v>43005</v>
      </c>
      <c r="B2627">
        <v>2016</v>
      </c>
      <c r="C2627">
        <v>784</v>
      </c>
      <c r="D2627">
        <v>1321</v>
      </c>
    </row>
    <row r="2628" spans="1:4" x14ac:dyDescent="0.3">
      <c r="A2628">
        <v>43005</v>
      </c>
      <c r="B2628">
        <v>2017</v>
      </c>
      <c r="C2628">
        <v>728</v>
      </c>
      <c r="D2628">
        <v>1322</v>
      </c>
    </row>
    <row r="2629" spans="1:4" x14ac:dyDescent="0.3">
      <c r="A2629">
        <v>43005</v>
      </c>
      <c r="B2629">
        <v>2018</v>
      </c>
      <c r="C2629">
        <v>754</v>
      </c>
      <c r="D2629">
        <v>1305</v>
      </c>
    </row>
    <row r="2630" spans="1:4" x14ac:dyDescent="0.3">
      <c r="A2630">
        <v>43005</v>
      </c>
      <c r="B2630">
        <v>2019</v>
      </c>
      <c r="C2630">
        <v>783</v>
      </c>
      <c r="D2630">
        <v>1302</v>
      </c>
    </row>
    <row r="2631" spans="1:4" x14ac:dyDescent="0.3">
      <c r="A2631">
        <v>43007</v>
      </c>
      <c r="B2631">
        <v>2009</v>
      </c>
      <c r="C2631">
        <v>222</v>
      </c>
      <c r="D2631">
        <v>329</v>
      </c>
    </row>
    <row r="2632" spans="1:4" x14ac:dyDescent="0.3">
      <c r="A2632">
        <v>43007</v>
      </c>
      <c r="B2632">
        <v>2010</v>
      </c>
      <c r="C2632">
        <v>224</v>
      </c>
      <c r="D2632">
        <v>321</v>
      </c>
    </row>
    <row r="2633" spans="1:4" x14ac:dyDescent="0.3">
      <c r="A2633">
        <v>43007</v>
      </c>
      <c r="B2633">
        <v>2011</v>
      </c>
      <c r="C2633">
        <v>221</v>
      </c>
      <c r="D2633">
        <v>338</v>
      </c>
    </row>
    <row r="2634" spans="1:4" x14ac:dyDescent="0.3">
      <c r="A2634">
        <v>43007</v>
      </c>
      <c r="B2634">
        <v>2012</v>
      </c>
      <c r="C2634">
        <v>211</v>
      </c>
      <c r="D2634">
        <v>327</v>
      </c>
    </row>
    <row r="2635" spans="1:4" x14ac:dyDescent="0.3">
      <c r="A2635">
        <v>43007</v>
      </c>
      <c r="B2635">
        <v>2013</v>
      </c>
      <c r="C2635">
        <v>193</v>
      </c>
      <c r="D2635">
        <v>335</v>
      </c>
    </row>
    <row r="2636" spans="1:4" x14ac:dyDescent="0.3">
      <c r="A2636">
        <v>43007</v>
      </c>
      <c r="B2636">
        <v>2014</v>
      </c>
      <c r="C2636">
        <v>201</v>
      </c>
      <c r="D2636">
        <v>341</v>
      </c>
    </row>
    <row r="2637" spans="1:4" x14ac:dyDescent="0.3">
      <c r="A2637">
        <v>43007</v>
      </c>
      <c r="B2637">
        <v>2015</v>
      </c>
      <c r="C2637">
        <v>197</v>
      </c>
      <c r="D2637">
        <v>352</v>
      </c>
    </row>
    <row r="2638" spans="1:4" x14ac:dyDescent="0.3">
      <c r="A2638">
        <v>43007</v>
      </c>
      <c r="B2638">
        <v>2016</v>
      </c>
      <c r="C2638">
        <v>196</v>
      </c>
      <c r="D2638">
        <v>346</v>
      </c>
    </row>
    <row r="2639" spans="1:4" x14ac:dyDescent="0.3">
      <c r="A2639">
        <v>43007</v>
      </c>
      <c r="B2639">
        <v>2017</v>
      </c>
      <c r="C2639">
        <v>196</v>
      </c>
      <c r="D2639">
        <v>343</v>
      </c>
    </row>
    <row r="2640" spans="1:4" x14ac:dyDescent="0.3">
      <c r="A2640">
        <v>43007</v>
      </c>
      <c r="B2640">
        <v>2018</v>
      </c>
      <c r="C2640">
        <v>191</v>
      </c>
      <c r="D2640">
        <v>344</v>
      </c>
    </row>
    <row r="2641" spans="1:4" x14ac:dyDescent="0.3">
      <c r="A2641">
        <v>43007</v>
      </c>
      <c r="B2641">
        <v>2019</v>
      </c>
      <c r="C2641">
        <v>203</v>
      </c>
      <c r="D2641">
        <v>316</v>
      </c>
    </row>
    <row r="2642" spans="1:4" x14ac:dyDescent="0.3">
      <c r="A2642">
        <v>43010</v>
      </c>
      <c r="B2642">
        <v>2009</v>
      </c>
      <c r="C2642">
        <v>802</v>
      </c>
      <c r="D2642">
        <v>1279</v>
      </c>
    </row>
    <row r="2643" spans="1:4" x14ac:dyDescent="0.3">
      <c r="A2643">
        <v>43010</v>
      </c>
      <c r="B2643">
        <v>2010</v>
      </c>
      <c r="C2643">
        <v>817</v>
      </c>
      <c r="D2643">
        <v>1259</v>
      </c>
    </row>
    <row r="2644" spans="1:4" x14ac:dyDescent="0.3">
      <c r="A2644">
        <v>43010</v>
      </c>
      <c r="B2644">
        <v>2011</v>
      </c>
      <c r="C2644">
        <v>885</v>
      </c>
      <c r="D2644">
        <v>1237</v>
      </c>
    </row>
    <row r="2645" spans="1:4" x14ac:dyDescent="0.3">
      <c r="A2645">
        <v>43010</v>
      </c>
      <c r="B2645">
        <v>2012</v>
      </c>
      <c r="C2645">
        <v>867</v>
      </c>
      <c r="D2645">
        <v>1251</v>
      </c>
    </row>
    <row r="2646" spans="1:4" x14ac:dyDescent="0.3">
      <c r="A2646">
        <v>43010</v>
      </c>
      <c r="B2646">
        <v>2013</v>
      </c>
      <c r="C2646">
        <v>884</v>
      </c>
      <c r="D2646">
        <v>1273</v>
      </c>
    </row>
    <row r="2647" spans="1:4" x14ac:dyDescent="0.3">
      <c r="A2647">
        <v>43010</v>
      </c>
      <c r="B2647">
        <v>2014</v>
      </c>
      <c r="C2647">
        <v>836</v>
      </c>
      <c r="D2647">
        <v>1286</v>
      </c>
    </row>
    <row r="2648" spans="1:4" x14ac:dyDescent="0.3">
      <c r="A2648">
        <v>43010</v>
      </c>
      <c r="B2648">
        <v>2015</v>
      </c>
      <c r="C2648">
        <v>769</v>
      </c>
      <c r="D2648">
        <v>1327</v>
      </c>
    </row>
    <row r="2649" spans="1:4" x14ac:dyDescent="0.3">
      <c r="A2649">
        <v>43010</v>
      </c>
      <c r="B2649">
        <v>2016</v>
      </c>
      <c r="C2649">
        <v>764</v>
      </c>
      <c r="D2649">
        <v>1305</v>
      </c>
    </row>
    <row r="2650" spans="1:4" x14ac:dyDescent="0.3">
      <c r="A2650">
        <v>43010</v>
      </c>
      <c r="B2650">
        <v>2017</v>
      </c>
      <c r="C2650">
        <v>770</v>
      </c>
      <c r="D2650">
        <v>1340</v>
      </c>
    </row>
    <row r="2651" spans="1:4" x14ac:dyDescent="0.3">
      <c r="A2651">
        <v>43010</v>
      </c>
      <c r="B2651">
        <v>2018</v>
      </c>
      <c r="C2651">
        <v>776</v>
      </c>
      <c r="D2651">
        <v>1296</v>
      </c>
    </row>
    <row r="2652" spans="1:4" x14ac:dyDescent="0.3">
      <c r="A2652">
        <v>43010</v>
      </c>
      <c r="B2652">
        <v>2019</v>
      </c>
      <c r="C2652">
        <v>751</v>
      </c>
      <c r="D2652">
        <v>1313</v>
      </c>
    </row>
    <row r="2653" spans="1:4" x14ac:dyDescent="0.3">
      <c r="A2653">
        <v>43014</v>
      </c>
      <c r="B2653">
        <v>2009</v>
      </c>
      <c r="C2653">
        <v>248</v>
      </c>
      <c r="D2653">
        <v>381</v>
      </c>
    </row>
    <row r="2654" spans="1:4" x14ac:dyDescent="0.3">
      <c r="A2654">
        <v>43014</v>
      </c>
      <c r="B2654">
        <v>2010</v>
      </c>
      <c r="C2654">
        <v>246</v>
      </c>
      <c r="D2654">
        <v>393</v>
      </c>
    </row>
    <row r="2655" spans="1:4" x14ac:dyDescent="0.3">
      <c r="A2655">
        <v>43014</v>
      </c>
      <c r="B2655">
        <v>2011</v>
      </c>
      <c r="C2655">
        <v>269</v>
      </c>
      <c r="D2655">
        <v>396</v>
      </c>
    </row>
    <row r="2656" spans="1:4" x14ac:dyDescent="0.3">
      <c r="A2656">
        <v>43014</v>
      </c>
      <c r="B2656">
        <v>2012</v>
      </c>
      <c r="C2656">
        <v>273</v>
      </c>
      <c r="D2656">
        <v>397</v>
      </c>
    </row>
    <row r="2657" spans="1:4" x14ac:dyDescent="0.3">
      <c r="A2657">
        <v>43014</v>
      </c>
      <c r="B2657">
        <v>2013</v>
      </c>
      <c r="C2657">
        <v>286</v>
      </c>
      <c r="D2657">
        <v>418</v>
      </c>
    </row>
    <row r="2658" spans="1:4" x14ac:dyDescent="0.3">
      <c r="A2658">
        <v>43014</v>
      </c>
      <c r="B2658">
        <v>2014</v>
      </c>
      <c r="C2658">
        <v>266</v>
      </c>
      <c r="D2658">
        <v>419</v>
      </c>
    </row>
    <row r="2659" spans="1:4" x14ac:dyDescent="0.3">
      <c r="A2659">
        <v>43014</v>
      </c>
      <c r="B2659">
        <v>2015</v>
      </c>
      <c r="C2659">
        <v>269</v>
      </c>
      <c r="D2659">
        <v>432</v>
      </c>
    </row>
    <row r="2660" spans="1:4" x14ac:dyDescent="0.3">
      <c r="A2660">
        <v>43014</v>
      </c>
      <c r="B2660">
        <v>2016</v>
      </c>
      <c r="C2660">
        <v>265</v>
      </c>
      <c r="D2660">
        <v>412</v>
      </c>
    </row>
    <row r="2661" spans="1:4" x14ac:dyDescent="0.3">
      <c r="A2661">
        <v>43014</v>
      </c>
      <c r="B2661">
        <v>2017</v>
      </c>
      <c r="C2661">
        <v>267</v>
      </c>
      <c r="D2661">
        <v>412</v>
      </c>
    </row>
    <row r="2662" spans="1:4" x14ac:dyDescent="0.3">
      <c r="A2662">
        <v>43014</v>
      </c>
      <c r="B2662">
        <v>2018</v>
      </c>
      <c r="C2662">
        <v>270</v>
      </c>
      <c r="D2662">
        <v>403</v>
      </c>
    </row>
    <row r="2663" spans="1:4" x14ac:dyDescent="0.3">
      <c r="A2663">
        <v>43014</v>
      </c>
      <c r="B2663">
        <v>2019</v>
      </c>
      <c r="C2663">
        <v>245</v>
      </c>
      <c r="D2663">
        <v>410</v>
      </c>
    </row>
    <row r="2664" spans="1:4" x14ac:dyDescent="0.3">
      <c r="A2664">
        <v>43018</v>
      </c>
      <c r="B2664">
        <v>2009</v>
      </c>
      <c r="C2664">
        <v>502</v>
      </c>
      <c r="D2664">
        <v>739</v>
      </c>
    </row>
    <row r="2665" spans="1:4" x14ac:dyDescent="0.3">
      <c r="A2665">
        <v>43018</v>
      </c>
      <c r="B2665">
        <v>2010</v>
      </c>
      <c r="C2665">
        <v>498</v>
      </c>
      <c r="D2665">
        <v>760</v>
      </c>
    </row>
    <row r="2666" spans="1:4" x14ac:dyDescent="0.3">
      <c r="A2666">
        <v>43018</v>
      </c>
      <c r="B2666">
        <v>2011</v>
      </c>
      <c r="C2666">
        <v>498</v>
      </c>
      <c r="D2666">
        <v>739</v>
      </c>
    </row>
    <row r="2667" spans="1:4" x14ac:dyDescent="0.3">
      <c r="A2667">
        <v>43018</v>
      </c>
      <c r="B2667">
        <v>2012</v>
      </c>
      <c r="C2667">
        <v>524</v>
      </c>
      <c r="D2667">
        <v>763</v>
      </c>
    </row>
    <row r="2668" spans="1:4" x14ac:dyDescent="0.3">
      <c r="A2668">
        <v>43018</v>
      </c>
      <c r="B2668">
        <v>2013</v>
      </c>
      <c r="C2668">
        <v>501</v>
      </c>
      <c r="D2668">
        <v>790</v>
      </c>
    </row>
    <row r="2669" spans="1:4" x14ac:dyDescent="0.3">
      <c r="A2669">
        <v>43018</v>
      </c>
      <c r="B2669">
        <v>2014</v>
      </c>
      <c r="C2669">
        <v>499</v>
      </c>
      <c r="D2669">
        <v>807</v>
      </c>
    </row>
    <row r="2670" spans="1:4" x14ac:dyDescent="0.3">
      <c r="A2670">
        <v>43018</v>
      </c>
      <c r="B2670">
        <v>2015</v>
      </c>
      <c r="C2670">
        <v>480</v>
      </c>
      <c r="D2670">
        <v>831</v>
      </c>
    </row>
    <row r="2671" spans="1:4" x14ac:dyDescent="0.3">
      <c r="A2671">
        <v>43018</v>
      </c>
      <c r="B2671">
        <v>2016</v>
      </c>
      <c r="C2671">
        <v>496</v>
      </c>
      <c r="D2671">
        <v>844</v>
      </c>
    </row>
    <row r="2672" spans="1:4" x14ac:dyDescent="0.3">
      <c r="A2672">
        <v>43018</v>
      </c>
      <c r="B2672">
        <v>2017</v>
      </c>
      <c r="C2672">
        <v>493</v>
      </c>
      <c r="D2672">
        <v>845</v>
      </c>
    </row>
    <row r="2673" spans="1:4" x14ac:dyDescent="0.3">
      <c r="A2673">
        <v>43018</v>
      </c>
      <c r="B2673">
        <v>2018</v>
      </c>
      <c r="C2673">
        <v>506</v>
      </c>
      <c r="D2673">
        <v>856</v>
      </c>
    </row>
    <row r="2674" spans="1:4" x14ac:dyDescent="0.3">
      <c r="A2674">
        <v>43018</v>
      </c>
      <c r="B2674">
        <v>2019</v>
      </c>
      <c r="C2674">
        <v>510</v>
      </c>
      <c r="D2674">
        <v>836</v>
      </c>
    </row>
    <row r="2675" spans="1:4" x14ac:dyDescent="0.3">
      <c r="A2675">
        <v>44012</v>
      </c>
      <c r="B2675">
        <v>2009</v>
      </c>
      <c r="C2675">
        <v>451</v>
      </c>
      <c r="D2675">
        <v>771</v>
      </c>
    </row>
    <row r="2676" spans="1:4" x14ac:dyDescent="0.3">
      <c r="A2676">
        <v>44012</v>
      </c>
      <c r="B2676">
        <v>2010</v>
      </c>
      <c r="C2676">
        <v>456</v>
      </c>
      <c r="D2676">
        <v>792</v>
      </c>
    </row>
    <row r="2677" spans="1:4" x14ac:dyDescent="0.3">
      <c r="A2677">
        <v>44012</v>
      </c>
      <c r="B2677">
        <v>2011</v>
      </c>
      <c r="C2677">
        <v>487</v>
      </c>
      <c r="D2677">
        <v>821</v>
      </c>
    </row>
    <row r="2678" spans="1:4" x14ac:dyDescent="0.3">
      <c r="A2678">
        <v>44012</v>
      </c>
      <c r="B2678">
        <v>2012</v>
      </c>
      <c r="C2678">
        <v>509</v>
      </c>
      <c r="D2678">
        <v>812</v>
      </c>
    </row>
    <row r="2679" spans="1:4" x14ac:dyDescent="0.3">
      <c r="A2679">
        <v>44012</v>
      </c>
      <c r="B2679">
        <v>2013</v>
      </c>
      <c r="C2679">
        <v>512</v>
      </c>
      <c r="D2679">
        <v>825</v>
      </c>
    </row>
    <row r="2680" spans="1:4" x14ac:dyDescent="0.3">
      <c r="A2680">
        <v>44012</v>
      </c>
      <c r="B2680">
        <v>2014</v>
      </c>
      <c r="C2680">
        <v>504</v>
      </c>
      <c r="D2680">
        <v>859</v>
      </c>
    </row>
    <row r="2681" spans="1:4" x14ac:dyDescent="0.3">
      <c r="A2681">
        <v>44012</v>
      </c>
      <c r="B2681">
        <v>2015</v>
      </c>
      <c r="C2681">
        <v>502</v>
      </c>
      <c r="D2681">
        <v>898</v>
      </c>
    </row>
    <row r="2682" spans="1:4" x14ac:dyDescent="0.3">
      <c r="A2682">
        <v>44012</v>
      </c>
      <c r="B2682">
        <v>2016</v>
      </c>
      <c r="C2682">
        <v>517</v>
      </c>
      <c r="D2682">
        <v>916</v>
      </c>
    </row>
    <row r="2683" spans="1:4" x14ac:dyDescent="0.3">
      <c r="A2683">
        <v>44012</v>
      </c>
      <c r="B2683">
        <v>2017</v>
      </c>
      <c r="C2683">
        <v>528</v>
      </c>
      <c r="D2683">
        <v>930</v>
      </c>
    </row>
    <row r="2684" spans="1:4" x14ac:dyDescent="0.3">
      <c r="A2684">
        <v>44012</v>
      </c>
      <c r="B2684">
        <v>2018</v>
      </c>
      <c r="C2684">
        <v>513</v>
      </c>
      <c r="D2684">
        <v>943</v>
      </c>
    </row>
    <row r="2685" spans="1:4" x14ac:dyDescent="0.3">
      <c r="A2685">
        <v>44012</v>
      </c>
      <c r="B2685">
        <v>2019</v>
      </c>
      <c r="C2685">
        <v>496</v>
      </c>
      <c r="D2685">
        <v>939</v>
      </c>
    </row>
    <row r="2686" spans="1:4" x14ac:dyDescent="0.3">
      <c r="A2686">
        <v>44013</v>
      </c>
      <c r="B2686">
        <v>2009</v>
      </c>
      <c r="C2686">
        <v>825</v>
      </c>
      <c r="D2686">
        <v>1241</v>
      </c>
    </row>
    <row r="2687" spans="1:4" x14ac:dyDescent="0.3">
      <c r="A2687">
        <v>44013</v>
      </c>
      <c r="B2687">
        <v>2010</v>
      </c>
      <c r="C2687">
        <v>889</v>
      </c>
      <c r="D2687">
        <v>1240</v>
      </c>
    </row>
    <row r="2688" spans="1:4" x14ac:dyDescent="0.3">
      <c r="A2688">
        <v>44013</v>
      </c>
      <c r="B2688">
        <v>2011</v>
      </c>
      <c r="C2688">
        <v>930</v>
      </c>
      <c r="D2688">
        <v>1293</v>
      </c>
    </row>
    <row r="2689" spans="1:4" x14ac:dyDescent="0.3">
      <c r="A2689">
        <v>44013</v>
      </c>
      <c r="B2689">
        <v>2012</v>
      </c>
      <c r="C2689">
        <v>906</v>
      </c>
      <c r="D2689">
        <v>1310</v>
      </c>
    </row>
    <row r="2690" spans="1:4" x14ac:dyDescent="0.3">
      <c r="A2690">
        <v>44013</v>
      </c>
      <c r="B2690">
        <v>2013</v>
      </c>
      <c r="C2690">
        <v>891</v>
      </c>
      <c r="D2690">
        <v>1367</v>
      </c>
    </row>
    <row r="2691" spans="1:4" x14ac:dyDescent="0.3">
      <c r="A2691">
        <v>44013</v>
      </c>
      <c r="B2691">
        <v>2014</v>
      </c>
      <c r="C2691">
        <v>887</v>
      </c>
      <c r="D2691">
        <v>1374</v>
      </c>
    </row>
    <row r="2692" spans="1:4" x14ac:dyDescent="0.3">
      <c r="A2692">
        <v>44013</v>
      </c>
      <c r="B2692">
        <v>2015</v>
      </c>
      <c r="C2692">
        <v>889</v>
      </c>
      <c r="D2692">
        <v>1411</v>
      </c>
    </row>
    <row r="2693" spans="1:4" x14ac:dyDescent="0.3">
      <c r="A2693">
        <v>44013</v>
      </c>
      <c r="B2693">
        <v>2016</v>
      </c>
      <c r="C2693">
        <v>832</v>
      </c>
      <c r="D2693">
        <v>1462</v>
      </c>
    </row>
    <row r="2694" spans="1:4" x14ac:dyDescent="0.3">
      <c r="A2694">
        <v>44013</v>
      </c>
      <c r="B2694">
        <v>2017</v>
      </c>
      <c r="C2694">
        <v>779</v>
      </c>
      <c r="D2694">
        <v>1476</v>
      </c>
    </row>
    <row r="2695" spans="1:4" x14ac:dyDescent="0.3">
      <c r="A2695">
        <v>44013</v>
      </c>
      <c r="B2695">
        <v>2018</v>
      </c>
      <c r="C2695">
        <v>758</v>
      </c>
      <c r="D2695">
        <v>1473</v>
      </c>
    </row>
    <row r="2696" spans="1:4" x14ac:dyDescent="0.3">
      <c r="A2696">
        <v>44013</v>
      </c>
      <c r="B2696">
        <v>2019</v>
      </c>
      <c r="C2696">
        <v>788</v>
      </c>
      <c r="D2696">
        <v>1425</v>
      </c>
    </row>
    <row r="2697" spans="1:4" x14ac:dyDescent="0.3">
      <c r="A2697">
        <v>44019</v>
      </c>
      <c r="B2697">
        <v>2009</v>
      </c>
      <c r="C2697">
        <v>1445</v>
      </c>
      <c r="D2697">
        <v>2217</v>
      </c>
    </row>
    <row r="2698" spans="1:4" x14ac:dyDescent="0.3">
      <c r="A2698">
        <v>44019</v>
      </c>
      <c r="B2698">
        <v>2010</v>
      </c>
      <c r="C2698">
        <v>1488</v>
      </c>
      <c r="D2698">
        <v>2253</v>
      </c>
    </row>
    <row r="2699" spans="1:4" x14ac:dyDescent="0.3">
      <c r="A2699">
        <v>44019</v>
      </c>
      <c r="B2699">
        <v>2011</v>
      </c>
      <c r="C2699">
        <v>1452</v>
      </c>
      <c r="D2699">
        <v>2271</v>
      </c>
    </row>
    <row r="2700" spans="1:4" x14ac:dyDescent="0.3">
      <c r="A2700">
        <v>44019</v>
      </c>
      <c r="B2700">
        <v>2012</v>
      </c>
      <c r="C2700">
        <v>1467</v>
      </c>
      <c r="D2700">
        <v>2307</v>
      </c>
    </row>
    <row r="2701" spans="1:4" x14ac:dyDescent="0.3">
      <c r="A2701">
        <v>44019</v>
      </c>
      <c r="B2701">
        <v>2013</v>
      </c>
      <c r="C2701">
        <v>1473</v>
      </c>
      <c r="D2701">
        <v>2305</v>
      </c>
    </row>
    <row r="2702" spans="1:4" x14ac:dyDescent="0.3">
      <c r="A2702">
        <v>44019</v>
      </c>
      <c r="B2702">
        <v>2014</v>
      </c>
      <c r="C2702">
        <v>1483</v>
      </c>
      <c r="D2702">
        <v>2375</v>
      </c>
    </row>
    <row r="2703" spans="1:4" x14ac:dyDescent="0.3">
      <c r="A2703">
        <v>44019</v>
      </c>
      <c r="B2703">
        <v>2015</v>
      </c>
      <c r="C2703">
        <v>1482</v>
      </c>
      <c r="D2703">
        <v>2440</v>
      </c>
    </row>
    <row r="2704" spans="1:4" x14ac:dyDescent="0.3">
      <c r="A2704">
        <v>44019</v>
      </c>
      <c r="B2704">
        <v>2016</v>
      </c>
      <c r="C2704">
        <v>1474</v>
      </c>
      <c r="D2704">
        <v>2503</v>
      </c>
    </row>
    <row r="2705" spans="1:4" x14ac:dyDescent="0.3">
      <c r="A2705">
        <v>44019</v>
      </c>
      <c r="B2705">
        <v>2017</v>
      </c>
      <c r="C2705">
        <v>1512</v>
      </c>
      <c r="D2705">
        <v>2513</v>
      </c>
    </row>
    <row r="2706" spans="1:4" x14ac:dyDescent="0.3">
      <c r="A2706">
        <v>44019</v>
      </c>
      <c r="B2706">
        <v>2018</v>
      </c>
      <c r="C2706">
        <v>1478</v>
      </c>
      <c r="D2706">
        <v>2538</v>
      </c>
    </row>
    <row r="2707" spans="1:4" x14ac:dyDescent="0.3">
      <c r="A2707">
        <v>44019</v>
      </c>
      <c r="B2707">
        <v>2019</v>
      </c>
      <c r="C2707">
        <v>1482</v>
      </c>
      <c r="D2707">
        <v>2499</v>
      </c>
    </row>
    <row r="2708" spans="1:4" x14ac:dyDescent="0.3">
      <c r="A2708">
        <v>44020</v>
      </c>
      <c r="B2708">
        <v>2009</v>
      </c>
      <c r="C2708">
        <v>433</v>
      </c>
      <c r="D2708">
        <v>716</v>
      </c>
    </row>
    <row r="2709" spans="1:4" x14ac:dyDescent="0.3">
      <c r="A2709">
        <v>44020</v>
      </c>
      <c r="B2709">
        <v>2010</v>
      </c>
      <c r="C2709">
        <v>443</v>
      </c>
      <c r="D2709">
        <v>699</v>
      </c>
    </row>
    <row r="2710" spans="1:4" x14ac:dyDescent="0.3">
      <c r="A2710">
        <v>44020</v>
      </c>
      <c r="B2710">
        <v>2011</v>
      </c>
      <c r="C2710">
        <v>460</v>
      </c>
      <c r="D2710">
        <v>693</v>
      </c>
    </row>
    <row r="2711" spans="1:4" x14ac:dyDescent="0.3">
      <c r="A2711">
        <v>44020</v>
      </c>
      <c r="B2711">
        <v>2012</v>
      </c>
      <c r="C2711">
        <v>446</v>
      </c>
      <c r="D2711">
        <v>706</v>
      </c>
    </row>
    <row r="2712" spans="1:4" x14ac:dyDescent="0.3">
      <c r="A2712">
        <v>44020</v>
      </c>
      <c r="B2712">
        <v>2013</v>
      </c>
      <c r="C2712">
        <v>438</v>
      </c>
      <c r="D2712">
        <v>726</v>
      </c>
    </row>
    <row r="2713" spans="1:4" x14ac:dyDescent="0.3">
      <c r="A2713">
        <v>44020</v>
      </c>
      <c r="B2713">
        <v>2014</v>
      </c>
      <c r="C2713">
        <v>433</v>
      </c>
      <c r="D2713">
        <v>748</v>
      </c>
    </row>
    <row r="2714" spans="1:4" x14ac:dyDescent="0.3">
      <c r="A2714">
        <v>44020</v>
      </c>
      <c r="B2714">
        <v>2015</v>
      </c>
      <c r="C2714">
        <v>422</v>
      </c>
      <c r="D2714">
        <v>747</v>
      </c>
    </row>
    <row r="2715" spans="1:4" x14ac:dyDescent="0.3">
      <c r="A2715">
        <v>44020</v>
      </c>
      <c r="B2715">
        <v>2016</v>
      </c>
      <c r="C2715">
        <v>437</v>
      </c>
      <c r="D2715">
        <v>762</v>
      </c>
    </row>
    <row r="2716" spans="1:4" x14ac:dyDescent="0.3">
      <c r="A2716">
        <v>44020</v>
      </c>
      <c r="B2716">
        <v>2017</v>
      </c>
      <c r="C2716">
        <v>424</v>
      </c>
      <c r="D2716">
        <v>757</v>
      </c>
    </row>
    <row r="2717" spans="1:4" x14ac:dyDescent="0.3">
      <c r="A2717">
        <v>44020</v>
      </c>
      <c r="B2717">
        <v>2018</v>
      </c>
      <c r="C2717">
        <v>444</v>
      </c>
      <c r="D2717">
        <v>748</v>
      </c>
    </row>
    <row r="2718" spans="1:4" x14ac:dyDescent="0.3">
      <c r="A2718">
        <v>44020</v>
      </c>
      <c r="B2718">
        <v>2019</v>
      </c>
      <c r="C2718">
        <v>442</v>
      </c>
      <c r="D2718">
        <v>738</v>
      </c>
    </row>
    <row r="2719" spans="1:4" x14ac:dyDescent="0.3">
      <c r="A2719">
        <v>44021</v>
      </c>
      <c r="B2719">
        <v>2009</v>
      </c>
      <c r="C2719">
        <v>9875</v>
      </c>
      <c r="D2719">
        <v>14201</v>
      </c>
    </row>
    <row r="2720" spans="1:4" x14ac:dyDescent="0.3">
      <c r="A2720">
        <v>44021</v>
      </c>
      <c r="B2720">
        <v>2010</v>
      </c>
      <c r="C2720">
        <v>10266</v>
      </c>
      <c r="D2720">
        <v>14466</v>
      </c>
    </row>
    <row r="2721" spans="1:4" x14ac:dyDescent="0.3">
      <c r="A2721">
        <v>44021</v>
      </c>
      <c r="B2721">
        <v>2011</v>
      </c>
      <c r="C2721">
        <v>10530</v>
      </c>
      <c r="D2721">
        <v>14683</v>
      </c>
    </row>
    <row r="2722" spans="1:4" x14ac:dyDescent="0.3">
      <c r="A2722">
        <v>44021</v>
      </c>
      <c r="B2722">
        <v>2012</v>
      </c>
      <c r="C2722">
        <v>10668</v>
      </c>
      <c r="D2722">
        <v>14965</v>
      </c>
    </row>
    <row r="2723" spans="1:4" x14ac:dyDescent="0.3">
      <c r="A2723">
        <v>44021</v>
      </c>
      <c r="B2723">
        <v>2013</v>
      </c>
      <c r="C2723">
        <v>10879</v>
      </c>
      <c r="D2723">
        <v>15208</v>
      </c>
    </row>
    <row r="2724" spans="1:4" x14ac:dyDescent="0.3">
      <c r="A2724">
        <v>44021</v>
      </c>
      <c r="B2724">
        <v>2014</v>
      </c>
      <c r="C2724">
        <v>10868</v>
      </c>
      <c r="D2724">
        <v>15817</v>
      </c>
    </row>
    <row r="2725" spans="1:4" x14ac:dyDescent="0.3">
      <c r="A2725">
        <v>44021</v>
      </c>
      <c r="B2725">
        <v>2015</v>
      </c>
      <c r="C2725">
        <v>10726</v>
      </c>
      <c r="D2725">
        <v>16398</v>
      </c>
    </row>
    <row r="2726" spans="1:4" x14ac:dyDescent="0.3">
      <c r="A2726">
        <v>44021</v>
      </c>
      <c r="B2726">
        <v>2016</v>
      </c>
      <c r="C2726">
        <v>10709</v>
      </c>
      <c r="D2726">
        <v>16771</v>
      </c>
    </row>
    <row r="2727" spans="1:4" x14ac:dyDescent="0.3">
      <c r="A2727">
        <v>44021</v>
      </c>
      <c r="B2727">
        <v>2017</v>
      </c>
      <c r="C2727">
        <v>10517</v>
      </c>
      <c r="D2727">
        <v>17014</v>
      </c>
    </row>
    <row r="2728" spans="1:4" x14ac:dyDescent="0.3">
      <c r="A2728">
        <v>44021</v>
      </c>
      <c r="B2728">
        <v>2018</v>
      </c>
      <c r="C2728">
        <v>10429</v>
      </c>
      <c r="D2728">
        <v>17084</v>
      </c>
    </row>
    <row r="2729" spans="1:4" x14ac:dyDescent="0.3">
      <c r="A2729">
        <v>44021</v>
      </c>
      <c r="B2729">
        <v>2019</v>
      </c>
      <c r="C2729">
        <v>10412</v>
      </c>
      <c r="D2729">
        <v>17034</v>
      </c>
    </row>
    <row r="2730" spans="1:4" x14ac:dyDescent="0.3">
      <c r="A2730">
        <v>44034</v>
      </c>
      <c r="B2730">
        <v>2009</v>
      </c>
      <c r="C2730">
        <v>913</v>
      </c>
      <c r="D2730">
        <v>1525</v>
      </c>
    </row>
    <row r="2731" spans="1:4" x14ac:dyDescent="0.3">
      <c r="A2731">
        <v>44034</v>
      </c>
      <c r="B2731">
        <v>2010</v>
      </c>
      <c r="C2731">
        <v>915</v>
      </c>
      <c r="D2731">
        <v>1502</v>
      </c>
    </row>
    <row r="2732" spans="1:4" x14ac:dyDescent="0.3">
      <c r="A2732">
        <v>44034</v>
      </c>
      <c r="B2732">
        <v>2011</v>
      </c>
      <c r="C2732">
        <v>937</v>
      </c>
      <c r="D2732">
        <v>1504</v>
      </c>
    </row>
    <row r="2733" spans="1:4" x14ac:dyDescent="0.3">
      <c r="A2733">
        <v>44034</v>
      </c>
      <c r="B2733">
        <v>2012</v>
      </c>
      <c r="C2733">
        <v>944</v>
      </c>
      <c r="D2733">
        <v>1525</v>
      </c>
    </row>
    <row r="2734" spans="1:4" x14ac:dyDescent="0.3">
      <c r="A2734">
        <v>44034</v>
      </c>
      <c r="B2734">
        <v>2013</v>
      </c>
      <c r="C2734">
        <v>956</v>
      </c>
      <c r="D2734">
        <v>1557</v>
      </c>
    </row>
    <row r="2735" spans="1:4" x14ac:dyDescent="0.3">
      <c r="A2735">
        <v>44034</v>
      </c>
      <c r="B2735">
        <v>2014</v>
      </c>
      <c r="C2735">
        <v>942</v>
      </c>
      <c r="D2735">
        <v>1588</v>
      </c>
    </row>
    <row r="2736" spans="1:4" x14ac:dyDescent="0.3">
      <c r="A2736">
        <v>44034</v>
      </c>
      <c r="B2736">
        <v>2015</v>
      </c>
      <c r="C2736">
        <v>957</v>
      </c>
      <c r="D2736">
        <v>1558</v>
      </c>
    </row>
    <row r="2737" spans="1:4" x14ac:dyDescent="0.3">
      <c r="A2737">
        <v>44034</v>
      </c>
      <c r="B2737">
        <v>2016</v>
      </c>
      <c r="C2737">
        <v>877</v>
      </c>
      <c r="D2737">
        <v>1593</v>
      </c>
    </row>
    <row r="2738" spans="1:4" x14ac:dyDescent="0.3">
      <c r="A2738">
        <v>44034</v>
      </c>
      <c r="B2738">
        <v>2017</v>
      </c>
      <c r="C2738">
        <v>885</v>
      </c>
      <c r="D2738">
        <v>1585</v>
      </c>
    </row>
    <row r="2739" spans="1:4" x14ac:dyDescent="0.3">
      <c r="A2739">
        <v>44034</v>
      </c>
      <c r="B2739">
        <v>2018</v>
      </c>
      <c r="C2739">
        <v>874</v>
      </c>
      <c r="D2739">
        <v>1605</v>
      </c>
    </row>
    <row r="2740" spans="1:4" x14ac:dyDescent="0.3">
      <c r="A2740">
        <v>44034</v>
      </c>
      <c r="B2740">
        <v>2019</v>
      </c>
      <c r="C2740">
        <v>892</v>
      </c>
      <c r="D2740">
        <v>1595</v>
      </c>
    </row>
    <row r="2741" spans="1:4" x14ac:dyDescent="0.3">
      <c r="A2741">
        <v>44040</v>
      </c>
      <c r="B2741">
        <v>2009</v>
      </c>
      <c r="C2741">
        <v>437</v>
      </c>
      <c r="D2741">
        <v>848</v>
      </c>
    </row>
    <row r="2742" spans="1:4" x14ac:dyDescent="0.3">
      <c r="A2742">
        <v>44040</v>
      </c>
      <c r="B2742">
        <v>2010</v>
      </c>
      <c r="C2742">
        <v>442</v>
      </c>
      <c r="D2742">
        <v>851</v>
      </c>
    </row>
    <row r="2743" spans="1:4" x14ac:dyDescent="0.3">
      <c r="A2743">
        <v>44040</v>
      </c>
      <c r="B2743">
        <v>2011</v>
      </c>
      <c r="C2743">
        <v>452</v>
      </c>
      <c r="D2743">
        <v>840</v>
      </c>
    </row>
    <row r="2744" spans="1:4" x14ac:dyDescent="0.3">
      <c r="A2744">
        <v>44040</v>
      </c>
      <c r="B2744">
        <v>2012</v>
      </c>
      <c r="C2744">
        <v>466</v>
      </c>
      <c r="D2744">
        <v>881</v>
      </c>
    </row>
    <row r="2745" spans="1:4" x14ac:dyDescent="0.3">
      <c r="A2745">
        <v>44040</v>
      </c>
      <c r="B2745">
        <v>2013</v>
      </c>
      <c r="C2745">
        <v>486</v>
      </c>
      <c r="D2745">
        <v>880</v>
      </c>
    </row>
    <row r="2746" spans="1:4" x14ac:dyDescent="0.3">
      <c r="A2746">
        <v>44040</v>
      </c>
      <c r="B2746">
        <v>2014</v>
      </c>
      <c r="C2746">
        <v>485</v>
      </c>
      <c r="D2746">
        <v>900</v>
      </c>
    </row>
    <row r="2747" spans="1:4" x14ac:dyDescent="0.3">
      <c r="A2747">
        <v>44040</v>
      </c>
      <c r="B2747">
        <v>2015</v>
      </c>
      <c r="C2747">
        <v>480</v>
      </c>
      <c r="D2747">
        <v>934</v>
      </c>
    </row>
    <row r="2748" spans="1:4" x14ac:dyDescent="0.3">
      <c r="A2748">
        <v>44040</v>
      </c>
      <c r="B2748">
        <v>2016</v>
      </c>
      <c r="C2748">
        <v>465</v>
      </c>
      <c r="D2748">
        <v>933</v>
      </c>
    </row>
    <row r="2749" spans="1:4" x14ac:dyDescent="0.3">
      <c r="A2749">
        <v>44040</v>
      </c>
      <c r="B2749">
        <v>2017</v>
      </c>
      <c r="C2749">
        <v>454</v>
      </c>
      <c r="D2749">
        <v>944</v>
      </c>
    </row>
    <row r="2750" spans="1:4" x14ac:dyDescent="0.3">
      <c r="A2750">
        <v>44040</v>
      </c>
      <c r="B2750">
        <v>2018</v>
      </c>
      <c r="C2750">
        <v>488</v>
      </c>
      <c r="D2750">
        <v>946</v>
      </c>
    </row>
    <row r="2751" spans="1:4" x14ac:dyDescent="0.3">
      <c r="A2751">
        <v>44040</v>
      </c>
      <c r="B2751">
        <v>2019</v>
      </c>
      <c r="C2751">
        <v>488</v>
      </c>
      <c r="D2751">
        <v>935</v>
      </c>
    </row>
    <row r="2752" spans="1:4" x14ac:dyDescent="0.3">
      <c r="A2752">
        <v>44043</v>
      </c>
      <c r="B2752">
        <v>2009</v>
      </c>
      <c r="C2752">
        <v>1003</v>
      </c>
      <c r="D2752">
        <v>1531</v>
      </c>
    </row>
    <row r="2753" spans="1:4" x14ac:dyDescent="0.3">
      <c r="A2753">
        <v>44043</v>
      </c>
      <c r="B2753">
        <v>2010</v>
      </c>
      <c r="C2753">
        <v>1067</v>
      </c>
      <c r="D2753">
        <v>1562</v>
      </c>
    </row>
    <row r="2754" spans="1:4" x14ac:dyDescent="0.3">
      <c r="A2754">
        <v>44043</v>
      </c>
      <c r="B2754">
        <v>2011</v>
      </c>
      <c r="C2754">
        <v>1062</v>
      </c>
      <c r="D2754">
        <v>1584</v>
      </c>
    </row>
    <row r="2755" spans="1:4" x14ac:dyDescent="0.3">
      <c r="A2755">
        <v>44043</v>
      </c>
      <c r="B2755">
        <v>2012</v>
      </c>
      <c r="C2755">
        <v>1110</v>
      </c>
      <c r="D2755">
        <v>1599</v>
      </c>
    </row>
    <row r="2756" spans="1:4" x14ac:dyDescent="0.3">
      <c r="A2756">
        <v>44043</v>
      </c>
      <c r="B2756">
        <v>2013</v>
      </c>
      <c r="C2756">
        <v>1184</v>
      </c>
      <c r="D2756">
        <v>1628</v>
      </c>
    </row>
    <row r="2757" spans="1:4" x14ac:dyDescent="0.3">
      <c r="A2757">
        <v>44043</v>
      </c>
      <c r="B2757">
        <v>2014</v>
      </c>
      <c r="C2757">
        <v>1179</v>
      </c>
      <c r="D2757">
        <v>1700</v>
      </c>
    </row>
    <row r="2758" spans="1:4" x14ac:dyDescent="0.3">
      <c r="A2758">
        <v>44043</v>
      </c>
      <c r="B2758">
        <v>2015</v>
      </c>
      <c r="C2758">
        <v>1129</v>
      </c>
      <c r="D2758">
        <v>1786</v>
      </c>
    </row>
    <row r="2759" spans="1:4" x14ac:dyDescent="0.3">
      <c r="A2759">
        <v>44043</v>
      </c>
      <c r="B2759">
        <v>2016</v>
      </c>
      <c r="C2759">
        <v>1136</v>
      </c>
      <c r="D2759">
        <v>1840</v>
      </c>
    </row>
    <row r="2760" spans="1:4" x14ac:dyDescent="0.3">
      <c r="A2760">
        <v>44043</v>
      </c>
      <c r="B2760">
        <v>2017</v>
      </c>
      <c r="C2760">
        <v>1101</v>
      </c>
      <c r="D2760">
        <v>1884</v>
      </c>
    </row>
    <row r="2761" spans="1:4" x14ac:dyDescent="0.3">
      <c r="A2761">
        <v>44043</v>
      </c>
      <c r="B2761">
        <v>2018</v>
      </c>
      <c r="C2761">
        <v>1100</v>
      </c>
      <c r="D2761">
        <v>1849</v>
      </c>
    </row>
    <row r="2762" spans="1:4" x14ac:dyDescent="0.3">
      <c r="A2762">
        <v>44043</v>
      </c>
      <c r="B2762">
        <v>2019</v>
      </c>
      <c r="C2762">
        <v>1105</v>
      </c>
      <c r="D2762">
        <v>1855</v>
      </c>
    </row>
    <row r="2763" spans="1:4" x14ac:dyDescent="0.3">
      <c r="A2763">
        <v>44045</v>
      </c>
      <c r="B2763">
        <v>2009</v>
      </c>
      <c r="C2763">
        <v>222</v>
      </c>
      <c r="D2763">
        <v>278</v>
      </c>
    </row>
    <row r="2764" spans="1:4" x14ac:dyDescent="0.3">
      <c r="A2764">
        <v>44045</v>
      </c>
      <c r="B2764">
        <v>2010</v>
      </c>
      <c r="C2764">
        <v>233</v>
      </c>
      <c r="D2764">
        <v>286</v>
      </c>
    </row>
    <row r="2765" spans="1:4" x14ac:dyDescent="0.3">
      <c r="A2765">
        <v>44045</v>
      </c>
      <c r="B2765">
        <v>2011</v>
      </c>
      <c r="C2765">
        <v>248</v>
      </c>
      <c r="D2765">
        <v>292</v>
      </c>
    </row>
    <row r="2766" spans="1:4" x14ac:dyDescent="0.3">
      <c r="A2766">
        <v>44045</v>
      </c>
      <c r="B2766">
        <v>2012</v>
      </c>
      <c r="C2766">
        <v>261</v>
      </c>
      <c r="D2766">
        <v>310</v>
      </c>
    </row>
    <row r="2767" spans="1:4" x14ac:dyDescent="0.3">
      <c r="A2767">
        <v>44045</v>
      </c>
      <c r="B2767">
        <v>2013</v>
      </c>
      <c r="C2767">
        <v>263</v>
      </c>
      <c r="D2767">
        <v>324</v>
      </c>
    </row>
    <row r="2768" spans="1:4" x14ac:dyDescent="0.3">
      <c r="A2768">
        <v>44045</v>
      </c>
      <c r="B2768">
        <v>2014</v>
      </c>
      <c r="C2768">
        <v>267</v>
      </c>
      <c r="D2768">
        <v>340</v>
      </c>
    </row>
    <row r="2769" spans="1:4" x14ac:dyDescent="0.3">
      <c r="A2769">
        <v>44045</v>
      </c>
      <c r="B2769">
        <v>2015</v>
      </c>
      <c r="C2769">
        <v>275</v>
      </c>
      <c r="D2769">
        <v>360</v>
      </c>
    </row>
    <row r="2770" spans="1:4" x14ac:dyDescent="0.3">
      <c r="A2770">
        <v>44045</v>
      </c>
      <c r="B2770">
        <v>2016</v>
      </c>
      <c r="C2770">
        <v>268</v>
      </c>
      <c r="D2770">
        <v>358</v>
      </c>
    </row>
    <row r="2771" spans="1:4" x14ac:dyDescent="0.3">
      <c r="A2771">
        <v>44045</v>
      </c>
      <c r="B2771">
        <v>2017</v>
      </c>
      <c r="C2771">
        <v>255</v>
      </c>
      <c r="D2771">
        <v>381</v>
      </c>
    </row>
    <row r="2772" spans="1:4" x14ac:dyDescent="0.3">
      <c r="A2772">
        <v>44045</v>
      </c>
      <c r="B2772">
        <v>2018</v>
      </c>
      <c r="C2772">
        <v>235</v>
      </c>
      <c r="D2772">
        <v>396</v>
      </c>
    </row>
    <row r="2773" spans="1:4" x14ac:dyDescent="0.3">
      <c r="A2773">
        <v>44045</v>
      </c>
      <c r="B2773">
        <v>2019</v>
      </c>
      <c r="C2773">
        <v>226</v>
      </c>
      <c r="D2773">
        <v>387</v>
      </c>
    </row>
    <row r="2774" spans="1:4" x14ac:dyDescent="0.3">
      <c r="A2774">
        <v>44048</v>
      </c>
      <c r="B2774">
        <v>2009</v>
      </c>
      <c r="C2774">
        <v>460</v>
      </c>
      <c r="D2774">
        <v>717</v>
      </c>
    </row>
    <row r="2775" spans="1:4" x14ac:dyDescent="0.3">
      <c r="A2775">
        <v>44048</v>
      </c>
      <c r="B2775">
        <v>2010</v>
      </c>
      <c r="C2775">
        <v>450</v>
      </c>
      <c r="D2775">
        <v>707</v>
      </c>
    </row>
    <row r="2776" spans="1:4" x14ac:dyDescent="0.3">
      <c r="A2776">
        <v>44048</v>
      </c>
      <c r="B2776">
        <v>2011</v>
      </c>
      <c r="C2776">
        <v>468</v>
      </c>
      <c r="D2776">
        <v>694</v>
      </c>
    </row>
    <row r="2777" spans="1:4" x14ac:dyDescent="0.3">
      <c r="A2777">
        <v>44048</v>
      </c>
      <c r="B2777">
        <v>2012</v>
      </c>
      <c r="C2777">
        <v>444</v>
      </c>
      <c r="D2777">
        <v>707</v>
      </c>
    </row>
    <row r="2778" spans="1:4" x14ac:dyDescent="0.3">
      <c r="A2778">
        <v>44048</v>
      </c>
      <c r="B2778">
        <v>2013</v>
      </c>
      <c r="C2778">
        <v>445</v>
      </c>
      <c r="D2778">
        <v>702</v>
      </c>
    </row>
    <row r="2779" spans="1:4" x14ac:dyDescent="0.3">
      <c r="A2779">
        <v>44048</v>
      </c>
      <c r="B2779">
        <v>2014</v>
      </c>
      <c r="C2779">
        <v>452</v>
      </c>
      <c r="D2779">
        <v>720</v>
      </c>
    </row>
    <row r="2780" spans="1:4" x14ac:dyDescent="0.3">
      <c r="A2780">
        <v>44048</v>
      </c>
      <c r="B2780">
        <v>2015</v>
      </c>
      <c r="C2780">
        <v>469</v>
      </c>
      <c r="D2780">
        <v>717</v>
      </c>
    </row>
    <row r="2781" spans="1:4" x14ac:dyDescent="0.3">
      <c r="A2781">
        <v>44048</v>
      </c>
      <c r="B2781">
        <v>2016</v>
      </c>
      <c r="C2781">
        <v>453</v>
      </c>
      <c r="D2781">
        <v>715</v>
      </c>
    </row>
    <row r="2782" spans="1:4" x14ac:dyDescent="0.3">
      <c r="A2782">
        <v>44048</v>
      </c>
      <c r="B2782">
        <v>2017</v>
      </c>
      <c r="C2782">
        <v>443</v>
      </c>
      <c r="D2782">
        <v>732</v>
      </c>
    </row>
    <row r="2783" spans="1:4" x14ac:dyDescent="0.3">
      <c r="A2783">
        <v>44048</v>
      </c>
      <c r="B2783">
        <v>2018</v>
      </c>
      <c r="C2783">
        <v>420</v>
      </c>
      <c r="D2783">
        <v>710</v>
      </c>
    </row>
    <row r="2784" spans="1:4" x14ac:dyDescent="0.3">
      <c r="A2784">
        <v>44048</v>
      </c>
      <c r="B2784">
        <v>2019</v>
      </c>
      <c r="C2784">
        <v>421</v>
      </c>
      <c r="D2784">
        <v>726</v>
      </c>
    </row>
    <row r="2785" spans="1:4" x14ac:dyDescent="0.3">
      <c r="A2785">
        <v>44052</v>
      </c>
      <c r="B2785">
        <v>2009</v>
      </c>
      <c r="C2785">
        <v>547</v>
      </c>
      <c r="D2785">
        <v>872</v>
      </c>
    </row>
    <row r="2786" spans="1:4" x14ac:dyDescent="0.3">
      <c r="A2786">
        <v>44052</v>
      </c>
      <c r="B2786">
        <v>2010</v>
      </c>
      <c r="C2786">
        <v>545</v>
      </c>
      <c r="D2786">
        <v>864</v>
      </c>
    </row>
    <row r="2787" spans="1:4" x14ac:dyDescent="0.3">
      <c r="A2787">
        <v>44052</v>
      </c>
      <c r="B2787">
        <v>2011</v>
      </c>
      <c r="C2787">
        <v>562</v>
      </c>
      <c r="D2787">
        <v>863</v>
      </c>
    </row>
    <row r="2788" spans="1:4" x14ac:dyDescent="0.3">
      <c r="A2788">
        <v>44052</v>
      </c>
      <c r="B2788">
        <v>2012</v>
      </c>
      <c r="C2788">
        <v>553</v>
      </c>
      <c r="D2788">
        <v>876</v>
      </c>
    </row>
    <row r="2789" spans="1:4" x14ac:dyDescent="0.3">
      <c r="A2789">
        <v>44052</v>
      </c>
      <c r="B2789">
        <v>2013</v>
      </c>
      <c r="C2789">
        <v>541</v>
      </c>
      <c r="D2789">
        <v>881</v>
      </c>
    </row>
    <row r="2790" spans="1:4" x14ac:dyDescent="0.3">
      <c r="A2790">
        <v>44052</v>
      </c>
      <c r="B2790">
        <v>2014</v>
      </c>
      <c r="C2790">
        <v>574</v>
      </c>
      <c r="D2790">
        <v>869</v>
      </c>
    </row>
    <row r="2791" spans="1:4" x14ac:dyDescent="0.3">
      <c r="A2791">
        <v>44052</v>
      </c>
      <c r="B2791">
        <v>2015</v>
      </c>
      <c r="C2791">
        <v>549</v>
      </c>
      <c r="D2791">
        <v>859</v>
      </c>
    </row>
    <row r="2792" spans="1:4" x14ac:dyDescent="0.3">
      <c r="A2792">
        <v>44052</v>
      </c>
      <c r="B2792">
        <v>2016</v>
      </c>
      <c r="C2792">
        <v>527</v>
      </c>
      <c r="D2792">
        <v>867</v>
      </c>
    </row>
    <row r="2793" spans="1:4" x14ac:dyDescent="0.3">
      <c r="A2793">
        <v>44052</v>
      </c>
      <c r="B2793">
        <v>2017</v>
      </c>
      <c r="C2793">
        <v>531</v>
      </c>
      <c r="D2793">
        <v>875</v>
      </c>
    </row>
    <row r="2794" spans="1:4" x14ac:dyDescent="0.3">
      <c r="A2794">
        <v>44052</v>
      </c>
      <c r="B2794">
        <v>2018</v>
      </c>
      <c r="C2794">
        <v>539</v>
      </c>
      <c r="D2794">
        <v>854</v>
      </c>
    </row>
    <row r="2795" spans="1:4" x14ac:dyDescent="0.3">
      <c r="A2795">
        <v>44052</v>
      </c>
      <c r="B2795">
        <v>2019</v>
      </c>
      <c r="C2795">
        <v>519</v>
      </c>
      <c r="D2795">
        <v>865</v>
      </c>
    </row>
    <row r="2796" spans="1:4" x14ac:dyDescent="0.3">
      <c r="A2796">
        <v>44064</v>
      </c>
      <c r="B2796">
        <v>2009</v>
      </c>
      <c r="C2796">
        <v>376</v>
      </c>
      <c r="D2796">
        <v>618</v>
      </c>
    </row>
    <row r="2797" spans="1:4" x14ac:dyDescent="0.3">
      <c r="A2797">
        <v>44064</v>
      </c>
      <c r="B2797">
        <v>2010</v>
      </c>
      <c r="C2797">
        <v>371</v>
      </c>
      <c r="D2797">
        <v>610</v>
      </c>
    </row>
    <row r="2798" spans="1:4" x14ac:dyDescent="0.3">
      <c r="A2798">
        <v>44064</v>
      </c>
      <c r="B2798">
        <v>2011</v>
      </c>
      <c r="C2798">
        <v>385</v>
      </c>
      <c r="D2798">
        <v>610</v>
      </c>
    </row>
    <row r="2799" spans="1:4" x14ac:dyDescent="0.3">
      <c r="A2799">
        <v>44064</v>
      </c>
      <c r="B2799">
        <v>2012</v>
      </c>
      <c r="C2799">
        <v>367</v>
      </c>
      <c r="D2799">
        <v>605</v>
      </c>
    </row>
    <row r="2800" spans="1:4" x14ac:dyDescent="0.3">
      <c r="A2800">
        <v>44064</v>
      </c>
      <c r="B2800">
        <v>2013</v>
      </c>
      <c r="C2800">
        <v>407</v>
      </c>
      <c r="D2800">
        <v>590</v>
      </c>
    </row>
    <row r="2801" spans="1:4" x14ac:dyDescent="0.3">
      <c r="A2801">
        <v>44064</v>
      </c>
      <c r="B2801">
        <v>2014</v>
      </c>
      <c r="C2801">
        <v>402</v>
      </c>
      <c r="D2801">
        <v>597</v>
      </c>
    </row>
    <row r="2802" spans="1:4" x14ac:dyDescent="0.3">
      <c r="A2802">
        <v>44064</v>
      </c>
      <c r="B2802">
        <v>2015</v>
      </c>
      <c r="C2802">
        <v>413</v>
      </c>
      <c r="D2802">
        <v>645</v>
      </c>
    </row>
    <row r="2803" spans="1:4" x14ac:dyDescent="0.3">
      <c r="A2803">
        <v>44064</v>
      </c>
      <c r="B2803">
        <v>2016</v>
      </c>
      <c r="C2803">
        <v>414</v>
      </c>
      <c r="D2803">
        <v>675</v>
      </c>
    </row>
    <row r="2804" spans="1:4" x14ac:dyDescent="0.3">
      <c r="A2804">
        <v>44064</v>
      </c>
      <c r="B2804">
        <v>2017</v>
      </c>
      <c r="C2804">
        <v>402</v>
      </c>
      <c r="D2804">
        <v>691</v>
      </c>
    </row>
    <row r="2805" spans="1:4" x14ac:dyDescent="0.3">
      <c r="A2805">
        <v>44064</v>
      </c>
      <c r="B2805">
        <v>2018</v>
      </c>
      <c r="C2805">
        <v>401</v>
      </c>
      <c r="D2805">
        <v>684</v>
      </c>
    </row>
    <row r="2806" spans="1:4" x14ac:dyDescent="0.3">
      <c r="A2806">
        <v>44064</v>
      </c>
      <c r="B2806">
        <v>2019</v>
      </c>
      <c r="C2806">
        <v>393</v>
      </c>
      <c r="D2806">
        <v>715</v>
      </c>
    </row>
    <row r="2807" spans="1:4" x14ac:dyDescent="0.3">
      <c r="A2807">
        <v>44073</v>
      </c>
      <c r="B2807">
        <v>2009</v>
      </c>
      <c r="C2807">
        <v>367</v>
      </c>
      <c r="D2807">
        <v>593</v>
      </c>
    </row>
    <row r="2808" spans="1:4" x14ac:dyDescent="0.3">
      <c r="A2808">
        <v>44073</v>
      </c>
      <c r="B2808">
        <v>2010</v>
      </c>
      <c r="C2808">
        <v>349</v>
      </c>
      <c r="D2808">
        <v>616</v>
      </c>
    </row>
    <row r="2809" spans="1:4" x14ac:dyDescent="0.3">
      <c r="A2809">
        <v>44073</v>
      </c>
      <c r="B2809">
        <v>2011</v>
      </c>
      <c r="C2809">
        <v>318</v>
      </c>
      <c r="D2809">
        <v>633</v>
      </c>
    </row>
    <row r="2810" spans="1:4" x14ac:dyDescent="0.3">
      <c r="A2810">
        <v>44073</v>
      </c>
      <c r="B2810">
        <v>2012</v>
      </c>
      <c r="C2810">
        <v>318</v>
      </c>
      <c r="D2810">
        <v>623</v>
      </c>
    </row>
    <row r="2811" spans="1:4" x14ac:dyDescent="0.3">
      <c r="A2811">
        <v>44073</v>
      </c>
      <c r="B2811">
        <v>2013</v>
      </c>
      <c r="C2811">
        <v>330</v>
      </c>
      <c r="D2811">
        <v>634</v>
      </c>
    </row>
    <row r="2812" spans="1:4" x14ac:dyDescent="0.3">
      <c r="A2812">
        <v>44073</v>
      </c>
      <c r="B2812">
        <v>2014</v>
      </c>
      <c r="C2812">
        <v>337</v>
      </c>
      <c r="D2812">
        <v>610</v>
      </c>
    </row>
    <row r="2813" spans="1:4" x14ac:dyDescent="0.3">
      <c r="A2813">
        <v>44073</v>
      </c>
      <c r="B2813">
        <v>2015</v>
      </c>
      <c r="C2813">
        <v>352</v>
      </c>
      <c r="D2813">
        <v>608</v>
      </c>
    </row>
    <row r="2814" spans="1:4" x14ac:dyDescent="0.3">
      <c r="A2814">
        <v>44073</v>
      </c>
      <c r="B2814">
        <v>2016</v>
      </c>
      <c r="C2814">
        <v>338</v>
      </c>
      <c r="D2814">
        <v>619</v>
      </c>
    </row>
    <row r="2815" spans="1:4" x14ac:dyDescent="0.3">
      <c r="A2815">
        <v>44073</v>
      </c>
      <c r="B2815">
        <v>2017</v>
      </c>
      <c r="C2815">
        <v>336</v>
      </c>
      <c r="D2815">
        <v>587</v>
      </c>
    </row>
    <row r="2816" spans="1:4" x14ac:dyDescent="0.3">
      <c r="A2816">
        <v>44073</v>
      </c>
      <c r="B2816">
        <v>2018</v>
      </c>
      <c r="C2816">
        <v>305</v>
      </c>
      <c r="D2816">
        <v>593</v>
      </c>
    </row>
    <row r="2817" spans="1:4" x14ac:dyDescent="0.3">
      <c r="A2817">
        <v>44073</v>
      </c>
      <c r="B2817">
        <v>2019</v>
      </c>
      <c r="C2817">
        <v>330</v>
      </c>
      <c r="D2817">
        <v>577</v>
      </c>
    </row>
    <row r="2818" spans="1:4" x14ac:dyDescent="0.3">
      <c r="A2818">
        <v>44081</v>
      </c>
      <c r="B2818">
        <v>2009</v>
      </c>
      <c r="C2818">
        <v>485</v>
      </c>
      <c r="D2818">
        <v>811</v>
      </c>
    </row>
    <row r="2819" spans="1:4" x14ac:dyDescent="0.3">
      <c r="A2819">
        <v>44081</v>
      </c>
      <c r="B2819">
        <v>2010</v>
      </c>
      <c r="C2819">
        <v>520</v>
      </c>
      <c r="D2819">
        <v>793</v>
      </c>
    </row>
    <row r="2820" spans="1:4" x14ac:dyDescent="0.3">
      <c r="A2820">
        <v>44081</v>
      </c>
      <c r="B2820">
        <v>2011</v>
      </c>
      <c r="C2820">
        <v>542</v>
      </c>
      <c r="D2820">
        <v>794</v>
      </c>
    </row>
    <row r="2821" spans="1:4" x14ac:dyDescent="0.3">
      <c r="A2821">
        <v>44081</v>
      </c>
      <c r="B2821">
        <v>2012</v>
      </c>
      <c r="C2821">
        <v>601</v>
      </c>
      <c r="D2821">
        <v>741</v>
      </c>
    </row>
    <row r="2822" spans="1:4" x14ac:dyDescent="0.3">
      <c r="A2822">
        <v>44081</v>
      </c>
      <c r="B2822">
        <v>2013</v>
      </c>
      <c r="C2822">
        <v>657</v>
      </c>
      <c r="D2822">
        <v>782</v>
      </c>
    </row>
    <row r="2823" spans="1:4" x14ac:dyDescent="0.3">
      <c r="A2823">
        <v>44081</v>
      </c>
      <c r="B2823">
        <v>2014</v>
      </c>
      <c r="C2823">
        <v>631</v>
      </c>
      <c r="D2823">
        <v>832</v>
      </c>
    </row>
    <row r="2824" spans="1:4" x14ac:dyDescent="0.3">
      <c r="A2824">
        <v>44081</v>
      </c>
      <c r="B2824">
        <v>2015</v>
      </c>
      <c r="C2824">
        <v>633</v>
      </c>
      <c r="D2824">
        <v>865</v>
      </c>
    </row>
    <row r="2825" spans="1:4" x14ac:dyDescent="0.3">
      <c r="A2825">
        <v>44081</v>
      </c>
      <c r="B2825">
        <v>2016</v>
      </c>
      <c r="C2825">
        <v>595</v>
      </c>
      <c r="D2825">
        <v>930</v>
      </c>
    </row>
    <row r="2826" spans="1:4" x14ac:dyDescent="0.3">
      <c r="A2826">
        <v>44081</v>
      </c>
      <c r="B2826">
        <v>2017</v>
      </c>
      <c r="C2826">
        <v>580</v>
      </c>
      <c r="D2826">
        <v>951</v>
      </c>
    </row>
    <row r="2827" spans="1:4" x14ac:dyDescent="0.3">
      <c r="A2827">
        <v>44081</v>
      </c>
      <c r="B2827">
        <v>2018</v>
      </c>
      <c r="C2827">
        <v>590</v>
      </c>
      <c r="D2827">
        <v>961</v>
      </c>
    </row>
    <row r="2828" spans="1:4" x14ac:dyDescent="0.3">
      <c r="A2828">
        <v>44081</v>
      </c>
      <c r="B2828">
        <v>2019</v>
      </c>
      <c r="C2828">
        <v>577</v>
      </c>
      <c r="D2828">
        <v>989</v>
      </c>
    </row>
    <row r="2829" spans="1:4" x14ac:dyDescent="0.3">
      <c r="A2829">
        <v>44083</v>
      </c>
      <c r="B2829">
        <v>2009</v>
      </c>
      <c r="C2829">
        <v>1525</v>
      </c>
      <c r="D2829">
        <v>2322</v>
      </c>
    </row>
    <row r="2830" spans="1:4" x14ac:dyDescent="0.3">
      <c r="A2830">
        <v>44083</v>
      </c>
      <c r="B2830">
        <v>2010</v>
      </c>
      <c r="C2830">
        <v>1556</v>
      </c>
      <c r="D2830">
        <v>2316</v>
      </c>
    </row>
    <row r="2831" spans="1:4" x14ac:dyDescent="0.3">
      <c r="A2831">
        <v>44083</v>
      </c>
      <c r="B2831">
        <v>2011</v>
      </c>
      <c r="C2831">
        <v>1615</v>
      </c>
      <c r="D2831">
        <v>2351</v>
      </c>
    </row>
    <row r="2832" spans="1:4" x14ac:dyDescent="0.3">
      <c r="A2832">
        <v>44083</v>
      </c>
      <c r="B2832">
        <v>2012</v>
      </c>
      <c r="C2832">
        <v>1621</v>
      </c>
      <c r="D2832">
        <v>2357</v>
      </c>
    </row>
    <row r="2833" spans="1:4" x14ac:dyDescent="0.3">
      <c r="A2833">
        <v>44083</v>
      </c>
      <c r="B2833">
        <v>2013</v>
      </c>
      <c r="C2833">
        <v>1656</v>
      </c>
      <c r="D2833">
        <v>2375</v>
      </c>
    </row>
    <row r="2834" spans="1:4" x14ac:dyDescent="0.3">
      <c r="A2834">
        <v>44083</v>
      </c>
      <c r="B2834">
        <v>2014</v>
      </c>
      <c r="C2834">
        <v>1634</v>
      </c>
      <c r="D2834">
        <v>2469</v>
      </c>
    </row>
    <row r="2835" spans="1:4" x14ac:dyDescent="0.3">
      <c r="A2835">
        <v>44083</v>
      </c>
      <c r="B2835">
        <v>2015</v>
      </c>
      <c r="C2835">
        <v>1624</v>
      </c>
      <c r="D2835">
        <v>2565</v>
      </c>
    </row>
    <row r="2836" spans="1:4" x14ac:dyDescent="0.3">
      <c r="A2836">
        <v>44083</v>
      </c>
      <c r="B2836">
        <v>2016</v>
      </c>
      <c r="C2836">
        <v>1564</v>
      </c>
      <c r="D2836">
        <v>2597</v>
      </c>
    </row>
    <row r="2837" spans="1:4" x14ac:dyDescent="0.3">
      <c r="A2837">
        <v>44083</v>
      </c>
      <c r="B2837">
        <v>2017</v>
      </c>
      <c r="C2837">
        <v>1520</v>
      </c>
      <c r="D2837">
        <v>2645</v>
      </c>
    </row>
    <row r="2838" spans="1:4" x14ac:dyDescent="0.3">
      <c r="A2838">
        <v>44083</v>
      </c>
      <c r="B2838">
        <v>2018</v>
      </c>
      <c r="C2838">
        <v>1444</v>
      </c>
      <c r="D2838">
        <v>2715</v>
      </c>
    </row>
    <row r="2839" spans="1:4" x14ac:dyDescent="0.3">
      <c r="A2839">
        <v>44083</v>
      </c>
      <c r="B2839">
        <v>2019</v>
      </c>
      <c r="C2839">
        <v>1467</v>
      </c>
      <c r="D2839">
        <v>2715</v>
      </c>
    </row>
    <row r="2840" spans="1:4" x14ac:dyDescent="0.3">
      <c r="A2840">
        <v>44084</v>
      </c>
      <c r="B2840">
        <v>2009</v>
      </c>
      <c r="C2840">
        <v>1065</v>
      </c>
      <c r="D2840">
        <v>1642</v>
      </c>
    </row>
    <row r="2841" spans="1:4" x14ac:dyDescent="0.3">
      <c r="A2841">
        <v>44084</v>
      </c>
      <c r="B2841">
        <v>2010</v>
      </c>
      <c r="C2841">
        <v>1084</v>
      </c>
      <c r="D2841">
        <v>1652</v>
      </c>
    </row>
    <row r="2842" spans="1:4" x14ac:dyDescent="0.3">
      <c r="A2842">
        <v>44084</v>
      </c>
      <c r="B2842">
        <v>2011</v>
      </c>
      <c r="C2842">
        <v>1090</v>
      </c>
      <c r="D2842">
        <v>1675</v>
      </c>
    </row>
    <row r="2843" spans="1:4" x14ac:dyDescent="0.3">
      <c r="A2843">
        <v>44084</v>
      </c>
      <c r="B2843">
        <v>2012</v>
      </c>
      <c r="C2843">
        <v>1102</v>
      </c>
      <c r="D2843">
        <v>1706</v>
      </c>
    </row>
    <row r="2844" spans="1:4" x14ac:dyDescent="0.3">
      <c r="A2844">
        <v>44084</v>
      </c>
      <c r="B2844">
        <v>2013</v>
      </c>
      <c r="C2844">
        <v>1117</v>
      </c>
      <c r="D2844">
        <v>1722</v>
      </c>
    </row>
    <row r="2845" spans="1:4" x14ac:dyDescent="0.3">
      <c r="A2845">
        <v>44084</v>
      </c>
      <c r="B2845">
        <v>2014</v>
      </c>
      <c r="C2845">
        <v>1137</v>
      </c>
      <c r="D2845">
        <v>1736</v>
      </c>
    </row>
    <row r="2846" spans="1:4" x14ac:dyDescent="0.3">
      <c r="A2846">
        <v>44084</v>
      </c>
      <c r="B2846">
        <v>2015</v>
      </c>
      <c r="C2846">
        <v>1117</v>
      </c>
      <c r="D2846">
        <v>1798</v>
      </c>
    </row>
    <row r="2847" spans="1:4" x14ac:dyDescent="0.3">
      <c r="A2847">
        <v>44084</v>
      </c>
      <c r="B2847">
        <v>2016</v>
      </c>
      <c r="C2847">
        <v>1068</v>
      </c>
      <c r="D2847">
        <v>1853</v>
      </c>
    </row>
    <row r="2848" spans="1:4" x14ac:dyDescent="0.3">
      <c r="A2848">
        <v>44084</v>
      </c>
      <c r="B2848">
        <v>2017</v>
      </c>
      <c r="C2848">
        <v>1012</v>
      </c>
      <c r="D2848">
        <v>1844</v>
      </c>
    </row>
    <row r="2849" spans="1:4" x14ac:dyDescent="0.3">
      <c r="A2849">
        <v>44084</v>
      </c>
      <c r="B2849">
        <v>2018</v>
      </c>
      <c r="C2849">
        <v>956</v>
      </c>
      <c r="D2849">
        <v>1908</v>
      </c>
    </row>
    <row r="2850" spans="1:4" x14ac:dyDescent="0.3">
      <c r="A2850">
        <v>44084</v>
      </c>
      <c r="B2850">
        <v>2019</v>
      </c>
      <c r="C2850">
        <v>948</v>
      </c>
      <c r="D2850">
        <v>1861</v>
      </c>
    </row>
    <row r="2851" spans="1:4" x14ac:dyDescent="0.3">
      <c r="A2851">
        <v>44085</v>
      </c>
      <c r="B2851">
        <v>2009</v>
      </c>
      <c r="C2851">
        <v>858</v>
      </c>
      <c r="D2851">
        <v>1393</v>
      </c>
    </row>
    <row r="2852" spans="1:4" x14ac:dyDescent="0.3">
      <c r="A2852">
        <v>44085</v>
      </c>
      <c r="B2852">
        <v>2010</v>
      </c>
      <c r="C2852">
        <v>890</v>
      </c>
      <c r="D2852">
        <v>1363</v>
      </c>
    </row>
    <row r="2853" spans="1:4" x14ac:dyDescent="0.3">
      <c r="A2853">
        <v>44085</v>
      </c>
      <c r="B2853">
        <v>2011</v>
      </c>
      <c r="C2853">
        <v>935</v>
      </c>
      <c r="D2853">
        <v>1356</v>
      </c>
    </row>
    <row r="2854" spans="1:4" x14ac:dyDescent="0.3">
      <c r="A2854">
        <v>44085</v>
      </c>
      <c r="B2854">
        <v>2012</v>
      </c>
      <c r="C2854">
        <v>945</v>
      </c>
      <c r="D2854">
        <v>1347</v>
      </c>
    </row>
    <row r="2855" spans="1:4" x14ac:dyDescent="0.3">
      <c r="A2855">
        <v>44085</v>
      </c>
      <c r="B2855">
        <v>2013</v>
      </c>
      <c r="C2855">
        <v>938</v>
      </c>
      <c r="D2855">
        <v>1383</v>
      </c>
    </row>
    <row r="2856" spans="1:4" x14ac:dyDescent="0.3">
      <c r="A2856">
        <v>44085</v>
      </c>
      <c r="B2856">
        <v>2014</v>
      </c>
      <c r="C2856">
        <v>942</v>
      </c>
      <c r="D2856">
        <v>1448</v>
      </c>
    </row>
    <row r="2857" spans="1:4" x14ac:dyDescent="0.3">
      <c r="A2857">
        <v>44085</v>
      </c>
      <c r="B2857">
        <v>2015</v>
      </c>
      <c r="C2857">
        <v>918</v>
      </c>
      <c r="D2857">
        <v>1495</v>
      </c>
    </row>
    <row r="2858" spans="1:4" x14ac:dyDescent="0.3">
      <c r="A2858">
        <v>44085</v>
      </c>
      <c r="B2858">
        <v>2016</v>
      </c>
      <c r="C2858">
        <v>927</v>
      </c>
      <c r="D2858">
        <v>1517</v>
      </c>
    </row>
    <row r="2859" spans="1:4" x14ac:dyDescent="0.3">
      <c r="A2859">
        <v>44085</v>
      </c>
      <c r="B2859">
        <v>2017</v>
      </c>
      <c r="C2859">
        <v>922</v>
      </c>
      <c r="D2859">
        <v>1504</v>
      </c>
    </row>
    <row r="2860" spans="1:4" x14ac:dyDescent="0.3">
      <c r="A2860">
        <v>44085</v>
      </c>
      <c r="B2860">
        <v>2018</v>
      </c>
      <c r="C2860">
        <v>922</v>
      </c>
      <c r="D2860">
        <v>1518</v>
      </c>
    </row>
    <row r="2861" spans="1:4" x14ac:dyDescent="0.3">
      <c r="A2861">
        <v>44085</v>
      </c>
      <c r="B2861">
        <v>2019</v>
      </c>
      <c r="C2861">
        <v>916</v>
      </c>
      <c r="D2861">
        <v>1521</v>
      </c>
    </row>
    <row r="2862" spans="1:4" x14ac:dyDescent="0.3">
      <c r="A2862">
        <v>45035</v>
      </c>
      <c r="B2862">
        <v>2009</v>
      </c>
      <c r="C2862">
        <v>1109</v>
      </c>
      <c r="D2862">
        <v>1817</v>
      </c>
    </row>
    <row r="2863" spans="1:4" x14ac:dyDescent="0.3">
      <c r="A2863">
        <v>45035</v>
      </c>
      <c r="B2863">
        <v>2010</v>
      </c>
      <c r="C2863">
        <v>1136</v>
      </c>
      <c r="D2863">
        <v>1784</v>
      </c>
    </row>
    <row r="2864" spans="1:4" x14ac:dyDescent="0.3">
      <c r="A2864">
        <v>45035</v>
      </c>
      <c r="B2864">
        <v>2011</v>
      </c>
      <c r="C2864">
        <v>1196</v>
      </c>
      <c r="D2864">
        <v>1790</v>
      </c>
    </row>
    <row r="2865" spans="1:4" x14ac:dyDescent="0.3">
      <c r="A2865">
        <v>45035</v>
      </c>
      <c r="B2865">
        <v>2012</v>
      </c>
      <c r="C2865">
        <v>1214</v>
      </c>
      <c r="D2865">
        <v>1813</v>
      </c>
    </row>
    <row r="2866" spans="1:4" x14ac:dyDescent="0.3">
      <c r="A2866">
        <v>45035</v>
      </c>
      <c r="B2866">
        <v>2013</v>
      </c>
      <c r="C2866">
        <v>1225</v>
      </c>
      <c r="D2866">
        <v>1793</v>
      </c>
    </row>
    <row r="2867" spans="1:4" x14ac:dyDescent="0.3">
      <c r="A2867">
        <v>45035</v>
      </c>
      <c r="B2867">
        <v>2014</v>
      </c>
      <c r="C2867">
        <v>1224</v>
      </c>
      <c r="D2867">
        <v>1881</v>
      </c>
    </row>
    <row r="2868" spans="1:4" x14ac:dyDescent="0.3">
      <c r="A2868">
        <v>45035</v>
      </c>
      <c r="B2868">
        <v>2015</v>
      </c>
      <c r="C2868">
        <v>1190</v>
      </c>
      <c r="D2868">
        <v>1937</v>
      </c>
    </row>
    <row r="2869" spans="1:4" x14ac:dyDescent="0.3">
      <c r="A2869">
        <v>45035</v>
      </c>
      <c r="B2869">
        <v>2016</v>
      </c>
      <c r="C2869">
        <v>1149</v>
      </c>
      <c r="D2869">
        <v>1984</v>
      </c>
    </row>
    <row r="2870" spans="1:4" x14ac:dyDescent="0.3">
      <c r="A2870">
        <v>45035</v>
      </c>
      <c r="B2870">
        <v>2017</v>
      </c>
      <c r="C2870">
        <v>1122</v>
      </c>
      <c r="D2870">
        <v>1984</v>
      </c>
    </row>
    <row r="2871" spans="1:4" x14ac:dyDescent="0.3">
      <c r="A2871">
        <v>45035</v>
      </c>
      <c r="B2871">
        <v>2018</v>
      </c>
      <c r="C2871">
        <v>1049</v>
      </c>
      <c r="D2871">
        <v>2019</v>
      </c>
    </row>
    <row r="2872" spans="1:4" x14ac:dyDescent="0.3">
      <c r="A2872">
        <v>45035</v>
      </c>
      <c r="B2872">
        <v>2019</v>
      </c>
      <c r="C2872">
        <v>1024</v>
      </c>
      <c r="D2872">
        <v>2027</v>
      </c>
    </row>
    <row r="2873" spans="1:4" x14ac:dyDescent="0.3">
      <c r="A2873">
        <v>45041</v>
      </c>
      <c r="B2873">
        <v>2009</v>
      </c>
      <c r="C2873">
        <v>1226</v>
      </c>
      <c r="D2873">
        <v>1646</v>
      </c>
    </row>
    <row r="2874" spans="1:4" x14ac:dyDescent="0.3">
      <c r="A2874">
        <v>45041</v>
      </c>
      <c r="B2874">
        <v>2010</v>
      </c>
      <c r="C2874">
        <v>1248</v>
      </c>
      <c r="D2874">
        <v>1698</v>
      </c>
    </row>
    <row r="2875" spans="1:4" x14ac:dyDescent="0.3">
      <c r="A2875">
        <v>45041</v>
      </c>
      <c r="B2875">
        <v>2011</v>
      </c>
      <c r="C2875">
        <v>1279</v>
      </c>
      <c r="D2875">
        <v>1730</v>
      </c>
    </row>
    <row r="2876" spans="1:4" x14ac:dyDescent="0.3">
      <c r="A2876">
        <v>45041</v>
      </c>
      <c r="B2876">
        <v>2012</v>
      </c>
      <c r="C2876">
        <v>1253</v>
      </c>
      <c r="D2876">
        <v>1773</v>
      </c>
    </row>
    <row r="2877" spans="1:4" x14ac:dyDescent="0.3">
      <c r="A2877">
        <v>45041</v>
      </c>
      <c r="B2877">
        <v>2013</v>
      </c>
      <c r="C2877">
        <v>1248</v>
      </c>
      <c r="D2877">
        <v>1802</v>
      </c>
    </row>
    <row r="2878" spans="1:4" x14ac:dyDescent="0.3">
      <c r="A2878">
        <v>45041</v>
      </c>
      <c r="B2878">
        <v>2014</v>
      </c>
      <c r="C2878">
        <v>1225</v>
      </c>
      <c r="D2878">
        <v>1873</v>
      </c>
    </row>
    <row r="2879" spans="1:4" x14ac:dyDescent="0.3">
      <c r="A2879">
        <v>45041</v>
      </c>
      <c r="B2879">
        <v>2015</v>
      </c>
      <c r="C2879">
        <v>1200</v>
      </c>
      <c r="D2879">
        <v>1952</v>
      </c>
    </row>
    <row r="2880" spans="1:4" x14ac:dyDescent="0.3">
      <c r="A2880">
        <v>45041</v>
      </c>
      <c r="B2880">
        <v>2016</v>
      </c>
      <c r="C2880">
        <v>1186</v>
      </c>
      <c r="D2880">
        <v>1979</v>
      </c>
    </row>
    <row r="2881" spans="1:4" x14ac:dyDescent="0.3">
      <c r="A2881">
        <v>45041</v>
      </c>
      <c r="B2881">
        <v>2017</v>
      </c>
      <c r="C2881">
        <v>1165</v>
      </c>
      <c r="D2881">
        <v>1998</v>
      </c>
    </row>
    <row r="2882" spans="1:4" x14ac:dyDescent="0.3">
      <c r="A2882">
        <v>45041</v>
      </c>
      <c r="B2882">
        <v>2018</v>
      </c>
      <c r="C2882">
        <v>1118</v>
      </c>
      <c r="D2882">
        <v>2002</v>
      </c>
    </row>
    <row r="2883" spans="1:4" x14ac:dyDescent="0.3">
      <c r="A2883">
        <v>45041</v>
      </c>
      <c r="B2883">
        <v>2019</v>
      </c>
      <c r="C2883">
        <v>1094</v>
      </c>
      <c r="D2883">
        <v>1956</v>
      </c>
    </row>
    <row r="2884" spans="1:4" x14ac:dyDescent="0.3">
      <c r="A2884">
        <v>45059</v>
      </c>
      <c r="B2884">
        <v>2009</v>
      </c>
      <c r="C2884">
        <v>516</v>
      </c>
      <c r="D2884">
        <v>883</v>
      </c>
    </row>
    <row r="2885" spans="1:4" x14ac:dyDescent="0.3">
      <c r="A2885">
        <v>45059</v>
      </c>
      <c r="B2885">
        <v>2010</v>
      </c>
      <c r="C2885">
        <v>540</v>
      </c>
      <c r="D2885">
        <v>897</v>
      </c>
    </row>
    <row r="2886" spans="1:4" x14ac:dyDescent="0.3">
      <c r="A2886">
        <v>45059</v>
      </c>
      <c r="B2886">
        <v>2011</v>
      </c>
      <c r="C2886">
        <v>542</v>
      </c>
      <c r="D2886">
        <v>887</v>
      </c>
    </row>
    <row r="2887" spans="1:4" x14ac:dyDescent="0.3">
      <c r="A2887">
        <v>45059</v>
      </c>
      <c r="B2887">
        <v>2012</v>
      </c>
      <c r="C2887">
        <v>528</v>
      </c>
      <c r="D2887">
        <v>904</v>
      </c>
    </row>
    <row r="2888" spans="1:4" x14ac:dyDescent="0.3">
      <c r="A2888">
        <v>45059</v>
      </c>
      <c r="B2888">
        <v>2013</v>
      </c>
      <c r="C2888">
        <v>532</v>
      </c>
      <c r="D2888">
        <v>935</v>
      </c>
    </row>
    <row r="2889" spans="1:4" x14ac:dyDescent="0.3">
      <c r="A2889">
        <v>45059</v>
      </c>
      <c r="B2889">
        <v>2014</v>
      </c>
      <c r="C2889">
        <v>514</v>
      </c>
      <c r="D2889">
        <v>944</v>
      </c>
    </row>
    <row r="2890" spans="1:4" x14ac:dyDescent="0.3">
      <c r="A2890">
        <v>45059</v>
      </c>
      <c r="B2890">
        <v>2015</v>
      </c>
      <c r="C2890">
        <v>509</v>
      </c>
      <c r="D2890">
        <v>963</v>
      </c>
    </row>
    <row r="2891" spans="1:4" x14ac:dyDescent="0.3">
      <c r="A2891">
        <v>45059</v>
      </c>
      <c r="B2891">
        <v>2016</v>
      </c>
      <c r="C2891">
        <v>522</v>
      </c>
      <c r="D2891">
        <v>958</v>
      </c>
    </row>
    <row r="2892" spans="1:4" x14ac:dyDescent="0.3">
      <c r="A2892">
        <v>45059</v>
      </c>
      <c r="B2892">
        <v>2017</v>
      </c>
      <c r="C2892">
        <v>517</v>
      </c>
      <c r="D2892">
        <v>981</v>
      </c>
    </row>
    <row r="2893" spans="1:4" x14ac:dyDescent="0.3">
      <c r="A2893">
        <v>45059</v>
      </c>
      <c r="B2893">
        <v>2018</v>
      </c>
      <c r="C2893">
        <v>518</v>
      </c>
      <c r="D2893">
        <v>953</v>
      </c>
    </row>
    <row r="2894" spans="1:4" x14ac:dyDescent="0.3">
      <c r="A2894">
        <v>45059</v>
      </c>
      <c r="B2894">
        <v>2019</v>
      </c>
      <c r="C2894">
        <v>486</v>
      </c>
      <c r="D2894">
        <v>917</v>
      </c>
    </row>
    <row r="2895" spans="1:4" x14ac:dyDescent="0.3">
      <c r="A2895">
        <v>45060</v>
      </c>
      <c r="B2895">
        <v>2009</v>
      </c>
      <c r="C2895">
        <v>289</v>
      </c>
      <c r="D2895">
        <v>388</v>
      </c>
    </row>
    <row r="2896" spans="1:4" x14ac:dyDescent="0.3">
      <c r="A2896">
        <v>45060</v>
      </c>
      <c r="B2896">
        <v>2010</v>
      </c>
      <c r="C2896">
        <v>314</v>
      </c>
      <c r="D2896">
        <v>381</v>
      </c>
    </row>
    <row r="2897" spans="1:4" x14ac:dyDescent="0.3">
      <c r="A2897">
        <v>45060</v>
      </c>
      <c r="B2897">
        <v>2011</v>
      </c>
      <c r="C2897">
        <v>330</v>
      </c>
      <c r="D2897">
        <v>390</v>
      </c>
    </row>
    <row r="2898" spans="1:4" x14ac:dyDescent="0.3">
      <c r="A2898">
        <v>45060</v>
      </c>
      <c r="B2898">
        <v>2012</v>
      </c>
      <c r="C2898">
        <v>318</v>
      </c>
      <c r="D2898">
        <v>407</v>
      </c>
    </row>
    <row r="2899" spans="1:4" x14ac:dyDescent="0.3">
      <c r="A2899">
        <v>45060</v>
      </c>
      <c r="B2899">
        <v>2013</v>
      </c>
      <c r="C2899">
        <v>291</v>
      </c>
      <c r="D2899">
        <v>405</v>
      </c>
    </row>
    <row r="2900" spans="1:4" x14ac:dyDescent="0.3">
      <c r="A2900">
        <v>45060</v>
      </c>
      <c r="B2900">
        <v>2014</v>
      </c>
      <c r="C2900">
        <v>276</v>
      </c>
      <c r="D2900">
        <v>447</v>
      </c>
    </row>
    <row r="2901" spans="1:4" x14ac:dyDescent="0.3">
      <c r="A2901">
        <v>45060</v>
      </c>
      <c r="B2901">
        <v>2015</v>
      </c>
      <c r="C2901">
        <v>257</v>
      </c>
      <c r="D2901">
        <v>485</v>
      </c>
    </row>
    <row r="2902" spans="1:4" x14ac:dyDescent="0.3">
      <c r="A2902">
        <v>45060</v>
      </c>
      <c r="B2902">
        <v>2016</v>
      </c>
      <c r="C2902">
        <v>280</v>
      </c>
      <c r="D2902">
        <v>487</v>
      </c>
    </row>
    <row r="2903" spans="1:4" x14ac:dyDescent="0.3">
      <c r="A2903">
        <v>45060</v>
      </c>
      <c r="B2903">
        <v>2017</v>
      </c>
      <c r="C2903">
        <v>282</v>
      </c>
      <c r="D2903">
        <v>473</v>
      </c>
    </row>
    <row r="2904" spans="1:4" x14ac:dyDescent="0.3">
      <c r="A2904">
        <v>45060</v>
      </c>
      <c r="B2904">
        <v>2018</v>
      </c>
      <c r="C2904">
        <v>298</v>
      </c>
      <c r="D2904">
        <v>467</v>
      </c>
    </row>
    <row r="2905" spans="1:4" x14ac:dyDescent="0.3">
      <c r="A2905">
        <v>45060</v>
      </c>
      <c r="B2905">
        <v>2019</v>
      </c>
      <c r="C2905">
        <v>279</v>
      </c>
      <c r="D2905">
        <v>480</v>
      </c>
    </row>
    <row r="2906" spans="1:4" x14ac:dyDescent="0.3">
      <c r="A2906">
        <v>45061</v>
      </c>
      <c r="B2906">
        <v>2009</v>
      </c>
      <c r="C2906">
        <v>161</v>
      </c>
      <c r="D2906">
        <v>308</v>
      </c>
    </row>
    <row r="2907" spans="1:4" x14ac:dyDescent="0.3">
      <c r="A2907">
        <v>45061</v>
      </c>
      <c r="B2907">
        <v>2010</v>
      </c>
      <c r="C2907">
        <v>181</v>
      </c>
      <c r="D2907">
        <v>284</v>
      </c>
    </row>
    <row r="2908" spans="1:4" x14ac:dyDescent="0.3">
      <c r="A2908">
        <v>45061</v>
      </c>
      <c r="B2908">
        <v>2011</v>
      </c>
      <c r="C2908">
        <v>188</v>
      </c>
      <c r="D2908">
        <v>282</v>
      </c>
    </row>
    <row r="2909" spans="1:4" x14ac:dyDescent="0.3">
      <c r="A2909">
        <v>45061</v>
      </c>
      <c r="B2909">
        <v>2012</v>
      </c>
      <c r="C2909">
        <v>199</v>
      </c>
      <c r="D2909">
        <v>282</v>
      </c>
    </row>
    <row r="2910" spans="1:4" x14ac:dyDescent="0.3">
      <c r="A2910">
        <v>45061</v>
      </c>
      <c r="B2910">
        <v>2013</v>
      </c>
      <c r="C2910">
        <v>193</v>
      </c>
      <c r="D2910">
        <v>288</v>
      </c>
    </row>
    <row r="2911" spans="1:4" x14ac:dyDescent="0.3">
      <c r="A2911">
        <v>45061</v>
      </c>
      <c r="B2911">
        <v>2014</v>
      </c>
      <c r="C2911">
        <v>204</v>
      </c>
      <c r="D2911">
        <v>287</v>
      </c>
    </row>
    <row r="2912" spans="1:4" x14ac:dyDescent="0.3">
      <c r="A2912">
        <v>45061</v>
      </c>
      <c r="B2912">
        <v>2015</v>
      </c>
      <c r="C2912">
        <v>198</v>
      </c>
      <c r="D2912">
        <v>294</v>
      </c>
    </row>
    <row r="2913" spans="1:4" x14ac:dyDescent="0.3">
      <c r="A2913">
        <v>45061</v>
      </c>
      <c r="B2913">
        <v>2016</v>
      </c>
      <c r="C2913">
        <v>207</v>
      </c>
      <c r="D2913">
        <v>301</v>
      </c>
    </row>
    <row r="2914" spans="1:4" x14ac:dyDescent="0.3">
      <c r="A2914">
        <v>45061</v>
      </c>
      <c r="B2914">
        <v>2017</v>
      </c>
      <c r="C2914">
        <v>197</v>
      </c>
      <c r="D2914">
        <v>318</v>
      </c>
    </row>
    <row r="2915" spans="1:4" x14ac:dyDescent="0.3">
      <c r="A2915">
        <v>45061</v>
      </c>
      <c r="B2915">
        <v>2018</v>
      </c>
      <c r="C2915">
        <v>189</v>
      </c>
      <c r="D2915">
        <v>320</v>
      </c>
    </row>
    <row r="2916" spans="1:4" x14ac:dyDescent="0.3">
      <c r="A2916">
        <v>45061</v>
      </c>
      <c r="B2916">
        <v>2019</v>
      </c>
      <c r="C2916">
        <v>178</v>
      </c>
      <c r="D2916">
        <v>313</v>
      </c>
    </row>
    <row r="2917" spans="1:4" x14ac:dyDescent="0.3">
      <c r="A2917">
        <v>45062</v>
      </c>
      <c r="B2917">
        <v>2009</v>
      </c>
      <c r="C2917">
        <v>63</v>
      </c>
      <c r="D2917">
        <v>85</v>
      </c>
    </row>
    <row r="2918" spans="1:4" x14ac:dyDescent="0.3">
      <c r="A2918">
        <v>45062</v>
      </c>
      <c r="B2918">
        <v>2010</v>
      </c>
      <c r="C2918">
        <v>62</v>
      </c>
      <c r="D2918">
        <v>85</v>
      </c>
    </row>
    <row r="2919" spans="1:4" x14ac:dyDescent="0.3">
      <c r="A2919">
        <v>45062</v>
      </c>
      <c r="B2919">
        <v>2011</v>
      </c>
      <c r="C2919">
        <v>57</v>
      </c>
      <c r="D2919">
        <v>77</v>
      </c>
    </row>
    <row r="2920" spans="1:4" x14ac:dyDescent="0.3">
      <c r="A2920">
        <v>45062</v>
      </c>
      <c r="B2920">
        <v>2012</v>
      </c>
      <c r="C2920">
        <v>64</v>
      </c>
      <c r="D2920">
        <v>73</v>
      </c>
    </row>
    <row r="2921" spans="1:4" x14ac:dyDescent="0.3">
      <c r="A2921">
        <v>45062</v>
      </c>
      <c r="B2921">
        <v>2013</v>
      </c>
      <c r="C2921">
        <v>50</v>
      </c>
      <c r="D2921">
        <v>96</v>
      </c>
    </row>
    <row r="2922" spans="1:4" x14ac:dyDescent="0.3">
      <c r="A2922">
        <v>45062</v>
      </c>
      <c r="B2922">
        <v>2014</v>
      </c>
      <c r="C2922">
        <v>51</v>
      </c>
      <c r="D2922">
        <v>94</v>
      </c>
    </row>
    <row r="2923" spans="1:4" x14ac:dyDescent="0.3">
      <c r="A2923">
        <v>45062</v>
      </c>
      <c r="B2923">
        <v>2015</v>
      </c>
      <c r="C2923">
        <v>47</v>
      </c>
      <c r="D2923">
        <v>103</v>
      </c>
    </row>
    <row r="2924" spans="1:4" x14ac:dyDescent="0.3">
      <c r="A2924">
        <v>45062</v>
      </c>
      <c r="B2924">
        <v>2016</v>
      </c>
      <c r="C2924">
        <v>42</v>
      </c>
      <c r="D2924">
        <v>101</v>
      </c>
    </row>
    <row r="2925" spans="1:4" x14ac:dyDescent="0.3">
      <c r="A2925">
        <v>45062</v>
      </c>
      <c r="B2925">
        <v>2017</v>
      </c>
      <c r="C2925">
        <v>50</v>
      </c>
      <c r="D2925">
        <v>94</v>
      </c>
    </row>
    <row r="2926" spans="1:4" x14ac:dyDescent="0.3">
      <c r="A2926">
        <v>45062</v>
      </c>
      <c r="B2926">
        <v>2018</v>
      </c>
      <c r="C2926">
        <v>48</v>
      </c>
      <c r="D2926">
        <v>89</v>
      </c>
    </row>
    <row r="2927" spans="1:4" x14ac:dyDescent="0.3">
      <c r="A2927">
        <v>45062</v>
      </c>
      <c r="B2927">
        <v>2019</v>
      </c>
      <c r="C2927">
        <v>45</v>
      </c>
      <c r="D2927">
        <v>78</v>
      </c>
    </row>
    <row r="2928" spans="1:4" x14ac:dyDescent="0.3">
      <c r="A2928">
        <v>45063</v>
      </c>
      <c r="B2928">
        <v>2009</v>
      </c>
      <c r="C2928">
        <v>241</v>
      </c>
      <c r="D2928">
        <v>299</v>
      </c>
    </row>
    <row r="2929" spans="1:4" x14ac:dyDescent="0.3">
      <c r="A2929">
        <v>45063</v>
      </c>
      <c r="B2929">
        <v>2010</v>
      </c>
      <c r="C2929">
        <v>269</v>
      </c>
      <c r="D2929">
        <v>309</v>
      </c>
    </row>
    <row r="2930" spans="1:4" x14ac:dyDescent="0.3">
      <c r="A2930">
        <v>45063</v>
      </c>
      <c r="B2930">
        <v>2011</v>
      </c>
      <c r="C2930">
        <v>276</v>
      </c>
      <c r="D2930">
        <v>317</v>
      </c>
    </row>
    <row r="2931" spans="1:4" x14ac:dyDescent="0.3">
      <c r="A2931">
        <v>45063</v>
      </c>
      <c r="B2931">
        <v>2012</v>
      </c>
      <c r="C2931">
        <v>281</v>
      </c>
      <c r="D2931">
        <v>333</v>
      </c>
    </row>
    <row r="2932" spans="1:4" x14ac:dyDescent="0.3">
      <c r="A2932">
        <v>45063</v>
      </c>
      <c r="B2932">
        <v>2013</v>
      </c>
      <c r="C2932">
        <v>270</v>
      </c>
      <c r="D2932">
        <v>341</v>
      </c>
    </row>
    <row r="2933" spans="1:4" x14ac:dyDescent="0.3">
      <c r="A2933">
        <v>45063</v>
      </c>
      <c r="B2933">
        <v>2014</v>
      </c>
      <c r="C2933">
        <v>258</v>
      </c>
      <c r="D2933">
        <v>349</v>
      </c>
    </row>
    <row r="2934" spans="1:4" x14ac:dyDescent="0.3">
      <c r="A2934">
        <v>45063</v>
      </c>
      <c r="B2934">
        <v>2015</v>
      </c>
      <c r="C2934">
        <v>239</v>
      </c>
      <c r="D2934">
        <v>375</v>
      </c>
    </row>
    <row r="2935" spans="1:4" x14ac:dyDescent="0.3">
      <c r="A2935">
        <v>45063</v>
      </c>
      <c r="B2935">
        <v>2016</v>
      </c>
      <c r="C2935">
        <v>234</v>
      </c>
      <c r="D2935">
        <v>389</v>
      </c>
    </row>
    <row r="2936" spans="1:4" x14ac:dyDescent="0.3">
      <c r="A2936">
        <v>45063</v>
      </c>
      <c r="B2936">
        <v>2017</v>
      </c>
      <c r="C2936">
        <v>244</v>
      </c>
      <c r="D2936">
        <v>405</v>
      </c>
    </row>
    <row r="2937" spans="1:4" x14ac:dyDescent="0.3">
      <c r="A2937">
        <v>45063</v>
      </c>
      <c r="B2937">
        <v>2018</v>
      </c>
      <c r="C2937">
        <v>250</v>
      </c>
      <c r="D2937">
        <v>386</v>
      </c>
    </row>
    <row r="2938" spans="1:4" x14ac:dyDescent="0.3">
      <c r="A2938">
        <v>45063</v>
      </c>
      <c r="B2938">
        <v>2019</v>
      </c>
      <c r="C2938">
        <v>229</v>
      </c>
      <c r="D2938">
        <v>377</v>
      </c>
    </row>
    <row r="2939" spans="1:4" x14ac:dyDescent="0.3">
      <c r="A2939">
        <v>45064</v>
      </c>
      <c r="B2939">
        <v>2009</v>
      </c>
      <c r="C2939">
        <v>285</v>
      </c>
      <c r="D2939">
        <v>452</v>
      </c>
    </row>
    <row r="2940" spans="1:4" x14ac:dyDescent="0.3">
      <c r="A2940">
        <v>45064</v>
      </c>
      <c r="B2940">
        <v>2010</v>
      </c>
      <c r="C2940">
        <v>295</v>
      </c>
      <c r="D2940">
        <v>447</v>
      </c>
    </row>
    <row r="2941" spans="1:4" x14ac:dyDescent="0.3">
      <c r="A2941">
        <v>45064</v>
      </c>
      <c r="B2941">
        <v>2011</v>
      </c>
      <c r="C2941">
        <v>293</v>
      </c>
      <c r="D2941">
        <v>455</v>
      </c>
    </row>
    <row r="2942" spans="1:4" x14ac:dyDescent="0.3">
      <c r="A2942">
        <v>45064</v>
      </c>
      <c r="B2942">
        <v>2012</v>
      </c>
      <c r="C2942">
        <v>288</v>
      </c>
      <c r="D2942">
        <v>468</v>
      </c>
    </row>
    <row r="2943" spans="1:4" x14ac:dyDescent="0.3">
      <c r="A2943">
        <v>45064</v>
      </c>
      <c r="B2943">
        <v>2013</v>
      </c>
      <c r="C2943">
        <v>314</v>
      </c>
      <c r="D2943">
        <v>468</v>
      </c>
    </row>
    <row r="2944" spans="1:4" x14ac:dyDescent="0.3">
      <c r="A2944">
        <v>45064</v>
      </c>
      <c r="B2944">
        <v>2014</v>
      </c>
      <c r="C2944">
        <v>295</v>
      </c>
      <c r="D2944">
        <v>516</v>
      </c>
    </row>
    <row r="2945" spans="1:4" x14ac:dyDescent="0.3">
      <c r="A2945">
        <v>45064</v>
      </c>
      <c r="B2945">
        <v>2015</v>
      </c>
      <c r="C2945">
        <v>320</v>
      </c>
      <c r="D2945">
        <v>502</v>
      </c>
    </row>
    <row r="2946" spans="1:4" x14ac:dyDescent="0.3">
      <c r="A2946">
        <v>45064</v>
      </c>
      <c r="B2946">
        <v>2016</v>
      </c>
      <c r="C2946">
        <v>331</v>
      </c>
      <c r="D2946">
        <v>540</v>
      </c>
    </row>
    <row r="2947" spans="1:4" x14ac:dyDescent="0.3">
      <c r="A2947">
        <v>45064</v>
      </c>
      <c r="B2947">
        <v>2017</v>
      </c>
      <c r="C2947">
        <v>329</v>
      </c>
      <c r="D2947">
        <v>563</v>
      </c>
    </row>
    <row r="2948" spans="1:4" x14ac:dyDescent="0.3">
      <c r="A2948">
        <v>45064</v>
      </c>
      <c r="B2948">
        <v>2018</v>
      </c>
      <c r="C2948">
        <v>339</v>
      </c>
      <c r="D2948">
        <v>594</v>
      </c>
    </row>
    <row r="2949" spans="1:4" x14ac:dyDescent="0.3">
      <c r="A2949">
        <v>45064</v>
      </c>
      <c r="B2949">
        <v>2019</v>
      </c>
      <c r="C2949">
        <v>352</v>
      </c>
      <c r="D2949">
        <v>606</v>
      </c>
    </row>
    <row r="2950" spans="1:4" x14ac:dyDescent="0.3">
      <c r="A2950">
        <v>45065</v>
      </c>
      <c r="B2950">
        <v>2009</v>
      </c>
      <c r="C2950">
        <v>288</v>
      </c>
      <c r="D2950">
        <v>416</v>
      </c>
    </row>
    <row r="2951" spans="1:4" x14ac:dyDescent="0.3">
      <c r="A2951">
        <v>45065</v>
      </c>
      <c r="B2951">
        <v>2010</v>
      </c>
      <c r="C2951">
        <v>289</v>
      </c>
      <c r="D2951">
        <v>441</v>
      </c>
    </row>
    <row r="2952" spans="1:4" x14ac:dyDescent="0.3">
      <c r="A2952">
        <v>45065</v>
      </c>
      <c r="B2952">
        <v>2011</v>
      </c>
      <c r="C2952">
        <v>277</v>
      </c>
      <c r="D2952">
        <v>433</v>
      </c>
    </row>
    <row r="2953" spans="1:4" x14ac:dyDescent="0.3">
      <c r="A2953">
        <v>45065</v>
      </c>
      <c r="B2953">
        <v>2012</v>
      </c>
      <c r="C2953">
        <v>267</v>
      </c>
      <c r="D2953">
        <v>442</v>
      </c>
    </row>
    <row r="2954" spans="1:4" x14ac:dyDescent="0.3">
      <c r="A2954">
        <v>45065</v>
      </c>
      <c r="B2954">
        <v>2013</v>
      </c>
      <c r="C2954">
        <v>273</v>
      </c>
      <c r="D2954">
        <v>442</v>
      </c>
    </row>
    <row r="2955" spans="1:4" x14ac:dyDescent="0.3">
      <c r="A2955">
        <v>45065</v>
      </c>
      <c r="B2955">
        <v>2014</v>
      </c>
      <c r="C2955">
        <v>266</v>
      </c>
      <c r="D2955">
        <v>431</v>
      </c>
    </row>
    <row r="2956" spans="1:4" x14ac:dyDescent="0.3">
      <c r="A2956">
        <v>45065</v>
      </c>
      <c r="B2956">
        <v>2015</v>
      </c>
      <c r="C2956">
        <v>271</v>
      </c>
      <c r="D2956">
        <v>444</v>
      </c>
    </row>
    <row r="2957" spans="1:4" x14ac:dyDescent="0.3">
      <c r="A2957">
        <v>45065</v>
      </c>
      <c r="B2957">
        <v>2016</v>
      </c>
      <c r="C2957">
        <v>264</v>
      </c>
      <c r="D2957">
        <v>459</v>
      </c>
    </row>
    <row r="2958" spans="1:4" x14ac:dyDescent="0.3">
      <c r="A2958">
        <v>45065</v>
      </c>
      <c r="B2958">
        <v>2017</v>
      </c>
      <c r="C2958">
        <v>245</v>
      </c>
      <c r="D2958">
        <v>459</v>
      </c>
    </row>
    <row r="2959" spans="1:4" x14ac:dyDescent="0.3">
      <c r="A2959">
        <v>45065</v>
      </c>
      <c r="B2959">
        <v>2018</v>
      </c>
      <c r="C2959">
        <v>228</v>
      </c>
      <c r="D2959">
        <v>445</v>
      </c>
    </row>
    <row r="2960" spans="1:4" x14ac:dyDescent="0.3">
      <c r="A2960">
        <v>45065</v>
      </c>
      <c r="B2960">
        <v>2019</v>
      </c>
      <c r="C2960">
        <v>226</v>
      </c>
      <c r="D2960">
        <v>440</v>
      </c>
    </row>
    <row r="2961" spans="1:4" x14ac:dyDescent="0.3">
      <c r="A2961">
        <v>45068</v>
      </c>
      <c r="B2961">
        <v>2009</v>
      </c>
      <c r="C2961">
        <v>674</v>
      </c>
      <c r="D2961">
        <v>952</v>
      </c>
    </row>
    <row r="2962" spans="1:4" x14ac:dyDescent="0.3">
      <c r="A2962">
        <v>45068</v>
      </c>
      <c r="B2962">
        <v>2010</v>
      </c>
      <c r="C2962">
        <v>686</v>
      </c>
      <c r="D2962">
        <v>1008</v>
      </c>
    </row>
    <row r="2963" spans="1:4" x14ac:dyDescent="0.3">
      <c r="A2963">
        <v>45068</v>
      </c>
      <c r="B2963">
        <v>2011</v>
      </c>
      <c r="C2963">
        <v>728</v>
      </c>
      <c r="D2963">
        <v>1004</v>
      </c>
    </row>
    <row r="2964" spans="1:4" x14ac:dyDescent="0.3">
      <c r="A2964">
        <v>45068</v>
      </c>
      <c r="B2964">
        <v>2012</v>
      </c>
      <c r="C2964">
        <v>736</v>
      </c>
      <c r="D2964">
        <v>1020</v>
      </c>
    </row>
    <row r="2965" spans="1:4" x14ac:dyDescent="0.3">
      <c r="A2965">
        <v>45068</v>
      </c>
      <c r="B2965">
        <v>2013</v>
      </c>
      <c r="C2965">
        <v>725</v>
      </c>
      <c r="D2965">
        <v>1063</v>
      </c>
    </row>
    <row r="2966" spans="1:4" x14ac:dyDescent="0.3">
      <c r="A2966">
        <v>45068</v>
      </c>
      <c r="B2966">
        <v>2014</v>
      </c>
      <c r="C2966">
        <v>688</v>
      </c>
      <c r="D2966">
        <v>1120</v>
      </c>
    </row>
    <row r="2967" spans="1:4" x14ac:dyDescent="0.3">
      <c r="A2967">
        <v>45068</v>
      </c>
      <c r="B2967">
        <v>2015</v>
      </c>
      <c r="C2967">
        <v>705</v>
      </c>
      <c r="D2967">
        <v>1146</v>
      </c>
    </row>
    <row r="2968" spans="1:4" x14ac:dyDescent="0.3">
      <c r="A2968">
        <v>45068</v>
      </c>
      <c r="B2968">
        <v>2016</v>
      </c>
      <c r="C2968">
        <v>706</v>
      </c>
      <c r="D2968">
        <v>1145</v>
      </c>
    </row>
    <row r="2969" spans="1:4" x14ac:dyDescent="0.3">
      <c r="A2969">
        <v>45068</v>
      </c>
      <c r="B2969">
        <v>2017</v>
      </c>
      <c r="C2969">
        <v>684</v>
      </c>
      <c r="D2969">
        <v>1180</v>
      </c>
    </row>
    <row r="2970" spans="1:4" x14ac:dyDescent="0.3">
      <c r="A2970">
        <v>45068</v>
      </c>
      <c r="B2970">
        <v>2018</v>
      </c>
      <c r="C2970">
        <v>692</v>
      </c>
      <c r="D2970">
        <v>1151</v>
      </c>
    </row>
    <row r="2971" spans="1:4" x14ac:dyDescent="0.3">
      <c r="A2971">
        <v>45068</v>
      </c>
      <c r="B2971">
        <v>2019</v>
      </c>
      <c r="C2971">
        <v>661</v>
      </c>
      <c r="D2971">
        <v>1137</v>
      </c>
    </row>
    <row r="2972" spans="1:4" x14ac:dyDescent="0.3">
      <c r="A2972">
        <v>46003</v>
      </c>
      <c r="B2972">
        <v>2009</v>
      </c>
      <c r="C2972">
        <v>1850</v>
      </c>
      <c r="D2972">
        <v>2936</v>
      </c>
    </row>
    <row r="2973" spans="1:4" x14ac:dyDescent="0.3">
      <c r="A2973">
        <v>46003</v>
      </c>
      <c r="B2973">
        <v>2010</v>
      </c>
      <c r="C2973">
        <v>1891</v>
      </c>
      <c r="D2973">
        <v>2875</v>
      </c>
    </row>
    <row r="2974" spans="1:4" x14ac:dyDescent="0.3">
      <c r="A2974">
        <v>46003</v>
      </c>
      <c r="B2974">
        <v>2011</v>
      </c>
      <c r="C2974">
        <v>1921</v>
      </c>
      <c r="D2974">
        <v>2896</v>
      </c>
    </row>
    <row r="2975" spans="1:4" x14ac:dyDescent="0.3">
      <c r="A2975">
        <v>46003</v>
      </c>
      <c r="B2975">
        <v>2012</v>
      </c>
      <c r="C2975">
        <v>1977</v>
      </c>
      <c r="D2975">
        <v>2924</v>
      </c>
    </row>
    <row r="2976" spans="1:4" x14ac:dyDescent="0.3">
      <c r="A2976">
        <v>46003</v>
      </c>
      <c r="B2976">
        <v>2013</v>
      </c>
      <c r="C2976">
        <v>1951</v>
      </c>
      <c r="D2976">
        <v>3015</v>
      </c>
    </row>
    <row r="2977" spans="1:4" x14ac:dyDescent="0.3">
      <c r="A2977">
        <v>46003</v>
      </c>
      <c r="B2977">
        <v>2014</v>
      </c>
      <c r="C2977">
        <v>2003</v>
      </c>
      <c r="D2977">
        <v>3053</v>
      </c>
    </row>
    <row r="2978" spans="1:4" x14ac:dyDescent="0.3">
      <c r="A2978">
        <v>46003</v>
      </c>
      <c r="B2978">
        <v>2015</v>
      </c>
      <c r="C2978">
        <v>1969</v>
      </c>
      <c r="D2978">
        <v>3202</v>
      </c>
    </row>
    <row r="2979" spans="1:4" x14ac:dyDescent="0.3">
      <c r="A2979">
        <v>46003</v>
      </c>
      <c r="B2979">
        <v>2016</v>
      </c>
      <c r="C2979">
        <v>1904</v>
      </c>
      <c r="D2979">
        <v>3316</v>
      </c>
    </row>
    <row r="2980" spans="1:4" x14ac:dyDescent="0.3">
      <c r="A2980">
        <v>46003</v>
      </c>
      <c r="B2980">
        <v>2017</v>
      </c>
      <c r="C2980">
        <v>1898</v>
      </c>
      <c r="D2980">
        <v>3386</v>
      </c>
    </row>
    <row r="2981" spans="1:4" x14ac:dyDescent="0.3">
      <c r="A2981">
        <v>46003</v>
      </c>
      <c r="B2981">
        <v>2018</v>
      </c>
      <c r="C2981">
        <v>1921</v>
      </c>
      <c r="D2981">
        <v>3427</v>
      </c>
    </row>
    <row r="2982" spans="1:4" x14ac:dyDescent="0.3">
      <c r="A2982">
        <v>46003</v>
      </c>
      <c r="B2982">
        <v>2019</v>
      </c>
      <c r="C2982">
        <v>1914</v>
      </c>
      <c r="D2982">
        <v>3412</v>
      </c>
    </row>
    <row r="2983" spans="1:4" x14ac:dyDescent="0.3">
      <c r="A2983">
        <v>46013</v>
      </c>
      <c r="B2983">
        <v>2009</v>
      </c>
      <c r="C2983">
        <v>705</v>
      </c>
      <c r="D2983">
        <v>1006</v>
      </c>
    </row>
    <row r="2984" spans="1:4" x14ac:dyDescent="0.3">
      <c r="A2984">
        <v>46013</v>
      </c>
      <c r="B2984">
        <v>2010</v>
      </c>
      <c r="C2984">
        <v>752</v>
      </c>
      <c r="D2984">
        <v>1015</v>
      </c>
    </row>
    <row r="2985" spans="1:4" x14ac:dyDescent="0.3">
      <c r="A2985">
        <v>46013</v>
      </c>
      <c r="B2985">
        <v>2011</v>
      </c>
      <c r="C2985">
        <v>768</v>
      </c>
      <c r="D2985">
        <v>1022</v>
      </c>
    </row>
    <row r="2986" spans="1:4" x14ac:dyDescent="0.3">
      <c r="A2986">
        <v>46013</v>
      </c>
      <c r="B2986">
        <v>2012</v>
      </c>
      <c r="C2986">
        <v>764</v>
      </c>
      <c r="D2986">
        <v>1074</v>
      </c>
    </row>
    <row r="2987" spans="1:4" x14ac:dyDescent="0.3">
      <c r="A2987">
        <v>46013</v>
      </c>
      <c r="B2987">
        <v>2013</v>
      </c>
      <c r="C2987">
        <v>761</v>
      </c>
      <c r="D2987">
        <v>1132</v>
      </c>
    </row>
    <row r="2988" spans="1:4" x14ac:dyDescent="0.3">
      <c r="A2988">
        <v>46013</v>
      </c>
      <c r="B2988">
        <v>2014</v>
      </c>
      <c r="C2988">
        <v>732</v>
      </c>
      <c r="D2988">
        <v>1149</v>
      </c>
    </row>
    <row r="2989" spans="1:4" x14ac:dyDescent="0.3">
      <c r="A2989">
        <v>46013</v>
      </c>
      <c r="B2989">
        <v>2015</v>
      </c>
      <c r="C2989">
        <v>760</v>
      </c>
      <c r="D2989">
        <v>1164</v>
      </c>
    </row>
    <row r="2990" spans="1:4" x14ac:dyDescent="0.3">
      <c r="A2990">
        <v>46013</v>
      </c>
      <c r="B2990">
        <v>2016</v>
      </c>
      <c r="C2990">
        <v>753</v>
      </c>
      <c r="D2990">
        <v>1206</v>
      </c>
    </row>
    <row r="2991" spans="1:4" x14ac:dyDescent="0.3">
      <c r="A2991">
        <v>46013</v>
      </c>
      <c r="B2991">
        <v>2017</v>
      </c>
      <c r="C2991">
        <v>705</v>
      </c>
      <c r="D2991">
        <v>1221</v>
      </c>
    </row>
    <row r="2992" spans="1:4" x14ac:dyDescent="0.3">
      <c r="A2992">
        <v>46013</v>
      </c>
      <c r="B2992">
        <v>2018</v>
      </c>
      <c r="C2992">
        <v>695</v>
      </c>
      <c r="D2992">
        <v>1222</v>
      </c>
    </row>
    <row r="2993" spans="1:4" x14ac:dyDescent="0.3">
      <c r="A2993">
        <v>46013</v>
      </c>
      <c r="B2993">
        <v>2019</v>
      </c>
      <c r="C2993">
        <v>657</v>
      </c>
      <c r="D2993">
        <v>1230</v>
      </c>
    </row>
    <row r="2994" spans="1:4" x14ac:dyDescent="0.3">
      <c r="A2994">
        <v>46014</v>
      </c>
      <c r="B2994">
        <v>2009</v>
      </c>
      <c r="C2994">
        <v>1725</v>
      </c>
      <c r="D2994">
        <v>2429</v>
      </c>
    </row>
    <row r="2995" spans="1:4" x14ac:dyDescent="0.3">
      <c r="A2995">
        <v>46014</v>
      </c>
      <c r="B2995">
        <v>2010</v>
      </c>
      <c r="C2995">
        <v>1780</v>
      </c>
      <c r="D2995">
        <v>2434</v>
      </c>
    </row>
    <row r="2996" spans="1:4" x14ac:dyDescent="0.3">
      <c r="A2996">
        <v>46014</v>
      </c>
      <c r="B2996">
        <v>2011</v>
      </c>
      <c r="C2996">
        <v>1754</v>
      </c>
      <c r="D2996">
        <v>2514</v>
      </c>
    </row>
    <row r="2997" spans="1:4" x14ac:dyDescent="0.3">
      <c r="A2997">
        <v>46014</v>
      </c>
      <c r="B2997">
        <v>2012</v>
      </c>
      <c r="C2997">
        <v>1727</v>
      </c>
      <c r="D2997">
        <v>2567</v>
      </c>
    </row>
    <row r="2998" spans="1:4" x14ac:dyDescent="0.3">
      <c r="A2998">
        <v>46014</v>
      </c>
      <c r="B2998">
        <v>2013</v>
      </c>
      <c r="C2998">
        <v>1775</v>
      </c>
      <c r="D2998">
        <v>2608</v>
      </c>
    </row>
    <row r="2999" spans="1:4" x14ac:dyDescent="0.3">
      <c r="A2999">
        <v>46014</v>
      </c>
      <c r="B2999">
        <v>2014</v>
      </c>
      <c r="C2999">
        <v>1756</v>
      </c>
      <c r="D2999">
        <v>2706</v>
      </c>
    </row>
    <row r="3000" spans="1:4" x14ac:dyDescent="0.3">
      <c r="A3000">
        <v>46014</v>
      </c>
      <c r="B3000">
        <v>2015</v>
      </c>
      <c r="C3000">
        <v>1702</v>
      </c>
      <c r="D3000">
        <v>2780</v>
      </c>
    </row>
    <row r="3001" spans="1:4" x14ac:dyDescent="0.3">
      <c r="A3001">
        <v>46014</v>
      </c>
      <c r="B3001">
        <v>2016</v>
      </c>
      <c r="C3001">
        <v>1663</v>
      </c>
      <c r="D3001">
        <v>2853</v>
      </c>
    </row>
    <row r="3002" spans="1:4" x14ac:dyDescent="0.3">
      <c r="A3002">
        <v>46014</v>
      </c>
      <c r="B3002">
        <v>2017</v>
      </c>
      <c r="C3002">
        <v>1636</v>
      </c>
      <c r="D3002">
        <v>2885</v>
      </c>
    </row>
    <row r="3003" spans="1:4" x14ac:dyDescent="0.3">
      <c r="A3003">
        <v>46014</v>
      </c>
      <c r="B3003">
        <v>2018</v>
      </c>
      <c r="C3003">
        <v>1665</v>
      </c>
      <c r="D3003">
        <v>2854</v>
      </c>
    </row>
    <row r="3004" spans="1:4" x14ac:dyDescent="0.3">
      <c r="A3004">
        <v>46014</v>
      </c>
      <c r="B3004">
        <v>2019</v>
      </c>
      <c r="C3004">
        <v>1665</v>
      </c>
      <c r="D3004">
        <v>2854</v>
      </c>
    </row>
    <row r="3005" spans="1:4" x14ac:dyDescent="0.3">
      <c r="A3005">
        <v>46020</v>
      </c>
      <c r="B3005">
        <v>2009</v>
      </c>
      <c r="C3005">
        <v>739</v>
      </c>
      <c r="D3005">
        <v>1073</v>
      </c>
    </row>
    <row r="3006" spans="1:4" x14ac:dyDescent="0.3">
      <c r="A3006">
        <v>46020</v>
      </c>
      <c r="B3006">
        <v>2010</v>
      </c>
      <c r="C3006">
        <v>763</v>
      </c>
      <c r="D3006">
        <v>1088</v>
      </c>
    </row>
    <row r="3007" spans="1:4" x14ac:dyDescent="0.3">
      <c r="A3007">
        <v>46020</v>
      </c>
      <c r="B3007">
        <v>2011</v>
      </c>
      <c r="C3007">
        <v>757</v>
      </c>
      <c r="D3007">
        <v>1114</v>
      </c>
    </row>
    <row r="3008" spans="1:4" x14ac:dyDescent="0.3">
      <c r="A3008">
        <v>46020</v>
      </c>
      <c r="B3008">
        <v>2012</v>
      </c>
      <c r="C3008">
        <v>729</v>
      </c>
      <c r="D3008">
        <v>1167</v>
      </c>
    </row>
    <row r="3009" spans="1:4" x14ac:dyDescent="0.3">
      <c r="A3009">
        <v>46020</v>
      </c>
      <c r="B3009">
        <v>2013</v>
      </c>
      <c r="C3009">
        <v>720</v>
      </c>
      <c r="D3009">
        <v>1178</v>
      </c>
    </row>
    <row r="3010" spans="1:4" x14ac:dyDescent="0.3">
      <c r="A3010">
        <v>46020</v>
      </c>
      <c r="B3010">
        <v>2014</v>
      </c>
      <c r="C3010">
        <v>691</v>
      </c>
      <c r="D3010">
        <v>1253</v>
      </c>
    </row>
    <row r="3011" spans="1:4" x14ac:dyDescent="0.3">
      <c r="A3011">
        <v>46020</v>
      </c>
      <c r="B3011">
        <v>2015</v>
      </c>
      <c r="C3011">
        <v>672</v>
      </c>
      <c r="D3011">
        <v>1264</v>
      </c>
    </row>
    <row r="3012" spans="1:4" x14ac:dyDescent="0.3">
      <c r="A3012">
        <v>46020</v>
      </c>
      <c r="B3012">
        <v>2016</v>
      </c>
      <c r="C3012">
        <v>682</v>
      </c>
      <c r="D3012">
        <v>1254</v>
      </c>
    </row>
    <row r="3013" spans="1:4" x14ac:dyDescent="0.3">
      <c r="A3013">
        <v>46020</v>
      </c>
      <c r="B3013">
        <v>2017</v>
      </c>
      <c r="C3013">
        <v>667</v>
      </c>
      <c r="D3013">
        <v>1277</v>
      </c>
    </row>
    <row r="3014" spans="1:4" x14ac:dyDescent="0.3">
      <c r="A3014">
        <v>46020</v>
      </c>
      <c r="B3014">
        <v>2018</v>
      </c>
      <c r="C3014">
        <v>689</v>
      </c>
      <c r="D3014">
        <v>1199</v>
      </c>
    </row>
    <row r="3015" spans="1:4" x14ac:dyDescent="0.3">
      <c r="A3015">
        <v>46020</v>
      </c>
      <c r="B3015">
        <v>2019</v>
      </c>
      <c r="C3015">
        <v>661</v>
      </c>
      <c r="D3015">
        <v>1183</v>
      </c>
    </row>
    <row r="3016" spans="1:4" x14ac:dyDescent="0.3">
      <c r="A3016">
        <v>46021</v>
      </c>
      <c r="B3016">
        <v>2009</v>
      </c>
      <c r="C3016">
        <v>3059</v>
      </c>
      <c r="D3016">
        <v>4481</v>
      </c>
    </row>
    <row r="3017" spans="1:4" x14ac:dyDescent="0.3">
      <c r="A3017">
        <v>46021</v>
      </c>
      <c r="B3017">
        <v>2010</v>
      </c>
      <c r="C3017">
        <v>3154</v>
      </c>
      <c r="D3017">
        <v>4622</v>
      </c>
    </row>
    <row r="3018" spans="1:4" x14ac:dyDescent="0.3">
      <c r="A3018">
        <v>46021</v>
      </c>
      <c r="B3018">
        <v>2011</v>
      </c>
      <c r="C3018">
        <v>3215</v>
      </c>
      <c r="D3018">
        <v>4680</v>
      </c>
    </row>
    <row r="3019" spans="1:4" x14ac:dyDescent="0.3">
      <c r="A3019">
        <v>46021</v>
      </c>
      <c r="B3019">
        <v>2012</v>
      </c>
      <c r="C3019">
        <v>3292</v>
      </c>
      <c r="D3019">
        <v>4808</v>
      </c>
    </row>
    <row r="3020" spans="1:4" x14ac:dyDescent="0.3">
      <c r="A3020">
        <v>46021</v>
      </c>
      <c r="B3020">
        <v>2013</v>
      </c>
      <c r="C3020">
        <v>3354</v>
      </c>
      <c r="D3020">
        <v>4985</v>
      </c>
    </row>
    <row r="3021" spans="1:4" x14ac:dyDescent="0.3">
      <c r="A3021">
        <v>46021</v>
      </c>
      <c r="B3021">
        <v>2014</v>
      </c>
      <c r="C3021">
        <v>3434</v>
      </c>
      <c r="D3021">
        <v>5145</v>
      </c>
    </row>
    <row r="3022" spans="1:4" x14ac:dyDescent="0.3">
      <c r="A3022">
        <v>46021</v>
      </c>
      <c r="B3022">
        <v>2015</v>
      </c>
      <c r="C3022">
        <v>3452</v>
      </c>
      <c r="D3022">
        <v>5401</v>
      </c>
    </row>
    <row r="3023" spans="1:4" x14ac:dyDescent="0.3">
      <c r="A3023">
        <v>46021</v>
      </c>
      <c r="B3023">
        <v>2016</v>
      </c>
      <c r="C3023">
        <v>3455</v>
      </c>
      <c r="D3023">
        <v>5564</v>
      </c>
    </row>
    <row r="3024" spans="1:4" x14ac:dyDescent="0.3">
      <c r="A3024">
        <v>46021</v>
      </c>
      <c r="B3024">
        <v>2017</v>
      </c>
      <c r="C3024">
        <v>3472</v>
      </c>
      <c r="D3024">
        <v>5644</v>
      </c>
    </row>
    <row r="3025" spans="1:4" x14ac:dyDescent="0.3">
      <c r="A3025">
        <v>46021</v>
      </c>
      <c r="B3025">
        <v>2018</v>
      </c>
      <c r="C3025">
        <v>3443</v>
      </c>
      <c r="D3025">
        <v>5823</v>
      </c>
    </row>
    <row r="3026" spans="1:4" x14ac:dyDescent="0.3">
      <c r="A3026">
        <v>46021</v>
      </c>
      <c r="B3026">
        <v>2019</v>
      </c>
      <c r="C3026">
        <v>3530</v>
      </c>
      <c r="D3026">
        <v>5840</v>
      </c>
    </row>
    <row r="3027" spans="1:4" x14ac:dyDescent="0.3">
      <c r="A3027">
        <v>46024</v>
      </c>
      <c r="B3027">
        <v>2009</v>
      </c>
      <c r="C3027">
        <v>864</v>
      </c>
      <c r="D3027">
        <v>1305</v>
      </c>
    </row>
    <row r="3028" spans="1:4" x14ac:dyDescent="0.3">
      <c r="A3028">
        <v>46024</v>
      </c>
      <c r="B3028">
        <v>2010</v>
      </c>
      <c r="C3028">
        <v>870</v>
      </c>
      <c r="D3028">
        <v>1309</v>
      </c>
    </row>
    <row r="3029" spans="1:4" x14ac:dyDescent="0.3">
      <c r="A3029">
        <v>46024</v>
      </c>
      <c r="B3029">
        <v>2011</v>
      </c>
      <c r="C3029">
        <v>909</v>
      </c>
      <c r="D3029">
        <v>1290</v>
      </c>
    </row>
    <row r="3030" spans="1:4" x14ac:dyDescent="0.3">
      <c r="A3030">
        <v>46024</v>
      </c>
      <c r="B3030">
        <v>2012</v>
      </c>
      <c r="C3030">
        <v>910</v>
      </c>
      <c r="D3030">
        <v>1333</v>
      </c>
    </row>
    <row r="3031" spans="1:4" x14ac:dyDescent="0.3">
      <c r="A3031">
        <v>46024</v>
      </c>
      <c r="B3031">
        <v>2013</v>
      </c>
      <c r="C3031">
        <v>894</v>
      </c>
      <c r="D3031">
        <v>1335</v>
      </c>
    </row>
    <row r="3032" spans="1:4" x14ac:dyDescent="0.3">
      <c r="A3032">
        <v>46024</v>
      </c>
      <c r="B3032">
        <v>2014</v>
      </c>
      <c r="C3032">
        <v>877</v>
      </c>
      <c r="D3032">
        <v>1353</v>
      </c>
    </row>
    <row r="3033" spans="1:4" x14ac:dyDescent="0.3">
      <c r="A3033">
        <v>46024</v>
      </c>
      <c r="B3033">
        <v>2015</v>
      </c>
      <c r="C3033">
        <v>832</v>
      </c>
      <c r="D3033">
        <v>1358</v>
      </c>
    </row>
    <row r="3034" spans="1:4" x14ac:dyDescent="0.3">
      <c r="A3034">
        <v>46024</v>
      </c>
      <c r="B3034">
        <v>2016</v>
      </c>
      <c r="C3034">
        <v>835</v>
      </c>
      <c r="D3034">
        <v>1407</v>
      </c>
    </row>
    <row r="3035" spans="1:4" x14ac:dyDescent="0.3">
      <c r="A3035">
        <v>46024</v>
      </c>
      <c r="B3035">
        <v>2017</v>
      </c>
      <c r="C3035">
        <v>826</v>
      </c>
      <c r="D3035">
        <v>1422</v>
      </c>
    </row>
    <row r="3036" spans="1:4" x14ac:dyDescent="0.3">
      <c r="A3036">
        <v>46024</v>
      </c>
      <c r="B3036">
        <v>2018</v>
      </c>
      <c r="C3036">
        <v>775</v>
      </c>
      <c r="D3036">
        <v>1410</v>
      </c>
    </row>
    <row r="3037" spans="1:4" x14ac:dyDescent="0.3">
      <c r="A3037">
        <v>46024</v>
      </c>
      <c r="B3037">
        <v>2019</v>
      </c>
      <c r="C3037">
        <v>797</v>
      </c>
      <c r="D3037">
        <v>1365</v>
      </c>
    </row>
    <row r="3038" spans="1:4" x14ac:dyDescent="0.3">
      <c r="A3038">
        <v>46025</v>
      </c>
      <c r="B3038">
        <v>2009</v>
      </c>
      <c r="C3038">
        <v>1237</v>
      </c>
      <c r="D3038">
        <v>1742</v>
      </c>
    </row>
    <row r="3039" spans="1:4" x14ac:dyDescent="0.3">
      <c r="A3039">
        <v>46025</v>
      </c>
      <c r="B3039">
        <v>2010</v>
      </c>
      <c r="C3039">
        <v>1306</v>
      </c>
      <c r="D3039">
        <v>1723</v>
      </c>
    </row>
    <row r="3040" spans="1:4" x14ac:dyDescent="0.3">
      <c r="A3040">
        <v>46025</v>
      </c>
      <c r="B3040">
        <v>2011</v>
      </c>
      <c r="C3040">
        <v>1313</v>
      </c>
      <c r="D3040">
        <v>1792</v>
      </c>
    </row>
    <row r="3041" spans="1:4" x14ac:dyDescent="0.3">
      <c r="A3041">
        <v>46025</v>
      </c>
      <c r="B3041">
        <v>2012</v>
      </c>
      <c r="C3041">
        <v>1282</v>
      </c>
      <c r="D3041">
        <v>1814</v>
      </c>
    </row>
    <row r="3042" spans="1:4" x14ac:dyDescent="0.3">
      <c r="A3042">
        <v>46025</v>
      </c>
      <c r="B3042">
        <v>2013</v>
      </c>
      <c r="C3042">
        <v>1264</v>
      </c>
      <c r="D3042">
        <v>1864</v>
      </c>
    </row>
    <row r="3043" spans="1:4" x14ac:dyDescent="0.3">
      <c r="A3043">
        <v>46025</v>
      </c>
      <c r="B3043">
        <v>2014</v>
      </c>
      <c r="C3043">
        <v>1234</v>
      </c>
      <c r="D3043">
        <v>1918</v>
      </c>
    </row>
    <row r="3044" spans="1:4" x14ac:dyDescent="0.3">
      <c r="A3044">
        <v>46025</v>
      </c>
      <c r="B3044">
        <v>2015</v>
      </c>
      <c r="C3044">
        <v>1226</v>
      </c>
      <c r="D3044">
        <v>1985</v>
      </c>
    </row>
    <row r="3045" spans="1:4" x14ac:dyDescent="0.3">
      <c r="A3045">
        <v>46025</v>
      </c>
      <c r="B3045">
        <v>2016</v>
      </c>
      <c r="C3045">
        <v>1205</v>
      </c>
      <c r="D3045">
        <v>1993</v>
      </c>
    </row>
    <row r="3046" spans="1:4" x14ac:dyDescent="0.3">
      <c r="A3046">
        <v>46025</v>
      </c>
      <c r="B3046">
        <v>2017</v>
      </c>
      <c r="C3046">
        <v>1194</v>
      </c>
      <c r="D3046">
        <v>1995</v>
      </c>
    </row>
    <row r="3047" spans="1:4" x14ac:dyDescent="0.3">
      <c r="A3047">
        <v>46025</v>
      </c>
      <c r="B3047">
        <v>2018</v>
      </c>
      <c r="C3047">
        <v>1205</v>
      </c>
      <c r="D3047">
        <v>1980</v>
      </c>
    </row>
    <row r="3048" spans="1:4" x14ac:dyDescent="0.3">
      <c r="A3048">
        <v>46025</v>
      </c>
      <c r="B3048">
        <v>2019</v>
      </c>
      <c r="C3048">
        <v>1187</v>
      </c>
      <c r="D3048">
        <v>1998</v>
      </c>
    </row>
    <row r="3049" spans="1:4" x14ac:dyDescent="0.3">
      <c r="A3049">
        <v>54010</v>
      </c>
      <c r="B3049">
        <v>2009</v>
      </c>
      <c r="C3049">
        <v>32</v>
      </c>
      <c r="D3049">
        <v>20</v>
      </c>
    </row>
    <row r="3050" spans="1:4" x14ac:dyDescent="0.3">
      <c r="A3050">
        <v>54010</v>
      </c>
      <c r="B3050">
        <v>2010</v>
      </c>
      <c r="C3050">
        <v>35</v>
      </c>
      <c r="D3050">
        <v>27</v>
      </c>
    </row>
    <row r="3051" spans="1:4" x14ac:dyDescent="0.3">
      <c r="A3051">
        <v>54010</v>
      </c>
      <c r="B3051">
        <v>2011</v>
      </c>
      <c r="C3051">
        <v>39</v>
      </c>
      <c r="D3051">
        <v>40</v>
      </c>
    </row>
    <row r="3052" spans="1:4" x14ac:dyDescent="0.3">
      <c r="A3052">
        <v>54010</v>
      </c>
      <c r="B3052">
        <v>2012</v>
      </c>
      <c r="C3052">
        <v>44</v>
      </c>
      <c r="D3052">
        <v>59</v>
      </c>
    </row>
    <row r="3053" spans="1:4" x14ac:dyDescent="0.3">
      <c r="A3053">
        <v>54010</v>
      </c>
      <c r="B3053">
        <v>2013</v>
      </c>
      <c r="C3053">
        <v>46</v>
      </c>
      <c r="D3053">
        <v>53</v>
      </c>
    </row>
    <row r="3054" spans="1:4" x14ac:dyDescent="0.3">
      <c r="A3054">
        <v>54010</v>
      </c>
      <c r="B3054">
        <v>2014</v>
      </c>
      <c r="C3054">
        <v>42</v>
      </c>
      <c r="D3054">
        <v>59</v>
      </c>
    </row>
    <row r="3055" spans="1:4" x14ac:dyDescent="0.3">
      <c r="A3055">
        <v>54010</v>
      </c>
      <c r="B3055">
        <v>2015</v>
      </c>
      <c r="C3055">
        <v>44</v>
      </c>
      <c r="D3055">
        <v>56</v>
      </c>
    </row>
    <row r="3056" spans="1:4" x14ac:dyDescent="0.3">
      <c r="A3056">
        <v>54010</v>
      </c>
      <c r="B3056">
        <v>2016</v>
      </c>
      <c r="C3056">
        <v>44</v>
      </c>
      <c r="D3056">
        <v>60</v>
      </c>
    </row>
    <row r="3057" spans="1:4" x14ac:dyDescent="0.3">
      <c r="A3057">
        <v>54010</v>
      </c>
      <c r="B3057">
        <v>2017</v>
      </c>
      <c r="C3057">
        <v>53</v>
      </c>
      <c r="D3057">
        <v>57</v>
      </c>
    </row>
    <row r="3058" spans="1:4" x14ac:dyDescent="0.3">
      <c r="A3058">
        <v>57097</v>
      </c>
      <c r="B3058">
        <v>2018</v>
      </c>
      <c r="C3058">
        <v>66</v>
      </c>
      <c r="D3058">
        <v>54</v>
      </c>
    </row>
    <row r="3059" spans="1:4" x14ac:dyDescent="0.3">
      <c r="A3059">
        <v>57097</v>
      </c>
      <c r="B3059">
        <v>2019</v>
      </c>
      <c r="C3059">
        <v>61</v>
      </c>
      <c r="D3059">
        <v>61</v>
      </c>
    </row>
    <row r="3060" spans="1:4" x14ac:dyDescent="0.3">
      <c r="A3060">
        <v>71002</v>
      </c>
      <c r="B3060">
        <v>2009</v>
      </c>
      <c r="C3060">
        <v>325</v>
      </c>
      <c r="D3060">
        <v>545</v>
      </c>
    </row>
    <row r="3061" spans="1:4" x14ac:dyDescent="0.3">
      <c r="A3061">
        <v>71002</v>
      </c>
      <c r="B3061">
        <v>2010</v>
      </c>
      <c r="C3061">
        <v>330</v>
      </c>
      <c r="D3061">
        <v>541</v>
      </c>
    </row>
    <row r="3062" spans="1:4" x14ac:dyDescent="0.3">
      <c r="A3062">
        <v>71002</v>
      </c>
      <c r="B3062">
        <v>2011</v>
      </c>
      <c r="C3062">
        <v>373</v>
      </c>
      <c r="D3062">
        <v>541</v>
      </c>
    </row>
    <row r="3063" spans="1:4" x14ac:dyDescent="0.3">
      <c r="A3063">
        <v>71002</v>
      </c>
      <c r="B3063">
        <v>2012</v>
      </c>
      <c r="C3063">
        <v>404</v>
      </c>
      <c r="D3063">
        <v>533</v>
      </c>
    </row>
    <row r="3064" spans="1:4" x14ac:dyDescent="0.3">
      <c r="A3064">
        <v>71002</v>
      </c>
      <c r="B3064">
        <v>2013</v>
      </c>
      <c r="C3064">
        <v>409</v>
      </c>
      <c r="D3064">
        <v>548</v>
      </c>
    </row>
    <row r="3065" spans="1:4" x14ac:dyDescent="0.3">
      <c r="A3065">
        <v>71002</v>
      </c>
      <c r="B3065">
        <v>2014</v>
      </c>
      <c r="C3065">
        <v>415</v>
      </c>
      <c r="D3065">
        <v>582</v>
      </c>
    </row>
    <row r="3066" spans="1:4" x14ac:dyDescent="0.3">
      <c r="A3066">
        <v>71002</v>
      </c>
      <c r="B3066">
        <v>2015</v>
      </c>
      <c r="C3066">
        <v>389</v>
      </c>
      <c r="D3066">
        <v>589</v>
      </c>
    </row>
    <row r="3067" spans="1:4" x14ac:dyDescent="0.3">
      <c r="A3067">
        <v>71002</v>
      </c>
      <c r="B3067">
        <v>2016</v>
      </c>
      <c r="C3067">
        <v>369</v>
      </c>
      <c r="D3067">
        <v>621</v>
      </c>
    </row>
    <row r="3068" spans="1:4" x14ac:dyDescent="0.3">
      <c r="A3068">
        <v>71002</v>
      </c>
      <c r="B3068">
        <v>2017</v>
      </c>
      <c r="C3068">
        <v>343</v>
      </c>
      <c r="D3068">
        <v>658</v>
      </c>
    </row>
    <row r="3069" spans="1:4" x14ac:dyDescent="0.3">
      <c r="A3069">
        <v>71002</v>
      </c>
      <c r="B3069">
        <v>2018</v>
      </c>
      <c r="C3069">
        <v>354</v>
      </c>
      <c r="D3069">
        <v>653</v>
      </c>
    </row>
    <row r="3070" spans="1:4" x14ac:dyDescent="0.3">
      <c r="A3070">
        <v>71002</v>
      </c>
      <c r="B3070">
        <v>2019</v>
      </c>
      <c r="C3070">
        <v>354</v>
      </c>
      <c r="D3070">
        <v>632</v>
      </c>
    </row>
    <row r="3071" spans="1:4" x14ac:dyDescent="0.3">
      <c r="A3071">
        <v>71004</v>
      </c>
      <c r="B3071">
        <v>2009</v>
      </c>
      <c r="C3071">
        <v>1675</v>
      </c>
      <c r="D3071">
        <v>2576</v>
      </c>
    </row>
    <row r="3072" spans="1:4" x14ac:dyDescent="0.3">
      <c r="A3072">
        <v>71004</v>
      </c>
      <c r="B3072">
        <v>2010</v>
      </c>
      <c r="C3072">
        <v>1747</v>
      </c>
      <c r="D3072">
        <v>2600</v>
      </c>
    </row>
    <row r="3073" spans="1:4" x14ac:dyDescent="0.3">
      <c r="A3073">
        <v>71004</v>
      </c>
      <c r="B3073">
        <v>2011</v>
      </c>
      <c r="C3073">
        <v>1817</v>
      </c>
      <c r="D3073">
        <v>2618</v>
      </c>
    </row>
    <row r="3074" spans="1:4" x14ac:dyDescent="0.3">
      <c r="A3074">
        <v>71004</v>
      </c>
      <c r="B3074">
        <v>2012</v>
      </c>
      <c r="C3074">
        <v>1849</v>
      </c>
      <c r="D3074">
        <v>2620</v>
      </c>
    </row>
    <row r="3075" spans="1:4" x14ac:dyDescent="0.3">
      <c r="A3075">
        <v>71004</v>
      </c>
      <c r="B3075">
        <v>2013</v>
      </c>
      <c r="C3075">
        <v>1885</v>
      </c>
      <c r="D3075">
        <v>2640</v>
      </c>
    </row>
    <row r="3076" spans="1:4" x14ac:dyDescent="0.3">
      <c r="A3076">
        <v>71004</v>
      </c>
      <c r="B3076">
        <v>2014</v>
      </c>
      <c r="C3076">
        <v>1889</v>
      </c>
      <c r="D3076">
        <v>2724</v>
      </c>
    </row>
    <row r="3077" spans="1:4" x14ac:dyDescent="0.3">
      <c r="A3077">
        <v>71004</v>
      </c>
      <c r="B3077">
        <v>2015</v>
      </c>
      <c r="C3077">
        <v>1837</v>
      </c>
      <c r="D3077">
        <v>2856</v>
      </c>
    </row>
    <row r="3078" spans="1:4" x14ac:dyDescent="0.3">
      <c r="A3078">
        <v>71004</v>
      </c>
      <c r="B3078">
        <v>2016</v>
      </c>
      <c r="C3078">
        <v>1800</v>
      </c>
      <c r="D3078">
        <v>2858</v>
      </c>
    </row>
    <row r="3079" spans="1:4" x14ac:dyDescent="0.3">
      <c r="A3079">
        <v>71004</v>
      </c>
      <c r="B3079">
        <v>2017</v>
      </c>
      <c r="C3079">
        <v>1814</v>
      </c>
      <c r="D3079">
        <v>2949</v>
      </c>
    </row>
    <row r="3080" spans="1:4" x14ac:dyDescent="0.3">
      <c r="A3080">
        <v>71004</v>
      </c>
      <c r="B3080">
        <v>2018</v>
      </c>
      <c r="C3080">
        <v>1772</v>
      </c>
      <c r="D3080">
        <v>2963</v>
      </c>
    </row>
    <row r="3081" spans="1:4" x14ac:dyDescent="0.3">
      <c r="A3081">
        <v>71004</v>
      </c>
      <c r="B3081">
        <v>2019</v>
      </c>
      <c r="C3081">
        <v>1807</v>
      </c>
      <c r="D3081">
        <v>2996</v>
      </c>
    </row>
    <row r="3082" spans="1:4" x14ac:dyDescent="0.3">
      <c r="A3082">
        <v>71011</v>
      </c>
      <c r="B3082">
        <v>2009</v>
      </c>
      <c r="C3082">
        <v>716</v>
      </c>
      <c r="D3082">
        <v>1127</v>
      </c>
    </row>
    <row r="3083" spans="1:4" x14ac:dyDescent="0.3">
      <c r="A3083">
        <v>71011</v>
      </c>
      <c r="B3083">
        <v>2010</v>
      </c>
      <c r="C3083">
        <v>668</v>
      </c>
      <c r="D3083">
        <v>1108</v>
      </c>
    </row>
    <row r="3084" spans="1:4" x14ac:dyDescent="0.3">
      <c r="A3084">
        <v>71011</v>
      </c>
      <c r="B3084">
        <v>2011</v>
      </c>
      <c r="C3084">
        <v>664</v>
      </c>
      <c r="D3084">
        <v>1109</v>
      </c>
    </row>
    <row r="3085" spans="1:4" x14ac:dyDescent="0.3">
      <c r="A3085">
        <v>71011</v>
      </c>
      <c r="B3085">
        <v>2012</v>
      </c>
      <c r="C3085">
        <v>700</v>
      </c>
      <c r="D3085">
        <v>1103</v>
      </c>
    </row>
    <row r="3086" spans="1:4" x14ac:dyDescent="0.3">
      <c r="A3086">
        <v>71011</v>
      </c>
      <c r="B3086">
        <v>2013</v>
      </c>
      <c r="C3086">
        <v>685</v>
      </c>
      <c r="D3086">
        <v>1133</v>
      </c>
    </row>
    <row r="3087" spans="1:4" x14ac:dyDescent="0.3">
      <c r="A3087">
        <v>71011</v>
      </c>
      <c r="B3087">
        <v>2014</v>
      </c>
      <c r="C3087">
        <v>669</v>
      </c>
      <c r="D3087">
        <v>1162</v>
      </c>
    </row>
    <row r="3088" spans="1:4" x14ac:dyDescent="0.3">
      <c r="A3088">
        <v>71011</v>
      </c>
      <c r="B3088">
        <v>2015</v>
      </c>
      <c r="C3088">
        <v>686</v>
      </c>
      <c r="D3088">
        <v>1189</v>
      </c>
    </row>
    <row r="3089" spans="1:4" x14ac:dyDescent="0.3">
      <c r="A3089">
        <v>71011</v>
      </c>
      <c r="B3089">
        <v>2016</v>
      </c>
      <c r="C3089">
        <v>699</v>
      </c>
      <c r="D3089">
        <v>1193</v>
      </c>
    </row>
    <row r="3090" spans="1:4" x14ac:dyDescent="0.3">
      <c r="A3090">
        <v>71011</v>
      </c>
      <c r="B3090">
        <v>2017</v>
      </c>
      <c r="C3090">
        <v>674</v>
      </c>
      <c r="D3090">
        <v>1208</v>
      </c>
    </row>
    <row r="3091" spans="1:4" x14ac:dyDescent="0.3">
      <c r="A3091">
        <v>71011</v>
      </c>
      <c r="B3091">
        <v>2018</v>
      </c>
      <c r="C3091">
        <v>663</v>
      </c>
      <c r="D3091">
        <v>1223</v>
      </c>
    </row>
    <row r="3092" spans="1:4" x14ac:dyDescent="0.3">
      <c r="A3092">
        <v>71011</v>
      </c>
      <c r="B3092">
        <v>2019</v>
      </c>
      <c r="C3092">
        <v>633</v>
      </c>
      <c r="D3092">
        <v>1207</v>
      </c>
    </row>
    <row r="3093" spans="1:4" x14ac:dyDescent="0.3">
      <c r="A3093">
        <v>71016</v>
      </c>
      <c r="B3093">
        <v>2009</v>
      </c>
      <c r="C3093">
        <v>2480</v>
      </c>
      <c r="D3093">
        <v>4154</v>
      </c>
    </row>
    <row r="3094" spans="1:4" x14ac:dyDescent="0.3">
      <c r="A3094">
        <v>71016</v>
      </c>
      <c r="B3094">
        <v>2010</v>
      </c>
      <c r="C3094">
        <v>2551</v>
      </c>
      <c r="D3094">
        <v>4049</v>
      </c>
    </row>
    <row r="3095" spans="1:4" x14ac:dyDescent="0.3">
      <c r="A3095">
        <v>71016</v>
      </c>
      <c r="B3095">
        <v>2011</v>
      </c>
      <c r="C3095">
        <v>2553</v>
      </c>
      <c r="D3095">
        <v>4034</v>
      </c>
    </row>
    <row r="3096" spans="1:4" x14ac:dyDescent="0.3">
      <c r="A3096">
        <v>71016</v>
      </c>
      <c r="B3096">
        <v>2012</v>
      </c>
      <c r="C3096">
        <v>2641</v>
      </c>
      <c r="D3096">
        <v>4062</v>
      </c>
    </row>
    <row r="3097" spans="1:4" x14ac:dyDescent="0.3">
      <c r="A3097">
        <v>71016</v>
      </c>
      <c r="B3097">
        <v>2013</v>
      </c>
      <c r="C3097">
        <v>2553</v>
      </c>
      <c r="D3097">
        <v>4155</v>
      </c>
    </row>
    <row r="3098" spans="1:4" x14ac:dyDescent="0.3">
      <c r="A3098">
        <v>71016</v>
      </c>
      <c r="B3098">
        <v>2014</v>
      </c>
      <c r="C3098">
        <v>2541</v>
      </c>
      <c r="D3098">
        <v>4216</v>
      </c>
    </row>
    <row r="3099" spans="1:4" x14ac:dyDescent="0.3">
      <c r="A3099">
        <v>71016</v>
      </c>
      <c r="B3099">
        <v>2015</v>
      </c>
      <c r="C3099">
        <v>2412</v>
      </c>
      <c r="D3099">
        <v>4257</v>
      </c>
    </row>
    <row r="3100" spans="1:4" x14ac:dyDescent="0.3">
      <c r="A3100">
        <v>71016</v>
      </c>
      <c r="B3100">
        <v>2016</v>
      </c>
      <c r="C3100">
        <v>2399</v>
      </c>
      <c r="D3100">
        <v>4314</v>
      </c>
    </row>
    <row r="3101" spans="1:4" x14ac:dyDescent="0.3">
      <c r="A3101">
        <v>71016</v>
      </c>
      <c r="B3101">
        <v>2017</v>
      </c>
      <c r="C3101">
        <v>2418</v>
      </c>
      <c r="D3101">
        <v>4253</v>
      </c>
    </row>
    <row r="3102" spans="1:4" x14ac:dyDescent="0.3">
      <c r="A3102">
        <v>71016</v>
      </c>
      <c r="B3102">
        <v>2018</v>
      </c>
      <c r="C3102">
        <v>2344</v>
      </c>
      <c r="D3102">
        <v>4225</v>
      </c>
    </row>
    <row r="3103" spans="1:4" x14ac:dyDescent="0.3">
      <c r="A3103">
        <v>71016</v>
      </c>
      <c r="B3103">
        <v>2019</v>
      </c>
      <c r="C3103">
        <v>2311</v>
      </c>
      <c r="D3103">
        <v>4044</v>
      </c>
    </row>
    <row r="3104" spans="1:4" x14ac:dyDescent="0.3">
      <c r="A3104">
        <v>71017</v>
      </c>
      <c r="B3104">
        <v>2009</v>
      </c>
      <c r="C3104">
        <v>371</v>
      </c>
      <c r="D3104">
        <v>523</v>
      </c>
    </row>
    <row r="3105" spans="1:4" x14ac:dyDescent="0.3">
      <c r="A3105">
        <v>71017</v>
      </c>
      <c r="B3105">
        <v>2010</v>
      </c>
      <c r="C3105">
        <v>380</v>
      </c>
      <c r="D3105">
        <v>527</v>
      </c>
    </row>
    <row r="3106" spans="1:4" x14ac:dyDescent="0.3">
      <c r="A3106">
        <v>71017</v>
      </c>
      <c r="B3106">
        <v>2011</v>
      </c>
      <c r="C3106">
        <v>359</v>
      </c>
      <c r="D3106">
        <v>545</v>
      </c>
    </row>
    <row r="3107" spans="1:4" x14ac:dyDescent="0.3">
      <c r="A3107">
        <v>71017</v>
      </c>
      <c r="B3107">
        <v>2012</v>
      </c>
      <c r="C3107">
        <v>358</v>
      </c>
      <c r="D3107">
        <v>554</v>
      </c>
    </row>
    <row r="3108" spans="1:4" x14ac:dyDescent="0.3">
      <c r="A3108">
        <v>71017</v>
      </c>
      <c r="B3108">
        <v>2013</v>
      </c>
      <c r="C3108">
        <v>351</v>
      </c>
      <c r="D3108">
        <v>557</v>
      </c>
    </row>
    <row r="3109" spans="1:4" x14ac:dyDescent="0.3">
      <c r="A3109">
        <v>71017</v>
      </c>
      <c r="B3109">
        <v>2014</v>
      </c>
      <c r="C3109">
        <v>344</v>
      </c>
      <c r="D3109">
        <v>541</v>
      </c>
    </row>
    <row r="3110" spans="1:4" x14ac:dyDescent="0.3">
      <c r="A3110">
        <v>71017</v>
      </c>
      <c r="B3110">
        <v>2015</v>
      </c>
      <c r="C3110">
        <v>328</v>
      </c>
      <c r="D3110">
        <v>549</v>
      </c>
    </row>
    <row r="3111" spans="1:4" x14ac:dyDescent="0.3">
      <c r="A3111">
        <v>71017</v>
      </c>
      <c r="B3111">
        <v>2016</v>
      </c>
      <c r="C3111">
        <v>319</v>
      </c>
      <c r="D3111">
        <v>556</v>
      </c>
    </row>
    <row r="3112" spans="1:4" x14ac:dyDescent="0.3">
      <c r="A3112">
        <v>71017</v>
      </c>
      <c r="B3112">
        <v>2017</v>
      </c>
      <c r="C3112">
        <v>314</v>
      </c>
      <c r="D3112">
        <v>536</v>
      </c>
    </row>
    <row r="3113" spans="1:4" x14ac:dyDescent="0.3">
      <c r="A3113">
        <v>71017</v>
      </c>
      <c r="B3113">
        <v>2018</v>
      </c>
      <c r="C3113">
        <v>314</v>
      </c>
      <c r="D3113">
        <v>528</v>
      </c>
    </row>
    <row r="3114" spans="1:4" x14ac:dyDescent="0.3">
      <c r="A3114">
        <v>71017</v>
      </c>
      <c r="B3114">
        <v>2019</v>
      </c>
      <c r="C3114">
        <v>310</v>
      </c>
      <c r="D3114">
        <v>516</v>
      </c>
    </row>
    <row r="3115" spans="1:4" x14ac:dyDescent="0.3">
      <c r="A3115">
        <v>71020</v>
      </c>
      <c r="B3115">
        <v>2009</v>
      </c>
      <c r="C3115">
        <v>318</v>
      </c>
      <c r="D3115">
        <v>470</v>
      </c>
    </row>
    <row r="3116" spans="1:4" x14ac:dyDescent="0.3">
      <c r="A3116">
        <v>71020</v>
      </c>
      <c r="B3116">
        <v>2010</v>
      </c>
      <c r="C3116">
        <v>337</v>
      </c>
      <c r="D3116">
        <v>494</v>
      </c>
    </row>
    <row r="3117" spans="1:4" x14ac:dyDescent="0.3">
      <c r="A3117">
        <v>71020</v>
      </c>
      <c r="B3117">
        <v>2011</v>
      </c>
      <c r="C3117">
        <v>362</v>
      </c>
      <c r="D3117">
        <v>498</v>
      </c>
    </row>
    <row r="3118" spans="1:4" x14ac:dyDescent="0.3">
      <c r="A3118">
        <v>71020</v>
      </c>
      <c r="B3118">
        <v>2012</v>
      </c>
      <c r="C3118">
        <v>376</v>
      </c>
      <c r="D3118">
        <v>495</v>
      </c>
    </row>
    <row r="3119" spans="1:4" x14ac:dyDescent="0.3">
      <c r="A3119">
        <v>71020</v>
      </c>
      <c r="B3119">
        <v>2013</v>
      </c>
      <c r="C3119">
        <v>388</v>
      </c>
      <c r="D3119">
        <v>508</v>
      </c>
    </row>
    <row r="3120" spans="1:4" x14ac:dyDescent="0.3">
      <c r="A3120">
        <v>71020</v>
      </c>
      <c r="B3120">
        <v>2014</v>
      </c>
      <c r="C3120">
        <v>378</v>
      </c>
      <c r="D3120">
        <v>515</v>
      </c>
    </row>
    <row r="3121" spans="1:4" x14ac:dyDescent="0.3">
      <c r="A3121">
        <v>71020</v>
      </c>
      <c r="B3121">
        <v>2015</v>
      </c>
      <c r="C3121">
        <v>358</v>
      </c>
      <c r="D3121">
        <v>534</v>
      </c>
    </row>
    <row r="3122" spans="1:4" x14ac:dyDescent="0.3">
      <c r="A3122">
        <v>71020</v>
      </c>
      <c r="B3122">
        <v>2016</v>
      </c>
      <c r="C3122">
        <v>340</v>
      </c>
      <c r="D3122">
        <v>571</v>
      </c>
    </row>
    <row r="3123" spans="1:4" x14ac:dyDescent="0.3">
      <c r="A3123">
        <v>71020</v>
      </c>
      <c r="B3123">
        <v>2017</v>
      </c>
      <c r="C3123">
        <v>322</v>
      </c>
      <c r="D3123">
        <v>580</v>
      </c>
    </row>
    <row r="3124" spans="1:4" x14ac:dyDescent="0.3">
      <c r="A3124">
        <v>71020</v>
      </c>
      <c r="B3124">
        <v>2018</v>
      </c>
      <c r="C3124">
        <v>319</v>
      </c>
      <c r="D3124">
        <v>578</v>
      </c>
    </row>
    <row r="3125" spans="1:4" x14ac:dyDescent="0.3">
      <c r="A3125">
        <v>71020</v>
      </c>
      <c r="B3125">
        <v>2019</v>
      </c>
      <c r="C3125">
        <v>326</v>
      </c>
      <c r="D3125">
        <v>547</v>
      </c>
    </row>
    <row r="3126" spans="1:4" x14ac:dyDescent="0.3">
      <c r="A3126">
        <v>71022</v>
      </c>
      <c r="B3126">
        <v>2009</v>
      </c>
      <c r="C3126">
        <v>2555</v>
      </c>
      <c r="D3126">
        <v>3898</v>
      </c>
    </row>
    <row r="3127" spans="1:4" x14ac:dyDescent="0.3">
      <c r="A3127">
        <v>71022</v>
      </c>
      <c r="B3127">
        <v>2010</v>
      </c>
      <c r="C3127">
        <v>2706</v>
      </c>
      <c r="D3127">
        <v>3918</v>
      </c>
    </row>
    <row r="3128" spans="1:4" x14ac:dyDescent="0.3">
      <c r="A3128">
        <v>71022</v>
      </c>
      <c r="B3128">
        <v>2011</v>
      </c>
      <c r="C3128">
        <v>2741</v>
      </c>
      <c r="D3128">
        <v>3990</v>
      </c>
    </row>
    <row r="3129" spans="1:4" x14ac:dyDescent="0.3">
      <c r="A3129">
        <v>71022</v>
      </c>
      <c r="B3129">
        <v>2012</v>
      </c>
      <c r="C3129">
        <v>2805</v>
      </c>
      <c r="D3129">
        <v>4035</v>
      </c>
    </row>
    <row r="3130" spans="1:4" x14ac:dyDescent="0.3">
      <c r="A3130">
        <v>71022</v>
      </c>
      <c r="B3130">
        <v>2013</v>
      </c>
      <c r="C3130">
        <v>2798</v>
      </c>
      <c r="D3130">
        <v>4146</v>
      </c>
    </row>
    <row r="3131" spans="1:4" x14ac:dyDescent="0.3">
      <c r="A3131">
        <v>71022</v>
      </c>
      <c r="B3131">
        <v>2014</v>
      </c>
      <c r="C3131">
        <v>2818</v>
      </c>
      <c r="D3131">
        <v>4293</v>
      </c>
    </row>
    <row r="3132" spans="1:4" x14ac:dyDescent="0.3">
      <c r="A3132">
        <v>71022</v>
      </c>
      <c r="B3132">
        <v>2015</v>
      </c>
      <c r="C3132">
        <v>2795</v>
      </c>
      <c r="D3132">
        <v>4447</v>
      </c>
    </row>
    <row r="3133" spans="1:4" x14ac:dyDescent="0.3">
      <c r="A3133">
        <v>71022</v>
      </c>
      <c r="B3133">
        <v>2016</v>
      </c>
      <c r="C3133">
        <v>2830</v>
      </c>
      <c r="D3133">
        <v>4533</v>
      </c>
    </row>
    <row r="3134" spans="1:4" x14ac:dyDescent="0.3">
      <c r="A3134">
        <v>71022</v>
      </c>
      <c r="B3134">
        <v>2017</v>
      </c>
      <c r="C3134">
        <v>2788</v>
      </c>
      <c r="D3134">
        <v>4554</v>
      </c>
    </row>
    <row r="3135" spans="1:4" x14ac:dyDescent="0.3">
      <c r="A3135">
        <v>71022</v>
      </c>
      <c r="B3135">
        <v>2018</v>
      </c>
      <c r="C3135">
        <v>2733</v>
      </c>
      <c r="D3135">
        <v>4618</v>
      </c>
    </row>
    <row r="3136" spans="1:4" x14ac:dyDescent="0.3">
      <c r="A3136">
        <v>71022</v>
      </c>
      <c r="B3136">
        <v>2019</v>
      </c>
      <c r="C3136">
        <v>2653</v>
      </c>
      <c r="D3136">
        <v>4597</v>
      </c>
    </row>
    <row r="3137" spans="1:4" x14ac:dyDescent="0.3">
      <c r="A3137">
        <v>71024</v>
      </c>
      <c r="B3137">
        <v>2009</v>
      </c>
      <c r="C3137">
        <v>479</v>
      </c>
      <c r="D3137">
        <v>674</v>
      </c>
    </row>
    <row r="3138" spans="1:4" x14ac:dyDescent="0.3">
      <c r="A3138">
        <v>71024</v>
      </c>
      <c r="B3138">
        <v>2010</v>
      </c>
      <c r="C3138">
        <v>482</v>
      </c>
      <c r="D3138">
        <v>680</v>
      </c>
    </row>
    <row r="3139" spans="1:4" x14ac:dyDescent="0.3">
      <c r="A3139">
        <v>71024</v>
      </c>
      <c r="B3139">
        <v>2011</v>
      </c>
      <c r="C3139">
        <v>492</v>
      </c>
      <c r="D3139">
        <v>697</v>
      </c>
    </row>
    <row r="3140" spans="1:4" x14ac:dyDescent="0.3">
      <c r="A3140">
        <v>71024</v>
      </c>
      <c r="B3140">
        <v>2012</v>
      </c>
      <c r="C3140">
        <v>476</v>
      </c>
      <c r="D3140">
        <v>707</v>
      </c>
    </row>
    <row r="3141" spans="1:4" x14ac:dyDescent="0.3">
      <c r="A3141">
        <v>71024</v>
      </c>
      <c r="B3141">
        <v>2013</v>
      </c>
      <c r="C3141">
        <v>462</v>
      </c>
      <c r="D3141">
        <v>746</v>
      </c>
    </row>
    <row r="3142" spans="1:4" x14ac:dyDescent="0.3">
      <c r="A3142">
        <v>71024</v>
      </c>
      <c r="B3142">
        <v>2014</v>
      </c>
      <c r="C3142">
        <v>456</v>
      </c>
      <c r="D3142">
        <v>764</v>
      </c>
    </row>
    <row r="3143" spans="1:4" x14ac:dyDescent="0.3">
      <c r="A3143">
        <v>71024</v>
      </c>
      <c r="B3143">
        <v>2015</v>
      </c>
      <c r="C3143">
        <v>467</v>
      </c>
      <c r="D3143">
        <v>784</v>
      </c>
    </row>
    <row r="3144" spans="1:4" x14ac:dyDescent="0.3">
      <c r="A3144">
        <v>71024</v>
      </c>
      <c r="B3144">
        <v>2016</v>
      </c>
      <c r="C3144">
        <v>463</v>
      </c>
      <c r="D3144">
        <v>801</v>
      </c>
    </row>
    <row r="3145" spans="1:4" x14ac:dyDescent="0.3">
      <c r="A3145">
        <v>71024</v>
      </c>
      <c r="B3145">
        <v>2017</v>
      </c>
      <c r="C3145">
        <v>467</v>
      </c>
      <c r="D3145">
        <v>799</v>
      </c>
    </row>
    <row r="3146" spans="1:4" x14ac:dyDescent="0.3">
      <c r="A3146">
        <v>71024</v>
      </c>
      <c r="B3146">
        <v>2018</v>
      </c>
      <c r="C3146">
        <v>462</v>
      </c>
      <c r="D3146">
        <v>797</v>
      </c>
    </row>
    <row r="3147" spans="1:4" x14ac:dyDescent="0.3">
      <c r="A3147">
        <v>71024</v>
      </c>
      <c r="B3147">
        <v>2019</v>
      </c>
      <c r="C3147">
        <v>428</v>
      </c>
      <c r="D3147">
        <v>789</v>
      </c>
    </row>
    <row r="3148" spans="1:4" x14ac:dyDescent="0.3">
      <c r="A3148">
        <v>71034</v>
      </c>
      <c r="B3148">
        <v>2009</v>
      </c>
      <c r="C3148">
        <v>574</v>
      </c>
      <c r="D3148">
        <v>852</v>
      </c>
    </row>
    <row r="3149" spans="1:4" x14ac:dyDescent="0.3">
      <c r="A3149">
        <v>71034</v>
      </c>
      <c r="B3149">
        <v>2010</v>
      </c>
      <c r="C3149">
        <v>590</v>
      </c>
      <c r="D3149">
        <v>875</v>
      </c>
    </row>
    <row r="3150" spans="1:4" x14ac:dyDescent="0.3">
      <c r="A3150">
        <v>71034</v>
      </c>
      <c r="B3150">
        <v>2011</v>
      </c>
      <c r="C3150">
        <v>610</v>
      </c>
      <c r="D3150">
        <v>893</v>
      </c>
    </row>
    <row r="3151" spans="1:4" x14ac:dyDescent="0.3">
      <c r="A3151">
        <v>71034</v>
      </c>
      <c r="B3151">
        <v>2012</v>
      </c>
      <c r="C3151">
        <v>615</v>
      </c>
      <c r="D3151">
        <v>883</v>
      </c>
    </row>
    <row r="3152" spans="1:4" x14ac:dyDescent="0.3">
      <c r="A3152">
        <v>71034</v>
      </c>
      <c r="B3152">
        <v>2013</v>
      </c>
      <c r="C3152">
        <v>625</v>
      </c>
      <c r="D3152">
        <v>894</v>
      </c>
    </row>
    <row r="3153" spans="1:4" x14ac:dyDescent="0.3">
      <c r="A3153">
        <v>71034</v>
      </c>
      <c r="B3153">
        <v>2014</v>
      </c>
      <c r="C3153">
        <v>638</v>
      </c>
      <c r="D3153">
        <v>933</v>
      </c>
    </row>
    <row r="3154" spans="1:4" x14ac:dyDescent="0.3">
      <c r="A3154">
        <v>71034</v>
      </c>
      <c r="B3154">
        <v>2015</v>
      </c>
      <c r="C3154">
        <v>651</v>
      </c>
      <c r="D3154">
        <v>1018</v>
      </c>
    </row>
    <row r="3155" spans="1:4" x14ac:dyDescent="0.3">
      <c r="A3155">
        <v>71034</v>
      </c>
      <c r="B3155">
        <v>2016</v>
      </c>
      <c r="C3155">
        <v>624</v>
      </c>
      <c r="D3155">
        <v>1046</v>
      </c>
    </row>
    <row r="3156" spans="1:4" x14ac:dyDescent="0.3">
      <c r="A3156">
        <v>71034</v>
      </c>
      <c r="B3156">
        <v>2017</v>
      </c>
      <c r="C3156">
        <v>620</v>
      </c>
      <c r="D3156">
        <v>1048</v>
      </c>
    </row>
    <row r="3157" spans="1:4" x14ac:dyDescent="0.3">
      <c r="A3157">
        <v>71034</v>
      </c>
      <c r="B3157">
        <v>2018</v>
      </c>
      <c r="C3157">
        <v>614</v>
      </c>
      <c r="D3157">
        <v>1035</v>
      </c>
    </row>
    <row r="3158" spans="1:4" x14ac:dyDescent="0.3">
      <c r="A3158">
        <v>71034</v>
      </c>
      <c r="B3158">
        <v>2019</v>
      </c>
      <c r="C3158">
        <v>663</v>
      </c>
      <c r="D3158">
        <v>1037</v>
      </c>
    </row>
    <row r="3159" spans="1:4" x14ac:dyDescent="0.3">
      <c r="A3159">
        <v>71037</v>
      </c>
      <c r="B3159">
        <v>2009</v>
      </c>
      <c r="C3159">
        <v>494</v>
      </c>
      <c r="D3159">
        <v>747</v>
      </c>
    </row>
    <row r="3160" spans="1:4" x14ac:dyDescent="0.3">
      <c r="A3160">
        <v>71037</v>
      </c>
      <c r="B3160">
        <v>2010</v>
      </c>
      <c r="C3160">
        <v>524</v>
      </c>
      <c r="D3160">
        <v>749</v>
      </c>
    </row>
    <row r="3161" spans="1:4" x14ac:dyDescent="0.3">
      <c r="A3161">
        <v>71037</v>
      </c>
      <c r="B3161">
        <v>2011</v>
      </c>
      <c r="C3161">
        <v>535</v>
      </c>
      <c r="D3161">
        <v>757</v>
      </c>
    </row>
    <row r="3162" spans="1:4" x14ac:dyDescent="0.3">
      <c r="A3162">
        <v>71037</v>
      </c>
      <c r="B3162">
        <v>2012</v>
      </c>
      <c r="C3162">
        <v>545</v>
      </c>
      <c r="D3162">
        <v>763</v>
      </c>
    </row>
    <row r="3163" spans="1:4" x14ac:dyDescent="0.3">
      <c r="A3163">
        <v>71037</v>
      </c>
      <c r="B3163">
        <v>2013</v>
      </c>
      <c r="C3163">
        <v>549</v>
      </c>
      <c r="D3163">
        <v>819</v>
      </c>
    </row>
    <row r="3164" spans="1:4" x14ac:dyDescent="0.3">
      <c r="A3164">
        <v>71037</v>
      </c>
      <c r="B3164">
        <v>2014</v>
      </c>
      <c r="C3164">
        <v>532</v>
      </c>
      <c r="D3164">
        <v>839</v>
      </c>
    </row>
    <row r="3165" spans="1:4" x14ac:dyDescent="0.3">
      <c r="A3165">
        <v>71037</v>
      </c>
      <c r="B3165">
        <v>2015</v>
      </c>
      <c r="C3165">
        <v>559</v>
      </c>
      <c r="D3165">
        <v>850</v>
      </c>
    </row>
    <row r="3166" spans="1:4" x14ac:dyDescent="0.3">
      <c r="A3166">
        <v>71037</v>
      </c>
      <c r="B3166">
        <v>2016</v>
      </c>
      <c r="C3166">
        <v>561</v>
      </c>
      <c r="D3166">
        <v>890</v>
      </c>
    </row>
    <row r="3167" spans="1:4" x14ac:dyDescent="0.3">
      <c r="A3167">
        <v>71037</v>
      </c>
      <c r="B3167">
        <v>2017</v>
      </c>
      <c r="C3167">
        <v>536</v>
      </c>
      <c r="D3167">
        <v>893</v>
      </c>
    </row>
    <row r="3168" spans="1:4" x14ac:dyDescent="0.3">
      <c r="A3168">
        <v>71037</v>
      </c>
      <c r="B3168">
        <v>2018</v>
      </c>
      <c r="C3168">
        <v>558</v>
      </c>
      <c r="D3168">
        <v>929</v>
      </c>
    </row>
    <row r="3169" spans="1:4" x14ac:dyDescent="0.3">
      <c r="A3169">
        <v>71037</v>
      </c>
      <c r="B3169">
        <v>2019</v>
      </c>
      <c r="C3169">
        <v>535</v>
      </c>
      <c r="D3169">
        <v>912</v>
      </c>
    </row>
    <row r="3170" spans="1:4" x14ac:dyDescent="0.3">
      <c r="A3170">
        <v>71045</v>
      </c>
      <c r="B3170">
        <v>2009</v>
      </c>
      <c r="C3170">
        <v>264</v>
      </c>
      <c r="D3170">
        <v>355</v>
      </c>
    </row>
    <row r="3171" spans="1:4" x14ac:dyDescent="0.3">
      <c r="A3171">
        <v>71045</v>
      </c>
      <c r="B3171">
        <v>2010</v>
      </c>
      <c r="C3171">
        <v>269</v>
      </c>
      <c r="D3171">
        <v>347</v>
      </c>
    </row>
    <row r="3172" spans="1:4" x14ac:dyDescent="0.3">
      <c r="A3172">
        <v>71045</v>
      </c>
      <c r="B3172">
        <v>2011</v>
      </c>
      <c r="C3172">
        <v>267</v>
      </c>
      <c r="D3172">
        <v>337</v>
      </c>
    </row>
    <row r="3173" spans="1:4" x14ac:dyDescent="0.3">
      <c r="A3173">
        <v>71045</v>
      </c>
      <c r="B3173">
        <v>2012</v>
      </c>
      <c r="C3173">
        <v>261</v>
      </c>
      <c r="D3173">
        <v>363</v>
      </c>
    </row>
    <row r="3174" spans="1:4" x14ac:dyDescent="0.3">
      <c r="A3174">
        <v>71045</v>
      </c>
      <c r="B3174">
        <v>2013</v>
      </c>
      <c r="C3174">
        <v>275</v>
      </c>
      <c r="D3174">
        <v>380</v>
      </c>
    </row>
    <row r="3175" spans="1:4" x14ac:dyDescent="0.3">
      <c r="A3175">
        <v>71045</v>
      </c>
      <c r="B3175">
        <v>2014</v>
      </c>
      <c r="C3175">
        <v>274</v>
      </c>
      <c r="D3175">
        <v>398</v>
      </c>
    </row>
    <row r="3176" spans="1:4" x14ac:dyDescent="0.3">
      <c r="A3176">
        <v>71045</v>
      </c>
      <c r="B3176">
        <v>2015</v>
      </c>
      <c r="C3176">
        <v>281</v>
      </c>
      <c r="D3176">
        <v>418</v>
      </c>
    </row>
    <row r="3177" spans="1:4" x14ac:dyDescent="0.3">
      <c r="A3177">
        <v>71045</v>
      </c>
      <c r="B3177">
        <v>2016</v>
      </c>
      <c r="C3177">
        <v>275</v>
      </c>
      <c r="D3177">
        <v>421</v>
      </c>
    </row>
    <row r="3178" spans="1:4" x14ac:dyDescent="0.3">
      <c r="A3178">
        <v>71045</v>
      </c>
      <c r="B3178">
        <v>2017</v>
      </c>
      <c r="C3178">
        <v>273</v>
      </c>
      <c r="D3178">
        <v>425</v>
      </c>
    </row>
    <row r="3179" spans="1:4" x14ac:dyDescent="0.3">
      <c r="A3179">
        <v>71045</v>
      </c>
      <c r="B3179">
        <v>2018</v>
      </c>
      <c r="C3179">
        <v>246</v>
      </c>
      <c r="D3179">
        <v>425</v>
      </c>
    </row>
    <row r="3180" spans="1:4" x14ac:dyDescent="0.3">
      <c r="A3180">
        <v>71045</v>
      </c>
      <c r="B3180">
        <v>2019</v>
      </c>
      <c r="C3180">
        <v>262</v>
      </c>
      <c r="D3180">
        <v>454</v>
      </c>
    </row>
    <row r="3181" spans="1:4" x14ac:dyDescent="0.3">
      <c r="A3181">
        <v>71053</v>
      </c>
      <c r="B3181">
        <v>2009</v>
      </c>
      <c r="C3181">
        <v>1372</v>
      </c>
      <c r="D3181">
        <v>2152</v>
      </c>
    </row>
    <row r="3182" spans="1:4" x14ac:dyDescent="0.3">
      <c r="A3182">
        <v>71053</v>
      </c>
      <c r="B3182">
        <v>2010</v>
      </c>
      <c r="C3182">
        <v>1437</v>
      </c>
      <c r="D3182">
        <v>2205</v>
      </c>
    </row>
    <row r="3183" spans="1:4" x14ac:dyDescent="0.3">
      <c r="A3183">
        <v>71053</v>
      </c>
      <c r="B3183">
        <v>2011</v>
      </c>
      <c r="C3183">
        <v>1473</v>
      </c>
      <c r="D3183">
        <v>2215</v>
      </c>
    </row>
    <row r="3184" spans="1:4" x14ac:dyDescent="0.3">
      <c r="A3184">
        <v>71053</v>
      </c>
      <c r="B3184">
        <v>2012</v>
      </c>
      <c r="C3184">
        <v>1480</v>
      </c>
      <c r="D3184">
        <v>2187</v>
      </c>
    </row>
    <row r="3185" spans="1:4" x14ac:dyDescent="0.3">
      <c r="A3185">
        <v>71053</v>
      </c>
      <c r="B3185">
        <v>2013</v>
      </c>
      <c r="C3185">
        <v>1411</v>
      </c>
      <c r="D3185">
        <v>2258</v>
      </c>
    </row>
    <row r="3186" spans="1:4" x14ac:dyDescent="0.3">
      <c r="A3186">
        <v>71053</v>
      </c>
      <c r="B3186">
        <v>2014</v>
      </c>
      <c r="C3186">
        <v>1424</v>
      </c>
      <c r="D3186">
        <v>2335</v>
      </c>
    </row>
    <row r="3187" spans="1:4" x14ac:dyDescent="0.3">
      <c r="A3187">
        <v>71053</v>
      </c>
      <c r="B3187">
        <v>2015</v>
      </c>
      <c r="C3187">
        <v>1468</v>
      </c>
      <c r="D3187">
        <v>2393</v>
      </c>
    </row>
    <row r="3188" spans="1:4" x14ac:dyDescent="0.3">
      <c r="A3188">
        <v>71053</v>
      </c>
      <c r="B3188">
        <v>2016</v>
      </c>
      <c r="C3188">
        <v>1465</v>
      </c>
      <c r="D3188">
        <v>2406</v>
      </c>
    </row>
    <row r="3189" spans="1:4" x14ac:dyDescent="0.3">
      <c r="A3189">
        <v>71053</v>
      </c>
      <c r="B3189">
        <v>2017</v>
      </c>
      <c r="C3189">
        <v>1426</v>
      </c>
      <c r="D3189">
        <v>2437</v>
      </c>
    </row>
    <row r="3190" spans="1:4" x14ac:dyDescent="0.3">
      <c r="A3190">
        <v>71053</v>
      </c>
      <c r="B3190">
        <v>2018</v>
      </c>
      <c r="C3190">
        <v>1401</v>
      </c>
      <c r="D3190">
        <v>2484</v>
      </c>
    </row>
    <row r="3191" spans="1:4" x14ac:dyDescent="0.3">
      <c r="A3191">
        <v>71053</v>
      </c>
      <c r="B3191">
        <v>2019</v>
      </c>
      <c r="C3191">
        <v>1335</v>
      </c>
      <c r="D3191">
        <v>2521</v>
      </c>
    </row>
    <row r="3192" spans="1:4" x14ac:dyDescent="0.3">
      <c r="A3192">
        <v>71057</v>
      </c>
      <c r="B3192">
        <v>2009</v>
      </c>
      <c r="C3192">
        <v>659</v>
      </c>
      <c r="D3192">
        <v>993</v>
      </c>
    </row>
    <row r="3193" spans="1:4" x14ac:dyDescent="0.3">
      <c r="A3193">
        <v>71057</v>
      </c>
      <c r="B3193">
        <v>2010</v>
      </c>
      <c r="C3193">
        <v>672</v>
      </c>
      <c r="D3193">
        <v>961</v>
      </c>
    </row>
    <row r="3194" spans="1:4" x14ac:dyDescent="0.3">
      <c r="A3194">
        <v>71057</v>
      </c>
      <c r="B3194">
        <v>2011</v>
      </c>
      <c r="C3194">
        <v>681</v>
      </c>
      <c r="D3194">
        <v>984</v>
      </c>
    </row>
    <row r="3195" spans="1:4" x14ac:dyDescent="0.3">
      <c r="A3195">
        <v>71057</v>
      </c>
      <c r="B3195">
        <v>2012</v>
      </c>
      <c r="C3195">
        <v>662</v>
      </c>
      <c r="D3195">
        <v>987</v>
      </c>
    </row>
    <row r="3196" spans="1:4" x14ac:dyDescent="0.3">
      <c r="A3196">
        <v>71057</v>
      </c>
      <c r="B3196">
        <v>2013</v>
      </c>
      <c r="C3196">
        <v>684</v>
      </c>
      <c r="D3196">
        <v>985</v>
      </c>
    </row>
    <row r="3197" spans="1:4" x14ac:dyDescent="0.3">
      <c r="A3197">
        <v>71057</v>
      </c>
      <c r="B3197">
        <v>2014</v>
      </c>
      <c r="C3197">
        <v>718</v>
      </c>
      <c r="D3197">
        <v>1017</v>
      </c>
    </row>
    <row r="3198" spans="1:4" x14ac:dyDescent="0.3">
      <c r="A3198">
        <v>71057</v>
      </c>
      <c r="B3198">
        <v>2015</v>
      </c>
      <c r="C3198">
        <v>722</v>
      </c>
      <c r="D3198">
        <v>1057</v>
      </c>
    </row>
    <row r="3199" spans="1:4" x14ac:dyDescent="0.3">
      <c r="A3199">
        <v>71057</v>
      </c>
      <c r="B3199">
        <v>2016</v>
      </c>
      <c r="C3199">
        <v>691</v>
      </c>
      <c r="D3199">
        <v>1087</v>
      </c>
    </row>
    <row r="3200" spans="1:4" x14ac:dyDescent="0.3">
      <c r="A3200">
        <v>71057</v>
      </c>
      <c r="B3200">
        <v>2017</v>
      </c>
      <c r="C3200">
        <v>631</v>
      </c>
      <c r="D3200">
        <v>1109</v>
      </c>
    </row>
    <row r="3201" spans="1:4" x14ac:dyDescent="0.3">
      <c r="A3201">
        <v>71057</v>
      </c>
      <c r="B3201">
        <v>2018</v>
      </c>
      <c r="C3201">
        <v>610</v>
      </c>
      <c r="D3201">
        <v>1101</v>
      </c>
    </row>
    <row r="3202" spans="1:4" x14ac:dyDescent="0.3">
      <c r="A3202">
        <v>71057</v>
      </c>
      <c r="B3202">
        <v>2019</v>
      </c>
      <c r="C3202">
        <v>577</v>
      </c>
      <c r="D3202">
        <v>1116</v>
      </c>
    </row>
    <row r="3203" spans="1:4" x14ac:dyDescent="0.3">
      <c r="A3203">
        <v>71066</v>
      </c>
      <c r="B3203">
        <v>2009</v>
      </c>
      <c r="C3203">
        <v>753</v>
      </c>
      <c r="D3203">
        <v>1086</v>
      </c>
    </row>
    <row r="3204" spans="1:4" x14ac:dyDescent="0.3">
      <c r="A3204">
        <v>71066</v>
      </c>
      <c r="B3204">
        <v>2010</v>
      </c>
      <c r="C3204">
        <v>803</v>
      </c>
      <c r="D3204">
        <v>1077</v>
      </c>
    </row>
    <row r="3205" spans="1:4" x14ac:dyDescent="0.3">
      <c r="A3205">
        <v>71066</v>
      </c>
      <c r="B3205">
        <v>2011</v>
      </c>
      <c r="C3205">
        <v>804</v>
      </c>
      <c r="D3205">
        <v>1120</v>
      </c>
    </row>
    <row r="3206" spans="1:4" x14ac:dyDescent="0.3">
      <c r="A3206">
        <v>71066</v>
      </c>
      <c r="B3206">
        <v>2012</v>
      </c>
      <c r="C3206">
        <v>806</v>
      </c>
      <c r="D3206">
        <v>1127</v>
      </c>
    </row>
    <row r="3207" spans="1:4" x14ac:dyDescent="0.3">
      <c r="A3207">
        <v>71066</v>
      </c>
      <c r="B3207">
        <v>2013</v>
      </c>
      <c r="C3207">
        <v>822</v>
      </c>
      <c r="D3207">
        <v>1138</v>
      </c>
    </row>
    <row r="3208" spans="1:4" x14ac:dyDescent="0.3">
      <c r="A3208">
        <v>71066</v>
      </c>
      <c r="B3208">
        <v>2014</v>
      </c>
      <c r="C3208">
        <v>833</v>
      </c>
      <c r="D3208">
        <v>1224</v>
      </c>
    </row>
    <row r="3209" spans="1:4" x14ac:dyDescent="0.3">
      <c r="A3209">
        <v>71066</v>
      </c>
      <c r="B3209">
        <v>2015</v>
      </c>
      <c r="C3209">
        <v>826</v>
      </c>
      <c r="D3209">
        <v>1285</v>
      </c>
    </row>
    <row r="3210" spans="1:4" x14ac:dyDescent="0.3">
      <c r="A3210">
        <v>71066</v>
      </c>
      <c r="B3210">
        <v>2016</v>
      </c>
      <c r="C3210">
        <v>830</v>
      </c>
      <c r="D3210">
        <v>1333</v>
      </c>
    </row>
    <row r="3211" spans="1:4" x14ac:dyDescent="0.3">
      <c r="A3211">
        <v>71066</v>
      </c>
      <c r="B3211">
        <v>2017</v>
      </c>
      <c r="C3211">
        <v>786</v>
      </c>
      <c r="D3211">
        <v>1374</v>
      </c>
    </row>
    <row r="3212" spans="1:4" x14ac:dyDescent="0.3">
      <c r="A3212">
        <v>71066</v>
      </c>
      <c r="B3212">
        <v>2018</v>
      </c>
      <c r="C3212">
        <v>798</v>
      </c>
      <c r="D3212">
        <v>1365</v>
      </c>
    </row>
    <row r="3213" spans="1:4" x14ac:dyDescent="0.3">
      <c r="A3213">
        <v>71066</v>
      </c>
      <c r="B3213">
        <v>2019</v>
      </c>
      <c r="C3213">
        <v>793</v>
      </c>
      <c r="D3213">
        <v>1384</v>
      </c>
    </row>
    <row r="3214" spans="1:4" x14ac:dyDescent="0.3">
      <c r="A3214">
        <v>71067</v>
      </c>
      <c r="B3214">
        <v>2009</v>
      </c>
      <c r="C3214">
        <v>250</v>
      </c>
      <c r="D3214">
        <v>378</v>
      </c>
    </row>
    <row r="3215" spans="1:4" x14ac:dyDescent="0.3">
      <c r="A3215">
        <v>71067</v>
      </c>
      <c r="B3215">
        <v>2010</v>
      </c>
      <c r="C3215">
        <v>249</v>
      </c>
      <c r="D3215">
        <v>390</v>
      </c>
    </row>
    <row r="3216" spans="1:4" x14ac:dyDescent="0.3">
      <c r="A3216">
        <v>71067</v>
      </c>
      <c r="B3216">
        <v>2011</v>
      </c>
      <c r="C3216">
        <v>248</v>
      </c>
      <c r="D3216">
        <v>392</v>
      </c>
    </row>
    <row r="3217" spans="1:4" x14ac:dyDescent="0.3">
      <c r="A3217">
        <v>71067</v>
      </c>
      <c r="B3217">
        <v>2012</v>
      </c>
      <c r="C3217">
        <v>244</v>
      </c>
      <c r="D3217">
        <v>412</v>
      </c>
    </row>
    <row r="3218" spans="1:4" x14ac:dyDescent="0.3">
      <c r="A3218">
        <v>71067</v>
      </c>
      <c r="B3218">
        <v>2013</v>
      </c>
      <c r="C3218">
        <v>234</v>
      </c>
      <c r="D3218">
        <v>410</v>
      </c>
    </row>
    <row r="3219" spans="1:4" x14ac:dyDescent="0.3">
      <c r="A3219">
        <v>71067</v>
      </c>
      <c r="B3219">
        <v>2014</v>
      </c>
      <c r="C3219">
        <v>268</v>
      </c>
      <c r="D3219">
        <v>403</v>
      </c>
    </row>
    <row r="3220" spans="1:4" x14ac:dyDescent="0.3">
      <c r="A3220">
        <v>71067</v>
      </c>
      <c r="B3220">
        <v>2015</v>
      </c>
      <c r="C3220">
        <v>270</v>
      </c>
      <c r="D3220">
        <v>415</v>
      </c>
    </row>
    <row r="3221" spans="1:4" x14ac:dyDescent="0.3">
      <c r="A3221">
        <v>71067</v>
      </c>
      <c r="B3221">
        <v>2016</v>
      </c>
      <c r="C3221">
        <v>281</v>
      </c>
      <c r="D3221">
        <v>423</v>
      </c>
    </row>
    <row r="3222" spans="1:4" x14ac:dyDescent="0.3">
      <c r="A3222">
        <v>71067</v>
      </c>
      <c r="B3222">
        <v>2017</v>
      </c>
      <c r="C3222">
        <v>284</v>
      </c>
      <c r="D3222">
        <v>433</v>
      </c>
    </row>
    <row r="3223" spans="1:4" x14ac:dyDescent="0.3">
      <c r="A3223">
        <v>71067</v>
      </c>
      <c r="B3223">
        <v>2018</v>
      </c>
      <c r="C3223">
        <v>281</v>
      </c>
      <c r="D3223">
        <v>438</v>
      </c>
    </row>
    <row r="3224" spans="1:4" x14ac:dyDescent="0.3">
      <c r="A3224">
        <v>71067</v>
      </c>
      <c r="B3224">
        <v>2019</v>
      </c>
      <c r="C3224">
        <v>274</v>
      </c>
      <c r="D3224">
        <v>439</v>
      </c>
    </row>
    <row r="3225" spans="1:4" x14ac:dyDescent="0.3">
      <c r="A3225">
        <v>71069</v>
      </c>
      <c r="B3225">
        <v>2009</v>
      </c>
      <c r="C3225">
        <v>394</v>
      </c>
      <c r="D3225">
        <v>523</v>
      </c>
    </row>
    <row r="3226" spans="1:4" x14ac:dyDescent="0.3">
      <c r="A3226">
        <v>71069</v>
      </c>
      <c r="B3226">
        <v>2010</v>
      </c>
      <c r="C3226">
        <v>403</v>
      </c>
      <c r="D3226">
        <v>546</v>
      </c>
    </row>
    <row r="3227" spans="1:4" x14ac:dyDescent="0.3">
      <c r="A3227">
        <v>71069</v>
      </c>
      <c r="B3227">
        <v>2011</v>
      </c>
      <c r="C3227">
        <v>389</v>
      </c>
      <c r="D3227">
        <v>559</v>
      </c>
    </row>
    <row r="3228" spans="1:4" x14ac:dyDescent="0.3">
      <c r="A3228">
        <v>71069</v>
      </c>
      <c r="B3228">
        <v>2012</v>
      </c>
      <c r="C3228">
        <v>402</v>
      </c>
      <c r="D3228">
        <v>591</v>
      </c>
    </row>
    <row r="3229" spans="1:4" x14ac:dyDescent="0.3">
      <c r="A3229">
        <v>71069</v>
      </c>
      <c r="B3229">
        <v>2013</v>
      </c>
      <c r="C3229">
        <v>422</v>
      </c>
      <c r="D3229">
        <v>604</v>
      </c>
    </row>
    <row r="3230" spans="1:4" x14ac:dyDescent="0.3">
      <c r="A3230">
        <v>71069</v>
      </c>
      <c r="B3230">
        <v>2014</v>
      </c>
      <c r="C3230">
        <v>409</v>
      </c>
      <c r="D3230">
        <v>628</v>
      </c>
    </row>
    <row r="3231" spans="1:4" x14ac:dyDescent="0.3">
      <c r="A3231">
        <v>71069</v>
      </c>
      <c r="B3231">
        <v>2015</v>
      </c>
      <c r="C3231">
        <v>406</v>
      </c>
      <c r="D3231">
        <v>641</v>
      </c>
    </row>
    <row r="3232" spans="1:4" x14ac:dyDescent="0.3">
      <c r="A3232">
        <v>71069</v>
      </c>
      <c r="B3232">
        <v>2016</v>
      </c>
      <c r="C3232">
        <v>407</v>
      </c>
      <c r="D3232">
        <v>669</v>
      </c>
    </row>
    <row r="3233" spans="1:4" x14ac:dyDescent="0.3">
      <c r="A3233">
        <v>71069</v>
      </c>
      <c r="B3233">
        <v>2017</v>
      </c>
      <c r="C3233">
        <v>417</v>
      </c>
      <c r="D3233">
        <v>679</v>
      </c>
    </row>
    <row r="3234" spans="1:4" x14ac:dyDescent="0.3">
      <c r="A3234">
        <v>71069</v>
      </c>
      <c r="B3234">
        <v>2018</v>
      </c>
      <c r="C3234">
        <v>420</v>
      </c>
      <c r="D3234">
        <v>664</v>
      </c>
    </row>
    <row r="3235" spans="1:4" x14ac:dyDescent="0.3">
      <c r="A3235">
        <v>71069</v>
      </c>
      <c r="B3235">
        <v>2019</v>
      </c>
      <c r="C3235">
        <v>411</v>
      </c>
      <c r="D3235">
        <v>665</v>
      </c>
    </row>
    <row r="3236" spans="1:4" x14ac:dyDescent="0.3">
      <c r="A3236">
        <v>71070</v>
      </c>
      <c r="B3236">
        <v>2009</v>
      </c>
      <c r="C3236">
        <v>1192</v>
      </c>
      <c r="D3236">
        <v>1899</v>
      </c>
    </row>
    <row r="3237" spans="1:4" x14ac:dyDescent="0.3">
      <c r="A3237">
        <v>71070</v>
      </c>
      <c r="B3237">
        <v>2010</v>
      </c>
      <c r="C3237">
        <v>1216</v>
      </c>
      <c r="D3237">
        <v>1916</v>
      </c>
    </row>
    <row r="3238" spans="1:4" x14ac:dyDescent="0.3">
      <c r="A3238">
        <v>71070</v>
      </c>
      <c r="B3238">
        <v>2011</v>
      </c>
      <c r="C3238">
        <v>1243</v>
      </c>
      <c r="D3238">
        <v>1937</v>
      </c>
    </row>
    <row r="3239" spans="1:4" x14ac:dyDescent="0.3">
      <c r="A3239">
        <v>71070</v>
      </c>
      <c r="B3239">
        <v>2012</v>
      </c>
      <c r="C3239">
        <v>1254</v>
      </c>
      <c r="D3239">
        <v>1967</v>
      </c>
    </row>
    <row r="3240" spans="1:4" x14ac:dyDescent="0.3">
      <c r="A3240">
        <v>71070</v>
      </c>
      <c r="B3240">
        <v>2013</v>
      </c>
      <c r="C3240">
        <v>1298</v>
      </c>
      <c r="D3240">
        <v>1984</v>
      </c>
    </row>
    <row r="3241" spans="1:4" x14ac:dyDescent="0.3">
      <c r="A3241">
        <v>71070</v>
      </c>
      <c r="B3241">
        <v>2014</v>
      </c>
      <c r="C3241">
        <v>1318</v>
      </c>
      <c r="D3241">
        <v>2042</v>
      </c>
    </row>
    <row r="3242" spans="1:4" x14ac:dyDescent="0.3">
      <c r="A3242">
        <v>71070</v>
      </c>
      <c r="B3242">
        <v>2015</v>
      </c>
      <c r="C3242">
        <v>1302</v>
      </c>
      <c r="D3242">
        <v>2095</v>
      </c>
    </row>
    <row r="3243" spans="1:4" x14ac:dyDescent="0.3">
      <c r="A3243">
        <v>71070</v>
      </c>
      <c r="B3243">
        <v>2016</v>
      </c>
      <c r="C3243">
        <v>1267</v>
      </c>
      <c r="D3243">
        <v>2125</v>
      </c>
    </row>
    <row r="3244" spans="1:4" x14ac:dyDescent="0.3">
      <c r="A3244">
        <v>71070</v>
      </c>
      <c r="B3244">
        <v>2017</v>
      </c>
      <c r="C3244">
        <v>1197</v>
      </c>
      <c r="D3244">
        <v>2152</v>
      </c>
    </row>
    <row r="3245" spans="1:4" x14ac:dyDescent="0.3">
      <c r="A3245">
        <v>71070</v>
      </c>
      <c r="B3245">
        <v>2018</v>
      </c>
      <c r="C3245">
        <v>1186</v>
      </c>
      <c r="D3245">
        <v>2183</v>
      </c>
    </row>
    <row r="3246" spans="1:4" x14ac:dyDescent="0.3">
      <c r="A3246">
        <v>71070</v>
      </c>
      <c r="B3246">
        <v>2019</v>
      </c>
      <c r="C3246">
        <v>1215</v>
      </c>
      <c r="D3246">
        <v>2166</v>
      </c>
    </row>
    <row r="3247" spans="1:4" x14ac:dyDescent="0.3">
      <c r="A3247">
        <v>72003</v>
      </c>
      <c r="B3247">
        <v>2009</v>
      </c>
      <c r="C3247">
        <v>458</v>
      </c>
      <c r="D3247">
        <v>731</v>
      </c>
    </row>
    <row r="3248" spans="1:4" x14ac:dyDescent="0.3">
      <c r="A3248">
        <v>72003</v>
      </c>
      <c r="B3248">
        <v>2010</v>
      </c>
      <c r="C3248">
        <v>451</v>
      </c>
      <c r="D3248">
        <v>715</v>
      </c>
    </row>
    <row r="3249" spans="1:4" x14ac:dyDescent="0.3">
      <c r="A3249">
        <v>72003</v>
      </c>
      <c r="B3249">
        <v>2011</v>
      </c>
      <c r="C3249">
        <v>429</v>
      </c>
      <c r="D3249">
        <v>715</v>
      </c>
    </row>
    <row r="3250" spans="1:4" x14ac:dyDescent="0.3">
      <c r="A3250">
        <v>72003</v>
      </c>
      <c r="B3250">
        <v>2012</v>
      </c>
      <c r="C3250">
        <v>437</v>
      </c>
      <c r="D3250">
        <v>729</v>
      </c>
    </row>
    <row r="3251" spans="1:4" x14ac:dyDescent="0.3">
      <c r="A3251">
        <v>72003</v>
      </c>
      <c r="B3251">
        <v>2013</v>
      </c>
      <c r="C3251">
        <v>432</v>
      </c>
      <c r="D3251">
        <v>710</v>
      </c>
    </row>
    <row r="3252" spans="1:4" x14ac:dyDescent="0.3">
      <c r="A3252">
        <v>72003</v>
      </c>
      <c r="B3252">
        <v>2014</v>
      </c>
      <c r="C3252">
        <v>445</v>
      </c>
      <c r="D3252">
        <v>695</v>
      </c>
    </row>
    <row r="3253" spans="1:4" x14ac:dyDescent="0.3">
      <c r="A3253">
        <v>72003</v>
      </c>
      <c r="B3253">
        <v>2015</v>
      </c>
      <c r="C3253">
        <v>465</v>
      </c>
      <c r="D3253">
        <v>693</v>
      </c>
    </row>
    <row r="3254" spans="1:4" x14ac:dyDescent="0.3">
      <c r="A3254">
        <v>72003</v>
      </c>
      <c r="B3254">
        <v>2016</v>
      </c>
      <c r="C3254">
        <v>460</v>
      </c>
      <c r="D3254">
        <v>697</v>
      </c>
    </row>
    <row r="3255" spans="1:4" x14ac:dyDescent="0.3">
      <c r="A3255">
        <v>72003</v>
      </c>
      <c r="B3255">
        <v>2017</v>
      </c>
      <c r="C3255">
        <v>473</v>
      </c>
      <c r="D3255">
        <v>726</v>
      </c>
    </row>
    <row r="3256" spans="1:4" x14ac:dyDescent="0.3">
      <c r="A3256">
        <v>72003</v>
      </c>
      <c r="B3256">
        <v>2018</v>
      </c>
      <c r="C3256">
        <v>475</v>
      </c>
      <c r="D3256">
        <v>738</v>
      </c>
    </row>
    <row r="3257" spans="1:4" x14ac:dyDescent="0.3">
      <c r="A3257">
        <v>72003</v>
      </c>
      <c r="B3257">
        <v>2019</v>
      </c>
      <c r="C3257">
        <v>458</v>
      </c>
      <c r="D3257">
        <v>748</v>
      </c>
    </row>
    <row r="3258" spans="1:4" x14ac:dyDescent="0.3">
      <c r="A3258">
        <v>72004</v>
      </c>
      <c r="B3258">
        <v>2009</v>
      </c>
      <c r="C3258">
        <v>505</v>
      </c>
      <c r="D3258">
        <v>839</v>
      </c>
    </row>
    <row r="3259" spans="1:4" x14ac:dyDescent="0.3">
      <c r="A3259">
        <v>72004</v>
      </c>
      <c r="B3259">
        <v>2010</v>
      </c>
      <c r="C3259">
        <v>546</v>
      </c>
      <c r="D3259">
        <v>832</v>
      </c>
    </row>
    <row r="3260" spans="1:4" x14ac:dyDescent="0.3">
      <c r="A3260">
        <v>72004</v>
      </c>
      <c r="B3260">
        <v>2011</v>
      </c>
      <c r="C3260">
        <v>585</v>
      </c>
      <c r="D3260">
        <v>831</v>
      </c>
    </row>
    <row r="3261" spans="1:4" x14ac:dyDescent="0.3">
      <c r="A3261">
        <v>72004</v>
      </c>
      <c r="B3261">
        <v>2012</v>
      </c>
      <c r="C3261">
        <v>593</v>
      </c>
      <c r="D3261">
        <v>823</v>
      </c>
    </row>
    <row r="3262" spans="1:4" x14ac:dyDescent="0.3">
      <c r="A3262">
        <v>72004</v>
      </c>
      <c r="B3262">
        <v>2013</v>
      </c>
      <c r="C3262">
        <v>617</v>
      </c>
      <c r="D3262">
        <v>828</v>
      </c>
    </row>
    <row r="3263" spans="1:4" x14ac:dyDescent="0.3">
      <c r="A3263">
        <v>72004</v>
      </c>
      <c r="B3263">
        <v>2014</v>
      </c>
      <c r="C3263">
        <v>574</v>
      </c>
      <c r="D3263">
        <v>869</v>
      </c>
    </row>
    <row r="3264" spans="1:4" x14ac:dyDescent="0.3">
      <c r="A3264">
        <v>72004</v>
      </c>
      <c r="B3264">
        <v>2015</v>
      </c>
      <c r="C3264">
        <v>589</v>
      </c>
      <c r="D3264">
        <v>894</v>
      </c>
    </row>
    <row r="3265" spans="1:4" x14ac:dyDescent="0.3">
      <c r="A3265">
        <v>72004</v>
      </c>
      <c r="B3265">
        <v>2016</v>
      </c>
      <c r="C3265">
        <v>583</v>
      </c>
      <c r="D3265">
        <v>934</v>
      </c>
    </row>
    <row r="3266" spans="1:4" x14ac:dyDescent="0.3">
      <c r="A3266">
        <v>72004</v>
      </c>
      <c r="B3266">
        <v>2017</v>
      </c>
      <c r="C3266">
        <v>574</v>
      </c>
      <c r="D3266">
        <v>960</v>
      </c>
    </row>
    <row r="3267" spans="1:4" x14ac:dyDescent="0.3">
      <c r="A3267">
        <v>72004</v>
      </c>
      <c r="B3267">
        <v>2018</v>
      </c>
      <c r="C3267">
        <v>560</v>
      </c>
      <c r="D3267">
        <v>969</v>
      </c>
    </row>
    <row r="3268" spans="1:4" x14ac:dyDescent="0.3">
      <c r="A3268">
        <v>72004</v>
      </c>
      <c r="B3268">
        <v>2019</v>
      </c>
      <c r="C3268">
        <v>558</v>
      </c>
      <c r="D3268">
        <v>983</v>
      </c>
    </row>
    <row r="3269" spans="1:4" x14ac:dyDescent="0.3">
      <c r="A3269">
        <v>72018</v>
      </c>
      <c r="B3269">
        <v>2009</v>
      </c>
      <c r="C3269">
        <v>480</v>
      </c>
      <c r="D3269">
        <v>895</v>
      </c>
    </row>
    <row r="3270" spans="1:4" x14ac:dyDescent="0.3">
      <c r="A3270">
        <v>72018</v>
      </c>
      <c r="B3270">
        <v>2010</v>
      </c>
      <c r="C3270">
        <v>500</v>
      </c>
      <c r="D3270">
        <v>887</v>
      </c>
    </row>
    <row r="3271" spans="1:4" x14ac:dyDescent="0.3">
      <c r="A3271">
        <v>72018</v>
      </c>
      <c r="B3271">
        <v>2011</v>
      </c>
      <c r="C3271">
        <v>506</v>
      </c>
      <c r="D3271">
        <v>854</v>
      </c>
    </row>
    <row r="3272" spans="1:4" x14ac:dyDescent="0.3">
      <c r="A3272">
        <v>72018</v>
      </c>
      <c r="B3272">
        <v>2012</v>
      </c>
      <c r="C3272">
        <v>518</v>
      </c>
      <c r="D3272">
        <v>867</v>
      </c>
    </row>
    <row r="3273" spans="1:4" x14ac:dyDescent="0.3">
      <c r="A3273">
        <v>72018</v>
      </c>
      <c r="B3273">
        <v>2013</v>
      </c>
      <c r="C3273">
        <v>540</v>
      </c>
      <c r="D3273">
        <v>851</v>
      </c>
    </row>
    <row r="3274" spans="1:4" x14ac:dyDescent="0.3">
      <c r="A3274">
        <v>72018</v>
      </c>
      <c r="B3274">
        <v>2014</v>
      </c>
      <c r="C3274">
        <v>530</v>
      </c>
      <c r="D3274">
        <v>866</v>
      </c>
    </row>
    <row r="3275" spans="1:4" x14ac:dyDescent="0.3">
      <c r="A3275">
        <v>72018</v>
      </c>
      <c r="B3275">
        <v>2015</v>
      </c>
      <c r="C3275">
        <v>537</v>
      </c>
      <c r="D3275">
        <v>849</v>
      </c>
    </row>
    <row r="3276" spans="1:4" x14ac:dyDescent="0.3">
      <c r="A3276">
        <v>72018</v>
      </c>
      <c r="B3276">
        <v>2016</v>
      </c>
      <c r="C3276">
        <v>483</v>
      </c>
      <c r="D3276">
        <v>866</v>
      </c>
    </row>
    <row r="3277" spans="1:4" x14ac:dyDescent="0.3">
      <c r="A3277">
        <v>72018</v>
      </c>
      <c r="B3277">
        <v>2017</v>
      </c>
      <c r="C3277">
        <v>497</v>
      </c>
      <c r="D3277">
        <v>848</v>
      </c>
    </row>
    <row r="3278" spans="1:4" x14ac:dyDescent="0.3">
      <c r="A3278">
        <v>72018</v>
      </c>
      <c r="B3278">
        <v>2018</v>
      </c>
      <c r="C3278">
        <v>459</v>
      </c>
      <c r="D3278">
        <v>861</v>
      </c>
    </row>
    <row r="3279" spans="1:4" x14ac:dyDescent="0.3">
      <c r="A3279">
        <v>72018</v>
      </c>
      <c r="B3279">
        <v>2019</v>
      </c>
      <c r="C3279">
        <v>465</v>
      </c>
      <c r="D3279">
        <v>831</v>
      </c>
    </row>
    <row r="3280" spans="1:4" x14ac:dyDescent="0.3">
      <c r="A3280">
        <v>72020</v>
      </c>
      <c r="B3280">
        <v>2009</v>
      </c>
      <c r="C3280">
        <v>1208</v>
      </c>
      <c r="D3280">
        <v>2045</v>
      </c>
    </row>
    <row r="3281" spans="1:4" x14ac:dyDescent="0.3">
      <c r="A3281">
        <v>72020</v>
      </c>
      <c r="B3281">
        <v>2010</v>
      </c>
      <c r="C3281">
        <v>1232</v>
      </c>
      <c r="D3281">
        <v>2024</v>
      </c>
    </row>
    <row r="3282" spans="1:4" x14ac:dyDescent="0.3">
      <c r="A3282">
        <v>72020</v>
      </c>
      <c r="B3282">
        <v>2011</v>
      </c>
      <c r="C3282">
        <v>1228</v>
      </c>
      <c r="D3282">
        <v>1997</v>
      </c>
    </row>
    <row r="3283" spans="1:4" x14ac:dyDescent="0.3">
      <c r="A3283">
        <v>72020</v>
      </c>
      <c r="B3283">
        <v>2012</v>
      </c>
      <c r="C3283">
        <v>1300</v>
      </c>
      <c r="D3283">
        <v>2004</v>
      </c>
    </row>
    <row r="3284" spans="1:4" x14ac:dyDescent="0.3">
      <c r="A3284">
        <v>72020</v>
      </c>
      <c r="B3284">
        <v>2013</v>
      </c>
      <c r="C3284">
        <v>1310</v>
      </c>
      <c r="D3284">
        <v>2026</v>
      </c>
    </row>
    <row r="3285" spans="1:4" x14ac:dyDescent="0.3">
      <c r="A3285">
        <v>72020</v>
      </c>
      <c r="B3285">
        <v>2014</v>
      </c>
      <c r="C3285">
        <v>1355</v>
      </c>
      <c r="D3285">
        <v>2011</v>
      </c>
    </row>
    <row r="3286" spans="1:4" x14ac:dyDescent="0.3">
      <c r="A3286">
        <v>72020</v>
      </c>
      <c r="B3286">
        <v>2015</v>
      </c>
      <c r="C3286">
        <v>1291</v>
      </c>
      <c r="D3286">
        <v>2124</v>
      </c>
    </row>
    <row r="3287" spans="1:4" x14ac:dyDescent="0.3">
      <c r="A3287">
        <v>72020</v>
      </c>
      <c r="B3287">
        <v>2016</v>
      </c>
      <c r="C3287">
        <v>1229</v>
      </c>
      <c r="D3287">
        <v>2166</v>
      </c>
    </row>
    <row r="3288" spans="1:4" x14ac:dyDescent="0.3">
      <c r="A3288">
        <v>72020</v>
      </c>
      <c r="B3288">
        <v>2017</v>
      </c>
      <c r="C3288">
        <v>1223</v>
      </c>
      <c r="D3288">
        <v>2148</v>
      </c>
    </row>
    <row r="3289" spans="1:4" x14ac:dyDescent="0.3">
      <c r="A3289">
        <v>72020</v>
      </c>
      <c r="B3289">
        <v>2018</v>
      </c>
      <c r="C3289">
        <v>1266</v>
      </c>
      <c r="D3289">
        <v>2177</v>
      </c>
    </row>
    <row r="3290" spans="1:4" x14ac:dyDescent="0.3">
      <c r="A3290">
        <v>72020</v>
      </c>
      <c r="B3290">
        <v>2019</v>
      </c>
      <c r="C3290">
        <v>1320</v>
      </c>
      <c r="D3290">
        <v>2164</v>
      </c>
    </row>
    <row r="3291" spans="1:4" x14ac:dyDescent="0.3">
      <c r="A3291">
        <v>72021</v>
      </c>
      <c r="B3291">
        <v>2009</v>
      </c>
      <c r="C3291">
        <v>908</v>
      </c>
      <c r="D3291">
        <v>1422</v>
      </c>
    </row>
    <row r="3292" spans="1:4" x14ac:dyDescent="0.3">
      <c r="A3292">
        <v>72021</v>
      </c>
      <c r="B3292">
        <v>2010</v>
      </c>
      <c r="C3292">
        <v>925</v>
      </c>
      <c r="D3292">
        <v>1422</v>
      </c>
    </row>
    <row r="3293" spans="1:4" x14ac:dyDescent="0.3">
      <c r="A3293">
        <v>72021</v>
      </c>
      <c r="B3293">
        <v>2011</v>
      </c>
      <c r="C3293">
        <v>967</v>
      </c>
      <c r="D3293">
        <v>1438</v>
      </c>
    </row>
    <row r="3294" spans="1:4" x14ac:dyDescent="0.3">
      <c r="A3294">
        <v>72021</v>
      </c>
      <c r="B3294">
        <v>2012</v>
      </c>
      <c r="C3294">
        <v>958</v>
      </c>
      <c r="D3294">
        <v>1448</v>
      </c>
    </row>
    <row r="3295" spans="1:4" x14ac:dyDescent="0.3">
      <c r="A3295">
        <v>72021</v>
      </c>
      <c r="B3295">
        <v>2013</v>
      </c>
      <c r="C3295">
        <v>969</v>
      </c>
      <c r="D3295">
        <v>1452</v>
      </c>
    </row>
    <row r="3296" spans="1:4" x14ac:dyDescent="0.3">
      <c r="A3296">
        <v>72021</v>
      </c>
      <c r="B3296">
        <v>2014</v>
      </c>
      <c r="C3296">
        <v>962</v>
      </c>
      <c r="D3296">
        <v>1440</v>
      </c>
    </row>
    <row r="3297" spans="1:4" x14ac:dyDescent="0.3">
      <c r="A3297">
        <v>72021</v>
      </c>
      <c r="B3297">
        <v>2015</v>
      </c>
      <c r="C3297">
        <v>913</v>
      </c>
      <c r="D3297">
        <v>1522</v>
      </c>
    </row>
    <row r="3298" spans="1:4" x14ac:dyDescent="0.3">
      <c r="A3298">
        <v>72021</v>
      </c>
      <c r="B3298">
        <v>2016</v>
      </c>
      <c r="C3298">
        <v>884</v>
      </c>
      <c r="D3298">
        <v>1556</v>
      </c>
    </row>
    <row r="3299" spans="1:4" x14ac:dyDescent="0.3">
      <c r="A3299">
        <v>72021</v>
      </c>
      <c r="B3299">
        <v>2017</v>
      </c>
      <c r="C3299">
        <v>846</v>
      </c>
      <c r="D3299">
        <v>1541</v>
      </c>
    </row>
    <row r="3300" spans="1:4" x14ac:dyDescent="0.3">
      <c r="A3300">
        <v>72021</v>
      </c>
      <c r="B3300">
        <v>2018</v>
      </c>
      <c r="C3300">
        <v>834</v>
      </c>
      <c r="D3300">
        <v>1495</v>
      </c>
    </row>
    <row r="3301" spans="1:4" x14ac:dyDescent="0.3">
      <c r="A3301">
        <v>72021</v>
      </c>
      <c r="B3301">
        <v>2019</v>
      </c>
      <c r="C3301">
        <v>811</v>
      </c>
      <c r="D3301">
        <v>1489</v>
      </c>
    </row>
    <row r="3302" spans="1:4" x14ac:dyDescent="0.3">
      <c r="A3302">
        <v>72030</v>
      </c>
      <c r="B3302">
        <v>2009</v>
      </c>
      <c r="C3302">
        <v>621</v>
      </c>
      <c r="D3302">
        <v>942</v>
      </c>
    </row>
    <row r="3303" spans="1:4" x14ac:dyDescent="0.3">
      <c r="A3303">
        <v>72030</v>
      </c>
      <c r="B3303">
        <v>2010</v>
      </c>
      <c r="C3303">
        <v>616</v>
      </c>
      <c r="D3303">
        <v>952</v>
      </c>
    </row>
    <row r="3304" spans="1:4" x14ac:dyDescent="0.3">
      <c r="A3304">
        <v>72030</v>
      </c>
      <c r="B3304">
        <v>2011</v>
      </c>
      <c r="C3304">
        <v>653</v>
      </c>
      <c r="D3304">
        <v>919</v>
      </c>
    </row>
    <row r="3305" spans="1:4" x14ac:dyDescent="0.3">
      <c r="A3305">
        <v>72030</v>
      </c>
      <c r="B3305">
        <v>2012</v>
      </c>
      <c r="C3305">
        <v>652</v>
      </c>
      <c r="D3305">
        <v>943</v>
      </c>
    </row>
    <row r="3306" spans="1:4" x14ac:dyDescent="0.3">
      <c r="A3306">
        <v>72030</v>
      </c>
      <c r="B3306">
        <v>2013</v>
      </c>
      <c r="C3306">
        <v>661</v>
      </c>
      <c r="D3306">
        <v>973</v>
      </c>
    </row>
    <row r="3307" spans="1:4" x14ac:dyDescent="0.3">
      <c r="A3307">
        <v>72030</v>
      </c>
      <c r="B3307">
        <v>2014</v>
      </c>
      <c r="C3307">
        <v>669</v>
      </c>
      <c r="D3307">
        <v>1025</v>
      </c>
    </row>
    <row r="3308" spans="1:4" x14ac:dyDescent="0.3">
      <c r="A3308">
        <v>72030</v>
      </c>
      <c r="B3308">
        <v>2015</v>
      </c>
      <c r="C3308">
        <v>674</v>
      </c>
      <c r="D3308">
        <v>1066</v>
      </c>
    </row>
    <row r="3309" spans="1:4" x14ac:dyDescent="0.3">
      <c r="A3309">
        <v>72030</v>
      </c>
      <c r="B3309">
        <v>2016</v>
      </c>
      <c r="C3309">
        <v>700</v>
      </c>
      <c r="D3309">
        <v>1079</v>
      </c>
    </row>
    <row r="3310" spans="1:4" x14ac:dyDescent="0.3">
      <c r="A3310">
        <v>72030</v>
      </c>
      <c r="B3310">
        <v>2017</v>
      </c>
      <c r="C3310">
        <v>662</v>
      </c>
      <c r="D3310">
        <v>1124</v>
      </c>
    </row>
    <row r="3311" spans="1:4" x14ac:dyDescent="0.3">
      <c r="A3311">
        <v>72030</v>
      </c>
      <c r="B3311">
        <v>2018</v>
      </c>
      <c r="C3311">
        <v>652</v>
      </c>
      <c r="D3311">
        <v>1146</v>
      </c>
    </row>
    <row r="3312" spans="1:4" x14ac:dyDescent="0.3">
      <c r="A3312">
        <v>72030</v>
      </c>
      <c r="B3312">
        <v>2019</v>
      </c>
      <c r="C3312">
        <v>635</v>
      </c>
      <c r="D3312">
        <v>1148</v>
      </c>
    </row>
    <row r="3313" spans="1:4" x14ac:dyDescent="0.3">
      <c r="A3313">
        <v>72037</v>
      </c>
      <c r="B3313">
        <v>2009</v>
      </c>
      <c r="C3313">
        <v>559</v>
      </c>
      <c r="D3313">
        <v>913</v>
      </c>
    </row>
    <row r="3314" spans="1:4" x14ac:dyDescent="0.3">
      <c r="A3314">
        <v>72037</v>
      </c>
      <c r="B3314">
        <v>2010</v>
      </c>
      <c r="C3314">
        <v>553</v>
      </c>
      <c r="D3314">
        <v>877</v>
      </c>
    </row>
    <row r="3315" spans="1:4" x14ac:dyDescent="0.3">
      <c r="A3315">
        <v>72037</v>
      </c>
      <c r="B3315">
        <v>2011</v>
      </c>
      <c r="C3315">
        <v>571</v>
      </c>
      <c r="D3315">
        <v>886</v>
      </c>
    </row>
    <row r="3316" spans="1:4" x14ac:dyDescent="0.3">
      <c r="A3316">
        <v>72037</v>
      </c>
      <c r="B3316">
        <v>2012</v>
      </c>
      <c r="C3316">
        <v>595</v>
      </c>
      <c r="D3316">
        <v>877</v>
      </c>
    </row>
    <row r="3317" spans="1:4" x14ac:dyDescent="0.3">
      <c r="A3317">
        <v>72037</v>
      </c>
      <c r="B3317">
        <v>2013</v>
      </c>
      <c r="C3317">
        <v>618</v>
      </c>
      <c r="D3317">
        <v>883</v>
      </c>
    </row>
    <row r="3318" spans="1:4" x14ac:dyDescent="0.3">
      <c r="A3318">
        <v>72037</v>
      </c>
      <c r="B3318">
        <v>2014</v>
      </c>
      <c r="C3318">
        <v>605</v>
      </c>
      <c r="D3318">
        <v>917</v>
      </c>
    </row>
    <row r="3319" spans="1:4" x14ac:dyDescent="0.3">
      <c r="A3319">
        <v>72037</v>
      </c>
      <c r="B3319">
        <v>2015</v>
      </c>
      <c r="C3319">
        <v>617</v>
      </c>
      <c r="D3319">
        <v>917</v>
      </c>
    </row>
    <row r="3320" spans="1:4" x14ac:dyDescent="0.3">
      <c r="A3320">
        <v>72037</v>
      </c>
      <c r="B3320">
        <v>2016</v>
      </c>
      <c r="C3320">
        <v>587</v>
      </c>
      <c r="D3320">
        <v>948</v>
      </c>
    </row>
    <row r="3321" spans="1:4" x14ac:dyDescent="0.3">
      <c r="A3321">
        <v>72037</v>
      </c>
      <c r="B3321">
        <v>2017</v>
      </c>
      <c r="C3321">
        <v>578</v>
      </c>
      <c r="D3321">
        <v>938</v>
      </c>
    </row>
    <row r="3322" spans="1:4" x14ac:dyDescent="0.3">
      <c r="A3322">
        <v>72037</v>
      </c>
      <c r="B3322">
        <v>2018</v>
      </c>
      <c r="C3322">
        <v>553</v>
      </c>
      <c r="D3322">
        <v>957</v>
      </c>
    </row>
    <row r="3323" spans="1:4" x14ac:dyDescent="0.3">
      <c r="A3323">
        <v>72037</v>
      </c>
      <c r="B3323">
        <v>2019</v>
      </c>
      <c r="C3323">
        <v>533</v>
      </c>
      <c r="D3323">
        <v>918</v>
      </c>
    </row>
    <row r="3324" spans="1:4" x14ac:dyDescent="0.3">
      <c r="A3324">
        <v>72038</v>
      </c>
      <c r="B3324">
        <v>2009</v>
      </c>
      <c r="C3324">
        <v>409</v>
      </c>
      <c r="D3324">
        <v>616</v>
      </c>
    </row>
    <row r="3325" spans="1:4" x14ac:dyDescent="0.3">
      <c r="A3325">
        <v>72038</v>
      </c>
      <c r="B3325">
        <v>2010</v>
      </c>
      <c r="C3325">
        <v>419</v>
      </c>
      <c r="D3325">
        <v>632</v>
      </c>
    </row>
    <row r="3326" spans="1:4" x14ac:dyDescent="0.3">
      <c r="A3326">
        <v>72038</v>
      </c>
      <c r="B3326">
        <v>2011</v>
      </c>
      <c r="C3326">
        <v>413</v>
      </c>
      <c r="D3326">
        <v>642</v>
      </c>
    </row>
    <row r="3327" spans="1:4" x14ac:dyDescent="0.3">
      <c r="A3327">
        <v>72038</v>
      </c>
      <c r="B3327">
        <v>2012</v>
      </c>
      <c r="C3327">
        <v>427</v>
      </c>
      <c r="D3327">
        <v>641</v>
      </c>
    </row>
    <row r="3328" spans="1:4" x14ac:dyDescent="0.3">
      <c r="A3328">
        <v>72038</v>
      </c>
      <c r="B3328">
        <v>2013</v>
      </c>
      <c r="C3328">
        <v>456</v>
      </c>
      <c r="D3328">
        <v>642</v>
      </c>
    </row>
    <row r="3329" spans="1:4" x14ac:dyDescent="0.3">
      <c r="A3329">
        <v>72038</v>
      </c>
      <c r="B3329">
        <v>2014</v>
      </c>
      <c r="C3329">
        <v>457</v>
      </c>
      <c r="D3329">
        <v>674</v>
      </c>
    </row>
    <row r="3330" spans="1:4" x14ac:dyDescent="0.3">
      <c r="A3330">
        <v>72038</v>
      </c>
      <c r="B3330">
        <v>2015</v>
      </c>
      <c r="C3330">
        <v>470</v>
      </c>
      <c r="D3330">
        <v>729</v>
      </c>
    </row>
    <row r="3331" spans="1:4" x14ac:dyDescent="0.3">
      <c r="A3331">
        <v>72038</v>
      </c>
      <c r="B3331">
        <v>2016</v>
      </c>
      <c r="C3331">
        <v>454</v>
      </c>
      <c r="D3331">
        <v>685</v>
      </c>
    </row>
    <row r="3332" spans="1:4" x14ac:dyDescent="0.3">
      <c r="A3332">
        <v>72038</v>
      </c>
      <c r="B3332">
        <v>2017</v>
      </c>
      <c r="C3332">
        <v>442</v>
      </c>
      <c r="D3332">
        <v>697</v>
      </c>
    </row>
    <row r="3333" spans="1:4" x14ac:dyDescent="0.3">
      <c r="A3333">
        <v>72038</v>
      </c>
      <c r="B3333">
        <v>2018</v>
      </c>
      <c r="C3333">
        <v>449</v>
      </c>
      <c r="D3333">
        <v>712</v>
      </c>
    </row>
    <row r="3334" spans="1:4" x14ac:dyDescent="0.3">
      <c r="A3334">
        <v>72038</v>
      </c>
      <c r="B3334">
        <v>2019</v>
      </c>
      <c r="C3334">
        <v>452</v>
      </c>
      <c r="D3334">
        <v>737</v>
      </c>
    </row>
    <row r="3335" spans="1:4" x14ac:dyDescent="0.3">
      <c r="A3335">
        <v>72039</v>
      </c>
      <c r="B3335">
        <v>2009</v>
      </c>
      <c r="C3335">
        <v>1238</v>
      </c>
      <c r="D3335">
        <v>1909</v>
      </c>
    </row>
    <row r="3336" spans="1:4" x14ac:dyDescent="0.3">
      <c r="A3336">
        <v>72039</v>
      </c>
      <c r="B3336">
        <v>2010</v>
      </c>
      <c r="C3336">
        <v>1287</v>
      </c>
      <c r="D3336">
        <v>1925</v>
      </c>
    </row>
    <row r="3337" spans="1:4" x14ac:dyDescent="0.3">
      <c r="A3337">
        <v>72039</v>
      </c>
      <c r="B3337">
        <v>2011</v>
      </c>
      <c r="C3337">
        <v>1321</v>
      </c>
      <c r="D3337">
        <v>1917</v>
      </c>
    </row>
    <row r="3338" spans="1:4" x14ac:dyDescent="0.3">
      <c r="A3338">
        <v>72039</v>
      </c>
      <c r="B3338">
        <v>2012</v>
      </c>
      <c r="C3338">
        <v>1346</v>
      </c>
      <c r="D3338">
        <v>1965</v>
      </c>
    </row>
    <row r="3339" spans="1:4" x14ac:dyDescent="0.3">
      <c r="A3339">
        <v>72039</v>
      </c>
      <c r="B3339">
        <v>2013</v>
      </c>
      <c r="C3339">
        <v>1345</v>
      </c>
      <c r="D3339">
        <v>1993</v>
      </c>
    </row>
    <row r="3340" spans="1:4" x14ac:dyDescent="0.3">
      <c r="A3340">
        <v>72039</v>
      </c>
      <c r="B3340">
        <v>2014</v>
      </c>
      <c r="C3340">
        <v>1311</v>
      </c>
      <c r="D3340">
        <v>2033</v>
      </c>
    </row>
    <row r="3341" spans="1:4" x14ac:dyDescent="0.3">
      <c r="A3341">
        <v>72039</v>
      </c>
      <c r="B3341">
        <v>2015</v>
      </c>
      <c r="C3341">
        <v>1294</v>
      </c>
      <c r="D3341">
        <v>2148</v>
      </c>
    </row>
    <row r="3342" spans="1:4" x14ac:dyDescent="0.3">
      <c r="A3342">
        <v>72039</v>
      </c>
      <c r="B3342">
        <v>2016</v>
      </c>
      <c r="C3342">
        <v>1270</v>
      </c>
      <c r="D3342">
        <v>2189</v>
      </c>
    </row>
    <row r="3343" spans="1:4" x14ac:dyDescent="0.3">
      <c r="A3343">
        <v>72039</v>
      </c>
      <c r="B3343">
        <v>2017</v>
      </c>
      <c r="C3343">
        <v>1233</v>
      </c>
      <c r="D3343">
        <v>2194</v>
      </c>
    </row>
    <row r="3344" spans="1:4" x14ac:dyDescent="0.3">
      <c r="A3344">
        <v>72039</v>
      </c>
      <c r="B3344">
        <v>2018</v>
      </c>
      <c r="C3344">
        <v>1225</v>
      </c>
      <c r="D3344">
        <v>2240</v>
      </c>
    </row>
    <row r="3345" spans="1:4" x14ac:dyDescent="0.3">
      <c r="A3345">
        <v>72039</v>
      </c>
      <c r="B3345">
        <v>2019</v>
      </c>
      <c r="C3345">
        <v>1249</v>
      </c>
      <c r="D3345">
        <v>2287</v>
      </c>
    </row>
    <row r="3346" spans="1:4" x14ac:dyDescent="0.3">
      <c r="A3346">
        <v>72041</v>
      </c>
      <c r="B3346">
        <v>2009</v>
      </c>
      <c r="C3346">
        <v>722</v>
      </c>
      <c r="D3346">
        <v>1186</v>
      </c>
    </row>
    <row r="3347" spans="1:4" x14ac:dyDescent="0.3">
      <c r="A3347">
        <v>72041</v>
      </c>
      <c r="B3347">
        <v>2010</v>
      </c>
      <c r="C3347">
        <v>714</v>
      </c>
      <c r="D3347">
        <v>1214</v>
      </c>
    </row>
    <row r="3348" spans="1:4" x14ac:dyDescent="0.3">
      <c r="A3348">
        <v>72041</v>
      </c>
      <c r="B3348">
        <v>2011</v>
      </c>
      <c r="C3348">
        <v>750</v>
      </c>
      <c r="D3348">
        <v>1187</v>
      </c>
    </row>
    <row r="3349" spans="1:4" x14ac:dyDescent="0.3">
      <c r="A3349">
        <v>72041</v>
      </c>
      <c r="B3349">
        <v>2012</v>
      </c>
      <c r="C3349">
        <v>757</v>
      </c>
      <c r="D3349">
        <v>1198</v>
      </c>
    </row>
    <row r="3350" spans="1:4" x14ac:dyDescent="0.3">
      <c r="A3350">
        <v>72041</v>
      </c>
      <c r="B3350">
        <v>2013</v>
      </c>
      <c r="C3350">
        <v>772</v>
      </c>
      <c r="D3350">
        <v>1187</v>
      </c>
    </row>
    <row r="3351" spans="1:4" x14ac:dyDescent="0.3">
      <c r="A3351">
        <v>72041</v>
      </c>
      <c r="B3351">
        <v>2014</v>
      </c>
      <c r="C3351">
        <v>826</v>
      </c>
      <c r="D3351">
        <v>1231</v>
      </c>
    </row>
    <row r="3352" spans="1:4" x14ac:dyDescent="0.3">
      <c r="A3352">
        <v>72041</v>
      </c>
      <c r="B3352">
        <v>2015</v>
      </c>
      <c r="C3352">
        <v>776</v>
      </c>
      <c r="D3352">
        <v>1280</v>
      </c>
    </row>
    <row r="3353" spans="1:4" x14ac:dyDescent="0.3">
      <c r="A3353">
        <v>72041</v>
      </c>
      <c r="B3353">
        <v>2016</v>
      </c>
      <c r="C3353">
        <v>783</v>
      </c>
      <c r="D3353">
        <v>1278</v>
      </c>
    </row>
    <row r="3354" spans="1:4" x14ac:dyDescent="0.3">
      <c r="A3354">
        <v>72041</v>
      </c>
      <c r="B3354">
        <v>2017</v>
      </c>
      <c r="C3354">
        <v>739</v>
      </c>
      <c r="D3354">
        <v>1320</v>
      </c>
    </row>
    <row r="3355" spans="1:4" x14ac:dyDescent="0.3">
      <c r="A3355">
        <v>72041</v>
      </c>
      <c r="B3355">
        <v>2018</v>
      </c>
      <c r="C3355">
        <v>703</v>
      </c>
      <c r="D3355">
        <v>1351</v>
      </c>
    </row>
    <row r="3356" spans="1:4" x14ac:dyDescent="0.3">
      <c r="A3356">
        <v>72041</v>
      </c>
      <c r="B3356">
        <v>2019</v>
      </c>
      <c r="C3356">
        <v>673</v>
      </c>
      <c r="D3356">
        <v>1340</v>
      </c>
    </row>
    <row r="3357" spans="1:4" x14ac:dyDescent="0.3">
      <c r="A3357">
        <v>72042</v>
      </c>
      <c r="B3357">
        <v>2009</v>
      </c>
      <c r="C3357">
        <v>909</v>
      </c>
      <c r="D3357">
        <v>1426</v>
      </c>
    </row>
    <row r="3358" spans="1:4" x14ac:dyDescent="0.3">
      <c r="A3358">
        <v>72042</v>
      </c>
      <c r="B3358">
        <v>2010</v>
      </c>
      <c r="C3358">
        <v>926</v>
      </c>
      <c r="D3358">
        <v>1453</v>
      </c>
    </row>
    <row r="3359" spans="1:4" x14ac:dyDescent="0.3">
      <c r="A3359">
        <v>72042</v>
      </c>
      <c r="B3359">
        <v>2011</v>
      </c>
      <c r="C3359">
        <v>940</v>
      </c>
      <c r="D3359">
        <v>1430</v>
      </c>
    </row>
    <row r="3360" spans="1:4" x14ac:dyDescent="0.3">
      <c r="A3360">
        <v>72042</v>
      </c>
      <c r="B3360">
        <v>2012</v>
      </c>
      <c r="C3360">
        <v>951</v>
      </c>
      <c r="D3360">
        <v>1444</v>
      </c>
    </row>
    <row r="3361" spans="1:4" x14ac:dyDescent="0.3">
      <c r="A3361">
        <v>72042</v>
      </c>
      <c r="B3361">
        <v>2013</v>
      </c>
      <c r="C3361">
        <v>948</v>
      </c>
      <c r="D3361">
        <v>1460</v>
      </c>
    </row>
    <row r="3362" spans="1:4" x14ac:dyDescent="0.3">
      <c r="A3362">
        <v>72042</v>
      </c>
      <c r="B3362">
        <v>2014</v>
      </c>
      <c r="C3362">
        <v>918</v>
      </c>
      <c r="D3362">
        <v>1480</v>
      </c>
    </row>
    <row r="3363" spans="1:4" x14ac:dyDescent="0.3">
      <c r="A3363">
        <v>72042</v>
      </c>
      <c r="B3363">
        <v>2015</v>
      </c>
      <c r="C3363">
        <v>950</v>
      </c>
      <c r="D3363">
        <v>1509</v>
      </c>
    </row>
    <row r="3364" spans="1:4" x14ac:dyDescent="0.3">
      <c r="A3364">
        <v>72042</v>
      </c>
      <c r="B3364">
        <v>2016</v>
      </c>
      <c r="C3364">
        <v>910</v>
      </c>
      <c r="D3364">
        <v>1532</v>
      </c>
    </row>
    <row r="3365" spans="1:4" x14ac:dyDescent="0.3">
      <c r="A3365">
        <v>72042</v>
      </c>
      <c r="B3365">
        <v>2017</v>
      </c>
      <c r="C3365">
        <v>856</v>
      </c>
      <c r="D3365">
        <v>1570</v>
      </c>
    </row>
    <row r="3366" spans="1:4" x14ac:dyDescent="0.3">
      <c r="A3366">
        <v>72042</v>
      </c>
      <c r="B3366">
        <v>2018</v>
      </c>
      <c r="C3366">
        <v>846</v>
      </c>
      <c r="D3366">
        <v>1561</v>
      </c>
    </row>
    <row r="3367" spans="1:4" x14ac:dyDescent="0.3">
      <c r="A3367">
        <v>72042</v>
      </c>
      <c r="B3367">
        <v>2019</v>
      </c>
      <c r="C3367">
        <v>797</v>
      </c>
      <c r="D3367">
        <v>1540</v>
      </c>
    </row>
    <row r="3368" spans="1:4" x14ac:dyDescent="0.3">
      <c r="A3368">
        <v>72043</v>
      </c>
      <c r="B3368">
        <v>2009</v>
      </c>
      <c r="C3368">
        <v>1049</v>
      </c>
      <c r="D3368">
        <v>1676</v>
      </c>
    </row>
    <row r="3369" spans="1:4" x14ac:dyDescent="0.3">
      <c r="A3369">
        <v>72043</v>
      </c>
      <c r="B3369">
        <v>2010</v>
      </c>
      <c r="C3369">
        <v>1026</v>
      </c>
      <c r="D3369">
        <v>1687</v>
      </c>
    </row>
    <row r="3370" spans="1:4" x14ac:dyDescent="0.3">
      <c r="A3370">
        <v>72043</v>
      </c>
      <c r="B3370">
        <v>2011</v>
      </c>
      <c r="C3370">
        <v>1093</v>
      </c>
      <c r="D3370">
        <v>1627</v>
      </c>
    </row>
    <row r="3371" spans="1:4" x14ac:dyDescent="0.3">
      <c r="A3371">
        <v>72043</v>
      </c>
      <c r="B3371">
        <v>2012</v>
      </c>
      <c r="C3371">
        <v>1135</v>
      </c>
      <c r="D3371">
        <v>1656</v>
      </c>
    </row>
    <row r="3372" spans="1:4" x14ac:dyDescent="0.3">
      <c r="A3372">
        <v>72043</v>
      </c>
      <c r="B3372">
        <v>2013</v>
      </c>
      <c r="C3372">
        <v>1154</v>
      </c>
      <c r="D3372">
        <v>1670</v>
      </c>
    </row>
    <row r="3373" spans="1:4" x14ac:dyDescent="0.3">
      <c r="A3373">
        <v>72043</v>
      </c>
      <c r="B3373">
        <v>2014</v>
      </c>
      <c r="C3373">
        <v>1226</v>
      </c>
      <c r="D3373">
        <v>1658</v>
      </c>
    </row>
    <row r="3374" spans="1:4" x14ac:dyDescent="0.3">
      <c r="A3374">
        <v>72043</v>
      </c>
      <c r="B3374">
        <v>2015</v>
      </c>
      <c r="C3374">
        <v>1241</v>
      </c>
      <c r="D3374">
        <v>1704</v>
      </c>
    </row>
    <row r="3375" spans="1:4" x14ac:dyDescent="0.3">
      <c r="A3375">
        <v>72043</v>
      </c>
      <c r="B3375">
        <v>2016</v>
      </c>
      <c r="C3375">
        <v>1218</v>
      </c>
      <c r="D3375">
        <v>1797</v>
      </c>
    </row>
    <row r="3376" spans="1:4" x14ac:dyDescent="0.3">
      <c r="A3376">
        <v>72043</v>
      </c>
      <c r="B3376">
        <v>2017</v>
      </c>
      <c r="C3376">
        <v>1191</v>
      </c>
      <c r="D3376">
        <v>1888</v>
      </c>
    </row>
    <row r="3377" spans="1:4" x14ac:dyDescent="0.3">
      <c r="A3377">
        <v>72043</v>
      </c>
      <c r="B3377">
        <v>2018</v>
      </c>
      <c r="C3377">
        <v>1228</v>
      </c>
      <c r="D3377">
        <v>1915</v>
      </c>
    </row>
    <row r="3378" spans="1:4" x14ac:dyDescent="0.3">
      <c r="A3378">
        <v>72043</v>
      </c>
      <c r="B3378">
        <v>2019</v>
      </c>
      <c r="C3378">
        <v>1231</v>
      </c>
      <c r="D3378">
        <v>1931</v>
      </c>
    </row>
    <row r="3379" spans="1:4" x14ac:dyDescent="0.3">
      <c r="A3379">
        <v>73001</v>
      </c>
      <c r="B3379">
        <v>2009</v>
      </c>
      <c r="C3379">
        <v>448</v>
      </c>
      <c r="D3379">
        <v>771</v>
      </c>
    </row>
    <row r="3380" spans="1:4" x14ac:dyDescent="0.3">
      <c r="A3380">
        <v>73001</v>
      </c>
      <c r="B3380">
        <v>2010</v>
      </c>
      <c r="C3380">
        <v>446</v>
      </c>
      <c r="D3380">
        <v>768</v>
      </c>
    </row>
    <row r="3381" spans="1:4" x14ac:dyDescent="0.3">
      <c r="A3381">
        <v>73001</v>
      </c>
      <c r="B3381">
        <v>2011</v>
      </c>
      <c r="C3381">
        <v>480</v>
      </c>
      <c r="D3381">
        <v>744</v>
      </c>
    </row>
    <row r="3382" spans="1:4" x14ac:dyDescent="0.3">
      <c r="A3382">
        <v>73001</v>
      </c>
      <c r="B3382">
        <v>2012</v>
      </c>
      <c r="C3382">
        <v>447</v>
      </c>
      <c r="D3382">
        <v>778</v>
      </c>
    </row>
    <row r="3383" spans="1:4" x14ac:dyDescent="0.3">
      <c r="A3383">
        <v>73001</v>
      </c>
      <c r="B3383">
        <v>2013</v>
      </c>
      <c r="C3383">
        <v>435</v>
      </c>
      <c r="D3383">
        <v>758</v>
      </c>
    </row>
    <row r="3384" spans="1:4" x14ac:dyDescent="0.3">
      <c r="A3384">
        <v>73001</v>
      </c>
      <c r="B3384">
        <v>2014</v>
      </c>
      <c r="C3384">
        <v>452</v>
      </c>
      <c r="D3384">
        <v>763</v>
      </c>
    </row>
    <row r="3385" spans="1:4" x14ac:dyDescent="0.3">
      <c r="A3385">
        <v>73001</v>
      </c>
      <c r="B3385">
        <v>2015</v>
      </c>
      <c r="C3385">
        <v>447</v>
      </c>
      <c r="D3385">
        <v>792</v>
      </c>
    </row>
    <row r="3386" spans="1:4" x14ac:dyDescent="0.3">
      <c r="A3386">
        <v>73001</v>
      </c>
      <c r="B3386">
        <v>2016</v>
      </c>
      <c r="C3386">
        <v>446</v>
      </c>
      <c r="D3386">
        <v>801</v>
      </c>
    </row>
    <row r="3387" spans="1:4" x14ac:dyDescent="0.3">
      <c r="A3387">
        <v>73001</v>
      </c>
      <c r="B3387">
        <v>2017</v>
      </c>
      <c r="C3387">
        <v>442</v>
      </c>
      <c r="D3387">
        <v>810</v>
      </c>
    </row>
    <row r="3388" spans="1:4" x14ac:dyDescent="0.3">
      <c r="A3388">
        <v>73001</v>
      </c>
      <c r="B3388">
        <v>2018</v>
      </c>
      <c r="C3388">
        <v>445</v>
      </c>
      <c r="D3388">
        <v>801</v>
      </c>
    </row>
    <row r="3389" spans="1:4" x14ac:dyDescent="0.3">
      <c r="A3389">
        <v>73001</v>
      </c>
      <c r="B3389">
        <v>2019</v>
      </c>
      <c r="C3389">
        <v>434</v>
      </c>
      <c r="D3389">
        <v>784</v>
      </c>
    </row>
    <row r="3390" spans="1:4" x14ac:dyDescent="0.3">
      <c r="A3390">
        <v>73006</v>
      </c>
      <c r="B3390">
        <v>2009</v>
      </c>
      <c r="C3390">
        <v>1191</v>
      </c>
      <c r="D3390">
        <v>1728</v>
      </c>
    </row>
    <row r="3391" spans="1:4" x14ac:dyDescent="0.3">
      <c r="A3391">
        <v>73006</v>
      </c>
      <c r="B3391">
        <v>2010</v>
      </c>
      <c r="C3391">
        <v>1240</v>
      </c>
      <c r="D3391">
        <v>1773</v>
      </c>
    </row>
    <row r="3392" spans="1:4" x14ac:dyDescent="0.3">
      <c r="A3392">
        <v>73006</v>
      </c>
      <c r="B3392">
        <v>2011</v>
      </c>
      <c r="C3392">
        <v>1270</v>
      </c>
      <c r="D3392">
        <v>1804</v>
      </c>
    </row>
    <row r="3393" spans="1:4" x14ac:dyDescent="0.3">
      <c r="A3393">
        <v>73006</v>
      </c>
      <c r="B3393">
        <v>2012</v>
      </c>
      <c r="C3393">
        <v>1308</v>
      </c>
      <c r="D3393">
        <v>1817</v>
      </c>
    </row>
    <row r="3394" spans="1:4" x14ac:dyDescent="0.3">
      <c r="A3394">
        <v>73006</v>
      </c>
      <c r="B3394">
        <v>2013</v>
      </c>
      <c r="C3394">
        <v>1305</v>
      </c>
      <c r="D3394">
        <v>1846</v>
      </c>
    </row>
    <row r="3395" spans="1:4" x14ac:dyDescent="0.3">
      <c r="A3395">
        <v>73006</v>
      </c>
      <c r="B3395">
        <v>2014</v>
      </c>
      <c r="C3395">
        <v>1326</v>
      </c>
      <c r="D3395">
        <v>1940</v>
      </c>
    </row>
    <row r="3396" spans="1:4" x14ac:dyDescent="0.3">
      <c r="A3396">
        <v>73006</v>
      </c>
      <c r="B3396">
        <v>2015</v>
      </c>
      <c r="C3396">
        <v>1309</v>
      </c>
      <c r="D3396">
        <v>2036</v>
      </c>
    </row>
    <row r="3397" spans="1:4" x14ac:dyDescent="0.3">
      <c r="A3397">
        <v>73006</v>
      </c>
      <c r="B3397">
        <v>2016</v>
      </c>
      <c r="C3397">
        <v>1298</v>
      </c>
      <c r="D3397">
        <v>2117</v>
      </c>
    </row>
    <row r="3398" spans="1:4" x14ac:dyDescent="0.3">
      <c r="A3398">
        <v>73006</v>
      </c>
      <c r="B3398">
        <v>2017</v>
      </c>
      <c r="C3398">
        <v>1274</v>
      </c>
      <c r="D3398">
        <v>2150</v>
      </c>
    </row>
    <row r="3399" spans="1:4" x14ac:dyDescent="0.3">
      <c r="A3399">
        <v>73006</v>
      </c>
      <c r="B3399">
        <v>2018</v>
      </c>
      <c r="C3399">
        <v>1222</v>
      </c>
      <c r="D3399">
        <v>2170</v>
      </c>
    </row>
    <row r="3400" spans="1:4" x14ac:dyDescent="0.3">
      <c r="A3400">
        <v>73006</v>
      </c>
      <c r="B3400">
        <v>2019</v>
      </c>
      <c r="C3400">
        <v>1190</v>
      </c>
      <c r="D3400">
        <v>2180</v>
      </c>
    </row>
    <row r="3401" spans="1:4" x14ac:dyDescent="0.3">
      <c r="A3401">
        <v>73009</v>
      </c>
      <c r="B3401">
        <v>2009</v>
      </c>
      <c r="C3401">
        <v>344</v>
      </c>
      <c r="D3401">
        <v>652</v>
      </c>
    </row>
    <row r="3402" spans="1:4" x14ac:dyDescent="0.3">
      <c r="A3402">
        <v>73009</v>
      </c>
      <c r="B3402">
        <v>2010</v>
      </c>
      <c r="C3402">
        <v>342</v>
      </c>
      <c r="D3402">
        <v>636</v>
      </c>
    </row>
    <row r="3403" spans="1:4" x14ac:dyDescent="0.3">
      <c r="A3403">
        <v>73009</v>
      </c>
      <c r="B3403">
        <v>2011</v>
      </c>
      <c r="C3403">
        <v>354</v>
      </c>
      <c r="D3403">
        <v>619</v>
      </c>
    </row>
    <row r="3404" spans="1:4" x14ac:dyDescent="0.3">
      <c r="A3404">
        <v>73009</v>
      </c>
      <c r="B3404">
        <v>2012</v>
      </c>
      <c r="C3404">
        <v>355</v>
      </c>
      <c r="D3404">
        <v>617</v>
      </c>
    </row>
    <row r="3405" spans="1:4" x14ac:dyDescent="0.3">
      <c r="A3405">
        <v>73009</v>
      </c>
      <c r="B3405">
        <v>2013</v>
      </c>
      <c r="C3405">
        <v>359</v>
      </c>
      <c r="D3405">
        <v>619</v>
      </c>
    </row>
    <row r="3406" spans="1:4" x14ac:dyDescent="0.3">
      <c r="A3406">
        <v>73009</v>
      </c>
      <c r="B3406">
        <v>2014</v>
      </c>
      <c r="C3406">
        <v>352</v>
      </c>
      <c r="D3406">
        <v>627</v>
      </c>
    </row>
    <row r="3407" spans="1:4" x14ac:dyDescent="0.3">
      <c r="A3407">
        <v>73009</v>
      </c>
      <c r="B3407">
        <v>2015</v>
      </c>
      <c r="C3407">
        <v>368</v>
      </c>
      <c r="D3407">
        <v>628</v>
      </c>
    </row>
    <row r="3408" spans="1:4" x14ac:dyDescent="0.3">
      <c r="A3408">
        <v>73009</v>
      </c>
      <c r="B3408">
        <v>2016</v>
      </c>
      <c r="C3408">
        <v>395</v>
      </c>
      <c r="D3408">
        <v>641</v>
      </c>
    </row>
    <row r="3409" spans="1:4" x14ac:dyDescent="0.3">
      <c r="A3409">
        <v>73009</v>
      </c>
      <c r="B3409">
        <v>2017</v>
      </c>
      <c r="C3409">
        <v>384</v>
      </c>
      <c r="D3409">
        <v>685</v>
      </c>
    </row>
    <row r="3410" spans="1:4" x14ac:dyDescent="0.3">
      <c r="A3410">
        <v>73009</v>
      </c>
      <c r="B3410">
        <v>2018</v>
      </c>
      <c r="C3410">
        <v>386</v>
      </c>
      <c r="D3410">
        <v>692</v>
      </c>
    </row>
    <row r="3411" spans="1:4" x14ac:dyDescent="0.3">
      <c r="A3411">
        <v>73009</v>
      </c>
      <c r="B3411">
        <v>2019</v>
      </c>
      <c r="C3411">
        <v>379</v>
      </c>
      <c r="D3411">
        <v>706</v>
      </c>
    </row>
    <row r="3412" spans="1:4" x14ac:dyDescent="0.3">
      <c r="A3412">
        <v>73022</v>
      </c>
      <c r="B3412">
        <v>2009</v>
      </c>
      <c r="C3412">
        <v>205</v>
      </c>
      <c r="D3412">
        <v>266</v>
      </c>
    </row>
    <row r="3413" spans="1:4" x14ac:dyDescent="0.3">
      <c r="A3413">
        <v>73022</v>
      </c>
      <c r="B3413">
        <v>2010</v>
      </c>
      <c r="C3413">
        <v>237</v>
      </c>
      <c r="D3413">
        <v>292</v>
      </c>
    </row>
    <row r="3414" spans="1:4" x14ac:dyDescent="0.3">
      <c r="A3414">
        <v>73022</v>
      </c>
      <c r="B3414">
        <v>2011</v>
      </c>
      <c r="C3414">
        <v>234</v>
      </c>
      <c r="D3414">
        <v>294</v>
      </c>
    </row>
    <row r="3415" spans="1:4" x14ac:dyDescent="0.3">
      <c r="A3415">
        <v>73022</v>
      </c>
      <c r="B3415">
        <v>2012</v>
      </c>
      <c r="C3415">
        <v>216</v>
      </c>
      <c r="D3415">
        <v>301</v>
      </c>
    </row>
    <row r="3416" spans="1:4" x14ac:dyDescent="0.3">
      <c r="A3416">
        <v>73022</v>
      </c>
      <c r="B3416">
        <v>2013</v>
      </c>
      <c r="C3416">
        <v>203</v>
      </c>
      <c r="D3416">
        <v>299</v>
      </c>
    </row>
    <row r="3417" spans="1:4" x14ac:dyDescent="0.3">
      <c r="A3417">
        <v>73022</v>
      </c>
      <c r="B3417">
        <v>2014</v>
      </c>
      <c r="C3417">
        <v>173</v>
      </c>
      <c r="D3417">
        <v>305</v>
      </c>
    </row>
    <row r="3418" spans="1:4" x14ac:dyDescent="0.3">
      <c r="A3418">
        <v>73022</v>
      </c>
      <c r="B3418">
        <v>2015</v>
      </c>
      <c r="C3418">
        <v>172</v>
      </c>
      <c r="D3418">
        <v>279</v>
      </c>
    </row>
    <row r="3419" spans="1:4" x14ac:dyDescent="0.3">
      <c r="A3419">
        <v>73022</v>
      </c>
      <c r="B3419">
        <v>2016</v>
      </c>
      <c r="C3419">
        <v>163</v>
      </c>
      <c r="D3419">
        <v>278</v>
      </c>
    </row>
    <row r="3420" spans="1:4" x14ac:dyDescent="0.3">
      <c r="A3420">
        <v>73022</v>
      </c>
      <c r="B3420">
        <v>2017</v>
      </c>
      <c r="C3420">
        <v>150</v>
      </c>
      <c r="D3420">
        <v>283</v>
      </c>
    </row>
    <row r="3421" spans="1:4" x14ac:dyDescent="0.3">
      <c r="A3421">
        <v>73022</v>
      </c>
      <c r="B3421">
        <v>2018</v>
      </c>
      <c r="C3421">
        <v>149</v>
      </c>
      <c r="D3421">
        <v>285</v>
      </c>
    </row>
    <row r="3422" spans="1:4" x14ac:dyDescent="0.3">
      <c r="A3422">
        <v>73022</v>
      </c>
      <c r="B3422">
        <v>2019</v>
      </c>
      <c r="C3422">
        <v>156</v>
      </c>
      <c r="D3422">
        <v>271</v>
      </c>
    </row>
    <row r="3423" spans="1:4" x14ac:dyDescent="0.3">
      <c r="A3423">
        <v>73032</v>
      </c>
      <c r="B3423">
        <v>2009</v>
      </c>
      <c r="C3423">
        <v>334</v>
      </c>
      <c r="D3423">
        <v>463</v>
      </c>
    </row>
    <row r="3424" spans="1:4" x14ac:dyDescent="0.3">
      <c r="A3424">
        <v>73032</v>
      </c>
      <c r="B3424">
        <v>2010</v>
      </c>
      <c r="C3424">
        <v>333</v>
      </c>
      <c r="D3424">
        <v>469</v>
      </c>
    </row>
    <row r="3425" spans="1:4" x14ac:dyDescent="0.3">
      <c r="A3425">
        <v>73032</v>
      </c>
      <c r="B3425">
        <v>2011</v>
      </c>
      <c r="C3425">
        <v>313</v>
      </c>
      <c r="D3425">
        <v>469</v>
      </c>
    </row>
    <row r="3426" spans="1:4" x14ac:dyDescent="0.3">
      <c r="A3426">
        <v>73032</v>
      </c>
      <c r="B3426">
        <v>2012</v>
      </c>
      <c r="C3426">
        <v>336</v>
      </c>
      <c r="D3426">
        <v>477</v>
      </c>
    </row>
    <row r="3427" spans="1:4" x14ac:dyDescent="0.3">
      <c r="A3427">
        <v>73032</v>
      </c>
      <c r="B3427">
        <v>2013</v>
      </c>
      <c r="C3427">
        <v>338</v>
      </c>
      <c r="D3427">
        <v>487</v>
      </c>
    </row>
    <row r="3428" spans="1:4" x14ac:dyDescent="0.3">
      <c r="A3428">
        <v>73032</v>
      </c>
      <c r="B3428">
        <v>2014</v>
      </c>
      <c r="C3428">
        <v>330</v>
      </c>
      <c r="D3428">
        <v>503</v>
      </c>
    </row>
    <row r="3429" spans="1:4" x14ac:dyDescent="0.3">
      <c r="A3429">
        <v>73032</v>
      </c>
      <c r="B3429">
        <v>2015</v>
      </c>
      <c r="C3429">
        <v>331</v>
      </c>
      <c r="D3429">
        <v>507</v>
      </c>
    </row>
    <row r="3430" spans="1:4" x14ac:dyDescent="0.3">
      <c r="A3430">
        <v>73032</v>
      </c>
      <c r="B3430">
        <v>2016</v>
      </c>
      <c r="C3430">
        <v>318</v>
      </c>
      <c r="D3430">
        <v>520</v>
      </c>
    </row>
    <row r="3431" spans="1:4" x14ac:dyDescent="0.3">
      <c r="A3431">
        <v>73032</v>
      </c>
      <c r="B3431">
        <v>2017</v>
      </c>
      <c r="C3431">
        <v>303</v>
      </c>
      <c r="D3431">
        <v>528</v>
      </c>
    </row>
    <row r="3432" spans="1:4" x14ac:dyDescent="0.3">
      <c r="A3432">
        <v>73032</v>
      </c>
      <c r="B3432">
        <v>2018</v>
      </c>
      <c r="C3432">
        <v>277</v>
      </c>
      <c r="D3432">
        <v>544</v>
      </c>
    </row>
    <row r="3433" spans="1:4" x14ac:dyDescent="0.3">
      <c r="A3433">
        <v>73032</v>
      </c>
      <c r="B3433">
        <v>2019</v>
      </c>
      <c r="C3433">
        <v>271</v>
      </c>
      <c r="D3433">
        <v>529</v>
      </c>
    </row>
    <row r="3434" spans="1:4" x14ac:dyDescent="0.3">
      <c r="A3434">
        <v>73040</v>
      </c>
      <c r="B3434">
        <v>2009</v>
      </c>
      <c r="C3434">
        <v>226</v>
      </c>
      <c r="D3434">
        <v>343</v>
      </c>
    </row>
    <row r="3435" spans="1:4" x14ac:dyDescent="0.3">
      <c r="A3435">
        <v>73040</v>
      </c>
      <c r="B3435">
        <v>2010</v>
      </c>
      <c r="C3435">
        <v>244</v>
      </c>
      <c r="D3435">
        <v>338</v>
      </c>
    </row>
    <row r="3436" spans="1:4" x14ac:dyDescent="0.3">
      <c r="A3436">
        <v>73040</v>
      </c>
      <c r="B3436">
        <v>2011</v>
      </c>
      <c r="C3436">
        <v>262</v>
      </c>
      <c r="D3436">
        <v>330</v>
      </c>
    </row>
    <row r="3437" spans="1:4" x14ac:dyDescent="0.3">
      <c r="A3437">
        <v>73040</v>
      </c>
      <c r="B3437">
        <v>2012</v>
      </c>
      <c r="C3437">
        <v>274</v>
      </c>
      <c r="D3437">
        <v>333</v>
      </c>
    </row>
    <row r="3438" spans="1:4" x14ac:dyDescent="0.3">
      <c r="A3438">
        <v>73040</v>
      </c>
      <c r="B3438">
        <v>2013</v>
      </c>
      <c r="C3438">
        <v>279</v>
      </c>
      <c r="D3438">
        <v>346</v>
      </c>
    </row>
    <row r="3439" spans="1:4" x14ac:dyDescent="0.3">
      <c r="A3439">
        <v>73040</v>
      </c>
      <c r="B3439">
        <v>2014</v>
      </c>
      <c r="C3439">
        <v>284</v>
      </c>
      <c r="D3439">
        <v>367</v>
      </c>
    </row>
    <row r="3440" spans="1:4" x14ac:dyDescent="0.3">
      <c r="A3440">
        <v>73040</v>
      </c>
      <c r="B3440">
        <v>2015</v>
      </c>
      <c r="C3440">
        <v>276</v>
      </c>
      <c r="D3440">
        <v>399</v>
      </c>
    </row>
    <row r="3441" spans="1:4" x14ac:dyDescent="0.3">
      <c r="A3441">
        <v>73040</v>
      </c>
      <c r="B3441">
        <v>2016</v>
      </c>
      <c r="C3441">
        <v>294</v>
      </c>
      <c r="D3441">
        <v>409</v>
      </c>
    </row>
    <row r="3442" spans="1:4" x14ac:dyDescent="0.3">
      <c r="A3442">
        <v>73040</v>
      </c>
      <c r="B3442">
        <v>2017</v>
      </c>
      <c r="C3442">
        <v>274</v>
      </c>
      <c r="D3442">
        <v>431</v>
      </c>
    </row>
    <row r="3443" spans="1:4" x14ac:dyDescent="0.3">
      <c r="A3443">
        <v>73040</v>
      </c>
      <c r="B3443">
        <v>2018</v>
      </c>
      <c r="C3443">
        <v>255</v>
      </c>
      <c r="D3443">
        <v>442</v>
      </c>
    </row>
    <row r="3444" spans="1:4" x14ac:dyDescent="0.3">
      <c r="A3444">
        <v>73040</v>
      </c>
      <c r="B3444">
        <v>2019</v>
      </c>
      <c r="C3444">
        <v>277</v>
      </c>
      <c r="D3444">
        <v>432</v>
      </c>
    </row>
    <row r="3445" spans="1:4" x14ac:dyDescent="0.3">
      <c r="A3445">
        <v>73042</v>
      </c>
      <c r="B3445">
        <v>2009</v>
      </c>
      <c r="C3445">
        <v>921</v>
      </c>
      <c r="D3445">
        <v>1637</v>
      </c>
    </row>
    <row r="3446" spans="1:4" x14ac:dyDescent="0.3">
      <c r="A3446">
        <v>73042</v>
      </c>
      <c r="B3446">
        <v>2010</v>
      </c>
      <c r="C3446">
        <v>930</v>
      </c>
      <c r="D3446">
        <v>1622</v>
      </c>
    </row>
    <row r="3447" spans="1:4" x14ac:dyDescent="0.3">
      <c r="A3447">
        <v>73042</v>
      </c>
      <c r="B3447">
        <v>2011</v>
      </c>
      <c r="C3447">
        <v>937</v>
      </c>
      <c r="D3447">
        <v>1608</v>
      </c>
    </row>
    <row r="3448" spans="1:4" x14ac:dyDescent="0.3">
      <c r="A3448">
        <v>73042</v>
      </c>
      <c r="B3448">
        <v>2012</v>
      </c>
      <c r="C3448">
        <v>997</v>
      </c>
      <c r="D3448">
        <v>1609</v>
      </c>
    </row>
    <row r="3449" spans="1:4" x14ac:dyDescent="0.3">
      <c r="A3449">
        <v>73042</v>
      </c>
      <c r="B3449">
        <v>2013</v>
      </c>
      <c r="C3449">
        <v>1024</v>
      </c>
      <c r="D3449">
        <v>1568</v>
      </c>
    </row>
    <row r="3450" spans="1:4" x14ac:dyDescent="0.3">
      <c r="A3450">
        <v>73042</v>
      </c>
      <c r="B3450">
        <v>2014</v>
      </c>
      <c r="C3450">
        <v>1072</v>
      </c>
      <c r="D3450">
        <v>1586</v>
      </c>
    </row>
    <row r="3451" spans="1:4" x14ac:dyDescent="0.3">
      <c r="A3451">
        <v>73042</v>
      </c>
      <c r="B3451">
        <v>2015</v>
      </c>
      <c r="C3451">
        <v>1121</v>
      </c>
      <c r="D3451">
        <v>1613</v>
      </c>
    </row>
    <row r="3452" spans="1:4" x14ac:dyDescent="0.3">
      <c r="A3452">
        <v>73042</v>
      </c>
      <c r="B3452">
        <v>2016</v>
      </c>
      <c r="C3452">
        <v>1123</v>
      </c>
      <c r="D3452">
        <v>1630</v>
      </c>
    </row>
    <row r="3453" spans="1:4" x14ac:dyDescent="0.3">
      <c r="A3453">
        <v>73042</v>
      </c>
      <c r="B3453">
        <v>2017</v>
      </c>
      <c r="C3453">
        <v>1056</v>
      </c>
      <c r="D3453">
        <v>1688</v>
      </c>
    </row>
    <row r="3454" spans="1:4" x14ac:dyDescent="0.3">
      <c r="A3454">
        <v>73042</v>
      </c>
      <c r="B3454">
        <v>2018</v>
      </c>
      <c r="C3454">
        <v>1055</v>
      </c>
      <c r="D3454">
        <v>1727</v>
      </c>
    </row>
    <row r="3455" spans="1:4" x14ac:dyDescent="0.3">
      <c r="A3455">
        <v>73042</v>
      </c>
      <c r="B3455">
        <v>2019</v>
      </c>
      <c r="C3455">
        <v>1031</v>
      </c>
      <c r="D3455">
        <v>1679</v>
      </c>
    </row>
    <row r="3456" spans="1:4" x14ac:dyDescent="0.3">
      <c r="A3456">
        <v>73066</v>
      </c>
      <c r="B3456">
        <v>2009</v>
      </c>
      <c r="C3456">
        <v>562</v>
      </c>
      <c r="D3456">
        <v>822</v>
      </c>
    </row>
    <row r="3457" spans="1:4" x14ac:dyDescent="0.3">
      <c r="A3457">
        <v>73066</v>
      </c>
      <c r="B3457">
        <v>2010</v>
      </c>
      <c r="C3457">
        <v>588</v>
      </c>
      <c r="D3457">
        <v>838</v>
      </c>
    </row>
    <row r="3458" spans="1:4" x14ac:dyDescent="0.3">
      <c r="A3458">
        <v>73066</v>
      </c>
      <c r="B3458">
        <v>2011</v>
      </c>
      <c r="C3458">
        <v>590</v>
      </c>
      <c r="D3458">
        <v>858</v>
      </c>
    </row>
    <row r="3459" spans="1:4" x14ac:dyDescent="0.3">
      <c r="A3459">
        <v>73066</v>
      </c>
      <c r="B3459">
        <v>2012</v>
      </c>
      <c r="C3459">
        <v>596</v>
      </c>
      <c r="D3459">
        <v>876</v>
      </c>
    </row>
    <row r="3460" spans="1:4" x14ac:dyDescent="0.3">
      <c r="A3460">
        <v>73066</v>
      </c>
      <c r="B3460">
        <v>2013</v>
      </c>
      <c r="C3460">
        <v>586</v>
      </c>
      <c r="D3460">
        <v>885</v>
      </c>
    </row>
    <row r="3461" spans="1:4" x14ac:dyDescent="0.3">
      <c r="A3461">
        <v>73066</v>
      </c>
      <c r="B3461">
        <v>2014</v>
      </c>
      <c r="C3461">
        <v>620</v>
      </c>
      <c r="D3461">
        <v>876</v>
      </c>
    </row>
    <row r="3462" spans="1:4" x14ac:dyDescent="0.3">
      <c r="A3462">
        <v>73066</v>
      </c>
      <c r="B3462">
        <v>2015</v>
      </c>
      <c r="C3462">
        <v>619</v>
      </c>
      <c r="D3462">
        <v>891</v>
      </c>
    </row>
    <row r="3463" spans="1:4" x14ac:dyDescent="0.3">
      <c r="A3463">
        <v>73066</v>
      </c>
      <c r="B3463">
        <v>2016</v>
      </c>
      <c r="C3463">
        <v>591</v>
      </c>
      <c r="D3463">
        <v>907</v>
      </c>
    </row>
    <row r="3464" spans="1:4" x14ac:dyDescent="0.3">
      <c r="A3464">
        <v>73066</v>
      </c>
      <c r="B3464">
        <v>2017</v>
      </c>
      <c r="C3464">
        <v>604</v>
      </c>
      <c r="D3464">
        <v>891</v>
      </c>
    </row>
    <row r="3465" spans="1:4" x14ac:dyDescent="0.3">
      <c r="A3465">
        <v>73066</v>
      </c>
      <c r="B3465">
        <v>2018</v>
      </c>
      <c r="C3465">
        <v>606</v>
      </c>
      <c r="D3465">
        <v>884</v>
      </c>
    </row>
    <row r="3466" spans="1:4" x14ac:dyDescent="0.3">
      <c r="A3466">
        <v>73066</v>
      </c>
      <c r="B3466">
        <v>2019</v>
      </c>
      <c r="C3466">
        <v>619</v>
      </c>
      <c r="D3466">
        <v>903</v>
      </c>
    </row>
    <row r="3467" spans="1:4" x14ac:dyDescent="0.3">
      <c r="A3467">
        <v>73083</v>
      </c>
      <c r="B3467">
        <v>2009</v>
      </c>
      <c r="C3467">
        <v>1054</v>
      </c>
      <c r="D3467">
        <v>1743</v>
      </c>
    </row>
    <row r="3468" spans="1:4" x14ac:dyDescent="0.3">
      <c r="A3468">
        <v>73083</v>
      </c>
      <c r="B3468">
        <v>2010</v>
      </c>
      <c r="C3468">
        <v>1103</v>
      </c>
      <c r="D3468">
        <v>1715</v>
      </c>
    </row>
    <row r="3469" spans="1:4" x14ac:dyDescent="0.3">
      <c r="A3469">
        <v>73083</v>
      </c>
      <c r="B3469">
        <v>2011</v>
      </c>
      <c r="C3469">
        <v>1122</v>
      </c>
      <c r="D3469">
        <v>1726</v>
      </c>
    </row>
    <row r="3470" spans="1:4" x14ac:dyDescent="0.3">
      <c r="A3470">
        <v>73083</v>
      </c>
      <c r="B3470">
        <v>2012</v>
      </c>
      <c r="C3470">
        <v>1123</v>
      </c>
      <c r="D3470">
        <v>1743</v>
      </c>
    </row>
    <row r="3471" spans="1:4" x14ac:dyDescent="0.3">
      <c r="A3471">
        <v>73083</v>
      </c>
      <c r="B3471">
        <v>2013</v>
      </c>
      <c r="C3471">
        <v>1094</v>
      </c>
      <c r="D3471">
        <v>1763</v>
      </c>
    </row>
    <row r="3472" spans="1:4" x14ac:dyDescent="0.3">
      <c r="A3472">
        <v>73083</v>
      </c>
      <c r="B3472">
        <v>2014</v>
      </c>
      <c r="C3472">
        <v>1074</v>
      </c>
      <c r="D3472">
        <v>1762</v>
      </c>
    </row>
    <row r="3473" spans="1:4" x14ac:dyDescent="0.3">
      <c r="A3473">
        <v>73083</v>
      </c>
      <c r="B3473">
        <v>2015</v>
      </c>
      <c r="C3473">
        <v>1093</v>
      </c>
      <c r="D3473">
        <v>1784</v>
      </c>
    </row>
    <row r="3474" spans="1:4" x14ac:dyDescent="0.3">
      <c r="A3474">
        <v>73083</v>
      </c>
      <c r="B3474">
        <v>2016</v>
      </c>
      <c r="C3474">
        <v>1055</v>
      </c>
      <c r="D3474">
        <v>1821</v>
      </c>
    </row>
    <row r="3475" spans="1:4" x14ac:dyDescent="0.3">
      <c r="A3475">
        <v>73083</v>
      </c>
      <c r="B3475">
        <v>2017</v>
      </c>
      <c r="C3475">
        <v>1092</v>
      </c>
      <c r="D3475">
        <v>1852</v>
      </c>
    </row>
    <row r="3476" spans="1:4" x14ac:dyDescent="0.3">
      <c r="A3476">
        <v>73083</v>
      </c>
      <c r="B3476">
        <v>2018</v>
      </c>
      <c r="C3476">
        <v>1087</v>
      </c>
      <c r="D3476">
        <v>1826</v>
      </c>
    </row>
    <row r="3477" spans="1:4" x14ac:dyDescent="0.3">
      <c r="A3477">
        <v>73083</v>
      </c>
      <c r="B3477">
        <v>2019</v>
      </c>
      <c r="C3477">
        <v>1070</v>
      </c>
      <c r="D3477">
        <v>1838</v>
      </c>
    </row>
    <row r="3478" spans="1:4" x14ac:dyDescent="0.3">
      <c r="A3478">
        <v>73098</v>
      </c>
      <c r="B3478">
        <v>2009</v>
      </c>
      <c r="C3478">
        <v>301</v>
      </c>
      <c r="D3478">
        <v>434</v>
      </c>
    </row>
    <row r="3479" spans="1:4" x14ac:dyDescent="0.3">
      <c r="A3479">
        <v>73098</v>
      </c>
      <c r="B3479">
        <v>2010</v>
      </c>
      <c r="C3479">
        <v>317</v>
      </c>
      <c r="D3479">
        <v>436</v>
      </c>
    </row>
    <row r="3480" spans="1:4" x14ac:dyDescent="0.3">
      <c r="A3480">
        <v>73098</v>
      </c>
      <c r="B3480">
        <v>2011</v>
      </c>
      <c r="C3480">
        <v>305</v>
      </c>
      <c r="D3480">
        <v>433</v>
      </c>
    </row>
    <row r="3481" spans="1:4" x14ac:dyDescent="0.3">
      <c r="A3481">
        <v>73098</v>
      </c>
      <c r="B3481">
        <v>2012</v>
      </c>
      <c r="C3481">
        <v>325</v>
      </c>
      <c r="D3481">
        <v>431</v>
      </c>
    </row>
    <row r="3482" spans="1:4" x14ac:dyDescent="0.3">
      <c r="A3482">
        <v>73098</v>
      </c>
      <c r="B3482">
        <v>2013</v>
      </c>
      <c r="C3482">
        <v>330</v>
      </c>
      <c r="D3482">
        <v>442</v>
      </c>
    </row>
    <row r="3483" spans="1:4" x14ac:dyDescent="0.3">
      <c r="A3483">
        <v>73098</v>
      </c>
      <c r="B3483">
        <v>2014</v>
      </c>
      <c r="C3483">
        <v>304</v>
      </c>
      <c r="D3483">
        <v>473</v>
      </c>
    </row>
    <row r="3484" spans="1:4" x14ac:dyDescent="0.3">
      <c r="A3484">
        <v>73098</v>
      </c>
      <c r="B3484">
        <v>2015</v>
      </c>
      <c r="C3484">
        <v>303</v>
      </c>
      <c r="D3484">
        <v>452</v>
      </c>
    </row>
    <row r="3485" spans="1:4" x14ac:dyDescent="0.3">
      <c r="A3485">
        <v>73098</v>
      </c>
      <c r="B3485">
        <v>2016</v>
      </c>
      <c r="C3485">
        <v>270</v>
      </c>
      <c r="D3485">
        <v>469</v>
      </c>
    </row>
    <row r="3486" spans="1:4" x14ac:dyDescent="0.3">
      <c r="A3486">
        <v>73098</v>
      </c>
      <c r="B3486">
        <v>2017</v>
      </c>
      <c r="C3486">
        <v>254</v>
      </c>
      <c r="D3486">
        <v>463</v>
      </c>
    </row>
    <row r="3487" spans="1:4" x14ac:dyDescent="0.3">
      <c r="A3487">
        <v>73098</v>
      </c>
      <c r="B3487">
        <v>2018</v>
      </c>
      <c r="C3487">
        <v>247</v>
      </c>
      <c r="D3487">
        <v>459</v>
      </c>
    </row>
    <row r="3488" spans="1:4" x14ac:dyDescent="0.3">
      <c r="A3488">
        <v>73098</v>
      </c>
      <c r="B3488">
        <v>2019</v>
      </c>
      <c r="C3488">
        <v>224</v>
      </c>
      <c r="D3488">
        <v>469</v>
      </c>
    </row>
    <row r="3489" spans="1:4" x14ac:dyDescent="0.3">
      <c r="A3489">
        <v>73107</v>
      </c>
      <c r="B3489">
        <v>2009</v>
      </c>
      <c r="C3489">
        <v>1434</v>
      </c>
      <c r="D3489">
        <v>2152</v>
      </c>
    </row>
    <row r="3490" spans="1:4" x14ac:dyDescent="0.3">
      <c r="A3490">
        <v>73107</v>
      </c>
      <c r="B3490">
        <v>2010</v>
      </c>
      <c r="C3490">
        <v>1444</v>
      </c>
      <c r="D3490">
        <v>2202</v>
      </c>
    </row>
    <row r="3491" spans="1:4" x14ac:dyDescent="0.3">
      <c r="A3491">
        <v>73107</v>
      </c>
      <c r="B3491">
        <v>2011</v>
      </c>
      <c r="C3491">
        <v>1506</v>
      </c>
      <c r="D3491">
        <v>2242</v>
      </c>
    </row>
    <row r="3492" spans="1:4" x14ac:dyDescent="0.3">
      <c r="A3492">
        <v>73107</v>
      </c>
      <c r="B3492">
        <v>2012</v>
      </c>
      <c r="C3492">
        <v>1517</v>
      </c>
      <c r="D3492">
        <v>2266</v>
      </c>
    </row>
    <row r="3493" spans="1:4" x14ac:dyDescent="0.3">
      <c r="A3493">
        <v>73107</v>
      </c>
      <c r="B3493">
        <v>2013</v>
      </c>
      <c r="C3493">
        <v>1547</v>
      </c>
      <c r="D3493">
        <v>2227</v>
      </c>
    </row>
    <row r="3494" spans="1:4" x14ac:dyDescent="0.3">
      <c r="A3494">
        <v>73107</v>
      </c>
      <c r="B3494">
        <v>2014</v>
      </c>
      <c r="C3494">
        <v>1495</v>
      </c>
      <c r="D3494">
        <v>2268</v>
      </c>
    </row>
    <row r="3495" spans="1:4" x14ac:dyDescent="0.3">
      <c r="A3495">
        <v>73107</v>
      </c>
      <c r="B3495">
        <v>2015</v>
      </c>
      <c r="C3495">
        <v>1472</v>
      </c>
      <c r="D3495">
        <v>2346</v>
      </c>
    </row>
    <row r="3496" spans="1:4" x14ac:dyDescent="0.3">
      <c r="A3496">
        <v>73107</v>
      </c>
      <c r="B3496">
        <v>2016</v>
      </c>
      <c r="C3496">
        <v>1499</v>
      </c>
      <c r="D3496">
        <v>2373</v>
      </c>
    </row>
    <row r="3497" spans="1:4" x14ac:dyDescent="0.3">
      <c r="A3497">
        <v>73107</v>
      </c>
      <c r="B3497">
        <v>2017</v>
      </c>
      <c r="C3497">
        <v>1494</v>
      </c>
      <c r="D3497">
        <v>2416</v>
      </c>
    </row>
    <row r="3498" spans="1:4" x14ac:dyDescent="0.3">
      <c r="A3498">
        <v>73107</v>
      </c>
      <c r="B3498">
        <v>2018</v>
      </c>
      <c r="C3498">
        <v>1476</v>
      </c>
      <c r="D3498">
        <v>2458</v>
      </c>
    </row>
    <row r="3499" spans="1:4" x14ac:dyDescent="0.3">
      <c r="A3499">
        <v>73107</v>
      </c>
      <c r="B3499">
        <v>2019</v>
      </c>
      <c r="C3499">
        <v>1480</v>
      </c>
      <c r="D3499">
        <v>2505</v>
      </c>
    </row>
    <row r="3500" spans="1:4" x14ac:dyDescent="0.3">
      <c r="A3500">
        <v>73109</v>
      </c>
      <c r="B3500">
        <v>2009</v>
      </c>
      <c r="C3500">
        <v>182</v>
      </c>
      <c r="D3500">
        <v>300</v>
      </c>
    </row>
    <row r="3501" spans="1:4" x14ac:dyDescent="0.3">
      <c r="A3501">
        <v>73109</v>
      </c>
      <c r="B3501">
        <v>2010</v>
      </c>
      <c r="C3501">
        <v>199</v>
      </c>
      <c r="D3501">
        <v>293</v>
      </c>
    </row>
    <row r="3502" spans="1:4" x14ac:dyDescent="0.3">
      <c r="A3502">
        <v>73109</v>
      </c>
      <c r="B3502">
        <v>2011</v>
      </c>
      <c r="C3502">
        <v>190</v>
      </c>
      <c r="D3502">
        <v>290</v>
      </c>
    </row>
    <row r="3503" spans="1:4" x14ac:dyDescent="0.3">
      <c r="A3503">
        <v>73109</v>
      </c>
      <c r="B3503">
        <v>2012</v>
      </c>
      <c r="C3503">
        <v>175</v>
      </c>
      <c r="D3503">
        <v>288</v>
      </c>
    </row>
    <row r="3504" spans="1:4" x14ac:dyDescent="0.3">
      <c r="A3504">
        <v>73109</v>
      </c>
      <c r="B3504">
        <v>2013</v>
      </c>
      <c r="C3504">
        <v>181</v>
      </c>
      <c r="D3504">
        <v>277</v>
      </c>
    </row>
    <row r="3505" spans="1:4" x14ac:dyDescent="0.3">
      <c r="A3505">
        <v>73109</v>
      </c>
      <c r="B3505">
        <v>2014</v>
      </c>
      <c r="C3505">
        <v>158</v>
      </c>
      <c r="D3505">
        <v>307</v>
      </c>
    </row>
    <row r="3506" spans="1:4" x14ac:dyDescent="0.3">
      <c r="A3506">
        <v>73109</v>
      </c>
      <c r="B3506">
        <v>2015</v>
      </c>
      <c r="C3506">
        <v>156</v>
      </c>
      <c r="D3506">
        <v>282</v>
      </c>
    </row>
    <row r="3507" spans="1:4" x14ac:dyDescent="0.3">
      <c r="A3507">
        <v>73109</v>
      </c>
      <c r="B3507">
        <v>2016</v>
      </c>
      <c r="C3507">
        <v>152</v>
      </c>
      <c r="D3507">
        <v>285</v>
      </c>
    </row>
    <row r="3508" spans="1:4" x14ac:dyDescent="0.3">
      <c r="A3508">
        <v>73109</v>
      </c>
      <c r="B3508">
        <v>2017</v>
      </c>
      <c r="C3508">
        <v>148</v>
      </c>
      <c r="D3508">
        <v>275</v>
      </c>
    </row>
    <row r="3509" spans="1:4" x14ac:dyDescent="0.3">
      <c r="A3509">
        <v>73109</v>
      </c>
      <c r="B3509">
        <v>2018</v>
      </c>
      <c r="C3509">
        <v>156</v>
      </c>
      <c r="D3509">
        <v>271</v>
      </c>
    </row>
    <row r="3510" spans="1:4" x14ac:dyDescent="0.3">
      <c r="A3510">
        <v>73109</v>
      </c>
      <c r="B3510">
        <v>2019</v>
      </c>
      <c r="C3510">
        <v>177</v>
      </c>
      <c r="D3510">
        <v>271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D41B-1C1C-4E3B-AF2F-7D5BD86052C3}">
  <dimension ref="A1:L319"/>
  <sheetViews>
    <sheetView workbookViewId="0">
      <selection activeCell="B2" sqref="B2"/>
    </sheetView>
  </sheetViews>
  <sheetFormatPr defaultRowHeight="14.4" x14ac:dyDescent="0.3"/>
  <sheetData>
    <row r="1" spans="1:12" x14ac:dyDescent="0.3">
      <c r="B1" t="s">
        <v>6</v>
      </c>
      <c r="C1" t="s">
        <v>7</v>
      </c>
      <c r="D1" t="s">
        <v>8</v>
      </c>
      <c r="E1" t="s">
        <v>9</v>
      </c>
      <c r="F1" t="s">
        <v>10</v>
      </c>
      <c r="G1" t="s">
        <v>11</v>
      </c>
      <c r="H1" t="s">
        <v>12</v>
      </c>
      <c r="I1" t="s">
        <v>13</v>
      </c>
      <c r="J1" t="s">
        <v>14</v>
      </c>
      <c r="K1" t="s">
        <v>15</v>
      </c>
      <c r="L1" t="s">
        <v>16</v>
      </c>
    </row>
    <row r="2" spans="1:12" x14ac:dyDescent="0.3">
      <c r="A2" s="1">
        <v>11001</v>
      </c>
    </row>
    <row r="3" spans="1:12" x14ac:dyDescent="0.3">
      <c r="A3" s="1">
        <v>11002</v>
      </c>
    </row>
    <row r="4" spans="1:12" x14ac:dyDescent="0.3">
      <c r="A4" s="1">
        <v>11004</v>
      </c>
    </row>
    <row r="5" spans="1:12" x14ac:dyDescent="0.3">
      <c r="A5" s="1">
        <v>11005</v>
      </c>
    </row>
    <row r="6" spans="1:12" x14ac:dyDescent="0.3">
      <c r="A6" s="1">
        <v>11007</v>
      </c>
    </row>
    <row r="7" spans="1:12" x14ac:dyDescent="0.3">
      <c r="A7" s="1">
        <v>11008</v>
      </c>
    </row>
    <row r="8" spans="1:12" x14ac:dyDescent="0.3">
      <c r="A8" s="1">
        <v>11009</v>
      </c>
    </row>
    <row r="9" spans="1:12" x14ac:dyDescent="0.3">
      <c r="A9" s="1">
        <v>11013</v>
      </c>
    </row>
    <row r="10" spans="1:12" x14ac:dyDescent="0.3">
      <c r="A10" s="1">
        <v>11016</v>
      </c>
    </row>
    <row r="11" spans="1:12" x14ac:dyDescent="0.3">
      <c r="A11" s="1">
        <v>11018</v>
      </c>
    </row>
    <row r="12" spans="1:12" x14ac:dyDescent="0.3">
      <c r="A12" s="1">
        <v>11021</v>
      </c>
    </row>
    <row r="13" spans="1:12" x14ac:dyDescent="0.3">
      <c r="A13" s="1">
        <v>11022</v>
      </c>
    </row>
    <row r="14" spans="1:12" x14ac:dyDescent="0.3">
      <c r="A14" s="1">
        <v>11023</v>
      </c>
    </row>
    <row r="15" spans="1:12" x14ac:dyDescent="0.3">
      <c r="A15" s="1">
        <v>11024</v>
      </c>
    </row>
    <row r="16" spans="1:12" x14ac:dyDescent="0.3">
      <c r="A16" s="1">
        <v>11025</v>
      </c>
    </row>
    <row r="17" spans="1:1" x14ac:dyDescent="0.3">
      <c r="A17" s="1">
        <v>11029</v>
      </c>
    </row>
    <row r="18" spans="1:1" x14ac:dyDescent="0.3">
      <c r="A18" s="1">
        <v>11030</v>
      </c>
    </row>
    <row r="19" spans="1:1" x14ac:dyDescent="0.3">
      <c r="A19" s="1">
        <v>11035</v>
      </c>
    </row>
    <row r="20" spans="1:1" x14ac:dyDescent="0.3">
      <c r="A20" s="1">
        <v>11037</v>
      </c>
    </row>
    <row r="21" spans="1:1" x14ac:dyDescent="0.3">
      <c r="A21" s="1">
        <v>11038</v>
      </c>
    </row>
    <row r="22" spans="1:1" x14ac:dyDescent="0.3">
      <c r="A22" s="1">
        <v>11039</v>
      </c>
    </row>
    <row r="23" spans="1:1" x14ac:dyDescent="0.3">
      <c r="A23" s="1">
        <v>11040</v>
      </c>
    </row>
    <row r="24" spans="1:1" x14ac:dyDescent="0.3">
      <c r="A24" s="1">
        <v>11044</v>
      </c>
    </row>
    <row r="25" spans="1:1" x14ac:dyDescent="0.3">
      <c r="A25" s="1">
        <v>11050</v>
      </c>
    </row>
    <row r="26" spans="1:1" x14ac:dyDescent="0.3">
      <c r="A26" s="1">
        <v>11052</v>
      </c>
    </row>
    <row r="27" spans="1:1" x14ac:dyDescent="0.3">
      <c r="A27" s="1">
        <v>11053</v>
      </c>
    </row>
    <row r="28" spans="1:1" x14ac:dyDescent="0.3">
      <c r="A28" s="1">
        <v>11054</v>
      </c>
    </row>
    <row r="29" spans="1:1" x14ac:dyDescent="0.3">
      <c r="A29" s="1">
        <v>11055</v>
      </c>
    </row>
    <row r="30" spans="1:1" x14ac:dyDescent="0.3">
      <c r="A30" s="1">
        <v>11056</v>
      </c>
    </row>
    <row r="31" spans="1:1" x14ac:dyDescent="0.3">
      <c r="A31" s="1">
        <v>11057</v>
      </c>
    </row>
    <row r="32" spans="1:1" x14ac:dyDescent="0.3">
      <c r="A32" s="1">
        <v>12002</v>
      </c>
    </row>
    <row r="33" spans="1:1" x14ac:dyDescent="0.3">
      <c r="A33" s="1">
        <v>12005</v>
      </c>
    </row>
    <row r="34" spans="1:1" x14ac:dyDescent="0.3">
      <c r="A34" s="1">
        <v>12007</v>
      </c>
    </row>
    <row r="35" spans="1:1" x14ac:dyDescent="0.3">
      <c r="A35" s="1">
        <v>12009</v>
      </c>
    </row>
    <row r="36" spans="1:1" x14ac:dyDescent="0.3">
      <c r="A36" s="1">
        <v>12014</v>
      </c>
    </row>
    <row r="37" spans="1:1" x14ac:dyDescent="0.3">
      <c r="A37" s="1">
        <v>12021</v>
      </c>
    </row>
    <row r="38" spans="1:1" x14ac:dyDescent="0.3">
      <c r="A38" s="1">
        <v>12025</v>
      </c>
    </row>
    <row r="39" spans="1:1" x14ac:dyDescent="0.3">
      <c r="A39" s="1">
        <v>12026</v>
      </c>
    </row>
    <row r="40" spans="1:1" x14ac:dyDescent="0.3">
      <c r="A40" s="1">
        <v>12029</v>
      </c>
    </row>
    <row r="41" spans="1:1" x14ac:dyDescent="0.3">
      <c r="A41" s="1">
        <v>12035</v>
      </c>
    </row>
    <row r="42" spans="1:1" x14ac:dyDescent="0.3">
      <c r="A42" s="1">
        <v>12040</v>
      </c>
    </row>
    <row r="43" spans="1:1" x14ac:dyDescent="0.3">
      <c r="A43" s="1">
        <v>12041</v>
      </c>
    </row>
    <row r="44" spans="1:1" x14ac:dyDescent="0.3">
      <c r="A44" s="1">
        <v>13001</v>
      </c>
    </row>
    <row r="45" spans="1:1" x14ac:dyDescent="0.3">
      <c r="A45" s="1">
        <v>13002</v>
      </c>
    </row>
    <row r="46" spans="1:1" x14ac:dyDescent="0.3">
      <c r="A46" s="1">
        <v>13003</v>
      </c>
    </row>
    <row r="47" spans="1:1" x14ac:dyDescent="0.3">
      <c r="A47" s="1">
        <v>13004</v>
      </c>
    </row>
    <row r="48" spans="1:1" x14ac:dyDescent="0.3">
      <c r="A48" s="1">
        <v>13006</v>
      </c>
    </row>
    <row r="49" spans="1:1" x14ac:dyDescent="0.3">
      <c r="A49" s="1">
        <v>13008</v>
      </c>
    </row>
    <row r="50" spans="1:1" x14ac:dyDescent="0.3">
      <c r="A50" s="1">
        <v>13010</v>
      </c>
    </row>
    <row r="51" spans="1:1" x14ac:dyDescent="0.3">
      <c r="A51" s="1">
        <v>13011</v>
      </c>
    </row>
    <row r="52" spans="1:1" x14ac:dyDescent="0.3">
      <c r="A52" s="1">
        <v>13012</v>
      </c>
    </row>
    <row r="53" spans="1:1" x14ac:dyDescent="0.3">
      <c r="A53" s="1">
        <v>13013</v>
      </c>
    </row>
    <row r="54" spans="1:1" x14ac:dyDescent="0.3">
      <c r="A54" s="1">
        <v>13014</v>
      </c>
    </row>
    <row r="55" spans="1:1" x14ac:dyDescent="0.3">
      <c r="A55" s="1">
        <v>13016</v>
      </c>
    </row>
    <row r="56" spans="1:1" x14ac:dyDescent="0.3">
      <c r="A56" s="1">
        <v>13017</v>
      </c>
    </row>
    <row r="57" spans="1:1" x14ac:dyDescent="0.3">
      <c r="A57" s="1">
        <v>13019</v>
      </c>
    </row>
    <row r="58" spans="1:1" x14ac:dyDescent="0.3">
      <c r="A58" s="1">
        <v>13021</v>
      </c>
    </row>
    <row r="59" spans="1:1" x14ac:dyDescent="0.3">
      <c r="A59" s="1">
        <v>13023</v>
      </c>
    </row>
    <row r="60" spans="1:1" x14ac:dyDescent="0.3">
      <c r="A60" s="1">
        <v>13025</v>
      </c>
    </row>
    <row r="61" spans="1:1" x14ac:dyDescent="0.3">
      <c r="A61" s="1">
        <v>13029</v>
      </c>
    </row>
    <row r="62" spans="1:1" x14ac:dyDescent="0.3">
      <c r="A62" s="1">
        <v>13031</v>
      </c>
    </row>
    <row r="63" spans="1:1" x14ac:dyDescent="0.3">
      <c r="A63" s="1">
        <v>13035</v>
      </c>
    </row>
    <row r="64" spans="1:1" x14ac:dyDescent="0.3">
      <c r="A64" s="1">
        <v>13036</v>
      </c>
    </row>
    <row r="65" spans="1:1" x14ac:dyDescent="0.3">
      <c r="A65" s="1">
        <v>13037</v>
      </c>
    </row>
    <row r="66" spans="1:1" x14ac:dyDescent="0.3">
      <c r="A66" s="1">
        <v>13040</v>
      </c>
    </row>
    <row r="67" spans="1:1" x14ac:dyDescent="0.3">
      <c r="A67" s="1">
        <v>13044</v>
      </c>
    </row>
    <row r="68" spans="1:1" x14ac:dyDescent="0.3">
      <c r="A68" s="1">
        <v>13046</v>
      </c>
    </row>
    <row r="69" spans="1:1" x14ac:dyDescent="0.3">
      <c r="A69" s="1">
        <v>13049</v>
      </c>
    </row>
    <row r="70" spans="1:1" x14ac:dyDescent="0.3">
      <c r="A70" s="1">
        <v>13053</v>
      </c>
    </row>
    <row r="71" spans="1:1" x14ac:dyDescent="0.3">
      <c r="A71" s="1">
        <v>21001</v>
      </c>
    </row>
    <row r="72" spans="1:1" x14ac:dyDescent="0.3">
      <c r="A72" s="1">
        <v>21002</v>
      </c>
    </row>
    <row r="73" spans="1:1" x14ac:dyDescent="0.3">
      <c r="A73" s="1">
        <v>21003</v>
      </c>
    </row>
    <row r="74" spans="1:1" x14ac:dyDescent="0.3">
      <c r="A74" s="1">
        <v>21004</v>
      </c>
    </row>
    <row r="75" spans="1:1" x14ac:dyDescent="0.3">
      <c r="A75" s="1">
        <v>21005</v>
      </c>
    </row>
    <row r="76" spans="1:1" x14ac:dyDescent="0.3">
      <c r="A76" s="1">
        <v>21006</v>
      </c>
    </row>
    <row r="77" spans="1:1" x14ac:dyDescent="0.3">
      <c r="A77" s="1">
        <v>21007</v>
      </c>
    </row>
    <row r="78" spans="1:1" x14ac:dyDescent="0.3">
      <c r="A78" s="1">
        <v>21008</v>
      </c>
    </row>
    <row r="79" spans="1:1" x14ac:dyDescent="0.3">
      <c r="A79" s="1">
        <v>21009</v>
      </c>
    </row>
    <row r="80" spans="1:1" x14ac:dyDescent="0.3">
      <c r="A80" s="1">
        <v>21010</v>
      </c>
    </row>
    <row r="81" spans="1:1" x14ac:dyDescent="0.3">
      <c r="A81" s="1">
        <v>21011</v>
      </c>
    </row>
    <row r="82" spans="1:1" x14ac:dyDescent="0.3">
      <c r="A82" s="1">
        <v>21012</v>
      </c>
    </row>
    <row r="83" spans="1:1" x14ac:dyDescent="0.3">
      <c r="A83" s="1">
        <v>21013</v>
      </c>
    </row>
    <row r="84" spans="1:1" x14ac:dyDescent="0.3">
      <c r="A84" s="1">
        <v>21014</v>
      </c>
    </row>
    <row r="85" spans="1:1" x14ac:dyDescent="0.3">
      <c r="A85" s="1">
        <v>21015</v>
      </c>
    </row>
    <row r="86" spans="1:1" x14ac:dyDescent="0.3">
      <c r="A86" s="1">
        <v>21016</v>
      </c>
    </row>
    <row r="87" spans="1:1" x14ac:dyDescent="0.3">
      <c r="A87" s="1">
        <v>21017</v>
      </c>
    </row>
    <row r="88" spans="1:1" x14ac:dyDescent="0.3">
      <c r="A88" s="1">
        <v>21018</v>
      </c>
    </row>
    <row r="89" spans="1:1" x14ac:dyDescent="0.3">
      <c r="A89" s="1">
        <v>21019</v>
      </c>
    </row>
    <row r="90" spans="1:1" x14ac:dyDescent="0.3">
      <c r="A90" s="1">
        <v>23002</v>
      </c>
    </row>
    <row r="91" spans="1:1" x14ac:dyDescent="0.3">
      <c r="A91" s="1">
        <v>23003</v>
      </c>
    </row>
    <row r="92" spans="1:1" x14ac:dyDescent="0.3">
      <c r="A92" s="1">
        <v>23009</v>
      </c>
    </row>
    <row r="93" spans="1:1" x14ac:dyDescent="0.3">
      <c r="A93" s="1">
        <v>23016</v>
      </c>
    </row>
    <row r="94" spans="1:1" x14ac:dyDescent="0.3">
      <c r="A94" s="1">
        <v>23023</v>
      </c>
    </row>
    <row r="95" spans="1:1" x14ac:dyDescent="0.3">
      <c r="A95" s="1">
        <v>23024</v>
      </c>
    </row>
    <row r="96" spans="1:1" x14ac:dyDescent="0.3">
      <c r="A96" s="1">
        <v>23025</v>
      </c>
    </row>
    <row r="97" spans="1:1" x14ac:dyDescent="0.3">
      <c r="A97" s="1">
        <v>23027</v>
      </c>
    </row>
    <row r="98" spans="1:1" x14ac:dyDescent="0.3">
      <c r="A98" s="1">
        <v>23032</v>
      </c>
    </row>
    <row r="99" spans="1:1" x14ac:dyDescent="0.3">
      <c r="A99" s="1">
        <v>23033</v>
      </c>
    </row>
    <row r="100" spans="1:1" x14ac:dyDescent="0.3">
      <c r="A100" s="1">
        <v>23038</v>
      </c>
    </row>
    <row r="101" spans="1:1" x14ac:dyDescent="0.3">
      <c r="A101" s="1">
        <v>23039</v>
      </c>
    </row>
    <row r="102" spans="1:1" x14ac:dyDescent="0.3">
      <c r="A102" s="1">
        <v>23044</v>
      </c>
    </row>
    <row r="103" spans="1:1" x14ac:dyDescent="0.3">
      <c r="A103" s="1">
        <v>23045</v>
      </c>
    </row>
    <row r="104" spans="1:1" x14ac:dyDescent="0.3">
      <c r="A104" s="1">
        <v>23047</v>
      </c>
    </row>
    <row r="105" spans="1:1" x14ac:dyDescent="0.3">
      <c r="A105" s="1">
        <v>23050</v>
      </c>
    </row>
    <row r="106" spans="1:1" x14ac:dyDescent="0.3">
      <c r="A106" s="1">
        <v>23052</v>
      </c>
    </row>
    <row r="107" spans="1:1" x14ac:dyDescent="0.3">
      <c r="A107" s="1">
        <v>23060</v>
      </c>
    </row>
    <row r="108" spans="1:1" x14ac:dyDescent="0.3">
      <c r="A108" s="1">
        <v>23062</v>
      </c>
    </row>
    <row r="109" spans="1:1" x14ac:dyDescent="0.3">
      <c r="A109" s="1">
        <v>23064</v>
      </c>
    </row>
    <row r="110" spans="1:1" x14ac:dyDescent="0.3">
      <c r="A110" s="1">
        <v>23077</v>
      </c>
    </row>
    <row r="111" spans="1:1" x14ac:dyDescent="0.3">
      <c r="A111" s="1">
        <v>23081</v>
      </c>
    </row>
    <row r="112" spans="1:1" x14ac:dyDescent="0.3">
      <c r="A112" s="1">
        <v>23086</v>
      </c>
    </row>
    <row r="113" spans="1:1" x14ac:dyDescent="0.3">
      <c r="A113" s="1">
        <v>23088</v>
      </c>
    </row>
    <row r="114" spans="1:1" x14ac:dyDescent="0.3">
      <c r="A114" s="1">
        <v>23094</v>
      </c>
    </row>
    <row r="115" spans="1:1" x14ac:dyDescent="0.3">
      <c r="A115" s="1">
        <v>23096</v>
      </c>
    </row>
    <row r="116" spans="1:1" x14ac:dyDescent="0.3">
      <c r="A116" s="1">
        <v>23097</v>
      </c>
    </row>
    <row r="117" spans="1:1" x14ac:dyDescent="0.3">
      <c r="A117" s="1">
        <v>23098</v>
      </c>
    </row>
    <row r="118" spans="1:1" x14ac:dyDescent="0.3">
      <c r="A118" s="1">
        <v>23099</v>
      </c>
    </row>
    <row r="119" spans="1:1" x14ac:dyDescent="0.3">
      <c r="A119" s="1">
        <v>23100</v>
      </c>
    </row>
    <row r="120" spans="1:1" x14ac:dyDescent="0.3">
      <c r="A120" s="1">
        <v>23101</v>
      </c>
    </row>
    <row r="121" spans="1:1" x14ac:dyDescent="0.3">
      <c r="A121" s="1">
        <v>23102</v>
      </c>
    </row>
    <row r="122" spans="1:1" x14ac:dyDescent="0.3">
      <c r="A122" s="1">
        <v>23103</v>
      </c>
    </row>
    <row r="123" spans="1:1" x14ac:dyDescent="0.3">
      <c r="A123" s="1">
        <v>23104</v>
      </c>
    </row>
    <row r="124" spans="1:1" x14ac:dyDescent="0.3">
      <c r="A124" s="1">
        <v>23105</v>
      </c>
    </row>
    <row r="125" spans="1:1" x14ac:dyDescent="0.3">
      <c r="A125" s="1">
        <v>24001</v>
      </c>
    </row>
    <row r="126" spans="1:1" x14ac:dyDescent="0.3">
      <c r="A126" s="1">
        <v>24007</v>
      </c>
    </row>
    <row r="127" spans="1:1" x14ac:dyDescent="0.3">
      <c r="A127" s="1">
        <v>24008</v>
      </c>
    </row>
    <row r="128" spans="1:1" x14ac:dyDescent="0.3">
      <c r="A128" s="1">
        <v>24009</v>
      </c>
    </row>
    <row r="129" spans="1:1" x14ac:dyDescent="0.3">
      <c r="A129" s="1">
        <v>24011</v>
      </c>
    </row>
    <row r="130" spans="1:1" x14ac:dyDescent="0.3">
      <c r="A130" s="1">
        <v>24014</v>
      </c>
    </row>
    <row r="131" spans="1:1" x14ac:dyDescent="0.3">
      <c r="A131" s="1">
        <v>24016</v>
      </c>
    </row>
    <row r="132" spans="1:1" x14ac:dyDescent="0.3">
      <c r="A132" s="1">
        <v>24020</v>
      </c>
    </row>
    <row r="133" spans="1:1" x14ac:dyDescent="0.3">
      <c r="A133" s="1">
        <v>24028</v>
      </c>
    </row>
    <row r="134" spans="1:1" x14ac:dyDescent="0.3">
      <c r="A134" s="1">
        <v>24033</v>
      </c>
    </row>
    <row r="135" spans="1:1" x14ac:dyDescent="0.3">
      <c r="A135" s="1">
        <v>24038</v>
      </c>
    </row>
    <row r="136" spans="1:1" x14ac:dyDescent="0.3">
      <c r="A136" s="1">
        <v>24041</v>
      </c>
    </row>
    <row r="137" spans="1:1" x14ac:dyDescent="0.3">
      <c r="A137" s="1">
        <v>24043</v>
      </c>
    </row>
    <row r="138" spans="1:1" x14ac:dyDescent="0.3">
      <c r="A138" s="1">
        <v>24045</v>
      </c>
    </row>
    <row r="139" spans="1:1" x14ac:dyDescent="0.3">
      <c r="A139" s="1">
        <v>24048</v>
      </c>
    </row>
    <row r="140" spans="1:1" x14ac:dyDescent="0.3">
      <c r="A140" s="1">
        <v>24054</v>
      </c>
    </row>
    <row r="141" spans="1:1" x14ac:dyDescent="0.3">
      <c r="A141" s="1">
        <v>24055</v>
      </c>
    </row>
    <row r="142" spans="1:1" x14ac:dyDescent="0.3">
      <c r="A142" s="1">
        <v>24059</v>
      </c>
    </row>
    <row r="143" spans="1:1" x14ac:dyDescent="0.3">
      <c r="A143" s="1">
        <v>24062</v>
      </c>
    </row>
    <row r="144" spans="1:1" x14ac:dyDescent="0.3">
      <c r="A144" s="1">
        <v>24066</v>
      </c>
    </row>
    <row r="145" spans="1:1" x14ac:dyDescent="0.3">
      <c r="A145" s="1">
        <v>24086</v>
      </c>
    </row>
    <row r="146" spans="1:1" x14ac:dyDescent="0.3">
      <c r="A146" s="1">
        <v>24094</v>
      </c>
    </row>
    <row r="147" spans="1:1" x14ac:dyDescent="0.3">
      <c r="A147" s="1">
        <v>24104</v>
      </c>
    </row>
    <row r="148" spans="1:1" x14ac:dyDescent="0.3">
      <c r="A148" s="1">
        <v>24107</v>
      </c>
    </row>
    <row r="149" spans="1:1" x14ac:dyDescent="0.3">
      <c r="A149" s="1">
        <v>24109</v>
      </c>
    </row>
    <row r="150" spans="1:1" x14ac:dyDescent="0.3">
      <c r="A150" s="1">
        <v>24130</v>
      </c>
    </row>
    <row r="151" spans="1:1" x14ac:dyDescent="0.3">
      <c r="A151" s="1">
        <v>24133</v>
      </c>
    </row>
    <row r="152" spans="1:1" x14ac:dyDescent="0.3">
      <c r="A152" s="1">
        <v>24134</v>
      </c>
    </row>
    <row r="153" spans="1:1" x14ac:dyDescent="0.3">
      <c r="A153" s="1">
        <v>24135</v>
      </c>
    </row>
    <row r="154" spans="1:1" x14ac:dyDescent="0.3">
      <c r="A154" s="1">
        <v>24137</v>
      </c>
    </row>
    <row r="155" spans="1:1" x14ac:dyDescent="0.3">
      <c r="A155" s="1">
        <v>31003</v>
      </c>
    </row>
    <row r="156" spans="1:1" x14ac:dyDescent="0.3">
      <c r="A156" s="1">
        <v>31004</v>
      </c>
    </row>
    <row r="157" spans="1:1" x14ac:dyDescent="0.3">
      <c r="A157" s="1">
        <v>31005</v>
      </c>
    </row>
    <row r="158" spans="1:1" x14ac:dyDescent="0.3">
      <c r="A158" s="1">
        <v>31006</v>
      </c>
    </row>
    <row r="159" spans="1:1" x14ac:dyDescent="0.3">
      <c r="A159" s="1">
        <v>31012</v>
      </c>
    </row>
    <row r="160" spans="1:1" x14ac:dyDescent="0.3">
      <c r="A160" s="1">
        <v>31022</v>
      </c>
    </row>
    <row r="161" spans="1:1" x14ac:dyDescent="0.3">
      <c r="A161" s="1">
        <v>31033</v>
      </c>
    </row>
    <row r="162" spans="1:1" x14ac:dyDescent="0.3">
      <c r="A162" s="1">
        <v>31040</v>
      </c>
    </row>
    <row r="163" spans="1:1" x14ac:dyDescent="0.3">
      <c r="A163" s="1">
        <v>31042</v>
      </c>
    </row>
    <row r="164" spans="1:1" x14ac:dyDescent="0.3">
      <c r="A164" s="1">
        <v>31043</v>
      </c>
    </row>
    <row r="165" spans="1:1" x14ac:dyDescent="0.3">
      <c r="A165" s="1">
        <v>32003</v>
      </c>
    </row>
    <row r="166" spans="1:1" x14ac:dyDescent="0.3">
      <c r="A166" s="1">
        <v>32006</v>
      </c>
    </row>
    <row r="167" spans="1:1" x14ac:dyDescent="0.3">
      <c r="A167" s="1">
        <v>32010</v>
      </c>
    </row>
    <row r="168" spans="1:1" x14ac:dyDescent="0.3">
      <c r="A168" s="1">
        <v>32011</v>
      </c>
    </row>
    <row r="169" spans="1:1" x14ac:dyDescent="0.3">
      <c r="A169" s="1">
        <v>32030</v>
      </c>
    </row>
    <row r="170" spans="1:1" x14ac:dyDescent="0.3">
      <c r="A170" s="1">
        <v>33011</v>
      </c>
    </row>
    <row r="171" spans="1:1" x14ac:dyDescent="0.3">
      <c r="A171" s="1">
        <v>33016</v>
      </c>
    </row>
    <row r="172" spans="1:1" x14ac:dyDescent="0.3">
      <c r="A172" s="1">
        <v>33021</v>
      </c>
    </row>
    <row r="173" spans="1:1" x14ac:dyDescent="0.3">
      <c r="A173" s="1">
        <v>33029</v>
      </c>
    </row>
    <row r="174" spans="1:1" x14ac:dyDescent="0.3">
      <c r="A174" s="1">
        <v>33037</v>
      </c>
    </row>
    <row r="175" spans="1:1" x14ac:dyDescent="0.3">
      <c r="A175" s="1">
        <v>33039</v>
      </c>
    </row>
    <row r="176" spans="1:1" x14ac:dyDescent="0.3">
      <c r="A176" s="1">
        <v>33040</v>
      </c>
    </row>
    <row r="177" spans="1:1" x14ac:dyDescent="0.3">
      <c r="A177" s="1">
        <v>33041</v>
      </c>
    </row>
    <row r="178" spans="1:1" x14ac:dyDescent="0.3">
      <c r="A178" s="1">
        <v>34002</v>
      </c>
    </row>
    <row r="179" spans="1:1" x14ac:dyDescent="0.3">
      <c r="A179" s="1">
        <v>34003</v>
      </c>
    </row>
    <row r="180" spans="1:1" x14ac:dyDescent="0.3">
      <c r="A180" s="1">
        <v>34009</v>
      </c>
    </row>
    <row r="181" spans="1:1" x14ac:dyDescent="0.3">
      <c r="A181" s="1">
        <v>34013</v>
      </c>
    </row>
    <row r="182" spans="1:1" x14ac:dyDescent="0.3">
      <c r="A182" s="1">
        <v>34022</v>
      </c>
    </row>
    <row r="183" spans="1:1" x14ac:dyDescent="0.3">
      <c r="A183" s="1">
        <v>34023</v>
      </c>
    </row>
    <row r="184" spans="1:1" x14ac:dyDescent="0.3">
      <c r="A184" s="1">
        <v>34025</v>
      </c>
    </row>
    <row r="185" spans="1:1" x14ac:dyDescent="0.3">
      <c r="A185" s="1">
        <v>34027</v>
      </c>
    </row>
    <row r="186" spans="1:1" x14ac:dyDescent="0.3">
      <c r="A186" s="1">
        <v>34040</v>
      </c>
    </row>
    <row r="187" spans="1:1" x14ac:dyDescent="0.3">
      <c r="A187" s="1">
        <v>34041</v>
      </c>
    </row>
    <row r="188" spans="1:1" x14ac:dyDescent="0.3">
      <c r="A188" s="1">
        <v>34042</v>
      </c>
    </row>
    <row r="189" spans="1:1" x14ac:dyDescent="0.3">
      <c r="A189" s="1">
        <v>34043</v>
      </c>
    </row>
    <row r="190" spans="1:1" x14ac:dyDescent="0.3">
      <c r="A190" s="1">
        <v>35002</v>
      </c>
    </row>
    <row r="191" spans="1:1" x14ac:dyDescent="0.3">
      <c r="A191" s="1">
        <v>35005</v>
      </c>
    </row>
    <row r="192" spans="1:1" x14ac:dyDescent="0.3">
      <c r="A192" s="1">
        <v>35006</v>
      </c>
    </row>
    <row r="193" spans="1:1" x14ac:dyDescent="0.3">
      <c r="A193" s="1">
        <v>35011</v>
      </c>
    </row>
    <row r="194" spans="1:1" x14ac:dyDescent="0.3">
      <c r="A194" s="1">
        <v>35013</v>
      </c>
    </row>
    <row r="195" spans="1:1" x14ac:dyDescent="0.3">
      <c r="A195" s="1">
        <v>35014</v>
      </c>
    </row>
    <row r="196" spans="1:1" x14ac:dyDescent="0.3">
      <c r="A196" s="1">
        <v>35029</v>
      </c>
    </row>
    <row r="197" spans="1:1" x14ac:dyDescent="0.3">
      <c r="A197" s="1">
        <v>36006</v>
      </c>
    </row>
    <row r="198" spans="1:1" x14ac:dyDescent="0.3">
      <c r="A198" s="1">
        <v>36007</v>
      </c>
    </row>
    <row r="199" spans="1:1" x14ac:dyDescent="0.3">
      <c r="A199" s="1">
        <v>36008</v>
      </c>
    </row>
    <row r="200" spans="1:1" x14ac:dyDescent="0.3">
      <c r="A200" s="1">
        <v>36010</v>
      </c>
    </row>
    <row r="201" spans="1:1" x14ac:dyDescent="0.3">
      <c r="A201" s="1">
        <v>36011</v>
      </c>
    </row>
    <row r="202" spans="1:1" x14ac:dyDescent="0.3">
      <c r="A202" s="1">
        <v>36012</v>
      </c>
    </row>
    <row r="203" spans="1:1" x14ac:dyDescent="0.3">
      <c r="A203" s="1">
        <v>36015</v>
      </c>
    </row>
    <row r="204" spans="1:1" x14ac:dyDescent="0.3">
      <c r="A204" s="1">
        <v>36019</v>
      </c>
    </row>
    <row r="205" spans="1:1" x14ac:dyDescent="0.3">
      <c r="A205" s="1">
        <v>37002</v>
      </c>
    </row>
    <row r="206" spans="1:1" x14ac:dyDescent="0.3">
      <c r="A206" s="1">
        <v>37007</v>
      </c>
    </row>
    <row r="207" spans="1:1" x14ac:dyDescent="0.3">
      <c r="A207" s="1">
        <v>37010</v>
      </c>
    </row>
    <row r="208" spans="1:1" x14ac:dyDescent="0.3">
      <c r="A208" s="1">
        <v>37011</v>
      </c>
    </row>
    <row r="209" spans="1:1" x14ac:dyDescent="0.3">
      <c r="A209" s="1">
        <v>37012</v>
      </c>
    </row>
    <row r="210" spans="1:1" x14ac:dyDescent="0.3">
      <c r="A210" s="1">
        <v>37015</v>
      </c>
    </row>
    <row r="211" spans="1:1" x14ac:dyDescent="0.3">
      <c r="A211" s="1">
        <v>37017</v>
      </c>
    </row>
    <row r="212" spans="1:1" x14ac:dyDescent="0.3">
      <c r="A212" s="1">
        <v>37018</v>
      </c>
    </row>
    <row r="213" spans="1:1" x14ac:dyDescent="0.3">
      <c r="A213" s="1">
        <v>37020</v>
      </c>
    </row>
    <row r="214" spans="1:1" x14ac:dyDescent="0.3">
      <c r="A214" s="1">
        <v>38002</v>
      </c>
    </row>
    <row r="215" spans="1:1" x14ac:dyDescent="0.3">
      <c r="A215" s="1">
        <v>38008</v>
      </c>
    </row>
    <row r="216" spans="1:1" x14ac:dyDescent="0.3">
      <c r="A216" s="1">
        <v>38014</v>
      </c>
    </row>
    <row r="217" spans="1:1" x14ac:dyDescent="0.3">
      <c r="A217" s="1">
        <v>38016</v>
      </c>
    </row>
    <row r="218" spans="1:1" x14ac:dyDescent="0.3">
      <c r="A218" s="1">
        <v>38025</v>
      </c>
    </row>
    <row r="219" spans="1:1" x14ac:dyDescent="0.3">
      <c r="A219" s="1">
        <v>41002</v>
      </c>
    </row>
    <row r="220" spans="1:1" x14ac:dyDescent="0.3">
      <c r="A220" s="1">
        <v>41011</v>
      </c>
    </row>
    <row r="221" spans="1:1" x14ac:dyDescent="0.3">
      <c r="A221" s="1">
        <v>41018</v>
      </c>
    </row>
    <row r="222" spans="1:1" x14ac:dyDescent="0.3">
      <c r="A222" s="1">
        <v>41024</v>
      </c>
    </row>
    <row r="223" spans="1:1" x14ac:dyDescent="0.3">
      <c r="A223" s="1">
        <v>41027</v>
      </c>
    </row>
    <row r="224" spans="1:1" x14ac:dyDescent="0.3">
      <c r="A224" s="1">
        <v>41034</v>
      </c>
    </row>
    <row r="225" spans="1:1" x14ac:dyDescent="0.3">
      <c r="A225" s="1">
        <v>41048</v>
      </c>
    </row>
    <row r="226" spans="1:1" x14ac:dyDescent="0.3">
      <c r="A226" s="1">
        <v>41063</v>
      </c>
    </row>
    <row r="227" spans="1:1" x14ac:dyDescent="0.3">
      <c r="A227" s="1">
        <v>41081</v>
      </c>
    </row>
    <row r="228" spans="1:1" x14ac:dyDescent="0.3">
      <c r="A228" s="1">
        <v>41082</v>
      </c>
    </row>
    <row r="229" spans="1:1" x14ac:dyDescent="0.3">
      <c r="A229" s="1">
        <v>42003</v>
      </c>
    </row>
    <row r="230" spans="1:1" x14ac:dyDescent="0.3">
      <c r="A230" s="1">
        <v>42004</v>
      </c>
    </row>
    <row r="231" spans="1:1" x14ac:dyDescent="0.3">
      <c r="A231" s="1">
        <v>42006</v>
      </c>
    </row>
    <row r="232" spans="1:1" x14ac:dyDescent="0.3">
      <c r="A232" s="1">
        <v>42008</v>
      </c>
    </row>
    <row r="233" spans="1:1" x14ac:dyDescent="0.3">
      <c r="A233" s="1">
        <v>42010</v>
      </c>
    </row>
    <row r="234" spans="1:1" x14ac:dyDescent="0.3">
      <c r="A234" s="1">
        <v>42011</v>
      </c>
    </row>
    <row r="235" spans="1:1" x14ac:dyDescent="0.3">
      <c r="A235" s="1">
        <v>42023</v>
      </c>
    </row>
    <row r="236" spans="1:1" x14ac:dyDescent="0.3">
      <c r="A236" s="1">
        <v>42025</v>
      </c>
    </row>
    <row r="237" spans="1:1" x14ac:dyDescent="0.3">
      <c r="A237" s="1">
        <v>42026</v>
      </c>
    </row>
    <row r="238" spans="1:1" x14ac:dyDescent="0.3">
      <c r="A238" s="1">
        <v>42028</v>
      </c>
    </row>
    <row r="239" spans="1:1" x14ac:dyDescent="0.3">
      <c r="A239" s="1">
        <v>43002</v>
      </c>
    </row>
    <row r="240" spans="1:1" x14ac:dyDescent="0.3">
      <c r="A240" s="1">
        <v>43005</v>
      </c>
    </row>
    <row r="241" spans="1:1" x14ac:dyDescent="0.3">
      <c r="A241" s="1">
        <v>43007</v>
      </c>
    </row>
    <row r="242" spans="1:1" x14ac:dyDescent="0.3">
      <c r="A242" s="1">
        <v>43010</v>
      </c>
    </row>
    <row r="243" spans="1:1" x14ac:dyDescent="0.3">
      <c r="A243" s="1">
        <v>43014</v>
      </c>
    </row>
    <row r="244" spans="1:1" x14ac:dyDescent="0.3">
      <c r="A244" s="1">
        <v>43018</v>
      </c>
    </row>
    <row r="245" spans="1:1" x14ac:dyDescent="0.3">
      <c r="A245" s="1">
        <v>44012</v>
      </c>
    </row>
    <row r="246" spans="1:1" x14ac:dyDescent="0.3">
      <c r="A246" s="1">
        <v>44013</v>
      </c>
    </row>
    <row r="247" spans="1:1" x14ac:dyDescent="0.3">
      <c r="A247" s="1">
        <v>44019</v>
      </c>
    </row>
    <row r="248" spans="1:1" x14ac:dyDescent="0.3">
      <c r="A248" s="1">
        <v>44020</v>
      </c>
    </row>
    <row r="249" spans="1:1" x14ac:dyDescent="0.3">
      <c r="A249" s="1">
        <v>44021</v>
      </c>
    </row>
    <row r="250" spans="1:1" x14ac:dyDescent="0.3">
      <c r="A250" s="1">
        <v>44034</v>
      </c>
    </row>
    <row r="251" spans="1:1" x14ac:dyDescent="0.3">
      <c r="A251" s="1">
        <v>44040</v>
      </c>
    </row>
    <row r="252" spans="1:1" x14ac:dyDescent="0.3">
      <c r="A252" s="1">
        <v>44043</v>
      </c>
    </row>
    <row r="253" spans="1:1" x14ac:dyDescent="0.3">
      <c r="A253" s="1">
        <v>44045</v>
      </c>
    </row>
    <row r="254" spans="1:1" x14ac:dyDescent="0.3">
      <c r="A254" s="1">
        <v>44048</v>
      </c>
    </row>
    <row r="255" spans="1:1" x14ac:dyDescent="0.3">
      <c r="A255" s="1">
        <v>44052</v>
      </c>
    </row>
    <row r="256" spans="1:1" x14ac:dyDescent="0.3">
      <c r="A256" s="1">
        <v>44064</v>
      </c>
    </row>
    <row r="257" spans="1:1" x14ac:dyDescent="0.3">
      <c r="A257" s="1">
        <v>44073</v>
      </c>
    </row>
    <row r="258" spans="1:1" x14ac:dyDescent="0.3">
      <c r="A258" s="1">
        <v>44081</v>
      </c>
    </row>
    <row r="259" spans="1:1" x14ac:dyDescent="0.3">
      <c r="A259" s="1">
        <v>44083</v>
      </c>
    </row>
    <row r="260" spans="1:1" x14ac:dyDescent="0.3">
      <c r="A260" s="1">
        <v>44084</v>
      </c>
    </row>
    <row r="261" spans="1:1" x14ac:dyDescent="0.3">
      <c r="A261" s="1">
        <v>44085</v>
      </c>
    </row>
    <row r="262" spans="1:1" x14ac:dyDescent="0.3">
      <c r="A262" s="1">
        <v>45035</v>
      </c>
    </row>
    <row r="263" spans="1:1" x14ac:dyDescent="0.3">
      <c r="A263" s="1">
        <v>45041</v>
      </c>
    </row>
    <row r="264" spans="1:1" x14ac:dyDescent="0.3">
      <c r="A264" s="1">
        <v>45059</v>
      </c>
    </row>
    <row r="265" spans="1:1" x14ac:dyDescent="0.3">
      <c r="A265" s="1">
        <v>45060</v>
      </c>
    </row>
    <row r="266" spans="1:1" x14ac:dyDescent="0.3">
      <c r="A266" s="1">
        <v>45061</v>
      </c>
    </row>
    <row r="267" spans="1:1" x14ac:dyDescent="0.3">
      <c r="A267" s="1">
        <v>45062</v>
      </c>
    </row>
    <row r="268" spans="1:1" x14ac:dyDescent="0.3">
      <c r="A268" s="1">
        <v>45063</v>
      </c>
    </row>
    <row r="269" spans="1:1" x14ac:dyDescent="0.3">
      <c r="A269" s="1">
        <v>45064</v>
      </c>
    </row>
    <row r="270" spans="1:1" x14ac:dyDescent="0.3">
      <c r="A270" s="1">
        <v>45065</v>
      </c>
    </row>
    <row r="271" spans="1:1" x14ac:dyDescent="0.3">
      <c r="A271" s="1">
        <v>45068</v>
      </c>
    </row>
    <row r="272" spans="1:1" x14ac:dyDescent="0.3">
      <c r="A272" s="1">
        <v>46003</v>
      </c>
    </row>
    <row r="273" spans="1:1" x14ac:dyDescent="0.3">
      <c r="A273" s="1">
        <v>46013</v>
      </c>
    </row>
    <row r="274" spans="1:1" x14ac:dyDescent="0.3">
      <c r="A274" s="1">
        <v>46014</v>
      </c>
    </row>
    <row r="275" spans="1:1" x14ac:dyDescent="0.3">
      <c r="A275" s="1">
        <v>46020</v>
      </c>
    </row>
    <row r="276" spans="1:1" x14ac:dyDescent="0.3">
      <c r="A276" s="1">
        <v>46021</v>
      </c>
    </row>
    <row r="277" spans="1:1" x14ac:dyDescent="0.3">
      <c r="A277" s="1">
        <v>46024</v>
      </c>
    </row>
    <row r="278" spans="1:1" x14ac:dyDescent="0.3">
      <c r="A278" s="1">
        <v>46025</v>
      </c>
    </row>
    <row r="279" spans="1:1" x14ac:dyDescent="0.3">
      <c r="A279" s="1">
        <v>71002</v>
      </c>
    </row>
    <row r="280" spans="1:1" x14ac:dyDescent="0.3">
      <c r="A280" s="1">
        <v>71004</v>
      </c>
    </row>
    <row r="281" spans="1:1" x14ac:dyDescent="0.3">
      <c r="A281" s="1">
        <v>71011</v>
      </c>
    </row>
    <row r="282" spans="1:1" x14ac:dyDescent="0.3">
      <c r="A282" s="1">
        <v>71016</v>
      </c>
    </row>
    <row r="283" spans="1:1" x14ac:dyDescent="0.3">
      <c r="A283" s="1">
        <v>71017</v>
      </c>
    </row>
    <row r="284" spans="1:1" x14ac:dyDescent="0.3">
      <c r="A284" s="1">
        <v>71020</v>
      </c>
    </row>
    <row r="285" spans="1:1" x14ac:dyDescent="0.3">
      <c r="A285" s="1">
        <v>71022</v>
      </c>
    </row>
    <row r="286" spans="1:1" x14ac:dyDescent="0.3">
      <c r="A286" s="1">
        <v>71024</v>
      </c>
    </row>
    <row r="287" spans="1:1" x14ac:dyDescent="0.3">
      <c r="A287" s="1">
        <v>71034</v>
      </c>
    </row>
    <row r="288" spans="1:1" x14ac:dyDescent="0.3">
      <c r="A288" s="1">
        <v>71037</v>
      </c>
    </row>
    <row r="289" spans="1:1" x14ac:dyDescent="0.3">
      <c r="A289" s="1">
        <v>71045</v>
      </c>
    </row>
    <row r="290" spans="1:1" x14ac:dyDescent="0.3">
      <c r="A290" s="1">
        <v>71053</v>
      </c>
    </row>
    <row r="291" spans="1:1" x14ac:dyDescent="0.3">
      <c r="A291" s="1">
        <v>71057</v>
      </c>
    </row>
    <row r="292" spans="1:1" x14ac:dyDescent="0.3">
      <c r="A292" s="1">
        <v>71066</v>
      </c>
    </row>
    <row r="293" spans="1:1" x14ac:dyDescent="0.3">
      <c r="A293" s="1">
        <v>71067</v>
      </c>
    </row>
    <row r="294" spans="1:1" x14ac:dyDescent="0.3">
      <c r="A294" s="1">
        <v>71069</v>
      </c>
    </row>
    <row r="295" spans="1:1" x14ac:dyDescent="0.3">
      <c r="A295" s="1">
        <v>71070</v>
      </c>
    </row>
    <row r="296" spans="1:1" x14ac:dyDescent="0.3">
      <c r="A296" s="1">
        <v>72003</v>
      </c>
    </row>
    <row r="297" spans="1:1" x14ac:dyDescent="0.3">
      <c r="A297" s="1">
        <v>72004</v>
      </c>
    </row>
    <row r="298" spans="1:1" x14ac:dyDescent="0.3">
      <c r="A298" s="1">
        <v>72018</v>
      </c>
    </row>
    <row r="299" spans="1:1" x14ac:dyDescent="0.3">
      <c r="A299" s="1">
        <v>72020</v>
      </c>
    </row>
    <row r="300" spans="1:1" x14ac:dyDescent="0.3">
      <c r="A300" s="1">
        <v>72021</v>
      </c>
    </row>
    <row r="301" spans="1:1" x14ac:dyDescent="0.3">
      <c r="A301" s="1">
        <v>72030</v>
      </c>
    </row>
    <row r="302" spans="1:1" x14ac:dyDescent="0.3">
      <c r="A302" s="1">
        <v>72037</v>
      </c>
    </row>
    <row r="303" spans="1:1" x14ac:dyDescent="0.3">
      <c r="A303" s="1">
        <v>72038</v>
      </c>
    </row>
    <row r="304" spans="1:1" x14ac:dyDescent="0.3">
      <c r="A304" s="1">
        <v>72039</v>
      </c>
    </row>
    <row r="305" spans="1:1" x14ac:dyDescent="0.3">
      <c r="A305" s="1">
        <v>72041</v>
      </c>
    </row>
    <row r="306" spans="1:1" x14ac:dyDescent="0.3">
      <c r="A306" s="1">
        <v>72042</v>
      </c>
    </row>
    <row r="307" spans="1:1" x14ac:dyDescent="0.3">
      <c r="A307" s="1">
        <v>72043</v>
      </c>
    </row>
    <row r="308" spans="1:1" x14ac:dyDescent="0.3">
      <c r="A308" s="1">
        <v>73001</v>
      </c>
    </row>
    <row r="309" spans="1:1" x14ac:dyDescent="0.3">
      <c r="A309" s="1">
        <v>73006</v>
      </c>
    </row>
    <row r="310" spans="1:1" x14ac:dyDescent="0.3">
      <c r="A310" s="1">
        <v>73009</v>
      </c>
    </row>
    <row r="311" spans="1:1" x14ac:dyDescent="0.3">
      <c r="A311" s="1">
        <v>73022</v>
      </c>
    </row>
    <row r="312" spans="1:1" x14ac:dyDescent="0.3">
      <c r="A312" s="1">
        <v>73032</v>
      </c>
    </row>
    <row r="313" spans="1:1" x14ac:dyDescent="0.3">
      <c r="A313" s="1">
        <v>73040</v>
      </c>
    </row>
    <row r="314" spans="1:1" x14ac:dyDescent="0.3">
      <c r="A314" s="1">
        <v>73042</v>
      </c>
    </row>
    <row r="315" spans="1:1" x14ac:dyDescent="0.3">
      <c r="A315" s="1">
        <v>73066</v>
      </c>
    </row>
    <row r="316" spans="1:1" x14ac:dyDescent="0.3">
      <c r="A316" s="1">
        <v>73083</v>
      </c>
    </row>
    <row r="317" spans="1:1" x14ac:dyDescent="0.3">
      <c r="A317" s="1">
        <v>73098</v>
      </c>
    </row>
    <row r="318" spans="1:1" x14ac:dyDescent="0.3">
      <c r="A318" s="1">
        <v>73107</v>
      </c>
    </row>
    <row r="319" spans="1:1" x14ac:dyDescent="0.3">
      <c r="A319" s="1">
        <v>73109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1AA55-8546-4DF5-92AC-94FA58E9B609}">
  <dimension ref="A1:AH321"/>
  <sheetViews>
    <sheetView topLeftCell="A287" workbookViewId="0">
      <selection activeCell="Q14" sqref="Q14"/>
    </sheetView>
  </sheetViews>
  <sheetFormatPr defaultRowHeight="14.4" x14ac:dyDescent="0.3"/>
  <cols>
    <col min="3" max="14" width="9.5546875" bestFit="1" customWidth="1"/>
  </cols>
  <sheetData>
    <row r="1" spans="1:34" x14ac:dyDescent="0.3">
      <c r="A1" t="s">
        <v>28</v>
      </c>
      <c r="B1" t="s">
        <v>29</v>
      </c>
      <c r="C1">
        <v>2020</v>
      </c>
      <c r="D1">
        <v>2021</v>
      </c>
      <c r="E1">
        <v>2022</v>
      </c>
      <c r="F1">
        <v>2023</v>
      </c>
      <c r="G1">
        <v>2024</v>
      </c>
      <c r="H1">
        <v>2025</v>
      </c>
      <c r="I1">
        <v>2026</v>
      </c>
      <c r="J1">
        <v>2027</v>
      </c>
      <c r="K1">
        <v>2028</v>
      </c>
      <c r="L1">
        <v>2029</v>
      </c>
      <c r="M1">
        <v>2030</v>
      </c>
      <c r="N1">
        <v>2031</v>
      </c>
    </row>
    <row r="2" spans="1:34" x14ac:dyDescent="0.3">
      <c r="A2" t="s">
        <v>30</v>
      </c>
      <c r="B2">
        <v>11001</v>
      </c>
      <c r="C2" s="1">
        <v>471.60682464454976</v>
      </c>
      <c r="D2" s="1">
        <v>466.14841232227491</v>
      </c>
      <c r="E2" s="1">
        <v>460.69</v>
      </c>
      <c r="F2" s="1">
        <v>470.51514218009481</v>
      </c>
      <c r="G2" s="1">
        <v>454.13990521327014</v>
      </c>
      <c r="H2" s="1">
        <v>451.95654028436019</v>
      </c>
      <c r="I2" s="1">
        <v>451.95654028436019</v>
      </c>
      <c r="J2" s="1">
        <v>460.69</v>
      </c>
      <c r="K2" s="1">
        <v>466.14841232227491</v>
      </c>
      <c r="L2" s="1">
        <v>459.59831753554499</v>
      </c>
      <c r="M2" s="1">
        <v>456.32327014218009</v>
      </c>
      <c r="N2" s="1">
        <v>455.23158767772509</v>
      </c>
      <c r="AD2">
        <v>2027</v>
      </c>
      <c r="AE2">
        <v>2028</v>
      </c>
      <c r="AF2">
        <v>2029</v>
      </c>
      <c r="AG2">
        <v>2030</v>
      </c>
      <c r="AH2">
        <v>2031</v>
      </c>
    </row>
    <row r="3" spans="1:34" x14ac:dyDescent="0.3">
      <c r="A3" t="s">
        <v>30</v>
      </c>
      <c r="B3">
        <v>11002</v>
      </c>
      <c r="C3" s="1">
        <v>27154.873528505392</v>
      </c>
      <c r="D3" s="1">
        <v>26890.530103455865</v>
      </c>
      <c r="E3" s="1">
        <v>26662.993990755007</v>
      </c>
      <c r="F3" s="1">
        <v>26210.15251155624</v>
      </c>
      <c r="G3" s="1">
        <v>25901.194162447722</v>
      </c>
      <c r="H3" s="1">
        <v>25683.696407660136</v>
      </c>
      <c r="I3" s="1">
        <v>25413.776117103236</v>
      </c>
      <c r="J3" s="1">
        <v>25335.7</v>
      </c>
      <c r="K3" s="1">
        <v>25343.507611710324</v>
      </c>
      <c r="L3" s="1">
        <v>25436.083579132734</v>
      </c>
      <c r="M3" s="1">
        <v>25606.735663658375</v>
      </c>
      <c r="N3" s="1">
        <v>25762.887897864846</v>
      </c>
      <c r="W3" s="1"/>
      <c r="X3" s="1"/>
      <c r="Y3" s="1"/>
      <c r="Z3" s="1"/>
      <c r="AA3" s="1"/>
      <c r="AB3" s="1"/>
      <c r="AC3" s="1"/>
      <c r="AD3" s="1">
        <v>77063.540000000023</v>
      </c>
      <c r="AE3" s="1">
        <v>77159.85755196042</v>
      </c>
      <c r="AF3" s="1">
        <v>77284.530311357201</v>
      </c>
      <c r="AG3" s="1">
        <v>77714.200749342563</v>
      </c>
      <c r="AH3" s="1">
        <v>78139.943587644841</v>
      </c>
    </row>
    <row r="4" spans="1:34" x14ac:dyDescent="0.3">
      <c r="A4" t="s">
        <v>30</v>
      </c>
      <c r="B4">
        <v>11004</v>
      </c>
      <c r="C4" s="1">
        <v>461.81266666666664</v>
      </c>
      <c r="D4" s="1">
        <v>475.23095238095237</v>
      </c>
      <c r="E4" s="1">
        <v>474.1127619047619</v>
      </c>
      <c r="F4" s="1">
        <v>470.75819047619046</v>
      </c>
      <c r="G4" s="1">
        <v>464.0490476190476</v>
      </c>
      <c r="H4" s="1">
        <v>458.45809523809521</v>
      </c>
      <c r="I4" s="1">
        <v>462.93085714285712</v>
      </c>
      <c r="J4" s="1">
        <v>469.64</v>
      </c>
      <c r="K4" s="1">
        <v>479.70371428571428</v>
      </c>
      <c r="L4" s="1">
        <v>477.46733333333333</v>
      </c>
      <c r="M4" s="1">
        <v>479.70371428571428</v>
      </c>
      <c r="N4" s="1">
        <v>475.23095238095237</v>
      </c>
      <c r="W4" s="1"/>
      <c r="X4" s="1"/>
      <c r="Y4" s="1"/>
      <c r="Z4" s="1"/>
      <c r="AA4" s="1"/>
      <c r="AB4" s="1"/>
      <c r="AC4" s="1"/>
      <c r="AD4" s="1">
        <v>15059.130000000003</v>
      </c>
      <c r="AE4" s="1">
        <v>15144.329600936946</v>
      </c>
      <c r="AF4" s="1">
        <v>15238.511651542078</v>
      </c>
      <c r="AG4" s="1">
        <v>15368.418518163433</v>
      </c>
      <c r="AH4" s="1">
        <v>15464.699454689091</v>
      </c>
    </row>
    <row r="5" spans="1:34" x14ac:dyDescent="0.3">
      <c r="A5" t="s">
        <v>30</v>
      </c>
      <c r="B5">
        <v>11005</v>
      </c>
      <c r="C5" s="1">
        <v>776.14822222222222</v>
      </c>
      <c r="D5" s="1">
        <v>767.23977777777782</v>
      </c>
      <c r="E5" s="1">
        <v>756.10422222222223</v>
      </c>
      <c r="F5" s="1">
        <v>737.17377777777779</v>
      </c>
      <c r="G5" s="1">
        <v>720.47044444444441</v>
      </c>
      <c r="H5" s="1">
        <v>723.81111111111113</v>
      </c>
      <c r="I5" s="1">
        <v>738.28733333333332</v>
      </c>
      <c r="J5" s="1">
        <v>751.65</v>
      </c>
      <c r="K5" s="1">
        <v>757.21777777777777</v>
      </c>
      <c r="L5" s="1">
        <v>749.42288888888891</v>
      </c>
      <c r="M5" s="1">
        <v>750.53644444444444</v>
      </c>
      <c r="N5" s="1">
        <v>750.53644444444444</v>
      </c>
      <c r="W5" s="1"/>
      <c r="X5" s="1"/>
      <c r="Y5" s="1"/>
      <c r="Z5" s="1"/>
      <c r="AA5" s="1"/>
      <c r="AB5" s="1"/>
      <c r="AC5" s="1"/>
      <c r="AD5" s="1">
        <v>31350.710000000006</v>
      </c>
      <c r="AE5" s="1">
        <v>31218.565437182093</v>
      </c>
      <c r="AF5" s="1">
        <v>31267.888100503282</v>
      </c>
      <c r="AG5" s="1">
        <v>31365.251320232393</v>
      </c>
      <c r="AH5" s="1">
        <v>31455.091820850597</v>
      </c>
    </row>
    <row r="6" spans="1:34" x14ac:dyDescent="0.3">
      <c r="A6" t="s">
        <v>30</v>
      </c>
      <c r="B6">
        <v>11007</v>
      </c>
      <c r="C6" s="1">
        <v>454.91708737864076</v>
      </c>
      <c r="D6" s="1">
        <v>430.26640776699026</v>
      </c>
      <c r="E6" s="1">
        <v>412.33864077669904</v>
      </c>
      <c r="F6" s="1">
        <v>395.53135922330097</v>
      </c>
      <c r="G6" s="1">
        <v>374.24213592233008</v>
      </c>
      <c r="H6" s="1">
        <v>356.31436893203886</v>
      </c>
      <c r="I6" s="1">
        <v>349.59145631067963</v>
      </c>
      <c r="J6" s="1">
        <v>346.23</v>
      </c>
      <c r="K6" s="1">
        <v>340.62757281553399</v>
      </c>
      <c r="L6" s="1">
        <v>332.78417475728156</v>
      </c>
      <c r="M6" s="1">
        <v>331.66368932038836</v>
      </c>
      <c r="N6" s="1">
        <v>330.54320388349515</v>
      </c>
      <c r="W6" s="1"/>
      <c r="X6" s="1"/>
      <c r="Y6" s="1"/>
      <c r="Z6" s="1"/>
      <c r="AA6" s="1"/>
      <c r="AB6" s="1"/>
      <c r="AC6" s="1"/>
      <c r="AD6" s="1">
        <v>61031.059999999976</v>
      </c>
      <c r="AE6" s="1">
        <v>61095.941903587191</v>
      </c>
      <c r="AF6" s="1">
        <v>61181.868117913262</v>
      </c>
      <c r="AG6" s="1">
        <v>61304.33318378769</v>
      </c>
      <c r="AH6" s="1">
        <v>61403.058171871518</v>
      </c>
    </row>
    <row r="7" spans="1:34" x14ac:dyDescent="0.3">
      <c r="A7" t="s">
        <v>30</v>
      </c>
      <c r="B7">
        <v>11008</v>
      </c>
      <c r="C7" s="1">
        <v>1884.3084984423676</v>
      </c>
      <c r="D7" s="1">
        <v>1914.3417507788163</v>
      </c>
      <c r="E7" s="1">
        <v>1916.5664361370716</v>
      </c>
      <c r="F7" s="1">
        <v>1887.6455264797507</v>
      </c>
      <c r="G7" s="1">
        <v>1808.6691962616824</v>
      </c>
      <c r="H7" s="1">
        <v>1808.6691962616824</v>
      </c>
      <c r="I7" s="1">
        <v>1794.2087414330217</v>
      </c>
      <c r="J7" s="1">
        <v>1785.31</v>
      </c>
      <c r="K7" s="1">
        <v>1774.1865732087226</v>
      </c>
      <c r="L7" s="1">
        <v>1784.1976573208722</v>
      </c>
      <c r="M7" s="1">
        <v>1796.4334267912773</v>
      </c>
      <c r="N7" s="1">
        <v>1814.2309096573208</v>
      </c>
      <c r="W7" s="1"/>
      <c r="X7" s="1"/>
      <c r="Y7" s="1"/>
      <c r="Z7" s="1"/>
      <c r="AA7" s="1"/>
      <c r="AB7" s="1"/>
      <c r="AC7" s="1"/>
      <c r="AD7" s="1">
        <v>46489.549999999996</v>
      </c>
      <c r="AE7" s="1">
        <v>46768.844059038151</v>
      </c>
      <c r="AF7" s="1">
        <v>46920.595471460343</v>
      </c>
      <c r="AG7" s="1">
        <v>47369.834493706796</v>
      </c>
      <c r="AH7" s="1">
        <v>47595.859439979868</v>
      </c>
    </row>
    <row r="8" spans="1:34" x14ac:dyDescent="0.3">
      <c r="A8" t="s">
        <v>30</v>
      </c>
      <c r="B8">
        <v>11009</v>
      </c>
      <c r="C8" s="1">
        <v>1132.5135353535354</v>
      </c>
      <c r="D8" s="1">
        <v>1151.5191919191918</v>
      </c>
      <c r="E8" s="1">
        <v>1136.9854545454546</v>
      </c>
      <c r="F8" s="1">
        <v>1121.3337373737374</v>
      </c>
      <c r="G8" s="1">
        <v>1094.5022222222221</v>
      </c>
      <c r="H8" s="1">
        <v>1094.5022222222221</v>
      </c>
      <c r="I8" s="1">
        <v>1094.5022222222221</v>
      </c>
      <c r="J8" s="1">
        <v>1106.8</v>
      </c>
      <c r="K8" s="1">
        <v>1101.210101010101</v>
      </c>
      <c r="L8" s="1">
        <v>1093.3842424242425</v>
      </c>
      <c r="M8" s="1">
        <v>1081.0864646464647</v>
      </c>
      <c r="N8" s="1">
        <v>1076.6145454545454</v>
      </c>
      <c r="W8" s="1"/>
      <c r="X8" s="1"/>
      <c r="Y8" s="1"/>
      <c r="Z8" s="1"/>
      <c r="AA8" s="1"/>
      <c r="AB8" s="1"/>
      <c r="AC8" s="1"/>
      <c r="AD8" s="1">
        <v>43506.539999999994</v>
      </c>
      <c r="AE8" s="1">
        <v>43566.755113320389</v>
      </c>
      <c r="AF8" s="1">
        <v>43762.862512005806</v>
      </c>
      <c r="AG8" s="1">
        <v>43906.38410865474</v>
      </c>
      <c r="AH8" s="1">
        <v>44040.682632801036</v>
      </c>
    </row>
    <row r="9" spans="1:34" x14ac:dyDescent="0.3">
      <c r="A9" t="s">
        <v>30</v>
      </c>
      <c r="B9">
        <v>11013</v>
      </c>
      <c r="C9" s="1">
        <v>1017.8388741721855</v>
      </c>
      <c r="D9" s="1">
        <v>1016.7252649006623</v>
      </c>
      <c r="E9" s="1">
        <v>1022.2933112582781</v>
      </c>
      <c r="F9" s="1">
        <v>1024.5205298013245</v>
      </c>
      <c r="G9" s="1">
        <v>986.65781456953641</v>
      </c>
      <c r="H9" s="1">
        <v>1010.0436092715232</v>
      </c>
      <c r="I9" s="1">
        <v>1005.5891721854305</v>
      </c>
      <c r="J9" s="1">
        <v>1008.93</v>
      </c>
      <c r="K9" s="1">
        <v>1018.9524834437086</v>
      </c>
      <c r="L9" s="1">
        <v>1013.3844370860927</v>
      </c>
      <c r="M9" s="1">
        <v>1025.6341390728476</v>
      </c>
      <c r="N9" s="1">
        <v>1034.5430132450331</v>
      </c>
      <c r="W9" s="1"/>
      <c r="X9" s="1"/>
      <c r="Y9" s="1"/>
      <c r="Z9" s="1"/>
      <c r="AA9" s="1"/>
      <c r="AB9" s="1"/>
      <c r="AC9" s="1"/>
      <c r="AD9" s="1">
        <v>274500.52999999997</v>
      </c>
      <c r="AE9" s="1">
        <v>274954.29366602522</v>
      </c>
      <c r="AF9" s="1">
        <v>275656.25616478198</v>
      </c>
      <c r="AG9" s="1">
        <v>277028.42237388762</v>
      </c>
      <c r="AH9" s="1">
        <v>278099.33510783699</v>
      </c>
    </row>
    <row r="10" spans="1:34" x14ac:dyDescent="0.3">
      <c r="A10" t="s">
        <v>30</v>
      </c>
      <c r="B10">
        <v>11016</v>
      </c>
      <c r="C10" s="1">
        <v>827.03195335276973</v>
      </c>
      <c r="D10" s="1">
        <v>808.95475218658896</v>
      </c>
      <c r="E10" s="1">
        <v>801.04597667638484</v>
      </c>
      <c r="F10" s="1">
        <v>807.82492711370264</v>
      </c>
      <c r="G10" s="1">
        <v>805.56527696793</v>
      </c>
      <c r="H10" s="1">
        <v>799.91615160349852</v>
      </c>
      <c r="I10" s="1">
        <v>780.70912536443143</v>
      </c>
      <c r="J10" s="1">
        <v>775.06</v>
      </c>
      <c r="K10" s="1">
        <v>764.8915743440233</v>
      </c>
      <c r="L10" s="1">
        <v>761.50209912536445</v>
      </c>
      <c r="M10" s="1">
        <v>742.29507288629736</v>
      </c>
      <c r="N10" s="1">
        <v>732.12664723032071</v>
      </c>
    </row>
    <row r="11" spans="1:34" x14ac:dyDescent="0.3">
      <c r="A11" t="s">
        <v>30</v>
      </c>
      <c r="B11">
        <v>11018</v>
      </c>
      <c r="C11" s="1">
        <v>486.42840616966583</v>
      </c>
      <c r="D11" s="1">
        <v>475.24614395886891</v>
      </c>
      <c r="E11" s="1">
        <v>468.53678663239077</v>
      </c>
      <c r="F11" s="1">
        <v>469.65501285347045</v>
      </c>
      <c r="G11" s="1">
        <v>451.76339331619539</v>
      </c>
      <c r="H11" s="1">
        <v>438.34467866323905</v>
      </c>
      <c r="I11" s="1">
        <v>434.99</v>
      </c>
      <c r="J11" s="1">
        <v>434.99</v>
      </c>
      <c r="K11" s="1">
        <v>439.46290488431879</v>
      </c>
      <c r="L11" s="1">
        <v>441.69935732647815</v>
      </c>
      <c r="M11" s="1">
        <v>446.17226221079693</v>
      </c>
      <c r="N11" s="1">
        <v>443.93580976863751</v>
      </c>
    </row>
    <row r="12" spans="1:34" x14ac:dyDescent="0.3">
      <c r="A12" t="s">
        <v>30</v>
      </c>
      <c r="B12">
        <v>11021</v>
      </c>
      <c r="C12" s="1">
        <v>523.17919148936176</v>
      </c>
      <c r="D12" s="1">
        <v>529.91540425531912</v>
      </c>
      <c r="E12" s="1">
        <v>540.01972340425527</v>
      </c>
      <c r="F12" s="1">
        <v>540.01972340425527</v>
      </c>
      <c r="G12" s="1">
        <v>528.7927021276596</v>
      </c>
      <c r="H12" s="1">
        <v>528.7927021276596</v>
      </c>
      <c r="I12" s="1">
        <v>528.7927021276596</v>
      </c>
      <c r="J12" s="1">
        <v>527.66999999999996</v>
      </c>
      <c r="K12" s="1">
        <v>527.66999999999996</v>
      </c>
      <c r="L12" s="1">
        <v>532.16080851063828</v>
      </c>
      <c r="M12" s="1">
        <v>542.26512765957443</v>
      </c>
      <c r="N12" s="1">
        <v>552.36944680851059</v>
      </c>
    </row>
    <row r="13" spans="1:34" x14ac:dyDescent="0.3">
      <c r="A13" t="s">
        <v>30</v>
      </c>
      <c r="B13">
        <v>11022</v>
      </c>
      <c r="C13" s="1">
        <v>924.39068010075562</v>
      </c>
      <c r="D13" s="1">
        <v>905.59326196473558</v>
      </c>
      <c r="E13" s="1">
        <v>905.59326196473558</v>
      </c>
      <c r="F13" s="1">
        <v>890.11303526448364</v>
      </c>
      <c r="G13" s="1">
        <v>880.16146095717886</v>
      </c>
      <c r="H13" s="1">
        <v>881.26719143576827</v>
      </c>
      <c r="I13" s="1">
        <v>884.58438287153649</v>
      </c>
      <c r="J13" s="1">
        <v>877.95</v>
      </c>
      <c r="K13" s="1">
        <v>869.10415617128467</v>
      </c>
      <c r="L13" s="1">
        <v>856.94112090680096</v>
      </c>
      <c r="M13" s="1">
        <v>852.51819899244333</v>
      </c>
      <c r="N13" s="1">
        <v>853.62392947103274</v>
      </c>
    </row>
    <row r="14" spans="1:34" x14ac:dyDescent="0.3">
      <c r="A14" t="s">
        <v>30</v>
      </c>
      <c r="B14">
        <v>11023</v>
      </c>
      <c r="C14" s="1">
        <v>951.02873239436622</v>
      </c>
      <c r="D14" s="1">
        <v>925.53495518565944</v>
      </c>
      <c r="E14" s="1">
        <v>898.93275288092184</v>
      </c>
      <c r="F14" s="1">
        <v>870.11370038412292</v>
      </c>
      <c r="G14" s="1">
        <v>867.89685019206149</v>
      </c>
      <c r="H14" s="1">
        <v>867.89685019206149</v>
      </c>
      <c r="I14" s="1">
        <v>872.33055057618435</v>
      </c>
      <c r="J14" s="1">
        <v>865.68</v>
      </c>
      <c r="K14" s="1">
        <v>850.16204865556983</v>
      </c>
      <c r="L14" s="1">
        <v>841.29464788732389</v>
      </c>
      <c r="M14" s="1">
        <v>834.6440973111396</v>
      </c>
      <c r="N14" s="1">
        <v>845.72834827144686</v>
      </c>
    </row>
    <row r="15" spans="1:34" x14ac:dyDescent="0.3">
      <c r="A15" t="s">
        <v>30</v>
      </c>
      <c r="B15">
        <v>11024</v>
      </c>
      <c r="C15" s="1">
        <v>905.66581486310292</v>
      </c>
      <c r="D15" s="1">
        <v>877.6439765319426</v>
      </c>
      <c r="E15" s="1">
        <v>848.50126466753591</v>
      </c>
      <c r="F15" s="1">
        <v>854.10563233376797</v>
      </c>
      <c r="G15" s="1">
        <v>849.62213820078227</v>
      </c>
      <c r="H15" s="1">
        <v>849.62213820078227</v>
      </c>
      <c r="I15" s="1">
        <v>849.62213820078227</v>
      </c>
      <c r="J15" s="1">
        <v>859.71</v>
      </c>
      <c r="K15" s="1">
        <v>863.07262059973925</v>
      </c>
      <c r="L15" s="1">
        <v>868.67698826597132</v>
      </c>
      <c r="M15" s="1">
        <v>873.1604823989569</v>
      </c>
      <c r="N15" s="1">
        <v>872.03960886571053</v>
      </c>
    </row>
    <row r="16" spans="1:34" x14ac:dyDescent="0.3">
      <c r="A16" t="s">
        <v>30</v>
      </c>
      <c r="B16">
        <v>11025</v>
      </c>
      <c r="C16" s="1">
        <v>352.78608832807572</v>
      </c>
      <c r="D16" s="1">
        <v>335.2017350157729</v>
      </c>
      <c r="E16" s="1">
        <v>314.32031545741324</v>
      </c>
      <c r="F16" s="1">
        <v>312.12227129337538</v>
      </c>
      <c r="G16" s="1">
        <v>327.50858044164039</v>
      </c>
      <c r="H16" s="1">
        <v>331.90466876971607</v>
      </c>
      <c r="I16" s="1">
        <v>343.99391167192431</v>
      </c>
      <c r="J16" s="1">
        <v>348.39</v>
      </c>
      <c r="K16" s="1">
        <v>345.09293375394321</v>
      </c>
      <c r="L16" s="1">
        <v>346.19195583596212</v>
      </c>
      <c r="M16" s="1">
        <v>351.68706624605676</v>
      </c>
      <c r="N16" s="1">
        <v>363.776309148265</v>
      </c>
    </row>
    <row r="17" spans="1:14" x14ac:dyDescent="0.3">
      <c r="A17" t="s">
        <v>30</v>
      </c>
      <c r="B17">
        <v>11029</v>
      </c>
      <c r="C17" s="1">
        <v>1118.3268138801261</v>
      </c>
      <c r="D17" s="1">
        <v>1117.2039957939012</v>
      </c>
      <c r="E17" s="1">
        <v>1092.5019978969506</v>
      </c>
      <c r="F17" s="1">
        <v>1080.1509989484753</v>
      </c>
      <c r="G17" s="1">
        <v>1075.6597266035751</v>
      </c>
      <c r="H17" s="1">
        <v>1070.04563617245</v>
      </c>
      <c r="I17" s="1">
        <v>1066.677181913775</v>
      </c>
      <c r="J17" s="1">
        <v>1067.8</v>
      </c>
      <c r="K17" s="1">
        <v>1075.6597266035751</v>
      </c>
      <c r="L17" s="1">
        <v>1086.8879074658255</v>
      </c>
      <c r="M17" s="1">
        <v>1099.2389064143008</v>
      </c>
      <c r="N17" s="1">
        <v>1101.4845425867509</v>
      </c>
    </row>
    <row r="18" spans="1:14" x14ac:dyDescent="0.3">
      <c r="A18" t="s">
        <v>30</v>
      </c>
      <c r="B18">
        <v>11030</v>
      </c>
      <c r="C18" s="1">
        <v>450.62539772727274</v>
      </c>
      <c r="D18" s="1">
        <v>425.09735795454543</v>
      </c>
      <c r="E18" s="1">
        <v>409.55855113636363</v>
      </c>
      <c r="F18" s="1">
        <v>411.77838068181819</v>
      </c>
      <c r="G18" s="1">
        <v>405.11889204545457</v>
      </c>
      <c r="H18" s="1">
        <v>394.01974431818184</v>
      </c>
      <c r="I18" s="1">
        <v>391.79991477272728</v>
      </c>
      <c r="J18" s="1">
        <v>390.69</v>
      </c>
      <c r="K18" s="1">
        <v>397.34948863636362</v>
      </c>
      <c r="L18" s="1">
        <v>401.78914772727273</v>
      </c>
      <c r="M18" s="1">
        <v>409.55855113636363</v>
      </c>
      <c r="N18" s="1">
        <v>410.66846590909091</v>
      </c>
    </row>
    <row r="19" spans="1:14" x14ac:dyDescent="0.3">
      <c r="A19" t="s">
        <v>30</v>
      </c>
      <c r="B19">
        <v>11035</v>
      </c>
      <c r="C19" s="1">
        <v>704.20726785714282</v>
      </c>
      <c r="D19" s="1">
        <v>694.16310714285714</v>
      </c>
      <c r="E19" s="1">
        <v>657.33451785714283</v>
      </c>
      <c r="F19" s="1">
        <v>649.5223928571429</v>
      </c>
      <c r="G19" s="1">
        <v>631.66610714285719</v>
      </c>
      <c r="H19" s="1">
        <v>617.15787499999999</v>
      </c>
      <c r="I19" s="1">
        <v>618.27389285714287</v>
      </c>
      <c r="J19" s="1">
        <v>624.97</v>
      </c>
      <c r="K19" s="1">
        <v>633.89814285714283</v>
      </c>
      <c r="L19" s="1">
        <v>638.36221428571434</v>
      </c>
      <c r="M19" s="1">
        <v>641.71026785714287</v>
      </c>
      <c r="N19" s="1">
        <v>641.71026785714287</v>
      </c>
    </row>
    <row r="20" spans="1:14" x14ac:dyDescent="0.3">
      <c r="A20" t="s">
        <v>30</v>
      </c>
      <c r="B20">
        <v>11037</v>
      </c>
      <c r="C20" s="1">
        <v>702.23521582733815</v>
      </c>
      <c r="D20" s="1">
        <v>682.39183453237411</v>
      </c>
      <c r="E20" s="1">
        <v>640.50025179856118</v>
      </c>
      <c r="F20" s="1">
        <v>627.27133093525185</v>
      </c>
      <c r="G20" s="1">
        <v>605.22312949640286</v>
      </c>
      <c r="H20" s="1">
        <v>610.73517985611511</v>
      </c>
      <c r="I20" s="1">
        <v>608.53035971223017</v>
      </c>
      <c r="J20" s="1">
        <v>612.94000000000005</v>
      </c>
      <c r="K20" s="1">
        <v>630.57856115107916</v>
      </c>
      <c r="L20" s="1">
        <v>631.68097122302163</v>
      </c>
      <c r="M20" s="1">
        <v>640.50025179856118</v>
      </c>
      <c r="N20" s="1">
        <v>638.29543165467624</v>
      </c>
    </row>
    <row r="21" spans="1:14" x14ac:dyDescent="0.3">
      <c r="A21" t="s">
        <v>30</v>
      </c>
      <c r="B21">
        <v>11038</v>
      </c>
      <c r="C21" s="1">
        <v>464.84074766355138</v>
      </c>
      <c r="D21" s="1">
        <v>461.47233644859813</v>
      </c>
      <c r="E21" s="1">
        <v>483.92841121495326</v>
      </c>
      <c r="F21" s="1">
        <v>471.57757009345795</v>
      </c>
      <c r="G21" s="1">
        <v>465.96355140186915</v>
      </c>
      <c r="H21" s="1">
        <v>461.47233644859813</v>
      </c>
      <c r="I21" s="1">
        <v>473.82317757009343</v>
      </c>
      <c r="J21" s="1">
        <v>480.56</v>
      </c>
      <c r="K21" s="1">
        <v>491.7880373831776</v>
      </c>
      <c r="L21" s="1">
        <v>497.40205607476634</v>
      </c>
      <c r="M21" s="1">
        <v>497.40205607476634</v>
      </c>
      <c r="N21" s="1">
        <v>506.38448598130839</v>
      </c>
    </row>
    <row r="22" spans="1:14" x14ac:dyDescent="0.3">
      <c r="A22" t="s">
        <v>30</v>
      </c>
      <c r="B22">
        <v>11039</v>
      </c>
      <c r="C22" s="1">
        <v>698.87369565217386</v>
      </c>
      <c r="D22" s="1">
        <v>728.87304347826091</v>
      </c>
      <c r="E22" s="1">
        <v>725.53978260869565</v>
      </c>
      <c r="F22" s="1">
        <v>732.20630434782606</v>
      </c>
      <c r="G22" s="1">
        <v>712.20673913043481</v>
      </c>
      <c r="H22" s="1">
        <v>695.54043478260871</v>
      </c>
      <c r="I22" s="1">
        <v>711.09565217391309</v>
      </c>
      <c r="J22" s="1">
        <v>715.54</v>
      </c>
      <c r="K22" s="1">
        <v>713.31782608695653</v>
      </c>
      <c r="L22" s="1">
        <v>708.87347826086955</v>
      </c>
      <c r="M22" s="1">
        <v>706.65130434782611</v>
      </c>
      <c r="N22" s="1">
        <v>712.20673913043481</v>
      </c>
    </row>
    <row r="23" spans="1:14" x14ac:dyDescent="0.3">
      <c r="A23" t="s">
        <v>30</v>
      </c>
      <c r="B23">
        <v>11040</v>
      </c>
      <c r="C23" s="1">
        <v>1657.6138578680202</v>
      </c>
      <c r="D23" s="1">
        <v>1614.9670558375635</v>
      </c>
      <c r="E23" s="1">
        <v>1598.1327918781726</v>
      </c>
      <c r="F23" s="1">
        <v>1565.5865482233503</v>
      </c>
      <c r="G23" s="1">
        <v>1564.4642639593908</v>
      </c>
      <c r="H23" s="1">
        <v>1546.5077157360406</v>
      </c>
      <c r="I23" s="1">
        <v>1537.5294416243655</v>
      </c>
      <c r="J23" s="1">
        <v>1547.63</v>
      </c>
      <c r="K23" s="1">
        <v>1549.8745685279187</v>
      </c>
      <c r="L23" s="1">
        <v>1540.8962944162436</v>
      </c>
      <c r="M23" s="1">
        <v>1539.7740101522843</v>
      </c>
      <c r="N23" s="1">
        <v>1539.7740101522843</v>
      </c>
    </row>
    <row r="24" spans="1:14" x14ac:dyDescent="0.3">
      <c r="A24" t="s">
        <v>30</v>
      </c>
      <c r="B24">
        <v>11044</v>
      </c>
      <c r="C24" s="1">
        <v>656.86454033771111</v>
      </c>
      <c r="D24" s="1">
        <v>647.98799249530953</v>
      </c>
      <c r="E24" s="1">
        <v>644.65928705440899</v>
      </c>
      <c r="F24" s="1">
        <v>628.0157598499062</v>
      </c>
      <c r="G24" s="1">
        <v>626.90619136960595</v>
      </c>
      <c r="H24" s="1">
        <v>593.61913696060037</v>
      </c>
      <c r="I24" s="1">
        <v>593.61913696060037</v>
      </c>
      <c r="J24" s="1">
        <v>591.4</v>
      </c>
      <c r="K24" s="1">
        <v>589.18086303939958</v>
      </c>
      <c r="L24" s="1">
        <v>582.52345215759851</v>
      </c>
      <c r="M24" s="1">
        <v>578.08517823639772</v>
      </c>
      <c r="N24" s="1">
        <v>584.74258911819891</v>
      </c>
    </row>
    <row r="25" spans="1:14" x14ac:dyDescent="0.3">
      <c r="A25" t="s">
        <v>30</v>
      </c>
      <c r="B25">
        <v>11050</v>
      </c>
      <c r="C25" s="1">
        <v>458.9931162790698</v>
      </c>
      <c r="D25" s="1">
        <v>464.60427906976747</v>
      </c>
      <c r="E25" s="1">
        <v>472.45990697674421</v>
      </c>
      <c r="F25" s="1">
        <v>490.41562790697674</v>
      </c>
      <c r="G25" s="1">
        <v>493.78232558139536</v>
      </c>
      <c r="H25" s="1">
        <v>489.29339534883718</v>
      </c>
      <c r="I25" s="1">
        <v>485.92669767441862</v>
      </c>
      <c r="J25" s="1">
        <v>482.56</v>
      </c>
      <c r="K25" s="1">
        <v>483.68223255813956</v>
      </c>
      <c r="L25" s="1">
        <v>487.04893023255812</v>
      </c>
      <c r="M25" s="1">
        <v>483.68223255813956</v>
      </c>
      <c r="N25" s="1">
        <v>480.31553488372094</v>
      </c>
    </row>
    <row r="26" spans="1:14" x14ac:dyDescent="0.3">
      <c r="A26" t="s">
        <v>30</v>
      </c>
      <c r="B26">
        <v>11052</v>
      </c>
      <c r="C26" s="1">
        <v>571.26455696202527</v>
      </c>
      <c r="D26" s="1">
        <v>570.14443037974684</v>
      </c>
      <c r="E26" s="1">
        <v>557.82303797468353</v>
      </c>
      <c r="F26" s="1">
        <v>538.78088607594941</v>
      </c>
      <c r="G26" s="1">
        <v>537.66075949367087</v>
      </c>
      <c r="H26" s="1">
        <v>527.57962025316453</v>
      </c>
      <c r="I26" s="1">
        <v>532.06012658227849</v>
      </c>
      <c r="J26" s="1">
        <v>530.94000000000005</v>
      </c>
      <c r="K26" s="1">
        <v>520.85886075949372</v>
      </c>
      <c r="L26" s="1">
        <v>514.1381012658228</v>
      </c>
      <c r="M26" s="1">
        <v>516.37835443037977</v>
      </c>
      <c r="N26" s="1">
        <v>515.25822784810123</v>
      </c>
    </row>
    <row r="27" spans="1:14" x14ac:dyDescent="0.3">
      <c r="A27" t="s">
        <v>30</v>
      </c>
      <c r="B27">
        <v>11053</v>
      </c>
      <c r="C27" s="1">
        <v>877.66577319587623</v>
      </c>
      <c r="D27" s="1">
        <v>913.48886597938144</v>
      </c>
      <c r="E27" s="1">
        <v>887.74101804123711</v>
      </c>
      <c r="F27" s="1">
        <v>865.35158505154641</v>
      </c>
      <c r="G27" s="1">
        <v>877.66577319587623</v>
      </c>
      <c r="H27" s="1">
        <v>858.63475515463915</v>
      </c>
      <c r="I27" s="1">
        <v>866.47105670103088</v>
      </c>
      <c r="J27" s="1">
        <v>868.71</v>
      </c>
      <c r="K27" s="1">
        <v>867.59052835051546</v>
      </c>
      <c r="L27" s="1">
        <v>875.42682989690718</v>
      </c>
      <c r="M27" s="1">
        <v>889.97996134020616</v>
      </c>
      <c r="N27" s="1">
        <v>892.21890463917521</v>
      </c>
    </row>
    <row r="28" spans="1:14" x14ac:dyDescent="0.3">
      <c r="A28" t="s">
        <v>30</v>
      </c>
      <c r="B28">
        <v>11054</v>
      </c>
      <c r="C28" s="1">
        <v>542.78085774058582</v>
      </c>
      <c r="D28" s="1">
        <v>562.84257322175733</v>
      </c>
      <c r="E28" s="1">
        <v>559.49895397489536</v>
      </c>
      <c r="F28" s="1">
        <v>537.20815899581589</v>
      </c>
      <c r="G28" s="1">
        <v>542.78085774058582</v>
      </c>
      <c r="H28" s="1">
        <v>526.06276150627616</v>
      </c>
      <c r="I28" s="1">
        <v>521.60460251046027</v>
      </c>
      <c r="J28" s="1">
        <v>532.75</v>
      </c>
      <c r="K28" s="1">
        <v>526.06276150627616</v>
      </c>
      <c r="L28" s="1">
        <v>524.94822175732213</v>
      </c>
      <c r="M28" s="1">
        <v>532.75</v>
      </c>
      <c r="N28" s="1">
        <v>533.86453974895403</v>
      </c>
    </row>
    <row r="29" spans="1:14" x14ac:dyDescent="0.3">
      <c r="A29" t="s">
        <v>30</v>
      </c>
      <c r="B29">
        <v>11055</v>
      </c>
      <c r="C29" s="1">
        <v>772.09299707602338</v>
      </c>
      <c r="D29" s="1">
        <v>773.21359649122803</v>
      </c>
      <c r="E29" s="1">
        <v>765.36940058479536</v>
      </c>
      <c r="F29" s="1">
        <v>753.04280701754385</v>
      </c>
      <c r="G29" s="1">
        <v>738.47501461988304</v>
      </c>
      <c r="H29" s="1">
        <v>747.43980994152048</v>
      </c>
      <c r="I29" s="1">
        <v>756.40460526315792</v>
      </c>
      <c r="J29" s="1">
        <v>766.49</v>
      </c>
      <c r="K29" s="1">
        <v>768.73119883040931</v>
      </c>
      <c r="L29" s="1">
        <v>764.24880116959059</v>
      </c>
      <c r="M29" s="1">
        <v>769.85179824561408</v>
      </c>
      <c r="N29" s="1">
        <v>779.93719298245617</v>
      </c>
    </row>
    <row r="30" spans="1:14" x14ac:dyDescent="0.3">
      <c r="A30" t="s">
        <v>30</v>
      </c>
      <c r="B30">
        <v>11056</v>
      </c>
      <c r="C30" s="1">
        <v>856.22416068866573</v>
      </c>
      <c r="D30" s="1">
        <v>893.64269727403155</v>
      </c>
      <c r="E30" s="1">
        <v>861.72688665710189</v>
      </c>
      <c r="F30" s="1">
        <v>829.81107604017211</v>
      </c>
      <c r="G30" s="1">
        <v>812.20235294117651</v>
      </c>
      <c r="H30" s="1">
        <v>797.89526542324245</v>
      </c>
      <c r="I30" s="1">
        <v>780.28654232424674</v>
      </c>
      <c r="J30" s="1">
        <v>767.08</v>
      </c>
      <c r="K30" s="1">
        <v>752.77291248206598</v>
      </c>
      <c r="L30" s="1">
        <v>738.46582496413203</v>
      </c>
      <c r="M30" s="1">
        <v>754.97400286944048</v>
      </c>
      <c r="N30" s="1">
        <v>769.28109038737443</v>
      </c>
    </row>
    <row r="31" spans="1:14" x14ac:dyDescent="0.3">
      <c r="A31" t="s">
        <v>30</v>
      </c>
      <c r="B31">
        <v>11057</v>
      </c>
      <c r="C31" s="1">
        <v>612.7818518518518</v>
      </c>
      <c r="D31" s="1">
        <v>610.53311111111111</v>
      </c>
      <c r="E31" s="1">
        <v>606.03562962962963</v>
      </c>
      <c r="F31" s="1">
        <v>607.16</v>
      </c>
      <c r="G31" s="1">
        <v>592.54318518518517</v>
      </c>
      <c r="H31" s="1">
        <v>590.29444444444448</v>
      </c>
      <c r="I31" s="1">
        <v>595.91629629629631</v>
      </c>
      <c r="J31" s="1">
        <v>607.16</v>
      </c>
      <c r="K31" s="1">
        <v>607.16</v>
      </c>
      <c r="L31" s="1">
        <v>613.90622222222225</v>
      </c>
      <c r="M31" s="1">
        <v>616.15496296296294</v>
      </c>
      <c r="N31" s="1">
        <v>615.0305925925926</v>
      </c>
    </row>
    <row r="32" spans="1:14" x14ac:dyDescent="0.3">
      <c r="A32" t="s">
        <v>30</v>
      </c>
      <c r="B32">
        <v>12002</v>
      </c>
      <c r="C32" s="1">
        <v>518.37691991786448</v>
      </c>
      <c r="D32" s="1">
        <v>551.25494866529777</v>
      </c>
      <c r="E32" s="1">
        <v>554.54275154004108</v>
      </c>
      <c r="F32" s="1">
        <v>541.39154004106774</v>
      </c>
      <c r="G32" s="1">
        <v>554.54275154004108</v>
      </c>
      <c r="H32" s="1">
        <v>527.1443942505133</v>
      </c>
      <c r="I32" s="1">
        <v>529.33626283367562</v>
      </c>
      <c r="J32" s="1">
        <v>533.72</v>
      </c>
      <c r="K32" s="1">
        <v>553.44681724845998</v>
      </c>
      <c r="L32" s="1">
        <v>560.02242299794659</v>
      </c>
      <c r="M32" s="1">
        <v>574.26956878850103</v>
      </c>
      <c r="N32" s="1">
        <v>588.51671457905547</v>
      </c>
    </row>
    <row r="33" spans="1:14" x14ac:dyDescent="0.3">
      <c r="A33" t="s">
        <v>30</v>
      </c>
      <c r="B33">
        <v>12005</v>
      </c>
      <c r="C33" s="1">
        <v>606.04971751412427</v>
      </c>
      <c r="D33" s="1">
        <v>617.1495291902072</v>
      </c>
      <c r="E33" s="1">
        <v>593.83992467043311</v>
      </c>
      <c r="F33" s="1">
        <v>596.05988700564967</v>
      </c>
      <c r="G33" s="1">
        <v>583.85009416195862</v>
      </c>
      <c r="H33" s="1">
        <v>573.86026365348403</v>
      </c>
      <c r="I33" s="1">
        <v>586.07005649717519</v>
      </c>
      <c r="J33" s="1">
        <v>589.4</v>
      </c>
      <c r="K33" s="1">
        <v>598.27984934086624</v>
      </c>
      <c r="L33" s="1">
        <v>592.72994350282488</v>
      </c>
      <c r="M33" s="1">
        <v>597.16986817325801</v>
      </c>
      <c r="N33" s="1">
        <v>599.38983050847457</v>
      </c>
    </row>
    <row r="34" spans="1:14" x14ac:dyDescent="0.3">
      <c r="A34" t="s">
        <v>30</v>
      </c>
      <c r="B34">
        <v>12007</v>
      </c>
      <c r="C34" s="1">
        <v>761.44895988112921</v>
      </c>
      <c r="D34" s="1">
        <v>764.82317979197626</v>
      </c>
      <c r="E34" s="1">
        <v>765.94791976225861</v>
      </c>
      <c r="F34" s="1">
        <v>778.3200594353641</v>
      </c>
      <c r="G34" s="1">
        <v>755.8252600297177</v>
      </c>
      <c r="H34" s="1">
        <v>755.8252600297177</v>
      </c>
      <c r="I34" s="1">
        <v>760.32421991084698</v>
      </c>
      <c r="J34" s="1">
        <v>756.95</v>
      </c>
      <c r="K34" s="1">
        <v>772.69635958395247</v>
      </c>
      <c r="L34" s="1">
        <v>774.94583952451705</v>
      </c>
      <c r="M34" s="1">
        <v>771.57161961367012</v>
      </c>
      <c r="N34" s="1">
        <v>764.82317979197626</v>
      </c>
    </row>
    <row r="35" spans="1:14" x14ac:dyDescent="0.3">
      <c r="A35" t="s">
        <v>30</v>
      </c>
      <c r="B35">
        <v>12009</v>
      </c>
      <c r="C35" s="1">
        <v>594.12377398720685</v>
      </c>
      <c r="D35" s="1">
        <v>566.36098081023454</v>
      </c>
      <c r="E35" s="1">
        <v>533.04562899786777</v>
      </c>
      <c r="F35" s="1">
        <v>527.4930703624733</v>
      </c>
      <c r="G35" s="1">
        <v>506.39334754797443</v>
      </c>
      <c r="H35" s="1">
        <v>513.05641791044775</v>
      </c>
      <c r="I35" s="1">
        <v>515.27744136460558</v>
      </c>
      <c r="J35" s="1">
        <v>520.83000000000004</v>
      </c>
      <c r="K35" s="1">
        <v>525.27204690831559</v>
      </c>
      <c r="L35" s="1">
        <v>526.3825586353945</v>
      </c>
      <c r="M35" s="1">
        <v>538.59818763326223</v>
      </c>
      <c r="N35" s="1">
        <v>548.59279317697224</v>
      </c>
    </row>
    <row r="36" spans="1:14" x14ac:dyDescent="0.3">
      <c r="A36" t="s">
        <v>30</v>
      </c>
      <c r="B36">
        <v>12014</v>
      </c>
      <c r="C36" s="1">
        <v>1420.0717801476619</v>
      </c>
      <c r="D36" s="1">
        <v>1431.2095980311731</v>
      </c>
      <c r="E36" s="1">
        <v>1446.8025430680887</v>
      </c>
      <c r="F36" s="1">
        <v>1444.5749794913863</v>
      </c>
      <c r="G36" s="1">
        <v>1441.2336341263331</v>
      </c>
      <c r="H36" s="1">
        <v>1396.6823625922887</v>
      </c>
      <c r="I36" s="1">
        <v>1365.4964725184577</v>
      </c>
      <c r="J36" s="1">
        <v>1357.7</v>
      </c>
      <c r="K36" s="1">
        <v>1349.9035274815421</v>
      </c>
      <c r="L36" s="1">
        <v>1364.3826907301066</v>
      </c>
      <c r="M36" s="1">
        <v>1369.9515996718621</v>
      </c>
      <c r="N36" s="1">
        <v>1375.5205086136177</v>
      </c>
    </row>
    <row r="37" spans="1:14" x14ac:dyDescent="0.3">
      <c r="A37" t="s">
        <v>30</v>
      </c>
      <c r="B37">
        <v>12021</v>
      </c>
      <c r="C37" s="1">
        <v>1367.7953036126057</v>
      </c>
      <c r="D37" s="1">
        <v>1378.979239046887</v>
      </c>
      <c r="E37" s="1">
        <v>1414.7678324365872</v>
      </c>
      <c r="F37" s="1">
        <v>1439.3724903920061</v>
      </c>
      <c r="G37" s="1">
        <v>1440.4908839354343</v>
      </c>
      <c r="H37" s="1">
        <v>1452.7932129131436</v>
      </c>
      <c r="I37" s="1">
        <v>1452.7932129131436</v>
      </c>
      <c r="J37" s="1">
        <v>1455.03</v>
      </c>
      <c r="K37" s="1">
        <v>1453.9116064565719</v>
      </c>
      <c r="L37" s="1">
        <v>1465.0955418908532</v>
      </c>
      <c r="M37" s="1">
        <v>1480.7530514988471</v>
      </c>
      <c r="N37" s="1">
        <v>1493.0553804765564</v>
      </c>
    </row>
    <row r="38" spans="1:14" x14ac:dyDescent="0.3">
      <c r="A38" t="s">
        <v>30</v>
      </c>
      <c r="B38">
        <v>12025</v>
      </c>
      <c r="C38" s="1">
        <v>4060.9941009463723</v>
      </c>
      <c r="D38" s="1">
        <v>3977.3427530828794</v>
      </c>
      <c r="E38" s="1">
        <v>3871.3843791224549</v>
      </c>
      <c r="F38" s="1">
        <v>3908.1909721823918</v>
      </c>
      <c r="G38" s="1">
        <v>3885.8839460854601</v>
      </c>
      <c r="H38" s="1">
        <v>3931.6133495841696</v>
      </c>
      <c r="I38" s="1">
        <v>3920.4598365357042</v>
      </c>
      <c r="J38" s="1">
        <v>3889.23</v>
      </c>
      <c r="K38" s="1">
        <v>3881.4225408660741</v>
      </c>
      <c r="L38" s="1">
        <v>3864.6922712933756</v>
      </c>
      <c r="M38" s="1">
        <v>3847.9620017206767</v>
      </c>
      <c r="N38" s="1">
        <v>3831.2317321479782</v>
      </c>
    </row>
    <row r="39" spans="1:14" x14ac:dyDescent="0.3">
      <c r="A39" t="s">
        <v>30</v>
      </c>
      <c r="B39">
        <v>12026</v>
      </c>
      <c r="C39" s="1">
        <v>915.54433532934127</v>
      </c>
      <c r="D39" s="1">
        <v>922.19477844311382</v>
      </c>
      <c r="E39" s="1">
        <v>910.00229940119766</v>
      </c>
      <c r="F39" s="1">
        <v>928.84522155688626</v>
      </c>
      <c r="G39" s="1">
        <v>923.30318562874254</v>
      </c>
      <c r="H39" s="1">
        <v>924.41159281437126</v>
      </c>
      <c r="I39" s="1">
        <v>929.95362874251498</v>
      </c>
      <c r="J39" s="1">
        <v>925.52</v>
      </c>
      <c r="K39" s="1">
        <v>911.11070658682638</v>
      </c>
      <c r="L39" s="1">
        <v>908.89389221556883</v>
      </c>
      <c r="M39" s="1">
        <v>922.19477844311382</v>
      </c>
      <c r="N39" s="1">
        <v>936.60407185628742</v>
      </c>
    </row>
    <row r="40" spans="1:14" x14ac:dyDescent="0.3">
      <c r="A40" t="s">
        <v>30</v>
      </c>
      <c r="B40">
        <v>12029</v>
      </c>
      <c r="C40" s="1">
        <v>597.24011173184363</v>
      </c>
      <c r="D40" s="1">
        <v>595.01988826815636</v>
      </c>
      <c r="E40" s="1">
        <v>607.23111731843574</v>
      </c>
      <c r="F40" s="1">
        <v>589.46932960893855</v>
      </c>
      <c r="G40" s="1">
        <v>602.79067039106144</v>
      </c>
      <c r="H40" s="1">
        <v>591.6895530726257</v>
      </c>
      <c r="I40" s="1">
        <v>597.24011173184363</v>
      </c>
      <c r="J40" s="1">
        <v>596.13</v>
      </c>
      <c r="K40" s="1">
        <v>597.24011173184363</v>
      </c>
      <c r="L40" s="1">
        <v>601.68055865921792</v>
      </c>
      <c r="M40" s="1">
        <v>606.12100558659222</v>
      </c>
      <c r="N40" s="1">
        <v>598.35022346368714</v>
      </c>
    </row>
    <row r="41" spans="1:14" x14ac:dyDescent="0.3">
      <c r="A41" t="s">
        <v>30</v>
      </c>
      <c r="B41">
        <v>12035</v>
      </c>
      <c r="C41" s="1">
        <v>1097.0255420466058</v>
      </c>
      <c r="D41" s="1">
        <v>1116.0750151975683</v>
      </c>
      <c r="E41" s="1">
        <v>1105.99</v>
      </c>
      <c r="F41" s="1">
        <v>1103.7488855116515</v>
      </c>
      <c r="G41" s="1">
        <v>1100.3872137791286</v>
      </c>
      <c r="H41" s="1">
        <v>1104.8694427558257</v>
      </c>
      <c r="I41" s="1">
        <v>1104.8694427558257</v>
      </c>
      <c r="J41" s="1">
        <v>1105.99</v>
      </c>
      <c r="K41" s="1">
        <v>1118.3161296859168</v>
      </c>
      <c r="L41" s="1">
        <v>1125.0394731509625</v>
      </c>
      <c r="M41" s="1">
        <v>1134.0039311043565</v>
      </c>
      <c r="N41" s="1">
        <v>1131.7628166160082</v>
      </c>
    </row>
    <row r="42" spans="1:14" x14ac:dyDescent="0.3">
      <c r="A42" t="s">
        <v>30</v>
      </c>
      <c r="B42">
        <v>12040</v>
      </c>
      <c r="C42" s="1">
        <v>1111.6708682008368</v>
      </c>
      <c r="D42" s="1">
        <v>1107.2463075313808</v>
      </c>
      <c r="E42" s="1">
        <v>1095.0787656903765</v>
      </c>
      <c r="F42" s="1">
        <v>1092.8664853556486</v>
      </c>
      <c r="G42" s="1">
        <v>1078.4866631799164</v>
      </c>
      <c r="H42" s="1">
        <v>1066.3191213389121</v>
      </c>
      <c r="I42" s="1">
        <v>1055.2577196652719</v>
      </c>
      <c r="J42" s="1">
        <v>1057.47</v>
      </c>
      <c r="K42" s="1">
        <v>1064.1068410041842</v>
      </c>
      <c r="L42" s="1">
        <v>1066.3191213389121</v>
      </c>
      <c r="M42" s="1">
        <v>1087.3357845188284</v>
      </c>
      <c r="N42" s="1">
        <v>1101.7156066945606</v>
      </c>
    </row>
    <row r="43" spans="1:14" x14ac:dyDescent="0.3">
      <c r="A43" t="s">
        <v>30</v>
      </c>
      <c r="B43">
        <v>12041</v>
      </c>
      <c r="C43" s="1">
        <v>1076.0990070093458</v>
      </c>
      <c r="D43" s="1">
        <v>1058.2569509345794</v>
      </c>
      <c r="E43" s="1">
        <v>1018.1123247663552</v>
      </c>
      <c r="F43" s="1">
        <v>1005.8459112149533</v>
      </c>
      <c r="G43" s="1">
        <v>990.23411214953273</v>
      </c>
      <c r="H43" s="1">
        <v>976.85257009345798</v>
      </c>
      <c r="I43" s="1">
        <v>966.81641355140187</v>
      </c>
      <c r="J43" s="1">
        <v>954.55</v>
      </c>
      <c r="K43" s="1">
        <v>963.47102803738312</v>
      </c>
      <c r="L43" s="1">
        <v>966.81641355140187</v>
      </c>
      <c r="M43" s="1">
        <v>989.11898364485978</v>
      </c>
      <c r="N43" s="1">
        <v>1003.6156542056075</v>
      </c>
    </row>
    <row r="44" spans="1:14" x14ac:dyDescent="0.3">
      <c r="A44" t="s">
        <v>30</v>
      </c>
      <c r="B44">
        <v>13001</v>
      </c>
      <c r="C44" s="1">
        <v>485.93113043478263</v>
      </c>
      <c r="D44" s="1">
        <v>446.56171014492753</v>
      </c>
      <c r="E44" s="1">
        <v>418.44069565217393</v>
      </c>
      <c r="F44" s="1">
        <v>416.19101449275365</v>
      </c>
      <c r="G44" s="1">
        <v>403.81776811594204</v>
      </c>
      <c r="H44" s="1">
        <v>394.81904347826088</v>
      </c>
      <c r="I44" s="1">
        <v>390.31968115942027</v>
      </c>
      <c r="J44" s="1">
        <v>388.07</v>
      </c>
      <c r="K44" s="1">
        <v>398.19356521739132</v>
      </c>
      <c r="L44" s="1">
        <v>404.94260869565215</v>
      </c>
      <c r="M44" s="1">
        <v>413.94133333333332</v>
      </c>
      <c r="N44" s="1">
        <v>412.81649275362321</v>
      </c>
    </row>
    <row r="45" spans="1:14" x14ac:dyDescent="0.3">
      <c r="A45" t="s">
        <v>30</v>
      </c>
      <c r="B45">
        <v>13002</v>
      </c>
      <c r="C45" s="1">
        <v>161.94503937007875</v>
      </c>
      <c r="D45" s="1">
        <v>155.28976377952756</v>
      </c>
      <c r="E45" s="1">
        <v>145.30685039370078</v>
      </c>
      <c r="F45" s="1">
        <v>146.41606299212597</v>
      </c>
      <c r="G45" s="1">
        <v>143.08842519685038</v>
      </c>
      <c r="H45" s="1">
        <v>145.30685039370078</v>
      </c>
      <c r="I45" s="1">
        <v>141.97921259842519</v>
      </c>
      <c r="J45" s="1">
        <v>140.87</v>
      </c>
      <c r="K45" s="1">
        <v>143.08842519685038</v>
      </c>
      <c r="L45" s="1">
        <v>145.30685039370078</v>
      </c>
      <c r="M45" s="1">
        <v>147.52527559055119</v>
      </c>
      <c r="N45" s="1">
        <v>148.63448818897638</v>
      </c>
    </row>
    <row r="46" spans="1:14" x14ac:dyDescent="0.3">
      <c r="A46" t="s">
        <v>30</v>
      </c>
      <c r="B46">
        <v>13003</v>
      </c>
      <c r="C46" s="1">
        <v>888.23237388724033</v>
      </c>
      <c r="D46" s="1">
        <v>834.0313946587537</v>
      </c>
      <c r="E46" s="1">
        <v>787.57341246290798</v>
      </c>
      <c r="F46" s="1">
        <v>772.08741839762615</v>
      </c>
      <c r="G46" s="1">
        <v>763.23827893175076</v>
      </c>
      <c r="H46" s="1">
        <v>761.02599406528191</v>
      </c>
      <c r="I46" s="1">
        <v>756.60142433234421</v>
      </c>
      <c r="J46" s="1">
        <v>745.54</v>
      </c>
      <c r="K46" s="1">
        <v>745.54</v>
      </c>
      <c r="L46" s="1">
        <v>741.11543026706227</v>
      </c>
      <c r="M46" s="1">
        <v>741.11543026706227</v>
      </c>
      <c r="N46" s="1">
        <v>752.17685459940651</v>
      </c>
    </row>
    <row r="47" spans="1:14" x14ac:dyDescent="0.3">
      <c r="A47" t="s">
        <v>30</v>
      </c>
      <c r="B47">
        <v>13004</v>
      </c>
      <c r="C47" s="1">
        <v>727.38558064516133</v>
      </c>
      <c r="D47" s="1">
        <v>736.39345161290328</v>
      </c>
      <c r="E47" s="1">
        <v>726.2595967741936</v>
      </c>
      <c r="F47" s="1">
        <v>728.51156451612906</v>
      </c>
      <c r="G47" s="1">
        <v>708.24385483870969</v>
      </c>
      <c r="H47" s="1">
        <v>694.73204838709682</v>
      </c>
      <c r="I47" s="1">
        <v>694.73204838709682</v>
      </c>
      <c r="J47" s="1">
        <v>698.11</v>
      </c>
      <c r="K47" s="1">
        <v>701.4879516129032</v>
      </c>
      <c r="L47" s="1">
        <v>711.62180645161288</v>
      </c>
      <c r="M47" s="1">
        <v>718.37770967741938</v>
      </c>
      <c r="N47" s="1">
        <v>729.63754838709679</v>
      </c>
    </row>
    <row r="48" spans="1:14" x14ac:dyDescent="0.3">
      <c r="A48" t="s">
        <v>30</v>
      </c>
      <c r="B48">
        <v>13006</v>
      </c>
      <c r="C48" s="1">
        <v>356.54286738351254</v>
      </c>
      <c r="D48" s="1">
        <v>369.83017921146956</v>
      </c>
      <c r="E48" s="1">
        <v>356.54286738351254</v>
      </c>
      <c r="F48" s="1">
        <v>339.93372759856629</v>
      </c>
      <c r="G48" s="1">
        <v>320.0027598566308</v>
      </c>
      <c r="H48" s="1">
        <v>316.68093189964156</v>
      </c>
      <c r="I48" s="1">
        <v>312.25182795698925</v>
      </c>
      <c r="J48" s="1">
        <v>308.93</v>
      </c>
      <c r="K48" s="1">
        <v>310.03727598566309</v>
      </c>
      <c r="L48" s="1">
        <v>301.17906810035845</v>
      </c>
      <c r="M48" s="1">
        <v>298.96451612903223</v>
      </c>
      <c r="N48" s="1">
        <v>298.96451612903223</v>
      </c>
    </row>
    <row r="49" spans="1:14" x14ac:dyDescent="0.3">
      <c r="A49" t="s">
        <v>30</v>
      </c>
      <c r="B49">
        <v>13008</v>
      </c>
      <c r="C49" s="1">
        <v>1517.6818548387096</v>
      </c>
      <c r="D49" s="1">
        <v>1473.2076612903224</v>
      </c>
      <c r="E49" s="1">
        <v>1418.7267741935484</v>
      </c>
      <c r="F49" s="1">
        <v>1390.9304032258065</v>
      </c>
      <c r="G49" s="1">
        <v>1397.6015322580645</v>
      </c>
      <c r="H49" s="1">
        <v>1384.2592741935484</v>
      </c>
      <c r="I49" s="1">
        <v>1382.0355645161289</v>
      </c>
      <c r="J49" s="1">
        <v>1378.7</v>
      </c>
      <c r="K49" s="1">
        <v>1377.5881451612904</v>
      </c>
      <c r="L49" s="1">
        <v>1382.0355645161289</v>
      </c>
      <c r="M49" s="1">
        <v>1408.7200806451613</v>
      </c>
      <c r="N49" s="1">
        <v>1432.0690322580645</v>
      </c>
    </row>
    <row r="50" spans="1:14" x14ac:dyDescent="0.3">
      <c r="A50" t="s">
        <v>30</v>
      </c>
      <c r="B50">
        <v>13010</v>
      </c>
      <c r="C50" s="1">
        <v>297.25988929889297</v>
      </c>
      <c r="D50" s="1">
        <v>288.41944649446492</v>
      </c>
      <c r="E50" s="1">
        <v>278.4739483394834</v>
      </c>
      <c r="F50" s="1">
        <v>287.31439114391145</v>
      </c>
      <c r="G50" s="1">
        <v>280.6840590405904</v>
      </c>
      <c r="H50" s="1">
        <v>293.94472324723245</v>
      </c>
      <c r="I50" s="1">
        <v>293.94472324723245</v>
      </c>
      <c r="J50" s="1">
        <v>299.47000000000003</v>
      </c>
      <c r="K50" s="1">
        <v>296.1548339483395</v>
      </c>
      <c r="L50" s="1">
        <v>293.94472324723245</v>
      </c>
      <c r="M50" s="1">
        <v>296.1548339483395</v>
      </c>
      <c r="N50" s="1">
        <v>298.3649446494465</v>
      </c>
    </row>
    <row r="51" spans="1:14" x14ac:dyDescent="0.3">
      <c r="A51" t="s">
        <v>30</v>
      </c>
      <c r="B51">
        <v>13011</v>
      </c>
      <c r="C51" s="1">
        <v>1110.1200293255131</v>
      </c>
      <c r="D51" s="1">
        <v>1160.2257478005865</v>
      </c>
      <c r="E51" s="1">
        <v>1211.4449266862171</v>
      </c>
      <c r="F51" s="1">
        <v>1181.3814956011729</v>
      </c>
      <c r="G51" s="1">
        <v>1168.0199706744868</v>
      </c>
      <c r="H51" s="1">
        <v>1124.5950146627565</v>
      </c>
      <c r="I51" s="1">
        <v>1123.4815542521994</v>
      </c>
      <c r="J51" s="1">
        <v>1139.07</v>
      </c>
      <c r="K51" s="1">
        <v>1145.7507624633431</v>
      </c>
      <c r="L51" s="1">
        <v>1145.7507624633431</v>
      </c>
      <c r="M51" s="1">
        <v>1136.8430791788855</v>
      </c>
      <c r="N51" s="1">
        <v>1134.6161583577712</v>
      </c>
    </row>
    <row r="52" spans="1:14" x14ac:dyDescent="0.3">
      <c r="A52" t="s">
        <v>30</v>
      </c>
      <c r="B52">
        <v>13012</v>
      </c>
      <c r="C52" s="1">
        <v>335.91807121661719</v>
      </c>
      <c r="D52" s="1">
        <v>334.79459940652816</v>
      </c>
      <c r="E52" s="1">
        <v>350.52320474777446</v>
      </c>
      <c r="F52" s="1">
        <v>358.3875074183976</v>
      </c>
      <c r="G52" s="1">
        <v>372.99264094955493</v>
      </c>
      <c r="H52" s="1">
        <v>386.47430267062316</v>
      </c>
      <c r="I52" s="1">
        <v>381.98041543026704</v>
      </c>
      <c r="J52" s="1">
        <v>378.61</v>
      </c>
      <c r="K52" s="1">
        <v>372.99264094955493</v>
      </c>
      <c r="L52" s="1">
        <v>365.12833827893178</v>
      </c>
      <c r="M52" s="1">
        <v>367.37528189910978</v>
      </c>
      <c r="N52" s="1">
        <v>367.37528189910978</v>
      </c>
    </row>
    <row r="53" spans="1:14" x14ac:dyDescent="0.3">
      <c r="A53" t="s">
        <v>30</v>
      </c>
      <c r="B53">
        <v>13013</v>
      </c>
      <c r="C53" s="1">
        <v>364.35575091575095</v>
      </c>
      <c r="D53" s="1">
        <v>344.23794871794871</v>
      </c>
      <c r="E53" s="1">
        <v>329.70842490842489</v>
      </c>
      <c r="F53" s="1">
        <v>315.17890109890112</v>
      </c>
      <c r="G53" s="1">
        <v>309.59062271062271</v>
      </c>
      <c r="H53" s="1">
        <v>299.53172161172159</v>
      </c>
      <c r="I53" s="1">
        <v>305.12</v>
      </c>
      <c r="J53" s="1">
        <v>305.12</v>
      </c>
      <c r="K53" s="1">
        <v>316.29655677655677</v>
      </c>
      <c r="L53" s="1">
        <v>323.00249084249083</v>
      </c>
      <c r="M53" s="1">
        <v>321.88483516483518</v>
      </c>
      <c r="N53" s="1">
        <v>319.64952380952383</v>
      </c>
    </row>
    <row r="54" spans="1:14" x14ac:dyDescent="0.3">
      <c r="A54" t="s">
        <v>30</v>
      </c>
      <c r="B54">
        <v>13014</v>
      </c>
      <c r="C54" s="1">
        <v>1016.790911136108</v>
      </c>
      <c r="D54" s="1">
        <v>1021.2310461192351</v>
      </c>
      <c r="E54" s="1">
        <v>1016.790911136108</v>
      </c>
      <c r="F54" s="1">
        <v>1024.5611473565805</v>
      </c>
      <c r="G54" s="1">
        <v>1021.2310461192351</v>
      </c>
      <c r="H54" s="1">
        <v>1022.3410798650168</v>
      </c>
      <c r="I54" s="1">
        <v>1005.6905736782902</v>
      </c>
      <c r="J54" s="1">
        <v>986.81999999999994</v>
      </c>
      <c r="K54" s="1">
        <v>986.81999999999994</v>
      </c>
      <c r="L54" s="1">
        <v>982.37986501687283</v>
      </c>
      <c r="M54" s="1">
        <v>995.70026996625415</v>
      </c>
      <c r="N54" s="1">
        <v>1010.1307086614173</v>
      </c>
    </row>
    <row r="55" spans="1:14" x14ac:dyDescent="0.3">
      <c r="A55" t="s">
        <v>30</v>
      </c>
      <c r="B55">
        <v>13016</v>
      </c>
      <c r="C55" s="1">
        <v>342.80495356037153</v>
      </c>
      <c r="D55" s="1">
        <v>337.23993808049534</v>
      </c>
      <c r="E55" s="1">
        <v>346.14396284829724</v>
      </c>
      <c r="F55" s="1">
        <v>349.48297213622288</v>
      </c>
      <c r="G55" s="1">
        <v>358.38699690402478</v>
      </c>
      <c r="H55" s="1">
        <v>359.5</v>
      </c>
      <c r="I55" s="1">
        <v>361.72600619195049</v>
      </c>
      <c r="J55" s="1">
        <v>359.5</v>
      </c>
      <c r="K55" s="1">
        <v>363.95201238390092</v>
      </c>
      <c r="L55" s="1">
        <v>361.72600619195049</v>
      </c>
      <c r="M55" s="1">
        <v>363.95201238390092</v>
      </c>
      <c r="N55" s="1">
        <v>367.29102167182663</v>
      </c>
    </row>
    <row r="56" spans="1:14" x14ac:dyDescent="0.3">
      <c r="A56" t="s">
        <v>30</v>
      </c>
      <c r="B56">
        <v>13017</v>
      </c>
      <c r="C56" s="1">
        <v>687.20613065326631</v>
      </c>
      <c r="D56" s="1">
        <v>674.83417085427141</v>
      </c>
      <c r="E56" s="1">
        <v>674.83417085427141</v>
      </c>
      <c r="F56" s="1">
        <v>684.9566834170854</v>
      </c>
      <c r="G56" s="1">
        <v>687.20613065326631</v>
      </c>
      <c r="H56" s="1">
        <v>677.08361809045232</v>
      </c>
      <c r="I56" s="1">
        <v>675.95889447236186</v>
      </c>
      <c r="J56" s="1">
        <v>671.46</v>
      </c>
      <c r="K56" s="1">
        <v>665.83638190954775</v>
      </c>
      <c r="L56" s="1">
        <v>665.83638190954775</v>
      </c>
      <c r="M56" s="1">
        <v>678.20834170854266</v>
      </c>
      <c r="N56" s="1">
        <v>684.9566834170854</v>
      </c>
    </row>
    <row r="57" spans="1:14" x14ac:dyDescent="0.3">
      <c r="A57" t="s">
        <v>30</v>
      </c>
      <c r="B57">
        <v>13019</v>
      </c>
      <c r="C57" s="1">
        <v>552.0864429530202</v>
      </c>
      <c r="D57" s="1">
        <v>533.08751677852354</v>
      </c>
      <c r="E57" s="1">
        <v>509.61825503355703</v>
      </c>
      <c r="F57" s="1">
        <v>506.26550335570471</v>
      </c>
      <c r="G57" s="1">
        <v>505.14791946308725</v>
      </c>
      <c r="H57" s="1">
        <v>487.26657718120805</v>
      </c>
      <c r="I57" s="1">
        <v>492.8544966442953</v>
      </c>
      <c r="J57" s="1">
        <v>499.56</v>
      </c>
      <c r="K57" s="1">
        <v>504.03033557046979</v>
      </c>
      <c r="L57" s="1">
        <v>519.67651006711412</v>
      </c>
      <c r="M57" s="1">
        <v>516.3237583892618</v>
      </c>
      <c r="N57" s="1">
        <v>518.55892617449661</v>
      </c>
    </row>
    <row r="58" spans="1:14" x14ac:dyDescent="0.3">
      <c r="A58" t="s">
        <v>30</v>
      </c>
      <c r="B58">
        <v>13021</v>
      </c>
      <c r="C58" s="1">
        <v>365.3169934640523</v>
      </c>
      <c r="D58" s="1">
        <v>351.8283660130719</v>
      </c>
      <c r="E58" s="1">
        <v>339.46379084967322</v>
      </c>
      <c r="F58" s="1">
        <v>334.9675816993464</v>
      </c>
      <c r="G58" s="1">
        <v>333.84352941176473</v>
      </c>
      <c r="H58" s="1">
        <v>341.7118954248366</v>
      </c>
      <c r="I58" s="1">
        <v>345.0840522875817</v>
      </c>
      <c r="J58" s="1">
        <v>343.96</v>
      </c>
      <c r="K58" s="1">
        <v>347.33215686274508</v>
      </c>
      <c r="L58" s="1">
        <v>349.58026143790852</v>
      </c>
      <c r="M58" s="1">
        <v>342.83594771241832</v>
      </c>
      <c r="N58" s="1">
        <v>340.58784313725494</v>
      </c>
    </row>
    <row r="59" spans="1:14" x14ac:dyDescent="0.3">
      <c r="A59" t="s">
        <v>30</v>
      </c>
      <c r="B59">
        <v>13023</v>
      </c>
      <c r="C59" s="1">
        <v>338.48120300751879</v>
      </c>
      <c r="D59" s="1">
        <v>326.27368421052631</v>
      </c>
      <c r="E59" s="1">
        <v>302.96842105263158</v>
      </c>
      <c r="F59" s="1">
        <v>308.51729323308268</v>
      </c>
      <c r="G59" s="1">
        <v>300.74887218045114</v>
      </c>
      <c r="H59" s="1">
        <v>304.0781954887218</v>
      </c>
      <c r="I59" s="1">
        <v>296.30977443609021</v>
      </c>
      <c r="J59" s="1">
        <v>295.2</v>
      </c>
      <c r="K59" s="1">
        <v>298.5293233082707</v>
      </c>
      <c r="L59" s="1">
        <v>302.96842105263158</v>
      </c>
      <c r="M59" s="1">
        <v>309.62706766917296</v>
      </c>
      <c r="N59" s="1">
        <v>311.8466165413534</v>
      </c>
    </row>
    <row r="60" spans="1:14" x14ac:dyDescent="0.3">
      <c r="A60" t="s">
        <v>30</v>
      </c>
      <c r="B60">
        <v>13025</v>
      </c>
      <c r="C60" s="1">
        <v>1400.162691588785</v>
      </c>
      <c r="D60" s="1">
        <v>1338.2583925233644</v>
      </c>
      <c r="E60" s="1">
        <v>1296.6136822429908</v>
      </c>
      <c r="F60" s="1">
        <v>1233.5838504672897</v>
      </c>
      <c r="G60" s="1">
        <v>1208.8221308411214</v>
      </c>
      <c r="H60" s="1">
        <v>1189.6880747663552</v>
      </c>
      <c r="I60" s="1">
        <v>1193.0646728971963</v>
      </c>
      <c r="J60" s="1">
        <v>1204.32</v>
      </c>
      <c r="K60" s="1">
        <v>1224.5795887850468</v>
      </c>
      <c r="L60" s="1">
        <v>1234.7093831775701</v>
      </c>
      <c r="M60" s="1">
        <v>1227.9561869158879</v>
      </c>
      <c r="N60" s="1">
        <v>1224.5795887850468</v>
      </c>
    </row>
    <row r="61" spans="1:14" x14ac:dyDescent="0.3">
      <c r="A61" t="s">
        <v>30</v>
      </c>
      <c r="B61">
        <v>13029</v>
      </c>
      <c r="C61" s="1">
        <v>539.46923076923076</v>
      </c>
      <c r="D61" s="1">
        <v>519.44769230769225</v>
      </c>
      <c r="E61" s="1">
        <v>486.07846153846151</v>
      </c>
      <c r="F61" s="1">
        <v>489.4153846153846</v>
      </c>
      <c r="G61" s="1">
        <v>494.97692307692307</v>
      </c>
      <c r="H61" s="1">
        <v>492.75230769230768</v>
      </c>
      <c r="I61" s="1">
        <v>489.4153846153846</v>
      </c>
      <c r="J61" s="1">
        <v>477.18</v>
      </c>
      <c r="K61" s="1">
        <v>466.05692307692306</v>
      </c>
      <c r="L61" s="1">
        <v>457.15846153846155</v>
      </c>
      <c r="M61" s="1">
        <v>456.04615384615386</v>
      </c>
      <c r="N61" s="1">
        <v>462.72</v>
      </c>
    </row>
    <row r="62" spans="1:14" x14ac:dyDescent="0.3">
      <c r="A62" t="s">
        <v>30</v>
      </c>
      <c r="B62">
        <v>13031</v>
      </c>
      <c r="C62" s="1">
        <v>544.38263279445732</v>
      </c>
      <c r="D62" s="1">
        <v>552.25593533487302</v>
      </c>
      <c r="E62" s="1">
        <v>542.13311778290995</v>
      </c>
      <c r="F62" s="1">
        <v>539.88360277136258</v>
      </c>
      <c r="G62" s="1">
        <v>519.63796766743644</v>
      </c>
      <c r="H62" s="1">
        <v>496.01806004618936</v>
      </c>
      <c r="I62" s="1">
        <v>494.89330254041568</v>
      </c>
      <c r="J62" s="1">
        <v>487.02</v>
      </c>
      <c r="K62" s="1">
        <v>483.64572748267898</v>
      </c>
      <c r="L62" s="1">
        <v>479.14669745958429</v>
      </c>
      <c r="M62" s="1">
        <v>479.14669745958429</v>
      </c>
      <c r="N62" s="1">
        <v>476.89718244803697</v>
      </c>
    </row>
    <row r="63" spans="1:14" x14ac:dyDescent="0.3">
      <c r="A63" t="s">
        <v>30</v>
      </c>
      <c r="B63">
        <v>13035</v>
      </c>
      <c r="C63" s="1">
        <v>659.07036269430057</v>
      </c>
      <c r="D63" s="1">
        <v>692.13409326424869</v>
      </c>
      <c r="E63" s="1">
        <v>673.39797927461143</v>
      </c>
      <c r="F63" s="1">
        <v>672.29585492227977</v>
      </c>
      <c r="G63" s="1">
        <v>652.45761658031086</v>
      </c>
      <c r="H63" s="1">
        <v>621.59813471502594</v>
      </c>
      <c r="I63" s="1">
        <v>627.10875647668399</v>
      </c>
      <c r="J63" s="1">
        <v>638.13</v>
      </c>
      <c r="K63" s="1">
        <v>637.02787564766845</v>
      </c>
      <c r="L63" s="1">
        <v>643.64062176165805</v>
      </c>
      <c r="M63" s="1">
        <v>648.04911917098445</v>
      </c>
      <c r="N63" s="1">
        <v>656.86611398963726</v>
      </c>
    </row>
    <row r="64" spans="1:14" x14ac:dyDescent="0.3">
      <c r="A64" t="s">
        <v>30</v>
      </c>
      <c r="B64">
        <v>13036</v>
      </c>
      <c r="C64" s="1">
        <v>470.40529550827421</v>
      </c>
      <c r="D64" s="1">
        <v>489.40028368794327</v>
      </c>
      <c r="E64" s="1">
        <v>497.22174940898344</v>
      </c>
      <c r="F64" s="1">
        <v>501.691158392435</v>
      </c>
      <c r="G64" s="1">
        <v>492.75234042553188</v>
      </c>
      <c r="H64" s="1">
        <v>467.0532387706856</v>
      </c>
      <c r="I64" s="1">
        <v>469.28794326241132</v>
      </c>
      <c r="J64" s="1">
        <v>472.64</v>
      </c>
      <c r="K64" s="1">
        <v>481.5788179669031</v>
      </c>
      <c r="L64" s="1">
        <v>478.22676122931443</v>
      </c>
      <c r="M64" s="1">
        <v>479.34411347517732</v>
      </c>
      <c r="N64" s="1">
        <v>480.46146572104021</v>
      </c>
    </row>
    <row r="65" spans="1:14" x14ac:dyDescent="0.3">
      <c r="A65" t="s">
        <v>30</v>
      </c>
      <c r="B65">
        <v>13037</v>
      </c>
      <c r="C65" s="1">
        <v>514.07125523012553</v>
      </c>
      <c r="D65" s="1">
        <v>522.87761506276149</v>
      </c>
      <c r="E65" s="1">
        <v>527.28079497907947</v>
      </c>
      <c r="F65" s="1">
        <v>529.48238493723852</v>
      </c>
      <c r="G65" s="1">
        <v>522.87761506276149</v>
      </c>
      <c r="H65" s="1">
        <v>519.57523012552303</v>
      </c>
      <c r="I65" s="1">
        <v>525.07920502092054</v>
      </c>
      <c r="J65" s="1">
        <v>526.17999999999995</v>
      </c>
      <c r="K65" s="1">
        <v>522.87761506276149</v>
      </c>
      <c r="L65" s="1">
        <v>525.07920502092054</v>
      </c>
      <c r="M65" s="1">
        <v>525.07920502092054</v>
      </c>
      <c r="N65" s="1">
        <v>529.48238493723852</v>
      </c>
    </row>
    <row r="66" spans="1:14" x14ac:dyDescent="0.3">
      <c r="A66" t="s">
        <v>30</v>
      </c>
      <c r="B66">
        <v>13040</v>
      </c>
      <c r="C66" s="1">
        <v>2111.2800882028664</v>
      </c>
      <c r="D66" s="1">
        <v>2172.6545093715545</v>
      </c>
      <c r="E66" s="1">
        <v>2189.392987872106</v>
      </c>
      <c r="F66" s="1">
        <v>2163.7273208379274</v>
      </c>
      <c r="G66" s="1">
        <v>2100.1211025358325</v>
      </c>
      <c r="H66" s="1">
        <v>2019.7764057331863</v>
      </c>
      <c r="I66" s="1">
        <v>2013.0810143329659</v>
      </c>
      <c r="J66" s="1">
        <v>2024.24</v>
      </c>
      <c r="K66" s="1">
        <v>2036.5148842337376</v>
      </c>
      <c r="L66" s="1">
        <v>2048.7897684674754</v>
      </c>
      <c r="M66" s="1">
        <v>2059.9487541345093</v>
      </c>
      <c r="N66" s="1">
        <v>2071.1077398015436</v>
      </c>
    </row>
    <row r="67" spans="1:14" x14ac:dyDescent="0.3">
      <c r="A67" t="s">
        <v>30</v>
      </c>
      <c r="B67">
        <v>13044</v>
      </c>
      <c r="C67" s="1">
        <v>336.90792452830186</v>
      </c>
      <c r="D67" s="1">
        <v>351.22100628930815</v>
      </c>
      <c r="E67" s="1">
        <v>343.51396226415096</v>
      </c>
      <c r="F67" s="1">
        <v>360.0290566037736</v>
      </c>
      <c r="G67" s="1">
        <v>355.6250314465409</v>
      </c>
      <c r="H67" s="1">
        <v>364.43308176100629</v>
      </c>
      <c r="I67" s="1">
        <v>356.72603773584905</v>
      </c>
      <c r="J67" s="1">
        <v>350.12</v>
      </c>
      <c r="K67" s="1">
        <v>339.10993710691821</v>
      </c>
      <c r="L67" s="1">
        <v>334.70591194968551</v>
      </c>
      <c r="M67" s="1">
        <v>330.30188679245282</v>
      </c>
      <c r="N67" s="1">
        <v>341.31194968553461</v>
      </c>
    </row>
    <row r="68" spans="1:14" x14ac:dyDescent="0.3">
      <c r="A68" t="s">
        <v>30</v>
      </c>
      <c r="B68">
        <v>13046</v>
      </c>
      <c r="C68" s="1">
        <v>498.3028272251309</v>
      </c>
      <c r="D68" s="1">
        <v>485.95748691099476</v>
      </c>
      <c r="E68" s="1">
        <v>450.04376963350785</v>
      </c>
      <c r="F68" s="1">
        <v>444.4322513089005</v>
      </c>
      <c r="G68" s="1">
        <v>439.94303664921466</v>
      </c>
      <c r="H68" s="1">
        <v>437.69842931937171</v>
      </c>
      <c r="I68" s="1">
        <v>428.72</v>
      </c>
      <c r="J68" s="1">
        <v>428.72</v>
      </c>
      <c r="K68" s="1">
        <v>432.08691099476437</v>
      </c>
      <c r="L68" s="1">
        <v>436.57612565445027</v>
      </c>
      <c r="M68" s="1">
        <v>436.57612565445027</v>
      </c>
      <c r="N68" s="1">
        <v>437.69842931937171</v>
      </c>
    </row>
    <row r="69" spans="1:14" x14ac:dyDescent="0.3">
      <c r="A69" t="s">
        <v>30</v>
      </c>
      <c r="B69">
        <v>13049</v>
      </c>
      <c r="C69" s="1">
        <v>838.59838304552591</v>
      </c>
      <c r="D69" s="1">
        <v>820.63643642072213</v>
      </c>
      <c r="E69" s="1">
        <v>783.58992150706433</v>
      </c>
      <c r="F69" s="1">
        <v>742.05291993720562</v>
      </c>
      <c r="G69" s="1">
        <v>733.07194662480379</v>
      </c>
      <c r="H69" s="1">
        <v>724.09097331240184</v>
      </c>
      <c r="I69" s="1">
        <v>727.45883830455261</v>
      </c>
      <c r="J69" s="1">
        <v>715.11</v>
      </c>
      <c r="K69" s="1">
        <v>721.84572998430144</v>
      </c>
      <c r="L69" s="1">
        <v>729.70408163265301</v>
      </c>
      <c r="M69" s="1">
        <v>737.5624332810047</v>
      </c>
      <c r="N69" s="1">
        <v>749.9112715855573</v>
      </c>
    </row>
    <row r="70" spans="1:14" x14ac:dyDescent="0.3">
      <c r="A70" t="s">
        <v>30</v>
      </c>
      <c r="B70">
        <v>13053</v>
      </c>
      <c r="C70" s="1">
        <v>562.60876623376623</v>
      </c>
      <c r="D70" s="1">
        <v>507.80194805194805</v>
      </c>
      <c r="E70" s="1">
        <v>524.5795454545455</v>
      </c>
      <c r="F70" s="1">
        <v>511.15746753246754</v>
      </c>
      <c r="G70" s="1">
        <v>523.46103896103898</v>
      </c>
      <c r="H70" s="1">
        <v>526.81655844155841</v>
      </c>
      <c r="I70" s="1">
        <v>522.34253246753246</v>
      </c>
      <c r="J70" s="1">
        <v>516.75</v>
      </c>
      <c r="K70" s="1">
        <v>502.20941558441558</v>
      </c>
      <c r="L70" s="1">
        <v>502.20941558441558</v>
      </c>
      <c r="M70" s="1">
        <v>510.03896103896102</v>
      </c>
      <c r="N70" s="1">
        <v>523.46103896103898</v>
      </c>
    </row>
    <row r="71" spans="1:14" x14ac:dyDescent="0.3">
      <c r="A71" t="s">
        <v>31</v>
      </c>
      <c r="B71">
        <v>21001</v>
      </c>
      <c r="C71" s="1">
        <v>2292.0175991649271</v>
      </c>
      <c r="D71" s="1">
        <v>2276.3800521920666</v>
      </c>
      <c r="E71" s="1">
        <v>2223.8825730688936</v>
      </c>
      <c r="F71" s="1">
        <v>2192.6074791231731</v>
      </c>
      <c r="G71" s="1">
        <v>2150.1627087682673</v>
      </c>
      <c r="H71" s="1">
        <v>2128.9403235908139</v>
      </c>
      <c r="I71" s="1">
        <v>2131.1742588726515</v>
      </c>
      <c r="J71" s="1">
        <v>2140.11</v>
      </c>
      <c r="K71" s="1">
        <v>2157.9814822546973</v>
      </c>
      <c r="L71" s="1">
        <v>2179.2038674321502</v>
      </c>
      <c r="M71" s="1">
        <v>2207.128058455115</v>
      </c>
      <c r="N71" s="1">
        <v>2227.2334759916494</v>
      </c>
    </row>
    <row r="72" spans="1:14" x14ac:dyDescent="0.3">
      <c r="A72" t="s">
        <v>31</v>
      </c>
      <c r="B72">
        <v>21002</v>
      </c>
      <c r="C72" s="1">
        <v>420.44704545454545</v>
      </c>
      <c r="D72" s="1">
        <v>420.44704545454545</v>
      </c>
      <c r="E72" s="1">
        <v>419.32883522727275</v>
      </c>
      <c r="F72" s="1">
        <v>405.91031250000003</v>
      </c>
      <c r="G72" s="1">
        <v>401.43747159090907</v>
      </c>
      <c r="H72" s="1">
        <v>396.96463068181816</v>
      </c>
      <c r="I72" s="1">
        <v>395.84642045454547</v>
      </c>
      <c r="J72" s="1">
        <v>393.61</v>
      </c>
      <c r="K72" s="1">
        <v>392.49178977272726</v>
      </c>
      <c r="L72" s="1">
        <v>391.37357954545456</v>
      </c>
      <c r="M72" s="1">
        <v>392.49178977272726</v>
      </c>
      <c r="N72" s="1">
        <v>392.49178977272726</v>
      </c>
    </row>
    <row r="73" spans="1:14" x14ac:dyDescent="0.3">
      <c r="A73" t="s">
        <v>31</v>
      </c>
      <c r="B73">
        <v>21003</v>
      </c>
      <c r="C73" s="1">
        <v>601.95712643678155</v>
      </c>
      <c r="D73" s="1">
        <v>605.33890804597695</v>
      </c>
      <c r="E73" s="1">
        <v>596.32082375478922</v>
      </c>
      <c r="F73" s="1">
        <v>583.92095785440608</v>
      </c>
      <c r="G73" s="1">
        <v>579.41191570881222</v>
      </c>
      <c r="H73" s="1">
        <v>576.03013409961682</v>
      </c>
      <c r="I73" s="1">
        <v>581.66643678160915</v>
      </c>
      <c r="J73" s="1">
        <v>588.42999999999995</v>
      </c>
      <c r="K73" s="1">
        <v>595.19356321839075</v>
      </c>
      <c r="L73" s="1">
        <v>601.95712643678155</v>
      </c>
      <c r="M73" s="1">
        <v>610.9752107279694</v>
      </c>
      <c r="N73" s="1">
        <v>616.61151340996162</v>
      </c>
    </row>
    <row r="74" spans="1:14" x14ac:dyDescent="0.3">
      <c r="A74" t="s">
        <v>31</v>
      </c>
      <c r="B74">
        <v>21004</v>
      </c>
      <c r="C74" s="1">
        <v>2755.5671304347825</v>
      </c>
      <c r="D74" s="1">
        <v>2723.2535652173915</v>
      </c>
      <c r="E74" s="1">
        <v>2700.9683478260868</v>
      </c>
      <c r="F74" s="1">
        <v>2628.5413913043476</v>
      </c>
      <c r="G74" s="1">
        <v>2582.856695652174</v>
      </c>
      <c r="H74" s="1">
        <v>2553.8859130434785</v>
      </c>
      <c r="I74" s="1">
        <v>2556.1144347826089</v>
      </c>
      <c r="J74" s="1">
        <v>2562.8000000000002</v>
      </c>
      <c r="K74" s="1">
        <v>2577.2853913043477</v>
      </c>
      <c r="L74" s="1">
        <v>2595.1135652173912</v>
      </c>
      <c r="M74" s="1">
        <v>2618.5130434782609</v>
      </c>
      <c r="N74" s="1">
        <v>2636.3412173913043</v>
      </c>
    </row>
    <row r="75" spans="1:14" x14ac:dyDescent="0.3">
      <c r="A75" t="s">
        <v>31</v>
      </c>
      <c r="B75">
        <v>21005</v>
      </c>
      <c r="C75" s="1">
        <v>579.75</v>
      </c>
      <c r="D75" s="1">
        <v>580.85428571428565</v>
      </c>
      <c r="E75" s="1">
        <v>558.76857142857148</v>
      </c>
      <c r="F75" s="1">
        <v>544.41285714285709</v>
      </c>
      <c r="G75" s="1">
        <v>530.05714285714282</v>
      </c>
      <c r="H75" s="1">
        <v>522.3271428571428</v>
      </c>
      <c r="I75" s="1">
        <v>520.11857142857139</v>
      </c>
      <c r="J75" s="1">
        <v>517.91</v>
      </c>
      <c r="K75" s="1">
        <v>517.91</v>
      </c>
      <c r="L75" s="1">
        <v>516.80571428571432</v>
      </c>
      <c r="M75" s="1">
        <v>517.91</v>
      </c>
      <c r="N75" s="1">
        <v>519.01428571428573</v>
      </c>
    </row>
    <row r="76" spans="1:14" x14ac:dyDescent="0.3">
      <c r="A76" t="s">
        <v>31</v>
      </c>
      <c r="B76">
        <v>21006</v>
      </c>
      <c r="C76" s="1">
        <v>621.97342756183741</v>
      </c>
      <c r="D76" s="1">
        <v>625.3293992932862</v>
      </c>
      <c r="E76" s="1">
        <v>617.49879858657243</v>
      </c>
      <c r="F76" s="1">
        <v>613.02416961130746</v>
      </c>
      <c r="G76" s="1">
        <v>608.54954063604237</v>
      </c>
      <c r="H76" s="1">
        <v>616.38014134275613</v>
      </c>
      <c r="I76" s="1">
        <v>625.3293992932862</v>
      </c>
      <c r="J76" s="1">
        <v>633.16</v>
      </c>
      <c r="K76" s="1">
        <v>639.87194346289755</v>
      </c>
      <c r="L76" s="1">
        <v>647.70254416961131</v>
      </c>
      <c r="M76" s="1">
        <v>656.65180212014138</v>
      </c>
      <c r="N76" s="1">
        <v>662.24508833922255</v>
      </c>
    </row>
    <row r="77" spans="1:14" x14ac:dyDescent="0.3">
      <c r="A77" t="s">
        <v>31</v>
      </c>
      <c r="B77">
        <v>21007</v>
      </c>
      <c r="C77" s="1">
        <v>459.59762376237626</v>
      </c>
      <c r="D77" s="1">
        <v>475.06485148514849</v>
      </c>
      <c r="E77" s="1">
        <v>475.06485148514849</v>
      </c>
      <c r="F77" s="1">
        <v>460.70242574257423</v>
      </c>
      <c r="G77" s="1">
        <v>450.75920792079205</v>
      </c>
      <c r="H77" s="1">
        <v>447.44480198019801</v>
      </c>
      <c r="I77" s="1">
        <v>447.44480198019801</v>
      </c>
      <c r="J77" s="1">
        <v>446.34</v>
      </c>
      <c r="K77" s="1">
        <v>446.34</v>
      </c>
      <c r="L77" s="1">
        <v>445.235198019802</v>
      </c>
      <c r="M77" s="1">
        <v>446.34</v>
      </c>
      <c r="N77" s="1">
        <v>447.44480198019801</v>
      </c>
    </row>
    <row r="78" spans="1:14" x14ac:dyDescent="0.3">
      <c r="A78" t="s">
        <v>31</v>
      </c>
      <c r="B78">
        <v>21008</v>
      </c>
      <c r="C78" s="1">
        <v>465.11176334106727</v>
      </c>
      <c r="D78" s="1">
        <v>478.75807424593967</v>
      </c>
      <c r="E78" s="1">
        <v>490.13</v>
      </c>
      <c r="F78" s="1">
        <v>483.3068445475638</v>
      </c>
      <c r="G78" s="1">
        <v>481.03245939675173</v>
      </c>
      <c r="H78" s="1">
        <v>478.75807424593967</v>
      </c>
      <c r="I78" s="1">
        <v>485.58122969837586</v>
      </c>
      <c r="J78" s="1">
        <v>490.13</v>
      </c>
      <c r="K78" s="1">
        <v>496.95315545243619</v>
      </c>
      <c r="L78" s="1">
        <v>504.91350348027839</v>
      </c>
      <c r="M78" s="1">
        <v>511.73665893271459</v>
      </c>
      <c r="N78" s="1">
        <v>517.42262180974478</v>
      </c>
    </row>
    <row r="79" spans="1:14" x14ac:dyDescent="0.3">
      <c r="A79" t="s">
        <v>31</v>
      </c>
      <c r="B79">
        <v>21009</v>
      </c>
      <c r="C79" s="1">
        <v>313.26870588235295</v>
      </c>
      <c r="D79" s="1">
        <v>314.37176470588236</v>
      </c>
      <c r="E79" s="1">
        <v>303.34117647058827</v>
      </c>
      <c r="F79" s="1">
        <v>294.51670588235294</v>
      </c>
      <c r="G79" s="1">
        <v>286.79529411764707</v>
      </c>
      <c r="H79" s="1">
        <v>282.38305882352944</v>
      </c>
      <c r="I79" s="1">
        <v>282.38305882352944</v>
      </c>
      <c r="J79" s="1">
        <v>281.27999999999997</v>
      </c>
      <c r="K79" s="1">
        <v>281.27999999999997</v>
      </c>
      <c r="L79" s="1">
        <v>280.17694117647056</v>
      </c>
      <c r="M79" s="1">
        <v>280.17694117647056</v>
      </c>
      <c r="N79" s="1">
        <v>281.27999999999997</v>
      </c>
    </row>
    <row r="80" spans="1:14" x14ac:dyDescent="0.3">
      <c r="A80" t="s">
        <v>31</v>
      </c>
      <c r="B80">
        <v>21010</v>
      </c>
      <c r="C80" s="1">
        <v>1289.0060846084609</v>
      </c>
      <c r="D80" s="1">
        <v>1286.7682268226822</v>
      </c>
      <c r="E80" s="1">
        <v>1268.8653645364536</v>
      </c>
      <c r="F80" s="1">
        <v>1238.6542844284429</v>
      </c>
      <c r="G80" s="1">
        <v>1228.5839243924393</v>
      </c>
      <c r="H80" s="1">
        <v>1222.9892799279928</v>
      </c>
      <c r="I80" s="1">
        <v>1231.9407110711072</v>
      </c>
      <c r="J80" s="1">
        <v>1243.1300000000001</v>
      </c>
      <c r="K80" s="1">
        <v>1255.4382178217822</v>
      </c>
      <c r="L80" s="1">
        <v>1272.2221512151216</v>
      </c>
      <c r="M80" s="1">
        <v>1291.2439423942394</v>
      </c>
      <c r="N80" s="1">
        <v>1303.5521602160215</v>
      </c>
    </row>
    <row r="81" spans="1:14" x14ac:dyDescent="0.3">
      <c r="A81" t="s">
        <v>31</v>
      </c>
      <c r="B81">
        <v>21011</v>
      </c>
      <c r="C81" s="1">
        <v>552.85941422594146</v>
      </c>
      <c r="D81" s="1">
        <v>555.11598326359831</v>
      </c>
      <c r="E81" s="1">
        <v>547.21799163179912</v>
      </c>
      <c r="F81" s="1">
        <v>535.93514644351467</v>
      </c>
      <c r="G81" s="1">
        <v>531.42200836820086</v>
      </c>
      <c r="H81" s="1">
        <v>529.1654393305439</v>
      </c>
      <c r="I81" s="1">
        <v>533.67857740585771</v>
      </c>
      <c r="J81" s="1">
        <v>539.32000000000005</v>
      </c>
      <c r="K81" s="1">
        <v>546.0897071129707</v>
      </c>
      <c r="L81" s="1">
        <v>552.85941422594146</v>
      </c>
      <c r="M81" s="1">
        <v>559.62912133891211</v>
      </c>
      <c r="N81" s="1">
        <v>566.39882845188288</v>
      </c>
    </row>
    <row r="82" spans="1:14" x14ac:dyDescent="0.3">
      <c r="A82" t="s">
        <v>31</v>
      </c>
      <c r="B82">
        <v>21012</v>
      </c>
      <c r="C82" s="1">
        <v>1411.140439932318</v>
      </c>
      <c r="D82" s="1">
        <v>1402.1522842639595</v>
      </c>
      <c r="E82" s="1">
        <v>1370.6937394247038</v>
      </c>
      <c r="F82" s="1">
        <v>1339.2351945854484</v>
      </c>
      <c r="G82" s="1">
        <v>1321.2588832487309</v>
      </c>
      <c r="H82" s="1">
        <v>1313.394247038917</v>
      </c>
      <c r="I82" s="1">
        <v>1320.1353637901861</v>
      </c>
      <c r="J82" s="1">
        <v>1328</v>
      </c>
      <c r="K82" s="1">
        <v>1340.3587140439931</v>
      </c>
      <c r="L82" s="1">
        <v>1354.9644670050761</v>
      </c>
      <c r="M82" s="1">
        <v>1372.9407783417935</v>
      </c>
      <c r="N82" s="1">
        <v>1386.4230118443315</v>
      </c>
    </row>
    <row r="83" spans="1:14" x14ac:dyDescent="0.3">
      <c r="A83" t="s">
        <v>31</v>
      </c>
      <c r="B83">
        <v>21013</v>
      </c>
      <c r="C83" s="1">
        <v>404.3836056338028</v>
      </c>
      <c r="D83" s="1">
        <v>418.74695774647887</v>
      </c>
      <c r="E83" s="1">
        <v>418.74695774647887</v>
      </c>
      <c r="F83" s="1">
        <v>406.59335211267603</v>
      </c>
      <c r="G83" s="1">
        <v>397.75436619718312</v>
      </c>
      <c r="H83" s="1">
        <v>394.43974647887325</v>
      </c>
      <c r="I83" s="1">
        <v>393.3348732394366</v>
      </c>
      <c r="J83" s="1">
        <v>392.23</v>
      </c>
      <c r="K83" s="1">
        <v>392.23</v>
      </c>
      <c r="L83" s="1">
        <v>392.23</v>
      </c>
      <c r="M83" s="1">
        <v>393.3348732394366</v>
      </c>
      <c r="N83" s="1">
        <v>393.3348732394366</v>
      </c>
    </row>
    <row r="84" spans="1:14" x14ac:dyDescent="0.3">
      <c r="A84" t="s">
        <v>31</v>
      </c>
      <c r="B84">
        <v>21014</v>
      </c>
      <c r="C84" s="1">
        <v>149.3601652892562</v>
      </c>
      <c r="D84" s="1">
        <v>147.13090909090909</v>
      </c>
      <c r="E84" s="1">
        <v>140.44314049586777</v>
      </c>
      <c r="F84" s="1">
        <v>137.09925619834712</v>
      </c>
      <c r="G84" s="1">
        <v>133.75537190082645</v>
      </c>
      <c r="H84" s="1">
        <v>133.75537190082645</v>
      </c>
      <c r="I84" s="1">
        <v>134.87</v>
      </c>
      <c r="J84" s="1">
        <v>134.87</v>
      </c>
      <c r="K84" s="1">
        <v>134.87</v>
      </c>
      <c r="L84" s="1">
        <v>134.87</v>
      </c>
      <c r="M84" s="1">
        <v>135.98462809917356</v>
      </c>
      <c r="N84" s="1">
        <v>135.98462809917356</v>
      </c>
    </row>
    <row r="85" spans="1:14" x14ac:dyDescent="0.3">
      <c r="A85" t="s">
        <v>31</v>
      </c>
      <c r="B85">
        <v>21015</v>
      </c>
      <c r="C85" s="1">
        <v>1534.3936561743342</v>
      </c>
      <c r="D85" s="1">
        <v>1505.4218079096045</v>
      </c>
      <c r="E85" s="1">
        <v>1441.9066020984665</v>
      </c>
      <c r="F85" s="1">
        <v>1406.2489426957222</v>
      </c>
      <c r="G85" s="1">
        <v>1378.3913962873285</v>
      </c>
      <c r="H85" s="1">
        <v>1373.9341888619854</v>
      </c>
      <c r="I85" s="1">
        <v>1379.5056981436642</v>
      </c>
      <c r="J85" s="1">
        <v>1380.62</v>
      </c>
      <c r="K85" s="1">
        <v>1383.9629055690073</v>
      </c>
      <c r="L85" s="1">
        <v>1386.1915092816787</v>
      </c>
      <c r="M85" s="1">
        <v>1389.5344148506861</v>
      </c>
      <c r="N85" s="1">
        <v>1396.2202259887006</v>
      </c>
    </row>
    <row r="86" spans="1:14" x14ac:dyDescent="0.3">
      <c r="A86" t="s">
        <v>31</v>
      </c>
      <c r="B86">
        <v>21016</v>
      </c>
      <c r="C86" s="1">
        <v>714.08865224625629</v>
      </c>
      <c r="D86" s="1">
        <v>708.45703826955071</v>
      </c>
      <c r="E86" s="1">
        <v>710.70968386023299</v>
      </c>
      <c r="F86" s="1">
        <v>694.94116472545761</v>
      </c>
      <c r="G86" s="1">
        <v>685.93058236272873</v>
      </c>
      <c r="H86" s="1">
        <v>681.4252911813644</v>
      </c>
      <c r="I86" s="1">
        <v>680.29896838602326</v>
      </c>
      <c r="J86" s="1">
        <v>676.92</v>
      </c>
      <c r="K86" s="1">
        <v>676.92</v>
      </c>
      <c r="L86" s="1">
        <v>675.79367720465893</v>
      </c>
      <c r="M86" s="1">
        <v>675.79367720465893</v>
      </c>
      <c r="N86" s="1">
        <v>674.6673544093178</v>
      </c>
    </row>
    <row r="87" spans="1:14" x14ac:dyDescent="0.3">
      <c r="A87" t="s">
        <v>31</v>
      </c>
      <c r="B87">
        <v>21017</v>
      </c>
      <c r="C87" s="1">
        <v>297.19357429718877</v>
      </c>
      <c r="D87" s="1">
        <v>296.07630522088351</v>
      </c>
      <c r="E87" s="1">
        <v>296.07630522088351</v>
      </c>
      <c r="F87" s="1">
        <v>287.13815261044175</v>
      </c>
      <c r="G87" s="1">
        <v>282.66907630522087</v>
      </c>
      <c r="H87" s="1">
        <v>280.43453815261046</v>
      </c>
      <c r="I87" s="1">
        <v>279.31726907630519</v>
      </c>
      <c r="J87" s="1">
        <v>278.2</v>
      </c>
      <c r="K87" s="1">
        <v>277.08273092369478</v>
      </c>
      <c r="L87" s="1">
        <v>277.08273092369478</v>
      </c>
      <c r="M87" s="1">
        <v>277.08273092369478</v>
      </c>
      <c r="N87" s="1">
        <v>277.08273092369478</v>
      </c>
    </row>
    <row r="88" spans="1:14" x14ac:dyDescent="0.3">
      <c r="A88" t="s">
        <v>31</v>
      </c>
      <c r="B88">
        <v>21018</v>
      </c>
      <c r="C88" s="1">
        <v>563.05185185185189</v>
      </c>
      <c r="D88" s="1">
        <v>539.21296296296293</v>
      </c>
      <c r="E88" s="1">
        <v>517.64444444444439</v>
      </c>
      <c r="F88" s="1">
        <v>508.56296296296296</v>
      </c>
      <c r="G88" s="1">
        <v>496.07592592592596</v>
      </c>
      <c r="H88" s="1">
        <v>493.80555555555554</v>
      </c>
      <c r="I88" s="1">
        <v>491.53518518518518</v>
      </c>
      <c r="J88" s="1">
        <v>490.4</v>
      </c>
      <c r="K88" s="1">
        <v>490.4</v>
      </c>
      <c r="L88" s="1">
        <v>489.26481481481483</v>
      </c>
      <c r="M88" s="1">
        <v>490.4</v>
      </c>
      <c r="N88" s="1">
        <v>490.4</v>
      </c>
    </row>
    <row r="89" spans="1:14" x14ac:dyDescent="0.3">
      <c r="A89" t="s">
        <v>31</v>
      </c>
      <c r="B89">
        <v>21019</v>
      </c>
      <c r="C89" s="1">
        <v>594.27018595041318</v>
      </c>
      <c r="D89" s="1">
        <v>576.36373966942153</v>
      </c>
      <c r="E89" s="1">
        <v>565.17221074380166</v>
      </c>
      <c r="F89" s="1">
        <v>550.62322314049584</v>
      </c>
      <c r="G89" s="1">
        <v>541.66999999999996</v>
      </c>
      <c r="H89" s="1">
        <v>539.43169421487607</v>
      </c>
      <c r="I89" s="1">
        <v>539.43169421487607</v>
      </c>
      <c r="J89" s="1">
        <v>541.66999999999996</v>
      </c>
      <c r="K89" s="1">
        <v>541.66999999999996</v>
      </c>
      <c r="L89" s="1">
        <v>540.55084710743802</v>
      </c>
      <c r="M89" s="1">
        <v>540.55084710743802</v>
      </c>
      <c r="N89" s="1">
        <v>540.55084710743802</v>
      </c>
    </row>
    <row r="90" spans="1:14" x14ac:dyDescent="0.3">
      <c r="A90" t="s">
        <v>34</v>
      </c>
      <c r="B90">
        <v>23002</v>
      </c>
      <c r="C90" s="1">
        <v>1489.8735788630904</v>
      </c>
      <c r="D90" s="1">
        <v>1511.2056044835867</v>
      </c>
      <c r="E90" s="1">
        <v>1488.7508406725381</v>
      </c>
      <c r="F90" s="1">
        <v>1447.2095276220975</v>
      </c>
      <c r="G90" s="1">
        <v>1423.6320256204963</v>
      </c>
      <c r="H90" s="1">
        <v>1400.054523618895</v>
      </c>
      <c r="I90" s="1">
        <v>1395.5635708566854</v>
      </c>
      <c r="J90" s="1">
        <v>1402.3</v>
      </c>
      <c r="K90" s="1">
        <v>1411.2819055244195</v>
      </c>
      <c r="L90" s="1">
        <v>1419.1410728582866</v>
      </c>
      <c r="M90" s="1">
        <v>1433.7366693354684</v>
      </c>
      <c r="N90" s="1">
        <v>1439.3503602882306</v>
      </c>
    </row>
    <row r="91" spans="1:14" x14ac:dyDescent="0.3">
      <c r="A91" t="s">
        <v>34</v>
      </c>
      <c r="B91">
        <v>23003</v>
      </c>
      <c r="C91" s="1">
        <v>1092.0067066521265</v>
      </c>
      <c r="D91" s="1">
        <v>1089.7758451472191</v>
      </c>
      <c r="E91" s="1">
        <v>1089.7758451472191</v>
      </c>
      <c r="F91" s="1">
        <v>1049.6203380588877</v>
      </c>
      <c r="G91" s="1">
        <v>1029.542584514722</v>
      </c>
      <c r="H91" s="1">
        <v>1008.3494002181025</v>
      </c>
      <c r="I91" s="1">
        <v>1017.2728462377318</v>
      </c>
      <c r="J91" s="1">
        <v>1022.85</v>
      </c>
      <c r="K91" s="1">
        <v>1018.3882769901854</v>
      </c>
      <c r="L91" s="1">
        <v>1012.8111232279171</v>
      </c>
      <c r="M91" s="1">
        <v>1012.8111232279171</v>
      </c>
      <c r="N91" s="1">
        <v>1009.4648309705561</v>
      </c>
    </row>
    <row r="92" spans="1:14" x14ac:dyDescent="0.3">
      <c r="A92" t="s">
        <v>34</v>
      </c>
      <c r="B92">
        <v>23009</v>
      </c>
      <c r="C92" s="1">
        <v>155.91166666666666</v>
      </c>
      <c r="D92" s="1">
        <v>150.30333333333334</v>
      </c>
      <c r="E92" s="1">
        <v>146.93833333333333</v>
      </c>
      <c r="F92" s="1">
        <v>144.69499999999999</v>
      </c>
      <c r="G92" s="1">
        <v>142.45166666666665</v>
      </c>
      <c r="H92" s="1">
        <v>140.20833333333334</v>
      </c>
      <c r="I92" s="1">
        <v>139.08666666666667</v>
      </c>
      <c r="J92" s="1">
        <v>141.33000000000001</v>
      </c>
      <c r="K92" s="1">
        <v>143.57333333333332</v>
      </c>
      <c r="L92" s="1">
        <v>142.45166666666665</v>
      </c>
      <c r="M92" s="1">
        <v>143.57333333333332</v>
      </c>
      <c r="N92" s="1">
        <v>141.33000000000001</v>
      </c>
    </row>
    <row r="93" spans="1:14" x14ac:dyDescent="0.3">
      <c r="A93" t="s">
        <v>34</v>
      </c>
      <c r="B93">
        <v>23016</v>
      </c>
      <c r="C93" s="1">
        <v>1723.7050777202073</v>
      </c>
      <c r="D93" s="1">
        <v>1720.3731735751296</v>
      </c>
      <c r="E93" s="1">
        <v>1720.3731735751296</v>
      </c>
      <c r="F93" s="1">
        <v>1688.1647668393782</v>
      </c>
      <c r="G93" s="1">
        <v>1679.2796891191711</v>
      </c>
      <c r="H93" s="1">
        <v>1679.2796891191711</v>
      </c>
      <c r="I93" s="1">
        <v>1691.4966709844559</v>
      </c>
      <c r="J93" s="1">
        <v>1714.82</v>
      </c>
      <c r="K93" s="1">
        <v>1723.7050777202073</v>
      </c>
      <c r="L93" s="1">
        <v>1728.1476165803108</v>
      </c>
      <c r="M93" s="1">
        <v>1740.3645984455959</v>
      </c>
      <c r="N93" s="1">
        <v>1757.0241191709845</v>
      </c>
    </row>
    <row r="94" spans="1:14" x14ac:dyDescent="0.3">
      <c r="A94" t="s">
        <v>34</v>
      </c>
      <c r="B94">
        <v>23023</v>
      </c>
      <c r="C94" s="1">
        <v>382.13826366559488</v>
      </c>
      <c r="D94" s="1">
        <v>368.72990353697747</v>
      </c>
      <c r="E94" s="1">
        <v>359.79099678456589</v>
      </c>
      <c r="F94" s="1">
        <v>354.20418006430867</v>
      </c>
      <c r="G94" s="1">
        <v>349.73472668810291</v>
      </c>
      <c r="H94" s="1">
        <v>341.91318327974278</v>
      </c>
      <c r="I94" s="1">
        <v>341.91318327974278</v>
      </c>
      <c r="J94" s="1">
        <v>347.5</v>
      </c>
      <c r="K94" s="1">
        <v>351.96945337620582</v>
      </c>
      <c r="L94" s="1">
        <v>347.5</v>
      </c>
      <c r="M94" s="1">
        <v>350.85209003215436</v>
      </c>
      <c r="N94" s="1">
        <v>345.26527331189709</v>
      </c>
    </row>
    <row r="95" spans="1:14" x14ac:dyDescent="0.3">
      <c r="A95" t="s">
        <v>34</v>
      </c>
      <c r="B95">
        <v>23024</v>
      </c>
      <c r="C95" s="1">
        <v>338.49258169934643</v>
      </c>
      <c r="D95" s="1">
        <v>349.51839869281048</v>
      </c>
      <c r="E95" s="1">
        <v>341.80032679738565</v>
      </c>
      <c r="F95" s="1">
        <v>341.80032679738565</v>
      </c>
      <c r="G95" s="1">
        <v>329.67192810457516</v>
      </c>
      <c r="H95" s="1">
        <v>331.87709150326799</v>
      </c>
      <c r="I95" s="1">
        <v>336.2874183006536</v>
      </c>
      <c r="J95" s="1">
        <v>337.39</v>
      </c>
      <c r="K95" s="1">
        <v>336.2874183006536</v>
      </c>
      <c r="L95" s="1">
        <v>335.18483660130721</v>
      </c>
      <c r="M95" s="1">
        <v>334.08225490196077</v>
      </c>
      <c r="N95" s="1">
        <v>334.08225490196077</v>
      </c>
    </row>
    <row r="96" spans="1:14" x14ac:dyDescent="0.3">
      <c r="A96" t="s">
        <v>34</v>
      </c>
      <c r="B96">
        <v>23025</v>
      </c>
      <c r="C96" s="1">
        <v>1523.2110859728507</v>
      </c>
      <c r="D96" s="1">
        <v>1532.1579939668175</v>
      </c>
      <c r="E96" s="1">
        <v>1518.7376319758673</v>
      </c>
      <c r="F96" s="1">
        <v>1505.3172699849169</v>
      </c>
      <c r="G96" s="1">
        <v>1488.5418174962292</v>
      </c>
      <c r="H96" s="1">
        <v>1470.6480015082957</v>
      </c>
      <c r="I96" s="1">
        <v>1480.7132730015082</v>
      </c>
      <c r="J96" s="1">
        <v>1482.95</v>
      </c>
      <c r="K96" s="1">
        <v>1487.4234539969834</v>
      </c>
      <c r="L96" s="1">
        <v>1479.5949095022625</v>
      </c>
      <c r="M96" s="1">
        <v>1496.3703619909502</v>
      </c>
      <c r="N96" s="1">
        <v>1501.9621794871796</v>
      </c>
    </row>
    <row r="97" spans="1:14" x14ac:dyDescent="0.3">
      <c r="A97" t="s">
        <v>34</v>
      </c>
      <c r="B97">
        <v>23027</v>
      </c>
      <c r="C97" s="1">
        <v>1925.3040138010351</v>
      </c>
      <c r="D97" s="1">
        <v>1949.815986198965</v>
      </c>
      <c r="E97" s="1">
        <v>1946.4734445083382</v>
      </c>
      <c r="F97" s="1">
        <v>1936.4458194364577</v>
      </c>
      <c r="G97" s="1">
        <v>1924.1898332374928</v>
      </c>
      <c r="H97" s="1">
        <v>1916.3905692926969</v>
      </c>
      <c r="I97" s="1">
        <v>1935.3316388729154</v>
      </c>
      <c r="J97" s="1">
        <v>1937.56</v>
      </c>
      <c r="K97" s="1">
        <v>1944.2450833812536</v>
      </c>
      <c r="L97" s="1">
        <v>1952.0443473260495</v>
      </c>
      <c r="M97" s="1">
        <v>1967.6428752156412</v>
      </c>
      <c r="N97" s="1">
        <v>1983.2414031052328</v>
      </c>
    </row>
    <row r="98" spans="1:14" x14ac:dyDescent="0.3">
      <c r="A98" t="s">
        <v>34</v>
      </c>
      <c r="B98">
        <v>23032</v>
      </c>
      <c r="C98" s="1">
        <v>290.39725925925927</v>
      </c>
      <c r="D98" s="1">
        <v>292.68385185185184</v>
      </c>
      <c r="E98" s="1">
        <v>310.97659259259257</v>
      </c>
      <c r="F98" s="1">
        <v>309.83329629629628</v>
      </c>
      <c r="G98" s="1">
        <v>307.54670370370371</v>
      </c>
      <c r="H98" s="1">
        <v>308.69</v>
      </c>
      <c r="I98" s="1">
        <v>306.40340740740743</v>
      </c>
      <c r="J98" s="1">
        <v>308.69</v>
      </c>
      <c r="K98" s="1">
        <v>312.11988888888891</v>
      </c>
      <c r="L98" s="1">
        <v>308.69</v>
      </c>
      <c r="M98" s="1">
        <v>313.26318518518519</v>
      </c>
      <c r="N98" s="1">
        <v>312.11988888888891</v>
      </c>
    </row>
    <row r="99" spans="1:14" x14ac:dyDescent="0.3">
      <c r="A99" t="s">
        <v>34</v>
      </c>
      <c r="B99">
        <v>23033</v>
      </c>
      <c r="C99" s="1">
        <v>521.4366748166259</v>
      </c>
      <c r="D99" s="1">
        <v>516.95119804400974</v>
      </c>
      <c r="E99" s="1">
        <v>509.10161369193156</v>
      </c>
      <c r="F99" s="1">
        <v>472.09643031784839</v>
      </c>
      <c r="G99" s="1">
        <v>450.79041564792175</v>
      </c>
      <c r="H99" s="1">
        <v>444.06220048899758</v>
      </c>
      <c r="I99" s="1">
        <v>448.54767726161367</v>
      </c>
      <c r="J99" s="1">
        <v>458.64</v>
      </c>
      <c r="K99" s="1">
        <v>467.61095354523229</v>
      </c>
      <c r="L99" s="1">
        <v>469.85369193154031</v>
      </c>
      <c r="M99" s="1">
        <v>468.7323227383863</v>
      </c>
      <c r="N99" s="1">
        <v>469.85369193154031</v>
      </c>
    </row>
    <row r="100" spans="1:14" x14ac:dyDescent="0.3">
      <c r="A100" t="s">
        <v>34</v>
      </c>
      <c r="B100">
        <v>23038</v>
      </c>
      <c r="C100" s="1">
        <v>486.92743303571427</v>
      </c>
      <c r="D100" s="1">
        <v>481.38156249999997</v>
      </c>
      <c r="E100" s="1">
        <v>474.72651785714288</v>
      </c>
      <c r="F100" s="1">
        <v>476.94486607142858</v>
      </c>
      <c r="G100" s="1">
        <v>493.58247767857142</v>
      </c>
      <c r="H100" s="1">
        <v>489.14578125000003</v>
      </c>
      <c r="I100" s="1">
        <v>506.89256696428572</v>
      </c>
      <c r="J100" s="1">
        <v>496.90999999999997</v>
      </c>
      <c r="K100" s="1">
        <v>504.67421875000002</v>
      </c>
      <c r="L100" s="1">
        <v>501.34669642857142</v>
      </c>
      <c r="M100" s="1">
        <v>506.89256696428572</v>
      </c>
      <c r="N100" s="1">
        <v>511.32926339285711</v>
      </c>
    </row>
    <row r="101" spans="1:14" x14ac:dyDescent="0.3">
      <c r="A101" t="s">
        <v>34</v>
      </c>
      <c r="B101">
        <v>23039</v>
      </c>
      <c r="C101" s="1">
        <v>385.85333333333335</v>
      </c>
      <c r="D101" s="1">
        <v>420.625</v>
      </c>
      <c r="E101" s="1">
        <v>456.51833333333332</v>
      </c>
      <c r="F101" s="1">
        <v>471.1</v>
      </c>
      <c r="G101" s="1">
        <v>484.56</v>
      </c>
      <c r="H101" s="1">
        <v>475.58666666666664</v>
      </c>
      <c r="I101" s="1">
        <v>474.46500000000003</v>
      </c>
      <c r="J101" s="1">
        <v>471.1</v>
      </c>
      <c r="K101" s="1">
        <v>475.58666666666664</v>
      </c>
      <c r="L101" s="1">
        <v>472.22166666666669</v>
      </c>
      <c r="M101" s="1">
        <v>483.43833333333333</v>
      </c>
      <c r="N101" s="1">
        <v>485.68166666666667</v>
      </c>
    </row>
    <row r="102" spans="1:14" x14ac:dyDescent="0.3">
      <c r="A102" t="s">
        <v>34</v>
      </c>
      <c r="B102">
        <v>23044</v>
      </c>
      <c r="C102" s="1">
        <v>549.31239263803684</v>
      </c>
      <c r="D102" s="1">
        <v>573.67705521472396</v>
      </c>
      <c r="E102" s="1">
        <v>574.78453987730063</v>
      </c>
      <c r="F102" s="1">
        <v>560.38723926380374</v>
      </c>
      <c r="G102" s="1">
        <v>550.41987730061351</v>
      </c>
      <c r="H102" s="1">
        <v>538.23754601226995</v>
      </c>
      <c r="I102" s="1">
        <v>538.23754601226995</v>
      </c>
      <c r="J102" s="1">
        <v>541.55999999999995</v>
      </c>
      <c r="K102" s="1">
        <v>554.84981595092029</v>
      </c>
      <c r="L102" s="1">
        <v>564.8171779141104</v>
      </c>
      <c r="M102" s="1">
        <v>569.24711656441718</v>
      </c>
      <c r="N102" s="1">
        <v>578.10699386503063</v>
      </c>
    </row>
    <row r="103" spans="1:14" x14ac:dyDescent="0.3">
      <c r="A103" t="s">
        <v>34</v>
      </c>
      <c r="B103">
        <v>23045</v>
      </c>
      <c r="C103" s="1">
        <v>877.55406716417906</v>
      </c>
      <c r="D103" s="1">
        <v>882.03710199004979</v>
      </c>
      <c r="E103" s="1">
        <v>877.55406716417906</v>
      </c>
      <c r="F103" s="1">
        <v>897.72772388059707</v>
      </c>
      <c r="G103" s="1">
        <v>906.6937935323383</v>
      </c>
      <c r="H103" s="1">
        <v>912.29758706467658</v>
      </c>
      <c r="I103" s="1">
        <v>912.29758706467658</v>
      </c>
      <c r="J103" s="1">
        <v>901.09</v>
      </c>
      <c r="K103" s="1">
        <v>905.57303482587065</v>
      </c>
      <c r="L103" s="1">
        <v>898.84848258706472</v>
      </c>
      <c r="M103" s="1">
        <v>889.88241293532337</v>
      </c>
      <c r="N103" s="1">
        <v>885.39937810945275</v>
      </c>
    </row>
    <row r="104" spans="1:14" x14ac:dyDescent="0.3">
      <c r="A104" t="s">
        <v>34</v>
      </c>
      <c r="B104">
        <v>23047</v>
      </c>
      <c r="C104" s="1">
        <v>649.56379426644185</v>
      </c>
      <c r="D104" s="1">
        <v>636.1013322091062</v>
      </c>
      <c r="E104" s="1">
        <v>615.90763912310285</v>
      </c>
      <c r="F104" s="1">
        <v>605.81079258010118</v>
      </c>
      <c r="G104" s="1">
        <v>619.27325463743682</v>
      </c>
      <c r="H104" s="1">
        <v>639.46694772344017</v>
      </c>
      <c r="I104" s="1">
        <v>655.17315345699831</v>
      </c>
      <c r="J104" s="1">
        <v>665.27</v>
      </c>
      <c r="K104" s="1">
        <v>668.63561551433395</v>
      </c>
      <c r="L104" s="1">
        <v>660.78251264755477</v>
      </c>
      <c r="M104" s="1">
        <v>664.14812816188874</v>
      </c>
      <c r="N104" s="1">
        <v>659.66064080944352</v>
      </c>
    </row>
    <row r="105" spans="1:14" x14ac:dyDescent="0.3">
      <c r="A105" t="s">
        <v>34</v>
      </c>
      <c r="B105">
        <v>23050</v>
      </c>
      <c r="C105" s="1">
        <v>1005.4675115207374</v>
      </c>
      <c r="D105" s="1">
        <v>991.02433179723505</v>
      </c>
      <c r="E105" s="1">
        <v>956.58290322580649</v>
      </c>
      <c r="F105" s="1">
        <v>945.4727649769585</v>
      </c>
      <c r="G105" s="1">
        <v>961.02695852534566</v>
      </c>
      <c r="H105" s="1">
        <v>966.58202764976954</v>
      </c>
      <c r="I105" s="1">
        <v>973.24811059907836</v>
      </c>
      <c r="J105" s="1">
        <v>964.36</v>
      </c>
      <c r="K105" s="1">
        <v>973.24811059907836</v>
      </c>
      <c r="L105" s="1">
        <v>973.24811059907836</v>
      </c>
      <c r="M105" s="1">
        <v>994.3573732718894</v>
      </c>
      <c r="N105" s="1">
        <v>999.91244239631339</v>
      </c>
    </row>
    <row r="106" spans="1:14" x14ac:dyDescent="0.3">
      <c r="A106" t="s">
        <v>34</v>
      </c>
      <c r="B106">
        <v>23052</v>
      </c>
      <c r="C106" s="1">
        <v>711.62777777777774</v>
      </c>
      <c r="D106" s="1">
        <v>711.62777777777774</v>
      </c>
      <c r="E106" s="1">
        <v>724.0333333333333</v>
      </c>
      <c r="F106" s="1">
        <v>718.3944444444445</v>
      </c>
      <c r="G106" s="1">
        <v>715.01111111111118</v>
      </c>
      <c r="H106" s="1">
        <v>711.62777777777774</v>
      </c>
      <c r="I106" s="1">
        <v>715.01111111111118</v>
      </c>
      <c r="J106" s="1">
        <v>740.95</v>
      </c>
      <c r="K106" s="1">
        <v>768.01666666666665</v>
      </c>
      <c r="L106" s="1">
        <v>790.57222222222219</v>
      </c>
      <c r="M106" s="1">
        <v>796.21111111111111</v>
      </c>
      <c r="N106" s="1">
        <v>789.44444444444446</v>
      </c>
    </row>
    <row r="107" spans="1:14" x14ac:dyDescent="0.3">
      <c r="A107" t="s">
        <v>34</v>
      </c>
      <c r="B107">
        <v>23060</v>
      </c>
      <c r="C107" s="1">
        <v>631.50329523809523</v>
      </c>
      <c r="D107" s="1">
        <v>629.28359999999998</v>
      </c>
      <c r="E107" s="1">
        <v>617.07527619047619</v>
      </c>
      <c r="F107" s="1">
        <v>610.41619047619042</v>
      </c>
      <c r="G107" s="1">
        <v>589.32908571428572</v>
      </c>
      <c r="H107" s="1">
        <v>573.79121904761905</v>
      </c>
      <c r="I107" s="1">
        <v>578.23060952380956</v>
      </c>
      <c r="J107" s="1">
        <v>582.66999999999996</v>
      </c>
      <c r="K107" s="1">
        <v>587.10939047619047</v>
      </c>
      <c r="L107" s="1">
        <v>590.43893333333335</v>
      </c>
      <c r="M107" s="1">
        <v>590.43893333333335</v>
      </c>
      <c r="N107" s="1">
        <v>595.98817142857138</v>
      </c>
    </row>
    <row r="108" spans="1:14" x14ac:dyDescent="0.3">
      <c r="A108" t="s">
        <v>34</v>
      </c>
      <c r="B108">
        <v>23062</v>
      </c>
      <c r="C108" s="1">
        <v>850.495350877193</v>
      </c>
      <c r="D108" s="1">
        <v>847.16877192982452</v>
      </c>
      <c r="E108" s="1">
        <v>795.05236842105262</v>
      </c>
      <c r="F108" s="1">
        <v>783.96377192982459</v>
      </c>
      <c r="G108" s="1">
        <v>768.43973684210528</v>
      </c>
      <c r="H108" s="1">
        <v>762.8954385964912</v>
      </c>
      <c r="I108" s="1">
        <v>762.8954385964912</v>
      </c>
      <c r="J108" s="1">
        <v>758.46</v>
      </c>
      <c r="K108" s="1">
        <v>752.91570175438596</v>
      </c>
      <c r="L108" s="1">
        <v>759.56885964912283</v>
      </c>
      <c r="M108" s="1">
        <v>765.11315789473679</v>
      </c>
      <c r="N108" s="1">
        <v>760.67771929824562</v>
      </c>
    </row>
    <row r="109" spans="1:14" x14ac:dyDescent="0.3">
      <c r="A109" t="s">
        <v>34</v>
      </c>
      <c r="B109">
        <v>23064</v>
      </c>
      <c r="C109" s="1">
        <v>207.71</v>
      </c>
      <c r="D109" s="1">
        <v>214.33904255319149</v>
      </c>
      <c r="E109" s="1">
        <v>209.91968085106384</v>
      </c>
      <c r="F109" s="1">
        <v>208.81484042553191</v>
      </c>
      <c r="G109" s="1">
        <v>202.18579787234043</v>
      </c>
      <c r="H109" s="1">
        <v>203.29063829787233</v>
      </c>
      <c r="I109" s="1">
        <v>205.50031914893617</v>
      </c>
      <c r="J109" s="1">
        <v>207.71</v>
      </c>
      <c r="K109" s="1">
        <v>206.60515957446808</v>
      </c>
      <c r="L109" s="1">
        <v>205.50031914893617</v>
      </c>
      <c r="M109" s="1">
        <v>205.50031914893617</v>
      </c>
      <c r="N109" s="1">
        <v>204.39547872340427</v>
      </c>
    </row>
    <row r="110" spans="1:14" x14ac:dyDescent="0.3">
      <c r="A110" t="s">
        <v>34</v>
      </c>
      <c r="B110">
        <v>23077</v>
      </c>
      <c r="C110" s="1">
        <v>1239.8265792031098</v>
      </c>
      <c r="D110" s="1">
        <v>1190.9882896015549</v>
      </c>
      <c r="E110" s="1">
        <v>1162.1293002915452</v>
      </c>
      <c r="F110" s="1">
        <v>1127.7205053449952</v>
      </c>
      <c r="G110" s="1">
        <v>1144.3699222546161</v>
      </c>
      <c r="H110" s="1">
        <v>1144.3699222546161</v>
      </c>
      <c r="I110" s="1">
        <v>1142.1500000000001</v>
      </c>
      <c r="J110" s="1">
        <v>1142.1500000000001</v>
      </c>
      <c r="K110" s="1">
        <v>1153.2496112730807</v>
      </c>
      <c r="L110" s="1">
        <v>1161.0193391642372</v>
      </c>
      <c r="M110" s="1">
        <v>1179.8886783284743</v>
      </c>
      <c r="N110" s="1">
        <v>1187.6584062196307</v>
      </c>
    </row>
    <row r="111" spans="1:14" x14ac:dyDescent="0.3">
      <c r="A111" t="s">
        <v>34</v>
      </c>
      <c r="B111">
        <v>23081</v>
      </c>
      <c r="C111" s="1">
        <v>499.09955958549222</v>
      </c>
      <c r="D111" s="1">
        <v>497.9879792746114</v>
      </c>
      <c r="E111" s="1">
        <v>481.31427461139896</v>
      </c>
      <c r="F111" s="1">
        <v>460.19424870466321</v>
      </c>
      <c r="G111" s="1">
        <v>457.97108808290159</v>
      </c>
      <c r="H111" s="1">
        <v>434.62790155440416</v>
      </c>
      <c r="I111" s="1">
        <v>424.62367875647669</v>
      </c>
      <c r="J111" s="1">
        <v>429.07</v>
      </c>
      <c r="K111" s="1">
        <v>433.51632124352329</v>
      </c>
      <c r="L111" s="1">
        <v>444.63212435233163</v>
      </c>
      <c r="M111" s="1">
        <v>454.6363471502591</v>
      </c>
      <c r="N111" s="1">
        <v>456.85950777202072</v>
      </c>
    </row>
    <row r="112" spans="1:14" x14ac:dyDescent="0.3">
      <c r="A112" t="s">
        <v>34</v>
      </c>
      <c r="B112">
        <v>23086</v>
      </c>
      <c r="C112" s="1">
        <v>816.03589167767507</v>
      </c>
      <c r="D112" s="1">
        <v>839.60776750330251</v>
      </c>
      <c r="E112" s="1">
        <v>860.93470277410836</v>
      </c>
      <c r="F112" s="1">
        <v>881.1391677675033</v>
      </c>
      <c r="G112" s="1">
        <v>874.40434610303828</v>
      </c>
      <c r="H112" s="1">
        <v>851.95494055482163</v>
      </c>
      <c r="I112" s="1">
        <v>849.71</v>
      </c>
      <c r="J112" s="1">
        <v>849.71</v>
      </c>
      <c r="K112" s="1">
        <v>849.71</v>
      </c>
      <c r="L112" s="1">
        <v>853.07741083223254</v>
      </c>
      <c r="M112" s="1">
        <v>859.81223249669745</v>
      </c>
      <c r="N112" s="1">
        <v>864.30211360634075</v>
      </c>
    </row>
    <row r="113" spans="1:14" x14ac:dyDescent="0.3">
      <c r="A113" t="s">
        <v>34</v>
      </c>
      <c r="B113">
        <v>23088</v>
      </c>
      <c r="C113" s="1">
        <v>2284.983131067961</v>
      </c>
      <c r="D113" s="1">
        <v>2317.323058252427</v>
      </c>
      <c r="E113" s="1">
        <v>2310.6320388349513</v>
      </c>
      <c r="F113" s="1">
        <v>2332.935436893204</v>
      </c>
      <c r="G113" s="1">
        <v>2302.8258495145633</v>
      </c>
      <c r="H113" s="1">
        <v>2302.8258495145633</v>
      </c>
      <c r="I113" s="1">
        <v>2306.1713592233009</v>
      </c>
      <c r="J113" s="1">
        <v>2297.25</v>
      </c>
      <c r="K113" s="1">
        <v>2325.1292475728155</v>
      </c>
      <c r="L113" s="1">
        <v>2324.0140776699027</v>
      </c>
      <c r="M113" s="1">
        <v>2360.8146844660196</v>
      </c>
      <c r="N113" s="1">
        <v>2379.7725728155337</v>
      </c>
    </row>
    <row r="114" spans="1:14" x14ac:dyDescent="0.3">
      <c r="A114" t="s">
        <v>34</v>
      </c>
      <c r="B114">
        <v>23094</v>
      </c>
      <c r="C114" s="1">
        <v>1156.542993062438</v>
      </c>
      <c r="D114" s="1">
        <v>1116.6622001982159</v>
      </c>
      <c r="E114" s="1">
        <v>1081.2126065411298</v>
      </c>
      <c r="F114" s="1">
        <v>1071.2424083250744</v>
      </c>
      <c r="G114" s="1">
        <v>1083.4282061446977</v>
      </c>
      <c r="H114" s="1">
        <v>1095.614003964321</v>
      </c>
      <c r="I114" s="1">
        <v>1097.8296035678891</v>
      </c>
      <c r="J114" s="1">
        <v>1117.77</v>
      </c>
      <c r="K114" s="1">
        <v>1126.6323984142716</v>
      </c>
      <c r="L114" s="1">
        <v>1126.6323984142716</v>
      </c>
      <c r="M114" s="1">
        <v>1136.6025966303271</v>
      </c>
      <c r="N114" s="1">
        <v>1146.5727948463825</v>
      </c>
    </row>
    <row r="115" spans="1:14" x14ac:dyDescent="0.3">
      <c r="A115" t="s">
        <v>34</v>
      </c>
      <c r="B115">
        <v>23096</v>
      </c>
      <c r="C115" s="1">
        <v>1046.9836784409258</v>
      </c>
      <c r="D115" s="1">
        <v>983.49637028014615</v>
      </c>
      <c r="E115" s="1">
        <v>975.69968331303289</v>
      </c>
      <c r="F115" s="1">
        <v>935.60243605359324</v>
      </c>
      <c r="G115" s="1">
        <v>926.69193666260662</v>
      </c>
      <c r="H115" s="1">
        <v>911.09856272837999</v>
      </c>
      <c r="I115" s="1">
        <v>905.52950060901344</v>
      </c>
      <c r="J115" s="1">
        <v>914.44</v>
      </c>
      <c r="K115" s="1">
        <v>915.5538124238733</v>
      </c>
      <c r="L115" s="1">
        <v>927.80574908647986</v>
      </c>
      <c r="M115" s="1">
        <v>943.3991230207065</v>
      </c>
      <c r="N115" s="1">
        <v>957.87868453105966</v>
      </c>
    </row>
    <row r="116" spans="1:14" x14ac:dyDescent="0.3">
      <c r="A116" t="s">
        <v>34</v>
      </c>
      <c r="B116">
        <v>23097</v>
      </c>
      <c r="C116" s="1">
        <v>467.11285714285714</v>
      </c>
      <c r="D116" s="1">
        <v>470.42571428571426</v>
      </c>
      <c r="E116" s="1">
        <v>463.8</v>
      </c>
      <c r="F116" s="1">
        <v>453.86142857142858</v>
      </c>
      <c r="G116" s="1">
        <v>454.96571428571428</v>
      </c>
      <c r="H116" s="1">
        <v>459.38285714285712</v>
      </c>
      <c r="I116" s="1">
        <v>460.48714285714283</v>
      </c>
      <c r="J116" s="1">
        <v>463.8</v>
      </c>
      <c r="K116" s="1">
        <v>456.07</v>
      </c>
      <c r="L116" s="1">
        <v>460.48714285714283</v>
      </c>
      <c r="M116" s="1">
        <v>461.59142857142854</v>
      </c>
      <c r="N116" s="1">
        <v>469.32142857142856</v>
      </c>
    </row>
    <row r="117" spans="1:14" x14ac:dyDescent="0.3">
      <c r="A117" t="s">
        <v>34</v>
      </c>
      <c r="B117">
        <v>23098</v>
      </c>
      <c r="C117" s="1">
        <v>203.81073825503356</v>
      </c>
      <c r="D117" s="1">
        <v>200.41389261744968</v>
      </c>
      <c r="E117" s="1">
        <v>192.48791946308725</v>
      </c>
      <c r="F117" s="1">
        <v>183.42966442953019</v>
      </c>
      <c r="G117" s="1">
        <v>176.63597315436243</v>
      </c>
      <c r="H117" s="1">
        <v>168.71</v>
      </c>
      <c r="I117" s="1">
        <v>168.71</v>
      </c>
      <c r="J117" s="1">
        <v>168.71</v>
      </c>
      <c r="K117" s="1">
        <v>167.57771812080537</v>
      </c>
      <c r="L117" s="1">
        <v>170.97456375838925</v>
      </c>
      <c r="M117" s="1">
        <v>172.10684563758389</v>
      </c>
      <c r="N117" s="1">
        <v>170.97456375838925</v>
      </c>
    </row>
    <row r="118" spans="1:14" x14ac:dyDescent="0.3">
      <c r="A118" t="s">
        <v>34</v>
      </c>
      <c r="B118">
        <v>23099</v>
      </c>
      <c r="C118" s="1">
        <v>329.63189189189188</v>
      </c>
      <c r="D118" s="1">
        <v>308.32915057915056</v>
      </c>
      <c r="E118" s="1">
        <v>287.02640926640925</v>
      </c>
      <c r="F118" s="1">
        <v>284.78401544401544</v>
      </c>
      <c r="G118" s="1">
        <v>284.78401544401544</v>
      </c>
      <c r="H118" s="1">
        <v>289.26880308880311</v>
      </c>
      <c r="I118" s="1">
        <v>291.51119691119692</v>
      </c>
      <c r="J118" s="1">
        <v>290.39</v>
      </c>
      <c r="K118" s="1">
        <v>290.39</v>
      </c>
      <c r="L118" s="1">
        <v>289.26880308880311</v>
      </c>
      <c r="M118" s="1">
        <v>287.02640926640925</v>
      </c>
      <c r="N118" s="1">
        <v>290.39</v>
      </c>
    </row>
    <row r="119" spans="1:14" x14ac:dyDescent="0.3">
      <c r="A119" t="s">
        <v>34</v>
      </c>
      <c r="B119">
        <v>23100</v>
      </c>
      <c r="C119" s="1">
        <v>177.024</v>
      </c>
      <c r="D119" s="1">
        <v>175.88923076923078</v>
      </c>
      <c r="E119" s="1">
        <v>167.94584615384616</v>
      </c>
      <c r="F119" s="1">
        <v>160.00246153846155</v>
      </c>
      <c r="G119" s="1">
        <v>154.32861538461538</v>
      </c>
      <c r="H119" s="1">
        <v>146.38523076923076</v>
      </c>
      <c r="I119" s="1">
        <v>147.51999999999998</v>
      </c>
      <c r="J119" s="1">
        <v>147.51999999999998</v>
      </c>
      <c r="K119" s="1">
        <v>146.38523076923076</v>
      </c>
      <c r="L119" s="1">
        <v>148.65476923076923</v>
      </c>
      <c r="M119" s="1">
        <v>149.78953846153846</v>
      </c>
      <c r="N119" s="1">
        <v>148.65476923076923</v>
      </c>
    </row>
    <row r="120" spans="1:14" x14ac:dyDescent="0.3">
      <c r="A120" t="s">
        <v>34</v>
      </c>
      <c r="B120">
        <v>23101</v>
      </c>
      <c r="C120" s="1">
        <v>817.5775480059084</v>
      </c>
      <c r="D120" s="1">
        <v>838.62629246676511</v>
      </c>
      <c r="E120" s="1">
        <v>824.2245199409158</v>
      </c>
      <c r="F120" s="1">
        <v>795.42097488921718</v>
      </c>
      <c r="G120" s="1">
        <v>777.69571639586411</v>
      </c>
      <c r="H120" s="1">
        <v>744.46085672082722</v>
      </c>
      <c r="I120" s="1">
        <v>737.81388478581982</v>
      </c>
      <c r="J120" s="1">
        <v>750</v>
      </c>
      <c r="K120" s="1">
        <v>745.56868537666173</v>
      </c>
      <c r="L120" s="1">
        <v>754.43131462333827</v>
      </c>
      <c r="M120" s="1">
        <v>754.43131462333827</v>
      </c>
      <c r="N120" s="1">
        <v>755.53914327917278</v>
      </c>
    </row>
    <row r="121" spans="1:14" x14ac:dyDescent="0.3">
      <c r="A121" t="s">
        <v>34</v>
      </c>
      <c r="B121">
        <v>23102</v>
      </c>
      <c r="C121" s="1">
        <v>865.02911492734484</v>
      </c>
      <c r="D121" s="1">
        <v>862.80538969616907</v>
      </c>
      <c r="E121" s="1">
        <v>855.02235138705419</v>
      </c>
      <c r="F121" s="1">
        <v>845.01558784676354</v>
      </c>
      <c r="G121" s="1">
        <v>849.46303830911495</v>
      </c>
      <c r="H121" s="1">
        <v>841.68</v>
      </c>
      <c r="I121" s="1">
        <v>843.90372523117571</v>
      </c>
      <c r="J121" s="1">
        <v>841.68</v>
      </c>
      <c r="K121" s="1">
        <v>861.69352708058125</v>
      </c>
      <c r="L121" s="1">
        <v>867.25284015852048</v>
      </c>
      <c r="M121" s="1">
        <v>877.25960369881113</v>
      </c>
      <c r="N121" s="1">
        <v>886.15450462351384</v>
      </c>
    </row>
    <row r="122" spans="1:14" x14ac:dyDescent="0.3">
      <c r="A122" t="s">
        <v>34</v>
      </c>
      <c r="B122">
        <v>23103</v>
      </c>
      <c r="C122" s="1">
        <v>625.23273394495413</v>
      </c>
      <c r="D122" s="1">
        <v>617.44513761467886</v>
      </c>
      <c r="E122" s="1">
        <v>602.98245871559629</v>
      </c>
      <c r="F122" s="1">
        <v>599.64491743119265</v>
      </c>
      <c r="G122" s="1">
        <v>586.29475229357797</v>
      </c>
      <c r="H122" s="1">
        <v>582.95721100917433</v>
      </c>
      <c r="I122" s="1">
        <v>587.40726605504585</v>
      </c>
      <c r="J122" s="1">
        <v>606.32000000000005</v>
      </c>
      <c r="K122" s="1">
        <v>624.12022018348625</v>
      </c>
      <c r="L122" s="1">
        <v>623.00770642201837</v>
      </c>
      <c r="M122" s="1">
        <v>612.99508256880733</v>
      </c>
      <c r="N122" s="1">
        <v>602.98245871559629</v>
      </c>
    </row>
    <row r="123" spans="1:14" x14ac:dyDescent="0.3">
      <c r="A123" t="s">
        <v>34</v>
      </c>
      <c r="B123">
        <v>23104</v>
      </c>
      <c r="C123" s="1">
        <v>487.14052391799544</v>
      </c>
      <c r="D123" s="1">
        <v>493.82895216400914</v>
      </c>
      <c r="E123" s="1">
        <v>499.4026423690205</v>
      </c>
      <c r="F123" s="1">
        <v>501.63211845102506</v>
      </c>
      <c r="G123" s="1">
        <v>498.28790432801821</v>
      </c>
      <c r="H123" s="1">
        <v>500.51738041002278</v>
      </c>
      <c r="I123" s="1">
        <v>493.82895216400914</v>
      </c>
      <c r="J123" s="1">
        <v>489.37</v>
      </c>
      <c r="K123" s="1">
        <v>491.59947608200457</v>
      </c>
      <c r="L123" s="1">
        <v>497.17316628701593</v>
      </c>
      <c r="M123" s="1">
        <v>500.51738041002278</v>
      </c>
      <c r="N123" s="1">
        <v>509.43528473804099</v>
      </c>
    </row>
    <row r="124" spans="1:14" x14ac:dyDescent="0.3">
      <c r="A124" t="s">
        <v>34</v>
      </c>
      <c r="B124">
        <v>23105</v>
      </c>
      <c r="C124" s="1">
        <v>530.90328482328482</v>
      </c>
      <c r="D124" s="1">
        <v>536.48</v>
      </c>
      <c r="E124" s="1">
        <v>538.71068607068605</v>
      </c>
      <c r="F124" s="1">
        <v>547.6334303534303</v>
      </c>
      <c r="G124" s="1">
        <v>546.51808731808728</v>
      </c>
      <c r="H124" s="1">
        <v>534.24931392931398</v>
      </c>
      <c r="I124" s="1">
        <v>538.71068607068605</v>
      </c>
      <c r="J124" s="1">
        <v>536.48</v>
      </c>
      <c r="K124" s="1">
        <v>540.94137214137209</v>
      </c>
      <c r="L124" s="1">
        <v>529.7879417879418</v>
      </c>
      <c r="M124" s="1">
        <v>532.01862785862784</v>
      </c>
      <c r="N124" s="1">
        <v>530.90328482328482</v>
      </c>
    </row>
    <row r="125" spans="1:14" x14ac:dyDescent="0.3">
      <c r="A125" t="s">
        <v>34</v>
      </c>
      <c r="B125">
        <v>24001</v>
      </c>
      <c r="C125" s="1">
        <v>1263.2752288732395</v>
      </c>
      <c r="D125" s="1">
        <v>1273.3278169014084</v>
      </c>
      <c r="E125" s="1">
        <v>1275.5617253521127</v>
      </c>
      <c r="F125" s="1">
        <v>1286.7312676056338</v>
      </c>
      <c r="G125" s="1">
        <v>1256.5735035211267</v>
      </c>
      <c r="H125" s="1">
        <v>1266.6260915492958</v>
      </c>
      <c r="I125" s="1">
        <v>1274.4447711267605</v>
      </c>
      <c r="J125" s="1">
        <v>1268.8599999999999</v>
      </c>
      <c r="K125" s="1">
        <v>1292.3160387323944</v>
      </c>
      <c r="L125" s="1">
        <v>1307.9533978873239</v>
      </c>
      <c r="M125" s="1">
        <v>1338.1111619718311</v>
      </c>
      <c r="N125" s="1">
        <v>1350.3976584507043</v>
      </c>
    </row>
    <row r="126" spans="1:14" x14ac:dyDescent="0.3">
      <c r="A126" t="s">
        <v>34</v>
      </c>
      <c r="B126">
        <v>24007</v>
      </c>
      <c r="C126" s="1">
        <v>382.61599999999999</v>
      </c>
      <c r="D126" s="1">
        <v>390.54</v>
      </c>
      <c r="E126" s="1">
        <v>397.33199999999999</v>
      </c>
      <c r="F126" s="1">
        <v>404.12400000000002</v>
      </c>
      <c r="G126" s="1">
        <v>410.916</v>
      </c>
      <c r="H126" s="1">
        <v>410.916</v>
      </c>
      <c r="I126" s="1">
        <v>407.52</v>
      </c>
      <c r="J126" s="1">
        <v>413.18</v>
      </c>
      <c r="K126" s="1">
        <v>423.36799999999999</v>
      </c>
      <c r="L126" s="1">
        <v>415.44400000000002</v>
      </c>
      <c r="M126" s="1">
        <v>419.97199999999998</v>
      </c>
      <c r="N126" s="1">
        <v>413.18</v>
      </c>
    </row>
    <row r="127" spans="1:14" x14ac:dyDescent="0.3">
      <c r="A127" t="s">
        <v>34</v>
      </c>
      <c r="B127">
        <v>24008</v>
      </c>
      <c r="C127" s="1">
        <v>232.53971830985915</v>
      </c>
      <c r="D127" s="1">
        <v>229.16957746478874</v>
      </c>
      <c r="E127" s="1">
        <v>239.28</v>
      </c>
      <c r="F127" s="1">
        <v>239.28</v>
      </c>
      <c r="G127" s="1">
        <v>244.8969014084507</v>
      </c>
      <c r="H127" s="1">
        <v>241.52676056338029</v>
      </c>
      <c r="I127" s="1">
        <v>238.15661971830986</v>
      </c>
      <c r="J127" s="1">
        <v>239.28</v>
      </c>
      <c r="K127" s="1">
        <v>244.8969014084507</v>
      </c>
      <c r="L127" s="1">
        <v>249.39042253521126</v>
      </c>
      <c r="M127" s="1">
        <v>253.88394366197184</v>
      </c>
      <c r="N127" s="1">
        <v>257.25408450704225</v>
      </c>
    </row>
    <row r="128" spans="1:14" x14ac:dyDescent="0.3">
      <c r="A128" t="s">
        <v>34</v>
      </c>
      <c r="B128">
        <v>24009</v>
      </c>
      <c r="C128" s="1">
        <v>441.20830508474575</v>
      </c>
      <c r="D128" s="1">
        <v>441.20830508474575</v>
      </c>
      <c r="E128" s="1">
        <v>434.54016949152543</v>
      </c>
      <c r="F128" s="1">
        <v>418.98118644067796</v>
      </c>
      <c r="G128" s="1">
        <v>400.08813559322033</v>
      </c>
      <c r="H128" s="1">
        <v>392.30864406779659</v>
      </c>
      <c r="I128" s="1">
        <v>396.75406779661017</v>
      </c>
      <c r="J128" s="1">
        <v>393.42</v>
      </c>
      <c r="K128" s="1">
        <v>386.75186440677965</v>
      </c>
      <c r="L128" s="1">
        <v>388.97457627118644</v>
      </c>
      <c r="M128" s="1">
        <v>401.19949152542375</v>
      </c>
      <c r="N128" s="1">
        <v>414.53576271186444</v>
      </c>
    </row>
    <row r="129" spans="1:14" x14ac:dyDescent="0.3">
      <c r="A129" t="s">
        <v>34</v>
      </c>
      <c r="B129">
        <v>24011</v>
      </c>
      <c r="C129" s="1">
        <v>338.43586206896555</v>
      </c>
      <c r="D129" s="1">
        <v>332.86948275862068</v>
      </c>
      <c r="E129" s="1">
        <v>319.5101724137931</v>
      </c>
      <c r="F129" s="1">
        <v>310.60396551724136</v>
      </c>
      <c r="G129" s="1">
        <v>308.37741379310347</v>
      </c>
      <c r="H129" s="1">
        <v>316.17034482758618</v>
      </c>
      <c r="I129" s="1">
        <v>321.73672413793105</v>
      </c>
      <c r="J129" s="1">
        <v>322.85000000000002</v>
      </c>
      <c r="K129" s="1">
        <v>325.07655172413791</v>
      </c>
      <c r="L129" s="1">
        <v>325.07655172413791</v>
      </c>
      <c r="M129" s="1">
        <v>329.52965517241381</v>
      </c>
      <c r="N129" s="1">
        <v>336.2093103448276</v>
      </c>
    </row>
    <row r="130" spans="1:14" x14ac:dyDescent="0.3">
      <c r="A130" t="s">
        <v>34</v>
      </c>
      <c r="B130">
        <v>24014</v>
      </c>
      <c r="C130" s="1">
        <v>534.66346153846155</v>
      </c>
      <c r="D130" s="1">
        <v>558.30121457489872</v>
      </c>
      <c r="E130" s="1">
        <v>592.06943319838058</v>
      </c>
      <c r="F130" s="1">
        <v>604.45111336032392</v>
      </c>
      <c r="G130" s="1">
        <v>599.94868421052627</v>
      </c>
      <c r="H130" s="1">
        <v>578.56214574898786</v>
      </c>
      <c r="I130" s="1">
        <v>567.30607287449391</v>
      </c>
      <c r="J130" s="1">
        <v>556.04999999999995</v>
      </c>
      <c r="K130" s="1">
        <v>565.05485829959514</v>
      </c>
      <c r="L130" s="1">
        <v>567.30607287449391</v>
      </c>
      <c r="M130" s="1">
        <v>567.30607287449391</v>
      </c>
      <c r="N130" s="1">
        <v>567.30607287449391</v>
      </c>
    </row>
    <row r="131" spans="1:14" x14ac:dyDescent="0.3">
      <c r="A131" t="s">
        <v>34</v>
      </c>
      <c r="B131">
        <v>24016</v>
      </c>
      <c r="C131" s="1">
        <v>413.76178041543028</v>
      </c>
      <c r="D131" s="1">
        <v>409.27655786350147</v>
      </c>
      <c r="E131" s="1">
        <v>385.72913946587539</v>
      </c>
      <c r="F131" s="1">
        <v>379.00130563798217</v>
      </c>
      <c r="G131" s="1">
        <v>372.27347181008901</v>
      </c>
      <c r="H131" s="1">
        <v>377.88</v>
      </c>
      <c r="I131" s="1">
        <v>383.48652818991098</v>
      </c>
      <c r="J131" s="1">
        <v>377.88</v>
      </c>
      <c r="K131" s="1">
        <v>377.88</v>
      </c>
      <c r="L131" s="1">
        <v>383.48652818991098</v>
      </c>
      <c r="M131" s="1">
        <v>392.45697329376856</v>
      </c>
      <c r="N131" s="1">
        <v>403.67002967359048</v>
      </c>
    </row>
    <row r="132" spans="1:14" x14ac:dyDescent="0.3">
      <c r="A132" t="s">
        <v>34</v>
      </c>
      <c r="B132">
        <v>24020</v>
      </c>
      <c r="C132" s="1">
        <v>998.26931818181822</v>
      </c>
      <c r="D132" s="1">
        <v>962.49706937799044</v>
      </c>
      <c r="E132" s="1">
        <v>941.25729665071776</v>
      </c>
      <c r="F132" s="1">
        <v>940.13941387559805</v>
      </c>
      <c r="G132" s="1">
        <v>945.72882775119615</v>
      </c>
      <c r="H132" s="1">
        <v>942.37517942583736</v>
      </c>
      <c r="I132" s="1">
        <v>935.66788277511966</v>
      </c>
      <c r="J132" s="1">
        <v>934.55</v>
      </c>
      <c r="K132" s="1">
        <v>943.49306220095696</v>
      </c>
      <c r="L132" s="1">
        <v>960.26130382775114</v>
      </c>
      <c r="M132" s="1">
        <v>963.61495215311004</v>
      </c>
      <c r="N132" s="1">
        <v>963.61495215311004</v>
      </c>
    </row>
    <row r="133" spans="1:14" x14ac:dyDescent="0.3">
      <c r="A133" t="s">
        <v>34</v>
      </c>
      <c r="B133">
        <v>24028</v>
      </c>
      <c r="C133" s="1">
        <v>195.27199999999999</v>
      </c>
      <c r="D133" s="1">
        <v>187.50550000000001</v>
      </c>
      <c r="E133" s="1">
        <v>183.0675</v>
      </c>
      <c r="F133" s="1">
        <v>181.958</v>
      </c>
      <c r="G133" s="1">
        <v>185.28649999999999</v>
      </c>
      <c r="H133" s="1">
        <v>181.958</v>
      </c>
      <c r="I133" s="1">
        <v>179.739</v>
      </c>
      <c r="J133" s="1">
        <v>177.52</v>
      </c>
      <c r="K133" s="1">
        <v>174.19149999999999</v>
      </c>
      <c r="L133" s="1">
        <v>173.08199999999999</v>
      </c>
      <c r="M133" s="1">
        <v>175.30099999999999</v>
      </c>
      <c r="N133" s="1">
        <v>178.62950000000001</v>
      </c>
    </row>
    <row r="134" spans="1:14" x14ac:dyDescent="0.3">
      <c r="A134" t="s">
        <v>34</v>
      </c>
      <c r="B134">
        <v>24033</v>
      </c>
      <c r="C134" s="1">
        <v>601.56485549132947</v>
      </c>
      <c r="D134" s="1">
        <v>610.51005780346816</v>
      </c>
      <c r="E134" s="1">
        <v>591.50150289017336</v>
      </c>
      <c r="F134" s="1">
        <v>585.9107514450867</v>
      </c>
      <c r="G134" s="1">
        <v>594.85595375722539</v>
      </c>
      <c r="H134" s="1">
        <v>582.55630057803467</v>
      </c>
      <c r="I134" s="1">
        <v>582.55630057803467</v>
      </c>
      <c r="J134" s="1">
        <v>580.32000000000005</v>
      </c>
      <c r="K134" s="1">
        <v>573.61109826589598</v>
      </c>
      <c r="L134" s="1">
        <v>581.43815028901736</v>
      </c>
      <c r="M134" s="1">
        <v>587.02890173410401</v>
      </c>
      <c r="N134" s="1">
        <v>590.38335260115605</v>
      </c>
    </row>
    <row r="135" spans="1:14" x14ac:dyDescent="0.3">
      <c r="A135" t="s">
        <v>34</v>
      </c>
      <c r="B135">
        <v>24038</v>
      </c>
      <c r="C135" s="1">
        <v>884.32115337423306</v>
      </c>
      <c r="D135" s="1">
        <v>883.20739877300616</v>
      </c>
      <c r="E135" s="1">
        <v>906.59624539877302</v>
      </c>
      <c r="F135" s="1">
        <v>901.02747239263806</v>
      </c>
      <c r="G135" s="1">
        <v>921.07505521472387</v>
      </c>
      <c r="H135" s="1">
        <v>912.16501840490798</v>
      </c>
      <c r="I135" s="1">
        <v>901.02747239263806</v>
      </c>
      <c r="J135" s="1">
        <v>907.71</v>
      </c>
      <c r="K135" s="1">
        <v>905.48249079754601</v>
      </c>
      <c r="L135" s="1">
        <v>905.48249079754601</v>
      </c>
      <c r="M135" s="1">
        <v>914.3925276073619</v>
      </c>
      <c r="N135" s="1">
        <v>917.73379141104294</v>
      </c>
    </row>
    <row r="136" spans="1:14" x14ac:dyDescent="0.3">
      <c r="A136" t="s">
        <v>34</v>
      </c>
      <c r="B136">
        <v>24041</v>
      </c>
      <c r="C136" s="1">
        <v>376.62212837837836</v>
      </c>
      <c r="D136" s="1">
        <v>361.06841216216219</v>
      </c>
      <c r="E136" s="1">
        <v>357.73547297297296</v>
      </c>
      <c r="F136" s="1">
        <v>344.4037162162162</v>
      </c>
      <c r="G136" s="1">
        <v>347.73665540540543</v>
      </c>
      <c r="H136" s="1">
        <v>345.51469594594596</v>
      </c>
      <c r="I136" s="1">
        <v>337.73783783783784</v>
      </c>
      <c r="J136" s="1">
        <v>328.85</v>
      </c>
      <c r="K136" s="1">
        <v>324.40608108108108</v>
      </c>
      <c r="L136" s="1">
        <v>325.51706081081079</v>
      </c>
      <c r="M136" s="1">
        <v>334.40489864864867</v>
      </c>
      <c r="N136" s="1">
        <v>337.73783783783784</v>
      </c>
    </row>
    <row r="137" spans="1:14" x14ac:dyDescent="0.3">
      <c r="A137" t="s">
        <v>34</v>
      </c>
      <c r="B137">
        <v>24043</v>
      </c>
      <c r="C137" s="1">
        <v>357.67500000000001</v>
      </c>
      <c r="D137" s="1">
        <v>335.52794117647056</v>
      </c>
      <c r="E137" s="1">
        <v>307.84411764705885</v>
      </c>
      <c r="F137" s="1">
        <v>295.66323529411767</v>
      </c>
      <c r="G137" s="1">
        <v>289.01911764705881</v>
      </c>
      <c r="H137" s="1">
        <v>293.4485294117647</v>
      </c>
      <c r="I137" s="1">
        <v>301.2</v>
      </c>
      <c r="J137" s="1">
        <v>301.2</v>
      </c>
      <c r="K137" s="1">
        <v>313.38088235294117</v>
      </c>
      <c r="L137" s="1">
        <v>312.27352941176468</v>
      </c>
      <c r="M137" s="1">
        <v>316.70294117647057</v>
      </c>
      <c r="N137" s="1">
        <v>323.34705882352944</v>
      </c>
    </row>
    <row r="138" spans="1:14" x14ac:dyDescent="0.3">
      <c r="A138" t="s">
        <v>34</v>
      </c>
      <c r="B138">
        <v>24045</v>
      </c>
      <c r="C138" s="1">
        <v>514.26526442307693</v>
      </c>
      <c r="D138" s="1">
        <v>503.3001201923077</v>
      </c>
      <c r="E138" s="1">
        <v>479.17680288461537</v>
      </c>
      <c r="F138" s="1">
        <v>464.92211538461538</v>
      </c>
      <c r="G138" s="1">
        <v>451.76394230769233</v>
      </c>
      <c r="H138" s="1">
        <v>453.95697115384615</v>
      </c>
      <c r="I138" s="1">
        <v>459.43954326923074</v>
      </c>
      <c r="J138" s="1">
        <v>456.15</v>
      </c>
      <c r="K138" s="1">
        <v>449.57091346153845</v>
      </c>
      <c r="L138" s="1">
        <v>448.47439903846151</v>
      </c>
      <c r="M138" s="1">
        <v>449.57091346153845</v>
      </c>
      <c r="N138" s="1">
        <v>457.24651442307692</v>
      </c>
    </row>
    <row r="139" spans="1:14" x14ac:dyDescent="0.3">
      <c r="A139" t="s">
        <v>34</v>
      </c>
      <c r="B139">
        <v>24048</v>
      </c>
      <c r="C139" s="1">
        <v>437.41138211382116</v>
      </c>
      <c r="D139" s="1">
        <v>422.86829268292684</v>
      </c>
      <c r="E139" s="1">
        <v>419.51219512195121</v>
      </c>
      <c r="F139" s="1">
        <v>410.56260162601626</v>
      </c>
      <c r="G139" s="1">
        <v>407.20650406504063</v>
      </c>
      <c r="H139" s="1">
        <v>404.96910569105694</v>
      </c>
      <c r="I139" s="1">
        <v>411.68130081300814</v>
      </c>
      <c r="J139" s="1">
        <v>412.8</v>
      </c>
      <c r="K139" s="1">
        <v>415.03739837398376</v>
      </c>
      <c r="L139" s="1">
        <v>410.56260162601626</v>
      </c>
      <c r="M139" s="1">
        <v>418.39349593495933</v>
      </c>
      <c r="N139" s="1">
        <v>416.15609756097558</v>
      </c>
    </row>
    <row r="140" spans="1:14" x14ac:dyDescent="0.3">
      <c r="A140" t="s">
        <v>34</v>
      </c>
      <c r="B140">
        <v>24054</v>
      </c>
      <c r="C140" s="1">
        <v>235.20471428571429</v>
      </c>
      <c r="D140" s="1">
        <v>243.00771428571429</v>
      </c>
      <c r="E140" s="1">
        <v>236.31942857142857</v>
      </c>
      <c r="F140" s="1">
        <v>238.54885714285714</v>
      </c>
      <c r="G140" s="1">
        <v>245.23714285714286</v>
      </c>
      <c r="H140" s="1">
        <v>236.31942857142857</v>
      </c>
      <c r="I140" s="1">
        <v>238.54885714285714</v>
      </c>
      <c r="J140" s="1">
        <v>234.09</v>
      </c>
      <c r="K140" s="1">
        <v>232.97528571428572</v>
      </c>
      <c r="L140" s="1">
        <v>234.09</v>
      </c>
      <c r="M140" s="1">
        <v>237.43414285714286</v>
      </c>
      <c r="N140" s="1">
        <v>238.54885714285714</v>
      </c>
    </row>
    <row r="141" spans="1:14" x14ac:dyDescent="0.3">
      <c r="A141" t="s">
        <v>34</v>
      </c>
      <c r="B141">
        <v>24055</v>
      </c>
      <c r="C141" s="1">
        <v>832.10400000000004</v>
      </c>
      <c r="D141" s="1">
        <v>845.57936842105266</v>
      </c>
      <c r="E141" s="1">
        <v>852.31705263157892</v>
      </c>
      <c r="F141" s="1">
        <v>845.57936842105266</v>
      </c>
      <c r="G141" s="1">
        <v>821.99747368421049</v>
      </c>
      <c r="H141" s="1">
        <v>814.13684210526321</v>
      </c>
      <c r="I141" s="1">
        <v>836.59578947368425</v>
      </c>
      <c r="J141" s="1">
        <v>853.44</v>
      </c>
      <c r="K141" s="1">
        <v>872.53010526315791</v>
      </c>
      <c r="L141" s="1">
        <v>888.25136842105258</v>
      </c>
      <c r="M141" s="1">
        <v>892.7431578947369</v>
      </c>
      <c r="N141" s="1">
        <v>888.25136842105258</v>
      </c>
    </row>
    <row r="142" spans="1:14" x14ac:dyDescent="0.3">
      <c r="A142" t="s">
        <v>34</v>
      </c>
      <c r="B142">
        <v>24059</v>
      </c>
      <c r="C142" s="1">
        <v>679.56732984293194</v>
      </c>
      <c r="D142" s="1">
        <v>697.21842931937169</v>
      </c>
      <c r="E142" s="1">
        <v>698.32162303664916</v>
      </c>
      <c r="F142" s="1">
        <v>679.56732984293194</v>
      </c>
      <c r="G142" s="1">
        <v>665.22581151832458</v>
      </c>
      <c r="H142" s="1">
        <v>654.19387434554972</v>
      </c>
      <c r="I142" s="1">
        <v>651.98748691099479</v>
      </c>
      <c r="J142" s="1">
        <v>632.13</v>
      </c>
      <c r="K142" s="1">
        <v>617.78848167539263</v>
      </c>
      <c r="L142" s="1">
        <v>605.65335078534031</v>
      </c>
      <c r="M142" s="1">
        <v>623.30445026178006</v>
      </c>
      <c r="N142" s="1">
        <v>636.54277486910996</v>
      </c>
    </row>
    <row r="143" spans="1:14" x14ac:dyDescent="0.3">
      <c r="A143" t="s">
        <v>34</v>
      </c>
      <c r="B143">
        <v>24062</v>
      </c>
      <c r="C143" s="1">
        <v>4353.7591452556599</v>
      </c>
      <c r="D143" s="1">
        <v>4303.1601882472651</v>
      </c>
      <c r="E143" s="1">
        <v>4296.4136606461461</v>
      </c>
      <c r="F143" s="1">
        <v>4273.9252353090815</v>
      </c>
      <c r="G143" s="1">
        <v>4276.1740778427884</v>
      </c>
      <c r="H143" s="1">
        <v>4344.763775120834</v>
      </c>
      <c r="I143" s="1">
        <v>4378.4964131264305</v>
      </c>
      <c r="J143" s="1">
        <v>4420.1000000000004</v>
      </c>
      <c r="K143" s="1">
        <v>4434.7174764690917</v>
      </c>
      <c r="L143" s="1">
        <v>4430.2197914016788</v>
      </c>
      <c r="M143" s="1">
        <v>4420.1000000000004</v>
      </c>
      <c r="N143" s="1">
        <v>4396.4871533960822</v>
      </c>
    </row>
    <row r="144" spans="1:14" x14ac:dyDescent="0.3">
      <c r="A144" t="s">
        <v>34</v>
      </c>
      <c r="B144">
        <v>24066</v>
      </c>
      <c r="C144" s="1">
        <v>631.27300986842101</v>
      </c>
      <c r="D144" s="1">
        <v>661.54720394736842</v>
      </c>
      <c r="E144" s="1">
        <v>681.73</v>
      </c>
      <c r="F144" s="1">
        <v>669.39606907894733</v>
      </c>
      <c r="G144" s="1">
        <v>676.12366776315787</v>
      </c>
      <c r="H144" s="1">
        <v>672.7598684210526</v>
      </c>
      <c r="I144" s="1">
        <v>675.00240131578948</v>
      </c>
      <c r="J144" s="1">
        <v>681.73</v>
      </c>
      <c r="K144" s="1">
        <v>689.57886513157894</v>
      </c>
      <c r="L144" s="1">
        <v>697.42773026315786</v>
      </c>
      <c r="M144" s="1">
        <v>719.85305921052634</v>
      </c>
      <c r="N144" s="1">
        <v>731.06572368421052</v>
      </c>
    </row>
    <row r="145" spans="1:14" x14ac:dyDescent="0.3">
      <c r="A145" t="s">
        <v>34</v>
      </c>
      <c r="B145">
        <v>24086</v>
      </c>
      <c r="C145" s="1">
        <v>503.72825552825554</v>
      </c>
      <c r="D145" s="1">
        <v>512.48874692874688</v>
      </c>
      <c r="E145" s="1">
        <v>493.87270270270267</v>
      </c>
      <c r="F145" s="1">
        <v>453.35542997542996</v>
      </c>
      <c r="G145" s="1">
        <v>445.69</v>
      </c>
      <c r="H145" s="1">
        <v>434.73938574938575</v>
      </c>
      <c r="I145" s="1">
        <v>435.83444717444718</v>
      </c>
      <c r="J145" s="1">
        <v>445.69</v>
      </c>
      <c r="K145" s="1">
        <v>435.83444717444718</v>
      </c>
      <c r="L145" s="1">
        <v>444.59493857493857</v>
      </c>
      <c r="M145" s="1">
        <v>457.73567567567568</v>
      </c>
      <c r="N145" s="1">
        <v>474.16159705159703</v>
      </c>
    </row>
    <row r="146" spans="1:14" x14ac:dyDescent="0.3">
      <c r="A146" t="s">
        <v>34</v>
      </c>
      <c r="B146">
        <v>24094</v>
      </c>
      <c r="C146" s="1">
        <v>650.76714801444041</v>
      </c>
      <c r="D146" s="1">
        <v>655.29422382671487</v>
      </c>
      <c r="E146" s="1">
        <v>655.29422382671487</v>
      </c>
      <c r="F146" s="1">
        <v>636.05415162454869</v>
      </c>
      <c r="G146" s="1">
        <v>627</v>
      </c>
      <c r="H146" s="1">
        <v>615.68231046931407</v>
      </c>
      <c r="I146" s="1">
        <v>613.41877256317684</v>
      </c>
      <c r="J146" s="1">
        <v>627</v>
      </c>
      <c r="K146" s="1">
        <v>634.92238267148014</v>
      </c>
      <c r="L146" s="1">
        <v>633.79061371841158</v>
      </c>
      <c r="M146" s="1">
        <v>633.79061371841158</v>
      </c>
      <c r="N146" s="1">
        <v>624.73646209386288</v>
      </c>
    </row>
    <row r="147" spans="1:14" x14ac:dyDescent="0.3">
      <c r="A147" t="s">
        <v>34</v>
      </c>
      <c r="B147">
        <v>24104</v>
      </c>
      <c r="C147" s="1">
        <v>863.98</v>
      </c>
      <c r="D147" s="1">
        <v>858.38427461139895</v>
      </c>
      <c r="E147" s="1">
        <v>844.95453367875643</v>
      </c>
      <c r="F147" s="1">
        <v>844.95453367875643</v>
      </c>
      <c r="G147" s="1">
        <v>833.76308290155441</v>
      </c>
      <c r="H147" s="1">
        <v>837.12051813471498</v>
      </c>
      <c r="I147" s="1">
        <v>844.95453367875643</v>
      </c>
      <c r="J147" s="1">
        <v>863.98</v>
      </c>
      <c r="K147" s="1">
        <v>866.2182901554404</v>
      </c>
      <c r="L147" s="1">
        <v>870.69487046632128</v>
      </c>
      <c r="M147" s="1">
        <v>877.40974093264253</v>
      </c>
      <c r="N147" s="1">
        <v>879.64803108808292</v>
      </c>
    </row>
    <row r="148" spans="1:14" x14ac:dyDescent="0.3">
      <c r="A148" t="s">
        <v>34</v>
      </c>
      <c r="B148">
        <v>24107</v>
      </c>
      <c r="C148" s="1">
        <v>1493.6443996840442</v>
      </c>
      <c r="D148" s="1">
        <v>1488.0418325434439</v>
      </c>
      <c r="E148" s="1">
        <v>1498.1264533965245</v>
      </c>
      <c r="F148" s="1">
        <v>1451.0648894154817</v>
      </c>
      <c r="G148" s="1">
        <v>1433.1366745655607</v>
      </c>
      <c r="H148" s="1">
        <v>1428.6546208530806</v>
      </c>
      <c r="I148" s="1">
        <v>1421.9315402843602</v>
      </c>
      <c r="J148" s="1">
        <v>1418.57</v>
      </c>
      <c r="K148" s="1">
        <v>1433.1366745655607</v>
      </c>
      <c r="L148" s="1">
        <v>1444.3418088467615</v>
      </c>
      <c r="M148" s="1">
        <v>1479.0777251184834</v>
      </c>
      <c r="N148" s="1">
        <v>1502.6085071090047</v>
      </c>
    </row>
    <row r="149" spans="1:14" x14ac:dyDescent="0.3">
      <c r="A149" t="s">
        <v>34</v>
      </c>
      <c r="B149">
        <v>24109</v>
      </c>
      <c r="C149" s="1">
        <v>379.68087774294668</v>
      </c>
      <c r="D149" s="1">
        <v>362.93025078369908</v>
      </c>
      <c r="E149" s="1">
        <v>331.66241379310344</v>
      </c>
      <c r="F149" s="1">
        <v>333.89583072100311</v>
      </c>
      <c r="G149" s="1">
        <v>346.17962382445143</v>
      </c>
      <c r="H149" s="1">
        <v>351.76316614420062</v>
      </c>
      <c r="I149" s="1">
        <v>352.87987460815049</v>
      </c>
      <c r="J149" s="1">
        <v>356.23</v>
      </c>
      <c r="K149" s="1">
        <v>358.46341692789969</v>
      </c>
      <c r="L149" s="1">
        <v>360.69683385579935</v>
      </c>
      <c r="M149" s="1">
        <v>360.69683385579935</v>
      </c>
      <c r="N149" s="1">
        <v>356.23</v>
      </c>
    </row>
    <row r="150" spans="1:14" x14ac:dyDescent="0.3">
      <c r="A150" t="s">
        <v>34</v>
      </c>
      <c r="B150">
        <v>24130</v>
      </c>
      <c r="C150" s="1">
        <v>303.60296</v>
      </c>
      <c r="D150" s="1">
        <v>291.41451999999998</v>
      </c>
      <c r="E150" s="1">
        <v>284.76627999999999</v>
      </c>
      <c r="F150" s="1">
        <v>283.65823999999998</v>
      </c>
      <c r="G150" s="1">
        <v>288.09039999999999</v>
      </c>
      <c r="H150" s="1">
        <v>283.65823999999998</v>
      </c>
      <c r="I150" s="1">
        <v>280.33411999999998</v>
      </c>
      <c r="J150" s="1">
        <v>277.01</v>
      </c>
      <c r="K150" s="1">
        <v>271.46980000000002</v>
      </c>
      <c r="L150" s="1">
        <v>269.25371999999999</v>
      </c>
      <c r="M150" s="1">
        <v>273.68588</v>
      </c>
      <c r="N150" s="1">
        <v>279.22608000000002</v>
      </c>
    </row>
    <row r="151" spans="1:14" x14ac:dyDescent="0.3">
      <c r="A151" t="s">
        <v>34</v>
      </c>
      <c r="B151">
        <v>24133</v>
      </c>
      <c r="C151" s="1">
        <v>224.74527173913043</v>
      </c>
      <c r="D151" s="1">
        <v>215.88831521739129</v>
      </c>
      <c r="E151" s="1">
        <v>210.35271739130434</v>
      </c>
      <c r="F151" s="1">
        <v>209.24559782608696</v>
      </c>
      <c r="G151" s="1">
        <v>212.56695652173914</v>
      </c>
      <c r="H151" s="1">
        <v>209.24559782608696</v>
      </c>
      <c r="I151" s="1">
        <v>207.03135869565219</v>
      </c>
      <c r="J151" s="1">
        <v>203.71</v>
      </c>
      <c r="K151" s="1">
        <v>200.38864130434783</v>
      </c>
      <c r="L151" s="1">
        <v>198.17440217391305</v>
      </c>
      <c r="M151" s="1">
        <v>202.60288043478261</v>
      </c>
      <c r="N151" s="1">
        <v>205.92423913043478</v>
      </c>
    </row>
    <row r="152" spans="1:14" x14ac:dyDescent="0.3">
      <c r="A152" t="s">
        <v>34</v>
      </c>
      <c r="B152">
        <v>24134</v>
      </c>
      <c r="C152" s="1">
        <v>721.64336000000003</v>
      </c>
      <c r="D152" s="1">
        <v>703.96144000000004</v>
      </c>
      <c r="E152" s="1">
        <v>690.7</v>
      </c>
      <c r="F152" s="1">
        <v>689.59487999999999</v>
      </c>
      <c r="G152" s="1">
        <v>703.96144000000004</v>
      </c>
      <c r="H152" s="1">
        <v>703.96144000000004</v>
      </c>
      <c r="I152" s="1">
        <v>701.75120000000004</v>
      </c>
      <c r="J152" s="1">
        <v>690.7</v>
      </c>
      <c r="K152" s="1">
        <v>689.59487999999999</v>
      </c>
      <c r="L152" s="1">
        <v>696.22559999999999</v>
      </c>
      <c r="M152" s="1">
        <v>705.06655999999998</v>
      </c>
      <c r="N152" s="1">
        <v>711.69727999999998</v>
      </c>
    </row>
    <row r="153" spans="1:14" x14ac:dyDescent="0.3">
      <c r="A153" t="s">
        <v>34</v>
      </c>
      <c r="B153">
        <v>24135</v>
      </c>
      <c r="C153" s="1">
        <v>386.73918539325842</v>
      </c>
      <c r="D153" s="1">
        <v>383.37623595505619</v>
      </c>
      <c r="E153" s="1">
        <v>397.94901685393256</v>
      </c>
      <c r="F153" s="1">
        <v>397.94901685393256</v>
      </c>
      <c r="G153" s="1">
        <v>409.15884831460676</v>
      </c>
      <c r="H153" s="1">
        <v>403.55393258426966</v>
      </c>
      <c r="I153" s="1">
        <v>397.94901685393256</v>
      </c>
      <c r="J153" s="1">
        <v>399.07</v>
      </c>
      <c r="K153" s="1">
        <v>409.15884831460676</v>
      </c>
      <c r="L153" s="1">
        <v>414.7637640449438</v>
      </c>
      <c r="M153" s="1">
        <v>424.85261235955056</v>
      </c>
      <c r="N153" s="1">
        <v>430.45752808988766</v>
      </c>
    </row>
    <row r="154" spans="1:14" x14ac:dyDescent="0.3">
      <c r="A154" t="s">
        <v>34</v>
      </c>
      <c r="B154">
        <v>24137</v>
      </c>
      <c r="C154" s="1">
        <v>187.8280239520958</v>
      </c>
      <c r="D154" s="1">
        <v>193.41814371257485</v>
      </c>
      <c r="E154" s="1">
        <v>187.8280239520958</v>
      </c>
      <c r="F154" s="1">
        <v>191.18209580838322</v>
      </c>
      <c r="G154" s="1">
        <v>195.65419161676647</v>
      </c>
      <c r="H154" s="1">
        <v>187.8280239520958</v>
      </c>
      <c r="I154" s="1">
        <v>190.06407185628743</v>
      </c>
      <c r="J154" s="1">
        <v>186.71</v>
      </c>
      <c r="K154" s="1">
        <v>185.59197604790418</v>
      </c>
      <c r="L154" s="1">
        <v>186.71</v>
      </c>
      <c r="M154" s="1">
        <v>190.06407185628743</v>
      </c>
      <c r="N154" s="1">
        <v>191.18209580838322</v>
      </c>
    </row>
    <row r="155" spans="1:14" x14ac:dyDescent="0.3">
      <c r="A155" t="s">
        <v>35</v>
      </c>
      <c r="B155">
        <v>31003</v>
      </c>
      <c r="C155" s="1">
        <v>521.30467289719627</v>
      </c>
      <c r="D155" s="1">
        <v>516.86803738317758</v>
      </c>
      <c r="E155" s="1">
        <v>490.24822429906544</v>
      </c>
      <c r="F155" s="1">
        <v>495.7940186915888</v>
      </c>
      <c r="G155" s="1">
        <v>469.17420560747661</v>
      </c>
      <c r="H155" s="1">
        <v>479.15663551401872</v>
      </c>
      <c r="I155" s="1">
        <v>476.93831775700937</v>
      </c>
      <c r="J155" s="1">
        <v>474.72</v>
      </c>
      <c r="K155" s="1">
        <v>480.26579439252339</v>
      </c>
      <c r="L155" s="1">
        <v>474.72</v>
      </c>
      <c r="M155" s="1">
        <v>478.04747663551404</v>
      </c>
      <c r="N155" s="1">
        <v>483.59327102803741</v>
      </c>
    </row>
    <row r="156" spans="1:14" x14ac:dyDescent="0.3">
      <c r="A156" t="s">
        <v>35</v>
      </c>
      <c r="B156">
        <v>31004</v>
      </c>
      <c r="C156" s="1">
        <v>538.89142857142861</v>
      </c>
      <c r="D156" s="1">
        <v>506.86714285714288</v>
      </c>
      <c r="E156" s="1">
        <v>475.94714285714286</v>
      </c>
      <c r="F156" s="1">
        <v>484.78142857142859</v>
      </c>
      <c r="G156" s="1">
        <v>461.59142857142854</v>
      </c>
      <c r="H156" s="1">
        <v>454.96571428571428</v>
      </c>
      <c r="I156" s="1">
        <v>451.65285714285716</v>
      </c>
      <c r="J156" s="1">
        <v>448.34</v>
      </c>
      <c r="K156" s="1">
        <v>457.1742857142857</v>
      </c>
      <c r="L156" s="1">
        <v>466.00857142857143</v>
      </c>
      <c r="M156" s="1">
        <v>462.6957142857143</v>
      </c>
      <c r="N156" s="1">
        <v>462.6957142857143</v>
      </c>
    </row>
    <row r="157" spans="1:14" x14ac:dyDescent="0.3">
      <c r="A157" t="s">
        <v>35</v>
      </c>
      <c r="B157">
        <v>31005</v>
      </c>
      <c r="C157" s="1">
        <v>4445.3352290679304</v>
      </c>
      <c r="D157" s="1">
        <v>4484.5061084781464</v>
      </c>
      <c r="E157" s="1">
        <v>4407.2835176408635</v>
      </c>
      <c r="F157" s="1">
        <v>4377.0659820958399</v>
      </c>
      <c r="G157" s="1">
        <v>4262.9108478146391</v>
      </c>
      <c r="H157" s="1">
        <v>4232.6933122696155</v>
      </c>
      <c r="I157" s="1">
        <v>4233.8124802527645</v>
      </c>
      <c r="J157" s="1">
        <v>4250.6000000000004</v>
      </c>
      <c r="K157" s="1">
        <v>4277.4600315955768</v>
      </c>
      <c r="L157" s="1">
        <v>4266.2683517640862</v>
      </c>
      <c r="M157" s="1">
        <v>4279.6983675618749</v>
      </c>
      <c r="N157" s="1">
        <v>4281.936703528173</v>
      </c>
    </row>
    <row r="158" spans="1:14" x14ac:dyDescent="0.3">
      <c r="A158" t="s">
        <v>35</v>
      </c>
      <c r="B158">
        <v>31006</v>
      </c>
      <c r="C158" s="1">
        <v>345.14417910447759</v>
      </c>
      <c r="D158" s="1">
        <v>334.08186567164176</v>
      </c>
      <c r="E158" s="1">
        <v>311.95723880597012</v>
      </c>
      <c r="F158" s="1">
        <v>294.25753731343286</v>
      </c>
      <c r="G158" s="1">
        <v>295.36376865671639</v>
      </c>
      <c r="H158" s="1">
        <v>303.10738805970146</v>
      </c>
      <c r="I158" s="1">
        <v>300.89492537313436</v>
      </c>
      <c r="J158" s="1">
        <v>296.47000000000003</v>
      </c>
      <c r="K158" s="1">
        <v>293.15130597014922</v>
      </c>
      <c r="L158" s="1">
        <v>288.7263805970149</v>
      </c>
      <c r="M158" s="1">
        <v>289.83261194029853</v>
      </c>
      <c r="N158" s="1">
        <v>293.15130597014922</v>
      </c>
    </row>
    <row r="159" spans="1:14" x14ac:dyDescent="0.3">
      <c r="A159" t="s">
        <v>35</v>
      </c>
      <c r="B159">
        <v>31012</v>
      </c>
      <c r="C159" s="1">
        <v>523.69065168539328</v>
      </c>
      <c r="D159" s="1">
        <v>541.63294382022468</v>
      </c>
      <c r="E159" s="1">
        <v>537.14737078651683</v>
      </c>
      <c r="F159" s="1">
        <v>529.29761797752803</v>
      </c>
      <c r="G159" s="1">
        <v>494.53442696629213</v>
      </c>
      <c r="H159" s="1">
        <v>492.2916404494382</v>
      </c>
      <c r="I159" s="1">
        <v>490.04885393258428</v>
      </c>
      <c r="J159" s="1">
        <v>499.02</v>
      </c>
      <c r="K159" s="1">
        <v>499.02</v>
      </c>
      <c r="L159" s="1">
        <v>500.14139325842694</v>
      </c>
      <c r="M159" s="1">
        <v>504.62696629213485</v>
      </c>
      <c r="N159" s="1">
        <v>499.02</v>
      </c>
    </row>
    <row r="160" spans="1:14" x14ac:dyDescent="0.3">
      <c r="A160" t="s">
        <v>35</v>
      </c>
      <c r="B160">
        <v>31022</v>
      </c>
      <c r="C160" s="1">
        <v>824.90055793991417</v>
      </c>
      <c r="D160" s="1">
        <v>823.77210300429181</v>
      </c>
      <c r="E160" s="1">
        <v>798.94609442060084</v>
      </c>
      <c r="F160" s="1">
        <v>796.68918454935624</v>
      </c>
      <c r="G160" s="1">
        <v>794.43227467811153</v>
      </c>
      <c r="H160" s="1">
        <v>792.17536480686692</v>
      </c>
      <c r="I160" s="1">
        <v>793.30381974248928</v>
      </c>
      <c r="J160" s="1">
        <v>788.79</v>
      </c>
      <c r="K160" s="1">
        <v>789.91845493562232</v>
      </c>
      <c r="L160" s="1">
        <v>795.56072961373388</v>
      </c>
      <c r="M160" s="1">
        <v>796.68918454935624</v>
      </c>
      <c r="N160" s="1">
        <v>792.17536480686692</v>
      </c>
    </row>
    <row r="161" spans="1:14" x14ac:dyDescent="0.3">
      <c r="A161" t="s">
        <v>35</v>
      </c>
      <c r="B161">
        <v>31033</v>
      </c>
      <c r="C161" s="1">
        <v>857.01621890547267</v>
      </c>
      <c r="D161" s="1">
        <v>800.78155887230514</v>
      </c>
      <c r="E161" s="1">
        <v>776.03830845771142</v>
      </c>
      <c r="F161" s="1">
        <v>744.54689883913761</v>
      </c>
      <c r="G161" s="1">
        <v>720.92834162520728</v>
      </c>
      <c r="H161" s="1">
        <v>697.30978441127695</v>
      </c>
      <c r="I161" s="1">
        <v>681.56407960198999</v>
      </c>
      <c r="J161" s="1">
        <v>678.19</v>
      </c>
      <c r="K161" s="1">
        <v>678.19</v>
      </c>
      <c r="L161" s="1">
        <v>687.18754560530681</v>
      </c>
      <c r="M161" s="1">
        <v>687.18754560530681</v>
      </c>
      <c r="N161" s="1">
        <v>692.81101160862352</v>
      </c>
    </row>
    <row r="162" spans="1:14" x14ac:dyDescent="0.3">
      <c r="A162" t="s">
        <v>35</v>
      </c>
      <c r="B162">
        <v>31040</v>
      </c>
      <c r="C162" s="1">
        <v>791.34821325648409</v>
      </c>
      <c r="D162" s="1">
        <v>799.23914985590773</v>
      </c>
      <c r="E162" s="1">
        <v>791.34821325648409</v>
      </c>
      <c r="F162" s="1">
        <v>815.02102305475501</v>
      </c>
      <c r="G162" s="1">
        <v>801.49370317002877</v>
      </c>
      <c r="H162" s="1">
        <v>784.58455331412097</v>
      </c>
      <c r="I162" s="1">
        <v>775.56634005763692</v>
      </c>
      <c r="J162" s="1">
        <v>782.32999999999993</v>
      </c>
      <c r="K162" s="1">
        <v>782.32999999999993</v>
      </c>
      <c r="L162" s="1">
        <v>785.71182997118149</v>
      </c>
      <c r="M162" s="1">
        <v>794.73004322766565</v>
      </c>
      <c r="N162" s="1">
        <v>799.23914985590773</v>
      </c>
    </row>
    <row r="163" spans="1:14" x14ac:dyDescent="0.3">
      <c r="A163" t="s">
        <v>35</v>
      </c>
      <c r="B163">
        <v>31042</v>
      </c>
      <c r="C163" s="1">
        <v>92.320689655172416</v>
      </c>
      <c r="D163" s="1">
        <v>94.572413793103451</v>
      </c>
      <c r="E163" s="1">
        <v>94.572413793103451</v>
      </c>
      <c r="F163" s="1">
        <v>96.824137931034485</v>
      </c>
      <c r="G163" s="1">
        <v>97.95</v>
      </c>
      <c r="H163" s="1">
        <v>97.95</v>
      </c>
      <c r="I163" s="1">
        <v>95.698275862068968</v>
      </c>
      <c r="J163" s="1">
        <v>97.95</v>
      </c>
      <c r="K163" s="1">
        <v>99.07586206896552</v>
      </c>
      <c r="L163" s="1">
        <v>103.57931034482759</v>
      </c>
      <c r="M163" s="1">
        <v>105.83103448275862</v>
      </c>
      <c r="N163" s="1">
        <v>106.95689655172414</v>
      </c>
    </row>
    <row r="164" spans="1:14" x14ac:dyDescent="0.3">
      <c r="A164" t="s">
        <v>35</v>
      </c>
      <c r="B164">
        <v>31043</v>
      </c>
      <c r="C164" s="1">
        <v>812.68252510760408</v>
      </c>
      <c r="D164" s="1">
        <v>790.29457675753224</v>
      </c>
      <c r="E164" s="1">
        <v>765.66783357245333</v>
      </c>
      <c r="F164" s="1">
        <v>763.42903873744626</v>
      </c>
      <c r="G164" s="1">
        <v>769.02602582496411</v>
      </c>
      <c r="H164" s="1">
        <v>775.74241032998566</v>
      </c>
      <c r="I164" s="1">
        <v>776.86180774748925</v>
      </c>
      <c r="J164" s="1">
        <v>780.22</v>
      </c>
      <c r="K164" s="1">
        <v>789.17517934002865</v>
      </c>
      <c r="L164" s="1">
        <v>805.96614060258253</v>
      </c>
      <c r="M164" s="1">
        <v>816.04071736011474</v>
      </c>
      <c r="N164" s="1">
        <v>811.56312769010037</v>
      </c>
    </row>
    <row r="165" spans="1:14" x14ac:dyDescent="0.3">
      <c r="A165" t="s">
        <v>35</v>
      </c>
      <c r="B165">
        <v>32003</v>
      </c>
      <c r="C165" s="1">
        <v>662.90499999999997</v>
      </c>
      <c r="D165" s="1">
        <v>674.12166666666667</v>
      </c>
      <c r="E165" s="1">
        <v>667.39166666666665</v>
      </c>
      <c r="F165" s="1">
        <v>660.66166666666663</v>
      </c>
      <c r="G165" s="1">
        <v>638.22833333333335</v>
      </c>
      <c r="H165" s="1">
        <v>618.0383333333333</v>
      </c>
      <c r="I165" s="1">
        <v>613.55166666666662</v>
      </c>
      <c r="J165" s="1">
        <v>619.16</v>
      </c>
      <c r="K165" s="1">
        <v>620.28166666666664</v>
      </c>
      <c r="L165" s="1">
        <v>624.76833333333332</v>
      </c>
      <c r="M165" s="1">
        <v>644.95833333333337</v>
      </c>
      <c r="N165" s="1">
        <v>652.80999999999995</v>
      </c>
    </row>
    <row r="166" spans="1:14" x14ac:dyDescent="0.3">
      <c r="A166" t="s">
        <v>35</v>
      </c>
      <c r="B166">
        <v>32006</v>
      </c>
      <c r="C166" s="1">
        <v>418.69077380952382</v>
      </c>
      <c r="D166" s="1">
        <v>419.81026785714283</v>
      </c>
      <c r="E166" s="1">
        <v>415.33229166666666</v>
      </c>
      <c r="F166" s="1">
        <v>413.09330357142858</v>
      </c>
      <c r="G166" s="1">
        <v>403.01785714285711</v>
      </c>
      <c r="H166" s="1">
        <v>388.46443452380953</v>
      </c>
      <c r="I166" s="1">
        <v>386.22544642857144</v>
      </c>
      <c r="J166" s="1">
        <v>376.15</v>
      </c>
      <c r="K166" s="1">
        <v>369.43303571428572</v>
      </c>
      <c r="L166" s="1">
        <v>370.55252976190474</v>
      </c>
      <c r="M166" s="1">
        <v>366.07455357142857</v>
      </c>
      <c r="N166" s="1">
        <v>364.9550595238095</v>
      </c>
    </row>
    <row r="167" spans="1:14" x14ac:dyDescent="0.3">
      <c r="A167" t="s">
        <v>35</v>
      </c>
      <c r="B167">
        <v>32010</v>
      </c>
      <c r="C167" s="1">
        <v>389.45518644067795</v>
      </c>
      <c r="D167" s="1">
        <v>376.17830508474577</v>
      </c>
      <c r="E167" s="1">
        <v>358.47579661016948</v>
      </c>
      <c r="F167" s="1">
        <v>349.62454237288136</v>
      </c>
      <c r="G167" s="1">
        <v>339.66688135593222</v>
      </c>
      <c r="H167" s="1">
        <v>341.87969491525422</v>
      </c>
      <c r="I167" s="1">
        <v>336.34766101694913</v>
      </c>
      <c r="J167" s="1">
        <v>326.39</v>
      </c>
      <c r="K167" s="1">
        <v>323.07077966101696</v>
      </c>
      <c r="L167" s="1">
        <v>320.8579661016949</v>
      </c>
      <c r="M167" s="1">
        <v>315.32593220338981</v>
      </c>
      <c r="N167" s="1">
        <v>312.00671186440678</v>
      </c>
    </row>
    <row r="168" spans="1:14" x14ac:dyDescent="0.3">
      <c r="A168" t="s">
        <v>35</v>
      </c>
      <c r="B168">
        <v>32011</v>
      </c>
      <c r="C168" s="1">
        <v>522.48943209876541</v>
      </c>
      <c r="D168" s="1">
        <v>519.0892839506173</v>
      </c>
      <c r="E168" s="1">
        <v>520.22266666666667</v>
      </c>
      <c r="F168" s="1">
        <v>506.62207407407408</v>
      </c>
      <c r="G168" s="1">
        <v>478.28750617283947</v>
      </c>
      <c r="H168" s="1">
        <v>463.55353086419751</v>
      </c>
      <c r="I168" s="1">
        <v>462.42014814814814</v>
      </c>
      <c r="J168" s="1">
        <v>459.02</v>
      </c>
      <c r="K168" s="1">
        <v>463.55353086419751</v>
      </c>
      <c r="L168" s="1">
        <v>463.55353086419751</v>
      </c>
      <c r="M168" s="1">
        <v>462.42014814814814</v>
      </c>
      <c r="N168" s="1">
        <v>462.42014814814814</v>
      </c>
    </row>
    <row r="169" spans="1:14" x14ac:dyDescent="0.3">
      <c r="A169" t="s">
        <v>35</v>
      </c>
      <c r="B169">
        <v>32030</v>
      </c>
      <c r="C169" s="1">
        <v>136.81384615384616</v>
      </c>
      <c r="D169" s="1">
        <v>129.02769230769229</v>
      </c>
      <c r="E169" s="1">
        <v>116.79230769230769</v>
      </c>
      <c r="F169" s="1">
        <v>113.45538461538462</v>
      </c>
      <c r="G169" s="1">
        <v>106.78153846153846</v>
      </c>
      <c r="H169" s="1">
        <v>105.66923076923077</v>
      </c>
      <c r="I169" s="1">
        <v>105.66923076923077</v>
      </c>
      <c r="J169" s="1">
        <v>101.22</v>
      </c>
      <c r="K169" s="1">
        <v>100.1076923076923</v>
      </c>
      <c r="L169" s="1">
        <v>100.1076923076923</v>
      </c>
      <c r="M169" s="1">
        <v>104.55692307692307</v>
      </c>
      <c r="N169" s="1">
        <v>107.89384615384616</v>
      </c>
    </row>
    <row r="170" spans="1:14" x14ac:dyDescent="0.3">
      <c r="A170" t="s">
        <v>35</v>
      </c>
      <c r="B170">
        <v>33011</v>
      </c>
      <c r="C170" s="1">
        <v>1411.8184462809918</v>
      </c>
      <c r="D170" s="1">
        <v>1424.0660826446281</v>
      </c>
      <c r="E170" s="1">
        <v>1422.9526611570247</v>
      </c>
      <c r="F170" s="1">
        <v>1420.7258181818181</v>
      </c>
      <c r="G170" s="1">
        <v>1382.8694876033057</v>
      </c>
      <c r="H170" s="1">
        <v>1348.3534214876033</v>
      </c>
      <c r="I170" s="1">
        <v>1342.7863140495867</v>
      </c>
      <c r="J170" s="1">
        <v>1347.24</v>
      </c>
      <c r="K170" s="1">
        <v>1352.8071074380166</v>
      </c>
      <c r="L170" s="1">
        <v>1360.6010578512396</v>
      </c>
      <c r="M170" s="1">
        <v>1368.3950082644628</v>
      </c>
      <c r="N170" s="1">
        <v>1367.2815867768595</v>
      </c>
    </row>
    <row r="171" spans="1:14" x14ac:dyDescent="0.3">
      <c r="A171" t="s">
        <v>35</v>
      </c>
      <c r="B171">
        <v>33016</v>
      </c>
      <c r="C171" s="1">
        <v>53.11</v>
      </c>
      <c r="D171" s="1">
        <v>55.322916666666664</v>
      </c>
      <c r="E171" s="1">
        <v>54.216458333333335</v>
      </c>
      <c r="F171" s="1">
        <v>55.322916666666664</v>
      </c>
      <c r="G171" s="1">
        <v>55.322916666666664</v>
      </c>
      <c r="H171" s="1">
        <v>54.216458333333335</v>
      </c>
      <c r="I171" s="1">
        <v>54.216458333333335</v>
      </c>
      <c r="J171" s="1">
        <v>53.11</v>
      </c>
      <c r="K171" s="1">
        <v>52.003541666666663</v>
      </c>
      <c r="L171" s="1">
        <v>52.003541666666663</v>
      </c>
      <c r="M171" s="1">
        <v>53.11</v>
      </c>
      <c r="N171" s="1">
        <v>55.322916666666664</v>
      </c>
    </row>
    <row r="172" spans="1:14" x14ac:dyDescent="0.3">
      <c r="A172" t="s">
        <v>35</v>
      </c>
      <c r="B172">
        <v>33021</v>
      </c>
      <c r="C172" s="1">
        <v>768.61593333333337</v>
      </c>
      <c r="D172" s="1">
        <v>774.16951666666671</v>
      </c>
      <c r="E172" s="1">
        <v>736.40515000000005</v>
      </c>
      <c r="F172" s="1">
        <v>724.18726666666669</v>
      </c>
      <c r="G172" s="1">
        <v>695.30863333333332</v>
      </c>
      <c r="H172" s="1">
        <v>684.20146666666665</v>
      </c>
      <c r="I172" s="1">
        <v>675.31573333333336</v>
      </c>
      <c r="J172" s="1">
        <v>666.43</v>
      </c>
      <c r="K172" s="1">
        <v>651.99068333333332</v>
      </c>
      <c r="L172" s="1">
        <v>651.99068333333332</v>
      </c>
      <c r="M172" s="1">
        <v>658.65498333333335</v>
      </c>
      <c r="N172" s="1">
        <v>664.20856666666668</v>
      </c>
    </row>
    <row r="173" spans="1:14" x14ac:dyDescent="0.3">
      <c r="A173" t="s">
        <v>35</v>
      </c>
      <c r="B173">
        <v>33029</v>
      </c>
      <c r="C173" s="1">
        <v>741.49864600326259</v>
      </c>
      <c r="D173" s="1">
        <v>751.47396411092984</v>
      </c>
      <c r="E173" s="1">
        <v>753.69070146818922</v>
      </c>
      <c r="F173" s="1">
        <v>725.98148450244696</v>
      </c>
      <c r="G173" s="1">
        <v>698.2722675367047</v>
      </c>
      <c r="H173" s="1">
        <v>673.88815660685157</v>
      </c>
      <c r="I173" s="1">
        <v>674.9965252854812</v>
      </c>
      <c r="J173" s="1">
        <v>679.43</v>
      </c>
      <c r="K173" s="1">
        <v>679.43</v>
      </c>
      <c r="L173" s="1">
        <v>669.45468189233281</v>
      </c>
      <c r="M173" s="1">
        <v>660.5877324632952</v>
      </c>
      <c r="N173" s="1">
        <v>659.47936378466557</v>
      </c>
    </row>
    <row r="174" spans="1:14" x14ac:dyDescent="0.3">
      <c r="A174" t="s">
        <v>35</v>
      </c>
      <c r="B174">
        <v>33037</v>
      </c>
      <c r="C174" s="1">
        <v>485.5198387096774</v>
      </c>
      <c r="D174" s="1">
        <v>489.94370967741935</v>
      </c>
      <c r="E174" s="1">
        <v>486.6258064516129</v>
      </c>
      <c r="F174" s="1">
        <v>478.88403225806451</v>
      </c>
      <c r="G174" s="1">
        <v>485.5198387096774</v>
      </c>
      <c r="H174" s="1">
        <v>494.3675806451613</v>
      </c>
      <c r="I174" s="1">
        <v>487.7317741935484</v>
      </c>
      <c r="J174" s="1">
        <v>479.99</v>
      </c>
      <c r="K174" s="1">
        <v>479.99</v>
      </c>
      <c r="L174" s="1">
        <v>477.77806451612901</v>
      </c>
      <c r="M174" s="1">
        <v>474.46016129032256</v>
      </c>
      <c r="N174" s="1">
        <v>474.46016129032256</v>
      </c>
    </row>
    <row r="175" spans="1:14" x14ac:dyDescent="0.3">
      <c r="A175" t="s">
        <v>35</v>
      </c>
      <c r="B175">
        <v>33039</v>
      </c>
      <c r="C175" s="1">
        <v>300.74</v>
      </c>
      <c r="D175" s="1">
        <v>311.75611721611722</v>
      </c>
      <c r="E175" s="1">
        <v>308.45128205128208</v>
      </c>
      <c r="F175" s="1">
        <v>310.65450549450549</v>
      </c>
      <c r="G175" s="1">
        <v>316.16256410256409</v>
      </c>
      <c r="H175" s="1">
        <v>310.65450549450549</v>
      </c>
      <c r="I175" s="1">
        <v>308.45128205128208</v>
      </c>
      <c r="J175" s="1">
        <v>300.74</v>
      </c>
      <c r="K175" s="1">
        <v>296.33355311355314</v>
      </c>
      <c r="L175" s="1">
        <v>296.33355311355314</v>
      </c>
      <c r="M175" s="1">
        <v>301.84161172161174</v>
      </c>
      <c r="N175" s="1">
        <v>312.85772893772895</v>
      </c>
    </row>
    <row r="176" spans="1:14" x14ac:dyDescent="0.3">
      <c r="A176" t="s">
        <v>35</v>
      </c>
      <c r="B176">
        <v>33040</v>
      </c>
      <c r="C176" s="1">
        <v>342.99552715654954</v>
      </c>
      <c r="D176" s="1">
        <v>357.66309904153354</v>
      </c>
      <c r="E176" s="1">
        <v>353.15</v>
      </c>
      <c r="F176" s="1">
        <v>359.91964856230032</v>
      </c>
      <c r="G176" s="1">
        <v>356.53482428115018</v>
      </c>
      <c r="H176" s="1">
        <v>357.66309904153354</v>
      </c>
      <c r="I176" s="1">
        <v>359.91964856230032</v>
      </c>
      <c r="J176" s="1">
        <v>353.15</v>
      </c>
      <c r="K176" s="1">
        <v>350.89345047923325</v>
      </c>
      <c r="L176" s="1">
        <v>356.53482428115018</v>
      </c>
      <c r="M176" s="1">
        <v>365.56102236421725</v>
      </c>
      <c r="N176" s="1">
        <v>361.04792332268369</v>
      </c>
    </row>
    <row r="177" spans="1:14" x14ac:dyDescent="0.3">
      <c r="A177" t="s">
        <v>35</v>
      </c>
      <c r="B177">
        <v>33041</v>
      </c>
      <c r="C177" s="1">
        <v>163.73642201834863</v>
      </c>
      <c r="D177" s="1">
        <v>154.82559633027523</v>
      </c>
      <c r="E177" s="1">
        <v>140.34550458715597</v>
      </c>
      <c r="F177" s="1">
        <v>135.89009174311926</v>
      </c>
      <c r="G177" s="1">
        <v>128.09311926605506</v>
      </c>
      <c r="H177" s="1">
        <v>126.97926605504587</v>
      </c>
      <c r="I177" s="1">
        <v>126.97926605504587</v>
      </c>
      <c r="J177" s="1">
        <v>121.41</v>
      </c>
      <c r="K177" s="1">
        <v>120.29614678899082</v>
      </c>
      <c r="L177" s="1">
        <v>119.18229357798165</v>
      </c>
      <c r="M177" s="1">
        <v>124.75155963302753</v>
      </c>
      <c r="N177" s="1">
        <v>131.43467889908257</v>
      </c>
    </row>
    <row r="178" spans="1:14" x14ac:dyDescent="0.3">
      <c r="A178" t="s">
        <v>35</v>
      </c>
      <c r="B178">
        <v>34002</v>
      </c>
      <c r="C178" s="1">
        <v>641.31888211382113</v>
      </c>
      <c r="D178" s="1">
        <v>618.8558739837398</v>
      </c>
      <c r="E178" s="1">
        <v>604.25491869918699</v>
      </c>
      <c r="F178" s="1">
        <v>594.14656504065044</v>
      </c>
      <c r="G178" s="1">
        <v>575.05300813008125</v>
      </c>
      <c r="H178" s="1">
        <v>569.43725609756098</v>
      </c>
      <c r="I178" s="1">
        <v>554.83630081300817</v>
      </c>
      <c r="J178" s="1">
        <v>552.59</v>
      </c>
      <c r="K178" s="1">
        <v>552.59</v>
      </c>
      <c r="L178" s="1">
        <v>558.20575203252031</v>
      </c>
      <c r="M178" s="1">
        <v>577.29930894308939</v>
      </c>
      <c r="N178" s="1">
        <v>584.03821138211379</v>
      </c>
    </row>
    <row r="179" spans="1:14" x14ac:dyDescent="0.3">
      <c r="A179" t="s">
        <v>35</v>
      </c>
      <c r="B179">
        <v>34003</v>
      </c>
      <c r="C179" s="1">
        <v>439.5674934036939</v>
      </c>
      <c r="D179" s="1">
        <v>430.59672823219</v>
      </c>
      <c r="E179" s="1">
        <v>430.59672823219</v>
      </c>
      <c r="F179" s="1">
        <v>432.83941952506598</v>
      </c>
      <c r="G179" s="1">
        <v>429.47538258575196</v>
      </c>
      <c r="H179" s="1">
        <v>429.47538258575196</v>
      </c>
      <c r="I179" s="1">
        <v>422.74730870712403</v>
      </c>
      <c r="J179" s="1">
        <v>424.99</v>
      </c>
      <c r="K179" s="1">
        <v>424.99</v>
      </c>
      <c r="L179" s="1">
        <v>427.23269129287598</v>
      </c>
      <c r="M179" s="1">
        <v>427.23269129287598</v>
      </c>
      <c r="N179" s="1">
        <v>422.74730870712403</v>
      </c>
    </row>
    <row r="180" spans="1:14" x14ac:dyDescent="0.3">
      <c r="A180" t="s">
        <v>35</v>
      </c>
      <c r="B180">
        <v>34009</v>
      </c>
      <c r="C180" s="1">
        <v>550.45466933867738</v>
      </c>
      <c r="D180" s="1">
        <v>560.40264529058118</v>
      </c>
      <c r="E180" s="1">
        <v>553.77066132264531</v>
      </c>
      <c r="F180" s="1">
        <v>574.77194388777559</v>
      </c>
      <c r="G180" s="1">
        <v>555.98132264529056</v>
      </c>
      <c r="H180" s="1">
        <v>551.55999999999995</v>
      </c>
      <c r="I180" s="1">
        <v>547.13867735470944</v>
      </c>
      <c r="J180" s="1">
        <v>551.55999999999995</v>
      </c>
      <c r="K180" s="1">
        <v>547.13867735470944</v>
      </c>
      <c r="L180" s="1">
        <v>550.45466933867738</v>
      </c>
      <c r="M180" s="1">
        <v>547.13867735470944</v>
      </c>
      <c r="N180" s="1">
        <v>547.13867735470944</v>
      </c>
    </row>
    <row r="181" spans="1:14" x14ac:dyDescent="0.3">
      <c r="A181" t="s">
        <v>35</v>
      </c>
      <c r="B181">
        <v>34013</v>
      </c>
      <c r="C181" s="1">
        <v>1242.8353398058252</v>
      </c>
      <c r="D181" s="1">
        <v>1261.9558834951456</v>
      </c>
      <c r="E181" s="1">
        <v>1246.2095533980582</v>
      </c>
      <c r="F181" s="1">
        <v>1239.4611262135923</v>
      </c>
      <c r="G181" s="1">
        <v>1194.4716116504853</v>
      </c>
      <c r="H181" s="1">
        <v>1156.2305242718446</v>
      </c>
      <c r="I181" s="1">
        <v>1140.4841941747572</v>
      </c>
      <c r="J181" s="1">
        <v>1158.48</v>
      </c>
      <c r="K181" s="1">
        <v>1171.976854368932</v>
      </c>
      <c r="L181" s="1">
        <v>1189.9726601941748</v>
      </c>
      <c r="M181" s="1">
        <v>1200.0953009708737</v>
      </c>
      <c r="N181" s="1">
        <v>1187.7231844660193</v>
      </c>
    </row>
    <row r="182" spans="1:14" x14ac:dyDescent="0.3">
      <c r="A182" t="s">
        <v>35</v>
      </c>
      <c r="B182">
        <v>34022</v>
      </c>
      <c r="C182" s="1">
        <v>3682.0411178799877</v>
      </c>
      <c r="D182" s="1">
        <v>3628.6298233323178</v>
      </c>
      <c r="E182" s="1">
        <v>3613.0515290892477</v>
      </c>
      <c r="F182" s="1">
        <v>3613.0515290892477</v>
      </c>
      <c r="G182" s="1">
        <v>3568.5421169661895</v>
      </c>
      <c r="H182" s="1">
        <v>3646.4335881815414</v>
      </c>
      <c r="I182" s="1">
        <v>3664.2373530307646</v>
      </c>
      <c r="J182" s="1">
        <v>3653.11</v>
      </c>
      <c r="K182" s="1">
        <v>3644.2081175753883</v>
      </c>
      <c r="L182" s="1">
        <v>3650.8845293938471</v>
      </c>
      <c r="M182" s="1">
        <v>3677.590176667682</v>
      </c>
      <c r="N182" s="1">
        <v>3699.8448827292109</v>
      </c>
    </row>
    <row r="183" spans="1:14" x14ac:dyDescent="0.3">
      <c r="A183" t="s">
        <v>35</v>
      </c>
      <c r="B183">
        <v>34023</v>
      </c>
      <c r="C183" s="1">
        <v>644.28449324324322</v>
      </c>
      <c r="D183" s="1">
        <v>655.43128378378378</v>
      </c>
      <c r="E183" s="1">
        <v>668.80743243243239</v>
      </c>
      <c r="F183" s="1">
        <v>662.11935810810814</v>
      </c>
      <c r="G183" s="1">
        <v>659.89</v>
      </c>
      <c r="H183" s="1">
        <v>659.89</v>
      </c>
      <c r="I183" s="1">
        <v>659.89</v>
      </c>
      <c r="J183" s="1">
        <v>659.89</v>
      </c>
      <c r="K183" s="1">
        <v>664.34871621621619</v>
      </c>
      <c r="L183" s="1">
        <v>666.57807432432435</v>
      </c>
      <c r="M183" s="1">
        <v>668.80743243243239</v>
      </c>
      <c r="N183" s="1">
        <v>673.2661486486486</v>
      </c>
    </row>
    <row r="184" spans="1:14" x14ac:dyDescent="0.3">
      <c r="A184" t="s">
        <v>35</v>
      </c>
      <c r="B184">
        <v>34025</v>
      </c>
      <c r="C184" s="1">
        <v>299.59387681159421</v>
      </c>
      <c r="D184" s="1">
        <v>305.16253623188408</v>
      </c>
      <c r="E184" s="1">
        <v>311.84492753623186</v>
      </c>
      <c r="F184" s="1">
        <v>307.39</v>
      </c>
      <c r="G184" s="1">
        <v>306.276268115942</v>
      </c>
      <c r="H184" s="1">
        <v>306.276268115942</v>
      </c>
      <c r="I184" s="1">
        <v>306.276268115942</v>
      </c>
      <c r="J184" s="1">
        <v>307.39</v>
      </c>
      <c r="K184" s="1">
        <v>309.61746376811595</v>
      </c>
      <c r="L184" s="1">
        <v>310.73119565217394</v>
      </c>
      <c r="M184" s="1">
        <v>310.73119565217394</v>
      </c>
      <c r="N184" s="1">
        <v>312.95865942028985</v>
      </c>
    </row>
    <row r="185" spans="1:14" x14ac:dyDescent="0.3">
      <c r="A185" t="s">
        <v>35</v>
      </c>
      <c r="B185">
        <v>34027</v>
      </c>
      <c r="C185" s="1">
        <v>1524.2616251005632</v>
      </c>
      <c r="D185" s="1">
        <v>1481.1846661303298</v>
      </c>
      <c r="E185" s="1">
        <v>1454.6757683024939</v>
      </c>
      <c r="F185" s="1">
        <v>1421.5396460176992</v>
      </c>
      <c r="G185" s="1">
        <v>1399.4488978278359</v>
      </c>
      <c r="H185" s="1">
        <v>1388.4035237329042</v>
      </c>
      <c r="I185" s="1">
        <v>1379.5672244569589</v>
      </c>
      <c r="J185" s="1">
        <v>1372.94</v>
      </c>
      <c r="K185" s="1">
        <v>1361.8946259050683</v>
      </c>
      <c r="L185" s="1">
        <v>1380.671761866452</v>
      </c>
      <c r="M185" s="1">
        <v>1383.9853740949316</v>
      </c>
      <c r="N185" s="1">
        <v>1397.2398230088495</v>
      </c>
    </row>
    <row r="186" spans="1:14" x14ac:dyDescent="0.3">
      <c r="A186" t="s">
        <v>35</v>
      </c>
      <c r="B186">
        <v>34040</v>
      </c>
      <c r="C186" s="1">
        <v>1600.6637554585152</v>
      </c>
      <c r="D186" s="1">
        <v>1624.006768558952</v>
      </c>
      <c r="E186" s="1">
        <v>1592.8827510917031</v>
      </c>
      <c r="F186" s="1">
        <v>1577.3207423580786</v>
      </c>
      <c r="G186" s="1">
        <v>1562.8703056768559</v>
      </c>
      <c r="H186" s="1">
        <v>1548.4198689956331</v>
      </c>
      <c r="I186" s="1">
        <v>1535.0810043668123</v>
      </c>
      <c r="J186" s="1">
        <v>1527.3</v>
      </c>
      <c r="K186" s="1">
        <v>1525.0768558951966</v>
      </c>
      <c r="L186" s="1">
        <v>1539.5272925764193</v>
      </c>
      <c r="M186" s="1">
        <v>1550.6430131004367</v>
      </c>
      <c r="N186" s="1">
        <v>1567.3165938864629</v>
      </c>
    </row>
    <row r="187" spans="1:14" x14ac:dyDescent="0.3">
      <c r="A187" t="s">
        <v>35</v>
      </c>
      <c r="B187">
        <v>34041</v>
      </c>
      <c r="C187" s="1">
        <v>1295.7051282051282</v>
      </c>
      <c r="D187" s="1">
        <v>1277.8333333333333</v>
      </c>
      <c r="E187" s="1">
        <v>1264.4294871794873</v>
      </c>
      <c r="F187" s="1">
        <v>1272.2483974358975</v>
      </c>
      <c r="G187" s="1">
        <v>1274.4823717948718</v>
      </c>
      <c r="H187" s="1">
        <v>1239.8557692307693</v>
      </c>
      <c r="I187" s="1">
        <v>1229.8028846153845</v>
      </c>
      <c r="J187" s="1">
        <v>1219.75</v>
      </c>
      <c r="K187" s="1">
        <v>1223.1009615384614</v>
      </c>
      <c r="L187" s="1">
        <v>1235.3878205128206</v>
      </c>
      <c r="M187" s="1">
        <v>1224.2179487179487</v>
      </c>
      <c r="N187" s="1">
        <v>1220.8669871794873</v>
      </c>
    </row>
    <row r="188" spans="1:14" x14ac:dyDescent="0.3">
      <c r="A188" t="s">
        <v>35</v>
      </c>
      <c r="B188">
        <v>34042</v>
      </c>
      <c r="C188" s="1">
        <v>895.47382352941179</v>
      </c>
      <c r="D188" s="1">
        <v>864.24933155080214</v>
      </c>
      <c r="E188" s="1">
        <v>833.02483957219249</v>
      </c>
      <c r="F188" s="1">
        <v>821.87323529411765</v>
      </c>
      <c r="G188" s="1">
        <v>826.33387700534763</v>
      </c>
      <c r="H188" s="1">
        <v>826.33387700534763</v>
      </c>
      <c r="I188" s="1">
        <v>836.37032085561498</v>
      </c>
      <c r="J188" s="1">
        <v>834.14</v>
      </c>
      <c r="K188" s="1">
        <v>834.14</v>
      </c>
      <c r="L188" s="1">
        <v>844.17644385026733</v>
      </c>
      <c r="M188" s="1">
        <v>837.48548128342247</v>
      </c>
      <c r="N188" s="1">
        <v>848.63708556149732</v>
      </c>
    </row>
    <row r="189" spans="1:14" x14ac:dyDescent="0.3">
      <c r="A189" t="s">
        <v>35</v>
      </c>
      <c r="B189">
        <v>34043</v>
      </c>
      <c r="C189" s="1">
        <v>235.67586206896553</v>
      </c>
      <c r="D189" s="1">
        <v>232.30906403940887</v>
      </c>
      <c r="E189" s="1">
        <v>232.30906403940887</v>
      </c>
      <c r="F189" s="1">
        <v>232.30906403940887</v>
      </c>
      <c r="G189" s="1">
        <v>231.18679802955666</v>
      </c>
      <c r="H189" s="1">
        <v>230.06453201970444</v>
      </c>
      <c r="I189" s="1">
        <v>227.82</v>
      </c>
      <c r="J189" s="1">
        <v>227.82</v>
      </c>
      <c r="K189" s="1">
        <v>228.94226600985223</v>
      </c>
      <c r="L189" s="1">
        <v>228.94226600985223</v>
      </c>
      <c r="M189" s="1">
        <v>230.06453201970444</v>
      </c>
      <c r="N189" s="1">
        <v>227.82</v>
      </c>
    </row>
    <row r="190" spans="1:14" x14ac:dyDescent="0.3">
      <c r="A190" t="s">
        <v>35</v>
      </c>
      <c r="B190">
        <v>35002</v>
      </c>
      <c r="C190" s="1">
        <v>640.05134649910235</v>
      </c>
      <c r="D190" s="1">
        <v>633.43012567324956</v>
      </c>
      <c r="E190" s="1">
        <v>622.39475763016162</v>
      </c>
      <c r="F190" s="1">
        <v>619.08414721723523</v>
      </c>
      <c r="G190" s="1">
        <v>606.94524236983841</v>
      </c>
      <c r="H190" s="1">
        <v>614.66999999999996</v>
      </c>
      <c r="I190" s="1">
        <v>614.66999999999996</v>
      </c>
      <c r="J190" s="1">
        <v>614.66999999999996</v>
      </c>
      <c r="K190" s="1">
        <v>606.94524236983841</v>
      </c>
      <c r="L190" s="1">
        <v>594.80633752244171</v>
      </c>
      <c r="M190" s="1">
        <v>588.18511669658892</v>
      </c>
      <c r="N190" s="1">
        <v>587.08157989228005</v>
      </c>
    </row>
    <row r="191" spans="1:14" x14ac:dyDescent="0.3">
      <c r="A191" t="s">
        <v>35</v>
      </c>
      <c r="B191">
        <v>35005</v>
      </c>
      <c r="C191" s="1">
        <v>497.34549763033175</v>
      </c>
      <c r="D191" s="1">
        <v>463.81658767772512</v>
      </c>
      <c r="E191" s="1">
        <v>452.64028436018958</v>
      </c>
      <c r="F191" s="1">
        <v>447.05213270142178</v>
      </c>
      <c r="G191" s="1">
        <v>459.34606635071088</v>
      </c>
      <c r="H191" s="1">
        <v>466.05184834123224</v>
      </c>
      <c r="I191" s="1">
        <v>470.52236966824643</v>
      </c>
      <c r="J191" s="1">
        <v>471.64</v>
      </c>
      <c r="K191" s="1">
        <v>474.99289099526067</v>
      </c>
      <c r="L191" s="1">
        <v>467.1694786729858</v>
      </c>
      <c r="M191" s="1">
        <v>451.52265402843602</v>
      </c>
      <c r="N191" s="1">
        <v>442.5816113744076</v>
      </c>
    </row>
    <row r="192" spans="1:14" x14ac:dyDescent="0.3">
      <c r="A192" t="s">
        <v>35</v>
      </c>
      <c r="B192">
        <v>35006</v>
      </c>
      <c r="C192" s="1">
        <v>517.89186440677963</v>
      </c>
      <c r="D192" s="1">
        <v>509.00101694915253</v>
      </c>
      <c r="E192" s="1">
        <v>478.99440677966101</v>
      </c>
      <c r="F192" s="1">
        <v>471.21491525423727</v>
      </c>
      <c r="G192" s="1">
        <v>462.32406779661017</v>
      </c>
      <c r="H192" s="1">
        <v>468.99220338983054</v>
      </c>
      <c r="I192" s="1">
        <v>466.76949152542375</v>
      </c>
      <c r="J192" s="1">
        <v>458.99</v>
      </c>
      <c r="K192" s="1">
        <v>460.10135593220338</v>
      </c>
      <c r="L192" s="1">
        <v>452.32186440677964</v>
      </c>
      <c r="M192" s="1">
        <v>451.21050847457627</v>
      </c>
      <c r="N192" s="1">
        <v>441.20830508474575</v>
      </c>
    </row>
    <row r="193" spans="1:14" x14ac:dyDescent="0.3">
      <c r="A193" t="s">
        <v>35</v>
      </c>
      <c r="B193">
        <v>35011</v>
      </c>
      <c r="C193" s="1">
        <v>462.62887700534759</v>
      </c>
      <c r="D193" s="1">
        <v>464.83187165775399</v>
      </c>
      <c r="E193" s="1">
        <v>458.22288770053478</v>
      </c>
      <c r="F193" s="1">
        <v>443.90342245989302</v>
      </c>
      <c r="G193" s="1">
        <v>421.87347593582888</v>
      </c>
      <c r="H193" s="1">
        <v>417.46748663101607</v>
      </c>
      <c r="I193" s="1">
        <v>416.36598930481284</v>
      </c>
      <c r="J193" s="1">
        <v>411.96</v>
      </c>
      <c r="K193" s="1">
        <v>411.96</v>
      </c>
      <c r="L193" s="1">
        <v>413.06149732620321</v>
      </c>
      <c r="M193" s="1">
        <v>414.16299465240644</v>
      </c>
      <c r="N193" s="1">
        <v>425.17796791443851</v>
      </c>
    </row>
    <row r="194" spans="1:14" x14ac:dyDescent="0.3">
      <c r="A194" t="s">
        <v>35</v>
      </c>
      <c r="B194">
        <v>35013</v>
      </c>
      <c r="C194" s="1">
        <v>2462.8727217125384</v>
      </c>
      <c r="D194" s="1">
        <v>2472.8304281345568</v>
      </c>
      <c r="E194" s="1">
        <v>2402.0200713557592</v>
      </c>
      <c r="F194" s="1">
        <v>2353.3379510703362</v>
      </c>
      <c r="G194" s="1">
        <v>2274.7827115188584</v>
      </c>
      <c r="H194" s="1">
        <v>2185.1633537206931</v>
      </c>
      <c r="I194" s="1">
        <v>2186.2697655453617</v>
      </c>
      <c r="J194" s="1">
        <v>2170.7800000000002</v>
      </c>
      <c r="K194" s="1">
        <v>2176.3120591233437</v>
      </c>
      <c r="L194" s="1">
        <v>2175.2056472986746</v>
      </c>
      <c r="M194" s="1">
        <v>2180.7377064220182</v>
      </c>
      <c r="N194" s="1">
        <v>2178.5248827726809</v>
      </c>
    </row>
    <row r="195" spans="1:14" x14ac:dyDescent="0.3">
      <c r="A195" t="s">
        <v>35</v>
      </c>
      <c r="B195">
        <v>35014</v>
      </c>
      <c r="C195" s="1">
        <v>333.58466453674123</v>
      </c>
      <c r="D195" s="1">
        <v>331.36076677316294</v>
      </c>
      <c r="E195" s="1">
        <v>322.46517571884982</v>
      </c>
      <c r="F195" s="1">
        <v>313.56958466453676</v>
      </c>
      <c r="G195" s="1">
        <v>329.13686900958464</v>
      </c>
      <c r="H195" s="1">
        <v>343.59220447284343</v>
      </c>
      <c r="I195" s="1">
        <v>345.81610223642173</v>
      </c>
      <c r="J195" s="1">
        <v>348.04</v>
      </c>
      <c r="K195" s="1">
        <v>344.70415335463258</v>
      </c>
      <c r="L195" s="1">
        <v>343.59220447284343</v>
      </c>
      <c r="M195" s="1">
        <v>339.14440894568691</v>
      </c>
      <c r="N195" s="1">
        <v>332.47271565495208</v>
      </c>
    </row>
    <row r="196" spans="1:14" x14ac:dyDescent="0.3">
      <c r="A196" t="s">
        <v>35</v>
      </c>
      <c r="B196">
        <v>35029</v>
      </c>
      <c r="C196" s="1">
        <v>294.70386281588446</v>
      </c>
      <c r="D196" s="1">
        <v>300.34953068592057</v>
      </c>
      <c r="E196" s="1">
        <v>300.34953068592057</v>
      </c>
      <c r="F196" s="1">
        <v>308.25346570397113</v>
      </c>
      <c r="G196" s="1">
        <v>311.64086642599278</v>
      </c>
      <c r="H196" s="1">
        <v>315.02826714801444</v>
      </c>
      <c r="I196" s="1">
        <v>307.12433212996388</v>
      </c>
      <c r="J196" s="1">
        <v>312.77</v>
      </c>
      <c r="K196" s="1">
        <v>315.02826714801444</v>
      </c>
      <c r="L196" s="1">
        <v>330.8361371841155</v>
      </c>
      <c r="M196" s="1">
        <v>337.61093862815886</v>
      </c>
      <c r="N196" s="1">
        <v>340.99833935018052</v>
      </c>
    </row>
    <row r="197" spans="1:14" x14ac:dyDescent="0.3">
      <c r="A197" t="s">
        <v>35</v>
      </c>
      <c r="B197">
        <v>36006</v>
      </c>
      <c r="C197" s="1">
        <v>436.70099737532809</v>
      </c>
      <c r="D197" s="1">
        <v>458.0308661417323</v>
      </c>
      <c r="E197" s="1">
        <v>446.80461942257216</v>
      </c>
      <c r="F197" s="1">
        <v>438.94624671916011</v>
      </c>
      <c r="G197" s="1">
        <v>418.73900262467191</v>
      </c>
      <c r="H197" s="1">
        <v>410.88062992125981</v>
      </c>
      <c r="I197" s="1">
        <v>419.86162729658793</v>
      </c>
      <c r="J197" s="1">
        <v>427.72</v>
      </c>
      <c r="K197" s="1">
        <v>437.8236220472441</v>
      </c>
      <c r="L197" s="1">
        <v>443.43674540682412</v>
      </c>
      <c r="M197" s="1">
        <v>442.31412073490816</v>
      </c>
      <c r="N197" s="1">
        <v>443.43674540682412</v>
      </c>
    </row>
    <row r="198" spans="1:14" x14ac:dyDescent="0.3">
      <c r="A198" t="s">
        <v>35</v>
      </c>
      <c r="B198">
        <v>36007</v>
      </c>
      <c r="C198" s="1">
        <v>398.91096491228069</v>
      </c>
      <c r="D198" s="1">
        <v>407.85014619883043</v>
      </c>
      <c r="E198" s="1">
        <v>398.91096491228069</v>
      </c>
      <c r="F198" s="1">
        <v>401.14576023391811</v>
      </c>
      <c r="G198" s="1">
        <v>401.14576023391811</v>
      </c>
      <c r="H198" s="1">
        <v>387.73698830409359</v>
      </c>
      <c r="I198" s="1">
        <v>383.26739766081869</v>
      </c>
      <c r="J198" s="1">
        <v>382.15</v>
      </c>
      <c r="K198" s="1">
        <v>383.26739766081869</v>
      </c>
      <c r="L198" s="1">
        <v>394.44137426900585</v>
      </c>
      <c r="M198" s="1">
        <v>392.20657894736843</v>
      </c>
      <c r="N198" s="1">
        <v>397.79356725146198</v>
      </c>
    </row>
    <row r="199" spans="1:14" x14ac:dyDescent="0.3">
      <c r="A199" t="s">
        <v>35</v>
      </c>
      <c r="B199">
        <v>36008</v>
      </c>
      <c r="C199" s="1">
        <v>1203.0909537856442</v>
      </c>
      <c r="D199" s="1">
        <v>1227.7123500491641</v>
      </c>
      <c r="E199" s="1">
        <v>1210.9250344149459</v>
      </c>
      <c r="F199" s="1">
        <v>1193.018564405113</v>
      </c>
      <c r="G199" s="1">
        <v>1161.6822418879055</v>
      </c>
      <c r="H199" s="1">
        <v>1129.2267649950836</v>
      </c>
      <c r="I199" s="1">
        <v>1122.5118387413963</v>
      </c>
      <c r="J199" s="1">
        <v>1138.18</v>
      </c>
      <c r="K199" s="1">
        <v>1146.0140806293018</v>
      </c>
      <c r="L199" s="1">
        <v>1159.4439331366766</v>
      </c>
      <c r="M199" s="1">
        <v>1175.1120943952801</v>
      </c>
      <c r="N199" s="1">
        <v>1195.2568731563422</v>
      </c>
    </row>
    <row r="200" spans="1:14" x14ac:dyDescent="0.3">
      <c r="A200" t="s">
        <v>35</v>
      </c>
      <c r="B200">
        <v>36010</v>
      </c>
      <c r="C200" s="1">
        <v>398.0885347043702</v>
      </c>
      <c r="D200" s="1">
        <v>395.85208226221079</v>
      </c>
      <c r="E200" s="1">
        <v>414.86192802056553</v>
      </c>
      <c r="F200" s="1">
        <v>417.09838046272495</v>
      </c>
      <c r="G200" s="1">
        <v>420.45305912596399</v>
      </c>
      <c r="H200" s="1">
        <v>429.39886889460155</v>
      </c>
      <c r="I200" s="1">
        <v>432.75354755784065</v>
      </c>
      <c r="J200" s="1">
        <v>434.99</v>
      </c>
      <c r="K200" s="1">
        <v>434.99</v>
      </c>
      <c r="L200" s="1">
        <v>443.93580976863751</v>
      </c>
      <c r="M200" s="1">
        <v>440.58113110539847</v>
      </c>
      <c r="N200" s="1">
        <v>442.81758354755783</v>
      </c>
    </row>
    <row r="201" spans="1:14" x14ac:dyDescent="0.3">
      <c r="A201" t="s">
        <v>35</v>
      </c>
      <c r="B201">
        <v>36011</v>
      </c>
      <c r="C201" s="1">
        <v>386.44305993690853</v>
      </c>
      <c r="D201" s="1">
        <v>376.30315457413246</v>
      </c>
      <c r="E201" s="1">
        <v>372.92318611987383</v>
      </c>
      <c r="F201" s="1">
        <v>375.17649842271294</v>
      </c>
      <c r="G201" s="1">
        <v>357.15</v>
      </c>
      <c r="H201" s="1">
        <v>349.26340694006308</v>
      </c>
      <c r="I201" s="1">
        <v>347.01009463722397</v>
      </c>
      <c r="J201" s="1">
        <v>357.15</v>
      </c>
      <c r="K201" s="1">
        <v>362.78328075709777</v>
      </c>
      <c r="L201" s="1">
        <v>365.03659305993688</v>
      </c>
      <c r="M201" s="1">
        <v>367.28990536277604</v>
      </c>
      <c r="N201" s="1">
        <v>365.03659305993688</v>
      </c>
    </row>
    <row r="202" spans="1:14" x14ac:dyDescent="0.3">
      <c r="A202" t="s">
        <v>35</v>
      </c>
      <c r="B202">
        <v>36012</v>
      </c>
      <c r="C202" s="1">
        <v>458.03558194774348</v>
      </c>
      <c r="D202" s="1">
        <v>458.03558194774348</v>
      </c>
      <c r="E202" s="1">
        <v>453.57781472684087</v>
      </c>
      <c r="F202" s="1">
        <v>461.37890736342041</v>
      </c>
      <c r="G202" s="1">
        <v>464.7222327790974</v>
      </c>
      <c r="H202" s="1">
        <v>454.69225653206649</v>
      </c>
      <c r="I202" s="1">
        <v>464.7222327790974</v>
      </c>
      <c r="J202" s="1">
        <v>469.18</v>
      </c>
      <c r="K202" s="1">
        <v>463.60779097387172</v>
      </c>
      <c r="L202" s="1">
        <v>465.83667458432302</v>
      </c>
      <c r="M202" s="1">
        <v>463.60779097387172</v>
      </c>
      <c r="N202" s="1">
        <v>465.83667458432302</v>
      </c>
    </row>
    <row r="203" spans="1:14" x14ac:dyDescent="0.3">
      <c r="A203" t="s">
        <v>35</v>
      </c>
      <c r="B203">
        <v>36015</v>
      </c>
      <c r="C203" s="1">
        <v>2730.147462686567</v>
      </c>
      <c r="D203" s="1">
        <v>2675.1177524143986</v>
      </c>
      <c r="E203" s="1">
        <v>2598.7499912203689</v>
      </c>
      <c r="F203" s="1">
        <v>2587.5194381035999</v>
      </c>
      <c r="G203" s="1">
        <v>2543.7202809482001</v>
      </c>
      <c r="H203" s="1">
        <v>2531.366672519754</v>
      </c>
      <c r="I203" s="1">
        <v>2532.4897278314311</v>
      </c>
      <c r="J203" s="1">
        <v>2558.3200000000002</v>
      </c>
      <c r="K203" s="1">
        <v>2580.7811062335381</v>
      </c>
      <c r="L203" s="1">
        <v>2606.6113784021072</v>
      </c>
      <c r="M203" s="1">
        <v>2622.3341527655839</v>
      </c>
      <c r="N203" s="1">
        <v>2620.0880421422298</v>
      </c>
    </row>
    <row r="204" spans="1:14" x14ac:dyDescent="0.3">
      <c r="A204" t="s">
        <v>35</v>
      </c>
      <c r="B204">
        <v>36019</v>
      </c>
      <c r="C204" s="1">
        <v>488.73135135135135</v>
      </c>
      <c r="D204" s="1">
        <v>502.15189189189186</v>
      </c>
      <c r="E204" s="1">
        <v>502.15189189189186</v>
      </c>
      <c r="F204" s="1">
        <v>487.61297297297295</v>
      </c>
      <c r="G204" s="1">
        <v>479.7843243243243</v>
      </c>
      <c r="H204" s="1">
        <v>451.82486486486488</v>
      </c>
      <c r="I204" s="1">
        <v>456.2983783783784</v>
      </c>
      <c r="J204" s="1">
        <v>455.18</v>
      </c>
      <c r="K204" s="1">
        <v>458.53513513513514</v>
      </c>
      <c r="L204" s="1">
        <v>460.77189189189187</v>
      </c>
      <c r="M204" s="1">
        <v>463.00864864864866</v>
      </c>
      <c r="N204" s="1">
        <v>468.60054054054052</v>
      </c>
    </row>
    <row r="205" spans="1:14" x14ac:dyDescent="0.3">
      <c r="A205" t="s">
        <v>35</v>
      </c>
      <c r="B205">
        <v>37002</v>
      </c>
      <c r="C205" s="1">
        <v>389.39814696485621</v>
      </c>
      <c r="D205" s="1">
        <v>374.63961661341853</v>
      </c>
      <c r="E205" s="1">
        <v>378.04543130990413</v>
      </c>
      <c r="F205" s="1">
        <v>370.09853035143772</v>
      </c>
      <c r="G205" s="1">
        <v>348.52837060702876</v>
      </c>
      <c r="H205" s="1">
        <v>350.79891373801917</v>
      </c>
      <c r="I205" s="1">
        <v>356.47527156549518</v>
      </c>
      <c r="J205" s="1">
        <v>355.34</v>
      </c>
      <c r="K205" s="1">
        <v>358.74581469648564</v>
      </c>
      <c r="L205" s="1">
        <v>363.28690095846645</v>
      </c>
      <c r="M205" s="1">
        <v>365.55744408945685</v>
      </c>
      <c r="N205" s="1">
        <v>366.69271565495205</v>
      </c>
    </row>
    <row r="206" spans="1:14" x14ac:dyDescent="0.3">
      <c r="A206" t="s">
        <v>35</v>
      </c>
      <c r="B206">
        <v>37007</v>
      </c>
      <c r="C206" s="1">
        <v>430.28773584905662</v>
      </c>
      <c r="D206" s="1">
        <v>456.76698113207544</v>
      </c>
      <c r="E206" s="1">
        <v>453.45707547169809</v>
      </c>
      <c r="F206" s="1">
        <v>462.28349056603776</v>
      </c>
      <c r="G206" s="1">
        <v>466.69669811320756</v>
      </c>
      <c r="H206" s="1">
        <v>461.18018867924525</v>
      </c>
      <c r="I206" s="1">
        <v>468.90330188679246</v>
      </c>
      <c r="J206" s="1">
        <v>467.8</v>
      </c>
      <c r="K206" s="1">
        <v>468.90330188679246</v>
      </c>
      <c r="L206" s="1">
        <v>481.03962264150942</v>
      </c>
      <c r="M206" s="1">
        <v>477.72971698113207</v>
      </c>
      <c r="N206" s="1">
        <v>487.65943396226413</v>
      </c>
    </row>
    <row r="207" spans="1:14" x14ac:dyDescent="0.3">
      <c r="A207" t="s">
        <v>35</v>
      </c>
      <c r="B207">
        <v>37010</v>
      </c>
      <c r="C207" s="1">
        <v>326.33656716417909</v>
      </c>
      <c r="D207" s="1">
        <v>319.58477611940299</v>
      </c>
      <c r="E207" s="1">
        <v>310.58238805970149</v>
      </c>
      <c r="F207" s="1">
        <v>300.45470149253731</v>
      </c>
      <c r="G207" s="1">
        <v>301.58</v>
      </c>
      <c r="H207" s="1">
        <v>293.70291044776121</v>
      </c>
      <c r="I207" s="1">
        <v>292.57761194029848</v>
      </c>
      <c r="J207" s="1">
        <v>301.58</v>
      </c>
      <c r="K207" s="1">
        <v>300.45470149253731</v>
      </c>
      <c r="L207" s="1">
        <v>298.20410447761196</v>
      </c>
      <c r="M207" s="1">
        <v>297.07880597014923</v>
      </c>
      <c r="N207" s="1">
        <v>295.95350746268656</v>
      </c>
    </row>
    <row r="208" spans="1:14" x14ac:dyDescent="0.3">
      <c r="A208" t="s">
        <v>35</v>
      </c>
      <c r="B208">
        <v>37011</v>
      </c>
      <c r="C208" s="1">
        <v>223.63005780346822</v>
      </c>
      <c r="D208" s="1">
        <v>216.92115606936414</v>
      </c>
      <c r="E208" s="1">
        <v>203.50335260115605</v>
      </c>
      <c r="F208" s="1">
        <v>201.26705202312138</v>
      </c>
      <c r="G208" s="1">
        <v>199.03075144508671</v>
      </c>
      <c r="H208" s="1">
        <v>195.67630057803467</v>
      </c>
      <c r="I208" s="1">
        <v>195.67630057803467</v>
      </c>
      <c r="J208" s="1">
        <v>193.44</v>
      </c>
      <c r="K208" s="1">
        <v>194.55815028901733</v>
      </c>
      <c r="L208" s="1">
        <v>195.67630057803467</v>
      </c>
      <c r="M208" s="1">
        <v>194.55815028901733</v>
      </c>
      <c r="N208" s="1">
        <v>196.79445086705203</v>
      </c>
    </row>
    <row r="209" spans="1:14" x14ac:dyDescent="0.3">
      <c r="A209" t="s">
        <v>35</v>
      </c>
      <c r="B209">
        <v>37012</v>
      </c>
      <c r="C209" s="1">
        <v>229.38117977528088</v>
      </c>
      <c r="D209" s="1">
        <v>223.7865168539326</v>
      </c>
      <c r="E209" s="1">
        <v>209.24039325842696</v>
      </c>
      <c r="F209" s="1">
        <v>207.00252808988765</v>
      </c>
      <c r="G209" s="1">
        <v>204.7646629213483</v>
      </c>
      <c r="H209" s="1">
        <v>201.40786516853933</v>
      </c>
      <c r="I209" s="1">
        <v>201.40786516853933</v>
      </c>
      <c r="J209" s="1">
        <v>199.17</v>
      </c>
      <c r="K209" s="1">
        <v>200.28893258426967</v>
      </c>
      <c r="L209" s="1">
        <v>201.40786516853933</v>
      </c>
      <c r="M209" s="1">
        <v>200.28893258426967</v>
      </c>
      <c r="N209" s="1">
        <v>202.52679775280899</v>
      </c>
    </row>
    <row r="210" spans="1:14" x14ac:dyDescent="0.3">
      <c r="A210" t="s">
        <v>35</v>
      </c>
      <c r="B210">
        <v>37015</v>
      </c>
      <c r="C210" s="1">
        <v>799.32148626817445</v>
      </c>
      <c r="D210" s="1">
        <v>775.84491114701132</v>
      </c>
      <c r="E210" s="1">
        <v>728.89176090468493</v>
      </c>
      <c r="F210" s="1">
        <v>721.06623586429725</v>
      </c>
      <c r="G210" s="1">
        <v>711.00484652665591</v>
      </c>
      <c r="H210" s="1">
        <v>698.7075928917609</v>
      </c>
      <c r="I210" s="1">
        <v>700.94345718901457</v>
      </c>
      <c r="J210" s="1">
        <v>692</v>
      </c>
      <c r="K210" s="1">
        <v>697.58966074313412</v>
      </c>
      <c r="L210" s="1">
        <v>698.7075928917609</v>
      </c>
      <c r="M210" s="1">
        <v>697.58966074313412</v>
      </c>
      <c r="N210" s="1">
        <v>704.29725363489501</v>
      </c>
    </row>
    <row r="211" spans="1:14" x14ac:dyDescent="0.3">
      <c r="A211" t="s">
        <v>35</v>
      </c>
      <c r="B211">
        <v>37017</v>
      </c>
      <c r="C211" s="1">
        <v>353.25335243553008</v>
      </c>
      <c r="D211" s="1">
        <v>365.47280802292266</v>
      </c>
      <c r="E211" s="1">
        <v>389.91171919770773</v>
      </c>
      <c r="F211" s="1">
        <v>392.13343839541545</v>
      </c>
      <c r="G211" s="1">
        <v>391.02257879656162</v>
      </c>
      <c r="H211" s="1">
        <v>384.35742120343838</v>
      </c>
      <c r="I211" s="1">
        <v>386.57914040114611</v>
      </c>
      <c r="J211" s="1">
        <v>387.69</v>
      </c>
      <c r="K211" s="1">
        <v>377.69226361031519</v>
      </c>
      <c r="L211" s="1">
        <v>374.35968481375357</v>
      </c>
      <c r="M211" s="1">
        <v>366.5836676217765</v>
      </c>
      <c r="N211" s="1">
        <v>363.25108882521488</v>
      </c>
    </row>
    <row r="212" spans="1:14" x14ac:dyDescent="0.3">
      <c r="A212" t="s">
        <v>35</v>
      </c>
      <c r="B212">
        <v>37018</v>
      </c>
      <c r="C212" s="1">
        <v>558.70400414937762</v>
      </c>
      <c r="D212" s="1">
        <v>563.18259336099584</v>
      </c>
      <c r="E212" s="1">
        <v>558.70400414937762</v>
      </c>
      <c r="F212" s="1">
        <v>547.50753112033192</v>
      </c>
      <c r="G212" s="1">
        <v>549.74682572614108</v>
      </c>
      <c r="H212" s="1">
        <v>549.74682572614108</v>
      </c>
      <c r="I212" s="1">
        <v>541.90929460580912</v>
      </c>
      <c r="J212" s="1">
        <v>539.66999999999996</v>
      </c>
      <c r="K212" s="1">
        <v>535.19141078838175</v>
      </c>
      <c r="L212" s="1">
        <v>543.0289419087137</v>
      </c>
      <c r="M212" s="1">
        <v>549.74682572614108</v>
      </c>
      <c r="N212" s="1">
        <v>558.70400414937762</v>
      </c>
    </row>
    <row r="213" spans="1:14" x14ac:dyDescent="0.3">
      <c r="A213" t="s">
        <v>35</v>
      </c>
      <c r="B213">
        <v>37020</v>
      </c>
      <c r="C213" s="1">
        <v>367.36732673267329</v>
      </c>
      <c r="D213" s="1">
        <v>358.46145214521454</v>
      </c>
      <c r="E213" s="1">
        <v>336.19676567656768</v>
      </c>
      <c r="F213" s="1">
        <v>338.42323432343233</v>
      </c>
      <c r="G213" s="1">
        <v>339.53646864686471</v>
      </c>
      <c r="H213" s="1">
        <v>339.53646864686471</v>
      </c>
      <c r="I213" s="1">
        <v>332.85706270627065</v>
      </c>
      <c r="J213" s="1">
        <v>337.31</v>
      </c>
      <c r="K213" s="1">
        <v>328.40412541254125</v>
      </c>
      <c r="L213" s="1">
        <v>328.40412541254125</v>
      </c>
      <c r="M213" s="1">
        <v>325.06442244224422</v>
      </c>
      <c r="N213" s="1">
        <v>322.83795379537952</v>
      </c>
    </row>
    <row r="214" spans="1:14" x14ac:dyDescent="0.3">
      <c r="A214" t="s">
        <v>35</v>
      </c>
      <c r="B214">
        <v>38002</v>
      </c>
      <c r="C214" s="1">
        <v>179.59239669421487</v>
      </c>
      <c r="D214" s="1">
        <v>169.61504132231406</v>
      </c>
      <c r="E214" s="1">
        <v>154.09471074380164</v>
      </c>
      <c r="F214" s="1">
        <v>149.6603305785124</v>
      </c>
      <c r="G214" s="1">
        <v>140.79157024793389</v>
      </c>
      <c r="H214" s="1">
        <v>139.68297520661156</v>
      </c>
      <c r="I214" s="1">
        <v>139.68297520661156</v>
      </c>
      <c r="J214" s="1">
        <v>134.13999999999999</v>
      </c>
      <c r="K214" s="1">
        <v>133.03140495867768</v>
      </c>
      <c r="L214" s="1">
        <v>131.92280991735538</v>
      </c>
      <c r="M214" s="1">
        <v>137.46578512396695</v>
      </c>
      <c r="N214" s="1">
        <v>145.22595041322313</v>
      </c>
    </row>
    <row r="215" spans="1:14" x14ac:dyDescent="0.3">
      <c r="A215" t="s">
        <v>35</v>
      </c>
      <c r="B215">
        <v>38008</v>
      </c>
      <c r="C215" s="1">
        <v>282.25081081081083</v>
      </c>
      <c r="D215" s="1">
        <v>261.76486486486488</v>
      </c>
      <c r="E215" s="1">
        <v>245.83135135135134</v>
      </c>
      <c r="F215" s="1">
        <v>239.00270270270269</v>
      </c>
      <c r="G215" s="1">
        <v>236.72648648648649</v>
      </c>
      <c r="H215" s="1">
        <v>240.14081081081082</v>
      </c>
      <c r="I215" s="1">
        <v>245.83135135135134</v>
      </c>
      <c r="J215" s="1">
        <v>252.66</v>
      </c>
      <c r="K215" s="1">
        <v>257.21243243243242</v>
      </c>
      <c r="L215" s="1">
        <v>253.79810810810812</v>
      </c>
      <c r="M215" s="1">
        <v>250.38378378378377</v>
      </c>
      <c r="N215" s="1">
        <v>248.10756756756757</v>
      </c>
    </row>
    <row r="216" spans="1:14" x14ac:dyDescent="0.3">
      <c r="A216" t="s">
        <v>35</v>
      </c>
      <c r="B216">
        <v>38014</v>
      </c>
      <c r="C216" s="1">
        <v>463.80982188295167</v>
      </c>
      <c r="D216" s="1">
        <v>470.46737913486004</v>
      </c>
      <c r="E216" s="1">
        <v>448.27552162849872</v>
      </c>
      <c r="F216" s="1">
        <v>449.38511450381679</v>
      </c>
      <c r="G216" s="1">
        <v>440.50837150127228</v>
      </c>
      <c r="H216" s="1">
        <v>442.72755725190842</v>
      </c>
      <c r="I216" s="1">
        <v>441.61796437659035</v>
      </c>
      <c r="J216" s="1">
        <v>436.07</v>
      </c>
      <c r="K216" s="1">
        <v>437.17959287531806</v>
      </c>
      <c r="L216" s="1">
        <v>439.39877862595421</v>
      </c>
      <c r="M216" s="1">
        <v>448.27552162849872</v>
      </c>
      <c r="N216" s="1">
        <v>456.04267175572522</v>
      </c>
    </row>
    <row r="217" spans="1:14" x14ac:dyDescent="0.3">
      <c r="A217" t="s">
        <v>35</v>
      </c>
      <c r="B217">
        <v>38016</v>
      </c>
      <c r="C217" s="1">
        <v>294.40440000000001</v>
      </c>
      <c r="D217" s="1">
        <v>293.29343999999998</v>
      </c>
      <c r="E217" s="1">
        <v>295.51535999999999</v>
      </c>
      <c r="F217" s="1">
        <v>304.40303999999998</v>
      </c>
      <c r="G217" s="1">
        <v>295.51535999999999</v>
      </c>
      <c r="H217" s="1">
        <v>292.18248</v>
      </c>
      <c r="I217" s="1">
        <v>287.73863999999998</v>
      </c>
      <c r="J217" s="1">
        <v>277.74</v>
      </c>
      <c r="K217" s="1">
        <v>277.74</v>
      </c>
      <c r="L217" s="1">
        <v>272.18520000000001</v>
      </c>
      <c r="M217" s="1">
        <v>269.96328</v>
      </c>
      <c r="N217" s="1">
        <v>263.29752000000002</v>
      </c>
    </row>
    <row r="218" spans="1:14" x14ac:dyDescent="0.3">
      <c r="A218" t="s">
        <v>35</v>
      </c>
      <c r="B218">
        <v>38025</v>
      </c>
      <c r="C218" s="1">
        <v>507.29238805970147</v>
      </c>
      <c r="D218" s="1">
        <v>500.57328358208957</v>
      </c>
      <c r="E218" s="1">
        <v>482.65567164179106</v>
      </c>
      <c r="F218" s="1">
        <v>475.93656716417911</v>
      </c>
      <c r="G218" s="1">
        <v>452.41970149253734</v>
      </c>
      <c r="H218" s="1">
        <v>450.18</v>
      </c>
      <c r="I218" s="1">
        <v>454.65940298507462</v>
      </c>
      <c r="J218" s="1">
        <v>450.18</v>
      </c>
      <c r="K218" s="1">
        <v>447.94029850746267</v>
      </c>
      <c r="L218" s="1">
        <v>444.5807462686567</v>
      </c>
      <c r="M218" s="1">
        <v>445.70059701492539</v>
      </c>
      <c r="N218" s="1">
        <v>443.46089552238806</v>
      </c>
    </row>
    <row r="219" spans="1:14" x14ac:dyDescent="0.3">
      <c r="A219" t="s">
        <v>33</v>
      </c>
      <c r="B219">
        <v>41002</v>
      </c>
      <c r="C219" s="1">
        <v>3905.9024333040165</v>
      </c>
      <c r="D219" s="1">
        <v>3842.4370858985635</v>
      </c>
      <c r="E219" s="1">
        <v>3766.7240398710055</v>
      </c>
      <c r="F219" s="1">
        <v>3783.4254470829669</v>
      </c>
      <c r="G219" s="1">
        <v>3751.1360598065085</v>
      </c>
      <c r="H219" s="1">
        <v>3756.7031955438288</v>
      </c>
      <c r="I219" s="1">
        <v>3780.0851656405748</v>
      </c>
      <c r="J219" s="1">
        <v>3797.9</v>
      </c>
      <c r="K219" s="1">
        <v>3810.1476986221051</v>
      </c>
      <c r="L219" s="1">
        <v>3830.1893872764585</v>
      </c>
      <c r="M219" s="1">
        <v>3844.6639401934917</v>
      </c>
      <c r="N219" s="1">
        <v>3853.5713573732041</v>
      </c>
    </row>
    <row r="220" spans="1:14" x14ac:dyDescent="0.3">
      <c r="A220" t="s">
        <v>33</v>
      </c>
      <c r="B220">
        <v>41011</v>
      </c>
      <c r="C220" s="1">
        <v>940.40528834355825</v>
      </c>
      <c r="D220" s="1">
        <v>924.78764417177911</v>
      </c>
      <c r="E220" s="1">
        <v>922.55655214723924</v>
      </c>
      <c r="F220" s="1">
        <v>906.9389079754601</v>
      </c>
      <c r="G220" s="1">
        <v>893.55235582822093</v>
      </c>
      <c r="H220" s="1">
        <v>908.05445398773008</v>
      </c>
      <c r="I220" s="1">
        <v>910.28554601226995</v>
      </c>
      <c r="J220" s="1">
        <v>909.17</v>
      </c>
      <c r="K220" s="1">
        <v>906.9389079754601</v>
      </c>
      <c r="L220" s="1">
        <v>918.09436809815952</v>
      </c>
      <c r="M220" s="1">
        <v>940.40528834355825</v>
      </c>
      <c r="N220" s="1">
        <v>954.90738650306753</v>
      </c>
    </row>
    <row r="221" spans="1:14" x14ac:dyDescent="0.3">
      <c r="A221" t="s">
        <v>33</v>
      </c>
      <c r="B221">
        <v>41018</v>
      </c>
      <c r="C221" s="1">
        <v>1220.4026600985221</v>
      </c>
      <c r="D221" s="1">
        <v>1232.6289162561577</v>
      </c>
      <c r="E221" s="1">
        <v>1233.74039408867</v>
      </c>
      <c r="F221" s="1">
        <v>1195.9501477832512</v>
      </c>
      <c r="G221" s="1">
        <v>1170.386157635468</v>
      </c>
      <c r="H221" s="1">
        <v>1134.8188669950739</v>
      </c>
      <c r="I221" s="1">
        <v>1125.9270443349753</v>
      </c>
      <c r="J221" s="1">
        <v>1128.1500000000001</v>
      </c>
      <c r="K221" s="1">
        <v>1127.0385221674876</v>
      </c>
      <c r="L221" s="1">
        <v>1130.3729556650246</v>
      </c>
      <c r="M221" s="1">
        <v>1132.5959113300491</v>
      </c>
      <c r="N221" s="1">
        <v>1121.4811330049261</v>
      </c>
    </row>
    <row r="222" spans="1:14" x14ac:dyDescent="0.3">
      <c r="A222" t="s">
        <v>33</v>
      </c>
      <c r="B222">
        <v>41024</v>
      </c>
      <c r="C222" s="1">
        <v>780.92</v>
      </c>
      <c r="D222" s="1">
        <v>780.92</v>
      </c>
      <c r="E222" s="1">
        <v>768.73543262411351</v>
      </c>
      <c r="F222" s="1">
        <v>775.38156028368792</v>
      </c>
      <c r="G222" s="1">
        <v>766.52005673758867</v>
      </c>
      <c r="H222" s="1">
        <v>777.59693617021276</v>
      </c>
      <c r="I222" s="1">
        <v>783.1353758865248</v>
      </c>
      <c r="J222" s="1">
        <v>780.92</v>
      </c>
      <c r="K222" s="1">
        <v>786.45843971631211</v>
      </c>
      <c r="L222" s="1">
        <v>783.1353758865248</v>
      </c>
      <c r="M222" s="1">
        <v>777.59693617021276</v>
      </c>
      <c r="N222" s="1">
        <v>772.05849645390072</v>
      </c>
    </row>
    <row r="223" spans="1:14" x14ac:dyDescent="0.3">
      <c r="A223" t="s">
        <v>33</v>
      </c>
      <c r="B223">
        <v>41027</v>
      </c>
      <c r="C223" s="1">
        <v>687.59934318555008</v>
      </c>
      <c r="D223" s="1">
        <v>677.52052545155993</v>
      </c>
      <c r="E223" s="1">
        <v>677.52052545155993</v>
      </c>
      <c r="F223" s="1">
        <v>684.23973727422003</v>
      </c>
      <c r="G223" s="1">
        <v>693.19868637110017</v>
      </c>
      <c r="H223" s="1">
        <v>687.59934318555008</v>
      </c>
      <c r="I223" s="1">
        <v>686.47947454844007</v>
      </c>
      <c r="J223" s="1">
        <v>682</v>
      </c>
      <c r="K223" s="1">
        <v>670.80131362889983</v>
      </c>
      <c r="L223" s="1">
        <v>664.08210180623973</v>
      </c>
      <c r="M223" s="1">
        <v>658.48275862068965</v>
      </c>
      <c r="N223" s="1">
        <v>657.36288998357963</v>
      </c>
    </row>
    <row r="224" spans="1:14" x14ac:dyDescent="0.3">
      <c r="A224" t="s">
        <v>33</v>
      </c>
      <c r="B224">
        <v>41034</v>
      </c>
      <c r="C224" s="1">
        <v>646.34345864661657</v>
      </c>
      <c r="D224" s="1">
        <v>637.3664661654135</v>
      </c>
      <c r="E224" s="1">
        <v>635.12221804511273</v>
      </c>
      <c r="F224" s="1">
        <v>628.38947368421054</v>
      </c>
      <c r="G224" s="1">
        <v>619.41248120300747</v>
      </c>
      <c r="H224" s="1">
        <v>607.06911654135342</v>
      </c>
      <c r="I224" s="1">
        <v>602.58062030075189</v>
      </c>
      <c r="J224" s="1">
        <v>596.97</v>
      </c>
      <c r="K224" s="1">
        <v>603.70274436090222</v>
      </c>
      <c r="L224" s="1">
        <v>608.19124060150375</v>
      </c>
      <c r="M224" s="1">
        <v>612.67973684210529</v>
      </c>
      <c r="N224" s="1">
        <v>611.55761278195484</v>
      </c>
    </row>
    <row r="225" spans="1:14" x14ac:dyDescent="0.3">
      <c r="A225" t="s">
        <v>33</v>
      </c>
      <c r="B225">
        <v>41048</v>
      </c>
      <c r="C225" s="1">
        <v>1600.2982025677604</v>
      </c>
      <c r="D225" s="1">
        <v>1614.6655206847361</v>
      </c>
      <c r="E225" s="1">
        <v>1605.8240941512126</v>
      </c>
      <c r="F225" s="1">
        <v>1578.1946362339515</v>
      </c>
      <c r="G225" s="1">
        <v>1557.1962482168331</v>
      </c>
      <c r="H225" s="1">
        <v>1542.8289300998574</v>
      </c>
      <c r="I225" s="1">
        <v>1548.3548216833096</v>
      </c>
      <c r="J225" s="1">
        <v>1549.46</v>
      </c>
      <c r="K225" s="1">
        <v>1541.7237517831668</v>
      </c>
      <c r="L225" s="1">
        <v>1538.4082168330956</v>
      </c>
      <c r="M225" s="1">
        <v>1535.0926818830242</v>
      </c>
      <c r="N225" s="1">
        <v>1537.3030385164052</v>
      </c>
    </row>
    <row r="226" spans="1:14" x14ac:dyDescent="0.3">
      <c r="A226" t="s">
        <v>33</v>
      </c>
      <c r="B226">
        <v>41063</v>
      </c>
      <c r="C226" s="1">
        <v>348.87365439093486</v>
      </c>
      <c r="D226" s="1">
        <v>355.5188668555241</v>
      </c>
      <c r="E226" s="1">
        <v>377.66957507082151</v>
      </c>
      <c r="F226" s="1">
        <v>384.31478753541074</v>
      </c>
      <c r="G226" s="1">
        <v>386.52985835694051</v>
      </c>
      <c r="H226" s="1">
        <v>380.99218130311613</v>
      </c>
      <c r="I226" s="1">
        <v>387.63739376770536</v>
      </c>
      <c r="J226" s="1">
        <v>390.96</v>
      </c>
      <c r="K226" s="1">
        <v>386.52985835694051</v>
      </c>
      <c r="L226" s="1">
        <v>382.09971671388104</v>
      </c>
      <c r="M226" s="1">
        <v>375.4545042492918</v>
      </c>
      <c r="N226" s="1">
        <v>376.56203966005666</v>
      </c>
    </row>
    <row r="227" spans="1:14" x14ac:dyDescent="0.3">
      <c r="A227" t="s">
        <v>33</v>
      </c>
      <c r="B227">
        <v>41081</v>
      </c>
      <c r="C227" s="1">
        <v>1002.8674850299401</v>
      </c>
      <c r="D227" s="1">
        <v>986.097125748503</v>
      </c>
      <c r="E227" s="1">
        <v>935.78604790419161</v>
      </c>
      <c r="F227" s="1">
        <v>929.07790419161677</v>
      </c>
      <c r="G227" s="1">
        <v>927.959880239521</v>
      </c>
      <c r="H227" s="1">
        <v>920.13371257485028</v>
      </c>
      <c r="I227" s="1">
        <v>927.959880239521</v>
      </c>
      <c r="J227" s="1">
        <v>933.55</v>
      </c>
      <c r="K227" s="1">
        <v>940.25814371257479</v>
      </c>
      <c r="L227" s="1">
        <v>948.08431137724551</v>
      </c>
      <c r="M227" s="1">
        <v>955.91047904191612</v>
      </c>
      <c r="N227" s="1">
        <v>961.50059880239519</v>
      </c>
    </row>
    <row r="228" spans="1:14" x14ac:dyDescent="0.3">
      <c r="A228" t="s">
        <v>33</v>
      </c>
      <c r="B228">
        <v>41082</v>
      </c>
      <c r="C228" s="1">
        <v>887.02232167832165</v>
      </c>
      <c r="D228" s="1">
        <v>852.47748251748249</v>
      </c>
      <c r="E228" s="1">
        <v>841.33398601398596</v>
      </c>
      <c r="F228" s="1">
        <v>823.50439160839164</v>
      </c>
      <c r="G228" s="1">
        <v>823.50439160839164</v>
      </c>
      <c r="H228" s="1">
        <v>797.87434965034959</v>
      </c>
      <c r="I228" s="1">
        <v>801.2173986013986</v>
      </c>
      <c r="J228" s="1">
        <v>796.76</v>
      </c>
      <c r="K228" s="1">
        <v>811.24654545454541</v>
      </c>
      <c r="L228" s="1">
        <v>815.70394405594402</v>
      </c>
      <c r="M228" s="1">
        <v>815.70394405594402</v>
      </c>
      <c r="N228" s="1">
        <v>815.70394405594402</v>
      </c>
    </row>
    <row r="229" spans="1:14" x14ac:dyDescent="0.3">
      <c r="A229" t="s">
        <v>33</v>
      </c>
      <c r="B229">
        <v>42003</v>
      </c>
      <c r="C229" s="1">
        <v>534.94719999999995</v>
      </c>
      <c r="D229" s="1">
        <v>526.01279999999997</v>
      </c>
      <c r="E229" s="1">
        <v>512.61120000000005</v>
      </c>
      <c r="F229" s="1">
        <v>505.91039999999998</v>
      </c>
      <c r="G229" s="1">
        <v>510.37760000000003</v>
      </c>
      <c r="H229" s="1">
        <v>498.09280000000001</v>
      </c>
      <c r="I229" s="1">
        <v>482.45760000000001</v>
      </c>
      <c r="J229" s="1">
        <v>474.64</v>
      </c>
      <c r="K229" s="1">
        <v>473.52319999999997</v>
      </c>
      <c r="L229" s="1">
        <v>475.7568</v>
      </c>
      <c r="M229" s="1">
        <v>491.392</v>
      </c>
      <c r="N229" s="1">
        <v>499.20960000000002</v>
      </c>
    </row>
    <row r="230" spans="1:14" x14ac:dyDescent="0.3">
      <c r="A230" t="s">
        <v>33</v>
      </c>
      <c r="B230">
        <v>42004</v>
      </c>
      <c r="C230" s="1">
        <v>544.35197368421052</v>
      </c>
      <c r="D230" s="1">
        <v>521.95065789473688</v>
      </c>
      <c r="E230" s="1">
        <v>510.75</v>
      </c>
      <c r="F230" s="1">
        <v>517.47039473684208</v>
      </c>
      <c r="G230" s="1">
        <v>502.90953947368422</v>
      </c>
      <c r="H230" s="1">
        <v>512.9901315789474</v>
      </c>
      <c r="I230" s="1">
        <v>504.02960526315792</v>
      </c>
      <c r="J230" s="1">
        <v>510.75</v>
      </c>
      <c r="K230" s="1">
        <v>514.11019736842104</v>
      </c>
      <c r="L230" s="1">
        <v>511.8700657894737</v>
      </c>
      <c r="M230" s="1">
        <v>509.6299342105263</v>
      </c>
      <c r="N230" s="1">
        <v>504.02960526315792</v>
      </c>
    </row>
    <row r="231" spans="1:14" x14ac:dyDescent="0.3">
      <c r="A231" t="s">
        <v>33</v>
      </c>
      <c r="B231">
        <v>42006</v>
      </c>
      <c r="C231" s="1">
        <v>1833.9965169980755</v>
      </c>
      <c r="D231" s="1">
        <v>1825.0337973059654</v>
      </c>
      <c r="E231" s="1">
        <v>1821.6727774214239</v>
      </c>
      <c r="F231" s="1">
        <v>1817.1914175753689</v>
      </c>
      <c r="G231" s="1">
        <v>1800.3863181526619</v>
      </c>
      <c r="H231" s="1">
        <v>1805.988017960231</v>
      </c>
      <c r="I231" s="1">
        <v>1776.8591789608722</v>
      </c>
      <c r="J231" s="1">
        <v>1746.61</v>
      </c>
      <c r="K231" s="1">
        <v>1742.1286401539448</v>
      </c>
      <c r="L231" s="1">
        <v>1757.8133996151378</v>
      </c>
      <c r="M231" s="1">
        <v>1777.9795189223862</v>
      </c>
      <c r="N231" s="1">
        <v>1798.1456382296344</v>
      </c>
    </row>
    <row r="232" spans="1:14" x14ac:dyDescent="0.3">
      <c r="A232" t="s">
        <v>33</v>
      </c>
      <c r="B232">
        <v>42008</v>
      </c>
      <c r="C232" s="1">
        <v>983.4960299625468</v>
      </c>
      <c r="D232" s="1">
        <v>952.4848938826467</v>
      </c>
      <c r="E232" s="1">
        <v>905.96818976279656</v>
      </c>
      <c r="F232" s="1">
        <v>899.32294631710363</v>
      </c>
      <c r="G232" s="1">
        <v>888.2475405742822</v>
      </c>
      <c r="H232" s="1">
        <v>893.78524344569291</v>
      </c>
      <c r="I232" s="1">
        <v>894.89278401997501</v>
      </c>
      <c r="J232" s="1">
        <v>887.14</v>
      </c>
      <c r="K232" s="1">
        <v>880.49475655430706</v>
      </c>
      <c r="L232" s="1">
        <v>877.17213483146065</v>
      </c>
      <c r="M232" s="1">
        <v>869.41935081148563</v>
      </c>
      <c r="N232" s="1">
        <v>883.81737827715358</v>
      </c>
    </row>
    <row r="233" spans="1:14" x14ac:dyDescent="0.3">
      <c r="A233" t="s">
        <v>33</v>
      </c>
      <c r="B233">
        <v>42010</v>
      </c>
      <c r="C233" s="1">
        <v>469.49375328083988</v>
      </c>
      <c r="D233" s="1">
        <v>465.06456692913383</v>
      </c>
      <c r="E233" s="1">
        <v>432.95296587926509</v>
      </c>
      <c r="F233" s="1">
        <v>422.98729658792649</v>
      </c>
      <c r="G233" s="1">
        <v>414.12892388451445</v>
      </c>
      <c r="H233" s="1">
        <v>429.63107611548554</v>
      </c>
      <c r="I233" s="1">
        <v>430.7383727034121</v>
      </c>
      <c r="J233" s="1">
        <v>421.88</v>
      </c>
      <c r="K233" s="1">
        <v>420.7727034120735</v>
      </c>
      <c r="L233" s="1">
        <v>411.9143307086614</v>
      </c>
      <c r="M233" s="1">
        <v>403.05595800524935</v>
      </c>
      <c r="N233" s="1">
        <v>400.8413648293963</v>
      </c>
    </row>
    <row r="234" spans="1:14" x14ac:dyDescent="0.3">
      <c r="A234" t="s">
        <v>33</v>
      </c>
      <c r="B234">
        <v>42011</v>
      </c>
      <c r="C234" s="1">
        <v>715.99471403812822</v>
      </c>
      <c r="D234" s="1">
        <v>678.25235701906411</v>
      </c>
      <c r="E234" s="1">
        <v>653.83083188908142</v>
      </c>
      <c r="F234" s="1">
        <v>650.50062391681104</v>
      </c>
      <c r="G234" s="1">
        <v>657.16103986135181</v>
      </c>
      <c r="H234" s="1">
        <v>650.50062391681104</v>
      </c>
      <c r="I234" s="1">
        <v>648.28048526863085</v>
      </c>
      <c r="J234" s="1">
        <v>640.51</v>
      </c>
      <c r="K234" s="1">
        <v>630.51937608318894</v>
      </c>
      <c r="L234" s="1">
        <v>626.07909878682847</v>
      </c>
      <c r="M234" s="1">
        <v>632.73951473136913</v>
      </c>
      <c r="N234" s="1">
        <v>638.28986135181981</v>
      </c>
    </row>
    <row r="235" spans="1:14" x14ac:dyDescent="0.3">
      <c r="A235" t="s">
        <v>33</v>
      </c>
      <c r="B235">
        <v>42023</v>
      </c>
      <c r="C235" s="1">
        <v>470.88078534031411</v>
      </c>
      <c r="D235" s="1">
        <v>467.52534031413614</v>
      </c>
      <c r="E235" s="1">
        <v>451.86659685863873</v>
      </c>
      <c r="F235" s="1">
        <v>460.81445026178011</v>
      </c>
      <c r="G235" s="1">
        <v>433.97089005235603</v>
      </c>
      <c r="H235" s="1">
        <v>436.20785340314137</v>
      </c>
      <c r="I235" s="1">
        <v>427.26</v>
      </c>
      <c r="J235" s="1">
        <v>427.26</v>
      </c>
      <c r="K235" s="1">
        <v>438.44481675392672</v>
      </c>
      <c r="L235" s="1">
        <v>432.85240837696335</v>
      </c>
      <c r="M235" s="1">
        <v>436.20785340314137</v>
      </c>
      <c r="N235" s="1">
        <v>426.14151832460732</v>
      </c>
    </row>
    <row r="236" spans="1:14" x14ac:dyDescent="0.3">
      <c r="A236" t="s">
        <v>33</v>
      </c>
      <c r="B236">
        <v>42025</v>
      </c>
      <c r="C236" s="1">
        <v>950.10627400768249</v>
      </c>
      <c r="D236" s="1">
        <v>916.57311139564661</v>
      </c>
      <c r="E236" s="1">
        <v>890.86435339308582</v>
      </c>
      <c r="F236" s="1">
        <v>872.98</v>
      </c>
      <c r="G236" s="1">
        <v>877.45108834827147</v>
      </c>
      <c r="H236" s="1">
        <v>869.62668373879637</v>
      </c>
      <c r="I236" s="1">
        <v>868.50891165172857</v>
      </c>
      <c r="J236" s="1">
        <v>872.98</v>
      </c>
      <c r="K236" s="1">
        <v>868.50891165172857</v>
      </c>
      <c r="L236" s="1">
        <v>878.56886043533927</v>
      </c>
      <c r="M236" s="1">
        <v>874.09777208706782</v>
      </c>
      <c r="N236" s="1">
        <v>876.33331626120355</v>
      </c>
    </row>
    <row r="237" spans="1:14" x14ac:dyDescent="0.3">
      <c r="A237" t="s">
        <v>33</v>
      </c>
      <c r="B237">
        <v>42026</v>
      </c>
      <c r="C237" s="1">
        <v>408.65882352941173</v>
      </c>
      <c r="D237" s="1">
        <v>409.781512605042</v>
      </c>
      <c r="E237" s="1">
        <v>419.8857142857143</v>
      </c>
      <c r="F237" s="1">
        <v>404.16806722689074</v>
      </c>
      <c r="G237" s="1">
        <v>405.290756302521</v>
      </c>
      <c r="H237" s="1">
        <v>404.16806722689074</v>
      </c>
      <c r="I237" s="1">
        <v>400.8</v>
      </c>
      <c r="J237" s="1">
        <v>400.8</v>
      </c>
      <c r="K237" s="1">
        <v>397.43193277310922</v>
      </c>
      <c r="L237" s="1">
        <v>399.67731092436975</v>
      </c>
      <c r="M237" s="1">
        <v>399.67731092436975</v>
      </c>
      <c r="N237" s="1">
        <v>396.30924369747902</v>
      </c>
    </row>
    <row r="238" spans="1:14" x14ac:dyDescent="0.3">
      <c r="A238" t="s">
        <v>33</v>
      </c>
      <c r="B238">
        <v>42028</v>
      </c>
      <c r="C238" s="1">
        <v>927.48023622047242</v>
      </c>
      <c r="D238" s="1">
        <v>904.12641732283464</v>
      </c>
      <c r="E238" s="1">
        <v>880.77259842519686</v>
      </c>
      <c r="F238" s="1">
        <v>866.31547244094486</v>
      </c>
      <c r="G238" s="1">
        <v>846.29791338582675</v>
      </c>
      <c r="H238" s="1">
        <v>848.52208661417319</v>
      </c>
      <c r="I238" s="1">
        <v>849.63417322834641</v>
      </c>
      <c r="J238" s="1">
        <v>847.41</v>
      </c>
      <c r="K238" s="1">
        <v>847.41</v>
      </c>
      <c r="L238" s="1">
        <v>846.29791338582675</v>
      </c>
      <c r="M238" s="1">
        <v>858.5308661417323</v>
      </c>
      <c r="N238" s="1">
        <v>869.65173228346453</v>
      </c>
    </row>
    <row r="239" spans="1:14" x14ac:dyDescent="0.3">
      <c r="A239" t="s">
        <v>33</v>
      </c>
      <c r="B239">
        <v>43002</v>
      </c>
      <c r="C239" s="1">
        <v>544.35065999999995</v>
      </c>
      <c r="D239" s="1">
        <v>551.11278000000004</v>
      </c>
      <c r="E239" s="1">
        <v>569.14509999999996</v>
      </c>
      <c r="F239" s="1">
        <v>563.51</v>
      </c>
      <c r="G239" s="1">
        <v>552.23979999999995</v>
      </c>
      <c r="H239" s="1">
        <v>555.62085999999999</v>
      </c>
      <c r="I239" s="1">
        <v>554.49383999999998</v>
      </c>
      <c r="J239" s="1">
        <v>563.51</v>
      </c>
      <c r="K239" s="1">
        <v>574.78020000000004</v>
      </c>
      <c r="L239" s="1">
        <v>575.90722000000005</v>
      </c>
      <c r="M239" s="1">
        <v>577.03423999999995</v>
      </c>
      <c r="N239" s="1">
        <v>573.65318000000002</v>
      </c>
    </row>
    <row r="240" spans="1:14" x14ac:dyDescent="0.3">
      <c r="A240" t="s">
        <v>33</v>
      </c>
      <c r="B240">
        <v>43005</v>
      </c>
      <c r="C240" s="1">
        <v>878.8699354838709</v>
      </c>
      <c r="D240" s="1">
        <v>876.65894193548388</v>
      </c>
      <c r="E240" s="1">
        <v>858.97099354838713</v>
      </c>
      <c r="F240" s="1">
        <v>863.39298064516129</v>
      </c>
      <c r="G240" s="1">
        <v>865.60397419354842</v>
      </c>
      <c r="H240" s="1">
        <v>875.55344516129026</v>
      </c>
      <c r="I240" s="1">
        <v>868.92046451612896</v>
      </c>
      <c r="J240" s="1">
        <v>856.76</v>
      </c>
      <c r="K240" s="1">
        <v>854.54900645161285</v>
      </c>
      <c r="L240" s="1">
        <v>868.92046451612896</v>
      </c>
      <c r="M240" s="1">
        <v>885.5029161290322</v>
      </c>
      <c r="N240" s="1">
        <v>898.76887741935479</v>
      </c>
    </row>
    <row r="241" spans="1:14" x14ac:dyDescent="0.3">
      <c r="A241" t="s">
        <v>33</v>
      </c>
      <c r="B241">
        <v>43007</v>
      </c>
      <c r="C241" s="1">
        <v>224.68615384615384</v>
      </c>
      <c r="D241" s="1">
        <v>214.67538461538462</v>
      </c>
      <c r="E241" s="1">
        <v>213.56307692307692</v>
      </c>
      <c r="F241" s="1">
        <v>215.78769230769231</v>
      </c>
      <c r="G241" s="1">
        <v>209.11384615384617</v>
      </c>
      <c r="H241" s="1">
        <v>209.11384615384617</v>
      </c>
      <c r="I241" s="1">
        <v>212.45076923076923</v>
      </c>
      <c r="J241" s="1">
        <v>216.9</v>
      </c>
      <c r="K241" s="1">
        <v>221.34923076923076</v>
      </c>
      <c r="L241" s="1">
        <v>228.02307692307693</v>
      </c>
      <c r="M241" s="1">
        <v>225.79846153846154</v>
      </c>
      <c r="N241" s="1">
        <v>226.91076923076923</v>
      </c>
    </row>
    <row r="242" spans="1:14" x14ac:dyDescent="0.3">
      <c r="A242" t="s">
        <v>33</v>
      </c>
      <c r="B242">
        <v>43010</v>
      </c>
      <c r="C242" s="1">
        <v>812.76957055214723</v>
      </c>
      <c r="D242" s="1">
        <v>793.79006134969325</v>
      </c>
      <c r="E242" s="1">
        <v>781.50920245398777</v>
      </c>
      <c r="F242" s="1">
        <v>781.50920245398777</v>
      </c>
      <c r="G242" s="1">
        <v>760.29680981595095</v>
      </c>
      <c r="H242" s="1">
        <v>749.13239263803678</v>
      </c>
      <c r="I242" s="1">
        <v>746.89950920245394</v>
      </c>
      <c r="J242" s="1">
        <v>727.92</v>
      </c>
      <c r="K242" s="1">
        <v>727.92</v>
      </c>
      <c r="L242" s="1">
        <v>740.20085889570555</v>
      </c>
      <c r="M242" s="1">
        <v>744.66662576687122</v>
      </c>
      <c r="N242" s="1">
        <v>754.71460122699386</v>
      </c>
    </row>
    <row r="243" spans="1:14" x14ac:dyDescent="0.3">
      <c r="A243" t="s">
        <v>33</v>
      </c>
      <c r="B243">
        <v>43014</v>
      </c>
      <c r="C243" s="1">
        <v>272.0444255319149</v>
      </c>
      <c r="D243" s="1">
        <v>259.78012765957448</v>
      </c>
      <c r="E243" s="1">
        <v>258.66519148936169</v>
      </c>
      <c r="F243" s="1">
        <v>262.01</v>
      </c>
      <c r="G243" s="1">
        <v>253.09051063829787</v>
      </c>
      <c r="H243" s="1">
        <v>253.09051063829787</v>
      </c>
      <c r="I243" s="1">
        <v>257.55025531914896</v>
      </c>
      <c r="J243" s="1">
        <v>262.01</v>
      </c>
      <c r="K243" s="1">
        <v>268.69961702127659</v>
      </c>
      <c r="L243" s="1">
        <v>275.3892340425532</v>
      </c>
      <c r="M243" s="1">
        <v>274.27429787234041</v>
      </c>
      <c r="N243" s="1">
        <v>274.27429787234041</v>
      </c>
    </row>
    <row r="244" spans="1:14" x14ac:dyDescent="0.3">
      <c r="A244" t="s">
        <v>33</v>
      </c>
      <c r="B244">
        <v>43018</v>
      </c>
      <c r="C244" s="1">
        <v>584.85677734374997</v>
      </c>
      <c r="D244" s="1">
        <v>581.52742187499996</v>
      </c>
      <c r="E244" s="1">
        <v>565.99042968749995</v>
      </c>
      <c r="F244" s="1">
        <v>573.75892578125001</v>
      </c>
      <c r="G244" s="1">
        <v>563.77085937499999</v>
      </c>
      <c r="H244" s="1">
        <v>565.99042968749995</v>
      </c>
      <c r="I244" s="1">
        <v>570.4295703125</v>
      </c>
      <c r="J244" s="1">
        <v>568.21</v>
      </c>
      <c r="K244" s="1">
        <v>559.33171875000005</v>
      </c>
      <c r="L244" s="1">
        <v>572.64914062499997</v>
      </c>
      <c r="M244" s="1">
        <v>578.19806640624995</v>
      </c>
      <c r="N244" s="1">
        <v>592.62527343750003</v>
      </c>
    </row>
    <row r="245" spans="1:14" x14ac:dyDescent="0.3">
      <c r="A245" t="s">
        <v>33</v>
      </c>
      <c r="B245">
        <v>44012</v>
      </c>
      <c r="C245" s="1">
        <v>550.94000000000005</v>
      </c>
      <c r="D245" s="1">
        <v>526.40421052631575</v>
      </c>
      <c r="E245" s="1">
        <v>534.21105263157892</v>
      </c>
      <c r="F245" s="1">
        <v>524.17368421052629</v>
      </c>
      <c r="G245" s="1">
        <v>508.56</v>
      </c>
      <c r="H245" s="1">
        <v>518.59736842105258</v>
      </c>
      <c r="I245" s="1">
        <v>523.05842105263162</v>
      </c>
      <c r="J245" s="1">
        <v>529.75</v>
      </c>
      <c r="K245" s="1">
        <v>527.51947368421054</v>
      </c>
      <c r="L245" s="1">
        <v>513.02105263157898</v>
      </c>
      <c r="M245" s="1">
        <v>516.36684210526312</v>
      </c>
      <c r="N245" s="1">
        <v>516.36684210526312</v>
      </c>
    </row>
    <row r="246" spans="1:14" x14ac:dyDescent="0.3">
      <c r="A246" t="s">
        <v>33</v>
      </c>
      <c r="B246">
        <v>44013</v>
      </c>
      <c r="C246" s="1">
        <v>906.03762326169408</v>
      </c>
      <c r="D246" s="1">
        <v>938.35630847029074</v>
      </c>
      <c r="E246" s="1">
        <v>938.35630847029074</v>
      </c>
      <c r="F246" s="1">
        <v>918.29643489254113</v>
      </c>
      <c r="G246" s="1">
        <v>902.69431099873577</v>
      </c>
      <c r="H246" s="1">
        <v>882.63443742098605</v>
      </c>
      <c r="I246" s="1">
        <v>884.86331226295829</v>
      </c>
      <c r="J246" s="1">
        <v>881.52</v>
      </c>
      <c r="K246" s="1">
        <v>880.40556257901392</v>
      </c>
      <c r="L246" s="1">
        <v>875.94781289506955</v>
      </c>
      <c r="M246" s="1">
        <v>865.91787610619463</v>
      </c>
      <c r="N246" s="1">
        <v>864.80343868520856</v>
      </c>
    </row>
    <row r="247" spans="1:14" x14ac:dyDescent="0.3">
      <c r="A247" t="s">
        <v>33</v>
      </c>
      <c r="B247">
        <v>44019</v>
      </c>
      <c r="C247" s="1">
        <v>1575.2145034642033</v>
      </c>
      <c r="D247" s="1">
        <v>1502.2879060816012</v>
      </c>
      <c r="E247" s="1">
        <v>1477.6050577367205</v>
      </c>
      <c r="F247" s="1">
        <v>1464.1416859122401</v>
      </c>
      <c r="G247" s="1">
        <v>1455.16610469592</v>
      </c>
      <c r="H247" s="1">
        <v>1473.1172671285603</v>
      </c>
      <c r="I247" s="1">
        <v>1464.1416859122401</v>
      </c>
      <c r="J247" s="1">
        <v>1457.41</v>
      </c>
      <c r="K247" s="1">
        <v>1483.2147959969207</v>
      </c>
      <c r="L247" s="1">
        <v>1507.8976443418014</v>
      </c>
      <c r="M247" s="1">
        <v>1534.824387990762</v>
      </c>
      <c r="N247" s="1">
        <v>1537.0682832948421</v>
      </c>
    </row>
    <row r="248" spans="1:14" x14ac:dyDescent="0.3">
      <c r="A248" t="s">
        <v>33</v>
      </c>
      <c r="B248">
        <v>44020</v>
      </c>
      <c r="C248" s="1">
        <v>492.88120649651972</v>
      </c>
      <c r="D248" s="1">
        <v>500.6518561484919</v>
      </c>
      <c r="E248" s="1">
        <v>487.33074245939673</v>
      </c>
      <c r="F248" s="1">
        <v>485.11055684454755</v>
      </c>
      <c r="G248" s="1">
        <v>468.45916473317868</v>
      </c>
      <c r="H248" s="1">
        <v>458.46832946635732</v>
      </c>
      <c r="I248" s="1">
        <v>468.45916473317868</v>
      </c>
      <c r="J248" s="1">
        <v>478.45</v>
      </c>
      <c r="K248" s="1">
        <v>466.23897911832944</v>
      </c>
      <c r="L248" s="1">
        <v>459.57842227378188</v>
      </c>
      <c r="M248" s="1">
        <v>444.03712296983758</v>
      </c>
      <c r="N248" s="1">
        <v>429.60591647331785</v>
      </c>
    </row>
    <row r="249" spans="1:14" x14ac:dyDescent="0.3">
      <c r="A249" t="s">
        <v>33</v>
      </c>
      <c r="B249">
        <v>44021</v>
      </c>
      <c r="C249" s="1">
        <v>11411.643069336227</v>
      </c>
      <c r="D249" s="1">
        <v>11317.083734096064</v>
      </c>
      <c r="E249" s="1">
        <v>11301.509255350626</v>
      </c>
      <c r="F249" s="1">
        <v>11325.983436236314</v>
      </c>
      <c r="G249" s="1">
        <v>11343.782840516817</v>
      </c>
      <c r="H249" s="1">
        <v>11372.70687247263</v>
      </c>
      <c r="I249" s="1">
        <v>11340.445452214222</v>
      </c>
      <c r="J249" s="1">
        <v>11279.26</v>
      </c>
      <c r="K249" s="1">
        <v>11223.636861623434</v>
      </c>
      <c r="L249" s="1">
        <v>11151.326781733898</v>
      </c>
      <c r="M249" s="1">
        <v>11073.454388006707</v>
      </c>
      <c r="N249" s="1">
        <v>11048.980207121018</v>
      </c>
    </row>
    <row r="250" spans="1:14" x14ac:dyDescent="0.3">
      <c r="A250" t="s">
        <v>33</v>
      </c>
      <c r="B250">
        <v>44034</v>
      </c>
      <c r="C250" s="1">
        <v>1034.0737907761529</v>
      </c>
      <c r="D250" s="1">
        <v>1029.5778177727784</v>
      </c>
      <c r="E250" s="1">
        <v>1046.4377165354331</v>
      </c>
      <c r="F250" s="1">
        <v>1008.2219460067491</v>
      </c>
      <c r="G250" s="1">
        <v>984.6180877390326</v>
      </c>
      <c r="H250" s="1">
        <v>967.75818897637794</v>
      </c>
      <c r="I250" s="1">
        <v>982.37010123734535</v>
      </c>
      <c r="J250" s="1">
        <v>999.23</v>
      </c>
      <c r="K250" s="1">
        <v>1019.4618785151856</v>
      </c>
      <c r="L250" s="1">
        <v>1032.9497975253094</v>
      </c>
      <c r="M250" s="1">
        <v>1025.0818447694039</v>
      </c>
      <c r="N250" s="1">
        <v>1012.7179190101238</v>
      </c>
    </row>
    <row r="251" spans="1:14" x14ac:dyDescent="0.3">
      <c r="A251" t="s">
        <v>33</v>
      </c>
      <c r="B251">
        <v>44040</v>
      </c>
      <c r="C251" s="1">
        <v>552.14279661016951</v>
      </c>
      <c r="D251" s="1">
        <v>560.03055084745756</v>
      </c>
      <c r="E251" s="1">
        <v>567.91830508474573</v>
      </c>
      <c r="F251" s="1">
        <v>557.77690677966098</v>
      </c>
      <c r="G251" s="1">
        <v>544.25504237288135</v>
      </c>
      <c r="H251" s="1">
        <v>539.74775423728818</v>
      </c>
      <c r="I251" s="1">
        <v>536.36728813559318</v>
      </c>
      <c r="J251" s="1">
        <v>531.86</v>
      </c>
      <c r="K251" s="1">
        <v>536.36728813559318</v>
      </c>
      <c r="L251" s="1">
        <v>539.74775423728818</v>
      </c>
      <c r="M251" s="1">
        <v>543.12822033898306</v>
      </c>
      <c r="N251" s="1">
        <v>546.50868644067793</v>
      </c>
    </row>
    <row r="252" spans="1:14" x14ac:dyDescent="0.3">
      <c r="A252" t="s">
        <v>33</v>
      </c>
      <c r="B252">
        <v>44043</v>
      </c>
      <c r="C252" s="1">
        <v>1233.3257142857142</v>
      </c>
      <c r="D252" s="1">
        <v>1229.9742857142858</v>
      </c>
      <c r="E252" s="1">
        <v>1251.2</v>
      </c>
      <c r="F252" s="1">
        <v>1221.037142857143</v>
      </c>
      <c r="G252" s="1">
        <v>1189.7571428571428</v>
      </c>
      <c r="H252" s="1">
        <v>1154.0085714285715</v>
      </c>
      <c r="I252" s="1">
        <v>1143.9542857142858</v>
      </c>
      <c r="J252" s="1">
        <v>1141.72</v>
      </c>
      <c r="K252" s="1">
        <v>1135.017142857143</v>
      </c>
      <c r="L252" s="1">
        <v>1136.1342857142856</v>
      </c>
      <c r="M252" s="1">
        <v>1124.962857142857</v>
      </c>
      <c r="N252" s="1">
        <v>1127.1971428571428</v>
      </c>
    </row>
    <row r="253" spans="1:14" x14ac:dyDescent="0.3">
      <c r="A253" t="s">
        <v>33</v>
      </c>
      <c r="B253">
        <v>44045</v>
      </c>
      <c r="C253" s="1">
        <v>256.74310638297874</v>
      </c>
      <c r="D253" s="1">
        <v>264.59114893617021</v>
      </c>
      <c r="E253" s="1">
        <v>263.47000000000003</v>
      </c>
      <c r="F253" s="1">
        <v>263.47000000000003</v>
      </c>
      <c r="G253" s="1">
        <v>260.10655319148935</v>
      </c>
      <c r="H253" s="1">
        <v>261.2277021276596</v>
      </c>
      <c r="I253" s="1">
        <v>263.47000000000003</v>
      </c>
      <c r="J253" s="1">
        <v>263.47000000000003</v>
      </c>
      <c r="K253" s="1">
        <v>267.95459574468083</v>
      </c>
      <c r="L253" s="1">
        <v>269.07574468085107</v>
      </c>
      <c r="M253" s="1">
        <v>274.68148936170212</v>
      </c>
      <c r="N253" s="1">
        <v>275.80263829787236</v>
      </c>
    </row>
    <row r="254" spans="1:14" x14ac:dyDescent="0.3">
      <c r="A254" t="s">
        <v>33</v>
      </c>
      <c r="B254">
        <v>44048</v>
      </c>
      <c r="C254" s="1">
        <v>461.73183823529411</v>
      </c>
      <c r="D254" s="1">
        <v>471.64970588235292</v>
      </c>
      <c r="E254" s="1">
        <v>480.46558823529415</v>
      </c>
      <c r="F254" s="1">
        <v>462.83382352941175</v>
      </c>
      <c r="G254" s="1">
        <v>449.61</v>
      </c>
      <c r="H254" s="1">
        <v>450.71198529411765</v>
      </c>
      <c r="I254" s="1">
        <v>455.11992647058821</v>
      </c>
      <c r="J254" s="1">
        <v>449.61</v>
      </c>
      <c r="K254" s="1">
        <v>442.99808823529412</v>
      </c>
      <c r="L254" s="1">
        <v>437.48816176470586</v>
      </c>
      <c r="M254" s="1">
        <v>426.46830882352941</v>
      </c>
      <c r="N254" s="1">
        <v>423.16235294117649</v>
      </c>
    </row>
    <row r="255" spans="1:14" x14ac:dyDescent="0.3">
      <c r="A255" t="s">
        <v>33</v>
      </c>
      <c r="B255">
        <v>44052</v>
      </c>
      <c r="C255" s="1">
        <v>581.13764957264959</v>
      </c>
      <c r="D255" s="1">
        <v>559.94452991452988</v>
      </c>
      <c r="E255" s="1">
        <v>557.71367521367517</v>
      </c>
      <c r="F255" s="1">
        <v>552.13653846153841</v>
      </c>
      <c r="G255" s="1">
        <v>535.40512820512822</v>
      </c>
      <c r="H255" s="1">
        <v>529.82799145299145</v>
      </c>
      <c r="I255" s="1">
        <v>524.25085470085469</v>
      </c>
      <c r="J255" s="1">
        <v>522.02</v>
      </c>
      <c r="K255" s="1">
        <v>526.4817094017094</v>
      </c>
      <c r="L255" s="1">
        <v>524.25085470085469</v>
      </c>
      <c r="M255" s="1">
        <v>530.94341880341881</v>
      </c>
      <c r="N255" s="1">
        <v>534.28970085470087</v>
      </c>
    </row>
    <row r="256" spans="1:14" x14ac:dyDescent="0.3">
      <c r="A256" t="s">
        <v>33</v>
      </c>
      <c r="B256">
        <v>44064</v>
      </c>
      <c r="C256" s="1">
        <v>444.98026455026456</v>
      </c>
      <c r="D256" s="1">
        <v>422.39243386243385</v>
      </c>
      <c r="E256" s="1">
        <v>421.26304232804233</v>
      </c>
      <c r="F256" s="1">
        <v>430.29817460317463</v>
      </c>
      <c r="G256" s="1">
        <v>422.39243386243385</v>
      </c>
      <c r="H256" s="1">
        <v>431.42756613756615</v>
      </c>
      <c r="I256" s="1">
        <v>429.16878306878306</v>
      </c>
      <c r="J256" s="1">
        <v>426.90999999999997</v>
      </c>
      <c r="K256" s="1">
        <v>422.39243386243385</v>
      </c>
      <c r="L256" s="1">
        <v>425.78060846560845</v>
      </c>
      <c r="M256" s="1">
        <v>432.55695767195766</v>
      </c>
      <c r="N256" s="1">
        <v>433.68634920634918</v>
      </c>
    </row>
    <row r="257" spans="1:14" x14ac:dyDescent="0.3">
      <c r="A257" t="s">
        <v>33</v>
      </c>
      <c r="B257">
        <v>44073</v>
      </c>
      <c r="C257" s="1">
        <v>374.9265306122449</v>
      </c>
      <c r="D257" s="1">
        <v>386.11836734693878</v>
      </c>
      <c r="E257" s="1">
        <v>384.99918367346936</v>
      </c>
      <c r="F257" s="1">
        <v>383.88</v>
      </c>
      <c r="G257" s="1">
        <v>379.40326530612242</v>
      </c>
      <c r="H257" s="1">
        <v>380.52244897959184</v>
      </c>
      <c r="I257" s="1">
        <v>383.88</v>
      </c>
      <c r="J257" s="1">
        <v>383.88</v>
      </c>
      <c r="K257" s="1">
        <v>390.5951020408163</v>
      </c>
      <c r="L257" s="1">
        <v>392.83346938775509</v>
      </c>
      <c r="M257" s="1">
        <v>400.66775510204081</v>
      </c>
      <c r="N257" s="1">
        <v>400.66775510204081</v>
      </c>
    </row>
    <row r="258" spans="1:14" x14ac:dyDescent="0.3">
      <c r="A258" t="s">
        <v>33</v>
      </c>
      <c r="B258">
        <v>44081</v>
      </c>
      <c r="C258" s="1">
        <v>663.78189024390247</v>
      </c>
      <c r="D258" s="1">
        <v>643.56518292682927</v>
      </c>
      <c r="E258" s="1">
        <v>613.24012195121952</v>
      </c>
      <c r="F258" s="1">
        <v>595.26971544715445</v>
      </c>
      <c r="G258" s="1">
        <v>573.92985772357724</v>
      </c>
      <c r="H258" s="1">
        <v>569.43725609756098</v>
      </c>
      <c r="I258" s="1">
        <v>557.0826016260163</v>
      </c>
      <c r="J258" s="1">
        <v>552.59</v>
      </c>
      <c r="K258" s="1">
        <v>555.95945121951218</v>
      </c>
      <c r="L258" s="1">
        <v>564.94465447154471</v>
      </c>
      <c r="M258" s="1">
        <v>564.94465447154471</v>
      </c>
      <c r="N258" s="1">
        <v>558.20575203252031</v>
      </c>
    </row>
    <row r="259" spans="1:14" x14ac:dyDescent="0.3">
      <c r="A259" t="s">
        <v>33</v>
      </c>
      <c r="B259">
        <v>44083</v>
      </c>
      <c r="C259" s="1">
        <v>1676.8619266055046</v>
      </c>
      <c r="D259" s="1">
        <v>1724.613623853211</v>
      </c>
      <c r="E259" s="1">
        <v>1712.3980733944954</v>
      </c>
      <c r="F259" s="1">
        <v>1711.2875688073395</v>
      </c>
      <c r="G259" s="1">
        <v>1692.4089908256881</v>
      </c>
      <c r="H259" s="1">
        <v>1691.2984862385322</v>
      </c>
      <c r="I259" s="1">
        <v>1702.4035321100916</v>
      </c>
      <c r="J259" s="1">
        <v>1694.63</v>
      </c>
      <c r="K259" s="1">
        <v>1672.4199082568807</v>
      </c>
      <c r="L259" s="1">
        <v>1640.2152752293578</v>
      </c>
      <c r="M259" s="1">
        <v>1625.7787155963304</v>
      </c>
      <c r="N259" s="1">
        <v>1629.1102293577981</v>
      </c>
    </row>
    <row r="260" spans="1:14" x14ac:dyDescent="0.3">
      <c r="A260" t="s">
        <v>33</v>
      </c>
      <c r="B260">
        <v>44084</v>
      </c>
      <c r="C260" s="1">
        <v>1037.6358590308371</v>
      </c>
      <c r="D260" s="1">
        <v>1027.5070925110133</v>
      </c>
      <c r="E260" s="1">
        <v>1001.6224669603524</v>
      </c>
      <c r="F260" s="1">
        <v>1003.8733039647577</v>
      </c>
      <c r="G260" s="1">
        <v>1000.4970484581497</v>
      </c>
      <c r="H260" s="1">
        <v>1000.4970484581497</v>
      </c>
      <c r="I260" s="1">
        <v>1014.0020704845815</v>
      </c>
      <c r="J260" s="1">
        <v>1021.88</v>
      </c>
      <c r="K260" s="1">
        <v>1042.1375330396477</v>
      </c>
      <c r="L260" s="1">
        <v>1055.6425550660792</v>
      </c>
      <c r="M260" s="1">
        <v>1057.8933920704847</v>
      </c>
      <c r="N260" s="1">
        <v>1051.1408810572686</v>
      </c>
    </row>
    <row r="261" spans="1:14" x14ac:dyDescent="0.3">
      <c r="A261" t="s">
        <v>33</v>
      </c>
      <c r="B261">
        <v>44085</v>
      </c>
      <c r="C261" s="1">
        <v>1027.4539877300613</v>
      </c>
      <c r="D261" s="1">
        <v>992.98312883435585</v>
      </c>
      <c r="E261" s="1">
        <v>975.19171779141107</v>
      </c>
      <c r="F261" s="1">
        <v>960.7361963190184</v>
      </c>
      <c r="G261" s="1">
        <v>928.48926380368096</v>
      </c>
      <c r="H261" s="1">
        <v>924.04141104294479</v>
      </c>
      <c r="I261" s="1">
        <v>914.03374233128829</v>
      </c>
      <c r="J261" s="1">
        <v>906.25</v>
      </c>
      <c r="K261" s="1">
        <v>915.14570552147234</v>
      </c>
      <c r="L261" s="1">
        <v>927.37730061349691</v>
      </c>
      <c r="M261" s="1">
        <v>939.60889570552149</v>
      </c>
      <c r="N261" s="1">
        <v>947.39263803680979</v>
      </c>
    </row>
    <row r="262" spans="1:14" x14ac:dyDescent="0.3">
      <c r="A262" t="s">
        <v>33</v>
      </c>
      <c r="B262">
        <v>45035</v>
      </c>
      <c r="C262" s="1">
        <v>1113.6552834224599</v>
      </c>
      <c r="D262" s="1">
        <v>1103.6223529411764</v>
      </c>
      <c r="E262" s="1">
        <v>1086.9008021390375</v>
      </c>
      <c r="F262" s="1">
        <v>1077.9826417112299</v>
      </c>
      <c r="G262" s="1">
        <v>1059.031550802139</v>
      </c>
      <c r="H262" s="1">
        <v>1046.7690802139036</v>
      </c>
      <c r="I262" s="1">
        <v>1045.6543101604277</v>
      </c>
      <c r="J262" s="1">
        <v>1042.31</v>
      </c>
      <c r="K262" s="1">
        <v>1040.0804598930481</v>
      </c>
      <c r="L262" s="1">
        <v>1031.1622994652407</v>
      </c>
      <c r="M262" s="1">
        <v>1035.6213796791444</v>
      </c>
      <c r="N262" s="1">
        <v>1033.3918395721926</v>
      </c>
    </row>
    <row r="263" spans="1:14" x14ac:dyDescent="0.3">
      <c r="A263" t="s">
        <v>33</v>
      </c>
      <c r="B263">
        <v>45041</v>
      </c>
      <c r="C263" s="1">
        <v>1171.3285039370078</v>
      </c>
      <c r="D263" s="1">
        <v>1095.9020472440945</v>
      </c>
      <c r="E263" s="1">
        <v>1060.4072440944883</v>
      </c>
      <c r="F263" s="1">
        <v>1018.2571653543307</v>
      </c>
      <c r="G263" s="1">
        <v>1000.5097637795276</v>
      </c>
      <c r="H263" s="1">
        <v>1000.5097637795276</v>
      </c>
      <c r="I263" s="1">
        <v>990.52685039370078</v>
      </c>
      <c r="J263" s="1">
        <v>986.09</v>
      </c>
      <c r="K263" s="1">
        <v>1004.9466141732283</v>
      </c>
      <c r="L263" s="1">
        <v>1026.0216535433071</v>
      </c>
      <c r="M263" s="1">
        <v>1039.3322047244094</v>
      </c>
      <c r="N263" s="1">
        <v>1048.2059055118111</v>
      </c>
    </row>
    <row r="264" spans="1:14" x14ac:dyDescent="0.3">
      <c r="A264" t="s">
        <v>33</v>
      </c>
      <c r="B264">
        <v>45059</v>
      </c>
      <c r="C264" s="1">
        <v>515.62948019801979</v>
      </c>
      <c r="D264" s="1">
        <v>477.26754950495047</v>
      </c>
      <c r="E264" s="1">
        <v>455.83</v>
      </c>
      <c r="F264" s="1">
        <v>458.08658415841586</v>
      </c>
      <c r="G264" s="1">
        <v>450.18853960396041</v>
      </c>
      <c r="H264" s="1">
        <v>459.21487623762374</v>
      </c>
      <c r="I264" s="1">
        <v>451.31683168316829</v>
      </c>
      <c r="J264" s="1">
        <v>455.83</v>
      </c>
      <c r="K264" s="1">
        <v>455.83</v>
      </c>
      <c r="L264" s="1">
        <v>458.08658415841586</v>
      </c>
      <c r="M264" s="1">
        <v>458.08658415841586</v>
      </c>
      <c r="N264" s="1">
        <v>454.7017079207921</v>
      </c>
    </row>
    <row r="265" spans="1:14" x14ac:dyDescent="0.3">
      <c r="A265" t="s">
        <v>33</v>
      </c>
      <c r="B265">
        <v>45060</v>
      </c>
      <c r="C265" s="1">
        <v>295.13816593886463</v>
      </c>
      <c r="D265" s="1">
        <v>271.66126637554584</v>
      </c>
      <c r="E265" s="1">
        <v>267.18947598253277</v>
      </c>
      <c r="F265" s="1">
        <v>264.95358078602618</v>
      </c>
      <c r="G265" s="1">
        <v>268.30742358078601</v>
      </c>
      <c r="H265" s="1">
        <v>260.48179039301311</v>
      </c>
      <c r="I265" s="1">
        <v>260.48179039301311</v>
      </c>
      <c r="J265" s="1">
        <v>256.01</v>
      </c>
      <c r="K265" s="1">
        <v>262.71768558951965</v>
      </c>
      <c r="L265" s="1">
        <v>263.83563318777294</v>
      </c>
      <c r="M265" s="1">
        <v>268.30742358078601</v>
      </c>
      <c r="N265" s="1">
        <v>266.07152838427947</v>
      </c>
    </row>
    <row r="266" spans="1:14" x14ac:dyDescent="0.3">
      <c r="A266" t="s">
        <v>33</v>
      </c>
      <c r="B266">
        <v>45061</v>
      </c>
      <c r="C266" s="1">
        <v>193.48159509202455</v>
      </c>
      <c r="D266" s="1">
        <v>191.25766871165644</v>
      </c>
      <c r="E266" s="1">
        <v>187.92177914110431</v>
      </c>
      <c r="F266" s="1">
        <v>186.80981595092024</v>
      </c>
      <c r="G266" s="1">
        <v>183.47392638036808</v>
      </c>
      <c r="H266" s="1">
        <v>181.25</v>
      </c>
      <c r="I266" s="1">
        <v>181.25</v>
      </c>
      <c r="J266" s="1">
        <v>181.25</v>
      </c>
      <c r="K266" s="1">
        <v>180.13803680981596</v>
      </c>
      <c r="L266" s="1">
        <v>179.02607361963192</v>
      </c>
      <c r="M266" s="1">
        <v>179.02607361963192</v>
      </c>
      <c r="N266" s="1">
        <v>179.02607361963192</v>
      </c>
    </row>
    <row r="267" spans="1:14" x14ac:dyDescent="0.3">
      <c r="A267" t="s">
        <v>33</v>
      </c>
      <c r="B267">
        <v>45062</v>
      </c>
      <c r="C267" s="1">
        <v>45.853513513513512</v>
      </c>
      <c r="D267" s="1">
        <v>45.853513513513512</v>
      </c>
      <c r="E267" s="1">
        <v>43.616756756756757</v>
      </c>
      <c r="F267" s="1">
        <v>42.498378378378376</v>
      </c>
      <c r="G267" s="1">
        <v>42.498378378378376</v>
      </c>
      <c r="H267" s="1">
        <v>41.38</v>
      </c>
      <c r="I267" s="1">
        <v>41.38</v>
      </c>
      <c r="J267" s="1">
        <v>41.38</v>
      </c>
      <c r="K267" s="1">
        <v>42.498378378378376</v>
      </c>
      <c r="L267" s="1">
        <v>42.498378378378376</v>
      </c>
      <c r="M267" s="1">
        <v>42.498378378378376</v>
      </c>
      <c r="N267" s="1">
        <v>42.498378378378376</v>
      </c>
    </row>
    <row r="268" spans="1:14" x14ac:dyDescent="0.3">
      <c r="A268" t="s">
        <v>33</v>
      </c>
      <c r="B268">
        <v>45063</v>
      </c>
      <c r="C268" s="1">
        <v>242.11701570680628</v>
      </c>
      <c r="D268" s="1">
        <v>225.22513089005236</v>
      </c>
      <c r="E268" s="1">
        <v>213.96387434554973</v>
      </c>
      <c r="F268" s="1">
        <v>215.09</v>
      </c>
      <c r="G268" s="1">
        <v>211.7116230366492</v>
      </c>
      <c r="H268" s="1">
        <v>216.21612565445025</v>
      </c>
      <c r="I268" s="1">
        <v>211.7116230366492</v>
      </c>
      <c r="J268" s="1">
        <v>215.09</v>
      </c>
      <c r="K268" s="1">
        <v>215.09</v>
      </c>
      <c r="L268" s="1">
        <v>215.09</v>
      </c>
      <c r="M268" s="1">
        <v>215.09</v>
      </c>
      <c r="N268" s="1">
        <v>213.96387434554973</v>
      </c>
    </row>
    <row r="269" spans="1:14" x14ac:dyDescent="0.3">
      <c r="A269" t="s">
        <v>33</v>
      </c>
      <c r="B269">
        <v>45064</v>
      </c>
      <c r="C269" s="1">
        <v>410.45760000000001</v>
      </c>
      <c r="D269" s="1">
        <v>420.71904000000001</v>
      </c>
      <c r="E269" s="1">
        <v>435.54111999999998</v>
      </c>
      <c r="F269" s="1">
        <v>438.96159999999998</v>
      </c>
      <c r="G269" s="1">
        <v>442.38207999999997</v>
      </c>
      <c r="H269" s="1">
        <v>437.82144</v>
      </c>
      <c r="I269" s="1">
        <v>430.98048</v>
      </c>
      <c r="J269" s="1">
        <v>427.56</v>
      </c>
      <c r="K269" s="1">
        <v>435.54111999999998</v>
      </c>
      <c r="L269" s="1">
        <v>441.24191999999999</v>
      </c>
      <c r="M269" s="1">
        <v>442.38207999999997</v>
      </c>
      <c r="N269" s="1">
        <v>436.68128000000002</v>
      </c>
    </row>
    <row r="270" spans="1:14" x14ac:dyDescent="0.3">
      <c r="A270" t="s">
        <v>33</v>
      </c>
      <c r="B270">
        <v>45065</v>
      </c>
      <c r="C270" s="1">
        <v>230.73540106951873</v>
      </c>
      <c r="D270" s="1">
        <v>230.73540106951873</v>
      </c>
      <c r="E270" s="1">
        <v>214.09582887700535</v>
      </c>
      <c r="F270" s="1">
        <v>208.54930481283424</v>
      </c>
      <c r="G270" s="1">
        <v>212.98652406417114</v>
      </c>
      <c r="H270" s="1">
        <v>206.33069518716576</v>
      </c>
      <c r="I270" s="1">
        <v>205.22139037433155</v>
      </c>
      <c r="J270" s="1">
        <v>207.44</v>
      </c>
      <c r="K270" s="1">
        <v>209.65860962566845</v>
      </c>
      <c r="L270" s="1">
        <v>214.09582887700535</v>
      </c>
      <c r="M270" s="1">
        <v>212.98652406417114</v>
      </c>
      <c r="N270" s="1">
        <v>210.76791443850266</v>
      </c>
    </row>
    <row r="271" spans="1:14" x14ac:dyDescent="0.3">
      <c r="A271" t="s">
        <v>33</v>
      </c>
      <c r="B271">
        <v>45068</v>
      </c>
      <c r="C271" s="1">
        <v>684.75252707581228</v>
      </c>
      <c r="D271" s="1">
        <v>631.99290613718415</v>
      </c>
      <c r="E271" s="1">
        <v>614.03218411552348</v>
      </c>
      <c r="F271" s="1">
        <v>608.41945848375451</v>
      </c>
      <c r="G271" s="1">
        <v>621.89</v>
      </c>
      <c r="H271" s="1">
        <v>623.01254512635376</v>
      </c>
      <c r="I271" s="1">
        <v>623.01254512635376</v>
      </c>
      <c r="J271" s="1">
        <v>621.89</v>
      </c>
      <c r="K271" s="1">
        <v>614.03218411552348</v>
      </c>
      <c r="L271" s="1">
        <v>611.78709386281594</v>
      </c>
      <c r="M271" s="1">
        <v>617.39981949458479</v>
      </c>
      <c r="N271" s="1">
        <v>623.01254512635376</v>
      </c>
    </row>
    <row r="272" spans="1:14" x14ac:dyDescent="0.3">
      <c r="A272" t="s">
        <v>33</v>
      </c>
      <c r="B272">
        <v>46003</v>
      </c>
      <c r="C272" s="1">
        <v>2091.5232179341656</v>
      </c>
      <c r="D272" s="1">
        <v>2073.7135471055617</v>
      </c>
      <c r="E272" s="1">
        <v>2011.3796992054483</v>
      </c>
      <c r="F272" s="1">
        <v>2018.0583257661747</v>
      </c>
      <c r="G272" s="1">
        <v>2005.8141770715097</v>
      </c>
      <c r="H272" s="1">
        <v>1981.3258796821792</v>
      </c>
      <c r="I272" s="1">
        <v>1974.6472531214529</v>
      </c>
      <c r="J272" s="1">
        <v>1961.29</v>
      </c>
      <c r="K272" s="1">
        <v>1967.9686265607265</v>
      </c>
      <c r="L272" s="1">
        <v>1955.7244778660613</v>
      </c>
      <c r="M272" s="1">
        <v>1970.1948354143019</v>
      </c>
      <c r="N272" s="1">
        <v>1975.7603575482406</v>
      </c>
    </row>
    <row r="273" spans="1:14" x14ac:dyDescent="0.3">
      <c r="A273" t="s">
        <v>33</v>
      </c>
      <c r="B273">
        <v>46013</v>
      </c>
      <c r="C273" s="1">
        <v>705.83371710526319</v>
      </c>
      <c r="D273" s="1">
        <v>710.26595394736842</v>
      </c>
      <c r="E273" s="1">
        <v>681.45641447368416</v>
      </c>
      <c r="F273" s="1">
        <v>665.94358552631581</v>
      </c>
      <c r="G273" s="1">
        <v>653.75493421052636</v>
      </c>
      <c r="H273" s="1">
        <v>660.40328947368425</v>
      </c>
      <c r="I273" s="1">
        <v>662.61940789473681</v>
      </c>
      <c r="J273" s="1">
        <v>673.7</v>
      </c>
      <c r="K273" s="1">
        <v>672.59194078947371</v>
      </c>
      <c r="L273" s="1">
        <v>664.83552631578948</v>
      </c>
      <c r="M273" s="1">
        <v>655.97105263157891</v>
      </c>
      <c r="N273" s="1">
        <v>657.07911184210525</v>
      </c>
    </row>
    <row r="274" spans="1:14" x14ac:dyDescent="0.3">
      <c r="A274" t="s">
        <v>33</v>
      </c>
      <c r="B274">
        <v>46014</v>
      </c>
      <c r="C274" s="1">
        <v>1872.4107731305451</v>
      </c>
      <c r="D274" s="1">
        <v>1833.1686311787073</v>
      </c>
      <c r="E274" s="1">
        <v>1777.1084283903674</v>
      </c>
      <c r="F274" s="1">
        <v>1778.2296324461342</v>
      </c>
      <c r="G274" s="1">
        <v>1743.4723067173636</v>
      </c>
      <c r="H274" s="1">
        <v>1742.351102661597</v>
      </c>
      <c r="I274" s="1">
        <v>1747.957122940431</v>
      </c>
      <c r="J274" s="1">
        <v>1769.26</v>
      </c>
      <c r="K274" s="1">
        <v>1793.9264892268695</v>
      </c>
      <c r="L274" s="1">
        <v>1811.865754119138</v>
      </c>
      <c r="M274" s="1">
        <v>1823.077794676806</v>
      </c>
      <c r="N274" s="1">
        <v>1829.8050190114068</v>
      </c>
    </row>
    <row r="275" spans="1:14" x14ac:dyDescent="0.3">
      <c r="A275" t="s">
        <v>33</v>
      </c>
      <c r="B275">
        <v>46020</v>
      </c>
      <c r="C275" s="1">
        <v>707.17727115716752</v>
      </c>
      <c r="D275" s="1">
        <v>667.27385146804841</v>
      </c>
      <c r="E275" s="1">
        <v>637.34628670120901</v>
      </c>
      <c r="F275" s="1">
        <v>642.88842832469777</v>
      </c>
      <c r="G275" s="1">
        <v>647.32214162348873</v>
      </c>
      <c r="H275" s="1">
        <v>635.12943005181342</v>
      </c>
      <c r="I275" s="1">
        <v>639.56314335060449</v>
      </c>
      <c r="J275" s="1">
        <v>641.78</v>
      </c>
      <c r="K275" s="1">
        <v>642.88842832469777</v>
      </c>
      <c r="L275" s="1">
        <v>640.67157167530229</v>
      </c>
      <c r="M275" s="1">
        <v>645.10528497409325</v>
      </c>
      <c r="N275" s="1">
        <v>648.43056994818653</v>
      </c>
    </row>
    <row r="276" spans="1:14" x14ac:dyDescent="0.3">
      <c r="A276" t="s">
        <v>33</v>
      </c>
      <c r="B276">
        <v>46021</v>
      </c>
      <c r="C276" s="1">
        <v>3967.4335378031383</v>
      </c>
      <c r="D276" s="1">
        <v>3941.8228245363766</v>
      </c>
      <c r="E276" s="1">
        <v>3902.85</v>
      </c>
      <c r="F276" s="1">
        <v>3880.5798145506419</v>
      </c>
      <c r="G276" s="1">
        <v>3863.8771754636232</v>
      </c>
      <c r="H276" s="1">
        <v>3847.1745363766049</v>
      </c>
      <c r="I276" s="1">
        <v>3876.1257774607702</v>
      </c>
      <c r="J276" s="1">
        <v>3902.85</v>
      </c>
      <c r="K276" s="1">
        <v>3909.5310556348072</v>
      </c>
      <c r="L276" s="1">
        <v>3930.6877318116976</v>
      </c>
      <c r="M276" s="1">
        <v>3976.3416119828817</v>
      </c>
      <c r="N276" s="1">
        <v>4020.8819828815977</v>
      </c>
    </row>
    <row r="277" spans="1:14" x14ac:dyDescent="0.3">
      <c r="A277" t="s">
        <v>33</v>
      </c>
      <c r="B277">
        <v>46024</v>
      </c>
      <c r="C277" s="1">
        <v>883.52836228287845</v>
      </c>
      <c r="D277" s="1">
        <v>918.37490074441689</v>
      </c>
      <c r="E277" s="1">
        <v>949.84919354838712</v>
      </c>
      <c r="F277" s="1">
        <v>943.10470223325058</v>
      </c>
      <c r="G277" s="1">
        <v>955.46960297766748</v>
      </c>
      <c r="H277" s="1">
        <v>927.36755583126546</v>
      </c>
      <c r="I277" s="1">
        <v>910.50632754342428</v>
      </c>
      <c r="J277" s="1">
        <v>906.01</v>
      </c>
      <c r="K277" s="1">
        <v>902.63775434243178</v>
      </c>
      <c r="L277" s="1">
        <v>906.01</v>
      </c>
      <c r="M277" s="1">
        <v>916.12673697270475</v>
      </c>
      <c r="N277" s="1">
        <v>917.25081885856082</v>
      </c>
    </row>
    <row r="278" spans="1:14" x14ac:dyDescent="0.3">
      <c r="A278" t="s">
        <v>33</v>
      </c>
      <c r="B278">
        <v>46025</v>
      </c>
      <c r="C278" s="1">
        <v>1314.5603448275863</v>
      </c>
      <c r="D278" s="1">
        <v>1298.9373865698731</v>
      </c>
      <c r="E278" s="1">
        <v>1237.5614791288567</v>
      </c>
      <c r="F278" s="1">
        <v>1254.3003629764066</v>
      </c>
      <c r="G278" s="1">
        <v>1239.7933303085299</v>
      </c>
      <c r="H278" s="1">
        <v>1246.4888838475499</v>
      </c>
      <c r="I278" s="1">
        <v>1238.6774047186932</v>
      </c>
      <c r="J278" s="1">
        <v>1229.75</v>
      </c>
      <c r="K278" s="1">
        <v>1233.0977767695099</v>
      </c>
      <c r="L278" s="1">
        <v>1237.5614791288567</v>
      </c>
      <c r="M278" s="1">
        <v>1238.6774047186932</v>
      </c>
      <c r="N278" s="1">
        <v>1233.0977767695099</v>
      </c>
    </row>
    <row r="279" spans="1:14" x14ac:dyDescent="0.3">
      <c r="A279" t="s">
        <v>35</v>
      </c>
      <c r="B279">
        <v>54010</v>
      </c>
      <c r="C279" s="1"/>
      <c r="D279" s="1"/>
      <c r="E279" s="1"/>
      <c r="F279" s="1"/>
      <c r="G279" s="1"/>
      <c r="H279" s="1"/>
      <c r="I279" s="1"/>
      <c r="J279" s="1"/>
      <c r="K279" s="1"/>
      <c r="L279" s="1"/>
      <c r="M279" s="1"/>
      <c r="N279" s="1"/>
    </row>
    <row r="280" spans="1:14" x14ac:dyDescent="0.3">
      <c r="A280" t="s">
        <v>32</v>
      </c>
      <c r="B280">
        <v>71002</v>
      </c>
      <c r="C280" s="1">
        <v>361.88382671480144</v>
      </c>
      <c r="D280" s="1">
        <v>325.92021660649823</v>
      </c>
      <c r="E280" s="1">
        <v>319.17703971119136</v>
      </c>
      <c r="F280" s="1">
        <v>313.55772563176896</v>
      </c>
      <c r="G280" s="1">
        <v>319.17703971119136</v>
      </c>
      <c r="H280" s="1">
        <v>318.05317689530688</v>
      </c>
      <c r="I280" s="1">
        <v>319.17703971119136</v>
      </c>
      <c r="J280" s="1">
        <v>311.31</v>
      </c>
      <c r="K280" s="1">
        <v>316.9293140794224</v>
      </c>
      <c r="L280" s="1">
        <v>319.17703971119136</v>
      </c>
      <c r="M280" s="1">
        <v>329.29180505415161</v>
      </c>
      <c r="N280" s="1">
        <v>336.03498194945848</v>
      </c>
    </row>
    <row r="281" spans="1:14" x14ac:dyDescent="0.3">
      <c r="A281" t="s">
        <v>32</v>
      </c>
      <c r="B281">
        <v>71004</v>
      </c>
      <c r="C281" s="1">
        <v>2032.1226081657526</v>
      </c>
      <c r="D281" s="1">
        <v>1991.9267763558805</v>
      </c>
      <c r="E281" s="1">
        <v>1939.4488848263254</v>
      </c>
      <c r="F281" s="1">
        <v>1920.467519804997</v>
      </c>
      <c r="G281" s="1">
        <v>1878.0385862279097</v>
      </c>
      <c r="H281" s="1">
        <v>1875.8054844606947</v>
      </c>
      <c r="I281" s="1">
        <v>1847.8917123705057</v>
      </c>
      <c r="J281" s="1">
        <v>1832.26</v>
      </c>
      <c r="K281" s="1">
        <v>1805.4627787934187</v>
      </c>
      <c r="L281" s="1">
        <v>1815.5117367458865</v>
      </c>
      <c r="M281" s="1">
        <v>1808.8124314442414</v>
      </c>
      <c r="N281" s="1">
        <v>1813.2786349786716</v>
      </c>
    </row>
    <row r="282" spans="1:14" x14ac:dyDescent="0.3">
      <c r="A282" t="s">
        <v>32</v>
      </c>
      <c r="B282">
        <v>71011</v>
      </c>
      <c r="C282" s="1">
        <v>682.93565217391301</v>
      </c>
      <c r="D282" s="1">
        <v>678.42782608695654</v>
      </c>
      <c r="E282" s="1">
        <v>652.50782608695658</v>
      </c>
      <c r="F282" s="1">
        <v>649.12695652173909</v>
      </c>
      <c r="G282" s="1">
        <v>628.8417391304348</v>
      </c>
      <c r="H282" s="1">
        <v>611.93739130434778</v>
      </c>
      <c r="I282" s="1">
        <v>604.04869565217393</v>
      </c>
      <c r="J282" s="1">
        <v>596.16</v>
      </c>
      <c r="K282" s="1">
        <v>597.28695652173917</v>
      </c>
      <c r="L282" s="1">
        <v>602.92173913043484</v>
      </c>
      <c r="M282" s="1">
        <v>597.28695652173917</v>
      </c>
      <c r="N282" s="1">
        <v>593.90608695652179</v>
      </c>
    </row>
    <row r="283" spans="1:14" x14ac:dyDescent="0.3">
      <c r="A283" t="s">
        <v>32</v>
      </c>
      <c r="B283">
        <v>71016</v>
      </c>
      <c r="C283" s="1">
        <v>2469.0749849548647</v>
      </c>
      <c r="D283" s="1">
        <v>2426.8875526579741</v>
      </c>
      <c r="E283" s="1">
        <v>2383.5899247743228</v>
      </c>
      <c r="F283" s="1">
        <v>2348.0636659979941</v>
      </c>
      <c r="G283" s="1">
        <v>2301.435451354062</v>
      </c>
      <c r="H283" s="1">
        <v>2263.6888014042124</v>
      </c>
      <c r="I283" s="1">
        <v>2238.1543029087261</v>
      </c>
      <c r="J283" s="1">
        <v>2213.73</v>
      </c>
      <c r="K283" s="1">
        <v>2213.73</v>
      </c>
      <c r="L283" s="1">
        <v>2203.7382397191573</v>
      </c>
      <c r="M283" s="1">
        <v>2213.73</v>
      </c>
      <c r="N283" s="1">
        <v>2219.2809779338013</v>
      </c>
    </row>
    <row r="284" spans="1:14" x14ac:dyDescent="0.3">
      <c r="A284" t="s">
        <v>32</v>
      </c>
      <c r="B284">
        <v>71017</v>
      </c>
      <c r="C284" s="1">
        <v>320.92831325301205</v>
      </c>
      <c r="D284" s="1">
        <v>304.03734939759033</v>
      </c>
      <c r="E284" s="1">
        <v>302.91128514056226</v>
      </c>
      <c r="F284" s="1">
        <v>289.39851405622488</v>
      </c>
      <c r="G284" s="1">
        <v>295.02883534136544</v>
      </c>
      <c r="H284" s="1">
        <v>296.15489959839357</v>
      </c>
      <c r="I284" s="1">
        <v>284.89425702811246</v>
      </c>
      <c r="J284" s="1">
        <v>280.39</v>
      </c>
      <c r="K284" s="1">
        <v>279.26393574297191</v>
      </c>
      <c r="L284" s="1">
        <v>274.75967871485943</v>
      </c>
      <c r="M284" s="1">
        <v>281.51606425702812</v>
      </c>
      <c r="N284" s="1">
        <v>282.6421285140562</v>
      </c>
    </row>
    <row r="285" spans="1:14" x14ac:dyDescent="0.3">
      <c r="A285" t="s">
        <v>32</v>
      </c>
      <c r="B285">
        <v>71020</v>
      </c>
      <c r="C285" s="1">
        <v>342.02125874125875</v>
      </c>
      <c r="D285" s="1">
        <v>345.39646853146854</v>
      </c>
      <c r="E285" s="1">
        <v>328.52041958041957</v>
      </c>
      <c r="F285" s="1">
        <v>324.02013986013986</v>
      </c>
      <c r="G285" s="1">
        <v>321.77</v>
      </c>
      <c r="H285" s="1">
        <v>327.39534965034966</v>
      </c>
      <c r="I285" s="1">
        <v>322.89506993006995</v>
      </c>
      <c r="J285" s="1">
        <v>321.77</v>
      </c>
      <c r="K285" s="1">
        <v>322.89506993006995</v>
      </c>
      <c r="L285" s="1">
        <v>327.39534965034966</v>
      </c>
      <c r="M285" s="1">
        <v>330.77055944055945</v>
      </c>
      <c r="N285" s="1">
        <v>334.14576923076925</v>
      </c>
    </row>
    <row r="286" spans="1:14" x14ac:dyDescent="0.3">
      <c r="A286" t="s">
        <v>32</v>
      </c>
      <c r="B286">
        <v>71022</v>
      </c>
      <c r="C286" s="1">
        <v>2853.5840987124466</v>
      </c>
      <c r="D286" s="1">
        <v>2748.5990085836911</v>
      </c>
      <c r="E286" s="1">
        <v>2701.6907768240344</v>
      </c>
      <c r="F286" s="1">
        <v>2678.2366609442061</v>
      </c>
      <c r="G286" s="1">
        <v>2668.1848969957082</v>
      </c>
      <c r="H286" s="1">
        <v>2636.9127424892704</v>
      </c>
      <c r="I286" s="1">
        <v>2622.3935278969957</v>
      </c>
      <c r="J286" s="1">
        <v>2602.29</v>
      </c>
      <c r="K286" s="1">
        <v>2597.8225493562231</v>
      </c>
      <c r="L286" s="1">
        <v>2603.4068626609442</v>
      </c>
      <c r="M286" s="1">
        <v>2603.4068626609442</v>
      </c>
      <c r="N286" s="1">
        <v>2616.8092145922747</v>
      </c>
    </row>
    <row r="287" spans="1:14" x14ac:dyDescent="0.3">
      <c r="A287" t="s">
        <v>32</v>
      </c>
      <c r="B287">
        <v>71024</v>
      </c>
      <c r="C287" s="1">
        <v>460.02335025380711</v>
      </c>
      <c r="D287" s="1">
        <v>463.35685279187817</v>
      </c>
      <c r="E287" s="1">
        <v>453.35634517766499</v>
      </c>
      <c r="F287" s="1">
        <v>454.46751269035531</v>
      </c>
      <c r="G287" s="1">
        <v>458.91218274111674</v>
      </c>
      <c r="H287" s="1">
        <v>447.80050761421319</v>
      </c>
      <c r="I287" s="1">
        <v>442.24467005076144</v>
      </c>
      <c r="J287" s="1">
        <v>437.8</v>
      </c>
      <c r="K287" s="1">
        <v>442.24467005076144</v>
      </c>
      <c r="L287" s="1">
        <v>445.5781725888325</v>
      </c>
      <c r="M287" s="1">
        <v>442.24467005076144</v>
      </c>
      <c r="N287" s="1">
        <v>442.24467005076144</v>
      </c>
    </row>
    <row r="288" spans="1:14" x14ac:dyDescent="0.3">
      <c r="A288" t="s">
        <v>32</v>
      </c>
      <c r="B288">
        <v>71034</v>
      </c>
      <c r="C288" s="1">
        <v>746.8116279069767</v>
      </c>
      <c r="D288" s="1">
        <v>773.36493023255809</v>
      </c>
      <c r="E288" s="1">
        <v>763.40744186046516</v>
      </c>
      <c r="F288" s="1">
        <v>746.8116279069767</v>
      </c>
      <c r="G288" s="1">
        <v>739.06691472868215</v>
      </c>
      <c r="H288" s="1">
        <v>719.15193798449616</v>
      </c>
      <c r="I288" s="1">
        <v>708.08806201550385</v>
      </c>
      <c r="J288" s="1">
        <v>713.62</v>
      </c>
      <c r="K288" s="1">
        <v>697.02418604651166</v>
      </c>
      <c r="L288" s="1">
        <v>691.49224806201551</v>
      </c>
      <c r="M288" s="1">
        <v>684.85392248062021</v>
      </c>
      <c r="N288" s="1">
        <v>684.85392248062021</v>
      </c>
    </row>
    <row r="289" spans="1:14" x14ac:dyDescent="0.3">
      <c r="A289" t="s">
        <v>32</v>
      </c>
      <c r="B289">
        <v>71037</v>
      </c>
      <c r="C289" s="1">
        <v>605.70000000000005</v>
      </c>
      <c r="D289" s="1">
        <v>614.67333333333329</v>
      </c>
      <c r="E289" s="1">
        <v>612.42999999999995</v>
      </c>
      <c r="F289" s="1">
        <v>624.76833333333332</v>
      </c>
      <c r="G289" s="1">
        <v>610.18666666666672</v>
      </c>
      <c r="H289" s="1">
        <v>601.21333333333337</v>
      </c>
      <c r="I289" s="1">
        <v>605.70000000000005</v>
      </c>
      <c r="J289" s="1">
        <v>598.97</v>
      </c>
      <c r="K289" s="1">
        <v>587.75333333333333</v>
      </c>
      <c r="L289" s="1">
        <v>584.38833333333332</v>
      </c>
      <c r="M289" s="1">
        <v>579.90166666666664</v>
      </c>
      <c r="N289" s="1">
        <v>585.51</v>
      </c>
    </row>
    <row r="290" spans="1:14" x14ac:dyDescent="0.3">
      <c r="A290" t="s">
        <v>32</v>
      </c>
      <c r="B290">
        <v>71045</v>
      </c>
      <c r="C290" s="1">
        <v>281.69759336099582</v>
      </c>
      <c r="D290" s="1">
        <v>282.80663900414936</v>
      </c>
      <c r="E290" s="1">
        <v>276.1523651452282</v>
      </c>
      <c r="F290" s="1">
        <v>278.37045643153527</v>
      </c>
      <c r="G290" s="1">
        <v>280.58854771784235</v>
      </c>
      <c r="H290" s="1">
        <v>272.82522821576765</v>
      </c>
      <c r="I290" s="1">
        <v>269.49809128630704</v>
      </c>
      <c r="J290" s="1">
        <v>267.27999999999997</v>
      </c>
      <c r="K290" s="1">
        <v>270.60713692946058</v>
      </c>
      <c r="L290" s="1">
        <v>271.71618257261412</v>
      </c>
      <c r="M290" s="1">
        <v>269.49809128630704</v>
      </c>
      <c r="N290" s="1">
        <v>270.60713692946058</v>
      </c>
    </row>
    <row r="291" spans="1:14" x14ac:dyDescent="0.3">
      <c r="A291" t="s">
        <v>32</v>
      </c>
      <c r="B291">
        <v>71053</v>
      </c>
      <c r="C291" s="1">
        <v>1421.2199569707402</v>
      </c>
      <c r="D291" s="1">
        <v>1421.2199569707402</v>
      </c>
      <c r="E291" s="1">
        <v>1402.3296213425128</v>
      </c>
      <c r="F291" s="1">
        <v>1402.3296213425128</v>
      </c>
      <c r="G291" s="1">
        <v>1372.3273235800343</v>
      </c>
      <c r="H291" s="1">
        <v>1330.1018674698796</v>
      </c>
      <c r="I291" s="1">
        <v>1304.5443545611015</v>
      </c>
      <c r="J291" s="1">
        <v>1291.21</v>
      </c>
      <c r="K291" s="1">
        <v>1268.9860757314975</v>
      </c>
      <c r="L291" s="1">
        <v>1266.7636833046472</v>
      </c>
      <c r="M291" s="1">
        <v>1277.8756454388986</v>
      </c>
      <c r="N291" s="1">
        <v>1285.6540189328744</v>
      </c>
    </row>
    <row r="292" spans="1:14" x14ac:dyDescent="0.3">
      <c r="A292" t="s">
        <v>32</v>
      </c>
      <c r="B292">
        <v>71057</v>
      </c>
      <c r="C292" s="1">
        <v>614.09571428571428</v>
      </c>
      <c r="D292" s="1">
        <v>624.16285714285709</v>
      </c>
      <c r="E292" s="1">
        <v>591.72428571428577</v>
      </c>
      <c r="F292" s="1">
        <v>579.41999999999996</v>
      </c>
      <c r="G292" s="1">
        <v>576.06428571428569</v>
      </c>
      <c r="H292" s="1">
        <v>565.99714285714288</v>
      </c>
      <c r="I292" s="1">
        <v>565.99714285714288</v>
      </c>
      <c r="J292" s="1">
        <v>571.59</v>
      </c>
      <c r="K292" s="1">
        <v>571.59</v>
      </c>
      <c r="L292" s="1">
        <v>571.59</v>
      </c>
      <c r="M292" s="1">
        <v>571.59</v>
      </c>
      <c r="N292" s="1">
        <v>572.70857142857142</v>
      </c>
    </row>
    <row r="293" spans="1:14" x14ac:dyDescent="0.3">
      <c r="A293" t="s">
        <v>32</v>
      </c>
      <c r="B293">
        <v>71066</v>
      </c>
      <c r="C293" s="1">
        <v>867.8843283582089</v>
      </c>
      <c r="D293" s="1">
        <v>838.76820895522383</v>
      </c>
      <c r="E293" s="1">
        <v>821.97044776119401</v>
      </c>
      <c r="F293" s="1">
        <v>819.73074626865673</v>
      </c>
      <c r="G293" s="1">
        <v>802.93298507462691</v>
      </c>
      <c r="H293" s="1">
        <v>776.05656716417911</v>
      </c>
      <c r="I293" s="1">
        <v>755.89925373134326</v>
      </c>
      <c r="J293" s="1">
        <v>750.3</v>
      </c>
      <c r="K293" s="1">
        <v>749.18014925373132</v>
      </c>
      <c r="L293" s="1">
        <v>760.37865671641794</v>
      </c>
      <c r="M293" s="1">
        <v>764.85805970149249</v>
      </c>
      <c r="N293" s="1">
        <v>768.21761194029853</v>
      </c>
    </row>
    <row r="294" spans="1:14" x14ac:dyDescent="0.3">
      <c r="A294" t="s">
        <v>32</v>
      </c>
      <c r="B294">
        <v>71067</v>
      </c>
      <c r="C294" s="1">
        <v>291.95638554216868</v>
      </c>
      <c r="D294" s="1">
        <v>291.95638554216868</v>
      </c>
      <c r="E294" s="1">
        <v>285.27036144578312</v>
      </c>
      <c r="F294" s="1">
        <v>285.27036144578312</v>
      </c>
      <c r="G294" s="1">
        <v>285.27036144578312</v>
      </c>
      <c r="H294" s="1">
        <v>283.04168674698792</v>
      </c>
      <c r="I294" s="1">
        <v>280.81301204819277</v>
      </c>
      <c r="J294" s="1">
        <v>277.47000000000003</v>
      </c>
      <c r="K294" s="1">
        <v>278.58433734939757</v>
      </c>
      <c r="L294" s="1">
        <v>275.24132530120482</v>
      </c>
      <c r="M294" s="1">
        <v>275.24132530120482</v>
      </c>
      <c r="N294" s="1">
        <v>275.24132530120482</v>
      </c>
    </row>
    <row r="295" spans="1:14" x14ac:dyDescent="0.3">
      <c r="A295" t="s">
        <v>32</v>
      </c>
      <c r="B295">
        <v>71069</v>
      </c>
      <c r="C295" s="1">
        <v>431.9350714285714</v>
      </c>
      <c r="D295" s="1">
        <v>423.14249999999998</v>
      </c>
      <c r="E295" s="1">
        <v>437.43042857142859</v>
      </c>
      <c r="F295" s="1">
        <v>440.72764285714288</v>
      </c>
      <c r="G295" s="1">
        <v>448.42114285714285</v>
      </c>
      <c r="H295" s="1">
        <v>451.71835714285714</v>
      </c>
      <c r="I295" s="1">
        <v>455.01557142857143</v>
      </c>
      <c r="J295" s="1">
        <v>461.61</v>
      </c>
      <c r="K295" s="1">
        <v>462.70907142857141</v>
      </c>
      <c r="L295" s="1">
        <v>456.11464285714288</v>
      </c>
      <c r="M295" s="1">
        <v>450.6192857142857</v>
      </c>
      <c r="N295" s="1">
        <v>455.01557142857143</v>
      </c>
    </row>
    <row r="296" spans="1:14" x14ac:dyDescent="0.3">
      <c r="A296" t="s">
        <v>32</v>
      </c>
      <c r="B296">
        <v>71070</v>
      </c>
      <c r="C296" s="1">
        <v>1360.5365387968614</v>
      </c>
      <c r="D296" s="1">
        <v>1386.0396687009591</v>
      </c>
      <c r="E296" s="1">
        <v>1373.8425196163905</v>
      </c>
      <c r="F296" s="1">
        <v>1333.924577157803</v>
      </c>
      <c r="G296" s="1">
        <v>1322.8362598081953</v>
      </c>
      <c r="H296" s="1">
        <v>1291.7889712292938</v>
      </c>
      <c r="I296" s="1">
        <v>1275.1564952048823</v>
      </c>
      <c r="J296" s="1">
        <v>1271.83</v>
      </c>
      <c r="K296" s="1">
        <v>1277.3741586748038</v>
      </c>
      <c r="L296" s="1">
        <v>1298.4419616390585</v>
      </c>
      <c r="M296" s="1">
        <v>1319.509764603313</v>
      </c>
      <c r="N296" s="1">
        <v>1327.2715867480383</v>
      </c>
    </row>
    <row r="297" spans="1:14" x14ac:dyDescent="0.3">
      <c r="A297" t="s">
        <v>32</v>
      </c>
      <c r="B297">
        <v>72003</v>
      </c>
      <c r="C297" s="1">
        <v>516.80216836734689</v>
      </c>
      <c r="D297" s="1">
        <v>516.80216836734689</v>
      </c>
      <c r="E297" s="1">
        <v>503.34961734693877</v>
      </c>
      <c r="F297" s="1">
        <v>479.80765306122447</v>
      </c>
      <c r="G297" s="1">
        <v>467.47614795918366</v>
      </c>
      <c r="H297" s="1">
        <v>442.81313775510205</v>
      </c>
      <c r="I297" s="1">
        <v>441.69209183673468</v>
      </c>
      <c r="J297" s="1">
        <v>439.45</v>
      </c>
      <c r="K297" s="1">
        <v>437.2079081632653</v>
      </c>
      <c r="L297" s="1">
        <v>436.08686224489793</v>
      </c>
      <c r="M297" s="1">
        <v>443.93418367346936</v>
      </c>
      <c r="N297" s="1">
        <v>455.14464285714286</v>
      </c>
    </row>
    <row r="298" spans="1:14" x14ac:dyDescent="0.3">
      <c r="A298" t="s">
        <v>32</v>
      </c>
      <c r="B298">
        <v>72004</v>
      </c>
      <c r="C298" s="1">
        <v>595.14796747967478</v>
      </c>
      <c r="D298" s="1">
        <v>597.38536585365853</v>
      </c>
      <c r="E298" s="1">
        <v>594.0292682926829</v>
      </c>
      <c r="F298" s="1">
        <v>580.60487804878051</v>
      </c>
      <c r="G298" s="1">
        <v>594.0292682926829</v>
      </c>
      <c r="H298" s="1">
        <v>571.6552845528455</v>
      </c>
      <c r="I298" s="1">
        <v>554.87479674796748</v>
      </c>
      <c r="J298" s="1">
        <v>550.4</v>
      </c>
      <c r="K298" s="1">
        <v>543.68780487804884</v>
      </c>
      <c r="L298" s="1">
        <v>551.51869918699185</v>
      </c>
      <c r="M298" s="1">
        <v>561.58699186991873</v>
      </c>
      <c r="N298" s="1">
        <v>560.46829268292686</v>
      </c>
    </row>
    <row r="299" spans="1:14" x14ac:dyDescent="0.3">
      <c r="A299" t="s">
        <v>32</v>
      </c>
      <c r="B299">
        <v>72018</v>
      </c>
      <c r="C299" s="1">
        <v>509.47562642369019</v>
      </c>
      <c r="D299" s="1">
        <v>512.83480637813216</v>
      </c>
      <c r="E299" s="1">
        <v>535.22933940774487</v>
      </c>
      <c r="F299" s="1">
        <v>512.83480637813216</v>
      </c>
      <c r="G299" s="1">
        <v>521.79261958997722</v>
      </c>
      <c r="H299" s="1">
        <v>488.20082004555809</v>
      </c>
      <c r="I299" s="1">
        <v>483.72191343963556</v>
      </c>
      <c r="J299" s="1">
        <v>491.56</v>
      </c>
      <c r="K299" s="1">
        <v>496.03890660592253</v>
      </c>
      <c r="L299" s="1">
        <v>500.51781321184512</v>
      </c>
      <c r="M299" s="1">
        <v>502.75726651480636</v>
      </c>
      <c r="N299" s="1">
        <v>502.75726651480636</v>
      </c>
    </row>
    <row r="300" spans="1:14" x14ac:dyDescent="0.3">
      <c r="A300" t="s">
        <v>32</v>
      </c>
      <c r="B300">
        <v>72020</v>
      </c>
      <c r="C300" s="1">
        <v>1450.3901524132091</v>
      </c>
      <c r="D300" s="1">
        <v>1425.901600338696</v>
      </c>
      <c r="E300" s="1">
        <v>1392.5081202370873</v>
      </c>
      <c r="F300" s="1">
        <v>1371.358916172735</v>
      </c>
      <c r="G300" s="1">
        <v>1349.0965961049958</v>
      </c>
      <c r="H300" s="1">
        <v>1334.6260880609652</v>
      </c>
      <c r="I300" s="1">
        <v>1323.4949280270957</v>
      </c>
      <c r="J300" s="1">
        <v>1314.59</v>
      </c>
      <c r="K300" s="1">
        <v>1312.363767993226</v>
      </c>
      <c r="L300" s="1">
        <v>1296.7801439458087</v>
      </c>
      <c r="M300" s="1">
        <v>1293.4407959356477</v>
      </c>
      <c r="N300" s="1">
        <v>1292.3276799322607</v>
      </c>
    </row>
    <row r="301" spans="1:14" x14ac:dyDescent="0.3">
      <c r="A301" t="s">
        <v>32</v>
      </c>
      <c r="B301">
        <v>72021</v>
      </c>
      <c r="C301" s="1">
        <v>853.37364985163208</v>
      </c>
      <c r="D301" s="1">
        <v>827.98219584569733</v>
      </c>
      <c r="E301" s="1">
        <v>765.05554896142439</v>
      </c>
      <c r="F301" s="1">
        <v>754.01578635014835</v>
      </c>
      <c r="G301" s="1">
        <v>750.70385756676558</v>
      </c>
      <c r="H301" s="1">
        <v>767.26350148367953</v>
      </c>
      <c r="I301" s="1">
        <v>754.01578635014835</v>
      </c>
      <c r="J301" s="1">
        <v>744.08</v>
      </c>
      <c r="K301" s="1">
        <v>719.79252225519292</v>
      </c>
      <c r="L301" s="1">
        <v>707.64878338278936</v>
      </c>
      <c r="M301" s="1">
        <v>707.64878338278936</v>
      </c>
      <c r="N301" s="1">
        <v>707.64878338278936</v>
      </c>
    </row>
    <row r="302" spans="1:14" x14ac:dyDescent="0.3">
      <c r="A302" t="s">
        <v>32</v>
      </c>
      <c r="B302">
        <v>72030</v>
      </c>
      <c r="C302" s="1">
        <v>691.78345070422529</v>
      </c>
      <c r="D302" s="1">
        <v>666.95598591549299</v>
      </c>
      <c r="E302" s="1">
        <v>651.15669014084506</v>
      </c>
      <c r="F302" s="1">
        <v>631.97183098591552</v>
      </c>
      <c r="G302" s="1">
        <v>630.84330985915494</v>
      </c>
      <c r="H302" s="1">
        <v>631.97183098591552</v>
      </c>
      <c r="I302" s="1">
        <v>637.61443661971828</v>
      </c>
      <c r="J302" s="1">
        <v>641</v>
      </c>
      <c r="K302" s="1">
        <v>641</v>
      </c>
      <c r="L302" s="1">
        <v>644.38556338028172</v>
      </c>
      <c r="M302" s="1">
        <v>646.64260563380276</v>
      </c>
      <c r="N302" s="1">
        <v>642.12852112676057</v>
      </c>
    </row>
    <row r="303" spans="1:14" x14ac:dyDescent="0.3">
      <c r="A303" t="s">
        <v>32</v>
      </c>
      <c r="B303">
        <v>72037</v>
      </c>
      <c r="C303" s="1">
        <v>576.4287157894737</v>
      </c>
      <c r="D303" s="1">
        <v>554.21566315789471</v>
      </c>
      <c r="E303" s="1">
        <v>540.88783157894738</v>
      </c>
      <c r="F303" s="1">
        <v>541.99848421052627</v>
      </c>
      <c r="G303" s="1">
        <v>532.00261052631583</v>
      </c>
      <c r="H303" s="1">
        <v>526.44934736842106</v>
      </c>
      <c r="I303" s="1">
        <v>524.22804210526317</v>
      </c>
      <c r="J303" s="1">
        <v>527.55999999999995</v>
      </c>
      <c r="K303" s="1">
        <v>515.34282105263162</v>
      </c>
      <c r="L303" s="1">
        <v>524.22804210526317</v>
      </c>
      <c r="M303" s="1">
        <v>512.01086315789473</v>
      </c>
      <c r="N303" s="1">
        <v>516.45347368421051</v>
      </c>
    </row>
    <row r="304" spans="1:14" x14ac:dyDescent="0.3">
      <c r="A304" t="s">
        <v>32</v>
      </c>
      <c r="B304">
        <v>72038</v>
      </c>
      <c r="C304" s="1">
        <v>512.96342245989308</v>
      </c>
      <c r="D304" s="1">
        <v>479.21582887700538</v>
      </c>
      <c r="E304" s="1">
        <v>460.09219251336901</v>
      </c>
      <c r="F304" s="1">
        <v>448.84299465240645</v>
      </c>
      <c r="G304" s="1">
        <v>438.71871657754014</v>
      </c>
      <c r="H304" s="1">
        <v>433.09411764705885</v>
      </c>
      <c r="I304" s="1">
        <v>422.96983957219254</v>
      </c>
      <c r="J304" s="1">
        <v>420.72</v>
      </c>
      <c r="K304" s="1">
        <v>429.71935828877008</v>
      </c>
      <c r="L304" s="1">
        <v>431.96919786096259</v>
      </c>
      <c r="M304" s="1">
        <v>443.21839572192516</v>
      </c>
      <c r="N304" s="1">
        <v>435.34395721925137</v>
      </c>
    </row>
    <row r="305" spans="1:14" x14ac:dyDescent="0.3">
      <c r="A305" t="s">
        <v>32</v>
      </c>
      <c r="B305">
        <v>72039</v>
      </c>
      <c r="C305" s="1">
        <v>1364.6575239005736</v>
      </c>
      <c r="D305" s="1">
        <v>1348.0558508604206</v>
      </c>
      <c r="E305" s="1">
        <v>1309.3186137667303</v>
      </c>
      <c r="F305" s="1">
        <v>1260.6203728489484</v>
      </c>
      <c r="G305" s="1">
        <v>1227.4170267686425</v>
      </c>
      <c r="H305" s="1">
        <v>1200.8543499043976</v>
      </c>
      <c r="I305" s="1">
        <v>1169.8645602294455</v>
      </c>
      <c r="J305" s="1">
        <v>1157.69</v>
      </c>
      <c r="K305" s="1">
        <v>1153.2628871892925</v>
      </c>
      <c r="L305" s="1">
        <v>1157.69</v>
      </c>
      <c r="M305" s="1">
        <v>1169.8645602294455</v>
      </c>
      <c r="N305" s="1">
        <v>1185.3594550669216</v>
      </c>
    </row>
    <row r="306" spans="1:14" x14ac:dyDescent="0.3">
      <c r="A306" t="s">
        <v>32</v>
      </c>
      <c r="B306">
        <v>72041</v>
      </c>
      <c r="C306" s="1">
        <v>741.2292150170648</v>
      </c>
      <c r="D306" s="1">
        <v>719.0367235494881</v>
      </c>
      <c r="E306" s="1">
        <v>720.14634812286693</v>
      </c>
      <c r="F306" s="1">
        <v>699.06348122866893</v>
      </c>
      <c r="G306" s="1">
        <v>683.52873720136517</v>
      </c>
      <c r="H306" s="1">
        <v>667.99399317406142</v>
      </c>
      <c r="I306" s="1">
        <v>655.78812286689424</v>
      </c>
      <c r="J306" s="1">
        <v>650.24</v>
      </c>
      <c r="K306" s="1">
        <v>639.14375426621154</v>
      </c>
      <c r="L306" s="1">
        <v>650.24</v>
      </c>
      <c r="M306" s="1">
        <v>651.34962457337883</v>
      </c>
      <c r="N306" s="1">
        <v>660.22662116040954</v>
      </c>
    </row>
    <row r="307" spans="1:14" x14ac:dyDescent="0.3">
      <c r="A307" t="s">
        <v>32</v>
      </c>
      <c r="B307">
        <v>72042</v>
      </c>
      <c r="C307" s="1">
        <v>858.70366153846157</v>
      </c>
      <c r="D307" s="1">
        <v>826.02333846153851</v>
      </c>
      <c r="E307" s="1">
        <v>787.70847692307689</v>
      </c>
      <c r="F307" s="1">
        <v>769.67795384615386</v>
      </c>
      <c r="G307" s="1">
        <v>759.53578461538461</v>
      </c>
      <c r="H307" s="1">
        <v>743.75907692307692</v>
      </c>
      <c r="I307" s="1">
        <v>736.9976307692308</v>
      </c>
      <c r="J307" s="1">
        <v>732.49</v>
      </c>
      <c r="K307" s="1">
        <v>720.09401538461543</v>
      </c>
      <c r="L307" s="1">
        <v>712.20566153846153</v>
      </c>
      <c r="M307" s="1">
        <v>723.47473846153844</v>
      </c>
      <c r="N307" s="1">
        <v>723.47473846153844</v>
      </c>
    </row>
    <row r="308" spans="1:14" x14ac:dyDescent="0.3">
      <c r="A308" t="s">
        <v>32</v>
      </c>
      <c r="B308">
        <v>72043</v>
      </c>
      <c r="C308" s="1">
        <v>1379.3601659751037</v>
      </c>
      <c r="D308" s="1">
        <v>1374.856132780083</v>
      </c>
      <c r="E308" s="1">
        <v>1363.5960497925312</v>
      </c>
      <c r="F308" s="1">
        <v>1323.0597510373445</v>
      </c>
      <c r="G308" s="1">
        <v>1323.0597510373445</v>
      </c>
      <c r="H308" s="1">
        <v>1332.067817427386</v>
      </c>
      <c r="I308" s="1">
        <v>1345.5799170124483</v>
      </c>
      <c r="J308" s="1">
        <v>1356.8400000000001</v>
      </c>
      <c r="K308" s="1">
        <v>1356.8400000000001</v>
      </c>
      <c r="L308" s="1">
        <v>1362.4700414937761</v>
      </c>
      <c r="M308" s="1">
        <v>1368.1000829875518</v>
      </c>
      <c r="N308" s="1">
        <v>1356.8400000000001</v>
      </c>
    </row>
    <row r="309" spans="1:14" x14ac:dyDescent="0.3">
      <c r="A309" t="s">
        <v>32</v>
      </c>
      <c r="B309">
        <v>73001</v>
      </c>
      <c r="C309" s="1">
        <v>487.07283720930229</v>
      </c>
      <c r="D309" s="1">
        <v>468.08146511627905</v>
      </c>
      <c r="E309" s="1">
        <v>461.37862790697676</v>
      </c>
      <c r="F309" s="1">
        <v>461.37862790697676</v>
      </c>
      <c r="G309" s="1">
        <v>482.60427906976741</v>
      </c>
      <c r="H309" s="1">
        <v>494.89281395348837</v>
      </c>
      <c r="I309" s="1">
        <v>485.95569767441862</v>
      </c>
      <c r="J309" s="1">
        <v>480.37</v>
      </c>
      <c r="K309" s="1">
        <v>483.72141860465115</v>
      </c>
      <c r="L309" s="1">
        <v>490.42425581395349</v>
      </c>
      <c r="M309" s="1">
        <v>496.0099534883721</v>
      </c>
      <c r="N309" s="1">
        <v>499.36137209302325</v>
      </c>
    </row>
    <row r="310" spans="1:14" x14ac:dyDescent="0.3">
      <c r="A310" t="s">
        <v>32</v>
      </c>
      <c r="B310">
        <v>73006</v>
      </c>
      <c r="C310" s="1">
        <v>1290.3708484270735</v>
      </c>
      <c r="D310" s="1">
        <v>1262.3436796949477</v>
      </c>
      <c r="E310" s="1">
        <v>1236.5586844613917</v>
      </c>
      <c r="F310" s="1">
        <v>1184.9886939942803</v>
      </c>
      <c r="G310" s="1">
        <v>1172.6567397521449</v>
      </c>
      <c r="H310" s="1">
        <v>1171.5356530028598</v>
      </c>
      <c r="I310" s="1">
        <v>1164.8091325071496</v>
      </c>
      <c r="J310" s="1">
        <v>1176.02</v>
      </c>
      <c r="K310" s="1">
        <v>1177.141086749285</v>
      </c>
      <c r="L310" s="1">
        <v>1177.141086749285</v>
      </c>
      <c r="M310" s="1">
        <v>1176.02</v>
      </c>
      <c r="N310" s="1">
        <v>1174.8989132507149</v>
      </c>
    </row>
    <row r="311" spans="1:14" x14ac:dyDescent="0.3">
      <c r="A311" t="s">
        <v>32</v>
      </c>
      <c r="B311">
        <v>73009</v>
      </c>
      <c r="C311" s="1">
        <v>413.3640105540897</v>
      </c>
      <c r="D311" s="1">
        <v>405.50110817941953</v>
      </c>
      <c r="E311" s="1">
        <v>418.98036939313982</v>
      </c>
      <c r="F311" s="1">
        <v>426.84327176781005</v>
      </c>
      <c r="G311" s="1">
        <v>435.82944591029025</v>
      </c>
      <c r="H311" s="1">
        <v>429.0898153034301</v>
      </c>
      <c r="I311" s="1">
        <v>425.72</v>
      </c>
      <c r="J311" s="1">
        <v>425.72</v>
      </c>
      <c r="K311" s="1">
        <v>430.21308707124012</v>
      </c>
      <c r="L311" s="1">
        <v>432.45963060686017</v>
      </c>
      <c r="M311" s="1">
        <v>435.82944591029025</v>
      </c>
      <c r="N311" s="1">
        <v>435.82944591029025</v>
      </c>
    </row>
    <row r="312" spans="1:14" x14ac:dyDescent="0.3">
      <c r="A312" t="s">
        <v>32</v>
      </c>
      <c r="B312">
        <v>73022</v>
      </c>
      <c r="C312" s="1">
        <v>170.07826923076922</v>
      </c>
      <c r="D312" s="1">
        <v>166.69923076923078</v>
      </c>
      <c r="E312" s="1">
        <v>173.45730769230769</v>
      </c>
      <c r="F312" s="1">
        <v>175.71</v>
      </c>
      <c r="G312" s="1">
        <v>180.21538461538461</v>
      </c>
      <c r="H312" s="1">
        <v>176.83634615384616</v>
      </c>
      <c r="I312" s="1">
        <v>175.71</v>
      </c>
      <c r="J312" s="1">
        <v>175.71</v>
      </c>
      <c r="K312" s="1">
        <v>177.96269230769232</v>
      </c>
      <c r="L312" s="1">
        <v>179.08903846153845</v>
      </c>
      <c r="M312" s="1">
        <v>179.08903846153845</v>
      </c>
      <c r="N312" s="1">
        <v>179.08903846153845</v>
      </c>
    </row>
    <row r="313" spans="1:14" x14ac:dyDescent="0.3">
      <c r="A313" t="s">
        <v>32</v>
      </c>
      <c r="B313">
        <v>73028</v>
      </c>
      <c r="C313" s="1"/>
      <c r="D313" s="1"/>
      <c r="E313" s="1"/>
      <c r="F313" s="1"/>
      <c r="G313" s="1"/>
      <c r="H313" s="1"/>
      <c r="I313" s="1"/>
      <c r="J313" s="1"/>
      <c r="K313" s="1"/>
      <c r="L313" s="1"/>
      <c r="M313" s="1"/>
      <c r="N313" s="1"/>
    </row>
    <row r="314" spans="1:14" x14ac:dyDescent="0.3">
      <c r="A314" t="s">
        <v>32</v>
      </c>
      <c r="B314">
        <v>73032</v>
      </c>
      <c r="C314" s="1">
        <v>300.67292418772564</v>
      </c>
      <c r="D314" s="1">
        <v>307.30541516245489</v>
      </c>
      <c r="E314" s="1">
        <v>298.46209386281589</v>
      </c>
      <c r="F314" s="1">
        <v>303.98916967509024</v>
      </c>
      <c r="G314" s="1">
        <v>309.51624548736464</v>
      </c>
      <c r="H314" s="1">
        <v>308.41083032490974</v>
      </c>
      <c r="I314" s="1">
        <v>310.62166064981949</v>
      </c>
      <c r="J314" s="1">
        <v>306.2</v>
      </c>
      <c r="K314" s="1">
        <v>305.09458483754514</v>
      </c>
      <c r="L314" s="1">
        <v>303.98916967509024</v>
      </c>
      <c r="M314" s="1">
        <v>301.77833935018049</v>
      </c>
      <c r="N314" s="1">
        <v>306.2</v>
      </c>
    </row>
    <row r="315" spans="1:14" x14ac:dyDescent="0.3">
      <c r="A315" t="s">
        <v>32</v>
      </c>
      <c r="B315">
        <v>73040</v>
      </c>
      <c r="C315" s="1">
        <v>310.73146853146852</v>
      </c>
      <c r="D315" s="1">
        <v>311.84122377622379</v>
      </c>
      <c r="E315" s="1">
        <v>314.06073426573425</v>
      </c>
      <c r="F315" s="1">
        <v>310.73146853146852</v>
      </c>
      <c r="G315" s="1">
        <v>321.82902097902098</v>
      </c>
      <c r="H315" s="1">
        <v>328.48755244755245</v>
      </c>
      <c r="I315" s="1">
        <v>322.93877622377624</v>
      </c>
      <c r="J315" s="1">
        <v>317.39</v>
      </c>
      <c r="K315" s="1">
        <v>308.51195804195805</v>
      </c>
      <c r="L315" s="1">
        <v>309.62171328671332</v>
      </c>
      <c r="M315" s="1">
        <v>318.49975524475525</v>
      </c>
      <c r="N315" s="1">
        <v>325.15828671328671</v>
      </c>
    </row>
    <row r="316" spans="1:14" x14ac:dyDescent="0.3">
      <c r="A316" t="s">
        <v>32</v>
      </c>
      <c r="B316">
        <v>73042</v>
      </c>
      <c r="C316" s="1">
        <v>1100.261236673774</v>
      </c>
      <c r="D316" s="1">
        <v>1100.261236673774</v>
      </c>
      <c r="E316" s="1">
        <v>1071.3069936034115</v>
      </c>
      <c r="F316" s="1">
        <v>1072.4206183368869</v>
      </c>
      <c r="G316" s="1">
        <v>1074.6478678038379</v>
      </c>
      <c r="H316" s="1">
        <v>1062.3979957356078</v>
      </c>
      <c r="I316" s="1">
        <v>1054.6026226012793</v>
      </c>
      <c r="J316" s="1">
        <v>1044.58</v>
      </c>
      <c r="K316" s="1">
        <v>1047.9208742004264</v>
      </c>
      <c r="L316" s="1">
        <v>1035.6710021321962</v>
      </c>
      <c r="M316" s="1">
        <v>1036.7846268656717</v>
      </c>
      <c r="N316" s="1">
        <v>1033.4437526652453</v>
      </c>
    </row>
    <row r="317" spans="1:14" x14ac:dyDescent="0.3">
      <c r="A317" t="s">
        <v>32</v>
      </c>
      <c r="B317">
        <v>73066</v>
      </c>
      <c r="C317" s="1">
        <v>694.24030201342282</v>
      </c>
      <c r="D317" s="1">
        <v>673.16911073825509</v>
      </c>
      <c r="E317" s="1">
        <v>668.73307046979869</v>
      </c>
      <c r="F317" s="1">
        <v>653.20692953020136</v>
      </c>
      <c r="G317" s="1">
        <v>663.18802013422817</v>
      </c>
      <c r="H317" s="1">
        <v>662.07901006711404</v>
      </c>
      <c r="I317" s="1">
        <v>664.2970302013423</v>
      </c>
      <c r="J317" s="1">
        <v>660.97</v>
      </c>
      <c r="K317" s="1">
        <v>665.40604026845642</v>
      </c>
      <c r="L317" s="1">
        <v>668.73307046979869</v>
      </c>
      <c r="M317" s="1">
        <v>668.73307046979869</v>
      </c>
      <c r="N317" s="1">
        <v>666.51505033557044</v>
      </c>
    </row>
    <row r="318" spans="1:14" x14ac:dyDescent="0.3">
      <c r="A318" t="s">
        <v>32</v>
      </c>
      <c r="B318">
        <v>73083</v>
      </c>
      <c r="C318" s="1">
        <v>1185.4741288278774</v>
      </c>
      <c r="D318" s="1">
        <v>1127.8623020063358</v>
      </c>
      <c r="E318" s="1">
        <v>1074.6821541710665</v>
      </c>
      <c r="F318" s="1">
        <v>1055.8475184794086</v>
      </c>
      <c r="G318" s="1">
        <v>1039.228722280887</v>
      </c>
      <c r="H318" s="1">
        <v>1051.4158394931362</v>
      </c>
      <c r="I318" s="1">
        <v>1051.4158394931362</v>
      </c>
      <c r="J318" s="1">
        <v>1049.2</v>
      </c>
      <c r="K318" s="1">
        <v>1051.4158394931362</v>
      </c>
      <c r="L318" s="1">
        <v>1060.2791974656811</v>
      </c>
      <c r="M318" s="1">
        <v>1063.6029567053854</v>
      </c>
      <c r="N318" s="1">
        <v>1065.8187961985216</v>
      </c>
    </row>
    <row r="319" spans="1:14" x14ac:dyDescent="0.3">
      <c r="A319" t="s">
        <v>32</v>
      </c>
      <c r="B319">
        <v>73098</v>
      </c>
      <c r="C319" s="1">
        <v>250.28277056277057</v>
      </c>
      <c r="D319" s="1">
        <v>252.49766233766235</v>
      </c>
      <c r="E319" s="1">
        <v>252.49766233766235</v>
      </c>
      <c r="F319" s="1">
        <v>251.39021645021646</v>
      </c>
      <c r="G319" s="1">
        <v>260.24978354978356</v>
      </c>
      <c r="H319" s="1">
        <v>265.78701298701299</v>
      </c>
      <c r="I319" s="1">
        <v>261.35722943722942</v>
      </c>
      <c r="J319" s="1">
        <v>255.82</v>
      </c>
      <c r="K319" s="1">
        <v>249.17532467532467</v>
      </c>
      <c r="L319" s="1">
        <v>249.17532467532467</v>
      </c>
      <c r="M319" s="1">
        <v>256.92744588744591</v>
      </c>
      <c r="N319" s="1">
        <v>262.46467532467534</v>
      </c>
    </row>
    <row r="320" spans="1:14" x14ac:dyDescent="0.3">
      <c r="A320" t="s">
        <v>32</v>
      </c>
      <c r="B320">
        <v>73107</v>
      </c>
      <c r="C320" s="1">
        <v>1620.0650154083205</v>
      </c>
      <c r="D320" s="1">
        <v>1611.1696687211095</v>
      </c>
      <c r="E320" s="1">
        <v>1577.8121186440678</v>
      </c>
      <c r="F320" s="1">
        <v>1543.3426502311249</v>
      </c>
      <c r="G320" s="1">
        <v>1537.7830585516178</v>
      </c>
      <c r="H320" s="1">
        <v>1492.194406779661</v>
      </c>
      <c r="I320" s="1">
        <v>1465.5083667180277</v>
      </c>
      <c r="J320" s="1">
        <v>1443.27</v>
      </c>
      <c r="K320" s="1">
        <v>1428.8150616332819</v>
      </c>
      <c r="L320" s="1">
        <v>1426.5912249614792</v>
      </c>
      <c r="M320" s="1">
        <v>1416.5839599383667</v>
      </c>
      <c r="N320" s="1">
        <v>1414.360123266564</v>
      </c>
    </row>
    <row r="321" spans="1:14" x14ac:dyDescent="0.3">
      <c r="A321" t="s">
        <v>32</v>
      </c>
      <c r="B321">
        <v>73109</v>
      </c>
      <c r="C321" s="1">
        <v>198.10380116959064</v>
      </c>
      <c r="D321" s="1">
        <v>192.57017543859649</v>
      </c>
      <c r="E321" s="1">
        <v>191.46345029239765</v>
      </c>
      <c r="F321" s="1">
        <v>185.92982456140351</v>
      </c>
      <c r="G321" s="1">
        <v>189.25</v>
      </c>
      <c r="H321" s="1">
        <v>189.25</v>
      </c>
      <c r="I321" s="1">
        <v>189.25</v>
      </c>
      <c r="J321" s="1">
        <v>189.25</v>
      </c>
      <c r="K321" s="1">
        <v>189.25</v>
      </c>
      <c r="L321" s="1">
        <v>190.35672514619884</v>
      </c>
      <c r="M321" s="1">
        <v>190.35672514619884</v>
      </c>
      <c r="N321" s="1">
        <v>190.35672514619884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00676-74B6-44E9-B906-121CC4C3171B}">
  <dimension ref="A1:AD321"/>
  <sheetViews>
    <sheetView workbookViewId="0">
      <selection activeCell="O28" sqref="O28"/>
    </sheetView>
  </sheetViews>
  <sheetFormatPr defaultRowHeight="14.4" x14ac:dyDescent="0.3"/>
  <sheetData>
    <row r="1" spans="1:30" x14ac:dyDescent="0.3">
      <c r="A1" t="s">
        <v>28</v>
      </c>
      <c r="B1" t="s">
        <v>29</v>
      </c>
      <c r="C1">
        <v>2020</v>
      </c>
      <c r="D1">
        <v>2021</v>
      </c>
      <c r="E1">
        <v>2022</v>
      </c>
      <c r="F1">
        <v>2023</v>
      </c>
      <c r="G1">
        <v>2024</v>
      </c>
      <c r="H1">
        <v>2025</v>
      </c>
      <c r="I1">
        <v>2026</v>
      </c>
      <c r="J1">
        <v>2027</v>
      </c>
      <c r="K1">
        <v>2028</v>
      </c>
      <c r="L1">
        <v>2029</v>
      </c>
      <c r="M1">
        <v>2030</v>
      </c>
      <c r="N1">
        <v>2031</v>
      </c>
    </row>
    <row r="2" spans="1:30" x14ac:dyDescent="0.3">
      <c r="A2" t="s">
        <v>30</v>
      </c>
      <c r="B2">
        <v>11001</v>
      </c>
      <c r="C2">
        <v>830</v>
      </c>
      <c r="D2">
        <v>812</v>
      </c>
      <c r="E2">
        <v>797</v>
      </c>
      <c r="F2">
        <v>775</v>
      </c>
      <c r="G2">
        <v>757</v>
      </c>
      <c r="H2">
        <v>747</v>
      </c>
      <c r="I2">
        <v>729</v>
      </c>
      <c r="J2">
        <v>713</v>
      </c>
      <c r="K2">
        <v>703</v>
      </c>
      <c r="L2">
        <v>714</v>
      </c>
      <c r="M2">
        <v>710</v>
      </c>
      <c r="N2">
        <v>710</v>
      </c>
    </row>
    <row r="3" spans="1:30" x14ac:dyDescent="0.3">
      <c r="A3" t="s">
        <v>30</v>
      </c>
      <c r="B3">
        <v>11002</v>
      </c>
      <c r="C3">
        <v>38838</v>
      </c>
      <c r="D3">
        <v>38700</v>
      </c>
      <c r="E3">
        <v>38324</v>
      </c>
      <c r="F3">
        <v>38183</v>
      </c>
      <c r="G3">
        <v>37790</v>
      </c>
      <c r="H3">
        <v>37385</v>
      </c>
      <c r="I3">
        <v>37135</v>
      </c>
      <c r="J3">
        <v>36803</v>
      </c>
      <c r="K3">
        <v>36481</v>
      </c>
      <c r="L3">
        <v>36046</v>
      </c>
      <c r="M3">
        <v>35750</v>
      </c>
      <c r="N3">
        <v>35606</v>
      </c>
    </row>
    <row r="4" spans="1:30" x14ac:dyDescent="0.3">
      <c r="A4" t="s">
        <v>30</v>
      </c>
      <c r="B4">
        <v>11004</v>
      </c>
      <c r="C4">
        <v>818</v>
      </c>
      <c r="D4">
        <v>791</v>
      </c>
      <c r="E4">
        <v>783</v>
      </c>
      <c r="F4">
        <v>776</v>
      </c>
      <c r="G4">
        <v>770</v>
      </c>
      <c r="H4">
        <v>752</v>
      </c>
      <c r="I4">
        <v>752</v>
      </c>
      <c r="J4">
        <v>762</v>
      </c>
      <c r="K4">
        <v>760</v>
      </c>
      <c r="L4">
        <v>763</v>
      </c>
      <c r="M4">
        <v>757</v>
      </c>
      <c r="N4">
        <v>761</v>
      </c>
      <c r="S4">
        <v>2020</v>
      </c>
      <c r="T4">
        <v>2021</v>
      </c>
      <c r="U4">
        <v>2022</v>
      </c>
      <c r="V4">
        <v>2023</v>
      </c>
      <c r="W4">
        <v>2024</v>
      </c>
      <c r="X4">
        <v>2025</v>
      </c>
      <c r="Y4">
        <v>2026</v>
      </c>
      <c r="Z4">
        <v>2027</v>
      </c>
      <c r="AA4">
        <v>2028</v>
      </c>
      <c r="AB4">
        <v>2029</v>
      </c>
      <c r="AC4">
        <v>2030</v>
      </c>
      <c r="AD4">
        <v>2031</v>
      </c>
    </row>
    <row r="5" spans="1:30" x14ac:dyDescent="0.3">
      <c r="A5" t="s">
        <v>30</v>
      </c>
      <c r="B5">
        <v>11005</v>
      </c>
      <c r="C5">
        <v>1186</v>
      </c>
      <c r="D5">
        <v>1241</v>
      </c>
      <c r="E5">
        <v>1262</v>
      </c>
      <c r="F5">
        <v>1274</v>
      </c>
      <c r="G5">
        <v>1274</v>
      </c>
      <c r="H5">
        <v>1258</v>
      </c>
      <c r="I5">
        <v>1238</v>
      </c>
      <c r="J5">
        <v>1224</v>
      </c>
      <c r="K5">
        <v>1215</v>
      </c>
      <c r="L5">
        <v>1213</v>
      </c>
      <c r="M5">
        <v>1210</v>
      </c>
      <c r="N5">
        <v>1214</v>
      </c>
      <c r="R5" t="s">
        <v>30</v>
      </c>
      <c r="S5">
        <v>126261</v>
      </c>
      <c r="T5">
        <v>125383</v>
      </c>
      <c r="U5">
        <v>124227</v>
      </c>
      <c r="V5">
        <v>123088</v>
      </c>
      <c r="W5">
        <v>121833</v>
      </c>
      <c r="X5">
        <v>120729</v>
      </c>
      <c r="Y5">
        <v>119288</v>
      </c>
      <c r="Z5">
        <v>118258</v>
      </c>
      <c r="AA5">
        <v>117044</v>
      </c>
      <c r="AB5">
        <v>116229</v>
      </c>
      <c r="AC5">
        <v>115451</v>
      </c>
      <c r="AD5">
        <v>114904</v>
      </c>
    </row>
    <row r="6" spans="1:30" x14ac:dyDescent="0.3">
      <c r="A6" t="s">
        <v>30</v>
      </c>
      <c r="B6">
        <v>11007</v>
      </c>
      <c r="C6">
        <v>684</v>
      </c>
      <c r="D6">
        <v>701</v>
      </c>
      <c r="E6">
        <v>699</v>
      </c>
      <c r="F6">
        <v>692</v>
      </c>
      <c r="G6">
        <v>676</v>
      </c>
      <c r="H6">
        <v>660</v>
      </c>
      <c r="I6">
        <v>638</v>
      </c>
      <c r="J6">
        <v>610</v>
      </c>
      <c r="K6">
        <v>589</v>
      </c>
      <c r="L6">
        <v>572</v>
      </c>
      <c r="M6">
        <v>552</v>
      </c>
      <c r="N6">
        <v>535</v>
      </c>
      <c r="R6" t="s">
        <v>31</v>
      </c>
      <c r="S6">
        <v>19880</v>
      </c>
      <c r="T6">
        <v>20443</v>
      </c>
      <c r="U6">
        <v>20861</v>
      </c>
      <c r="V6">
        <v>21270</v>
      </c>
      <c r="W6">
        <v>21432</v>
      </c>
      <c r="X6">
        <v>21462</v>
      </c>
      <c r="Y6">
        <v>21271</v>
      </c>
      <c r="Z6">
        <v>21038</v>
      </c>
      <c r="AA6">
        <v>20800</v>
      </c>
      <c r="AB6">
        <v>20568</v>
      </c>
      <c r="AC6">
        <v>20397</v>
      </c>
      <c r="AD6">
        <v>20338</v>
      </c>
    </row>
    <row r="7" spans="1:30" x14ac:dyDescent="0.3">
      <c r="A7" t="s">
        <v>30</v>
      </c>
      <c r="B7">
        <v>11008</v>
      </c>
      <c r="C7">
        <v>3221</v>
      </c>
      <c r="D7">
        <v>3233</v>
      </c>
      <c r="E7">
        <v>3246</v>
      </c>
      <c r="F7">
        <v>3255</v>
      </c>
      <c r="G7">
        <v>3301</v>
      </c>
      <c r="H7">
        <v>3293</v>
      </c>
      <c r="I7">
        <v>3279</v>
      </c>
      <c r="J7">
        <v>3266</v>
      </c>
      <c r="K7">
        <v>3251</v>
      </c>
      <c r="L7">
        <v>3216</v>
      </c>
      <c r="M7">
        <v>3145</v>
      </c>
      <c r="N7">
        <v>3123</v>
      </c>
      <c r="R7" t="s">
        <v>32</v>
      </c>
      <c r="S7">
        <v>54453</v>
      </c>
      <c r="T7">
        <v>53857</v>
      </c>
      <c r="U7">
        <v>53177</v>
      </c>
      <c r="V7">
        <v>52268</v>
      </c>
      <c r="W7">
        <v>51259</v>
      </c>
      <c r="X7">
        <v>50617</v>
      </c>
      <c r="Y7">
        <v>49827</v>
      </c>
      <c r="Z7">
        <v>49152</v>
      </c>
      <c r="AA7">
        <v>48416</v>
      </c>
      <c r="AB7">
        <v>47761</v>
      </c>
      <c r="AC7">
        <v>47391</v>
      </c>
      <c r="AD7">
        <v>46988</v>
      </c>
    </row>
    <row r="8" spans="1:30" x14ac:dyDescent="0.3">
      <c r="A8" t="s">
        <v>30</v>
      </c>
      <c r="B8">
        <v>11009</v>
      </c>
      <c r="C8">
        <v>1480</v>
      </c>
      <c r="D8">
        <v>1500</v>
      </c>
      <c r="E8">
        <v>1541</v>
      </c>
      <c r="F8">
        <v>1576</v>
      </c>
      <c r="G8">
        <v>1616</v>
      </c>
      <c r="H8">
        <v>1628</v>
      </c>
      <c r="I8">
        <v>1648</v>
      </c>
      <c r="J8">
        <v>1645</v>
      </c>
      <c r="K8">
        <v>1632</v>
      </c>
      <c r="L8">
        <v>1620</v>
      </c>
      <c r="M8">
        <v>1608</v>
      </c>
      <c r="N8">
        <v>1611</v>
      </c>
      <c r="R8" t="s">
        <v>33</v>
      </c>
      <c r="S8">
        <v>99913</v>
      </c>
      <c r="T8">
        <v>99354</v>
      </c>
      <c r="U8">
        <v>98605</v>
      </c>
      <c r="V8">
        <v>97379</v>
      </c>
      <c r="W8">
        <v>96650</v>
      </c>
      <c r="X8">
        <v>95858</v>
      </c>
      <c r="Y8">
        <v>94972</v>
      </c>
      <c r="Z8">
        <v>94105</v>
      </c>
      <c r="AA8">
        <v>93367</v>
      </c>
      <c r="AB8">
        <v>93010</v>
      </c>
      <c r="AC8">
        <v>92489</v>
      </c>
      <c r="AD8">
        <v>92310</v>
      </c>
    </row>
    <row r="9" spans="1:30" x14ac:dyDescent="0.3">
      <c r="A9" t="s">
        <v>30</v>
      </c>
      <c r="B9">
        <v>11013</v>
      </c>
      <c r="C9">
        <v>1768</v>
      </c>
      <c r="D9">
        <v>1754</v>
      </c>
      <c r="E9">
        <v>1716</v>
      </c>
      <c r="F9">
        <v>1726</v>
      </c>
      <c r="G9">
        <v>1738</v>
      </c>
      <c r="H9">
        <v>1720</v>
      </c>
      <c r="I9">
        <v>1730</v>
      </c>
      <c r="J9">
        <v>1723</v>
      </c>
      <c r="K9">
        <v>1722</v>
      </c>
      <c r="L9">
        <v>1730</v>
      </c>
      <c r="M9">
        <v>1708</v>
      </c>
      <c r="N9">
        <v>1725</v>
      </c>
      <c r="R9" t="s">
        <v>34</v>
      </c>
      <c r="S9">
        <v>72812</v>
      </c>
      <c r="T9">
        <v>72859</v>
      </c>
      <c r="U9">
        <v>72769</v>
      </c>
      <c r="V9">
        <v>72987</v>
      </c>
      <c r="W9">
        <v>72777</v>
      </c>
      <c r="X9">
        <v>72591</v>
      </c>
      <c r="Y9">
        <v>72016</v>
      </c>
      <c r="Z9">
        <v>71685</v>
      </c>
      <c r="AA9">
        <v>71245</v>
      </c>
      <c r="AB9">
        <v>70926</v>
      </c>
      <c r="AC9">
        <v>70678</v>
      </c>
      <c r="AD9">
        <v>70624</v>
      </c>
    </row>
    <row r="10" spans="1:30" x14ac:dyDescent="0.3">
      <c r="A10" t="s">
        <v>30</v>
      </c>
      <c r="B10">
        <v>11016</v>
      </c>
      <c r="C10">
        <v>1415</v>
      </c>
      <c r="D10">
        <v>1412</v>
      </c>
      <c r="E10">
        <v>1409</v>
      </c>
      <c r="F10">
        <v>1389</v>
      </c>
      <c r="G10">
        <v>1353</v>
      </c>
      <c r="H10">
        <v>1308</v>
      </c>
      <c r="I10">
        <v>1277</v>
      </c>
      <c r="J10">
        <v>1269</v>
      </c>
      <c r="K10">
        <v>1255</v>
      </c>
      <c r="L10">
        <v>1239</v>
      </c>
      <c r="M10">
        <v>1240</v>
      </c>
      <c r="N10">
        <v>1235</v>
      </c>
      <c r="R10" t="s">
        <v>35</v>
      </c>
      <c r="S10">
        <v>71290</v>
      </c>
      <c r="T10">
        <v>70669</v>
      </c>
      <c r="U10">
        <v>70217</v>
      </c>
      <c r="V10">
        <v>69338</v>
      </c>
      <c r="W10">
        <v>69074</v>
      </c>
      <c r="X10">
        <v>68600</v>
      </c>
      <c r="Y10">
        <v>67861</v>
      </c>
      <c r="Z10">
        <v>67289</v>
      </c>
      <c r="AA10">
        <v>66436</v>
      </c>
      <c r="AB10">
        <v>66006</v>
      </c>
      <c r="AC10">
        <v>65345</v>
      </c>
      <c r="AD10">
        <v>65072</v>
      </c>
    </row>
    <row r="11" spans="1:30" x14ac:dyDescent="0.3">
      <c r="A11" t="s">
        <v>30</v>
      </c>
      <c r="B11">
        <v>11018</v>
      </c>
      <c r="C11">
        <v>848</v>
      </c>
      <c r="D11">
        <v>854</v>
      </c>
      <c r="E11">
        <v>848</v>
      </c>
      <c r="F11">
        <v>824</v>
      </c>
      <c r="G11">
        <v>821</v>
      </c>
      <c r="H11">
        <v>806</v>
      </c>
      <c r="I11">
        <v>775</v>
      </c>
      <c r="J11">
        <v>762</v>
      </c>
      <c r="K11">
        <v>747</v>
      </c>
      <c r="L11">
        <v>745</v>
      </c>
      <c r="M11">
        <v>731</v>
      </c>
      <c r="N11">
        <v>728</v>
      </c>
      <c r="R11" t="s">
        <v>36</v>
      </c>
      <c r="S11">
        <v>444609</v>
      </c>
      <c r="T11">
        <v>442565</v>
      </c>
      <c r="U11">
        <v>439856</v>
      </c>
      <c r="V11">
        <v>436330</v>
      </c>
      <c r="W11">
        <v>433025</v>
      </c>
      <c r="X11">
        <v>429857</v>
      </c>
      <c r="Y11">
        <v>425235</v>
      </c>
      <c r="Z11">
        <v>421527</v>
      </c>
      <c r="AA11">
        <v>417308</v>
      </c>
      <c r="AB11">
        <v>414500</v>
      </c>
      <c r="AC11">
        <v>411751</v>
      </c>
      <c r="AD11">
        <v>410236</v>
      </c>
    </row>
    <row r="12" spans="1:30" x14ac:dyDescent="0.3">
      <c r="A12" t="s">
        <v>30</v>
      </c>
      <c r="B12">
        <v>11021</v>
      </c>
      <c r="C12">
        <v>962</v>
      </c>
      <c r="D12">
        <v>957</v>
      </c>
      <c r="E12">
        <v>949</v>
      </c>
      <c r="F12">
        <v>956</v>
      </c>
      <c r="G12">
        <v>947</v>
      </c>
      <c r="H12">
        <v>940</v>
      </c>
      <c r="I12">
        <v>930</v>
      </c>
      <c r="J12">
        <v>931</v>
      </c>
      <c r="K12">
        <v>938</v>
      </c>
      <c r="L12">
        <v>937</v>
      </c>
      <c r="M12">
        <v>927</v>
      </c>
      <c r="N12">
        <v>926</v>
      </c>
    </row>
    <row r="13" spans="1:30" x14ac:dyDescent="0.3">
      <c r="A13" t="s">
        <v>30</v>
      </c>
      <c r="B13">
        <v>11022</v>
      </c>
      <c r="C13">
        <v>1409</v>
      </c>
      <c r="D13">
        <v>1410</v>
      </c>
      <c r="E13">
        <v>1400</v>
      </c>
      <c r="F13">
        <v>1410</v>
      </c>
      <c r="G13">
        <v>1404</v>
      </c>
      <c r="H13">
        <v>1418</v>
      </c>
      <c r="I13">
        <v>1396</v>
      </c>
      <c r="J13">
        <v>1374</v>
      </c>
      <c r="K13">
        <v>1374</v>
      </c>
      <c r="L13">
        <v>1368</v>
      </c>
      <c r="M13">
        <v>1353</v>
      </c>
      <c r="N13">
        <v>1341</v>
      </c>
    </row>
    <row r="14" spans="1:30" x14ac:dyDescent="0.3">
      <c r="A14" t="s">
        <v>30</v>
      </c>
      <c r="B14">
        <v>11023</v>
      </c>
      <c r="C14">
        <v>1472</v>
      </c>
      <c r="D14">
        <v>1474</v>
      </c>
      <c r="E14">
        <v>1483</v>
      </c>
      <c r="F14">
        <v>1467</v>
      </c>
      <c r="G14">
        <v>1445</v>
      </c>
      <c r="H14">
        <v>1407</v>
      </c>
      <c r="I14">
        <v>1363</v>
      </c>
      <c r="J14">
        <v>1334</v>
      </c>
      <c r="K14">
        <v>1318</v>
      </c>
      <c r="L14">
        <v>1305</v>
      </c>
      <c r="M14">
        <v>1302</v>
      </c>
      <c r="N14">
        <v>1283</v>
      </c>
    </row>
    <row r="15" spans="1:30" x14ac:dyDescent="0.3">
      <c r="A15" t="s">
        <v>30</v>
      </c>
      <c r="B15">
        <v>11024</v>
      </c>
      <c r="C15">
        <v>1395</v>
      </c>
      <c r="D15">
        <v>1390</v>
      </c>
      <c r="E15">
        <v>1376</v>
      </c>
      <c r="F15">
        <v>1336</v>
      </c>
      <c r="G15">
        <v>1304</v>
      </c>
      <c r="H15">
        <v>1289</v>
      </c>
      <c r="I15">
        <v>1284</v>
      </c>
      <c r="J15">
        <v>1265</v>
      </c>
      <c r="K15">
        <v>1245</v>
      </c>
      <c r="L15">
        <v>1249</v>
      </c>
      <c r="M15">
        <v>1251</v>
      </c>
      <c r="N15">
        <v>1258</v>
      </c>
    </row>
    <row r="16" spans="1:30" x14ac:dyDescent="0.3">
      <c r="A16" t="s">
        <v>30</v>
      </c>
      <c r="B16">
        <v>11025</v>
      </c>
      <c r="C16">
        <v>667</v>
      </c>
      <c r="D16">
        <v>666</v>
      </c>
      <c r="E16">
        <v>647</v>
      </c>
      <c r="F16">
        <v>625</v>
      </c>
      <c r="G16">
        <v>598</v>
      </c>
      <c r="H16">
        <v>591</v>
      </c>
      <c r="I16">
        <v>560</v>
      </c>
      <c r="J16">
        <v>545</v>
      </c>
      <c r="K16">
        <v>537</v>
      </c>
      <c r="L16">
        <v>544</v>
      </c>
      <c r="M16">
        <v>561</v>
      </c>
      <c r="N16">
        <v>561</v>
      </c>
    </row>
    <row r="17" spans="1:14" x14ac:dyDescent="0.3">
      <c r="A17" t="s">
        <v>30</v>
      </c>
      <c r="B17">
        <v>11029</v>
      </c>
      <c r="C17">
        <v>1454</v>
      </c>
      <c r="D17">
        <v>1425</v>
      </c>
      <c r="E17">
        <v>1407</v>
      </c>
      <c r="F17">
        <v>1378</v>
      </c>
      <c r="G17">
        <v>1360</v>
      </c>
      <c r="H17">
        <v>1341</v>
      </c>
      <c r="I17">
        <v>1320</v>
      </c>
      <c r="J17">
        <v>1320</v>
      </c>
      <c r="K17">
        <v>1307</v>
      </c>
      <c r="L17">
        <v>1297</v>
      </c>
      <c r="M17">
        <v>1289</v>
      </c>
      <c r="N17">
        <v>1291</v>
      </c>
    </row>
    <row r="18" spans="1:14" x14ac:dyDescent="0.3">
      <c r="A18" t="s">
        <v>30</v>
      </c>
      <c r="B18">
        <v>11030</v>
      </c>
      <c r="C18">
        <v>671</v>
      </c>
      <c r="D18">
        <v>679</v>
      </c>
      <c r="E18">
        <v>691</v>
      </c>
      <c r="F18">
        <v>687</v>
      </c>
      <c r="G18">
        <v>676</v>
      </c>
      <c r="H18">
        <v>672</v>
      </c>
      <c r="I18">
        <v>670</v>
      </c>
      <c r="J18">
        <v>645</v>
      </c>
      <c r="K18">
        <v>621</v>
      </c>
      <c r="L18">
        <v>621</v>
      </c>
      <c r="M18">
        <v>617</v>
      </c>
      <c r="N18">
        <v>613</v>
      </c>
    </row>
    <row r="19" spans="1:14" x14ac:dyDescent="0.3">
      <c r="A19" t="s">
        <v>30</v>
      </c>
      <c r="B19">
        <v>11035</v>
      </c>
      <c r="C19">
        <v>1054</v>
      </c>
      <c r="D19">
        <v>1079</v>
      </c>
      <c r="E19">
        <v>1106</v>
      </c>
      <c r="F19">
        <v>1092</v>
      </c>
      <c r="G19">
        <v>1099</v>
      </c>
      <c r="H19">
        <v>1105</v>
      </c>
      <c r="I19">
        <v>1071</v>
      </c>
      <c r="J19">
        <v>1049</v>
      </c>
      <c r="K19">
        <v>1019</v>
      </c>
      <c r="L19">
        <v>1016</v>
      </c>
      <c r="M19">
        <v>1002</v>
      </c>
      <c r="N19">
        <v>993</v>
      </c>
    </row>
    <row r="20" spans="1:14" x14ac:dyDescent="0.3">
      <c r="A20" t="s">
        <v>30</v>
      </c>
      <c r="B20">
        <v>11037</v>
      </c>
      <c r="C20">
        <v>1191</v>
      </c>
      <c r="D20">
        <v>1174</v>
      </c>
      <c r="E20">
        <v>1186</v>
      </c>
      <c r="F20">
        <v>1182</v>
      </c>
      <c r="G20">
        <v>1167</v>
      </c>
      <c r="H20">
        <v>1139</v>
      </c>
      <c r="I20">
        <v>1128</v>
      </c>
      <c r="J20">
        <v>1103</v>
      </c>
      <c r="K20">
        <v>1070</v>
      </c>
      <c r="L20">
        <v>1060</v>
      </c>
      <c r="M20">
        <v>1043</v>
      </c>
      <c r="N20">
        <v>1057</v>
      </c>
    </row>
    <row r="21" spans="1:14" x14ac:dyDescent="0.3">
      <c r="A21" t="s">
        <v>30</v>
      </c>
      <c r="B21">
        <v>11038</v>
      </c>
      <c r="C21">
        <v>686</v>
      </c>
      <c r="D21">
        <v>680</v>
      </c>
      <c r="E21">
        <v>653</v>
      </c>
      <c r="F21">
        <v>675</v>
      </c>
      <c r="G21">
        <v>682</v>
      </c>
      <c r="H21">
        <v>689</v>
      </c>
      <c r="I21">
        <v>684</v>
      </c>
      <c r="J21">
        <v>678</v>
      </c>
      <c r="K21">
        <v>686</v>
      </c>
      <c r="L21">
        <v>684</v>
      </c>
      <c r="M21">
        <v>695</v>
      </c>
      <c r="N21">
        <v>694</v>
      </c>
    </row>
    <row r="22" spans="1:14" x14ac:dyDescent="0.3">
      <c r="A22" t="s">
        <v>30</v>
      </c>
      <c r="B22">
        <v>11039</v>
      </c>
      <c r="C22">
        <v>1193</v>
      </c>
      <c r="D22">
        <v>1160</v>
      </c>
      <c r="E22">
        <v>1149</v>
      </c>
      <c r="F22">
        <v>1122</v>
      </c>
      <c r="G22">
        <v>1129</v>
      </c>
      <c r="H22">
        <v>1137</v>
      </c>
      <c r="I22">
        <v>1120</v>
      </c>
      <c r="J22">
        <v>1127</v>
      </c>
      <c r="K22">
        <v>1121</v>
      </c>
      <c r="L22">
        <v>1137</v>
      </c>
      <c r="M22">
        <v>1130</v>
      </c>
      <c r="N22">
        <v>1117</v>
      </c>
    </row>
    <row r="23" spans="1:14" x14ac:dyDescent="0.3">
      <c r="A23" t="s">
        <v>30</v>
      </c>
      <c r="B23">
        <v>11040</v>
      </c>
      <c r="C23">
        <v>2493</v>
      </c>
      <c r="D23">
        <v>2528</v>
      </c>
      <c r="E23">
        <v>2496</v>
      </c>
      <c r="F23">
        <v>2496</v>
      </c>
      <c r="G23">
        <v>2452</v>
      </c>
      <c r="H23">
        <v>2428</v>
      </c>
      <c r="I23">
        <v>2405</v>
      </c>
      <c r="J23">
        <v>2359</v>
      </c>
      <c r="K23">
        <v>2334</v>
      </c>
      <c r="L23">
        <v>2311</v>
      </c>
      <c r="M23">
        <v>2315</v>
      </c>
      <c r="N23">
        <v>2303</v>
      </c>
    </row>
    <row r="24" spans="1:14" x14ac:dyDescent="0.3">
      <c r="A24" t="s">
        <v>30</v>
      </c>
      <c r="B24">
        <v>11044</v>
      </c>
      <c r="C24">
        <v>1128</v>
      </c>
      <c r="D24">
        <v>1099</v>
      </c>
      <c r="E24">
        <v>1070</v>
      </c>
      <c r="F24">
        <v>1024</v>
      </c>
      <c r="G24">
        <v>986</v>
      </c>
      <c r="H24">
        <v>980</v>
      </c>
      <c r="I24">
        <v>958</v>
      </c>
      <c r="J24">
        <v>939</v>
      </c>
      <c r="K24">
        <v>918</v>
      </c>
      <c r="L24">
        <v>906</v>
      </c>
      <c r="M24">
        <v>909</v>
      </c>
      <c r="N24">
        <v>882</v>
      </c>
    </row>
    <row r="25" spans="1:14" x14ac:dyDescent="0.3">
      <c r="A25" t="s">
        <v>30</v>
      </c>
      <c r="B25">
        <v>11050</v>
      </c>
      <c r="C25">
        <v>860</v>
      </c>
      <c r="D25">
        <v>873</v>
      </c>
      <c r="E25">
        <v>894</v>
      </c>
      <c r="F25">
        <v>898</v>
      </c>
      <c r="G25">
        <v>901</v>
      </c>
      <c r="H25">
        <v>917</v>
      </c>
      <c r="I25">
        <v>917</v>
      </c>
      <c r="J25">
        <v>926</v>
      </c>
      <c r="K25">
        <v>925</v>
      </c>
      <c r="L25">
        <v>933</v>
      </c>
      <c r="M25">
        <v>933</v>
      </c>
      <c r="N25">
        <v>934</v>
      </c>
    </row>
    <row r="26" spans="1:14" x14ac:dyDescent="0.3">
      <c r="A26" t="s">
        <v>30</v>
      </c>
      <c r="B26">
        <v>11052</v>
      </c>
      <c r="C26">
        <v>822</v>
      </c>
      <c r="D26">
        <v>835</v>
      </c>
      <c r="E26">
        <v>818</v>
      </c>
      <c r="F26">
        <v>814</v>
      </c>
      <c r="G26">
        <v>823</v>
      </c>
      <c r="H26">
        <v>820</v>
      </c>
      <c r="I26">
        <v>802</v>
      </c>
      <c r="J26">
        <v>787</v>
      </c>
      <c r="K26">
        <v>785</v>
      </c>
      <c r="L26">
        <v>765</v>
      </c>
      <c r="M26">
        <v>760</v>
      </c>
      <c r="N26">
        <v>751</v>
      </c>
    </row>
    <row r="27" spans="1:14" x14ac:dyDescent="0.3">
      <c r="A27" t="s">
        <v>30</v>
      </c>
      <c r="B27">
        <v>11053</v>
      </c>
      <c r="C27">
        <v>1342</v>
      </c>
      <c r="D27">
        <v>1314</v>
      </c>
      <c r="E27">
        <v>1344</v>
      </c>
      <c r="F27">
        <v>1341</v>
      </c>
      <c r="G27">
        <v>1318</v>
      </c>
      <c r="H27">
        <v>1348</v>
      </c>
      <c r="I27">
        <v>1327</v>
      </c>
      <c r="J27">
        <v>1341</v>
      </c>
      <c r="K27">
        <v>1332</v>
      </c>
      <c r="L27">
        <v>1316</v>
      </c>
      <c r="M27">
        <v>1314</v>
      </c>
      <c r="N27">
        <v>1303</v>
      </c>
    </row>
    <row r="28" spans="1:14" x14ac:dyDescent="0.3">
      <c r="A28" t="s">
        <v>30</v>
      </c>
      <c r="B28">
        <v>11054</v>
      </c>
      <c r="C28">
        <v>843</v>
      </c>
      <c r="D28">
        <v>827</v>
      </c>
      <c r="E28">
        <v>834</v>
      </c>
      <c r="F28">
        <v>834</v>
      </c>
      <c r="G28">
        <v>832</v>
      </c>
      <c r="H28">
        <v>847</v>
      </c>
      <c r="I28">
        <v>860</v>
      </c>
      <c r="J28">
        <v>858</v>
      </c>
      <c r="K28">
        <v>853</v>
      </c>
      <c r="L28">
        <v>845</v>
      </c>
      <c r="M28">
        <v>842</v>
      </c>
      <c r="N28">
        <v>825</v>
      </c>
    </row>
    <row r="29" spans="1:14" x14ac:dyDescent="0.3">
      <c r="A29" t="s">
        <v>30</v>
      </c>
      <c r="B29">
        <v>11055</v>
      </c>
      <c r="C29">
        <v>1217</v>
      </c>
      <c r="D29">
        <v>1206</v>
      </c>
      <c r="E29">
        <v>1195</v>
      </c>
      <c r="F29">
        <v>1186</v>
      </c>
      <c r="G29">
        <v>1174</v>
      </c>
      <c r="H29">
        <v>1173</v>
      </c>
      <c r="I29">
        <v>1170</v>
      </c>
      <c r="J29">
        <v>1160</v>
      </c>
      <c r="K29">
        <v>1150</v>
      </c>
      <c r="L29">
        <v>1156</v>
      </c>
      <c r="M29">
        <v>1150</v>
      </c>
      <c r="N29">
        <v>1154</v>
      </c>
    </row>
    <row r="30" spans="1:14" x14ac:dyDescent="0.3">
      <c r="A30" t="s">
        <v>30</v>
      </c>
      <c r="B30">
        <v>11056</v>
      </c>
      <c r="C30">
        <v>1312</v>
      </c>
      <c r="D30">
        <v>1270</v>
      </c>
      <c r="E30">
        <v>1302</v>
      </c>
      <c r="F30">
        <v>1335</v>
      </c>
      <c r="G30">
        <v>1321</v>
      </c>
      <c r="H30">
        <v>1317</v>
      </c>
      <c r="I30">
        <v>1326</v>
      </c>
      <c r="J30">
        <v>1334</v>
      </c>
      <c r="K30">
        <v>1293</v>
      </c>
      <c r="L30">
        <v>1260</v>
      </c>
      <c r="M30">
        <v>1237</v>
      </c>
      <c r="N30">
        <v>1209</v>
      </c>
    </row>
    <row r="31" spans="1:14" x14ac:dyDescent="0.3">
      <c r="A31" t="s">
        <v>30</v>
      </c>
      <c r="B31">
        <v>11057</v>
      </c>
      <c r="C31">
        <v>1030</v>
      </c>
      <c r="D31">
        <v>993</v>
      </c>
      <c r="E31">
        <v>972</v>
      </c>
      <c r="F31">
        <v>943</v>
      </c>
      <c r="G31">
        <v>943</v>
      </c>
      <c r="H31">
        <v>931</v>
      </c>
      <c r="I31">
        <v>911</v>
      </c>
      <c r="J31">
        <v>901</v>
      </c>
      <c r="K31">
        <v>896</v>
      </c>
      <c r="L31">
        <v>902</v>
      </c>
      <c r="M31">
        <v>892</v>
      </c>
      <c r="N31">
        <v>898</v>
      </c>
    </row>
    <row r="32" spans="1:14" x14ac:dyDescent="0.3">
      <c r="A32" t="s">
        <v>30</v>
      </c>
      <c r="B32">
        <v>12002</v>
      </c>
      <c r="C32">
        <v>778</v>
      </c>
      <c r="D32">
        <v>765</v>
      </c>
      <c r="E32">
        <v>776</v>
      </c>
      <c r="F32">
        <v>803</v>
      </c>
      <c r="G32">
        <v>820</v>
      </c>
      <c r="H32">
        <v>860</v>
      </c>
      <c r="I32">
        <v>869</v>
      </c>
      <c r="J32">
        <v>890</v>
      </c>
      <c r="K32">
        <v>878</v>
      </c>
      <c r="L32">
        <v>874</v>
      </c>
      <c r="M32">
        <v>888</v>
      </c>
      <c r="N32">
        <v>874</v>
      </c>
    </row>
    <row r="33" spans="1:14" x14ac:dyDescent="0.3">
      <c r="A33" t="s">
        <v>30</v>
      </c>
      <c r="B33">
        <v>12005</v>
      </c>
      <c r="C33">
        <v>985</v>
      </c>
      <c r="D33">
        <v>957</v>
      </c>
      <c r="E33">
        <v>950</v>
      </c>
      <c r="F33">
        <v>921</v>
      </c>
      <c r="G33">
        <v>911</v>
      </c>
      <c r="H33">
        <v>900</v>
      </c>
      <c r="I33">
        <v>903</v>
      </c>
      <c r="J33">
        <v>902</v>
      </c>
      <c r="K33">
        <v>878</v>
      </c>
      <c r="L33">
        <v>891</v>
      </c>
      <c r="M33">
        <v>885</v>
      </c>
      <c r="N33">
        <v>880</v>
      </c>
    </row>
    <row r="34" spans="1:14" x14ac:dyDescent="0.3">
      <c r="A34" t="s">
        <v>30</v>
      </c>
      <c r="B34">
        <v>12007</v>
      </c>
      <c r="C34">
        <v>1275</v>
      </c>
      <c r="D34">
        <v>1227</v>
      </c>
      <c r="E34">
        <v>1186</v>
      </c>
      <c r="F34">
        <v>1152</v>
      </c>
      <c r="G34">
        <v>1164</v>
      </c>
      <c r="H34">
        <v>1158</v>
      </c>
      <c r="I34">
        <v>1152</v>
      </c>
      <c r="J34">
        <v>1156</v>
      </c>
      <c r="K34">
        <v>1155</v>
      </c>
      <c r="L34">
        <v>1155</v>
      </c>
      <c r="M34">
        <v>1142</v>
      </c>
      <c r="N34">
        <v>1155</v>
      </c>
    </row>
    <row r="35" spans="1:14" x14ac:dyDescent="0.3">
      <c r="A35" t="s">
        <v>30</v>
      </c>
      <c r="B35">
        <v>12009</v>
      </c>
      <c r="C35">
        <v>1153</v>
      </c>
      <c r="D35">
        <v>1093</v>
      </c>
      <c r="E35">
        <v>1046</v>
      </c>
      <c r="F35">
        <v>984</v>
      </c>
      <c r="G35">
        <v>934</v>
      </c>
      <c r="H35">
        <v>868</v>
      </c>
      <c r="I35">
        <v>835</v>
      </c>
      <c r="J35">
        <v>812</v>
      </c>
      <c r="K35">
        <v>789</v>
      </c>
      <c r="L35">
        <v>788</v>
      </c>
      <c r="M35">
        <v>773</v>
      </c>
      <c r="N35">
        <v>782</v>
      </c>
    </row>
    <row r="36" spans="1:14" x14ac:dyDescent="0.3">
      <c r="A36" t="s">
        <v>30</v>
      </c>
      <c r="B36">
        <v>12014</v>
      </c>
      <c r="C36">
        <v>2277</v>
      </c>
      <c r="D36">
        <v>2244</v>
      </c>
      <c r="E36">
        <v>2212</v>
      </c>
      <c r="F36">
        <v>2170</v>
      </c>
      <c r="G36">
        <v>2137</v>
      </c>
      <c r="H36">
        <v>2123</v>
      </c>
      <c r="I36">
        <v>2108</v>
      </c>
      <c r="J36">
        <v>2101</v>
      </c>
      <c r="K36">
        <v>2086</v>
      </c>
      <c r="L36">
        <v>2066</v>
      </c>
      <c r="M36">
        <v>2059</v>
      </c>
      <c r="N36">
        <v>2024</v>
      </c>
    </row>
    <row r="37" spans="1:14" x14ac:dyDescent="0.3">
      <c r="A37" t="s">
        <v>30</v>
      </c>
      <c r="B37">
        <v>12021</v>
      </c>
      <c r="C37">
        <v>2098</v>
      </c>
      <c r="D37">
        <v>2093</v>
      </c>
      <c r="E37">
        <v>2086</v>
      </c>
      <c r="F37">
        <v>2065</v>
      </c>
      <c r="G37">
        <v>2090</v>
      </c>
      <c r="H37">
        <v>2105</v>
      </c>
      <c r="I37">
        <v>2094</v>
      </c>
      <c r="J37">
        <v>2102</v>
      </c>
      <c r="K37">
        <v>2137</v>
      </c>
      <c r="L37">
        <v>2158</v>
      </c>
      <c r="M37">
        <v>2158</v>
      </c>
      <c r="N37">
        <v>2163</v>
      </c>
    </row>
    <row r="38" spans="1:14" x14ac:dyDescent="0.3">
      <c r="A38" t="s">
        <v>30</v>
      </c>
      <c r="B38">
        <v>12025</v>
      </c>
      <c r="C38">
        <v>6415</v>
      </c>
      <c r="D38">
        <v>6364</v>
      </c>
      <c r="E38">
        <v>6310</v>
      </c>
      <c r="F38">
        <v>6190</v>
      </c>
      <c r="G38">
        <v>6103</v>
      </c>
      <c r="H38">
        <v>5995</v>
      </c>
      <c r="I38">
        <v>5941</v>
      </c>
      <c r="J38">
        <v>5934</v>
      </c>
      <c r="K38">
        <v>5863</v>
      </c>
      <c r="L38">
        <v>5862</v>
      </c>
      <c r="M38">
        <v>5838</v>
      </c>
      <c r="N38">
        <v>5868</v>
      </c>
    </row>
    <row r="39" spans="1:14" x14ac:dyDescent="0.3">
      <c r="A39" t="s">
        <v>30</v>
      </c>
      <c r="B39">
        <v>12026</v>
      </c>
      <c r="C39">
        <v>1416</v>
      </c>
      <c r="D39">
        <v>1447</v>
      </c>
      <c r="E39">
        <v>1434</v>
      </c>
      <c r="F39">
        <v>1410</v>
      </c>
      <c r="G39">
        <v>1427</v>
      </c>
      <c r="H39">
        <v>1427</v>
      </c>
      <c r="I39">
        <v>1424</v>
      </c>
      <c r="J39">
        <v>1422</v>
      </c>
      <c r="K39">
        <v>1421</v>
      </c>
      <c r="L39">
        <v>1439</v>
      </c>
      <c r="M39">
        <v>1429</v>
      </c>
      <c r="N39">
        <v>1421</v>
      </c>
    </row>
    <row r="40" spans="1:14" x14ac:dyDescent="0.3">
      <c r="A40" t="s">
        <v>30</v>
      </c>
      <c r="B40">
        <v>12029</v>
      </c>
      <c r="C40">
        <v>1087</v>
      </c>
      <c r="D40">
        <v>1066</v>
      </c>
      <c r="E40">
        <v>1021</v>
      </c>
      <c r="F40">
        <v>1019</v>
      </c>
      <c r="G40">
        <v>1002</v>
      </c>
      <c r="H40">
        <v>972</v>
      </c>
      <c r="I40">
        <v>942</v>
      </c>
      <c r="J40">
        <v>945</v>
      </c>
      <c r="K40">
        <v>959</v>
      </c>
      <c r="L40">
        <v>942</v>
      </c>
      <c r="M40">
        <v>944</v>
      </c>
      <c r="N40">
        <v>942</v>
      </c>
    </row>
    <row r="41" spans="1:14" x14ac:dyDescent="0.3">
      <c r="A41" t="s">
        <v>30</v>
      </c>
      <c r="B41">
        <v>12035</v>
      </c>
      <c r="C41">
        <v>1765</v>
      </c>
      <c r="D41">
        <v>1729</v>
      </c>
      <c r="E41">
        <v>1739</v>
      </c>
      <c r="F41">
        <v>1732</v>
      </c>
      <c r="G41">
        <v>1701</v>
      </c>
      <c r="H41">
        <v>1708</v>
      </c>
      <c r="I41">
        <v>1713</v>
      </c>
      <c r="J41">
        <v>1731</v>
      </c>
      <c r="K41">
        <v>1719</v>
      </c>
      <c r="L41">
        <v>1716</v>
      </c>
      <c r="M41">
        <v>1712</v>
      </c>
      <c r="N41">
        <v>1725</v>
      </c>
    </row>
    <row r="42" spans="1:14" x14ac:dyDescent="0.3">
      <c r="A42" t="s">
        <v>30</v>
      </c>
      <c r="B42">
        <v>12040</v>
      </c>
      <c r="C42">
        <v>1916</v>
      </c>
      <c r="D42">
        <v>1902</v>
      </c>
      <c r="E42">
        <v>1871</v>
      </c>
      <c r="F42">
        <v>1854</v>
      </c>
      <c r="G42">
        <v>1819</v>
      </c>
      <c r="H42">
        <v>1801</v>
      </c>
      <c r="I42">
        <v>1759</v>
      </c>
      <c r="J42">
        <v>1735</v>
      </c>
      <c r="K42">
        <v>1713</v>
      </c>
      <c r="L42">
        <v>1708</v>
      </c>
      <c r="M42">
        <v>1698</v>
      </c>
      <c r="N42">
        <v>1695</v>
      </c>
    </row>
    <row r="43" spans="1:14" x14ac:dyDescent="0.3">
      <c r="A43" t="s">
        <v>30</v>
      </c>
      <c r="B43">
        <v>12041</v>
      </c>
      <c r="C43">
        <v>1786</v>
      </c>
      <c r="D43">
        <v>1760</v>
      </c>
      <c r="E43">
        <v>1748</v>
      </c>
      <c r="F43">
        <v>1699</v>
      </c>
      <c r="G43">
        <v>1671</v>
      </c>
      <c r="H43">
        <v>1660</v>
      </c>
      <c r="I43">
        <v>1617</v>
      </c>
      <c r="J43">
        <v>1590</v>
      </c>
      <c r="K43">
        <v>1551</v>
      </c>
      <c r="L43">
        <v>1534</v>
      </c>
      <c r="M43">
        <v>1514</v>
      </c>
      <c r="N43">
        <v>1502</v>
      </c>
    </row>
    <row r="44" spans="1:14" x14ac:dyDescent="0.3">
      <c r="A44" t="s">
        <v>30</v>
      </c>
      <c r="B44">
        <v>13001</v>
      </c>
      <c r="C44">
        <v>969</v>
      </c>
      <c r="D44">
        <v>934</v>
      </c>
      <c r="E44">
        <v>881</v>
      </c>
      <c r="F44">
        <v>820</v>
      </c>
      <c r="G44">
        <v>764</v>
      </c>
      <c r="H44">
        <v>716</v>
      </c>
      <c r="I44">
        <v>671</v>
      </c>
      <c r="J44">
        <v>634</v>
      </c>
      <c r="K44">
        <v>609</v>
      </c>
      <c r="L44">
        <v>605</v>
      </c>
      <c r="M44">
        <v>594</v>
      </c>
      <c r="N44">
        <v>592</v>
      </c>
    </row>
    <row r="45" spans="1:14" x14ac:dyDescent="0.3">
      <c r="A45" t="s">
        <v>30</v>
      </c>
      <c r="B45">
        <v>13002</v>
      </c>
      <c r="C45">
        <v>276</v>
      </c>
      <c r="D45">
        <v>276</v>
      </c>
      <c r="E45">
        <v>274</v>
      </c>
      <c r="F45">
        <v>260</v>
      </c>
      <c r="G45">
        <v>258</v>
      </c>
      <c r="H45">
        <v>245</v>
      </c>
      <c r="I45">
        <v>243</v>
      </c>
      <c r="J45">
        <v>238</v>
      </c>
      <c r="K45">
        <v>230</v>
      </c>
      <c r="L45">
        <v>230</v>
      </c>
      <c r="M45">
        <v>227</v>
      </c>
      <c r="N45">
        <v>228</v>
      </c>
    </row>
    <row r="46" spans="1:14" x14ac:dyDescent="0.3">
      <c r="A46" t="s">
        <v>30</v>
      </c>
      <c r="B46">
        <v>13003</v>
      </c>
      <c r="C46">
        <v>1293</v>
      </c>
      <c r="D46">
        <v>1235</v>
      </c>
      <c r="E46">
        <v>1192</v>
      </c>
      <c r="F46">
        <v>1109</v>
      </c>
      <c r="G46">
        <v>1049</v>
      </c>
      <c r="H46">
        <v>988</v>
      </c>
      <c r="I46">
        <v>946</v>
      </c>
      <c r="J46">
        <v>917</v>
      </c>
      <c r="K46">
        <v>884</v>
      </c>
      <c r="L46">
        <v>872</v>
      </c>
      <c r="M46">
        <v>866</v>
      </c>
      <c r="N46">
        <v>855</v>
      </c>
    </row>
    <row r="47" spans="1:14" x14ac:dyDescent="0.3">
      <c r="A47" t="s">
        <v>30</v>
      </c>
      <c r="B47">
        <v>13004</v>
      </c>
      <c r="C47">
        <v>1020</v>
      </c>
      <c r="D47">
        <v>1014</v>
      </c>
      <c r="E47">
        <v>1006</v>
      </c>
      <c r="F47">
        <v>988</v>
      </c>
      <c r="G47">
        <v>1007</v>
      </c>
      <c r="H47">
        <v>1012</v>
      </c>
      <c r="I47">
        <v>983</v>
      </c>
      <c r="J47">
        <v>975</v>
      </c>
      <c r="K47">
        <v>960</v>
      </c>
      <c r="L47">
        <v>961</v>
      </c>
      <c r="M47">
        <v>950</v>
      </c>
      <c r="N47">
        <v>941</v>
      </c>
    </row>
    <row r="48" spans="1:14" x14ac:dyDescent="0.3">
      <c r="A48" t="s">
        <v>30</v>
      </c>
      <c r="B48">
        <v>13006</v>
      </c>
      <c r="C48">
        <v>616</v>
      </c>
      <c r="D48">
        <v>567</v>
      </c>
      <c r="E48">
        <v>563</v>
      </c>
      <c r="F48">
        <v>555</v>
      </c>
      <c r="G48">
        <v>556</v>
      </c>
      <c r="H48">
        <v>540</v>
      </c>
      <c r="I48">
        <v>534</v>
      </c>
      <c r="J48">
        <v>538</v>
      </c>
      <c r="K48">
        <v>521</v>
      </c>
      <c r="L48">
        <v>503</v>
      </c>
      <c r="M48">
        <v>491</v>
      </c>
      <c r="N48">
        <v>488</v>
      </c>
    </row>
    <row r="49" spans="1:14" x14ac:dyDescent="0.3">
      <c r="A49" t="s">
        <v>30</v>
      </c>
      <c r="B49">
        <v>13008</v>
      </c>
      <c r="C49">
        <v>2555</v>
      </c>
      <c r="D49">
        <v>2551</v>
      </c>
      <c r="E49">
        <v>2525</v>
      </c>
      <c r="F49">
        <v>2468</v>
      </c>
      <c r="G49">
        <v>2379</v>
      </c>
      <c r="H49">
        <v>2342</v>
      </c>
      <c r="I49">
        <v>2266</v>
      </c>
      <c r="J49">
        <v>2222</v>
      </c>
      <c r="K49">
        <v>2176</v>
      </c>
      <c r="L49">
        <v>2156</v>
      </c>
      <c r="M49">
        <v>2154</v>
      </c>
      <c r="N49">
        <v>2134</v>
      </c>
    </row>
    <row r="50" spans="1:14" x14ac:dyDescent="0.3">
      <c r="A50" t="s">
        <v>30</v>
      </c>
      <c r="B50">
        <v>13010</v>
      </c>
      <c r="C50">
        <v>486</v>
      </c>
      <c r="D50">
        <v>492</v>
      </c>
      <c r="E50">
        <v>520</v>
      </c>
      <c r="F50">
        <v>517</v>
      </c>
      <c r="G50">
        <v>516</v>
      </c>
      <c r="H50">
        <v>501</v>
      </c>
      <c r="I50">
        <v>499</v>
      </c>
      <c r="J50">
        <v>485</v>
      </c>
      <c r="K50">
        <v>485</v>
      </c>
      <c r="L50">
        <v>497</v>
      </c>
      <c r="M50">
        <v>496</v>
      </c>
      <c r="N50">
        <v>501</v>
      </c>
    </row>
    <row r="51" spans="1:14" x14ac:dyDescent="0.3">
      <c r="A51" t="s">
        <v>30</v>
      </c>
      <c r="B51">
        <v>13011</v>
      </c>
      <c r="C51">
        <v>1737</v>
      </c>
      <c r="D51">
        <v>1745</v>
      </c>
      <c r="E51">
        <v>1708</v>
      </c>
      <c r="F51">
        <v>1757</v>
      </c>
      <c r="G51">
        <v>1782</v>
      </c>
      <c r="H51">
        <v>1840</v>
      </c>
      <c r="I51">
        <v>1845</v>
      </c>
      <c r="J51">
        <v>1845</v>
      </c>
      <c r="K51">
        <v>1863</v>
      </c>
      <c r="L51">
        <v>1841</v>
      </c>
      <c r="M51">
        <v>1844</v>
      </c>
      <c r="N51">
        <v>1810</v>
      </c>
    </row>
    <row r="52" spans="1:14" x14ac:dyDescent="0.3">
      <c r="A52" t="s">
        <v>30</v>
      </c>
      <c r="B52">
        <v>13012</v>
      </c>
      <c r="C52">
        <v>524</v>
      </c>
      <c r="D52">
        <v>502</v>
      </c>
      <c r="E52">
        <v>472</v>
      </c>
      <c r="F52">
        <v>467</v>
      </c>
      <c r="G52">
        <v>464</v>
      </c>
      <c r="H52">
        <v>461</v>
      </c>
      <c r="I52">
        <v>465</v>
      </c>
      <c r="J52">
        <v>473</v>
      </c>
      <c r="K52">
        <v>488</v>
      </c>
      <c r="L52">
        <v>495</v>
      </c>
      <c r="M52">
        <v>502</v>
      </c>
      <c r="N52">
        <v>511</v>
      </c>
    </row>
    <row r="53" spans="1:14" x14ac:dyDescent="0.3">
      <c r="A53" t="s">
        <v>30</v>
      </c>
      <c r="B53">
        <v>13013</v>
      </c>
      <c r="C53">
        <v>697</v>
      </c>
      <c r="D53">
        <v>675</v>
      </c>
      <c r="E53">
        <v>642</v>
      </c>
      <c r="F53">
        <v>619</v>
      </c>
      <c r="G53">
        <v>576</v>
      </c>
      <c r="H53">
        <v>532</v>
      </c>
      <c r="I53">
        <v>508</v>
      </c>
      <c r="J53">
        <v>493</v>
      </c>
      <c r="K53">
        <v>476</v>
      </c>
      <c r="L53">
        <v>465</v>
      </c>
      <c r="M53">
        <v>462</v>
      </c>
      <c r="N53">
        <v>460</v>
      </c>
    </row>
    <row r="54" spans="1:14" x14ac:dyDescent="0.3">
      <c r="A54" t="s">
        <v>30</v>
      </c>
      <c r="B54">
        <v>13014</v>
      </c>
      <c r="C54">
        <v>1483</v>
      </c>
      <c r="D54">
        <v>1519</v>
      </c>
      <c r="E54">
        <v>1514</v>
      </c>
      <c r="F54">
        <v>1532</v>
      </c>
      <c r="G54">
        <v>1551</v>
      </c>
      <c r="H54">
        <v>1553</v>
      </c>
      <c r="I54">
        <v>1552</v>
      </c>
      <c r="J54">
        <v>1558</v>
      </c>
      <c r="K54">
        <v>1547</v>
      </c>
      <c r="L54">
        <v>1545</v>
      </c>
      <c r="M54">
        <v>1532</v>
      </c>
      <c r="N54">
        <v>1521</v>
      </c>
    </row>
    <row r="55" spans="1:14" x14ac:dyDescent="0.3">
      <c r="A55" t="s">
        <v>30</v>
      </c>
      <c r="B55">
        <v>13016</v>
      </c>
      <c r="C55">
        <v>538</v>
      </c>
      <c r="D55">
        <v>519</v>
      </c>
      <c r="E55">
        <v>488</v>
      </c>
      <c r="F55">
        <v>478</v>
      </c>
      <c r="G55">
        <v>453</v>
      </c>
      <c r="H55">
        <v>432</v>
      </c>
      <c r="I55">
        <v>424</v>
      </c>
      <c r="J55">
        <v>427</v>
      </c>
      <c r="K55">
        <v>429</v>
      </c>
      <c r="L55">
        <v>434</v>
      </c>
      <c r="M55">
        <v>443</v>
      </c>
      <c r="N55">
        <v>441</v>
      </c>
    </row>
    <row r="56" spans="1:14" x14ac:dyDescent="0.3">
      <c r="A56" t="s">
        <v>30</v>
      </c>
      <c r="B56">
        <v>13017</v>
      </c>
      <c r="C56">
        <v>1082</v>
      </c>
      <c r="D56">
        <v>1088</v>
      </c>
      <c r="E56">
        <v>1053</v>
      </c>
      <c r="F56">
        <v>1044</v>
      </c>
      <c r="G56">
        <v>994</v>
      </c>
      <c r="H56">
        <v>1003</v>
      </c>
      <c r="I56">
        <v>971</v>
      </c>
      <c r="J56">
        <v>958</v>
      </c>
      <c r="K56">
        <v>961</v>
      </c>
      <c r="L56">
        <v>967</v>
      </c>
      <c r="M56">
        <v>965</v>
      </c>
      <c r="N56">
        <v>953</v>
      </c>
    </row>
    <row r="57" spans="1:14" x14ac:dyDescent="0.3">
      <c r="A57" t="s">
        <v>30</v>
      </c>
      <c r="B57">
        <v>13019</v>
      </c>
      <c r="C57">
        <v>1064</v>
      </c>
      <c r="D57">
        <v>1039</v>
      </c>
      <c r="E57">
        <v>1003</v>
      </c>
      <c r="F57">
        <v>956</v>
      </c>
      <c r="G57">
        <v>936</v>
      </c>
      <c r="H57">
        <v>905</v>
      </c>
      <c r="I57">
        <v>848</v>
      </c>
      <c r="J57">
        <v>829</v>
      </c>
      <c r="K57">
        <v>813</v>
      </c>
      <c r="L57">
        <v>806</v>
      </c>
      <c r="M57">
        <v>807</v>
      </c>
      <c r="N57">
        <v>803</v>
      </c>
    </row>
    <row r="58" spans="1:14" x14ac:dyDescent="0.3">
      <c r="A58" t="s">
        <v>30</v>
      </c>
      <c r="B58">
        <v>13021</v>
      </c>
      <c r="C58">
        <v>633</v>
      </c>
      <c r="D58">
        <v>626</v>
      </c>
      <c r="E58">
        <v>596</v>
      </c>
      <c r="F58">
        <v>580</v>
      </c>
      <c r="G58">
        <v>561</v>
      </c>
      <c r="H58">
        <v>541</v>
      </c>
      <c r="I58">
        <v>514</v>
      </c>
      <c r="J58">
        <v>509</v>
      </c>
      <c r="K58">
        <v>500</v>
      </c>
      <c r="L58">
        <v>496</v>
      </c>
      <c r="M58">
        <v>499</v>
      </c>
      <c r="N58">
        <v>504</v>
      </c>
    </row>
    <row r="59" spans="1:14" x14ac:dyDescent="0.3">
      <c r="A59" t="s">
        <v>30</v>
      </c>
      <c r="B59">
        <v>13023</v>
      </c>
      <c r="C59">
        <v>516</v>
      </c>
      <c r="D59">
        <v>515</v>
      </c>
      <c r="E59">
        <v>511</v>
      </c>
      <c r="F59">
        <v>487</v>
      </c>
      <c r="G59">
        <v>481</v>
      </c>
      <c r="H59">
        <v>457</v>
      </c>
      <c r="I59">
        <v>455</v>
      </c>
      <c r="J59">
        <v>445</v>
      </c>
      <c r="K59">
        <v>431</v>
      </c>
      <c r="L59">
        <v>431</v>
      </c>
      <c r="M59">
        <v>424</v>
      </c>
      <c r="N59">
        <v>425</v>
      </c>
    </row>
    <row r="60" spans="1:14" x14ac:dyDescent="0.3">
      <c r="A60" t="s">
        <v>30</v>
      </c>
      <c r="B60">
        <v>13025</v>
      </c>
      <c r="C60">
        <v>2287</v>
      </c>
      <c r="D60">
        <v>2283</v>
      </c>
      <c r="E60">
        <v>2227</v>
      </c>
      <c r="F60">
        <v>2187</v>
      </c>
      <c r="G60">
        <v>2144</v>
      </c>
      <c r="H60">
        <v>2096</v>
      </c>
      <c r="I60">
        <v>2034</v>
      </c>
      <c r="J60">
        <v>1972</v>
      </c>
      <c r="K60">
        <v>1915</v>
      </c>
      <c r="L60">
        <v>1865</v>
      </c>
      <c r="M60">
        <v>1859</v>
      </c>
      <c r="N60">
        <v>1849</v>
      </c>
    </row>
    <row r="61" spans="1:14" x14ac:dyDescent="0.3">
      <c r="A61" t="s">
        <v>30</v>
      </c>
      <c r="B61">
        <v>13029</v>
      </c>
      <c r="C61">
        <v>843</v>
      </c>
      <c r="D61">
        <v>809</v>
      </c>
      <c r="E61">
        <v>801</v>
      </c>
      <c r="F61">
        <v>765</v>
      </c>
      <c r="G61">
        <v>734</v>
      </c>
      <c r="H61">
        <v>717</v>
      </c>
      <c r="I61">
        <v>688</v>
      </c>
      <c r="J61">
        <v>678</v>
      </c>
      <c r="K61">
        <v>651</v>
      </c>
      <c r="L61">
        <v>645</v>
      </c>
      <c r="M61">
        <v>653</v>
      </c>
      <c r="N61">
        <v>645</v>
      </c>
    </row>
    <row r="62" spans="1:14" x14ac:dyDescent="0.3">
      <c r="A62" t="s">
        <v>30</v>
      </c>
      <c r="B62">
        <v>13031</v>
      </c>
      <c r="C62">
        <v>870</v>
      </c>
      <c r="D62">
        <v>865</v>
      </c>
      <c r="E62">
        <v>850</v>
      </c>
      <c r="F62">
        <v>835</v>
      </c>
      <c r="G62">
        <v>832</v>
      </c>
      <c r="H62">
        <v>827</v>
      </c>
      <c r="I62">
        <v>786</v>
      </c>
      <c r="J62">
        <v>779</v>
      </c>
      <c r="K62">
        <v>763</v>
      </c>
      <c r="L62">
        <v>759</v>
      </c>
      <c r="M62">
        <v>735</v>
      </c>
      <c r="N62">
        <v>717</v>
      </c>
    </row>
    <row r="63" spans="1:14" x14ac:dyDescent="0.3">
      <c r="A63" t="s">
        <v>30</v>
      </c>
      <c r="B63">
        <v>13035</v>
      </c>
      <c r="C63">
        <v>942</v>
      </c>
      <c r="D63">
        <v>939</v>
      </c>
      <c r="E63">
        <v>1002</v>
      </c>
      <c r="F63">
        <v>994</v>
      </c>
      <c r="G63">
        <v>1013</v>
      </c>
      <c r="H63">
        <v>1055</v>
      </c>
      <c r="I63">
        <v>1054</v>
      </c>
      <c r="J63">
        <v>1053</v>
      </c>
      <c r="K63">
        <v>1033</v>
      </c>
      <c r="L63">
        <v>1032</v>
      </c>
      <c r="M63">
        <v>1023</v>
      </c>
      <c r="N63">
        <v>1003</v>
      </c>
    </row>
    <row r="64" spans="1:14" x14ac:dyDescent="0.3">
      <c r="A64" t="s">
        <v>30</v>
      </c>
      <c r="B64">
        <v>13036</v>
      </c>
      <c r="C64">
        <v>733</v>
      </c>
      <c r="D64">
        <v>745</v>
      </c>
      <c r="E64">
        <v>751</v>
      </c>
      <c r="F64">
        <v>763</v>
      </c>
      <c r="G64">
        <v>760</v>
      </c>
      <c r="H64">
        <v>776</v>
      </c>
      <c r="I64">
        <v>787</v>
      </c>
      <c r="J64">
        <v>786</v>
      </c>
      <c r="K64">
        <v>780</v>
      </c>
      <c r="L64">
        <v>786</v>
      </c>
      <c r="M64">
        <v>783</v>
      </c>
      <c r="N64">
        <v>768</v>
      </c>
    </row>
    <row r="65" spans="1:14" x14ac:dyDescent="0.3">
      <c r="A65" t="s">
        <v>30</v>
      </c>
      <c r="B65">
        <v>13037</v>
      </c>
      <c r="C65">
        <v>766</v>
      </c>
      <c r="D65">
        <v>763</v>
      </c>
      <c r="E65">
        <v>761</v>
      </c>
      <c r="F65">
        <v>761</v>
      </c>
      <c r="G65">
        <v>757</v>
      </c>
      <c r="H65">
        <v>773</v>
      </c>
      <c r="I65">
        <v>777</v>
      </c>
      <c r="J65">
        <v>779</v>
      </c>
      <c r="K65">
        <v>784</v>
      </c>
      <c r="L65">
        <v>782</v>
      </c>
      <c r="M65">
        <v>781</v>
      </c>
      <c r="N65">
        <v>779</v>
      </c>
    </row>
    <row r="66" spans="1:14" x14ac:dyDescent="0.3">
      <c r="A66" t="s">
        <v>30</v>
      </c>
      <c r="B66">
        <v>13040</v>
      </c>
      <c r="C66">
        <v>3200</v>
      </c>
      <c r="D66">
        <v>3224</v>
      </c>
      <c r="E66">
        <v>3224</v>
      </c>
      <c r="F66">
        <v>3258</v>
      </c>
      <c r="G66">
        <v>3306</v>
      </c>
      <c r="H66">
        <v>3387</v>
      </c>
      <c r="I66">
        <v>3360</v>
      </c>
      <c r="J66">
        <v>3334</v>
      </c>
      <c r="K66">
        <v>3318</v>
      </c>
      <c r="L66">
        <v>3299</v>
      </c>
      <c r="M66">
        <v>3255</v>
      </c>
      <c r="N66">
        <v>3196</v>
      </c>
    </row>
    <row r="67" spans="1:14" x14ac:dyDescent="0.3">
      <c r="A67" t="s">
        <v>30</v>
      </c>
      <c r="B67">
        <v>13044</v>
      </c>
      <c r="C67">
        <v>512</v>
      </c>
      <c r="D67">
        <v>498</v>
      </c>
      <c r="E67">
        <v>521</v>
      </c>
      <c r="F67">
        <v>522</v>
      </c>
      <c r="G67">
        <v>533</v>
      </c>
      <c r="H67">
        <v>531</v>
      </c>
      <c r="I67">
        <v>550</v>
      </c>
      <c r="J67">
        <v>566</v>
      </c>
      <c r="K67">
        <v>561</v>
      </c>
      <c r="L67">
        <v>566</v>
      </c>
      <c r="M67">
        <v>566</v>
      </c>
      <c r="N67">
        <v>562</v>
      </c>
    </row>
    <row r="68" spans="1:14" x14ac:dyDescent="0.3">
      <c r="A68" t="s">
        <v>30</v>
      </c>
      <c r="B68">
        <v>13046</v>
      </c>
      <c r="C68">
        <v>808</v>
      </c>
      <c r="D68">
        <v>795</v>
      </c>
      <c r="E68">
        <v>823</v>
      </c>
      <c r="F68">
        <v>816</v>
      </c>
      <c r="G68">
        <v>801</v>
      </c>
      <c r="H68">
        <v>784</v>
      </c>
      <c r="I68">
        <v>745</v>
      </c>
      <c r="J68">
        <v>729</v>
      </c>
      <c r="K68">
        <v>696</v>
      </c>
      <c r="L68">
        <v>685</v>
      </c>
      <c r="M68">
        <v>680</v>
      </c>
      <c r="N68">
        <v>679</v>
      </c>
    </row>
    <row r="69" spans="1:14" x14ac:dyDescent="0.3">
      <c r="A69" t="s">
        <v>30</v>
      </c>
      <c r="B69">
        <v>13049</v>
      </c>
      <c r="C69">
        <v>1570</v>
      </c>
      <c r="D69">
        <v>1512</v>
      </c>
      <c r="E69">
        <v>1462</v>
      </c>
      <c r="F69">
        <v>1442</v>
      </c>
      <c r="G69">
        <v>1385</v>
      </c>
      <c r="H69">
        <v>1319</v>
      </c>
      <c r="I69">
        <v>1267</v>
      </c>
      <c r="J69">
        <v>1248</v>
      </c>
      <c r="K69">
        <v>1215</v>
      </c>
      <c r="L69">
        <v>1176</v>
      </c>
      <c r="M69">
        <v>1162</v>
      </c>
      <c r="N69">
        <v>1152</v>
      </c>
    </row>
    <row r="70" spans="1:14" x14ac:dyDescent="0.3">
      <c r="A70" t="s">
        <v>30</v>
      </c>
      <c r="B70">
        <v>13053</v>
      </c>
      <c r="C70">
        <v>1001</v>
      </c>
      <c r="D70">
        <v>969</v>
      </c>
      <c r="E70">
        <v>881</v>
      </c>
      <c r="F70">
        <v>838</v>
      </c>
      <c r="G70">
        <v>805</v>
      </c>
      <c r="H70">
        <v>773</v>
      </c>
      <c r="I70">
        <v>756</v>
      </c>
      <c r="J70">
        <v>715</v>
      </c>
      <c r="K70">
        <v>729</v>
      </c>
      <c r="L70">
        <v>727</v>
      </c>
      <c r="M70">
        <v>725</v>
      </c>
      <c r="N70">
        <v>715</v>
      </c>
    </row>
    <row r="71" spans="1:14" x14ac:dyDescent="0.3">
      <c r="A71" t="s">
        <v>31</v>
      </c>
      <c r="B71">
        <v>21001</v>
      </c>
      <c r="C71">
        <v>2972</v>
      </c>
      <c r="D71">
        <v>3076</v>
      </c>
      <c r="E71">
        <v>3166</v>
      </c>
      <c r="F71">
        <v>3222</v>
      </c>
      <c r="G71">
        <v>3249</v>
      </c>
      <c r="H71">
        <v>3250</v>
      </c>
      <c r="I71">
        <v>3216</v>
      </c>
      <c r="J71">
        <v>3179</v>
      </c>
      <c r="K71">
        <v>3135</v>
      </c>
      <c r="L71">
        <v>3104</v>
      </c>
      <c r="M71">
        <v>3078</v>
      </c>
      <c r="N71">
        <v>3070</v>
      </c>
    </row>
    <row r="72" spans="1:14" x14ac:dyDescent="0.3">
      <c r="A72" t="s">
        <v>31</v>
      </c>
      <c r="B72">
        <v>21002</v>
      </c>
      <c r="C72">
        <v>378</v>
      </c>
      <c r="D72">
        <v>380</v>
      </c>
      <c r="E72">
        <v>380</v>
      </c>
      <c r="F72">
        <v>394</v>
      </c>
      <c r="G72">
        <v>400</v>
      </c>
      <c r="H72">
        <v>402</v>
      </c>
      <c r="I72">
        <v>400</v>
      </c>
      <c r="J72">
        <v>397</v>
      </c>
      <c r="K72">
        <v>395</v>
      </c>
      <c r="L72">
        <v>387</v>
      </c>
      <c r="M72">
        <v>382</v>
      </c>
      <c r="N72">
        <v>380</v>
      </c>
    </row>
    <row r="73" spans="1:14" x14ac:dyDescent="0.3">
      <c r="A73" t="s">
        <v>31</v>
      </c>
      <c r="B73">
        <v>21003</v>
      </c>
      <c r="C73">
        <v>650</v>
      </c>
      <c r="D73">
        <v>675</v>
      </c>
      <c r="E73">
        <v>701</v>
      </c>
      <c r="F73">
        <v>722</v>
      </c>
      <c r="G73">
        <v>728</v>
      </c>
      <c r="H73">
        <v>734</v>
      </c>
      <c r="I73">
        <v>730</v>
      </c>
      <c r="J73">
        <v>727</v>
      </c>
      <c r="K73">
        <v>721</v>
      </c>
      <c r="L73">
        <v>717</v>
      </c>
      <c r="M73">
        <v>715</v>
      </c>
      <c r="N73">
        <v>716</v>
      </c>
    </row>
    <row r="74" spans="1:14" x14ac:dyDescent="0.3">
      <c r="A74" t="s">
        <v>31</v>
      </c>
      <c r="B74">
        <v>21004</v>
      </c>
      <c r="C74">
        <v>3982</v>
      </c>
      <c r="D74">
        <v>4161</v>
      </c>
      <c r="E74">
        <v>4258</v>
      </c>
      <c r="F74">
        <v>4358</v>
      </c>
      <c r="G74">
        <v>4392</v>
      </c>
      <c r="H74">
        <v>4402</v>
      </c>
      <c r="I74">
        <v>4349</v>
      </c>
      <c r="J74">
        <v>4281</v>
      </c>
      <c r="K74">
        <v>4236</v>
      </c>
      <c r="L74">
        <v>4179</v>
      </c>
      <c r="M74">
        <v>4137</v>
      </c>
      <c r="N74">
        <v>4118</v>
      </c>
    </row>
    <row r="75" spans="1:14" x14ac:dyDescent="0.3">
      <c r="A75" t="s">
        <v>31</v>
      </c>
      <c r="B75">
        <v>21005</v>
      </c>
      <c r="C75">
        <v>840</v>
      </c>
      <c r="D75">
        <v>853</v>
      </c>
      <c r="E75">
        <v>863</v>
      </c>
      <c r="F75">
        <v>883</v>
      </c>
      <c r="G75">
        <v>887</v>
      </c>
      <c r="H75">
        <v>890</v>
      </c>
      <c r="I75">
        <v>879</v>
      </c>
      <c r="J75">
        <v>867</v>
      </c>
      <c r="K75">
        <v>848</v>
      </c>
      <c r="L75">
        <v>836</v>
      </c>
      <c r="M75">
        <v>824</v>
      </c>
      <c r="N75">
        <v>815</v>
      </c>
    </row>
    <row r="76" spans="1:14" x14ac:dyDescent="0.3">
      <c r="A76" t="s">
        <v>31</v>
      </c>
      <c r="B76">
        <v>21006</v>
      </c>
      <c r="C76">
        <v>789</v>
      </c>
      <c r="D76">
        <v>792</v>
      </c>
      <c r="E76">
        <v>804</v>
      </c>
      <c r="F76">
        <v>807</v>
      </c>
      <c r="G76">
        <v>812</v>
      </c>
      <c r="H76">
        <v>812</v>
      </c>
      <c r="I76">
        <v>811</v>
      </c>
      <c r="J76">
        <v>810</v>
      </c>
      <c r="K76">
        <v>807</v>
      </c>
      <c r="L76">
        <v>809</v>
      </c>
      <c r="M76">
        <v>810</v>
      </c>
      <c r="N76">
        <v>815</v>
      </c>
    </row>
    <row r="77" spans="1:14" x14ac:dyDescent="0.3">
      <c r="A77" t="s">
        <v>31</v>
      </c>
      <c r="B77">
        <v>21007</v>
      </c>
      <c r="C77">
        <v>484</v>
      </c>
      <c r="D77">
        <v>503</v>
      </c>
      <c r="E77">
        <v>528</v>
      </c>
      <c r="F77">
        <v>563</v>
      </c>
      <c r="G77">
        <v>586</v>
      </c>
      <c r="H77">
        <v>598</v>
      </c>
      <c r="I77">
        <v>601</v>
      </c>
      <c r="J77">
        <v>602</v>
      </c>
      <c r="K77">
        <v>597</v>
      </c>
      <c r="L77">
        <v>588</v>
      </c>
      <c r="M77">
        <v>582</v>
      </c>
      <c r="N77">
        <v>577</v>
      </c>
    </row>
    <row r="78" spans="1:14" x14ac:dyDescent="0.3">
      <c r="A78" t="s">
        <v>31</v>
      </c>
      <c r="B78">
        <v>21008</v>
      </c>
      <c r="C78">
        <v>610</v>
      </c>
      <c r="D78">
        <v>608</v>
      </c>
      <c r="E78">
        <v>599</v>
      </c>
      <c r="F78">
        <v>602</v>
      </c>
      <c r="G78">
        <v>601</v>
      </c>
      <c r="H78">
        <v>600</v>
      </c>
      <c r="I78">
        <v>598</v>
      </c>
      <c r="J78">
        <v>603</v>
      </c>
      <c r="K78">
        <v>609</v>
      </c>
      <c r="L78">
        <v>608</v>
      </c>
      <c r="M78">
        <v>605</v>
      </c>
      <c r="N78">
        <v>607</v>
      </c>
    </row>
    <row r="79" spans="1:14" x14ac:dyDescent="0.3">
      <c r="A79" t="s">
        <v>31</v>
      </c>
      <c r="B79">
        <v>21009</v>
      </c>
      <c r="C79">
        <v>251</v>
      </c>
      <c r="D79">
        <v>255</v>
      </c>
      <c r="E79">
        <v>258</v>
      </c>
      <c r="F79">
        <v>264</v>
      </c>
      <c r="G79">
        <v>265</v>
      </c>
      <c r="H79">
        <v>266</v>
      </c>
      <c r="I79">
        <v>262</v>
      </c>
      <c r="J79">
        <v>259</v>
      </c>
      <c r="K79">
        <v>253</v>
      </c>
      <c r="L79">
        <v>250</v>
      </c>
      <c r="M79">
        <v>246</v>
      </c>
      <c r="N79">
        <v>243</v>
      </c>
    </row>
    <row r="80" spans="1:14" x14ac:dyDescent="0.3">
      <c r="A80" t="s">
        <v>31</v>
      </c>
      <c r="B80">
        <v>21010</v>
      </c>
      <c r="C80">
        <v>1492</v>
      </c>
      <c r="D80">
        <v>1569</v>
      </c>
      <c r="E80">
        <v>1617</v>
      </c>
      <c r="F80">
        <v>1674</v>
      </c>
      <c r="G80">
        <v>1708</v>
      </c>
      <c r="H80">
        <v>1728</v>
      </c>
      <c r="I80">
        <v>1730</v>
      </c>
      <c r="J80">
        <v>1720</v>
      </c>
      <c r="K80">
        <v>1707</v>
      </c>
      <c r="L80">
        <v>1693</v>
      </c>
      <c r="M80">
        <v>1687</v>
      </c>
      <c r="N80">
        <v>1688</v>
      </c>
    </row>
    <row r="81" spans="1:14" x14ac:dyDescent="0.3">
      <c r="A81" t="s">
        <v>31</v>
      </c>
      <c r="B81">
        <v>21011</v>
      </c>
      <c r="C81">
        <v>706</v>
      </c>
      <c r="D81">
        <v>733</v>
      </c>
      <c r="E81">
        <v>762</v>
      </c>
      <c r="F81">
        <v>785</v>
      </c>
      <c r="G81">
        <v>791</v>
      </c>
      <c r="H81">
        <v>798</v>
      </c>
      <c r="I81">
        <v>793</v>
      </c>
      <c r="J81">
        <v>789</v>
      </c>
      <c r="K81">
        <v>784</v>
      </c>
      <c r="L81">
        <v>778</v>
      </c>
      <c r="M81">
        <v>776</v>
      </c>
      <c r="N81">
        <v>778</v>
      </c>
    </row>
    <row r="82" spans="1:14" x14ac:dyDescent="0.3">
      <c r="A82" t="s">
        <v>31</v>
      </c>
      <c r="B82">
        <v>21012</v>
      </c>
      <c r="C82">
        <v>1597</v>
      </c>
      <c r="D82">
        <v>1557</v>
      </c>
      <c r="E82">
        <v>1528</v>
      </c>
      <c r="F82">
        <v>1503</v>
      </c>
      <c r="G82">
        <v>1476</v>
      </c>
      <c r="H82">
        <v>1457</v>
      </c>
      <c r="I82">
        <v>1433</v>
      </c>
      <c r="J82">
        <v>1415</v>
      </c>
      <c r="K82">
        <v>1399</v>
      </c>
      <c r="L82">
        <v>1386</v>
      </c>
      <c r="M82">
        <v>1380</v>
      </c>
      <c r="N82">
        <v>1379</v>
      </c>
    </row>
    <row r="83" spans="1:14" x14ac:dyDescent="0.3">
      <c r="A83" t="s">
        <v>31</v>
      </c>
      <c r="B83">
        <v>21013</v>
      </c>
      <c r="C83">
        <v>461</v>
      </c>
      <c r="D83">
        <v>479</v>
      </c>
      <c r="E83">
        <v>502</v>
      </c>
      <c r="F83">
        <v>536</v>
      </c>
      <c r="G83">
        <v>558</v>
      </c>
      <c r="H83">
        <v>568</v>
      </c>
      <c r="I83">
        <v>571</v>
      </c>
      <c r="J83">
        <v>572</v>
      </c>
      <c r="K83">
        <v>568</v>
      </c>
      <c r="L83">
        <v>560</v>
      </c>
      <c r="M83">
        <v>553</v>
      </c>
      <c r="N83">
        <v>549</v>
      </c>
    </row>
    <row r="84" spans="1:14" x14ac:dyDescent="0.3">
      <c r="A84" t="s">
        <v>31</v>
      </c>
      <c r="B84">
        <v>21014</v>
      </c>
      <c r="C84">
        <v>230</v>
      </c>
      <c r="D84">
        <v>240</v>
      </c>
      <c r="E84">
        <v>248</v>
      </c>
      <c r="F84">
        <v>252</v>
      </c>
      <c r="G84">
        <v>254</v>
      </c>
      <c r="H84">
        <v>253</v>
      </c>
      <c r="I84">
        <v>251</v>
      </c>
      <c r="J84">
        <v>247</v>
      </c>
      <c r="K84">
        <v>243</v>
      </c>
      <c r="L84">
        <v>239</v>
      </c>
      <c r="M84">
        <v>237</v>
      </c>
      <c r="N84">
        <v>236</v>
      </c>
    </row>
    <row r="85" spans="1:14" x14ac:dyDescent="0.3">
      <c r="A85" t="s">
        <v>31</v>
      </c>
      <c r="B85">
        <v>21015</v>
      </c>
      <c r="C85">
        <v>1682</v>
      </c>
      <c r="D85">
        <v>1749</v>
      </c>
      <c r="E85">
        <v>1812</v>
      </c>
      <c r="F85">
        <v>1840</v>
      </c>
      <c r="G85">
        <v>1851</v>
      </c>
      <c r="H85">
        <v>1847</v>
      </c>
      <c r="I85">
        <v>1833</v>
      </c>
      <c r="J85">
        <v>1807</v>
      </c>
      <c r="K85">
        <v>1771</v>
      </c>
      <c r="L85">
        <v>1747</v>
      </c>
      <c r="M85">
        <v>1728</v>
      </c>
      <c r="N85">
        <v>1723</v>
      </c>
    </row>
    <row r="86" spans="1:14" x14ac:dyDescent="0.3">
      <c r="A86" t="s">
        <v>31</v>
      </c>
      <c r="B86">
        <v>21016</v>
      </c>
      <c r="C86">
        <v>823</v>
      </c>
      <c r="D86">
        <v>842</v>
      </c>
      <c r="E86">
        <v>857</v>
      </c>
      <c r="F86">
        <v>872</v>
      </c>
      <c r="G86">
        <v>884</v>
      </c>
      <c r="H86">
        <v>887</v>
      </c>
      <c r="I86">
        <v>875</v>
      </c>
      <c r="J86">
        <v>863</v>
      </c>
      <c r="K86">
        <v>858</v>
      </c>
      <c r="L86">
        <v>847</v>
      </c>
      <c r="M86">
        <v>839</v>
      </c>
      <c r="N86">
        <v>833</v>
      </c>
    </row>
    <row r="87" spans="1:14" x14ac:dyDescent="0.3">
      <c r="A87" t="s">
        <v>31</v>
      </c>
      <c r="B87">
        <v>21017</v>
      </c>
      <c r="C87">
        <v>360</v>
      </c>
      <c r="D87">
        <v>362</v>
      </c>
      <c r="E87">
        <v>362</v>
      </c>
      <c r="F87">
        <v>376</v>
      </c>
      <c r="G87">
        <v>381</v>
      </c>
      <c r="H87">
        <v>384</v>
      </c>
      <c r="I87">
        <v>382</v>
      </c>
      <c r="J87">
        <v>378</v>
      </c>
      <c r="K87">
        <v>376</v>
      </c>
      <c r="L87">
        <v>369</v>
      </c>
      <c r="M87">
        <v>364</v>
      </c>
      <c r="N87">
        <v>362</v>
      </c>
    </row>
    <row r="88" spans="1:14" x14ac:dyDescent="0.3">
      <c r="A88" t="s">
        <v>31</v>
      </c>
      <c r="B88">
        <v>21018</v>
      </c>
      <c r="C88">
        <v>756</v>
      </c>
      <c r="D88">
        <v>757</v>
      </c>
      <c r="E88">
        <v>749</v>
      </c>
      <c r="F88">
        <v>729</v>
      </c>
      <c r="G88">
        <v>711</v>
      </c>
      <c r="H88">
        <v>690</v>
      </c>
      <c r="I88">
        <v>662</v>
      </c>
      <c r="J88">
        <v>646</v>
      </c>
      <c r="K88">
        <v>631</v>
      </c>
      <c r="L88">
        <v>620</v>
      </c>
      <c r="M88">
        <v>610</v>
      </c>
      <c r="N88">
        <v>607</v>
      </c>
    </row>
    <row r="89" spans="1:14" x14ac:dyDescent="0.3">
      <c r="A89" t="s">
        <v>31</v>
      </c>
      <c r="B89">
        <v>21019</v>
      </c>
      <c r="C89">
        <v>817</v>
      </c>
      <c r="D89">
        <v>852</v>
      </c>
      <c r="E89">
        <v>867</v>
      </c>
      <c r="F89">
        <v>888</v>
      </c>
      <c r="G89">
        <v>898</v>
      </c>
      <c r="H89">
        <v>896</v>
      </c>
      <c r="I89">
        <v>895</v>
      </c>
      <c r="J89">
        <v>876</v>
      </c>
      <c r="K89">
        <v>862</v>
      </c>
      <c r="L89">
        <v>851</v>
      </c>
      <c r="M89">
        <v>844</v>
      </c>
      <c r="N89">
        <v>842</v>
      </c>
    </row>
    <row r="90" spans="1:14" x14ac:dyDescent="0.3">
      <c r="A90" t="s">
        <v>34</v>
      </c>
      <c r="B90">
        <v>23002</v>
      </c>
      <c r="C90">
        <v>2010</v>
      </c>
      <c r="D90">
        <v>2027</v>
      </c>
      <c r="E90">
        <v>2061</v>
      </c>
      <c r="F90">
        <v>2083</v>
      </c>
      <c r="G90">
        <v>2104</v>
      </c>
      <c r="H90">
        <v>2108</v>
      </c>
      <c r="I90">
        <v>2097</v>
      </c>
      <c r="J90">
        <v>2099</v>
      </c>
      <c r="K90">
        <v>2072</v>
      </c>
      <c r="L90">
        <v>2037</v>
      </c>
      <c r="M90">
        <v>2019</v>
      </c>
      <c r="N90">
        <v>2009</v>
      </c>
    </row>
    <row r="91" spans="1:14" x14ac:dyDescent="0.3">
      <c r="A91" t="s">
        <v>34</v>
      </c>
      <c r="B91">
        <v>23003</v>
      </c>
      <c r="C91">
        <v>1595</v>
      </c>
      <c r="D91">
        <v>1611</v>
      </c>
      <c r="E91">
        <v>1593</v>
      </c>
      <c r="F91">
        <v>1635</v>
      </c>
      <c r="G91">
        <v>1643</v>
      </c>
      <c r="H91">
        <v>1642</v>
      </c>
      <c r="I91">
        <v>1635</v>
      </c>
      <c r="J91">
        <v>1613</v>
      </c>
      <c r="K91">
        <v>1607</v>
      </c>
      <c r="L91">
        <v>1581</v>
      </c>
      <c r="M91">
        <v>1565</v>
      </c>
      <c r="N91">
        <v>1550</v>
      </c>
    </row>
    <row r="92" spans="1:14" x14ac:dyDescent="0.3">
      <c r="A92" t="s">
        <v>34</v>
      </c>
      <c r="B92">
        <v>23009</v>
      </c>
      <c r="C92">
        <v>240</v>
      </c>
      <c r="D92">
        <v>242</v>
      </c>
      <c r="E92">
        <v>241</v>
      </c>
      <c r="F92">
        <v>237</v>
      </c>
      <c r="G92">
        <v>234</v>
      </c>
      <c r="H92">
        <v>230</v>
      </c>
      <c r="I92">
        <v>226</v>
      </c>
      <c r="J92">
        <v>220</v>
      </c>
      <c r="K92">
        <v>214</v>
      </c>
      <c r="L92">
        <v>213</v>
      </c>
      <c r="M92">
        <v>211</v>
      </c>
      <c r="N92">
        <v>211</v>
      </c>
    </row>
    <row r="93" spans="1:14" x14ac:dyDescent="0.3">
      <c r="A93" t="s">
        <v>34</v>
      </c>
      <c r="B93">
        <v>23016</v>
      </c>
      <c r="C93">
        <v>2737</v>
      </c>
      <c r="D93">
        <v>2754</v>
      </c>
      <c r="E93">
        <v>2737</v>
      </c>
      <c r="F93">
        <v>2752</v>
      </c>
      <c r="G93">
        <v>2767</v>
      </c>
      <c r="H93">
        <v>2775</v>
      </c>
      <c r="I93">
        <v>2747</v>
      </c>
      <c r="J93">
        <v>2723</v>
      </c>
      <c r="K93">
        <v>2724</v>
      </c>
      <c r="L93">
        <v>2715</v>
      </c>
      <c r="M93">
        <v>2715</v>
      </c>
      <c r="N93">
        <v>2714</v>
      </c>
    </row>
    <row r="94" spans="1:14" x14ac:dyDescent="0.3">
      <c r="A94" t="s">
        <v>34</v>
      </c>
      <c r="B94">
        <v>23023</v>
      </c>
      <c r="C94">
        <v>643</v>
      </c>
      <c r="D94">
        <v>650</v>
      </c>
      <c r="E94">
        <v>647</v>
      </c>
      <c r="F94">
        <v>635</v>
      </c>
      <c r="G94">
        <v>629</v>
      </c>
      <c r="H94">
        <v>618</v>
      </c>
      <c r="I94">
        <v>608</v>
      </c>
      <c r="J94">
        <v>589</v>
      </c>
      <c r="K94">
        <v>575</v>
      </c>
      <c r="L94">
        <v>572</v>
      </c>
      <c r="M94">
        <v>568</v>
      </c>
      <c r="N94">
        <v>568</v>
      </c>
    </row>
    <row r="95" spans="1:14" x14ac:dyDescent="0.3">
      <c r="A95" t="s">
        <v>34</v>
      </c>
      <c r="B95">
        <v>23024</v>
      </c>
      <c r="C95">
        <v>488</v>
      </c>
      <c r="D95">
        <v>473</v>
      </c>
      <c r="E95">
        <v>469</v>
      </c>
      <c r="F95">
        <v>467</v>
      </c>
      <c r="G95">
        <v>471</v>
      </c>
      <c r="H95">
        <v>464</v>
      </c>
      <c r="I95">
        <v>468</v>
      </c>
      <c r="J95">
        <v>470</v>
      </c>
      <c r="K95">
        <v>464</v>
      </c>
      <c r="L95">
        <v>469</v>
      </c>
      <c r="M95">
        <v>462</v>
      </c>
      <c r="N95">
        <v>459</v>
      </c>
    </row>
    <row r="96" spans="1:14" x14ac:dyDescent="0.3">
      <c r="A96" t="s">
        <v>34</v>
      </c>
      <c r="B96">
        <v>23025</v>
      </c>
      <c r="C96">
        <v>2255</v>
      </c>
      <c r="D96">
        <v>2253</v>
      </c>
      <c r="E96">
        <v>2274</v>
      </c>
      <c r="F96">
        <v>2285</v>
      </c>
      <c r="G96">
        <v>2302</v>
      </c>
      <c r="H96">
        <v>2312</v>
      </c>
      <c r="I96">
        <v>2292</v>
      </c>
      <c r="J96">
        <v>2288</v>
      </c>
      <c r="K96">
        <v>2271</v>
      </c>
      <c r="L96">
        <v>2270</v>
      </c>
      <c r="M96">
        <v>2257</v>
      </c>
      <c r="N96">
        <v>2244</v>
      </c>
    </row>
    <row r="97" spans="1:14" x14ac:dyDescent="0.3">
      <c r="A97" t="s">
        <v>34</v>
      </c>
      <c r="B97">
        <v>23027</v>
      </c>
      <c r="C97">
        <v>2737</v>
      </c>
      <c r="D97">
        <v>2792</v>
      </c>
      <c r="E97">
        <v>2820</v>
      </c>
      <c r="F97">
        <v>2862</v>
      </c>
      <c r="G97">
        <v>2897</v>
      </c>
      <c r="H97">
        <v>2922</v>
      </c>
      <c r="I97">
        <v>2941</v>
      </c>
      <c r="J97">
        <v>2944</v>
      </c>
      <c r="K97">
        <v>2941</v>
      </c>
      <c r="L97">
        <v>2944</v>
      </c>
      <c r="M97">
        <v>2934</v>
      </c>
      <c r="N97">
        <v>2918</v>
      </c>
    </row>
    <row r="98" spans="1:14" x14ac:dyDescent="0.3">
      <c r="A98" t="s">
        <v>34</v>
      </c>
      <c r="B98">
        <v>23032</v>
      </c>
      <c r="C98">
        <v>421</v>
      </c>
      <c r="D98">
        <v>433</v>
      </c>
      <c r="E98">
        <v>425</v>
      </c>
      <c r="F98">
        <v>434</v>
      </c>
      <c r="G98">
        <v>442</v>
      </c>
      <c r="H98">
        <v>445</v>
      </c>
      <c r="I98">
        <v>443</v>
      </c>
      <c r="J98">
        <v>440</v>
      </c>
      <c r="K98">
        <v>455</v>
      </c>
      <c r="L98">
        <v>459</v>
      </c>
      <c r="M98">
        <v>454</v>
      </c>
      <c r="N98">
        <v>456</v>
      </c>
    </row>
    <row r="99" spans="1:14" x14ac:dyDescent="0.3">
      <c r="A99" t="s">
        <v>34</v>
      </c>
      <c r="B99">
        <v>23033</v>
      </c>
      <c r="C99">
        <v>795</v>
      </c>
      <c r="D99">
        <v>810</v>
      </c>
      <c r="E99">
        <v>814</v>
      </c>
      <c r="F99">
        <v>816</v>
      </c>
      <c r="G99">
        <v>822</v>
      </c>
      <c r="H99">
        <v>817</v>
      </c>
      <c r="I99">
        <v>804</v>
      </c>
      <c r="J99">
        <v>782</v>
      </c>
      <c r="K99">
        <v>769</v>
      </c>
      <c r="L99">
        <v>748</v>
      </c>
      <c r="M99">
        <v>734</v>
      </c>
      <c r="N99">
        <v>727</v>
      </c>
    </row>
    <row r="100" spans="1:14" x14ac:dyDescent="0.3">
      <c r="A100" t="s">
        <v>34</v>
      </c>
      <c r="B100">
        <v>23038</v>
      </c>
      <c r="C100">
        <v>764</v>
      </c>
      <c r="D100">
        <v>778</v>
      </c>
      <c r="E100">
        <v>788</v>
      </c>
      <c r="F100">
        <v>790</v>
      </c>
      <c r="G100">
        <v>782</v>
      </c>
      <c r="H100">
        <v>790</v>
      </c>
      <c r="I100">
        <v>787</v>
      </c>
      <c r="J100">
        <v>797</v>
      </c>
      <c r="K100">
        <v>790</v>
      </c>
      <c r="L100">
        <v>801</v>
      </c>
      <c r="M100">
        <v>813</v>
      </c>
      <c r="N100">
        <v>813</v>
      </c>
    </row>
    <row r="101" spans="1:14" x14ac:dyDescent="0.3">
      <c r="A101" t="s">
        <v>34</v>
      </c>
      <c r="B101">
        <v>23039</v>
      </c>
      <c r="C101">
        <v>683</v>
      </c>
      <c r="D101">
        <v>655</v>
      </c>
      <c r="E101">
        <v>632</v>
      </c>
      <c r="F101">
        <v>633</v>
      </c>
      <c r="G101">
        <v>624</v>
      </c>
      <c r="H101">
        <v>646</v>
      </c>
      <c r="I101">
        <v>648</v>
      </c>
      <c r="J101">
        <v>674</v>
      </c>
      <c r="K101">
        <v>696</v>
      </c>
      <c r="L101">
        <v>712</v>
      </c>
      <c r="M101">
        <v>721</v>
      </c>
      <c r="N101">
        <v>713</v>
      </c>
    </row>
    <row r="102" spans="1:14" x14ac:dyDescent="0.3">
      <c r="A102" t="s">
        <v>34</v>
      </c>
      <c r="B102">
        <v>23044</v>
      </c>
      <c r="C102">
        <v>812</v>
      </c>
      <c r="D102">
        <v>824</v>
      </c>
      <c r="E102">
        <v>834</v>
      </c>
      <c r="F102">
        <v>862</v>
      </c>
      <c r="G102">
        <v>877</v>
      </c>
      <c r="H102">
        <v>889</v>
      </c>
      <c r="I102">
        <v>897</v>
      </c>
      <c r="J102">
        <v>911</v>
      </c>
      <c r="K102">
        <v>902</v>
      </c>
      <c r="L102">
        <v>892</v>
      </c>
      <c r="M102">
        <v>893</v>
      </c>
      <c r="N102">
        <v>882</v>
      </c>
    </row>
    <row r="103" spans="1:14" x14ac:dyDescent="0.3">
      <c r="A103" t="s">
        <v>34</v>
      </c>
      <c r="B103">
        <v>23045</v>
      </c>
      <c r="C103">
        <v>1266</v>
      </c>
      <c r="D103">
        <v>1277</v>
      </c>
      <c r="E103">
        <v>1324</v>
      </c>
      <c r="F103">
        <v>1356</v>
      </c>
      <c r="G103">
        <v>1369</v>
      </c>
      <c r="H103">
        <v>1402</v>
      </c>
      <c r="I103">
        <v>1412</v>
      </c>
      <c r="J103">
        <v>1430</v>
      </c>
      <c r="K103">
        <v>1418</v>
      </c>
      <c r="L103">
        <v>1427</v>
      </c>
      <c r="M103">
        <v>1435</v>
      </c>
      <c r="N103">
        <v>1444</v>
      </c>
    </row>
    <row r="104" spans="1:14" x14ac:dyDescent="0.3">
      <c r="A104" t="s">
        <v>34</v>
      </c>
      <c r="B104">
        <v>23047</v>
      </c>
      <c r="C104">
        <v>907</v>
      </c>
      <c r="D104">
        <v>896</v>
      </c>
      <c r="E104">
        <v>896</v>
      </c>
      <c r="F104">
        <v>891</v>
      </c>
      <c r="G104">
        <v>876</v>
      </c>
      <c r="H104">
        <v>857</v>
      </c>
      <c r="I104">
        <v>849</v>
      </c>
      <c r="J104">
        <v>850</v>
      </c>
      <c r="K104">
        <v>843</v>
      </c>
      <c r="L104">
        <v>849</v>
      </c>
      <c r="M104">
        <v>859</v>
      </c>
      <c r="N104">
        <v>880</v>
      </c>
    </row>
    <row r="105" spans="1:14" x14ac:dyDescent="0.3">
      <c r="A105" t="s">
        <v>34</v>
      </c>
      <c r="B105">
        <v>23050</v>
      </c>
      <c r="C105">
        <v>1496</v>
      </c>
      <c r="D105">
        <v>1495</v>
      </c>
      <c r="E105">
        <v>1502</v>
      </c>
      <c r="F105">
        <v>1516</v>
      </c>
      <c r="G105">
        <v>1493</v>
      </c>
      <c r="H105">
        <v>1482</v>
      </c>
      <c r="I105">
        <v>1480</v>
      </c>
      <c r="J105">
        <v>1483</v>
      </c>
      <c r="K105">
        <v>1458</v>
      </c>
      <c r="L105">
        <v>1457</v>
      </c>
      <c r="M105">
        <v>1452</v>
      </c>
      <c r="N105">
        <v>1460</v>
      </c>
    </row>
    <row r="106" spans="1:14" x14ac:dyDescent="0.3">
      <c r="A106" t="s">
        <v>34</v>
      </c>
      <c r="B106">
        <v>23052</v>
      </c>
      <c r="C106">
        <v>1019</v>
      </c>
      <c r="D106">
        <v>1022</v>
      </c>
      <c r="E106">
        <v>1026</v>
      </c>
      <c r="F106">
        <v>1038</v>
      </c>
      <c r="G106">
        <v>1053</v>
      </c>
      <c r="H106">
        <v>1058</v>
      </c>
      <c r="I106">
        <v>1065</v>
      </c>
      <c r="J106">
        <v>1062</v>
      </c>
      <c r="K106">
        <v>1060</v>
      </c>
      <c r="L106">
        <v>1061</v>
      </c>
      <c r="M106">
        <v>1072</v>
      </c>
      <c r="N106">
        <v>1091</v>
      </c>
    </row>
    <row r="107" spans="1:14" x14ac:dyDescent="0.3">
      <c r="A107" t="s">
        <v>34</v>
      </c>
      <c r="B107">
        <v>23060</v>
      </c>
      <c r="C107">
        <v>1088</v>
      </c>
      <c r="D107">
        <v>1080</v>
      </c>
      <c r="E107">
        <v>1077</v>
      </c>
      <c r="F107">
        <v>1052</v>
      </c>
      <c r="G107">
        <v>1051</v>
      </c>
      <c r="H107">
        <v>1037</v>
      </c>
      <c r="I107">
        <v>1017</v>
      </c>
      <c r="J107">
        <v>1002</v>
      </c>
      <c r="K107">
        <v>981</v>
      </c>
      <c r="L107">
        <v>977</v>
      </c>
      <c r="M107">
        <v>964</v>
      </c>
      <c r="N107">
        <v>958</v>
      </c>
    </row>
    <row r="108" spans="1:14" x14ac:dyDescent="0.3">
      <c r="A108" t="s">
        <v>34</v>
      </c>
      <c r="B108">
        <v>23062</v>
      </c>
      <c r="C108">
        <v>1282</v>
      </c>
      <c r="D108">
        <v>1237</v>
      </c>
      <c r="E108">
        <v>1234</v>
      </c>
      <c r="F108">
        <v>1215</v>
      </c>
      <c r="G108">
        <v>1206</v>
      </c>
      <c r="H108">
        <v>1176</v>
      </c>
      <c r="I108">
        <v>1151</v>
      </c>
      <c r="J108">
        <v>1132</v>
      </c>
      <c r="K108">
        <v>1101</v>
      </c>
      <c r="L108">
        <v>1094</v>
      </c>
      <c r="M108">
        <v>1073</v>
      </c>
      <c r="N108">
        <v>1066</v>
      </c>
    </row>
    <row r="109" spans="1:14" x14ac:dyDescent="0.3">
      <c r="A109" t="s">
        <v>34</v>
      </c>
      <c r="B109">
        <v>23064</v>
      </c>
      <c r="C109">
        <v>386</v>
      </c>
      <c r="D109">
        <v>373</v>
      </c>
      <c r="E109">
        <v>371</v>
      </c>
      <c r="F109">
        <v>368</v>
      </c>
      <c r="G109">
        <v>372</v>
      </c>
      <c r="H109">
        <v>367</v>
      </c>
      <c r="I109">
        <v>370</v>
      </c>
      <c r="J109">
        <v>371</v>
      </c>
      <c r="K109">
        <v>367</v>
      </c>
      <c r="L109">
        <v>370</v>
      </c>
      <c r="M109">
        <v>364</v>
      </c>
      <c r="N109">
        <v>362</v>
      </c>
    </row>
    <row r="110" spans="1:14" x14ac:dyDescent="0.3">
      <c r="A110" t="s">
        <v>34</v>
      </c>
      <c r="B110">
        <v>23077</v>
      </c>
      <c r="C110">
        <v>1896</v>
      </c>
      <c r="D110">
        <v>1925</v>
      </c>
      <c r="E110">
        <v>1934</v>
      </c>
      <c r="F110">
        <v>1940</v>
      </c>
      <c r="G110">
        <v>1912</v>
      </c>
      <c r="H110">
        <v>1894</v>
      </c>
      <c r="I110">
        <v>1876</v>
      </c>
      <c r="J110">
        <v>1849</v>
      </c>
      <c r="K110">
        <v>1828</v>
      </c>
      <c r="L110">
        <v>1799</v>
      </c>
      <c r="M110">
        <v>1796</v>
      </c>
      <c r="N110">
        <v>1803</v>
      </c>
    </row>
    <row r="111" spans="1:14" x14ac:dyDescent="0.3">
      <c r="A111" t="s">
        <v>34</v>
      </c>
      <c r="B111">
        <v>23081</v>
      </c>
      <c r="C111">
        <v>807</v>
      </c>
      <c r="D111">
        <v>785</v>
      </c>
      <c r="E111">
        <v>792</v>
      </c>
      <c r="F111">
        <v>787</v>
      </c>
      <c r="G111">
        <v>763</v>
      </c>
      <c r="H111">
        <v>766</v>
      </c>
      <c r="I111">
        <v>746</v>
      </c>
      <c r="J111">
        <v>731</v>
      </c>
      <c r="K111">
        <v>707</v>
      </c>
      <c r="L111">
        <v>687</v>
      </c>
      <c r="M111">
        <v>685</v>
      </c>
      <c r="N111">
        <v>674</v>
      </c>
    </row>
    <row r="112" spans="1:14" x14ac:dyDescent="0.3">
      <c r="A112" t="s">
        <v>34</v>
      </c>
      <c r="B112">
        <v>23086</v>
      </c>
      <c r="C112">
        <v>1284</v>
      </c>
      <c r="D112">
        <v>1315</v>
      </c>
      <c r="E112">
        <v>1343</v>
      </c>
      <c r="F112">
        <v>1322</v>
      </c>
      <c r="G112">
        <v>1340</v>
      </c>
      <c r="H112">
        <v>1391</v>
      </c>
      <c r="I112">
        <v>1375</v>
      </c>
      <c r="J112">
        <v>1384</v>
      </c>
      <c r="K112">
        <v>1392</v>
      </c>
      <c r="L112">
        <v>1408</v>
      </c>
      <c r="M112">
        <v>1402</v>
      </c>
      <c r="N112">
        <v>1387</v>
      </c>
    </row>
    <row r="113" spans="1:14" x14ac:dyDescent="0.3">
      <c r="A113" t="s">
        <v>34</v>
      </c>
      <c r="B113">
        <v>23088</v>
      </c>
      <c r="C113">
        <v>3275</v>
      </c>
      <c r="D113">
        <v>3376</v>
      </c>
      <c r="E113">
        <v>3477</v>
      </c>
      <c r="F113">
        <v>3541</v>
      </c>
      <c r="G113">
        <v>3632</v>
      </c>
      <c r="H113">
        <v>3679</v>
      </c>
      <c r="I113">
        <v>3683</v>
      </c>
      <c r="J113">
        <v>3705</v>
      </c>
      <c r="K113">
        <v>3690</v>
      </c>
      <c r="L113">
        <v>3716</v>
      </c>
      <c r="M113">
        <v>3694</v>
      </c>
      <c r="N113">
        <v>3701</v>
      </c>
    </row>
    <row r="114" spans="1:14" x14ac:dyDescent="0.3">
      <c r="A114" t="s">
        <v>34</v>
      </c>
      <c r="B114">
        <v>23094</v>
      </c>
      <c r="C114">
        <v>1708</v>
      </c>
      <c r="D114">
        <v>1715</v>
      </c>
      <c r="E114">
        <v>1710</v>
      </c>
      <c r="F114">
        <v>1708</v>
      </c>
      <c r="G114">
        <v>1678</v>
      </c>
      <c r="H114">
        <v>1632</v>
      </c>
      <c r="I114">
        <v>1601</v>
      </c>
      <c r="J114">
        <v>1576</v>
      </c>
      <c r="K114">
        <v>1559</v>
      </c>
      <c r="L114">
        <v>1559</v>
      </c>
      <c r="M114">
        <v>1572</v>
      </c>
      <c r="N114">
        <v>1590</v>
      </c>
    </row>
    <row r="115" spans="1:14" x14ac:dyDescent="0.3">
      <c r="A115" t="s">
        <v>34</v>
      </c>
      <c r="B115">
        <v>23096</v>
      </c>
      <c r="C115">
        <v>1715</v>
      </c>
      <c r="D115">
        <v>1707</v>
      </c>
      <c r="E115">
        <v>1672</v>
      </c>
      <c r="F115">
        <v>1648</v>
      </c>
      <c r="G115">
        <v>1582</v>
      </c>
      <c r="H115">
        <v>1566</v>
      </c>
      <c r="I115">
        <v>1544</v>
      </c>
      <c r="J115">
        <v>1473</v>
      </c>
      <c r="K115">
        <v>1455</v>
      </c>
      <c r="L115">
        <v>1427</v>
      </c>
      <c r="M115">
        <v>1422</v>
      </c>
      <c r="N115">
        <v>1406</v>
      </c>
    </row>
    <row r="116" spans="1:14" x14ac:dyDescent="0.3">
      <c r="A116" t="s">
        <v>34</v>
      </c>
      <c r="B116">
        <v>23097</v>
      </c>
      <c r="C116">
        <v>731</v>
      </c>
      <c r="D116">
        <v>731</v>
      </c>
      <c r="E116">
        <v>735</v>
      </c>
      <c r="F116">
        <v>751</v>
      </c>
      <c r="G116">
        <v>763</v>
      </c>
      <c r="H116">
        <v>762</v>
      </c>
      <c r="I116">
        <v>771</v>
      </c>
      <c r="J116">
        <v>769</v>
      </c>
      <c r="K116">
        <v>771</v>
      </c>
      <c r="L116">
        <v>768</v>
      </c>
      <c r="M116">
        <v>767</v>
      </c>
      <c r="N116">
        <v>766</v>
      </c>
    </row>
    <row r="117" spans="1:14" x14ac:dyDescent="0.3">
      <c r="A117" t="s">
        <v>34</v>
      </c>
      <c r="B117">
        <v>23098</v>
      </c>
      <c r="C117">
        <v>308</v>
      </c>
      <c r="D117">
        <v>315</v>
      </c>
      <c r="E117">
        <v>317</v>
      </c>
      <c r="F117">
        <v>324</v>
      </c>
      <c r="G117">
        <v>323</v>
      </c>
      <c r="H117">
        <v>320</v>
      </c>
      <c r="I117">
        <v>308</v>
      </c>
      <c r="J117">
        <v>299</v>
      </c>
      <c r="K117">
        <v>292</v>
      </c>
      <c r="L117">
        <v>282</v>
      </c>
      <c r="M117">
        <v>275</v>
      </c>
      <c r="N117">
        <v>270</v>
      </c>
    </row>
    <row r="118" spans="1:14" x14ac:dyDescent="0.3">
      <c r="A118" t="s">
        <v>34</v>
      </c>
      <c r="B118">
        <v>23099</v>
      </c>
      <c r="C118">
        <v>487</v>
      </c>
      <c r="D118">
        <v>479</v>
      </c>
      <c r="E118">
        <v>476</v>
      </c>
      <c r="F118">
        <v>462</v>
      </c>
      <c r="G118">
        <v>446</v>
      </c>
      <c r="H118">
        <v>424</v>
      </c>
      <c r="I118">
        <v>408</v>
      </c>
      <c r="J118">
        <v>398</v>
      </c>
      <c r="K118">
        <v>387</v>
      </c>
      <c r="L118">
        <v>385</v>
      </c>
      <c r="M118">
        <v>385</v>
      </c>
      <c r="N118">
        <v>386</v>
      </c>
    </row>
    <row r="119" spans="1:14" x14ac:dyDescent="0.3">
      <c r="A119" t="s">
        <v>34</v>
      </c>
      <c r="B119">
        <v>23100</v>
      </c>
      <c r="C119">
        <v>268</v>
      </c>
      <c r="D119">
        <v>273</v>
      </c>
      <c r="E119">
        <v>276</v>
      </c>
      <c r="F119">
        <v>281</v>
      </c>
      <c r="G119">
        <v>280</v>
      </c>
      <c r="H119">
        <v>278</v>
      </c>
      <c r="I119">
        <v>267</v>
      </c>
      <c r="J119">
        <v>259</v>
      </c>
      <c r="K119">
        <v>253</v>
      </c>
      <c r="L119">
        <v>245</v>
      </c>
      <c r="M119">
        <v>239</v>
      </c>
      <c r="N119">
        <v>235</v>
      </c>
    </row>
    <row r="120" spans="1:14" x14ac:dyDescent="0.3">
      <c r="A120" t="s">
        <v>34</v>
      </c>
      <c r="B120">
        <v>23101</v>
      </c>
      <c r="C120">
        <v>1159</v>
      </c>
      <c r="D120">
        <v>1174</v>
      </c>
      <c r="E120">
        <v>1199</v>
      </c>
      <c r="F120">
        <v>1246</v>
      </c>
      <c r="G120">
        <v>1259</v>
      </c>
      <c r="H120">
        <v>1270</v>
      </c>
      <c r="I120">
        <v>1279</v>
      </c>
      <c r="J120">
        <v>1261</v>
      </c>
      <c r="K120">
        <v>1239</v>
      </c>
      <c r="L120">
        <v>1214</v>
      </c>
      <c r="M120">
        <v>1205</v>
      </c>
      <c r="N120">
        <v>1181</v>
      </c>
    </row>
    <row r="121" spans="1:14" x14ac:dyDescent="0.3">
      <c r="A121" t="s">
        <v>34</v>
      </c>
      <c r="B121">
        <v>23102</v>
      </c>
      <c r="C121">
        <v>1275</v>
      </c>
      <c r="D121">
        <v>1300</v>
      </c>
      <c r="E121">
        <v>1344</v>
      </c>
      <c r="F121">
        <v>1379</v>
      </c>
      <c r="G121">
        <v>1402</v>
      </c>
      <c r="H121">
        <v>1419</v>
      </c>
      <c r="I121">
        <v>1427</v>
      </c>
      <c r="J121">
        <v>1434</v>
      </c>
      <c r="K121">
        <v>1408</v>
      </c>
      <c r="L121">
        <v>1408</v>
      </c>
      <c r="M121">
        <v>1410</v>
      </c>
      <c r="N121">
        <v>1404</v>
      </c>
    </row>
    <row r="122" spans="1:14" x14ac:dyDescent="0.3">
      <c r="A122" t="s">
        <v>34</v>
      </c>
      <c r="B122">
        <v>23103</v>
      </c>
      <c r="C122">
        <v>1026</v>
      </c>
      <c r="D122">
        <v>1030</v>
      </c>
      <c r="E122">
        <v>1036</v>
      </c>
      <c r="F122">
        <v>1028</v>
      </c>
      <c r="G122">
        <v>1020</v>
      </c>
      <c r="H122">
        <v>1009</v>
      </c>
      <c r="I122">
        <v>1000</v>
      </c>
      <c r="J122">
        <v>982</v>
      </c>
      <c r="K122">
        <v>964</v>
      </c>
      <c r="L122">
        <v>961</v>
      </c>
      <c r="M122">
        <v>963</v>
      </c>
      <c r="N122">
        <v>975</v>
      </c>
    </row>
    <row r="123" spans="1:14" x14ac:dyDescent="0.3">
      <c r="A123" t="s">
        <v>34</v>
      </c>
      <c r="B123">
        <v>23104</v>
      </c>
      <c r="C123">
        <v>817</v>
      </c>
      <c r="D123">
        <v>830</v>
      </c>
      <c r="E123">
        <v>829</v>
      </c>
      <c r="F123">
        <v>849</v>
      </c>
      <c r="G123">
        <v>858</v>
      </c>
      <c r="H123">
        <v>856</v>
      </c>
      <c r="I123">
        <v>846</v>
      </c>
      <c r="J123">
        <v>852</v>
      </c>
      <c r="K123">
        <v>848</v>
      </c>
      <c r="L123">
        <v>846</v>
      </c>
      <c r="M123">
        <v>843</v>
      </c>
      <c r="N123">
        <v>841</v>
      </c>
    </row>
    <row r="124" spans="1:14" x14ac:dyDescent="0.3">
      <c r="A124" t="s">
        <v>34</v>
      </c>
      <c r="B124">
        <v>23105</v>
      </c>
      <c r="C124">
        <v>820</v>
      </c>
      <c r="D124">
        <v>810</v>
      </c>
      <c r="E124">
        <v>805</v>
      </c>
      <c r="F124">
        <v>799</v>
      </c>
      <c r="G124">
        <v>792</v>
      </c>
      <c r="H124">
        <v>805</v>
      </c>
      <c r="I124">
        <v>797</v>
      </c>
      <c r="J124">
        <v>798</v>
      </c>
      <c r="K124">
        <v>793</v>
      </c>
      <c r="L124">
        <v>804</v>
      </c>
      <c r="M124">
        <v>801</v>
      </c>
      <c r="N124">
        <v>801</v>
      </c>
    </row>
    <row r="125" spans="1:14" x14ac:dyDescent="0.3">
      <c r="A125" t="s">
        <v>34</v>
      </c>
      <c r="B125">
        <v>24001</v>
      </c>
      <c r="C125">
        <v>1924</v>
      </c>
      <c r="D125">
        <v>1962</v>
      </c>
      <c r="E125">
        <v>2000</v>
      </c>
      <c r="F125">
        <v>2002</v>
      </c>
      <c r="G125">
        <v>2027</v>
      </c>
      <c r="H125">
        <v>2048</v>
      </c>
      <c r="I125">
        <v>2054</v>
      </c>
      <c r="J125">
        <v>2069</v>
      </c>
      <c r="K125">
        <v>2067</v>
      </c>
      <c r="L125">
        <v>2072</v>
      </c>
      <c r="M125">
        <v>2043</v>
      </c>
      <c r="N125">
        <v>2063</v>
      </c>
    </row>
    <row r="126" spans="1:14" x14ac:dyDescent="0.3">
      <c r="A126" t="s">
        <v>34</v>
      </c>
      <c r="B126">
        <v>24007</v>
      </c>
      <c r="C126">
        <v>615</v>
      </c>
      <c r="D126">
        <v>597</v>
      </c>
      <c r="E126">
        <v>583</v>
      </c>
      <c r="F126">
        <v>550</v>
      </c>
      <c r="G126">
        <v>543</v>
      </c>
      <c r="H126">
        <v>538</v>
      </c>
      <c r="I126">
        <v>548</v>
      </c>
      <c r="J126">
        <v>553</v>
      </c>
      <c r="K126">
        <v>554</v>
      </c>
      <c r="L126">
        <v>564</v>
      </c>
      <c r="M126">
        <v>566</v>
      </c>
      <c r="N126">
        <v>572</v>
      </c>
    </row>
    <row r="127" spans="1:14" x14ac:dyDescent="0.3">
      <c r="A127" t="s">
        <v>34</v>
      </c>
      <c r="B127">
        <v>24008</v>
      </c>
      <c r="C127">
        <v>371</v>
      </c>
      <c r="D127">
        <v>364</v>
      </c>
      <c r="E127">
        <v>353</v>
      </c>
      <c r="F127">
        <v>343</v>
      </c>
      <c r="G127">
        <v>337</v>
      </c>
      <c r="H127">
        <v>332</v>
      </c>
      <c r="I127">
        <v>330</v>
      </c>
      <c r="J127">
        <v>329</v>
      </c>
      <c r="K127">
        <v>334</v>
      </c>
      <c r="L127">
        <v>331</v>
      </c>
      <c r="M127">
        <v>335</v>
      </c>
      <c r="N127">
        <v>337</v>
      </c>
    </row>
    <row r="128" spans="1:14" x14ac:dyDescent="0.3">
      <c r="A128" t="s">
        <v>34</v>
      </c>
      <c r="B128">
        <v>24009</v>
      </c>
      <c r="C128">
        <v>625</v>
      </c>
      <c r="D128">
        <v>644</v>
      </c>
      <c r="E128">
        <v>640</v>
      </c>
      <c r="F128">
        <v>657</v>
      </c>
      <c r="G128">
        <v>669</v>
      </c>
      <c r="H128">
        <v>684</v>
      </c>
      <c r="I128">
        <v>678</v>
      </c>
      <c r="J128">
        <v>668</v>
      </c>
      <c r="K128">
        <v>658</v>
      </c>
      <c r="L128">
        <v>645</v>
      </c>
      <c r="M128">
        <v>627</v>
      </c>
      <c r="N128">
        <v>614</v>
      </c>
    </row>
    <row r="129" spans="1:14" x14ac:dyDescent="0.3">
      <c r="A129" t="s">
        <v>34</v>
      </c>
      <c r="B129">
        <v>24011</v>
      </c>
      <c r="C129">
        <v>636</v>
      </c>
      <c r="D129">
        <v>620</v>
      </c>
      <c r="E129">
        <v>575</v>
      </c>
      <c r="F129">
        <v>557</v>
      </c>
      <c r="G129">
        <v>528</v>
      </c>
      <c r="H129">
        <v>509</v>
      </c>
      <c r="I129">
        <v>474</v>
      </c>
      <c r="J129">
        <v>469</v>
      </c>
      <c r="K129">
        <v>459</v>
      </c>
      <c r="L129">
        <v>459</v>
      </c>
      <c r="M129">
        <v>458</v>
      </c>
      <c r="N129">
        <v>461</v>
      </c>
    </row>
    <row r="130" spans="1:14" x14ac:dyDescent="0.3">
      <c r="A130" t="s">
        <v>34</v>
      </c>
      <c r="B130">
        <v>24014</v>
      </c>
      <c r="C130">
        <v>791</v>
      </c>
      <c r="D130">
        <v>780</v>
      </c>
      <c r="E130">
        <v>750</v>
      </c>
      <c r="F130">
        <v>751</v>
      </c>
      <c r="G130">
        <v>768</v>
      </c>
      <c r="H130">
        <v>795</v>
      </c>
      <c r="I130">
        <v>817</v>
      </c>
      <c r="J130">
        <v>835</v>
      </c>
      <c r="K130">
        <v>844</v>
      </c>
      <c r="L130">
        <v>846</v>
      </c>
      <c r="M130">
        <v>838</v>
      </c>
      <c r="N130">
        <v>827</v>
      </c>
    </row>
    <row r="131" spans="1:14" x14ac:dyDescent="0.3">
      <c r="A131" t="s">
        <v>34</v>
      </c>
      <c r="B131">
        <v>24016</v>
      </c>
      <c r="C131">
        <v>631</v>
      </c>
      <c r="D131">
        <v>624</v>
      </c>
      <c r="E131">
        <v>618</v>
      </c>
      <c r="F131">
        <v>610</v>
      </c>
      <c r="G131">
        <v>586</v>
      </c>
      <c r="H131">
        <v>570</v>
      </c>
      <c r="I131">
        <v>547</v>
      </c>
      <c r="J131">
        <v>543</v>
      </c>
      <c r="K131">
        <v>534</v>
      </c>
      <c r="L131">
        <v>530</v>
      </c>
      <c r="M131">
        <v>519</v>
      </c>
      <c r="N131">
        <v>521</v>
      </c>
    </row>
    <row r="132" spans="1:14" x14ac:dyDescent="0.3">
      <c r="A132" t="s">
        <v>34</v>
      </c>
      <c r="B132">
        <v>24020</v>
      </c>
      <c r="C132">
        <v>1551</v>
      </c>
      <c r="D132">
        <v>1540</v>
      </c>
      <c r="E132">
        <v>1536</v>
      </c>
      <c r="F132">
        <v>1505</v>
      </c>
      <c r="G132">
        <v>1462</v>
      </c>
      <c r="H132">
        <v>1434</v>
      </c>
      <c r="I132">
        <v>1418</v>
      </c>
      <c r="J132">
        <v>1402</v>
      </c>
      <c r="K132">
        <v>1378</v>
      </c>
      <c r="L132">
        <v>1365</v>
      </c>
      <c r="M132">
        <v>1371</v>
      </c>
      <c r="N132">
        <v>1379</v>
      </c>
    </row>
    <row r="133" spans="1:14" x14ac:dyDescent="0.3">
      <c r="A133" t="s">
        <v>34</v>
      </c>
      <c r="B133">
        <v>24028</v>
      </c>
      <c r="C133">
        <v>351</v>
      </c>
      <c r="D133">
        <v>351</v>
      </c>
      <c r="E133">
        <v>345</v>
      </c>
      <c r="F133">
        <v>337</v>
      </c>
      <c r="G133">
        <v>321</v>
      </c>
      <c r="H133">
        <v>314</v>
      </c>
      <c r="I133">
        <v>307</v>
      </c>
      <c r="J133">
        <v>300</v>
      </c>
      <c r="K133">
        <v>294</v>
      </c>
      <c r="L133">
        <v>292</v>
      </c>
      <c r="M133">
        <v>294</v>
      </c>
      <c r="N133">
        <v>290</v>
      </c>
    </row>
    <row r="134" spans="1:14" x14ac:dyDescent="0.3">
      <c r="A134" t="s">
        <v>34</v>
      </c>
      <c r="B134">
        <v>24033</v>
      </c>
      <c r="C134">
        <v>1014</v>
      </c>
      <c r="D134">
        <v>960</v>
      </c>
      <c r="E134">
        <v>942</v>
      </c>
      <c r="F134">
        <v>927</v>
      </c>
      <c r="G134">
        <v>891</v>
      </c>
      <c r="H134">
        <v>889</v>
      </c>
      <c r="I134">
        <v>868</v>
      </c>
      <c r="J134">
        <v>871</v>
      </c>
      <c r="K134">
        <v>861</v>
      </c>
      <c r="L134">
        <v>852</v>
      </c>
      <c r="M134">
        <v>855</v>
      </c>
      <c r="N134">
        <v>848</v>
      </c>
    </row>
    <row r="135" spans="1:14" x14ac:dyDescent="0.3">
      <c r="A135" t="s">
        <v>34</v>
      </c>
      <c r="B135">
        <v>24038</v>
      </c>
      <c r="C135">
        <v>1256</v>
      </c>
      <c r="D135">
        <v>1253</v>
      </c>
      <c r="E135">
        <v>1237</v>
      </c>
      <c r="F135">
        <v>1271</v>
      </c>
      <c r="G135">
        <v>1273</v>
      </c>
      <c r="H135">
        <v>1290</v>
      </c>
      <c r="I135">
        <v>1314</v>
      </c>
      <c r="J135">
        <v>1311</v>
      </c>
      <c r="K135">
        <v>1324</v>
      </c>
      <c r="L135">
        <v>1320</v>
      </c>
      <c r="M135">
        <v>1329</v>
      </c>
      <c r="N135">
        <v>1328</v>
      </c>
    </row>
    <row r="136" spans="1:14" x14ac:dyDescent="0.3">
      <c r="A136" t="s">
        <v>34</v>
      </c>
      <c r="B136">
        <v>24041</v>
      </c>
      <c r="C136">
        <v>593</v>
      </c>
      <c r="D136">
        <v>610</v>
      </c>
      <c r="E136">
        <v>619</v>
      </c>
      <c r="F136">
        <v>626</v>
      </c>
      <c r="G136">
        <v>623</v>
      </c>
      <c r="H136">
        <v>629</v>
      </c>
      <c r="I136">
        <v>619</v>
      </c>
      <c r="J136">
        <v>610</v>
      </c>
      <c r="K136">
        <v>607</v>
      </c>
      <c r="L136">
        <v>590</v>
      </c>
      <c r="M136">
        <v>581</v>
      </c>
      <c r="N136">
        <v>580</v>
      </c>
    </row>
    <row r="137" spans="1:14" x14ac:dyDescent="0.3">
      <c r="A137" t="s">
        <v>34</v>
      </c>
      <c r="B137">
        <v>24043</v>
      </c>
      <c r="C137">
        <v>606</v>
      </c>
      <c r="D137">
        <v>613</v>
      </c>
      <c r="E137">
        <v>620</v>
      </c>
      <c r="F137">
        <v>621</v>
      </c>
      <c r="G137">
        <v>598</v>
      </c>
      <c r="H137">
        <v>580</v>
      </c>
      <c r="I137">
        <v>550</v>
      </c>
      <c r="J137">
        <v>535</v>
      </c>
      <c r="K137">
        <v>513</v>
      </c>
      <c r="L137">
        <v>503</v>
      </c>
      <c r="M137">
        <v>504</v>
      </c>
      <c r="N137">
        <v>512</v>
      </c>
    </row>
    <row r="138" spans="1:14" x14ac:dyDescent="0.3">
      <c r="A138" t="s">
        <v>34</v>
      </c>
      <c r="B138">
        <v>24045</v>
      </c>
      <c r="C138">
        <v>727</v>
      </c>
      <c r="D138">
        <v>749</v>
      </c>
      <c r="E138">
        <v>768</v>
      </c>
      <c r="F138">
        <v>794</v>
      </c>
      <c r="G138">
        <v>809</v>
      </c>
      <c r="H138">
        <v>808</v>
      </c>
      <c r="I138">
        <v>795</v>
      </c>
      <c r="J138">
        <v>777</v>
      </c>
      <c r="K138">
        <v>761</v>
      </c>
      <c r="L138">
        <v>751</v>
      </c>
      <c r="M138">
        <v>739</v>
      </c>
      <c r="N138">
        <v>731</v>
      </c>
    </row>
    <row r="139" spans="1:14" x14ac:dyDescent="0.3">
      <c r="A139" t="s">
        <v>34</v>
      </c>
      <c r="B139">
        <v>24048</v>
      </c>
      <c r="C139">
        <v>969</v>
      </c>
      <c r="D139">
        <v>938</v>
      </c>
      <c r="E139">
        <v>890</v>
      </c>
      <c r="F139">
        <v>863</v>
      </c>
      <c r="G139">
        <v>838</v>
      </c>
      <c r="H139">
        <v>827</v>
      </c>
      <c r="I139">
        <v>804</v>
      </c>
      <c r="J139">
        <v>791</v>
      </c>
      <c r="K139">
        <v>786</v>
      </c>
      <c r="L139">
        <v>786</v>
      </c>
      <c r="M139">
        <v>780</v>
      </c>
      <c r="N139">
        <v>776</v>
      </c>
    </row>
    <row r="140" spans="1:14" x14ac:dyDescent="0.3">
      <c r="A140" t="s">
        <v>34</v>
      </c>
      <c r="B140">
        <v>24054</v>
      </c>
      <c r="C140">
        <v>360</v>
      </c>
      <c r="D140">
        <v>353</v>
      </c>
      <c r="E140">
        <v>354</v>
      </c>
      <c r="F140">
        <v>342</v>
      </c>
      <c r="G140">
        <v>330</v>
      </c>
      <c r="H140">
        <v>325</v>
      </c>
      <c r="I140">
        <v>325</v>
      </c>
      <c r="J140">
        <v>329</v>
      </c>
      <c r="K140">
        <v>323</v>
      </c>
      <c r="L140">
        <v>324</v>
      </c>
      <c r="M140">
        <v>327</v>
      </c>
      <c r="N140">
        <v>319</v>
      </c>
    </row>
    <row r="141" spans="1:14" x14ac:dyDescent="0.3">
      <c r="A141" t="s">
        <v>34</v>
      </c>
      <c r="B141">
        <v>24055</v>
      </c>
      <c r="C141">
        <v>1252</v>
      </c>
      <c r="D141">
        <v>1258</v>
      </c>
      <c r="E141">
        <v>1257</v>
      </c>
      <c r="F141">
        <v>1259</v>
      </c>
      <c r="G141">
        <v>1268</v>
      </c>
      <c r="H141">
        <v>1264</v>
      </c>
      <c r="I141">
        <v>1249</v>
      </c>
      <c r="J141">
        <v>1248</v>
      </c>
      <c r="K141">
        <v>1257</v>
      </c>
      <c r="L141">
        <v>1255</v>
      </c>
      <c r="M141">
        <v>1243</v>
      </c>
      <c r="N141">
        <v>1253</v>
      </c>
    </row>
    <row r="142" spans="1:14" x14ac:dyDescent="0.3">
      <c r="A142" t="s">
        <v>34</v>
      </c>
      <c r="B142">
        <v>24059</v>
      </c>
      <c r="C142">
        <v>1184</v>
      </c>
      <c r="D142">
        <v>1192</v>
      </c>
      <c r="E142">
        <v>1186</v>
      </c>
      <c r="F142">
        <v>1205</v>
      </c>
      <c r="G142">
        <v>1192</v>
      </c>
      <c r="H142">
        <v>1196</v>
      </c>
      <c r="I142">
        <v>1172</v>
      </c>
      <c r="J142">
        <v>1171</v>
      </c>
      <c r="K142">
        <v>1171</v>
      </c>
      <c r="L142">
        <v>1154</v>
      </c>
      <c r="M142">
        <v>1118</v>
      </c>
      <c r="N142">
        <v>1094</v>
      </c>
    </row>
    <row r="143" spans="1:14" x14ac:dyDescent="0.3">
      <c r="A143" t="s">
        <v>34</v>
      </c>
      <c r="B143">
        <v>24062</v>
      </c>
      <c r="C143">
        <v>6608</v>
      </c>
      <c r="D143">
        <v>6519</v>
      </c>
      <c r="E143">
        <v>6367</v>
      </c>
      <c r="F143">
        <v>6338</v>
      </c>
      <c r="G143">
        <v>6268</v>
      </c>
      <c r="H143">
        <v>6162</v>
      </c>
      <c r="I143">
        <v>6096</v>
      </c>
      <c r="J143">
        <v>6071</v>
      </c>
      <c r="K143">
        <v>6108</v>
      </c>
      <c r="L143">
        <v>6117</v>
      </c>
      <c r="M143">
        <v>6119</v>
      </c>
      <c r="N143">
        <v>6165</v>
      </c>
    </row>
    <row r="144" spans="1:14" x14ac:dyDescent="0.3">
      <c r="A144" t="s">
        <v>34</v>
      </c>
      <c r="B144">
        <v>24066</v>
      </c>
      <c r="C144">
        <v>877</v>
      </c>
      <c r="D144">
        <v>871</v>
      </c>
      <c r="E144">
        <v>864</v>
      </c>
      <c r="F144">
        <v>896</v>
      </c>
      <c r="G144">
        <v>915</v>
      </c>
      <c r="H144">
        <v>928</v>
      </c>
      <c r="I144">
        <v>932</v>
      </c>
      <c r="J144">
        <v>948</v>
      </c>
      <c r="K144">
        <v>969</v>
      </c>
      <c r="L144">
        <v>961</v>
      </c>
      <c r="M144">
        <v>961</v>
      </c>
      <c r="N144">
        <v>964</v>
      </c>
    </row>
    <row r="145" spans="1:14" x14ac:dyDescent="0.3">
      <c r="A145" t="s">
        <v>34</v>
      </c>
      <c r="B145">
        <v>24086</v>
      </c>
      <c r="C145">
        <v>777</v>
      </c>
      <c r="D145">
        <v>768</v>
      </c>
      <c r="E145">
        <v>776</v>
      </c>
      <c r="F145">
        <v>790</v>
      </c>
      <c r="G145">
        <v>790</v>
      </c>
      <c r="H145">
        <v>797</v>
      </c>
      <c r="I145">
        <v>777</v>
      </c>
      <c r="J145">
        <v>764</v>
      </c>
      <c r="K145">
        <v>749</v>
      </c>
      <c r="L145">
        <v>720</v>
      </c>
      <c r="M145">
        <v>714</v>
      </c>
      <c r="N145">
        <v>699</v>
      </c>
    </row>
    <row r="146" spans="1:14" x14ac:dyDescent="0.3">
      <c r="A146" t="s">
        <v>34</v>
      </c>
      <c r="B146">
        <v>24094</v>
      </c>
      <c r="C146">
        <v>1127</v>
      </c>
      <c r="D146">
        <v>1106</v>
      </c>
      <c r="E146">
        <v>1073</v>
      </c>
      <c r="F146">
        <v>1075</v>
      </c>
      <c r="G146">
        <v>1047</v>
      </c>
      <c r="H146">
        <v>1010</v>
      </c>
      <c r="I146">
        <v>1000</v>
      </c>
      <c r="J146">
        <v>993</v>
      </c>
      <c r="K146">
        <v>988</v>
      </c>
      <c r="L146">
        <v>969</v>
      </c>
      <c r="M146">
        <v>968</v>
      </c>
      <c r="N146">
        <v>971</v>
      </c>
    </row>
    <row r="147" spans="1:14" x14ac:dyDescent="0.3">
      <c r="A147" t="s">
        <v>34</v>
      </c>
      <c r="B147">
        <v>24104</v>
      </c>
      <c r="C147">
        <v>1156</v>
      </c>
      <c r="D147">
        <v>1188</v>
      </c>
      <c r="E147">
        <v>1194</v>
      </c>
      <c r="F147">
        <v>1188</v>
      </c>
      <c r="G147">
        <v>1221</v>
      </c>
      <c r="H147">
        <v>1231</v>
      </c>
      <c r="I147">
        <v>1229</v>
      </c>
      <c r="J147">
        <v>1218</v>
      </c>
      <c r="K147">
        <v>1217</v>
      </c>
      <c r="L147">
        <v>1218</v>
      </c>
      <c r="M147">
        <v>1216</v>
      </c>
      <c r="N147">
        <v>1228</v>
      </c>
    </row>
    <row r="148" spans="1:14" x14ac:dyDescent="0.3">
      <c r="A148" t="s">
        <v>34</v>
      </c>
      <c r="B148">
        <v>24107</v>
      </c>
      <c r="C148">
        <v>2096</v>
      </c>
      <c r="D148">
        <v>2096</v>
      </c>
      <c r="E148">
        <v>2076</v>
      </c>
      <c r="F148">
        <v>2143</v>
      </c>
      <c r="G148">
        <v>2164</v>
      </c>
      <c r="H148">
        <v>2138</v>
      </c>
      <c r="I148">
        <v>2112</v>
      </c>
      <c r="J148">
        <v>2112</v>
      </c>
      <c r="K148">
        <v>2112</v>
      </c>
      <c r="L148">
        <v>2074</v>
      </c>
      <c r="M148">
        <v>2054</v>
      </c>
      <c r="N148">
        <v>2055</v>
      </c>
    </row>
    <row r="149" spans="1:14" x14ac:dyDescent="0.3">
      <c r="A149" t="s">
        <v>34</v>
      </c>
      <c r="B149">
        <v>24109</v>
      </c>
      <c r="C149">
        <v>653</v>
      </c>
      <c r="D149">
        <v>634</v>
      </c>
      <c r="E149">
        <v>631</v>
      </c>
      <c r="F149">
        <v>608</v>
      </c>
      <c r="G149">
        <v>576</v>
      </c>
      <c r="H149">
        <v>556</v>
      </c>
      <c r="I149">
        <v>534</v>
      </c>
      <c r="J149">
        <v>528</v>
      </c>
      <c r="K149">
        <v>516</v>
      </c>
      <c r="L149">
        <v>517</v>
      </c>
      <c r="M149">
        <v>523</v>
      </c>
      <c r="N149">
        <v>533</v>
      </c>
    </row>
    <row r="150" spans="1:14" x14ac:dyDescent="0.3">
      <c r="A150" t="s">
        <v>34</v>
      </c>
      <c r="B150">
        <v>24130</v>
      </c>
      <c r="C150">
        <v>515</v>
      </c>
      <c r="D150">
        <v>515</v>
      </c>
      <c r="E150">
        <v>507</v>
      </c>
      <c r="F150">
        <v>495</v>
      </c>
      <c r="G150">
        <v>471</v>
      </c>
      <c r="H150">
        <v>461</v>
      </c>
      <c r="I150">
        <v>450</v>
      </c>
      <c r="J150">
        <v>441</v>
      </c>
      <c r="K150">
        <v>432</v>
      </c>
      <c r="L150">
        <v>430</v>
      </c>
      <c r="M150">
        <v>432</v>
      </c>
      <c r="N150">
        <v>425</v>
      </c>
    </row>
    <row r="151" spans="1:14" x14ac:dyDescent="0.3">
      <c r="A151" t="s">
        <v>34</v>
      </c>
      <c r="B151">
        <v>24133</v>
      </c>
      <c r="C151">
        <v>274</v>
      </c>
      <c r="D151">
        <v>274</v>
      </c>
      <c r="E151">
        <v>269</v>
      </c>
      <c r="F151">
        <v>263</v>
      </c>
      <c r="G151">
        <v>250</v>
      </c>
      <c r="H151">
        <v>245</v>
      </c>
      <c r="I151">
        <v>239</v>
      </c>
      <c r="J151">
        <v>234</v>
      </c>
      <c r="K151">
        <v>229</v>
      </c>
      <c r="L151">
        <v>228</v>
      </c>
      <c r="M151">
        <v>229</v>
      </c>
      <c r="N151">
        <v>226</v>
      </c>
    </row>
    <row r="152" spans="1:14" x14ac:dyDescent="0.3">
      <c r="A152" t="s">
        <v>34</v>
      </c>
      <c r="B152">
        <v>24134</v>
      </c>
      <c r="C152">
        <v>1090</v>
      </c>
      <c r="D152">
        <v>1068</v>
      </c>
      <c r="E152">
        <v>1083</v>
      </c>
      <c r="F152">
        <v>1062</v>
      </c>
      <c r="G152">
        <v>1051</v>
      </c>
      <c r="H152">
        <v>1042</v>
      </c>
      <c r="I152">
        <v>1035</v>
      </c>
      <c r="J152">
        <v>1033</v>
      </c>
      <c r="K152">
        <v>1023</v>
      </c>
      <c r="L152">
        <v>1017</v>
      </c>
      <c r="M152">
        <v>1021</v>
      </c>
      <c r="N152">
        <v>1021</v>
      </c>
    </row>
    <row r="153" spans="1:14" x14ac:dyDescent="0.3">
      <c r="A153" t="s">
        <v>34</v>
      </c>
      <c r="B153">
        <v>24135</v>
      </c>
      <c r="C153">
        <v>665</v>
      </c>
      <c r="D153">
        <v>654</v>
      </c>
      <c r="E153">
        <v>633</v>
      </c>
      <c r="F153">
        <v>616</v>
      </c>
      <c r="G153">
        <v>605</v>
      </c>
      <c r="H153">
        <v>595</v>
      </c>
      <c r="I153">
        <v>592</v>
      </c>
      <c r="J153">
        <v>591</v>
      </c>
      <c r="K153">
        <v>598</v>
      </c>
      <c r="L153">
        <v>593</v>
      </c>
      <c r="M153">
        <v>602</v>
      </c>
      <c r="N153">
        <v>605</v>
      </c>
    </row>
    <row r="154" spans="1:14" x14ac:dyDescent="0.3">
      <c r="A154" t="s">
        <v>34</v>
      </c>
      <c r="B154">
        <v>24137</v>
      </c>
      <c r="C154">
        <v>318</v>
      </c>
      <c r="D154">
        <v>311</v>
      </c>
      <c r="E154">
        <v>313</v>
      </c>
      <c r="F154">
        <v>301</v>
      </c>
      <c r="G154">
        <v>292</v>
      </c>
      <c r="H154">
        <v>286</v>
      </c>
      <c r="I154">
        <v>286</v>
      </c>
      <c r="J154">
        <v>291</v>
      </c>
      <c r="K154">
        <v>285</v>
      </c>
      <c r="L154">
        <v>286</v>
      </c>
      <c r="M154">
        <v>288</v>
      </c>
      <c r="N154">
        <v>282</v>
      </c>
    </row>
    <row r="155" spans="1:14" x14ac:dyDescent="0.3">
      <c r="A155" t="s">
        <v>35</v>
      </c>
      <c r="B155">
        <v>31003</v>
      </c>
      <c r="C155">
        <v>886</v>
      </c>
      <c r="D155">
        <v>849</v>
      </c>
      <c r="E155">
        <v>832</v>
      </c>
      <c r="F155">
        <v>805</v>
      </c>
      <c r="G155">
        <v>790</v>
      </c>
      <c r="H155">
        <v>764</v>
      </c>
      <c r="I155">
        <v>746</v>
      </c>
      <c r="J155">
        <v>743</v>
      </c>
      <c r="K155">
        <v>718</v>
      </c>
      <c r="L155">
        <v>724</v>
      </c>
      <c r="M155">
        <v>708</v>
      </c>
      <c r="N155">
        <v>713</v>
      </c>
    </row>
    <row r="156" spans="1:14" x14ac:dyDescent="0.3">
      <c r="A156" t="s">
        <v>35</v>
      </c>
      <c r="B156">
        <v>31004</v>
      </c>
      <c r="C156">
        <v>860</v>
      </c>
      <c r="D156">
        <v>857</v>
      </c>
      <c r="E156">
        <v>836</v>
      </c>
      <c r="F156">
        <v>779</v>
      </c>
      <c r="G156">
        <v>777</v>
      </c>
      <c r="H156">
        <v>756</v>
      </c>
      <c r="I156">
        <v>739</v>
      </c>
      <c r="J156">
        <v>719</v>
      </c>
      <c r="K156">
        <v>688</v>
      </c>
      <c r="L156">
        <v>685</v>
      </c>
      <c r="M156">
        <v>680</v>
      </c>
      <c r="N156">
        <v>677</v>
      </c>
    </row>
    <row r="157" spans="1:14" x14ac:dyDescent="0.3">
      <c r="A157" t="s">
        <v>35</v>
      </c>
      <c r="B157">
        <v>31005</v>
      </c>
      <c r="C157">
        <v>6948</v>
      </c>
      <c r="D157">
        <v>6839</v>
      </c>
      <c r="E157">
        <v>6769</v>
      </c>
      <c r="F157">
        <v>6726</v>
      </c>
      <c r="G157">
        <v>6722</v>
      </c>
      <c r="H157">
        <v>6696</v>
      </c>
      <c r="I157">
        <v>6629</v>
      </c>
      <c r="J157">
        <v>6606</v>
      </c>
      <c r="K157">
        <v>6505</v>
      </c>
      <c r="L157">
        <v>6500</v>
      </c>
      <c r="M157">
        <v>6419</v>
      </c>
      <c r="N157">
        <v>6385</v>
      </c>
    </row>
    <row r="158" spans="1:14" x14ac:dyDescent="0.3">
      <c r="A158" t="s">
        <v>35</v>
      </c>
      <c r="B158">
        <v>31006</v>
      </c>
      <c r="C158">
        <v>498</v>
      </c>
      <c r="D158">
        <v>506</v>
      </c>
      <c r="E158">
        <v>519</v>
      </c>
      <c r="F158">
        <v>521</v>
      </c>
      <c r="G158">
        <v>514</v>
      </c>
      <c r="H158">
        <v>503</v>
      </c>
      <c r="I158">
        <v>490</v>
      </c>
      <c r="J158">
        <v>483</v>
      </c>
      <c r="K158">
        <v>471</v>
      </c>
      <c r="L158">
        <v>457</v>
      </c>
      <c r="M158">
        <v>450</v>
      </c>
      <c r="N158">
        <v>452</v>
      </c>
    </row>
    <row r="159" spans="1:14" x14ac:dyDescent="0.3">
      <c r="A159" t="s">
        <v>35</v>
      </c>
      <c r="B159">
        <v>31012</v>
      </c>
      <c r="C159">
        <v>1002</v>
      </c>
      <c r="D159">
        <v>969</v>
      </c>
      <c r="E159">
        <v>947</v>
      </c>
      <c r="F159">
        <v>923</v>
      </c>
      <c r="G159">
        <v>923</v>
      </c>
      <c r="H159">
        <v>911</v>
      </c>
      <c r="I159">
        <v>910</v>
      </c>
      <c r="J159">
        <v>906</v>
      </c>
      <c r="K159">
        <v>903</v>
      </c>
      <c r="L159">
        <v>895</v>
      </c>
      <c r="M159">
        <v>871</v>
      </c>
      <c r="N159">
        <v>879</v>
      </c>
    </row>
    <row r="160" spans="1:14" x14ac:dyDescent="0.3">
      <c r="A160" t="s">
        <v>35</v>
      </c>
      <c r="B160">
        <v>31022</v>
      </c>
      <c r="C160">
        <v>1372</v>
      </c>
      <c r="D160">
        <v>1313</v>
      </c>
      <c r="E160">
        <v>1289</v>
      </c>
      <c r="F160">
        <v>1228</v>
      </c>
      <c r="G160">
        <v>1199</v>
      </c>
      <c r="H160">
        <v>1181</v>
      </c>
      <c r="I160">
        <v>1165</v>
      </c>
      <c r="J160">
        <v>1169</v>
      </c>
      <c r="K160">
        <v>1149</v>
      </c>
      <c r="L160">
        <v>1147</v>
      </c>
      <c r="M160">
        <v>1142</v>
      </c>
      <c r="N160">
        <v>1143</v>
      </c>
    </row>
    <row r="161" spans="1:14" x14ac:dyDescent="0.3">
      <c r="A161" t="s">
        <v>35</v>
      </c>
      <c r="B161">
        <v>31033</v>
      </c>
      <c r="C161">
        <v>1449</v>
      </c>
      <c r="D161">
        <v>1434</v>
      </c>
      <c r="E161">
        <v>1360</v>
      </c>
      <c r="F161">
        <v>1306</v>
      </c>
      <c r="G161">
        <v>1256</v>
      </c>
      <c r="H161">
        <v>1187</v>
      </c>
      <c r="I161">
        <v>1138</v>
      </c>
      <c r="J161">
        <v>1084</v>
      </c>
      <c r="K161">
        <v>1052</v>
      </c>
      <c r="L161">
        <v>1011</v>
      </c>
      <c r="M161">
        <v>993</v>
      </c>
      <c r="N161">
        <v>979</v>
      </c>
    </row>
    <row r="162" spans="1:14" x14ac:dyDescent="0.3">
      <c r="A162" t="s">
        <v>35</v>
      </c>
      <c r="B162">
        <v>31040</v>
      </c>
      <c r="C162">
        <v>1302</v>
      </c>
      <c r="D162">
        <v>1275</v>
      </c>
      <c r="E162">
        <v>1274</v>
      </c>
      <c r="F162">
        <v>1240</v>
      </c>
      <c r="G162">
        <v>1223</v>
      </c>
      <c r="H162">
        <v>1234</v>
      </c>
      <c r="I162">
        <v>1222</v>
      </c>
      <c r="J162">
        <v>1215</v>
      </c>
      <c r="K162">
        <v>1197</v>
      </c>
      <c r="L162">
        <v>1215</v>
      </c>
      <c r="M162">
        <v>1204</v>
      </c>
      <c r="N162">
        <v>1195</v>
      </c>
    </row>
    <row r="163" spans="1:14" x14ac:dyDescent="0.3">
      <c r="A163" t="s">
        <v>35</v>
      </c>
      <c r="B163">
        <v>31042</v>
      </c>
      <c r="C163">
        <v>149</v>
      </c>
      <c r="D163">
        <v>143</v>
      </c>
      <c r="E163">
        <v>145</v>
      </c>
      <c r="F163">
        <v>142</v>
      </c>
      <c r="G163">
        <v>143</v>
      </c>
      <c r="H163">
        <v>142</v>
      </c>
      <c r="I163">
        <v>145</v>
      </c>
      <c r="J163">
        <v>148</v>
      </c>
      <c r="K163">
        <v>147</v>
      </c>
      <c r="L163">
        <v>147</v>
      </c>
      <c r="M163">
        <v>148</v>
      </c>
      <c r="N163">
        <v>150</v>
      </c>
    </row>
    <row r="164" spans="1:14" x14ac:dyDescent="0.3">
      <c r="A164" t="s">
        <v>35</v>
      </c>
      <c r="B164">
        <v>31043</v>
      </c>
      <c r="C164">
        <v>1301</v>
      </c>
      <c r="D164">
        <v>1245</v>
      </c>
      <c r="E164">
        <v>1241</v>
      </c>
      <c r="F164">
        <v>1203</v>
      </c>
      <c r="G164">
        <v>1176</v>
      </c>
      <c r="H164">
        <v>1147</v>
      </c>
      <c r="I164">
        <v>1125</v>
      </c>
      <c r="J164">
        <v>1119</v>
      </c>
      <c r="K164">
        <v>1108</v>
      </c>
      <c r="L164">
        <v>1102</v>
      </c>
      <c r="M164">
        <v>1100</v>
      </c>
      <c r="N164">
        <v>1115</v>
      </c>
    </row>
    <row r="165" spans="1:14" x14ac:dyDescent="0.3">
      <c r="A165" t="s">
        <v>35</v>
      </c>
      <c r="B165">
        <v>32003</v>
      </c>
      <c r="C165">
        <v>992</v>
      </c>
      <c r="D165">
        <v>963</v>
      </c>
      <c r="E165">
        <v>955</v>
      </c>
      <c r="F165">
        <v>947</v>
      </c>
      <c r="G165">
        <v>938</v>
      </c>
      <c r="H165">
        <v>928</v>
      </c>
      <c r="I165">
        <v>913</v>
      </c>
      <c r="J165">
        <v>901</v>
      </c>
      <c r="K165">
        <v>893</v>
      </c>
      <c r="L165">
        <v>887</v>
      </c>
      <c r="M165">
        <v>862</v>
      </c>
      <c r="N165">
        <v>851</v>
      </c>
    </row>
    <row r="166" spans="1:14" x14ac:dyDescent="0.3">
      <c r="A166" t="s">
        <v>35</v>
      </c>
      <c r="B166">
        <v>32006</v>
      </c>
      <c r="C166">
        <v>617</v>
      </c>
      <c r="D166">
        <v>611</v>
      </c>
      <c r="E166">
        <v>600</v>
      </c>
      <c r="F166">
        <v>577</v>
      </c>
      <c r="G166">
        <v>562</v>
      </c>
      <c r="H166">
        <v>559</v>
      </c>
      <c r="I166">
        <v>545</v>
      </c>
      <c r="J166">
        <v>541</v>
      </c>
      <c r="K166">
        <v>537</v>
      </c>
      <c r="L166">
        <v>525</v>
      </c>
      <c r="M166">
        <v>514</v>
      </c>
      <c r="N166">
        <v>503</v>
      </c>
    </row>
    <row r="167" spans="1:14" x14ac:dyDescent="0.3">
      <c r="A167" t="s">
        <v>35</v>
      </c>
      <c r="B167">
        <v>32010</v>
      </c>
      <c r="C167">
        <v>628</v>
      </c>
      <c r="D167">
        <v>606</v>
      </c>
      <c r="E167">
        <v>589</v>
      </c>
      <c r="F167">
        <v>577</v>
      </c>
      <c r="G167">
        <v>574</v>
      </c>
      <c r="H167">
        <v>548</v>
      </c>
      <c r="I167">
        <v>534</v>
      </c>
      <c r="J167">
        <v>528</v>
      </c>
      <c r="K167">
        <v>511</v>
      </c>
      <c r="L167">
        <v>499</v>
      </c>
      <c r="M167">
        <v>484</v>
      </c>
      <c r="N167">
        <v>484</v>
      </c>
    </row>
    <row r="168" spans="1:14" x14ac:dyDescent="0.3">
      <c r="A168" t="s">
        <v>35</v>
      </c>
      <c r="B168">
        <v>32011</v>
      </c>
      <c r="C168">
        <v>734</v>
      </c>
      <c r="D168">
        <v>739</v>
      </c>
      <c r="E168">
        <v>749</v>
      </c>
      <c r="F168">
        <v>748</v>
      </c>
      <c r="G168">
        <v>755</v>
      </c>
      <c r="H168">
        <v>757</v>
      </c>
      <c r="I168">
        <v>754</v>
      </c>
      <c r="J168">
        <v>739</v>
      </c>
      <c r="K168">
        <v>727</v>
      </c>
      <c r="L168">
        <v>711</v>
      </c>
      <c r="M168">
        <v>694</v>
      </c>
      <c r="N168">
        <v>683</v>
      </c>
    </row>
    <row r="169" spans="1:14" x14ac:dyDescent="0.3">
      <c r="A169" t="s">
        <v>35</v>
      </c>
      <c r="B169">
        <v>32030</v>
      </c>
      <c r="C169">
        <v>232</v>
      </c>
      <c r="D169">
        <v>231</v>
      </c>
      <c r="E169">
        <v>226</v>
      </c>
      <c r="F169">
        <v>216</v>
      </c>
      <c r="G169">
        <v>210</v>
      </c>
      <c r="H169">
        <v>202</v>
      </c>
      <c r="I169">
        <v>193</v>
      </c>
      <c r="J169">
        <v>185</v>
      </c>
      <c r="K169">
        <v>175</v>
      </c>
      <c r="L169">
        <v>174</v>
      </c>
      <c r="M169">
        <v>166</v>
      </c>
      <c r="N169">
        <v>162</v>
      </c>
    </row>
    <row r="170" spans="1:14" x14ac:dyDescent="0.3">
      <c r="A170" t="s">
        <v>35</v>
      </c>
      <c r="B170">
        <v>33011</v>
      </c>
      <c r="C170">
        <v>2222</v>
      </c>
      <c r="D170">
        <v>2226</v>
      </c>
      <c r="E170">
        <v>2199</v>
      </c>
      <c r="F170">
        <v>2165</v>
      </c>
      <c r="G170">
        <v>2168</v>
      </c>
      <c r="H170">
        <v>2173</v>
      </c>
      <c r="I170">
        <v>2152</v>
      </c>
      <c r="J170">
        <v>2132</v>
      </c>
      <c r="K170">
        <v>2116</v>
      </c>
      <c r="L170">
        <v>2101</v>
      </c>
      <c r="M170">
        <v>2074</v>
      </c>
      <c r="N170">
        <v>2058</v>
      </c>
    </row>
    <row r="171" spans="1:14" x14ac:dyDescent="0.3">
      <c r="A171" t="s">
        <v>35</v>
      </c>
      <c r="B171">
        <v>33016</v>
      </c>
      <c r="C171">
        <v>83</v>
      </c>
      <c r="D171">
        <v>80</v>
      </c>
      <c r="E171">
        <v>81</v>
      </c>
      <c r="F171">
        <v>79</v>
      </c>
      <c r="G171">
        <v>77</v>
      </c>
      <c r="H171">
        <v>77</v>
      </c>
      <c r="I171">
        <v>76</v>
      </c>
      <c r="J171">
        <v>77</v>
      </c>
      <c r="K171">
        <v>77</v>
      </c>
      <c r="L171">
        <v>76</v>
      </c>
      <c r="M171">
        <v>77</v>
      </c>
      <c r="N171">
        <v>75</v>
      </c>
    </row>
    <row r="172" spans="1:14" x14ac:dyDescent="0.3">
      <c r="A172" t="s">
        <v>35</v>
      </c>
      <c r="B172">
        <v>33021</v>
      </c>
      <c r="C172">
        <v>1293</v>
      </c>
      <c r="D172">
        <v>1251</v>
      </c>
      <c r="E172">
        <v>1225</v>
      </c>
      <c r="F172">
        <v>1179</v>
      </c>
      <c r="G172">
        <v>1170</v>
      </c>
      <c r="H172">
        <v>1154</v>
      </c>
      <c r="I172">
        <v>1108</v>
      </c>
      <c r="J172">
        <v>1094</v>
      </c>
      <c r="K172">
        <v>1071</v>
      </c>
      <c r="L172">
        <v>1051</v>
      </c>
      <c r="M172">
        <v>1019</v>
      </c>
      <c r="N172">
        <v>1000</v>
      </c>
    </row>
    <row r="173" spans="1:14" x14ac:dyDescent="0.3">
      <c r="A173" t="s">
        <v>35</v>
      </c>
      <c r="B173">
        <v>33029</v>
      </c>
      <c r="C173">
        <v>1113</v>
      </c>
      <c r="D173">
        <v>1107</v>
      </c>
      <c r="E173">
        <v>1110</v>
      </c>
      <c r="F173">
        <v>1130</v>
      </c>
      <c r="G173">
        <v>1147</v>
      </c>
      <c r="H173">
        <v>1152</v>
      </c>
      <c r="I173">
        <v>1144</v>
      </c>
      <c r="J173">
        <v>1130</v>
      </c>
      <c r="K173">
        <v>1117</v>
      </c>
      <c r="L173">
        <v>1093</v>
      </c>
      <c r="M173">
        <v>1081</v>
      </c>
      <c r="N173">
        <v>1059</v>
      </c>
    </row>
    <row r="174" spans="1:14" x14ac:dyDescent="0.3">
      <c r="A174" t="s">
        <v>35</v>
      </c>
      <c r="B174">
        <v>33037</v>
      </c>
      <c r="C174">
        <v>786</v>
      </c>
      <c r="D174">
        <v>752</v>
      </c>
      <c r="E174">
        <v>727</v>
      </c>
      <c r="F174">
        <v>719</v>
      </c>
      <c r="G174">
        <v>716</v>
      </c>
      <c r="H174">
        <v>691</v>
      </c>
      <c r="I174">
        <v>687</v>
      </c>
      <c r="J174">
        <v>703</v>
      </c>
      <c r="K174">
        <v>700</v>
      </c>
      <c r="L174">
        <v>689</v>
      </c>
      <c r="M174">
        <v>688</v>
      </c>
      <c r="N174">
        <v>695</v>
      </c>
    </row>
    <row r="175" spans="1:14" x14ac:dyDescent="0.3">
      <c r="A175" t="s">
        <v>35</v>
      </c>
      <c r="B175">
        <v>33039</v>
      </c>
      <c r="C175">
        <v>505</v>
      </c>
      <c r="D175">
        <v>490</v>
      </c>
      <c r="E175">
        <v>495</v>
      </c>
      <c r="F175">
        <v>481</v>
      </c>
      <c r="G175">
        <v>469</v>
      </c>
      <c r="H175">
        <v>469</v>
      </c>
      <c r="I175">
        <v>465</v>
      </c>
      <c r="J175">
        <v>470</v>
      </c>
      <c r="K175">
        <v>468</v>
      </c>
      <c r="L175">
        <v>466</v>
      </c>
      <c r="M175">
        <v>471</v>
      </c>
      <c r="N175">
        <v>459</v>
      </c>
    </row>
    <row r="176" spans="1:14" x14ac:dyDescent="0.3">
      <c r="A176" t="s">
        <v>35</v>
      </c>
      <c r="B176">
        <v>33040</v>
      </c>
      <c r="C176">
        <v>518</v>
      </c>
      <c r="D176">
        <v>504</v>
      </c>
      <c r="E176">
        <v>494</v>
      </c>
      <c r="F176">
        <v>478</v>
      </c>
      <c r="G176">
        <v>469</v>
      </c>
      <c r="H176">
        <v>479</v>
      </c>
      <c r="I176">
        <v>475</v>
      </c>
      <c r="J176">
        <v>485</v>
      </c>
      <c r="K176">
        <v>491</v>
      </c>
      <c r="L176">
        <v>492</v>
      </c>
      <c r="M176">
        <v>480</v>
      </c>
      <c r="N176">
        <v>487</v>
      </c>
    </row>
    <row r="177" spans="1:14" x14ac:dyDescent="0.3">
      <c r="A177" t="s">
        <v>35</v>
      </c>
      <c r="B177">
        <v>33041</v>
      </c>
      <c r="C177">
        <v>259</v>
      </c>
      <c r="D177">
        <v>257</v>
      </c>
      <c r="E177">
        <v>252</v>
      </c>
      <c r="F177">
        <v>241</v>
      </c>
      <c r="G177">
        <v>234</v>
      </c>
      <c r="H177">
        <v>225</v>
      </c>
      <c r="I177">
        <v>216</v>
      </c>
      <c r="J177">
        <v>206</v>
      </c>
      <c r="K177">
        <v>195</v>
      </c>
      <c r="L177">
        <v>194</v>
      </c>
      <c r="M177">
        <v>185</v>
      </c>
      <c r="N177">
        <v>180</v>
      </c>
    </row>
    <row r="178" spans="1:14" x14ac:dyDescent="0.3">
      <c r="A178" t="s">
        <v>35</v>
      </c>
      <c r="B178">
        <v>34002</v>
      </c>
      <c r="C178">
        <v>1000</v>
      </c>
      <c r="D178">
        <v>1000</v>
      </c>
      <c r="E178">
        <v>986</v>
      </c>
      <c r="F178">
        <v>959</v>
      </c>
      <c r="G178">
        <v>952</v>
      </c>
      <c r="H178">
        <v>929</v>
      </c>
      <c r="I178">
        <v>922</v>
      </c>
      <c r="J178">
        <v>899</v>
      </c>
      <c r="K178">
        <v>881</v>
      </c>
      <c r="L178">
        <v>870</v>
      </c>
      <c r="M178">
        <v>850</v>
      </c>
      <c r="N178">
        <v>845</v>
      </c>
    </row>
    <row r="179" spans="1:14" x14ac:dyDescent="0.3">
      <c r="A179" t="s">
        <v>35</v>
      </c>
      <c r="B179">
        <v>34003</v>
      </c>
      <c r="C179">
        <v>761</v>
      </c>
      <c r="D179">
        <v>750</v>
      </c>
      <c r="E179">
        <v>733</v>
      </c>
      <c r="F179">
        <v>692</v>
      </c>
      <c r="G179">
        <v>678</v>
      </c>
      <c r="H179">
        <v>676</v>
      </c>
      <c r="I179">
        <v>676</v>
      </c>
      <c r="J179">
        <v>674</v>
      </c>
      <c r="K179">
        <v>671</v>
      </c>
      <c r="L179">
        <v>668</v>
      </c>
      <c r="M179">
        <v>665</v>
      </c>
      <c r="N179">
        <v>666</v>
      </c>
    </row>
    <row r="180" spans="1:14" x14ac:dyDescent="0.3">
      <c r="A180" t="s">
        <v>35</v>
      </c>
      <c r="B180">
        <v>34009</v>
      </c>
      <c r="C180">
        <v>813</v>
      </c>
      <c r="D180">
        <v>817</v>
      </c>
      <c r="E180">
        <v>824</v>
      </c>
      <c r="F180">
        <v>832</v>
      </c>
      <c r="G180">
        <v>857</v>
      </c>
      <c r="H180">
        <v>864</v>
      </c>
      <c r="I180">
        <v>878</v>
      </c>
      <c r="J180">
        <v>878</v>
      </c>
      <c r="K180">
        <v>873</v>
      </c>
      <c r="L180">
        <v>884</v>
      </c>
      <c r="M180">
        <v>874</v>
      </c>
      <c r="N180">
        <v>868</v>
      </c>
    </row>
    <row r="181" spans="1:14" x14ac:dyDescent="0.3">
      <c r="A181" t="s">
        <v>35</v>
      </c>
      <c r="B181">
        <v>34013</v>
      </c>
      <c r="C181">
        <v>1731</v>
      </c>
      <c r="D181">
        <v>1783</v>
      </c>
      <c r="E181">
        <v>1778</v>
      </c>
      <c r="F181">
        <v>1770</v>
      </c>
      <c r="G181">
        <v>1780</v>
      </c>
      <c r="H181">
        <v>1792</v>
      </c>
      <c r="I181">
        <v>1797</v>
      </c>
      <c r="J181">
        <v>1770</v>
      </c>
      <c r="K181">
        <v>1748</v>
      </c>
      <c r="L181">
        <v>1731</v>
      </c>
      <c r="M181">
        <v>1699</v>
      </c>
      <c r="N181">
        <v>1690</v>
      </c>
    </row>
    <row r="182" spans="1:14" x14ac:dyDescent="0.3">
      <c r="A182" t="s">
        <v>35</v>
      </c>
      <c r="B182">
        <v>34022</v>
      </c>
      <c r="C182">
        <v>5542</v>
      </c>
      <c r="D182">
        <v>5574</v>
      </c>
      <c r="E182">
        <v>5553</v>
      </c>
      <c r="F182">
        <v>5558</v>
      </c>
      <c r="G182">
        <v>5600</v>
      </c>
      <c r="H182">
        <v>5545</v>
      </c>
      <c r="I182">
        <v>5511</v>
      </c>
      <c r="J182">
        <v>5489</v>
      </c>
      <c r="K182">
        <v>5515</v>
      </c>
      <c r="L182">
        <v>5518</v>
      </c>
      <c r="M182">
        <v>5469</v>
      </c>
      <c r="N182">
        <v>5516</v>
      </c>
    </row>
    <row r="183" spans="1:14" x14ac:dyDescent="0.3">
      <c r="A183" t="s">
        <v>35</v>
      </c>
      <c r="B183">
        <v>34023</v>
      </c>
      <c r="C183">
        <v>1022</v>
      </c>
      <c r="D183">
        <v>1033</v>
      </c>
      <c r="E183">
        <v>1035</v>
      </c>
      <c r="F183">
        <v>1048</v>
      </c>
      <c r="G183">
        <v>1059</v>
      </c>
      <c r="H183">
        <v>1058</v>
      </c>
      <c r="I183">
        <v>1049</v>
      </c>
      <c r="J183">
        <v>1055</v>
      </c>
      <c r="K183">
        <v>1069</v>
      </c>
      <c r="L183">
        <v>1059</v>
      </c>
      <c r="M183">
        <v>1060</v>
      </c>
      <c r="N183">
        <v>1061</v>
      </c>
    </row>
    <row r="184" spans="1:14" x14ac:dyDescent="0.3">
      <c r="A184" t="s">
        <v>35</v>
      </c>
      <c r="B184">
        <v>34025</v>
      </c>
      <c r="C184">
        <v>364</v>
      </c>
      <c r="D184">
        <v>368</v>
      </c>
      <c r="E184">
        <v>368</v>
      </c>
      <c r="F184">
        <v>373</v>
      </c>
      <c r="G184">
        <v>377</v>
      </c>
      <c r="H184">
        <v>377</v>
      </c>
      <c r="I184">
        <v>374</v>
      </c>
      <c r="J184">
        <v>375</v>
      </c>
      <c r="K184">
        <v>380</v>
      </c>
      <c r="L184">
        <v>377</v>
      </c>
      <c r="M184">
        <v>378</v>
      </c>
      <c r="N184">
        <v>378</v>
      </c>
    </row>
    <row r="185" spans="1:14" x14ac:dyDescent="0.3">
      <c r="A185" t="s">
        <v>35</v>
      </c>
      <c r="B185">
        <v>34027</v>
      </c>
      <c r="C185">
        <v>2335</v>
      </c>
      <c r="D185">
        <v>2346</v>
      </c>
      <c r="E185">
        <v>2333</v>
      </c>
      <c r="F185">
        <v>2318</v>
      </c>
      <c r="G185">
        <v>2303</v>
      </c>
      <c r="H185">
        <v>2275</v>
      </c>
      <c r="I185">
        <v>2228</v>
      </c>
      <c r="J185">
        <v>2181</v>
      </c>
      <c r="K185">
        <v>2158</v>
      </c>
      <c r="L185">
        <v>2123</v>
      </c>
      <c r="M185">
        <v>2109</v>
      </c>
      <c r="N185">
        <v>2092</v>
      </c>
    </row>
    <row r="186" spans="1:14" x14ac:dyDescent="0.3">
      <c r="A186" t="s">
        <v>35</v>
      </c>
      <c r="B186">
        <v>34040</v>
      </c>
      <c r="C186">
        <v>2605</v>
      </c>
      <c r="D186">
        <v>2561</v>
      </c>
      <c r="E186">
        <v>2527</v>
      </c>
      <c r="F186">
        <v>2507</v>
      </c>
      <c r="G186">
        <v>2484</v>
      </c>
      <c r="H186">
        <v>2470</v>
      </c>
      <c r="I186">
        <v>2447</v>
      </c>
      <c r="J186">
        <v>2452</v>
      </c>
      <c r="K186">
        <v>2420</v>
      </c>
      <c r="L186">
        <v>2398</v>
      </c>
      <c r="M186">
        <v>2384</v>
      </c>
      <c r="N186">
        <v>2372</v>
      </c>
    </row>
    <row r="187" spans="1:14" x14ac:dyDescent="0.3">
      <c r="A187" t="s">
        <v>35</v>
      </c>
      <c r="B187">
        <v>34041</v>
      </c>
      <c r="C187">
        <v>1992</v>
      </c>
      <c r="D187">
        <v>2015</v>
      </c>
      <c r="E187">
        <v>2001</v>
      </c>
      <c r="F187">
        <v>1969</v>
      </c>
      <c r="G187">
        <v>1943</v>
      </c>
      <c r="H187">
        <v>1947</v>
      </c>
      <c r="I187">
        <v>1909</v>
      </c>
      <c r="J187">
        <v>1892</v>
      </c>
      <c r="K187">
        <v>1859</v>
      </c>
      <c r="L187">
        <v>1852</v>
      </c>
      <c r="M187">
        <v>1858</v>
      </c>
      <c r="N187">
        <v>1833</v>
      </c>
    </row>
    <row r="188" spans="1:14" x14ac:dyDescent="0.3">
      <c r="A188" t="s">
        <v>35</v>
      </c>
      <c r="B188">
        <v>34042</v>
      </c>
      <c r="C188">
        <v>1289</v>
      </c>
      <c r="D188">
        <v>1285</v>
      </c>
      <c r="E188">
        <v>1299</v>
      </c>
      <c r="F188">
        <v>1271</v>
      </c>
      <c r="G188">
        <v>1260</v>
      </c>
      <c r="H188">
        <v>1252</v>
      </c>
      <c r="I188">
        <v>1241</v>
      </c>
      <c r="J188">
        <v>1224</v>
      </c>
      <c r="K188">
        <v>1203</v>
      </c>
      <c r="L188">
        <v>1194</v>
      </c>
      <c r="M188">
        <v>1204</v>
      </c>
      <c r="N188">
        <v>1200</v>
      </c>
    </row>
    <row r="189" spans="1:14" x14ac:dyDescent="0.3">
      <c r="A189" t="s">
        <v>35</v>
      </c>
      <c r="B189">
        <v>34043</v>
      </c>
      <c r="C189">
        <v>277</v>
      </c>
      <c r="D189">
        <v>273</v>
      </c>
      <c r="E189">
        <v>267</v>
      </c>
      <c r="F189">
        <v>252</v>
      </c>
      <c r="G189">
        <v>247</v>
      </c>
      <c r="H189">
        <v>246</v>
      </c>
      <c r="I189">
        <v>247</v>
      </c>
      <c r="J189">
        <v>246</v>
      </c>
      <c r="K189">
        <v>245</v>
      </c>
      <c r="L189">
        <v>244</v>
      </c>
      <c r="M189">
        <v>242</v>
      </c>
      <c r="N189">
        <v>243</v>
      </c>
    </row>
    <row r="190" spans="1:14" x14ac:dyDescent="0.3">
      <c r="A190" t="s">
        <v>35</v>
      </c>
      <c r="B190">
        <v>35002</v>
      </c>
      <c r="C190">
        <v>1053</v>
      </c>
      <c r="D190">
        <v>1080</v>
      </c>
      <c r="E190">
        <v>1093</v>
      </c>
      <c r="F190">
        <v>1099</v>
      </c>
      <c r="G190">
        <v>1104</v>
      </c>
      <c r="H190">
        <v>1095</v>
      </c>
      <c r="I190">
        <v>1095</v>
      </c>
      <c r="J190">
        <v>1085</v>
      </c>
      <c r="K190">
        <v>1077</v>
      </c>
      <c r="L190">
        <v>1085</v>
      </c>
      <c r="M190">
        <v>1073</v>
      </c>
      <c r="N190">
        <v>1072</v>
      </c>
    </row>
    <row r="191" spans="1:14" x14ac:dyDescent="0.3">
      <c r="A191" t="s">
        <v>35</v>
      </c>
      <c r="B191">
        <v>35005</v>
      </c>
      <c r="C191">
        <v>707</v>
      </c>
      <c r="D191">
        <v>731</v>
      </c>
      <c r="E191">
        <v>723</v>
      </c>
      <c r="F191">
        <v>730</v>
      </c>
      <c r="G191">
        <v>714</v>
      </c>
      <c r="H191">
        <v>707</v>
      </c>
      <c r="I191">
        <v>712</v>
      </c>
      <c r="J191">
        <v>700</v>
      </c>
      <c r="K191">
        <v>691</v>
      </c>
      <c r="L191">
        <v>687</v>
      </c>
      <c r="M191">
        <v>698</v>
      </c>
      <c r="N191">
        <v>706</v>
      </c>
    </row>
    <row r="192" spans="1:14" x14ac:dyDescent="0.3">
      <c r="A192" t="s">
        <v>35</v>
      </c>
      <c r="B192">
        <v>35006</v>
      </c>
      <c r="C192">
        <v>759</v>
      </c>
      <c r="D192">
        <v>723</v>
      </c>
      <c r="E192">
        <v>703</v>
      </c>
      <c r="F192">
        <v>690</v>
      </c>
      <c r="G192">
        <v>696</v>
      </c>
      <c r="H192">
        <v>672</v>
      </c>
      <c r="I192">
        <v>653</v>
      </c>
      <c r="J192">
        <v>648</v>
      </c>
      <c r="K192">
        <v>630</v>
      </c>
      <c r="L192">
        <v>622</v>
      </c>
      <c r="M192">
        <v>609</v>
      </c>
      <c r="N192">
        <v>617</v>
      </c>
    </row>
    <row r="193" spans="1:14" x14ac:dyDescent="0.3">
      <c r="A193" t="s">
        <v>35</v>
      </c>
      <c r="B193">
        <v>35011</v>
      </c>
      <c r="C193">
        <v>663</v>
      </c>
      <c r="D193">
        <v>637</v>
      </c>
      <c r="E193">
        <v>640</v>
      </c>
      <c r="F193">
        <v>629</v>
      </c>
      <c r="G193">
        <v>650</v>
      </c>
      <c r="H193">
        <v>635</v>
      </c>
      <c r="I193">
        <v>642</v>
      </c>
      <c r="J193">
        <v>640</v>
      </c>
      <c r="K193">
        <v>625</v>
      </c>
      <c r="L193">
        <v>610</v>
      </c>
      <c r="M193">
        <v>599</v>
      </c>
      <c r="N193">
        <v>593</v>
      </c>
    </row>
    <row r="194" spans="1:14" x14ac:dyDescent="0.3">
      <c r="A194" t="s">
        <v>35</v>
      </c>
      <c r="B194">
        <v>35013</v>
      </c>
      <c r="C194">
        <v>3822</v>
      </c>
      <c r="D194">
        <v>3792</v>
      </c>
      <c r="E194">
        <v>3817</v>
      </c>
      <c r="F194">
        <v>3764</v>
      </c>
      <c r="G194">
        <v>3782</v>
      </c>
      <c r="H194">
        <v>3801</v>
      </c>
      <c r="I194">
        <v>3710</v>
      </c>
      <c r="J194">
        <v>3655</v>
      </c>
      <c r="K194">
        <v>3557</v>
      </c>
      <c r="L194">
        <v>3502</v>
      </c>
      <c r="M194">
        <v>3430</v>
      </c>
      <c r="N194">
        <v>3371</v>
      </c>
    </row>
    <row r="195" spans="1:14" x14ac:dyDescent="0.3">
      <c r="A195" t="s">
        <v>35</v>
      </c>
      <c r="B195">
        <v>35014</v>
      </c>
      <c r="C195">
        <v>454</v>
      </c>
      <c r="D195">
        <v>434</v>
      </c>
      <c r="E195">
        <v>421</v>
      </c>
      <c r="F195">
        <v>408</v>
      </c>
      <c r="G195">
        <v>390</v>
      </c>
      <c r="H195">
        <v>388</v>
      </c>
      <c r="I195">
        <v>390</v>
      </c>
      <c r="J195">
        <v>398</v>
      </c>
      <c r="K195">
        <v>401</v>
      </c>
      <c r="L195">
        <v>394</v>
      </c>
      <c r="M195">
        <v>407</v>
      </c>
      <c r="N195">
        <v>416</v>
      </c>
    </row>
    <row r="196" spans="1:14" x14ac:dyDescent="0.3">
      <c r="A196" t="s">
        <v>35</v>
      </c>
      <c r="B196">
        <v>35029</v>
      </c>
      <c r="C196">
        <v>454</v>
      </c>
      <c r="D196">
        <v>439</v>
      </c>
      <c r="E196">
        <v>442</v>
      </c>
      <c r="F196">
        <v>434</v>
      </c>
      <c r="G196">
        <v>436</v>
      </c>
      <c r="H196">
        <v>436</v>
      </c>
      <c r="I196">
        <v>442</v>
      </c>
      <c r="J196">
        <v>451</v>
      </c>
      <c r="K196">
        <v>451</v>
      </c>
      <c r="L196">
        <v>450</v>
      </c>
      <c r="M196">
        <v>454</v>
      </c>
      <c r="N196">
        <v>458</v>
      </c>
    </row>
    <row r="197" spans="1:14" x14ac:dyDescent="0.3">
      <c r="A197" t="s">
        <v>35</v>
      </c>
      <c r="B197">
        <v>36006</v>
      </c>
      <c r="C197">
        <v>727</v>
      </c>
      <c r="D197">
        <v>713</v>
      </c>
      <c r="E197">
        <v>681</v>
      </c>
      <c r="F197">
        <v>675</v>
      </c>
      <c r="G197">
        <v>679</v>
      </c>
      <c r="H197">
        <v>674</v>
      </c>
      <c r="I197">
        <v>651</v>
      </c>
      <c r="J197">
        <v>650</v>
      </c>
      <c r="K197">
        <v>644</v>
      </c>
      <c r="L197">
        <v>639</v>
      </c>
      <c r="M197">
        <v>635</v>
      </c>
      <c r="N197">
        <v>630</v>
      </c>
    </row>
    <row r="198" spans="1:14" x14ac:dyDescent="0.3">
      <c r="A198" t="s">
        <v>35</v>
      </c>
      <c r="B198">
        <v>36007</v>
      </c>
      <c r="C198">
        <v>626</v>
      </c>
      <c r="D198">
        <v>621</v>
      </c>
      <c r="E198">
        <v>634</v>
      </c>
      <c r="F198">
        <v>621</v>
      </c>
      <c r="G198">
        <v>612</v>
      </c>
      <c r="H198">
        <v>612</v>
      </c>
      <c r="I198">
        <v>611</v>
      </c>
      <c r="J198">
        <v>616</v>
      </c>
      <c r="K198">
        <v>607</v>
      </c>
      <c r="L198">
        <v>600</v>
      </c>
      <c r="M198">
        <v>600</v>
      </c>
      <c r="N198">
        <v>592</v>
      </c>
    </row>
    <row r="199" spans="1:14" x14ac:dyDescent="0.3">
      <c r="A199" t="s">
        <v>35</v>
      </c>
      <c r="B199">
        <v>36008</v>
      </c>
      <c r="C199">
        <v>1690</v>
      </c>
      <c r="D199">
        <v>1682</v>
      </c>
      <c r="E199">
        <v>1667</v>
      </c>
      <c r="F199">
        <v>1666</v>
      </c>
      <c r="G199">
        <v>1677</v>
      </c>
      <c r="H199">
        <v>1707</v>
      </c>
      <c r="I199">
        <v>1716</v>
      </c>
      <c r="J199">
        <v>1695</v>
      </c>
      <c r="K199">
        <v>1671</v>
      </c>
      <c r="L199">
        <v>1661</v>
      </c>
      <c r="M199">
        <v>1641</v>
      </c>
      <c r="N199">
        <v>1613</v>
      </c>
    </row>
    <row r="200" spans="1:14" x14ac:dyDescent="0.3">
      <c r="A200" t="s">
        <v>35</v>
      </c>
      <c r="B200">
        <v>36010</v>
      </c>
      <c r="C200">
        <v>597</v>
      </c>
      <c r="D200">
        <v>602</v>
      </c>
      <c r="E200">
        <v>577</v>
      </c>
      <c r="F200">
        <v>584</v>
      </c>
      <c r="G200">
        <v>591</v>
      </c>
      <c r="H200">
        <v>585</v>
      </c>
      <c r="I200">
        <v>598</v>
      </c>
      <c r="J200">
        <v>599</v>
      </c>
      <c r="K200">
        <v>623</v>
      </c>
      <c r="L200">
        <v>624</v>
      </c>
      <c r="M200">
        <v>630</v>
      </c>
      <c r="N200">
        <v>637</v>
      </c>
    </row>
    <row r="201" spans="1:14" x14ac:dyDescent="0.3">
      <c r="A201" t="s">
        <v>35</v>
      </c>
      <c r="B201">
        <v>36011</v>
      </c>
      <c r="C201">
        <v>512</v>
      </c>
      <c r="D201">
        <v>522</v>
      </c>
      <c r="E201">
        <v>526</v>
      </c>
      <c r="F201">
        <v>531</v>
      </c>
      <c r="G201">
        <v>539</v>
      </c>
      <c r="H201">
        <v>537</v>
      </c>
      <c r="I201">
        <v>541</v>
      </c>
      <c r="J201">
        <v>528</v>
      </c>
      <c r="K201">
        <v>519</v>
      </c>
      <c r="L201">
        <v>515</v>
      </c>
      <c r="M201">
        <v>507</v>
      </c>
      <c r="N201">
        <v>516</v>
      </c>
    </row>
    <row r="202" spans="1:14" x14ac:dyDescent="0.3">
      <c r="A202" t="s">
        <v>35</v>
      </c>
      <c r="B202">
        <v>36012</v>
      </c>
      <c r="C202">
        <v>673</v>
      </c>
      <c r="D202">
        <v>674</v>
      </c>
      <c r="E202">
        <v>675</v>
      </c>
      <c r="F202">
        <v>663</v>
      </c>
      <c r="G202">
        <v>667</v>
      </c>
      <c r="H202">
        <v>678</v>
      </c>
      <c r="I202">
        <v>681</v>
      </c>
      <c r="J202">
        <v>677</v>
      </c>
      <c r="K202">
        <v>679</v>
      </c>
      <c r="L202">
        <v>689</v>
      </c>
      <c r="M202">
        <v>695</v>
      </c>
      <c r="N202">
        <v>689</v>
      </c>
    </row>
    <row r="203" spans="1:14" x14ac:dyDescent="0.3">
      <c r="A203" t="s">
        <v>35</v>
      </c>
      <c r="B203">
        <v>36015</v>
      </c>
      <c r="C203">
        <v>4125</v>
      </c>
      <c r="D203">
        <v>4077</v>
      </c>
      <c r="E203">
        <v>4071</v>
      </c>
      <c r="F203">
        <v>4000</v>
      </c>
      <c r="G203">
        <v>3952</v>
      </c>
      <c r="H203">
        <v>3886</v>
      </c>
      <c r="I203">
        <v>3833</v>
      </c>
      <c r="J203">
        <v>3770</v>
      </c>
      <c r="K203">
        <v>3708</v>
      </c>
      <c r="L203">
        <v>3694</v>
      </c>
      <c r="M203">
        <v>3671</v>
      </c>
      <c r="N203">
        <v>3684</v>
      </c>
    </row>
    <row r="204" spans="1:14" x14ac:dyDescent="0.3">
      <c r="A204" t="s">
        <v>35</v>
      </c>
      <c r="B204">
        <v>36019</v>
      </c>
      <c r="C204">
        <v>741</v>
      </c>
      <c r="D204">
        <v>760</v>
      </c>
      <c r="E204">
        <v>771</v>
      </c>
      <c r="F204">
        <v>790</v>
      </c>
      <c r="G204">
        <v>813</v>
      </c>
      <c r="H204">
        <v>833</v>
      </c>
      <c r="I204">
        <v>824</v>
      </c>
      <c r="J204">
        <v>821</v>
      </c>
      <c r="K204">
        <v>810</v>
      </c>
      <c r="L204">
        <v>794</v>
      </c>
      <c r="M204">
        <v>792</v>
      </c>
      <c r="N204">
        <v>768</v>
      </c>
    </row>
    <row r="205" spans="1:14" x14ac:dyDescent="0.3">
      <c r="A205" t="s">
        <v>35</v>
      </c>
      <c r="B205">
        <v>37002</v>
      </c>
      <c r="C205">
        <v>500</v>
      </c>
      <c r="D205">
        <v>503</v>
      </c>
      <c r="E205">
        <v>494</v>
      </c>
      <c r="F205">
        <v>507</v>
      </c>
      <c r="G205">
        <v>523</v>
      </c>
      <c r="H205">
        <v>522</v>
      </c>
      <c r="I205">
        <v>527</v>
      </c>
      <c r="J205">
        <v>515</v>
      </c>
      <c r="K205">
        <v>514</v>
      </c>
      <c r="L205">
        <v>510</v>
      </c>
      <c r="M205">
        <v>496</v>
      </c>
      <c r="N205">
        <v>502</v>
      </c>
    </row>
    <row r="206" spans="1:14" x14ac:dyDescent="0.3">
      <c r="A206" t="s">
        <v>35</v>
      </c>
      <c r="B206">
        <v>37007</v>
      </c>
      <c r="C206">
        <v>731</v>
      </c>
      <c r="D206">
        <v>699</v>
      </c>
      <c r="E206">
        <v>691</v>
      </c>
      <c r="F206">
        <v>696</v>
      </c>
      <c r="G206">
        <v>684</v>
      </c>
      <c r="H206">
        <v>704</v>
      </c>
      <c r="I206">
        <v>697</v>
      </c>
      <c r="J206">
        <v>718</v>
      </c>
      <c r="K206">
        <v>715</v>
      </c>
      <c r="L206">
        <v>719</v>
      </c>
      <c r="M206">
        <v>731</v>
      </c>
      <c r="N206">
        <v>724</v>
      </c>
    </row>
    <row r="207" spans="1:14" x14ac:dyDescent="0.3">
      <c r="A207" t="s">
        <v>35</v>
      </c>
      <c r="B207">
        <v>37010</v>
      </c>
      <c r="C207">
        <v>500</v>
      </c>
      <c r="D207">
        <v>494</v>
      </c>
      <c r="E207">
        <v>484</v>
      </c>
      <c r="F207">
        <v>486</v>
      </c>
      <c r="G207">
        <v>474</v>
      </c>
      <c r="H207">
        <v>470</v>
      </c>
      <c r="I207">
        <v>477</v>
      </c>
      <c r="J207">
        <v>461</v>
      </c>
      <c r="K207">
        <v>446</v>
      </c>
      <c r="L207">
        <v>449</v>
      </c>
      <c r="M207">
        <v>449</v>
      </c>
      <c r="N207">
        <v>442</v>
      </c>
    </row>
    <row r="208" spans="1:14" x14ac:dyDescent="0.3">
      <c r="A208" t="s">
        <v>35</v>
      </c>
      <c r="B208">
        <v>37011</v>
      </c>
      <c r="C208">
        <v>350</v>
      </c>
      <c r="D208">
        <v>347</v>
      </c>
      <c r="E208">
        <v>353</v>
      </c>
      <c r="F208">
        <v>345</v>
      </c>
      <c r="G208">
        <v>337</v>
      </c>
      <c r="H208">
        <v>334</v>
      </c>
      <c r="I208">
        <v>326</v>
      </c>
      <c r="J208">
        <v>319</v>
      </c>
      <c r="K208">
        <v>305</v>
      </c>
      <c r="L208">
        <v>303</v>
      </c>
      <c r="M208">
        <v>301</v>
      </c>
      <c r="N208">
        <v>296</v>
      </c>
    </row>
    <row r="209" spans="1:14" x14ac:dyDescent="0.3">
      <c r="A209" t="s">
        <v>35</v>
      </c>
      <c r="B209">
        <v>37012</v>
      </c>
      <c r="C209">
        <v>316</v>
      </c>
      <c r="D209">
        <v>314</v>
      </c>
      <c r="E209">
        <v>319</v>
      </c>
      <c r="F209">
        <v>312</v>
      </c>
      <c r="G209">
        <v>304</v>
      </c>
      <c r="H209">
        <v>302</v>
      </c>
      <c r="I209">
        <v>295</v>
      </c>
      <c r="J209">
        <v>288</v>
      </c>
      <c r="K209">
        <v>276</v>
      </c>
      <c r="L209">
        <v>275</v>
      </c>
      <c r="M209">
        <v>272</v>
      </c>
      <c r="N209">
        <v>268</v>
      </c>
    </row>
    <row r="210" spans="1:14" x14ac:dyDescent="0.3">
      <c r="A210" t="s">
        <v>35</v>
      </c>
      <c r="B210">
        <v>37015</v>
      </c>
      <c r="C210">
        <v>1229</v>
      </c>
      <c r="D210">
        <v>1220</v>
      </c>
      <c r="E210">
        <v>1241</v>
      </c>
      <c r="F210">
        <v>1212</v>
      </c>
      <c r="G210">
        <v>1183</v>
      </c>
      <c r="H210">
        <v>1174</v>
      </c>
      <c r="I210">
        <v>1146</v>
      </c>
      <c r="J210">
        <v>1121</v>
      </c>
      <c r="K210">
        <v>1073</v>
      </c>
      <c r="L210">
        <v>1067</v>
      </c>
      <c r="M210">
        <v>1058</v>
      </c>
      <c r="N210">
        <v>1040</v>
      </c>
    </row>
    <row r="211" spans="1:14" x14ac:dyDescent="0.3">
      <c r="A211" t="s">
        <v>35</v>
      </c>
      <c r="B211">
        <v>37017</v>
      </c>
      <c r="C211">
        <v>543</v>
      </c>
      <c r="D211">
        <v>547</v>
      </c>
      <c r="E211">
        <v>541</v>
      </c>
      <c r="F211">
        <v>534</v>
      </c>
      <c r="G211">
        <v>528</v>
      </c>
      <c r="H211">
        <v>533</v>
      </c>
      <c r="I211">
        <v>545</v>
      </c>
      <c r="J211">
        <v>545</v>
      </c>
      <c r="K211">
        <v>567</v>
      </c>
      <c r="L211">
        <v>569</v>
      </c>
      <c r="M211">
        <v>566</v>
      </c>
      <c r="N211">
        <v>562</v>
      </c>
    </row>
    <row r="212" spans="1:14" x14ac:dyDescent="0.3">
      <c r="A212" t="s">
        <v>35</v>
      </c>
      <c r="B212">
        <v>37018</v>
      </c>
      <c r="C212">
        <v>847</v>
      </c>
      <c r="D212">
        <v>827</v>
      </c>
      <c r="E212">
        <v>829</v>
      </c>
      <c r="F212">
        <v>838</v>
      </c>
      <c r="G212">
        <v>829</v>
      </c>
      <c r="H212">
        <v>827</v>
      </c>
      <c r="I212">
        <v>831</v>
      </c>
      <c r="J212">
        <v>835</v>
      </c>
      <c r="K212">
        <v>831</v>
      </c>
      <c r="L212">
        <v>817</v>
      </c>
      <c r="M212">
        <v>813</v>
      </c>
      <c r="N212">
        <v>814</v>
      </c>
    </row>
    <row r="213" spans="1:14" x14ac:dyDescent="0.3">
      <c r="A213" t="s">
        <v>35</v>
      </c>
      <c r="B213">
        <v>37020</v>
      </c>
      <c r="C213">
        <v>567</v>
      </c>
      <c r="D213">
        <v>572</v>
      </c>
      <c r="E213">
        <v>582</v>
      </c>
      <c r="F213">
        <v>573</v>
      </c>
      <c r="G213">
        <v>567</v>
      </c>
      <c r="H213">
        <v>563</v>
      </c>
      <c r="I213">
        <v>546</v>
      </c>
      <c r="J213">
        <v>529</v>
      </c>
      <c r="K213">
        <v>523</v>
      </c>
      <c r="L213">
        <v>528</v>
      </c>
      <c r="M213">
        <v>521</v>
      </c>
      <c r="N213">
        <v>515</v>
      </c>
    </row>
    <row r="214" spans="1:14" x14ac:dyDescent="0.3">
      <c r="A214" t="s">
        <v>35</v>
      </c>
      <c r="B214">
        <v>38002</v>
      </c>
      <c r="C214">
        <v>267</v>
      </c>
      <c r="D214">
        <v>265</v>
      </c>
      <c r="E214">
        <v>260</v>
      </c>
      <c r="F214">
        <v>248</v>
      </c>
      <c r="G214">
        <v>241</v>
      </c>
      <c r="H214">
        <v>232</v>
      </c>
      <c r="I214">
        <v>222</v>
      </c>
      <c r="J214">
        <v>213</v>
      </c>
      <c r="K214">
        <v>201</v>
      </c>
      <c r="L214">
        <v>200</v>
      </c>
      <c r="M214">
        <v>191</v>
      </c>
      <c r="N214">
        <v>188</v>
      </c>
    </row>
    <row r="215" spans="1:14" x14ac:dyDescent="0.3">
      <c r="A215" t="s">
        <v>35</v>
      </c>
      <c r="B215">
        <v>38008</v>
      </c>
      <c r="C215">
        <v>434</v>
      </c>
      <c r="D215">
        <v>407</v>
      </c>
      <c r="E215">
        <v>395</v>
      </c>
      <c r="F215">
        <v>379</v>
      </c>
      <c r="G215">
        <v>361</v>
      </c>
      <c r="H215">
        <v>337</v>
      </c>
      <c r="I215">
        <v>320</v>
      </c>
      <c r="J215">
        <v>310</v>
      </c>
      <c r="K215">
        <v>303</v>
      </c>
      <c r="L215">
        <v>302</v>
      </c>
      <c r="M215">
        <v>302</v>
      </c>
      <c r="N215">
        <v>308</v>
      </c>
    </row>
    <row r="216" spans="1:14" x14ac:dyDescent="0.3">
      <c r="A216" t="s">
        <v>35</v>
      </c>
      <c r="B216">
        <v>38014</v>
      </c>
      <c r="C216">
        <v>811</v>
      </c>
      <c r="D216">
        <v>796</v>
      </c>
      <c r="E216">
        <v>800</v>
      </c>
      <c r="F216">
        <v>781</v>
      </c>
      <c r="G216">
        <v>767</v>
      </c>
      <c r="H216">
        <v>759</v>
      </c>
      <c r="I216">
        <v>753</v>
      </c>
      <c r="J216">
        <v>757</v>
      </c>
      <c r="K216">
        <v>742</v>
      </c>
      <c r="L216">
        <v>738</v>
      </c>
      <c r="M216">
        <v>729</v>
      </c>
      <c r="N216">
        <v>730</v>
      </c>
    </row>
    <row r="217" spans="1:14" x14ac:dyDescent="0.3">
      <c r="A217" t="s">
        <v>35</v>
      </c>
      <c r="B217">
        <v>38016</v>
      </c>
      <c r="C217">
        <v>439</v>
      </c>
      <c r="D217">
        <v>441</v>
      </c>
      <c r="E217">
        <v>435</v>
      </c>
      <c r="F217">
        <v>426</v>
      </c>
      <c r="G217">
        <v>437</v>
      </c>
      <c r="H217">
        <v>436</v>
      </c>
      <c r="I217">
        <v>431</v>
      </c>
      <c r="J217">
        <v>439</v>
      </c>
      <c r="K217">
        <v>435</v>
      </c>
      <c r="L217">
        <v>434</v>
      </c>
      <c r="M217">
        <v>426</v>
      </c>
      <c r="N217">
        <v>424</v>
      </c>
    </row>
    <row r="218" spans="1:14" x14ac:dyDescent="0.3">
      <c r="A218" t="s">
        <v>35</v>
      </c>
      <c r="B218">
        <v>38025</v>
      </c>
      <c r="C218">
        <v>673</v>
      </c>
      <c r="D218">
        <v>698</v>
      </c>
      <c r="E218">
        <v>734</v>
      </c>
      <c r="F218">
        <v>758</v>
      </c>
      <c r="G218">
        <v>785</v>
      </c>
      <c r="H218">
        <v>795</v>
      </c>
      <c r="I218">
        <v>796</v>
      </c>
      <c r="J218">
        <v>788</v>
      </c>
      <c r="K218">
        <v>774</v>
      </c>
      <c r="L218">
        <v>770</v>
      </c>
      <c r="M218">
        <v>747</v>
      </c>
      <c r="N218">
        <v>749</v>
      </c>
    </row>
    <row r="219" spans="1:14" x14ac:dyDescent="0.3">
      <c r="A219" t="s">
        <v>33</v>
      </c>
      <c r="B219">
        <v>41002</v>
      </c>
      <c r="C219">
        <v>6300</v>
      </c>
      <c r="D219">
        <v>6318</v>
      </c>
      <c r="E219">
        <v>6315</v>
      </c>
      <c r="F219">
        <v>6263</v>
      </c>
      <c r="G219">
        <v>6236</v>
      </c>
      <c r="H219">
        <v>6124</v>
      </c>
      <c r="I219">
        <v>6034</v>
      </c>
      <c r="J219">
        <v>5960</v>
      </c>
      <c r="K219">
        <v>5917</v>
      </c>
      <c r="L219">
        <v>5919</v>
      </c>
      <c r="M219">
        <v>5908</v>
      </c>
      <c r="N219">
        <v>5930</v>
      </c>
    </row>
    <row r="220" spans="1:14" x14ac:dyDescent="0.3">
      <c r="A220" t="s">
        <v>33</v>
      </c>
      <c r="B220">
        <v>41011</v>
      </c>
      <c r="C220">
        <v>1644</v>
      </c>
      <c r="D220">
        <v>1636</v>
      </c>
      <c r="E220">
        <v>1609</v>
      </c>
      <c r="F220">
        <v>1599</v>
      </c>
      <c r="G220">
        <v>1579</v>
      </c>
      <c r="H220">
        <v>1553</v>
      </c>
      <c r="I220">
        <v>1530</v>
      </c>
      <c r="J220">
        <v>1520</v>
      </c>
      <c r="K220">
        <v>1533</v>
      </c>
      <c r="L220">
        <v>1522</v>
      </c>
      <c r="M220">
        <v>1503</v>
      </c>
      <c r="N220">
        <v>1511</v>
      </c>
    </row>
    <row r="221" spans="1:14" x14ac:dyDescent="0.3">
      <c r="A221" t="s">
        <v>33</v>
      </c>
      <c r="B221">
        <v>41018</v>
      </c>
      <c r="C221">
        <v>2206</v>
      </c>
      <c r="D221">
        <v>2157</v>
      </c>
      <c r="E221">
        <v>2105</v>
      </c>
      <c r="F221">
        <v>2086</v>
      </c>
      <c r="G221">
        <v>2064</v>
      </c>
      <c r="H221">
        <v>2040</v>
      </c>
      <c r="I221">
        <v>2015</v>
      </c>
      <c r="J221">
        <v>1998</v>
      </c>
      <c r="K221">
        <v>1989</v>
      </c>
      <c r="L221">
        <v>1954</v>
      </c>
      <c r="M221">
        <v>1918</v>
      </c>
      <c r="N221">
        <v>1894</v>
      </c>
    </row>
    <row r="222" spans="1:14" x14ac:dyDescent="0.3">
      <c r="A222" t="s">
        <v>33</v>
      </c>
      <c r="B222">
        <v>41024</v>
      </c>
      <c r="C222">
        <v>1088</v>
      </c>
      <c r="D222">
        <v>1087</v>
      </c>
      <c r="E222">
        <v>1118</v>
      </c>
      <c r="F222">
        <v>1133</v>
      </c>
      <c r="G222">
        <v>1160</v>
      </c>
      <c r="H222">
        <v>1155</v>
      </c>
      <c r="I222">
        <v>1164</v>
      </c>
      <c r="J222">
        <v>1167</v>
      </c>
      <c r="K222">
        <v>1159</v>
      </c>
      <c r="L222">
        <v>1169</v>
      </c>
      <c r="M222">
        <v>1157</v>
      </c>
      <c r="N222">
        <v>1171</v>
      </c>
    </row>
    <row r="223" spans="1:14" x14ac:dyDescent="0.3">
      <c r="A223" t="s">
        <v>33</v>
      </c>
      <c r="B223">
        <v>41027</v>
      </c>
      <c r="C223">
        <v>1089</v>
      </c>
      <c r="D223">
        <v>1091</v>
      </c>
      <c r="E223">
        <v>1090</v>
      </c>
      <c r="F223">
        <v>1082</v>
      </c>
      <c r="G223">
        <v>1079</v>
      </c>
      <c r="H223">
        <v>1076</v>
      </c>
      <c r="I223">
        <v>1071</v>
      </c>
      <c r="J223">
        <v>1062</v>
      </c>
      <c r="K223">
        <v>1062</v>
      </c>
      <c r="L223">
        <v>1064</v>
      </c>
      <c r="M223">
        <v>1071</v>
      </c>
      <c r="N223">
        <v>1062</v>
      </c>
    </row>
    <row r="224" spans="1:14" x14ac:dyDescent="0.3">
      <c r="A224" t="s">
        <v>33</v>
      </c>
      <c r="B224">
        <v>41034</v>
      </c>
      <c r="C224">
        <v>1113</v>
      </c>
      <c r="D224">
        <v>1059</v>
      </c>
      <c r="E224">
        <v>1030</v>
      </c>
      <c r="F224">
        <v>1007</v>
      </c>
      <c r="G224">
        <v>971</v>
      </c>
      <c r="H224">
        <v>956</v>
      </c>
      <c r="I224">
        <v>937</v>
      </c>
      <c r="J224">
        <v>922</v>
      </c>
      <c r="K224">
        <v>913</v>
      </c>
      <c r="L224">
        <v>904</v>
      </c>
      <c r="M224">
        <v>899</v>
      </c>
      <c r="N224">
        <v>892</v>
      </c>
    </row>
    <row r="225" spans="1:14" x14ac:dyDescent="0.3">
      <c r="A225" t="s">
        <v>33</v>
      </c>
      <c r="B225">
        <v>41048</v>
      </c>
      <c r="C225">
        <v>2360</v>
      </c>
      <c r="D225">
        <v>2381</v>
      </c>
      <c r="E225">
        <v>2405</v>
      </c>
      <c r="F225">
        <v>2417</v>
      </c>
      <c r="G225">
        <v>2436</v>
      </c>
      <c r="H225">
        <v>2482</v>
      </c>
      <c r="I225">
        <v>2482</v>
      </c>
      <c r="J225">
        <v>2472</v>
      </c>
      <c r="K225">
        <v>2467</v>
      </c>
      <c r="L225">
        <v>2451</v>
      </c>
      <c r="M225">
        <v>2433</v>
      </c>
      <c r="N225">
        <v>2412</v>
      </c>
    </row>
    <row r="226" spans="1:14" x14ac:dyDescent="0.3">
      <c r="A226" t="s">
        <v>33</v>
      </c>
      <c r="B226">
        <v>41063</v>
      </c>
      <c r="C226">
        <v>588</v>
      </c>
      <c r="D226">
        <v>556</v>
      </c>
      <c r="E226">
        <v>517</v>
      </c>
      <c r="F226">
        <v>494</v>
      </c>
      <c r="G226">
        <v>486</v>
      </c>
      <c r="H226">
        <v>495</v>
      </c>
      <c r="I226">
        <v>490</v>
      </c>
      <c r="J226">
        <v>492</v>
      </c>
      <c r="K226">
        <v>506</v>
      </c>
      <c r="L226">
        <v>514</v>
      </c>
      <c r="M226">
        <v>519</v>
      </c>
      <c r="N226">
        <v>512</v>
      </c>
    </row>
    <row r="227" spans="1:14" x14ac:dyDescent="0.3">
      <c r="A227" t="s">
        <v>33</v>
      </c>
      <c r="B227">
        <v>41081</v>
      </c>
      <c r="C227">
        <v>1631</v>
      </c>
      <c r="D227">
        <v>1622</v>
      </c>
      <c r="E227">
        <v>1645</v>
      </c>
      <c r="F227">
        <v>1614</v>
      </c>
      <c r="G227">
        <v>1605</v>
      </c>
      <c r="H227">
        <v>1553</v>
      </c>
      <c r="I227">
        <v>1544</v>
      </c>
      <c r="J227">
        <v>1522</v>
      </c>
      <c r="K227">
        <v>1478</v>
      </c>
      <c r="L227">
        <v>1476</v>
      </c>
      <c r="M227">
        <v>1482</v>
      </c>
      <c r="N227">
        <v>1479</v>
      </c>
    </row>
    <row r="228" spans="1:14" x14ac:dyDescent="0.3">
      <c r="A228" t="s">
        <v>33</v>
      </c>
      <c r="B228">
        <v>41082</v>
      </c>
      <c r="C228">
        <v>1434</v>
      </c>
      <c r="D228">
        <v>1475</v>
      </c>
      <c r="E228">
        <v>1493</v>
      </c>
      <c r="F228">
        <v>1501</v>
      </c>
      <c r="G228">
        <v>1491</v>
      </c>
      <c r="H228">
        <v>1489</v>
      </c>
      <c r="I228">
        <v>1462</v>
      </c>
      <c r="J228">
        <v>1426</v>
      </c>
      <c r="K228">
        <v>1405</v>
      </c>
      <c r="L228">
        <v>1395</v>
      </c>
      <c r="M228">
        <v>1398</v>
      </c>
      <c r="N228">
        <v>1375</v>
      </c>
    </row>
    <row r="229" spans="1:14" x14ac:dyDescent="0.3">
      <c r="A229" t="s">
        <v>33</v>
      </c>
      <c r="B229">
        <v>42003</v>
      </c>
      <c r="C229">
        <v>852</v>
      </c>
      <c r="D229">
        <v>863</v>
      </c>
      <c r="E229">
        <v>884</v>
      </c>
      <c r="F229">
        <v>872</v>
      </c>
      <c r="G229">
        <v>852</v>
      </c>
      <c r="H229">
        <v>850</v>
      </c>
      <c r="I229">
        <v>832</v>
      </c>
      <c r="J229">
        <v>819</v>
      </c>
      <c r="K229">
        <v>798</v>
      </c>
      <c r="L229">
        <v>787</v>
      </c>
      <c r="M229">
        <v>778</v>
      </c>
      <c r="N229">
        <v>768</v>
      </c>
    </row>
    <row r="230" spans="1:14" x14ac:dyDescent="0.3">
      <c r="A230" t="s">
        <v>33</v>
      </c>
      <c r="B230">
        <v>42004</v>
      </c>
      <c r="C230">
        <v>877</v>
      </c>
      <c r="D230">
        <v>846</v>
      </c>
      <c r="E230">
        <v>843</v>
      </c>
      <c r="F230">
        <v>813</v>
      </c>
      <c r="G230">
        <v>804</v>
      </c>
      <c r="H230">
        <v>772</v>
      </c>
      <c r="I230">
        <v>764</v>
      </c>
      <c r="J230">
        <v>743</v>
      </c>
      <c r="K230">
        <v>734</v>
      </c>
      <c r="L230">
        <v>737</v>
      </c>
      <c r="M230">
        <v>732</v>
      </c>
      <c r="N230">
        <v>737</v>
      </c>
    </row>
    <row r="231" spans="1:14" x14ac:dyDescent="0.3">
      <c r="A231" t="s">
        <v>33</v>
      </c>
      <c r="B231">
        <v>42006</v>
      </c>
      <c r="C231">
        <v>2733</v>
      </c>
      <c r="D231">
        <v>2720</v>
      </c>
      <c r="E231">
        <v>2658</v>
      </c>
      <c r="F231">
        <v>2603</v>
      </c>
      <c r="G231">
        <v>2617</v>
      </c>
      <c r="H231">
        <v>2563</v>
      </c>
      <c r="I231">
        <v>2580</v>
      </c>
      <c r="J231">
        <v>2583</v>
      </c>
      <c r="K231">
        <v>2566</v>
      </c>
      <c r="L231">
        <v>2544</v>
      </c>
      <c r="M231">
        <v>2517</v>
      </c>
      <c r="N231">
        <v>2511</v>
      </c>
    </row>
    <row r="232" spans="1:14" x14ac:dyDescent="0.3">
      <c r="A232" t="s">
        <v>33</v>
      </c>
      <c r="B232">
        <v>42008</v>
      </c>
      <c r="C232">
        <v>1589</v>
      </c>
      <c r="D232">
        <v>1586</v>
      </c>
      <c r="E232">
        <v>1573</v>
      </c>
      <c r="F232">
        <v>1526</v>
      </c>
      <c r="G232">
        <v>1501</v>
      </c>
      <c r="H232">
        <v>1471</v>
      </c>
      <c r="I232">
        <v>1430</v>
      </c>
      <c r="J232">
        <v>1405</v>
      </c>
      <c r="K232">
        <v>1364</v>
      </c>
      <c r="L232">
        <v>1360</v>
      </c>
      <c r="M232">
        <v>1352</v>
      </c>
      <c r="N232">
        <v>1348</v>
      </c>
    </row>
    <row r="233" spans="1:14" x14ac:dyDescent="0.3">
      <c r="A233" t="s">
        <v>33</v>
      </c>
      <c r="B233">
        <v>42010</v>
      </c>
      <c r="C233">
        <v>724</v>
      </c>
      <c r="D233">
        <v>694</v>
      </c>
      <c r="E233">
        <v>687</v>
      </c>
      <c r="F233">
        <v>676</v>
      </c>
      <c r="G233">
        <v>663</v>
      </c>
      <c r="H233">
        <v>651</v>
      </c>
      <c r="I233">
        <v>633</v>
      </c>
      <c r="J233">
        <v>630</v>
      </c>
      <c r="K233">
        <v>609</v>
      </c>
      <c r="L233">
        <v>607</v>
      </c>
      <c r="M233">
        <v>599</v>
      </c>
      <c r="N233">
        <v>598</v>
      </c>
    </row>
    <row r="234" spans="1:14" x14ac:dyDescent="0.3">
      <c r="A234" t="s">
        <v>33</v>
      </c>
      <c r="B234">
        <v>42011</v>
      </c>
      <c r="C234">
        <v>1055</v>
      </c>
      <c r="D234">
        <v>1040</v>
      </c>
      <c r="E234">
        <v>1023</v>
      </c>
      <c r="F234">
        <v>1000</v>
      </c>
      <c r="G234">
        <v>974</v>
      </c>
      <c r="H234">
        <v>971</v>
      </c>
      <c r="I234">
        <v>953</v>
      </c>
      <c r="J234">
        <v>925</v>
      </c>
      <c r="K234">
        <v>914</v>
      </c>
      <c r="L234">
        <v>910</v>
      </c>
      <c r="M234">
        <v>908</v>
      </c>
      <c r="N234">
        <v>889</v>
      </c>
    </row>
    <row r="235" spans="1:14" x14ac:dyDescent="0.3">
      <c r="A235" t="s">
        <v>33</v>
      </c>
      <c r="B235">
        <v>42023</v>
      </c>
      <c r="C235">
        <v>698</v>
      </c>
      <c r="D235">
        <v>687</v>
      </c>
      <c r="E235">
        <v>699</v>
      </c>
      <c r="F235">
        <v>684</v>
      </c>
      <c r="G235">
        <v>688</v>
      </c>
      <c r="H235">
        <v>677</v>
      </c>
      <c r="I235">
        <v>674</v>
      </c>
      <c r="J235">
        <v>666</v>
      </c>
      <c r="K235">
        <v>643</v>
      </c>
      <c r="L235">
        <v>649</v>
      </c>
      <c r="M235">
        <v>629</v>
      </c>
      <c r="N235">
        <v>640</v>
      </c>
    </row>
    <row r="236" spans="1:14" x14ac:dyDescent="0.3">
      <c r="A236" t="s">
        <v>33</v>
      </c>
      <c r="B236">
        <v>42025</v>
      </c>
      <c r="C236">
        <v>1419</v>
      </c>
      <c r="D236">
        <v>1410</v>
      </c>
      <c r="E236">
        <v>1394</v>
      </c>
      <c r="F236">
        <v>1377</v>
      </c>
      <c r="G236">
        <v>1341</v>
      </c>
      <c r="H236">
        <v>1309</v>
      </c>
      <c r="I236">
        <v>1292</v>
      </c>
      <c r="J236">
        <v>1274</v>
      </c>
      <c r="K236">
        <v>1262</v>
      </c>
      <c r="L236">
        <v>1249</v>
      </c>
      <c r="M236">
        <v>1252</v>
      </c>
      <c r="N236">
        <v>1238</v>
      </c>
    </row>
    <row r="237" spans="1:14" x14ac:dyDescent="0.3">
      <c r="A237" t="s">
        <v>33</v>
      </c>
      <c r="B237">
        <v>42026</v>
      </c>
      <c r="C237">
        <v>664</v>
      </c>
      <c r="D237">
        <v>638</v>
      </c>
      <c r="E237">
        <v>608</v>
      </c>
      <c r="F237">
        <v>616</v>
      </c>
      <c r="G237">
        <v>609</v>
      </c>
      <c r="H237">
        <v>605</v>
      </c>
      <c r="I237">
        <v>600</v>
      </c>
      <c r="J237">
        <v>603</v>
      </c>
      <c r="K237">
        <v>608</v>
      </c>
      <c r="L237">
        <v>589</v>
      </c>
      <c r="M237">
        <v>588</v>
      </c>
      <c r="N237">
        <v>592</v>
      </c>
    </row>
    <row r="238" spans="1:14" x14ac:dyDescent="0.3">
      <c r="A238" t="s">
        <v>33</v>
      </c>
      <c r="B238">
        <v>42028</v>
      </c>
      <c r="C238">
        <v>1487</v>
      </c>
      <c r="D238">
        <v>1483</v>
      </c>
      <c r="E238">
        <v>1456</v>
      </c>
      <c r="F238">
        <v>1428</v>
      </c>
      <c r="G238">
        <v>1417</v>
      </c>
      <c r="H238">
        <v>1371</v>
      </c>
      <c r="I238">
        <v>1343</v>
      </c>
      <c r="J238">
        <v>1320</v>
      </c>
      <c r="K238">
        <v>1302</v>
      </c>
      <c r="L238">
        <v>1294</v>
      </c>
      <c r="M238">
        <v>1273</v>
      </c>
      <c r="N238">
        <v>1275</v>
      </c>
    </row>
    <row r="239" spans="1:14" x14ac:dyDescent="0.3">
      <c r="A239" t="s">
        <v>33</v>
      </c>
      <c r="B239">
        <v>43002</v>
      </c>
      <c r="C239">
        <v>813</v>
      </c>
      <c r="D239">
        <v>806</v>
      </c>
      <c r="E239">
        <v>788</v>
      </c>
      <c r="F239">
        <v>785</v>
      </c>
      <c r="G239">
        <v>803</v>
      </c>
      <c r="H239">
        <v>793</v>
      </c>
      <c r="I239">
        <v>783</v>
      </c>
      <c r="J239">
        <v>783</v>
      </c>
      <c r="K239">
        <v>795</v>
      </c>
      <c r="L239">
        <v>790</v>
      </c>
      <c r="M239">
        <v>783</v>
      </c>
      <c r="N239">
        <v>791</v>
      </c>
    </row>
    <row r="240" spans="1:14" x14ac:dyDescent="0.3">
      <c r="A240" t="s">
        <v>33</v>
      </c>
      <c r="B240">
        <v>43005</v>
      </c>
      <c r="C240">
        <v>1317</v>
      </c>
      <c r="D240">
        <v>1299</v>
      </c>
      <c r="E240">
        <v>1294</v>
      </c>
      <c r="F240">
        <v>1272</v>
      </c>
      <c r="G240">
        <v>1271</v>
      </c>
      <c r="H240">
        <v>1260</v>
      </c>
      <c r="I240">
        <v>1264</v>
      </c>
      <c r="J240">
        <v>1274</v>
      </c>
      <c r="K240">
        <v>1267</v>
      </c>
      <c r="L240">
        <v>1249</v>
      </c>
      <c r="M240">
        <v>1241</v>
      </c>
      <c r="N240">
        <v>1249</v>
      </c>
    </row>
    <row r="241" spans="1:14" x14ac:dyDescent="0.3">
      <c r="A241" t="s">
        <v>33</v>
      </c>
      <c r="B241">
        <v>43007</v>
      </c>
      <c r="C241">
        <v>317</v>
      </c>
      <c r="D241">
        <v>322</v>
      </c>
      <c r="E241">
        <v>317</v>
      </c>
      <c r="F241">
        <v>310</v>
      </c>
      <c r="G241">
        <v>313</v>
      </c>
      <c r="H241">
        <v>309</v>
      </c>
      <c r="I241">
        <v>306</v>
      </c>
      <c r="J241">
        <v>297</v>
      </c>
      <c r="K241">
        <v>296</v>
      </c>
      <c r="L241">
        <v>298</v>
      </c>
      <c r="M241">
        <v>298</v>
      </c>
      <c r="N241">
        <v>298</v>
      </c>
    </row>
    <row r="242" spans="1:14" x14ac:dyDescent="0.3">
      <c r="A242" t="s">
        <v>33</v>
      </c>
      <c r="B242">
        <v>43010</v>
      </c>
      <c r="C242">
        <v>1308</v>
      </c>
      <c r="D242">
        <v>1296</v>
      </c>
      <c r="E242">
        <v>1284</v>
      </c>
      <c r="F242">
        <v>1249</v>
      </c>
      <c r="G242">
        <v>1267</v>
      </c>
      <c r="H242">
        <v>1254</v>
      </c>
      <c r="I242">
        <v>1215</v>
      </c>
      <c r="J242">
        <v>1197</v>
      </c>
      <c r="K242">
        <v>1188</v>
      </c>
      <c r="L242">
        <v>1173</v>
      </c>
      <c r="M242">
        <v>1149</v>
      </c>
      <c r="N242">
        <v>1134</v>
      </c>
    </row>
    <row r="243" spans="1:14" x14ac:dyDescent="0.3">
      <c r="A243" t="s">
        <v>33</v>
      </c>
      <c r="B243">
        <v>43014</v>
      </c>
      <c r="C243">
        <v>411</v>
      </c>
      <c r="D243">
        <v>417</v>
      </c>
      <c r="E243">
        <v>412</v>
      </c>
      <c r="F243">
        <v>403</v>
      </c>
      <c r="G243">
        <v>406</v>
      </c>
      <c r="H243">
        <v>400</v>
      </c>
      <c r="I243">
        <v>396</v>
      </c>
      <c r="J243">
        <v>386</v>
      </c>
      <c r="K243">
        <v>384</v>
      </c>
      <c r="L243">
        <v>386</v>
      </c>
      <c r="M243">
        <v>386</v>
      </c>
      <c r="N243">
        <v>387</v>
      </c>
    </row>
    <row r="244" spans="1:14" x14ac:dyDescent="0.3">
      <c r="A244" t="s">
        <v>33</v>
      </c>
      <c r="B244">
        <v>43018</v>
      </c>
      <c r="C244">
        <v>822</v>
      </c>
      <c r="D244">
        <v>815</v>
      </c>
      <c r="E244">
        <v>810</v>
      </c>
      <c r="F244">
        <v>782</v>
      </c>
      <c r="G244">
        <v>789</v>
      </c>
      <c r="H244">
        <v>791</v>
      </c>
      <c r="I244">
        <v>795</v>
      </c>
      <c r="J244">
        <v>792</v>
      </c>
      <c r="K244">
        <v>789</v>
      </c>
      <c r="L244">
        <v>793</v>
      </c>
      <c r="M244">
        <v>783</v>
      </c>
      <c r="N244">
        <v>777</v>
      </c>
    </row>
    <row r="245" spans="1:14" x14ac:dyDescent="0.3">
      <c r="A245" t="s">
        <v>33</v>
      </c>
      <c r="B245">
        <v>44012</v>
      </c>
      <c r="C245">
        <v>918</v>
      </c>
      <c r="D245">
        <v>921</v>
      </c>
      <c r="E245">
        <v>893</v>
      </c>
      <c r="F245">
        <v>889</v>
      </c>
      <c r="G245">
        <v>876</v>
      </c>
      <c r="H245">
        <v>866</v>
      </c>
      <c r="I245">
        <v>848</v>
      </c>
      <c r="J245">
        <v>818</v>
      </c>
      <c r="K245">
        <v>829</v>
      </c>
      <c r="L245">
        <v>831</v>
      </c>
      <c r="M245">
        <v>820</v>
      </c>
      <c r="N245">
        <v>822</v>
      </c>
    </row>
    <row r="246" spans="1:14" x14ac:dyDescent="0.3">
      <c r="A246" t="s">
        <v>33</v>
      </c>
      <c r="B246">
        <v>44013</v>
      </c>
      <c r="C246">
        <v>1405</v>
      </c>
      <c r="D246">
        <v>1371</v>
      </c>
      <c r="E246">
        <v>1360</v>
      </c>
      <c r="F246">
        <v>1348</v>
      </c>
      <c r="G246">
        <v>1349</v>
      </c>
      <c r="H246">
        <v>1383</v>
      </c>
      <c r="I246">
        <v>1382</v>
      </c>
      <c r="J246">
        <v>1392</v>
      </c>
      <c r="K246">
        <v>1385</v>
      </c>
      <c r="L246">
        <v>1365</v>
      </c>
      <c r="M246">
        <v>1355</v>
      </c>
      <c r="N246">
        <v>1337</v>
      </c>
    </row>
    <row r="247" spans="1:14" x14ac:dyDescent="0.3">
      <c r="A247" t="s">
        <v>33</v>
      </c>
      <c r="B247">
        <v>44019</v>
      </c>
      <c r="C247">
        <v>2532</v>
      </c>
      <c r="D247">
        <v>2514</v>
      </c>
      <c r="E247">
        <v>2466</v>
      </c>
      <c r="F247">
        <v>2425</v>
      </c>
      <c r="G247">
        <v>2385</v>
      </c>
      <c r="H247">
        <v>2340</v>
      </c>
      <c r="I247">
        <v>2262</v>
      </c>
      <c r="J247">
        <v>2225</v>
      </c>
      <c r="K247">
        <v>2209</v>
      </c>
      <c r="L247">
        <v>2188</v>
      </c>
      <c r="M247">
        <v>2170</v>
      </c>
      <c r="N247">
        <v>2198</v>
      </c>
    </row>
    <row r="248" spans="1:14" x14ac:dyDescent="0.3">
      <c r="A248" t="s">
        <v>33</v>
      </c>
      <c r="B248">
        <v>44020</v>
      </c>
      <c r="C248">
        <v>738</v>
      </c>
      <c r="D248">
        <v>751</v>
      </c>
      <c r="E248">
        <v>767</v>
      </c>
      <c r="F248">
        <v>770</v>
      </c>
      <c r="G248">
        <v>800</v>
      </c>
      <c r="H248">
        <v>808</v>
      </c>
      <c r="I248">
        <v>796</v>
      </c>
      <c r="J248">
        <v>777</v>
      </c>
      <c r="K248">
        <v>774</v>
      </c>
      <c r="L248">
        <v>775</v>
      </c>
      <c r="M248">
        <v>761</v>
      </c>
      <c r="N248">
        <v>754</v>
      </c>
    </row>
    <row r="249" spans="1:14" x14ac:dyDescent="0.3">
      <c r="A249" t="s">
        <v>33</v>
      </c>
      <c r="B249">
        <v>44021</v>
      </c>
      <c r="C249">
        <v>17044</v>
      </c>
      <c r="D249">
        <v>16955</v>
      </c>
      <c r="E249">
        <v>16808</v>
      </c>
      <c r="F249">
        <v>16632</v>
      </c>
      <c r="G249">
        <v>16526</v>
      </c>
      <c r="H249">
        <v>16502</v>
      </c>
      <c r="I249">
        <v>16461</v>
      </c>
      <c r="J249">
        <v>16468</v>
      </c>
      <c r="K249">
        <v>16463</v>
      </c>
      <c r="L249">
        <v>16491</v>
      </c>
      <c r="M249">
        <v>16478</v>
      </c>
      <c r="N249">
        <v>16462</v>
      </c>
    </row>
    <row r="250" spans="1:14" x14ac:dyDescent="0.3">
      <c r="A250" t="s">
        <v>33</v>
      </c>
      <c r="B250">
        <v>44034</v>
      </c>
      <c r="C250">
        <v>1564</v>
      </c>
      <c r="D250">
        <v>1576</v>
      </c>
      <c r="E250">
        <v>1523</v>
      </c>
      <c r="F250">
        <v>1544</v>
      </c>
      <c r="G250">
        <v>1550</v>
      </c>
      <c r="H250">
        <v>1542</v>
      </c>
      <c r="I250">
        <v>1538</v>
      </c>
      <c r="J250">
        <v>1519</v>
      </c>
      <c r="K250">
        <v>1521</v>
      </c>
      <c r="L250">
        <v>1493</v>
      </c>
      <c r="M250">
        <v>1485</v>
      </c>
      <c r="N250">
        <v>1488</v>
      </c>
    </row>
    <row r="251" spans="1:14" x14ac:dyDescent="0.3">
      <c r="A251" t="s">
        <v>33</v>
      </c>
      <c r="B251">
        <v>44040</v>
      </c>
      <c r="C251">
        <v>929</v>
      </c>
      <c r="D251">
        <v>915</v>
      </c>
      <c r="E251">
        <v>912</v>
      </c>
      <c r="F251">
        <v>916</v>
      </c>
      <c r="G251">
        <v>927</v>
      </c>
      <c r="H251">
        <v>924</v>
      </c>
      <c r="I251">
        <v>918</v>
      </c>
      <c r="J251">
        <v>915</v>
      </c>
      <c r="K251">
        <v>914</v>
      </c>
      <c r="L251">
        <v>904</v>
      </c>
      <c r="M251">
        <v>889</v>
      </c>
      <c r="N251">
        <v>885</v>
      </c>
    </row>
    <row r="252" spans="1:14" x14ac:dyDescent="0.3">
      <c r="A252" t="s">
        <v>33</v>
      </c>
      <c r="B252">
        <v>44043</v>
      </c>
      <c r="C252">
        <v>1870</v>
      </c>
      <c r="D252">
        <v>1871</v>
      </c>
      <c r="E252">
        <v>1830</v>
      </c>
      <c r="F252">
        <v>1809</v>
      </c>
      <c r="G252">
        <v>1822</v>
      </c>
      <c r="H252">
        <v>1834</v>
      </c>
      <c r="I252">
        <v>1814</v>
      </c>
      <c r="J252">
        <v>1782</v>
      </c>
      <c r="K252">
        <v>1785</v>
      </c>
      <c r="L252">
        <v>1753</v>
      </c>
      <c r="M252">
        <v>1725</v>
      </c>
      <c r="N252">
        <v>1692</v>
      </c>
    </row>
    <row r="253" spans="1:14" x14ac:dyDescent="0.3">
      <c r="A253" t="s">
        <v>33</v>
      </c>
      <c r="B253">
        <v>44045</v>
      </c>
      <c r="C253">
        <v>385</v>
      </c>
      <c r="D253">
        <v>382</v>
      </c>
      <c r="E253">
        <v>378</v>
      </c>
      <c r="F253">
        <v>375</v>
      </c>
      <c r="G253">
        <v>375</v>
      </c>
      <c r="H253">
        <v>379</v>
      </c>
      <c r="I253">
        <v>379</v>
      </c>
      <c r="J253">
        <v>385</v>
      </c>
      <c r="K253">
        <v>385</v>
      </c>
      <c r="L253">
        <v>387</v>
      </c>
      <c r="M253">
        <v>382</v>
      </c>
      <c r="N253">
        <v>385</v>
      </c>
    </row>
    <row r="254" spans="1:14" x14ac:dyDescent="0.3">
      <c r="A254" t="s">
        <v>33</v>
      </c>
      <c r="B254">
        <v>44048</v>
      </c>
      <c r="C254">
        <v>746</v>
      </c>
      <c r="D254">
        <v>758</v>
      </c>
      <c r="E254">
        <v>749</v>
      </c>
      <c r="F254">
        <v>751</v>
      </c>
      <c r="G254">
        <v>747</v>
      </c>
      <c r="H254">
        <v>748</v>
      </c>
      <c r="I254">
        <v>733</v>
      </c>
      <c r="J254">
        <v>727</v>
      </c>
      <c r="K254">
        <v>732</v>
      </c>
      <c r="L254">
        <v>721</v>
      </c>
      <c r="M254">
        <v>714</v>
      </c>
      <c r="N254">
        <v>704</v>
      </c>
    </row>
    <row r="255" spans="1:14" x14ac:dyDescent="0.3">
      <c r="A255" t="s">
        <v>33</v>
      </c>
      <c r="B255">
        <v>44052</v>
      </c>
      <c r="C255">
        <v>882</v>
      </c>
      <c r="D255">
        <v>891</v>
      </c>
      <c r="E255">
        <v>873</v>
      </c>
      <c r="F255">
        <v>869</v>
      </c>
      <c r="G255">
        <v>868</v>
      </c>
      <c r="H255">
        <v>852</v>
      </c>
      <c r="I255">
        <v>846</v>
      </c>
      <c r="J255">
        <v>820</v>
      </c>
      <c r="K255">
        <v>807</v>
      </c>
      <c r="L255">
        <v>804</v>
      </c>
      <c r="M255">
        <v>787</v>
      </c>
      <c r="N255">
        <v>785</v>
      </c>
    </row>
    <row r="256" spans="1:14" x14ac:dyDescent="0.3">
      <c r="A256" t="s">
        <v>33</v>
      </c>
      <c r="B256">
        <v>44064</v>
      </c>
      <c r="C256">
        <v>719</v>
      </c>
      <c r="D256">
        <v>723</v>
      </c>
      <c r="E256">
        <v>714</v>
      </c>
      <c r="F256">
        <v>693</v>
      </c>
      <c r="G256">
        <v>693</v>
      </c>
      <c r="H256">
        <v>680</v>
      </c>
      <c r="I256">
        <v>680</v>
      </c>
      <c r="J256">
        <v>663</v>
      </c>
      <c r="K256">
        <v>667</v>
      </c>
      <c r="L256">
        <v>673</v>
      </c>
      <c r="M256">
        <v>659</v>
      </c>
      <c r="N256">
        <v>664</v>
      </c>
    </row>
    <row r="257" spans="1:14" x14ac:dyDescent="0.3">
      <c r="A257" t="s">
        <v>33</v>
      </c>
      <c r="B257">
        <v>44073</v>
      </c>
      <c r="C257">
        <v>575</v>
      </c>
      <c r="D257">
        <v>570</v>
      </c>
      <c r="E257">
        <v>563</v>
      </c>
      <c r="F257">
        <v>560</v>
      </c>
      <c r="G257">
        <v>560</v>
      </c>
      <c r="H257">
        <v>565</v>
      </c>
      <c r="I257">
        <v>564</v>
      </c>
      <c r="J257">
        <v>575</v>
      </c>
      <c r="K257">
        <v>574</v>
      </c>
      <c r="L257">
        <v>577</v>
      </c>
      <c r="M257">
        <v>569</v>
      </c>
      <c r="N257">
        <v>574</v>
      </c>
    </row>
    <row r="258" spans="1:14" x14ac:dyDescent="0.3">
      <c r="A258" t="s">
        <v>33</v>
      </c>
      <c r="B258">
        <v>44081</v>
      </c>
      <c r="C258">
        <v>979</v>
      </c>
      <c r="D258">
        <v>982</v>
      </c>
      <c r="E258">
        <v>963</v>
      </c>
      <c r="F258">
        <v>952</v>
      </c>
      <c r="G258">
        <v>952</v>
      </c>
      <c r="H258">
        <v>916</v>
      </c>
      <c r="I258">
        <v>914</v>
      </c>
      <c r="J258">
        <v>891</v>
      </c>
      <c r="K258">
        <v>860</v>
      </c>
      <c r="L258">
        <v>835</v>
      </c>
      <c r="M258">
        <v>818</v>
      </c>
      <c r="N258">
        <v>821</v>
      </c>
    </row>
    <row r="259" spans="1:14" x14ac:dyDescent="0.3">
      <c r="A259" t="s">
        <v>33</v>
      </c>
      <c r="B259">
        <v>44083</v>
      </c>
      <c r="C259">
        <v>2668</v>
      </c>
      <c r="D259">
        <v>2616</v>
      </c>
      <c r="E259">
        <v>2604</v>
      </c>
      <c r="F259">
        <v>2581</v>
      </c>
      <c r="G259">
        <v>2566</v>
      </c>
      <c r="H259">
        <v>2584</v>
      </c>
      <c r="I259">
        <v>2598</v>
      </c>
      <c r="J259">
        <v>2617</v>
      </c>
      <c r="K259">
        <v>2603</v>
      </c>
      <c r="L259">
        <v>2621</v>
      </c>
      <c r="M259">
        <v>2606</v>
      </c>
      <c r="N259">
        <v>2581</v>
      </c>
    </row>
    <row r="260" spans="1:14" x14ac:dyDescent="0.3">
      <c r="A260" t="s">
        <v>33</v>
      </c>
      <c r="B260">
        <v>44084</v>
      </c>
      <c r="C260">
        <v>1822</v>
      </c>
      <c r="D260">
        <v>1770</v>
      </c>
      <c r="E260">
        <v>1727</v>
      </c>
      <c r="F260">
        <v>1655</v>
      </c>
      <c r="G260">
        <v>1576</v>
      </c>
      <c r="H260">
        <v>1565</v>
      </c>
      <c r="I260">
        <v>1538</v>
      </c>
      <c r="J260">
        <v>1520</v>
      </c>
      <c r="K260">
        <v>1503</v>
      </c>
      <c r="L260">
        <v>1507</v>
      </c>
      <c r="M260">
        <v>1510</v>
      </c>
      <c r="N260">
        <v>1517</v>
      </c>
    </row>
    <row r="261" spans="1:14" x14ac:dyDescent="0.3">
      <c r="A261" t="s">
        <v>33</v>
      </c>
      <c r="B261">
        <v>44085</v>
      </c>
      <c r="C261">
        <v>1533</v>
      </c>
      <c r="D261">
        <v>1560</v>
      </c>
      <c r="E261">
        <v>1574</v>
      </c>
      <c r="F261">
        <v>1576</v>
      </c>
      <c r="G261">
        <v>1583</v>
      </c>
      <c r="H261">
        <v>1566</v>
      </c>
      <c r="I261">
        <v>1557</v>
      </c>
      <c r="J261">
        <v>1520</v>
      </c>
      <c r="K261">
        <v>1496</v>
      </c>
      <c r="L261">
        <v>1478</v>
      </c>
      <c r="M261">
        <v>1450</v>
      </c>
      <c r="N261">
        <v>1441</v>
      </c>
    </row>
    <row r="262" spans="1:14" x14ac:dyDescent="0.3">
      <c r="A262" t="s">
        <v>33</v>
      </c>
      <c r="B262">
        <v>45035</v>
      </c>
      <c r="C262">
        <v>1986</v>
      </c>
      <c r="D262">
        <v>1921</v>
      </c>
      <c r="E262">
        <v>1878</v>
      </c>
      <c r="F262">
        <v>1826</v>
      </c>
      <c r="G262">
        <v>1763</v>
      </c>
      <c r="H262">
        <v>1739</v>
      </c>
      <c r="I262">
        <v>1706</v>
      </c>
      <c r="J262">
        <v>1681</v>
      </c>
      <c r="K262">
        <v>1661</v>
      </c>
      <c r="L262">
        <v>1655</v>
      </c>
      <c r="M262">
        <v>1634</v>
      </c>
      <c r="N262">
        <v>1624</v>
      </c>
    </row>
    <row r="263" spans="1:14" x14ac:dyDescent="0.3">
      <c r="A263" t="s">
        <v>33</v>
      </c>
      <c r="B263">
        <v>45041</v>
      </c>
      <c r="C263">
        <v>1913</v>
      </c>
      <c r="D263">
        <v>1879</v>
      </c>
      <c r="E263">
        <v>1821</v>
      </c>
      <c r="F263">
        <v>1781</v>
      </c>
      <c r="G263">
        <v>1711</v>
      </c>
      <c r="H263">
        <v>1635</v>
      </c>
      <c r="I263">
        <v>1589</v>
      </c>
      <c r="J263">
        <v>1539</v>
      </c>
      <c r="K263">
        <v>1498</v>
      </c>
      <c r="L263">
        <v>1460</v>
      </c>
      <c r="M263">
        <v>1445</v>
      </c>
      <c r="N263">
        <v>1447</v>
      </c>
    </row>
    <row r="264" spans="1:14" x14ac:dyDescent="0.3">
      <c r="A264" t="s">
        <v>33</v>
      </c>
      <c r="B264">
        <v>45059</v>
      </c>
      <c r="C264">
        <v>902</v>
      </c>
      <c r="D264">
        <v>882</v>
      </c>
      <c r="E264">
        <v>872</v>
      </c>
      <c r="F264">
        <v>833</v>
      </c>
      <c r="G264">
        <v>810</v>
      </c>
      <c r="H264">
        <v>767</v>
      </c>
      <c r="I264">
        <v>748</v>
      </c>
      <c r="J264">
        <v>721</v>
      </c>
      <c r="K264">
        <v>703</v>
      </c>
      <c r="L264">
        <v>702</v>
      </c>
      <c r="M264">
        <v>698</v>
      </c>
      <c r="N264">
        <v>707</v>
      </c>
    </row>
    <row r="265" spans="1:14" x14ac:dyDescent="0.3">
      <c r="A265" t="s">
        <v>33</v>
      </c>
      <c r="B265">
        <v>45060</v>
      </c>
      <c r="C265">
        <v>463</v>
      </c>
      <c r="D265">
        <v>461</v>
      </c>
      <c r="E265">
        <v>462</v>
      </c>
      <c r="F265">
        <v>455</v>
      </c>
      <c r="G265">
        <v>442</v>
      </c>
      <c r="H265">
        <v>431</v>
      </c>
      <c r="I265">
        <v>417</v>
      </c>
      <c r="J265">
        <v>402</v>
      </c>
      <c r="K265">
        <v>395</v>
      </c>
      <c r="L265">
        <v>390</v>
      </c>
      <c r="M265">
        <v>389</v>
      </c>
      <c r="N265">
        <v>390</v>
      </c>
    </row>
    <row r="266" spans="1:14" x14ac:dyDescent="0.3">
      <c r="A266" t="s">
        <v>33</v>
      </c>
      <c r="B266">
        <v>45061</v>
      </c>
      <c r="C266">
        <v>307</v>
      </c>
      <c r="D266">
        <v>297</v>
      </c>
      <c r="E266">
        <v>290</v>
      </c>
      <c r="F266">
        <v>282</v>
      </c>
      <c r="G266">
        <v>272</v>
      </c>
      <c r="H266">
        <v>268</v>
      </c>
      <c r="I266">
        <v>263</v>
      </c>
      <c r="J266">
        <v>260</v>
      </c>
      <c r="K266">
        <v>256</v>
      </c>
      <c r="L266">
        <v>255</v>
      </c>
      <c r="M266">
        <v>252</v>
      </c>
      <c r="N266">
        <v>251</v>
      </c>
    </row>
    <row r="267" spans="1:14" x14ac:dyDescent="0.3">
      <c r="A267" t="s">
        <v>33</v>
      </c>
      <c r="B267">
        <v>45062</v>
      </c>
      <c r="C267">
        <v>80</v>
      </c>
      <c r="D267">
        <v>80</v>
      </c>
      <c r="E267">
        <v>80</v>
      </c>
      <c r="F267">
        <v>77</v>
      </c>
      <c r="G267">
        <v>74</v>
      </c>
      <c r="H267">
        <v>73</v>
      </c>
      <c r="I267">
        <v>71</v>
      </c>
      <c r="J267">
        <v>70</v>
      </c>
      <c r="K267">
        <v>68</v>
      </c>
      <c r="L267">
        <v>66</v>
      </c>
      <c r="M267">
        <v>67</v>
      </c>
      <c r="N267">
        <v>67</v>
      </c>
    </row>
    <row r="268" spans="1:14" x14ac:dyDescent="0.3">
      <c r="A268" t="s">
        <v>33</v>
      </c>
      <c r="B268">
        <v>45063</v>
      </c>
      <c r="C268">
        <v>371</v>
      </c>
      <c r="D268">
        <v>362</v>
      </c>
      <c r="E268">
        <v>358</v>
      </c>
      <c r="F268">
        <v>343</v>
      </c>
      <c r="G268">
        <v>333</v>
      </c>
      <c r="H268">
        <v>316</v>
      </c>
      <c r="I268">
        <v>308</v>
      </c>
      <c r="J268">
        <v>296</v>
      </c>
      <c r="K268">
        <v>289</v>
      </c>
      <c r="L268">
        <v>288</v>
      </c>
      <c r="M268">
        <v>287</v>
      </c>
      <c r="N268">
        <v>290</v>
      </c>
    </row>
    <row r="269" spans="1:14" x14ac:dyDescent="0.3">
      <c r="A269" t="s">
        <v>33</v>
      </c>
      <c r="B269">
        <v>45064</v>
      </c>
      <c r="C269">
        <v>585</v>
      </c>
      <c r="D269">
        <v>594</v>
      </c>
      <c r="E269">
        <v>598</v>
      </c>
      <c r="F269">
        <v>607</v>
      </c>
      <c r="G269">
        <v>607</v>
      </c>
      <c r="H269">
        <v>615</v>
      </c>
      <c r="I269">
        <v>628</v>
      </c>
      <c r="J269">
        <v>636</v>
      </c>
      <c r="K269">
        <v>642</v>
      </c>
      <c r="L269">
        <v>640</v>
      </c>
      <c r="M269">
        <v>640</v>
      </c>
      <c r="N269">
        <v>639</v>
      </c>
    </row>
    <row r="270" spans="1:14" x14ac:dyDescent="0.3">
      <c r="A270" t="s">
        <v>33</v>
      </c>
      <c r="B270">
        <v>45065</v>
      </c>
      <c r="C270">
        <v>452</v>
      </c>
      <c r="D270">
        <v>449</v>
      </c>
      <c r="E270">
        <v>450</v>
      </c>
      <c r="F270">
        <v>437</v>
      </c>
      <c r="G270">
        <v>416</v>
      </c>
      <c r="H270">
        <v>414</v>
      </c>
      <c r="I270">
        <v>401</v>
      </c>
      <c r="J270">
        <v>397</v>
      </c>
      <c r="K270">
        <v>381</v>
      </c>
      <c r="L270">
        <v>374</v>
      </c>
      <c r="M270">
        <v>379</v>
      </c>
      <c r="N270">
        <v>378</v>
      </c>
    </row>
    <row r="271" spans="1:14" x14ac:dyDescent="0.3">
      <c r="A271" t="s">
        <v>33</v>
      </c>
      <c r="B271">
        <v>45068</v>
      </c>
      <c r="C271">
        <v>1096</v>
      </c>
      <c r="D271">
        <v>1085</v>
      </c>
      <c r="E271">
        <v>1066</v>
      </c>
      <c r="F271">
        <v>1018</v>
      </c>
      <c r="G271">
        <v>978</v>
      </c>
      <c r="H271">
        <v>941</v>
      </c>
      <c r="I271">
        <v>901</v>
      </c>
      <c r="J271">
        <v>867</v>
      </c>
      <c r="K271">
        <v>862</v>
      </c>
      <c r="L271">
        <v>853</v>
      </c>
      <c r="M271">
        <v>861</v>
      </c>
      <c r="N271">
        <v>865</v>
      </c>
    </row>
    <row r="272" spans="1:14" x14ac:dyDescent="0.3">
      <c r="A272" t="s">
        <v>33</v>
      </c>
      <c r="B272">
        <v>46003</v>
      </c>
      <c r="C272">
        <v>3469</v>
      </c>
      <c r="D272">
        <v>3469</v>
      </c>
      <c r="E272">
        <v>3447</v>
      </c>
      <c r="F272">
        <v>3394</v>
      </c>
      <c r="G272">
        <v>3356</v>
      </c>
      <c r="H272">
        <v>3345</v>
      </c>
      <c r="I272">
        <v>3313</v>
      </c>
      <c r="J272">
        <v>3282</v>
      </c>
      <c r="K272">
        <v>3222</v>
      </c>
      <c r="L272">
        <v>3223</v>
      </c>
      <c r="M272">
        <v>3201</v>
      </c>
      <c r="N272">
        <v>3182</v>
      </c>
    </row>
    <row r="273" spans="1:14" x14ac:dyDescent="0.3">
      <c r="A273" t="s">
        <v>33</v>
      </c>
      <c r="B273">
        <v>46013</v>
      </c>
      <c r="C273">
        <v>1216</v>
      </c>
      <c r="D273">
        <v>1192</v>
      </c>
      <c r="E273">
        <v>1166</v>
      </c>
      <c r="F273">
        <v>1128</v>
      </c>
      <c r="G273">
        <v>1106</v>
      </c>
      <c r="H273">
        <v>1051</v>
      </c>
      <c r="I273">
        <v>1026</v>
      </c>
      <c r="J273">
        <v>1020</v>
      </c>
      <c r="K273">
        <v>1001</v>
      </c>
      <c r="L273">
        <v>994</v>
      </c>
      <c r="M273">
        <v>989</v>
      </c>
      <c r="N273">
        <v>990</v>
      </c>
    </row>
    <row r="274" spans="1:14" x14ac:dyDescent="0.3">
      <c r="A274" t="s">
        <v>33</v>
      </c>
      <c r="B274">
        <v>46014</v>
      </c>
      <c r="C274">
        <v>2790</v>
      </c>
      <c r="D274">
        <v>2790</v>
      </c>
      <c r="E274">
        <v>2795</v>
      </c>
      <c r="F274">
        <v>2726</v>
      </c>
      <c r="G274">
        <v>2707</v>
      </c>
      <c r="H274">
        <v>2695</v>
      </c>
      <c r="I274">
        <v>2687</v>
      </c>
      <c r="J274">
        <v>2642</v>
      </c>
      <c r="K274">
        <v>2584</v>
      </c>
      <c r="L274">
        <v>2587</v>
      </c>
      <c r="M274">
        <v>2575</v>
      </c>
      <c r="N274">
        <v>2588</v>
      </c>
    </row>
    <row r="275" spans="1:14" x14ac:dyDescent="0.3">
      <c r="A275" t="s">
        <v>33</v>
      </c>
      <c r="B275">
        <v>46020</v>
      </c>
      <c r="C275">
        <v>1140</v>
      </c>
      <c r="D275">
        <v>1132</v>
      </c>
      <c r="E275">
        <v>1140</v>
      </c>
      <c r="F275">
        <v>1094</v>
      </c>
      <c r="G275">
        <v>1086</v>
      </c>
      <c r="H275">
        <v>1074</v>
      </c>
      <c r="I275">
        <v>1058</v>
      </c>
      <c r="J275">
        <v>1028</v>
      </c>
      <c r="K275">
        <v>1002</v>
      </c>
      <c r="L275">
        <v>1010</v>
      </c>
      <c r="M275">
        <v>1017</v>
      </c>
      <c r="N275">
        <v>1007</v>
      </c>
    </row>
    <row r="276" spans="1:14" x14ac:dyDescent="0.3">
      <c r="A276" t="s">
        <v>33</v>
      </c>
      <c r="B276">
        <v>46021</v>
      </c>
      <c r="C276">
        <v>5945</v>
      </c>
      <c r="D276">
        <v>6046</v>
      </c>
      <c r="E276">
        <v>6135</v>
      </c>
      <c r="F276">
        <v>6185</v>
      </c>
      <c r="G276">
        <v>6182</v>
      </c>
      <c r="H276">
        <v>6240</v>
      </c>
      <c r="I276">
        <v>6226</v>
      </c>
      <c r="J276">
        <v>6181</v>
      </c>
      <c r="K276">
        <v>6146</v>
      </c>
      <c r="L276">
        <v>6147</v>
      </c>
      <c r="M276">
        <v>6154</v>
      </c>
      <c r="N276">
        <v>6145</v>
      </c>
    </row>
    <row r="277" spans="1:14" x14ac:dyDescent="0.3">
      <c r="A277" t="s">
        <v>33</v>
      </c>
      <c r="B277">
        <v>46024</v>
      </c>
      <c r="C277">
        <v>1375</v>
      </c>
      <c r="D277">
        <v>1326</v>
      </c>
      <c r="E277">
        <v>1290</v>
      </c>
      <c r="F277">
        <v>1301</v>
      </c>
      <c r="G277">
        <v>1288</v>
      </c>
      <c r="H277">
        <v>1317</v>
      </c>
      <c r="I277">
        <v>1309</v>
      </c>
      <c r="J277">
        <v>1329</v>
      </c>
      <c r="K277">
        <v>1337</v>
      </c>
      <c r="L277">
        <v>1324</v>
      </c>
      <c r="M277">
        <v>1327</v>
      </c>
      <c r="N277">
        <v>1312</v>
      </c>
    </row>
    <row r="278" spans="1:14" x14ac:dyDescent="0.3">
      <c r="A278" t="s">
        <v>33</v>
      </c>
      <c r="B278">
        <v>46025</v>
      </c>
      <c r="C278">
        <v>1975</v>
      </c>
      <c r="D278">
        <v>1959</v>
      </c>
      <c r="E278">
        <v>1996</v>
      </c>
      <c r="F278">
        <v>1955</v>
      </c>
      <c r="G278">
        <v>1942</v>
      </c>
      <c r="H278">
        <v>1913</v>
      </c>
      <c r="I278">
        <v>1904</v>
      </c>
      <c r="J278">
        <v>1902</v>
      </c>
      <c r="K278">
        <v>1865</v>
      </c>
      <c r="L278">
        <v>1856</v>
      </c>
      <c r="M278">
        <v>1840</v>
      </c>
      <c r="N278">
        <v>1848</v>
      </c>
    </row>
    <row r="279" spans="1:14" x14ac:dyDescent="0.3">
      <c r="A279" t="s">
        <v>35</v>
      </c>
      <c r="B279">
        <v>54010</v>
      </c>
      <c r="C279">
        <v>0</v>
      </c>
      <c r="D279">
        <v>0</v>
      </c>
      <c r="E279">
        <v>0</v>
      </c>
      <c r="F279">
        <v>0</v>
      </c>
      <c r="G279">
        <v>0</v>
      </c>
      <c r="H279">
        <v>0</v>
      </c>
      <c r="I279">
        <v>0</v>
      </c>
      <c r="J279">
        <v>0</v>
      </c>
      <c r="K279">
        <v>0</v>
      </c>
      <c r="L279">
        <v>0</v>
      </c>
      <c r="M279">
        <v>0</v>
      </c>
      <c r="N279">
        <v>0</v>
      </c>
    </row>
    <row r="280" spans="1:14" x14ac:dyDescent="0.3">
      <c r="A280" t="s">
        <v>32</v>
      </c>
      <c r="B280">
        <v>71002</v>
      </c>
      <c r="C280">
        <v>611</v>
      </c>
      <c r="D280">
        <v>605</v>
      </c>
      <c r="E280">
        <v>574</v>
      </c>
      <c r="F280">
        <v>544</v>
      </c>
      <c r="G280">
        <v>525</v>
      </c>
      <c r="H280">
        <v>509</v>
      </c>
      <c r="I280">
        <v>491</v>
      </c>
      <c r="J280">
        <v>470</v>
      </c>
      <c r="K280">
        <v>462</v>
      </c>
      <c r="L280">
        <v>453</v>
      </c>
      <c r="M280">
        <v>455</v>
      </c>
      <c r="N280">
        <v>452</v>
      </c>
    </row>
    <row r="281" spans="1:14" x14ac:dyDescent="0.3">
      <c r="A281" t="s">
        <v>32</v>
      </c>
      <c r="B281">
        <v>71004</v>
      </c>
      <c r="C281">
        <v>2987</v>
      </c>
      <c r="D281">
        <v>2987</v>
      </c>
      <c r="E281">
        <v>3005</v>
      </c>
      <c r="F281">
        <v>2964</v>
      </c>
      <c r="G281">
        <v>2950</v>
      </c>
      <c r="H281">
        <v>2927</v>
      </c>
      <c r="I281">
        <v>2910</v>
      </c>
      <c r="J281">
        <v>2869</v>
      </c>
      <c r="K281">
        <v>2831</v>
      </c>
      <c r="L281">
        <v>2780</v>
      </c>
      <c r="M281">
        <v>2735</v>
      </c>
      <c r="N281">
        <v>2726</v>
      </c>
    </row>
    <row r="282" spans="1:14" x14ac:dyDescent="0.3">
      <c r="A282" t="s">
        <v>32</v>
      </c>
      <c r="B282">
        <v>71011</v>
      </c>
      <c r="C282">
        <v>1204</v>
      </c>
      <c r="D282">
        <v>1188</v>
      </c>
      <c r="E282">
        <v>1168</v>
      </c>
      <c r="F282">
        <v>1138</v>
      </c>
      <c r="G282">
        <v>1115</v>
      </c>
      <c r="H282">
        <v>1085</v>
      </c>
      <c r="I282">
        <v>1053</v>
      </c>
      <c r="J282">
        <v>1036</v>
      </c>
      <c r="K282">
        <v>1008</v>
      </c>
      <c r="L282">
        <v>992</v>
      </c>
      <c r="M282">
        <v>976</v>
      </c>
      <c r="N282">
        <v>961</v>
      </c>
    </row>
    <row r="283" spans="1:14" x14ac:dyDescent="0.3">
      <c r="A283" t="s">
        <v>32</v>
      </c>
      <c r="B283">
        <v>71016</v>
      </c>
      <c r="C283">
        <v>3963</v>
      </c>
      <c r="D283">
        <v>3817</v>
      </c>
      <c r="E283">
        <v>3718</v>
      </c>
      <c r="F283">
        <v>3636</v>
      </c>
      <c r="G283">
        <v>3542</v>
      </c>
      <c r="H283">
        <v>3504</v>
      </c>
      <c r="I283">
        <v>3412</v>
      </c>
      <c r="J283">
        <v>3353</v>
      </c>
      <c r="K283">
        <v>3296</v>
      </c>
      <c r="L283">
        <v>3254</v>
      </c>
      <c r="M283">
        <v>3198</v>
      </c>
      <c r="N283">
        <v>3164</v>
      </c>
    </row>
    <row r="284" spans="1:14" x14ac:dyDescent="0.3">
      <c r="A284" t="s">
        <v>32</v>
      </c>
      <c r="B284">
        <v>71017</v>
      </c>
      <c r="C284">
        <v>499</v>
      </c>
      <c r="D284">
        <v>487</v>
      </c>
      <c r="E284">
        <v>463</v>
      </c>
      <c r="F284">
        <v>447</v>
      </c>
      <c r="G284">
        <v>426</v>
      </c>
      <c r="H284">
        <v>414</v>
      </c>
      <c r="I284">
        <v>397</v>
      </c>
      <c r="J284">
        <v>383</v>
      </c>
      <c r="K284">
        <v>380</v>
      </c>
      <c r="L284">
        <v>368</v>
      </c>
      <c r="M284">
        <v>365</v>
      </c>
      <c r="N284">
        <v>363</v>
      </c>
    </row>
    <row r="285" spans="1:14" x14ac:dyDescent="0.3">
      <c r="A285" t="s">
        <v>32</v>
      </c>
      <c r="B285">
        <v>71020</v>
      </c>
      <c r="C285">
        <v>537</v>
      </c>
      <c r="D285">
        <v>512</v>
      </c>
      <c r="E285">
        <v>484</v>
      </c>
      <c r="F285">
        <v>480</v>
      </c>
      <c r="G285">
        <v>469</v>
      </c>
      <c r="H285">
        <v>464</v>
      </c>
      <c r="I285">
        <v>444</v>
      </c>
      <c r="J285">
        <v>445</v>
      </c>
      <c r="K285">
        <v>437</v>
      </c>
      <c r="L285">
        <v>428</v>
      </c>
      <c r="M285">
        <v>423</v>
      </c>
      <c r="N285">
        <v>427</v>
      </c>
    </row>
    <row r="286" spans="1:14" x14ac:dyDescent="0.3">
      <c r="A286" t="s">
        <v>32</v>
      </c>
      <c r="B286">
        <v>71022</v>
      </c>
      <c r="C286">
        <v>4593</v>
      </c>
      <c r="D286">
        <v>4571</v>
      </c>
      <c r="E286">
        <v>4527</v>
      </c>
      <c r="F286">
        <v>4435</v>
      </c>
      <c r="G286">
        <v>4313</v>
      </c>
      <c r="H286">
        <v>4225</v>
      </c>
      <c r="I286">
        <v>4125</v>
      </c>
      <c r="J286">
        <v>4033</v>
      </c>
      <c r="K286">
        <v>3980</v>
      </c>
      <c r="L286">
        <v>3938</v>
      </c>
      <c r="M286">
        <v>3922</v>
      </c>
      <c r="N286">
        <v>3889</v>
      </c>
    </row>
    <row r="287" spans="1:14" x14ac:dyDescent="0.3">
      <c r="A287" t="s">
        <v>32</v>
      </c>
      <c r="B287">
        <v>71024</v>
      </c>
      <c r="C287">
        <v>788</v>
      </c>
      <c r="D287">
        <v>777</v>
      </c>
      <c r="E287">
        <v>779</v>
      </c>
      <c r="F287">
        <v>771</v>
      </c>
      <c r="G287">
        <v>755</v>
      </c>
      <c r="H287">
        <v>743</v>
      </c>
      <c r="I287">
        <v>733</v>
      </c>
      <c r="J287">
        <v>736</v>
      </c>
      <c r="K287">
        <v>718</v>
      </c>
      <c r="L287">
        <v>713</v>
      </c>
      <c r="M287">
        <v>714</v>
      </c>
      <c r="N287">
        <v>707</v>
      </c>
    </row>
    <row r="288" spans="1:14" x14ac:dyDescent="0.3">
      <c r="A288" t="s">
        <v>32</v>
      </c>
      <c r="B288">
        <v>71034</v>
      </c>
      <c r="C288">
        <v>1058</v>
      </c>
      <c r="D288">
        <v>1079</v>
      </c>
      <c r="E288">
        <v>1110</v>
      </c>
      <c r="F288">
        <v>1125</v>
      </c>
      <c r="G288">
        <v>1140</v>
      </c>
      <c r="H288">
        <v>1168</v>
      </c>
      <c r="I288">
        <v>1168</v>
      </c>
      <c r="J288">
        <v>1162</v>
      </c>
      <c r="K288">
        <v>1148</v>
      </c>
      <c r="L288">
        <v>1131</v>
      </c>
      <c r="M288">
        <v>1129</v>
      </c>
      <c r="N288">
        <v>1108</v>
      </c>
    </row>
    <row r="289" spans="1:14" x14ac:dyDescent="0.3">
      <c r="A289" t="s">
        <v>32</v>
      </c>
      <c r="B289">
        <v>71037</v>
      </c>
      <c r="C289">
        <v>894</v>
      </c>
      <c r="D289">
        <v>892</v>
      </c>
      <c r="E289">
        <v>883</v>
      </c>
      <c r="F289">
        <v>859</v>
      </c>
      <c r="G289">
        <v>867</v>
      </c>
      <c r="H289">
        <v>861</v>
      </c>
      <c r="I289">
        <v>859</v>
      </c>
      <c r="J289">
        <v>860</v>
      </c>
      <c r="K289">
        <v>854</v>
      </c>
      <c r="L289">
        <v>861</v>
      </c>
      <c r="M289">
        <v>849</v>
      </c>
      <c r="N289">
        <v>839</v>
      </c>
    </row>
    <row r="290" spans="1:14" x14ac:dyDescent="0.3">
      <c r="A290" t="s">
        <v>32</v>
      </c>
      <c r="B290">
        <v>71045</v>
      </c>
      <c r="C290">
        <v>453</v>
      </c>
      <c r="D290">
        <v>447</v>
      </c>
      <c r="E290">
        <v>448</v>
      </c>
      <c r="F290">
        <v>443</v>
      </c>
      <c r="G290">
        <v>435</v>
      </c>
      <c r="H290">
        <v>427</v>
      </c>
      <c r="I290">
        <v>421</v>
      </c>
      <c r="J290">
        <v>423</v>
      </c>
      <c r="K290">
        <v>413</v>
      </c>
      <c r="L290">
        <v>411</v>
      </c>
      <c r="M290">
        <v>411</v>
      </c>
      <c r="N290">
        <v>407</v>
      </c>
    </row>
    <row r="291" spans="1:14" x14ac:dyDescent="0.3">
      <c r="A291" t="s">
        <v>32</v>
      </c>
      <c r="B291">
        <v>71053</v>
      </c>
      <c r="C291">
        <v>2542</v>
      </c>
      <c r="D291">
        <v>2530</v>
      </c>
      <c r="E291">
        <v>2496</v>
      </c>
      <c r="F291">
        <v>2439</v>
      </c>
      <c r="G291">
        <v>2378</v>
      </c>
      <c r="H291">
        <v>2328</v>
      </c>
      <c r="I291">
        <v>2273</v>
      </c>
      <c r="J291">
        <v>2248</v>
      </c>
      <c r="K291">
        <v>2225</v>
      </c>
      <c r="L291">
        <v>2211</v>
      </c>
      <c r="M291">
        <v>2172</v>
      </c>
      <c r="N291">
        <v>2137</v>
      </c>
    </row>
    <row r="292" spans="1:14" x14ac:dyDescent="0.3">
      <c r="A292" t="s">
        <v>32</v>
      </c>
      <c r="B292">
        <v>71057</v>
      </c>
      <c r="C292">
        <v>1114</v>
      </c>
      <c r="D292">
        <v>1060</v>
      </c>
      <c r="E292">
        <v>1048</v>
      </c>
      <c r="F292">
        <v>981</v>
      </c>
      <c r="G292">
        <v>940</v>
      </c>
      <c r="H292">
        <v>907</v>
      </c>
      <c r="I292">
        <v>883</v>
      </c>
      <c r="J292">
        <v>880</v>
      </c>
      <c r="K292">
        <v>851</v>
      </c>
      <c r="L292">
        <v>849</v>
      </c>
      <c r="M292">
        <v>848</v>
      </c>
      <c r="N292">
        <v>841</v>
      </c>
    </row>
    <row r="293" spans="1:14" x14ac:dyDescent="0.3">
      <c r="A293" t="s">
        <v>32</v>
      </c>
      <c r="B293">
        <v>71066</v>
      </c>
      <c r="C293">
        <v>1397</v>
      </c>
      <c r="D293">
        <v>1407</v>
      </c>
      <c r="E293">
        <v>1421</v>
      </c>
      <c r="F293">
        <v>1369</v>
      </c>
      <c r="G293">
        <v>1362</v>
      </c>
      <c r="H293">
        <v>1359</v>
      </c>
      <c r="I293">
        <v>1333</v>
      </c>
      <c r="J293">
        <v>1296</v>
      </c>
      <c r="K293">
        <v>1264</v>
      </c>
      <c r="L293">
        <v>1244</v>
      </c>
      <c r="M293">
        <v>1225</v>
      </c>
      <c r="N293">
        <v>1201</v>
      </c>
    </row>
    <row r="294" spans="1:14" x14ac:dyDescent="0.3">
      <c r="A294" t="s">
        <v>32</v>
      </c>
      <c r="B294">
        <v>71067</v>
      </c>
      <c r="C294">
        <v>433</v>
      </c>
      <c r="D294">
        <v>419</v>
      </c>
      <c r="E294">
        <v>412</v>
      </c>
      <c r="F294">
        <v>396</v>
      </c>
      <c r="G294">
        <v>382</v>
      </c>
      <c r="H294">
        <v>378</v>
      </c>
      <c r="I294">
        <v>371</v>
      </c>
      <c r="J294">
        <v>369</v>
      </c>
      <c r="K294">
        <v>362</v>
      </c>
      <c r="L294">
        <v>362</v>
      </c>
      <c r="M294">
        <v>361</v>
      </c>
      <c r="N294">
        <v>358</v>
      </c>
    </row>
    <row r="295" spans="1:14" x14ac:dyDescent="0.3">
      <c r="A295" t="s">
        <v>32</v>
      </c>
      <c r="B295">
        <v>71069</v>
      </c>
      <c r="C295">
        <v>666</v>
      </c>
      <c r="D295">
        <v>660</v>
      </c>
      <c r="E295">
        <v>631</v>
      </c>
      <c r="F295">
        <v>615</v>
      </c>
      <c r="G295">
        <v>611</v>
      </c>
      <c r="H295">
        <v>612</v>
      </c>
      <c r="I295">
        <v>607</v>
      </c>
      <c r="J295">
        <v>601</v>
      </c>
      <c r="K295">
        <v>605</v>
      </c>
      <c r="L295">
        <v>616</v>
      </c>
      <c r="M295">
        <v>628</v>
      </c>
      <c r="N295">
        <v>627</v>
      </c>
    </row>
    <row r="296" spans="1:14" x14ac:dyDescent="0.3">
      <c r="A296" t="s">
        <v>32</v>
      </c>
      <c r="B296">
        <v>71070</v>
      </c>
      <c r="C296">
        <v>2151</v>
      </c>
      <c r="D296">
        <v>2131</v>
      </c>
      <c r="E296">
        <v>2105</v>
      </c>
      <c r="F296">
        <v>2093</v>
      </c>
      <c r="G296">
        <v>2067</v>
      </c>
      <c r="H296">
        <v>2084</v>
      </c>
      <c r="I296">
        <v>2080</v>
      </c>
      <c r="J296">
        <v>2076</v>
      </c>
      <c r="K296">
        <v>2055</v>
      </c>
      <c r="L296">
        <v>2015</v>
      </c>
      <c r="M296">
        <v>1992</v>
      </c>
      <c r="N296">
        <v>1969</v>
      </c>
    </row>
    <row r="297" spans="1:14" x14ac:dyDescent="0.3">
      <c r="A297" t="s">
        <v>32</v>
      </c>
      <c r="B297">
        <v>72003</v>
      </c>
      <c r="C297">
        <v>745</v>
      </c>
      <c r="D297">
        <v>746</v>
      </c>
      <c r="E297">
        <v>732</v>
      </c>
      <c r="F297">
        <v>722</v>
      </c>
      <c r="G297">
        <v>705</v>
      </c>
      <c r="H297">
        <v>694</v>
      </c>
      <c r="I297">
        <v>687</v>
      </c>
      <c r="J297">
        <v>672</v>
      </c>
      <c r="K297">
        <v>651</v>
      </c>
      <c r="L297">
        <v>634</v>
      </c>
      <c r="M297">
        <v>627</v>
      </c>
      <c r="N297">
        <v>605</v>
      </c>
    </row>
    <row r="298" spans="1:14" x14ac:dyDescent="0.3">
      <c r="A298" t="s">
        <v>32</v>
      </c>
      <c r="B298">
        <v>72004</v>
      </c>
      <c r="C298">
        <v>964</v>
      </c>
      <c r="D298">
        <v>943</v>
      </c>
      <c r="E298">
        <v>916</v>
      </c>
      <c r="F298">
        <v>906</v>
      </c>
      <c r="G298">
        <v>870</v>
      </c>
      <c r="H298">
        <v>873</v>
      </c>
      <c r="I298">
        <v>861</v>
      </c>
      <c r="J298">
        <v>851</v>
      </c>
      <c r="K298">
        <v>842</v>
      </c>
      <c r="L298">
        <v>820</v>
      </c>
      <c r="M298">
        <v>823</v>
      </c>
      <c r="N298">
        <v>810</v>
      </c>
    </row>
    <row r="299" spans="1:14" x14ac:dyDescent="0.3">
      <c r="A299" t="s">
        <v>32</v>
      </c>
      <c r="B299">
        <v>72018</v>
      </c>
      <c r="C299">
        <v>799</v>
      </c>
      <c r="D299">
        <v>778</v>
      </c>
      <c r="E299">
        <v>727</v>
      </c>
      <c r="F299">
        <v>716</v>
      </c>
      <c r="G299">
        <v>664</v>
      </c>
      <c r="H299">
        <v>679</v>
      </c>
      <c r="I299">
        <v>675</v>
      </c>
      <c r="J299">
        <v>662</v>
      </c>
      <c r="K299">
        <v>660</v>
      </c>
      <c r="L299">
        <v>643</v>
      </c>
      <c r="M299">
        <v>657</v>
      </c>
      <c r="N299">
        <v>637</v>
      </c>
    </row>
    <row r="300" spans="1:14" x14ac:dyDescent="0.3">
      <c r="A300" t="s">
        <v>32</v>
      </c>
      <c r="B300">
        <v>72020</v>
      </c>
      <c r="C300">
        <v>2214</v>
      </c>
      <c r="D300">
        <v>2224</v>
      </c>
      <c r="E300">
        <v>2212</v>
      </c>
      <c r="F300">
        <v>2219</v>
      </c>
      <c r="G300">
        <v>2215</v>
      </c>
      <c r="H300">
        <v>2239</v>
      </c>
      <c r="I300">
        <v>2215</v>
      </c>
      <c r="J300">
        <v>2176</v>
      </c>
      <c r="K300">
        <v>2134</v>
      </c>
      <c r="L300">
        <v>2116</v>
      </c>
      <c r="M300">
        <v>2093</v>
      </c>
      <c r="N300">
        <v>2072</v>
      </c>
    </row>
    <row r="301" spans="1:14" x14ac:dyDescent="0.3">
      <c r="A301" t="s">
        <v>32</v>
      </c>
      <c r="B301">
        <v>72021</v>
      </c>
      <c r="C301">
        <v>1501</v>
      </c>
      <c r="D301">
        <v>1444</v>
      </c>
      <c r="E301">
        <v>1445</v>
      </c>
      <c r="F301">
        <v>1411</v>
      </c>
      <c r="G301">
        <v>1374</v>
      </c>
      <c r="H301">
        <v>1325</v>
      </c>
      <c r="I301">
        <v>1280</v>
      </c>
      <c r="J301">
        <v>1264</v>
      </c>
      <c r="K301">
        <v>1233</v>
      </c>
      <c r="L301">
        <v>1212</v>
      </c>
      <c r="M301">
        <v>1192</v>
      </c>
      <c r="N301">
        <v>1190</v>
      </c>
    </row>
    <row r="302" spans="1:14" x14ac:dyDescent="0.3">
      <c r="A302" t="s">
        <v>32</v>
      </c>
      <c r="B302">
        <v>72030</v>
      </c>
      <c r="C302">
        <v>1134</v>
      </c>
      <c r="D302">
        <v>1133</v>
      </c>
      <c r="E302">
        <v>1129</v>
      </c>
      <c r="F302">
        <v>1086</v>
      </c>
      <c r="G302">
        <v>1046</v>
      </c>
      <c r="H302">
        <v>1020</v>
      </c>
      <c r="I302">
        <v>990</v>
      </c>
      <c r="J302">
        <v>971</v>
      </c>
      <c r="K302">
        <v>964</v>
      </c>
      <c r="L302">
        <v>948</v>
      </c>
      <c r="M302">
        <v>945</v>
      </c>
      <c r="N302">
        <v>950</v>
      </c>
    </row>
    <row r="303" spans="1:14" x14ac:dyDescent="0.3">
      <c r="A303" t="s">
        <v>32</v>
      </c>
      <c r="B303">
        <v>72037</v>
      </c>
      <c r="C303">
        <v>871</v>
      </c>
      <c r="D303">
        <v>845</v>
      </c>
      <c r="E303">
        <v>808</v>
      </c>
      <c r="F303">
        <v>758</v>
      </c>
      <c r="G303">
        <v>732</v>
      </c>
      <c r="H303">
        <v>718</v>
      </c>
      <c r="I303">
        <v>706</v>
      </c>
      <c r="J303">
        <v>686</v>
      </c>
      <c r="K303">
        <v>680</v>
      </c>
      <c r="L303">
        <v>668</v>
      </c>
      <c r="M303">
        <v>671</v>
      </c>
      <c r="N303">
        <v>663</v>
      </c>
    </row>
    <row r="304" spans="1:14" x14ac:dyDescent="0.3">
      <c r="A304" t="s">
        <v>32</v>
      </c>
      <c r="B304">
        <v>72038</v>
      </c>
      <c r="C304">
        <v>744</v>
      </c>
      <c r="D304">
        <v>775</v>
      </c>
      <c r="E304">
        <v>783</v>
      </c>
      <c r="F304">
        <v>780</v>
      </c>
      <c r="G304">
        <v>775</v>
      </c>
      <c r="H304">
        <v>761</v>
      </c>
      <c r="I304">
        <v>759</v>
      </c>
      <c r="J304">
        <v>731</v>
      </c>
      <c r="K304">
        <v>708</v>
      </c>
      <c r="L304">
        <v>693</v>
      </c>
      <c r="M304">
        <v>678</v>
      </c>
      <c r="N304">
        <v>682</v>
      </c>
    </row>
    <row r="305" spans="1:14" x14ac:dyDescent="0.3">
      <c r="A305" t="s">
        <v>32</v>
      </c>
      <c r="B305">
        <v>72039</v>
      </c>
      <c r="C305">
        <v>2328</v>
      </c>
      <c r="D305">
        <v>2339</v>
      </c>
      <c r="E305">
        <v>2345</v>
      </c>
      <c r="F305">
        <v>2358</v>
      </c>
      <c r="G305">
        <v>2344</v>
      </c>
      <c r="H305">
        <v>2330</v>
      </c>
      <c r="I305">
        <v>2289</v>
      </c>
      <c r="J305">
        <v>2251</v>
      </c>
      <c r="K305">
        <v>2191</v>
      </c>
      <c r="L305">
        <v>2139</v>
      </c>
      <c r="M305">
        <v>2095</v>
      </c>
      <c r="N305">
        <v>2060</v>
      </c>
    </row>
    <row r="306" spans="1:14" x14ac:dyDescent="0.3">
      <c r="A306" t="s">
        <v>32</v>
      </c>
      <c r="B306">
        <v>72041</v>
      </c>
      <c r="C306">
        <v>1310</v>
      </c>
      <c r="D306">
        <v>1276</v>
      </c>
      <c r="E306">
        <v>1227</v>
      </c>
      <c r="F306">
        <v>1182</v>
      </c>
      <c r="G306">
        <v>1143</v>
      </c>
      <c r="H306">
        <v>1116</v>
      </c>
      <c r="I306">
        <v>1098</v>
      </c>
      <c r="J306">
        <v>1072</v>
      </c>
      <c r="K306">
        <v>1069</v>
      </c>
      <c r="L306">
        <v>1038</v>
      </c>
      <c r="M306">
        <v>1021</v>
      </c>
      <c r="N306">
        <v>1001</v>
      </c>
    </row>
    <row r="307" spans="1:14" x14ac:dyDescent="0.3">
      <c r="A307" t="s">
        <v>32</v>
      </c>
      <c r="B307">
        <v>72042</v>
      </c>
      <c r="C307">
        <v>1508</v>
      </c>
      <c r="D307">
        <v>1488</v>
      </c>
      <c r="E307">
        <v>1441</v>
      </c>
      <c r="F307">
        <v>1351</v>
      </c>
      <c r="G307">
        <v>1288</v>
      </c>
      <c r="H307">
        <v>1248</v>
      </c>
      <c r="I307">
        <v>1207</v>
      </c>
      <c r="J307">
        <v>1162</v>
      </c>
      <c r="K307">
        <v>1135</v>
      </c>
      <c r="L307">
        <v>1124</v>
      </c>
      <c r="M307">
        <v>1101</v>
      </c>
      <c r="N307">
        <v>1079</v>
      </c>
    </row>
    <row r="308" spans="1:14" x14ac:dyDescent="0.3">
      <c r="A308" t="s">
        <v>32</v>
      </c>
      <c r="B308">
        <v>72043</v>
      </c>
      <c r="C308">
        <v>1967</v>
      </c>
      <c r="D308">
        <v>1971</v>
      </c>
      <c r="E308">
        <v>1943</v>
      </c>
      <c r="F308">
        <v>1944</v>
      </c>
      <c r="G308">
        <v>1946</v>
      </c>
      <c r="H308">
        <v>1924</v>
      </c>
      <c r="I308">
        <v>1890</v>
      </c>
      <c r="J308">
        <v>1890</v>
      </c>
      <c r="K308">
        <v>1898</v>
      </c>
      <c r="L308">
        <v>1872</v>
      </c>
      <c r="M308">
        <v>1863</v>
      </c>
      <c r="N308">
        <v>1879</v>
      </c>
    </row>
    <row r="309" spans="1:14" x14ac:dyDescent="0.3">
      <c r="A309" t="s">
        <v>32</v>
      </c>
      <c r="B309">
        <v>73001</v>
      </c>
      <c r="C309">
        <v>759</v>
      </c>
      <c r="D309">
        <v>728</v>
      </c>
      <c r="E309">
        <v>697</v>
      </c>
      <c r="F309">
        <v>687</v>
      </c>
      <c r="G309">
        <v>669</v>
      </c>
      <c r="H309">
        <v>645</v>
      </c>
      <c r="I309">
        <v>653</v>
      </c>
      <c r="J309">
        <v>656</v>
      </c>
      <c r="K309">
        <v>654</v>
      </c>
      <c r="L309">
        <v>650</v>
      </c>
      <c r="M309">
        <v>657</v>
      </c>
      <c r="N309">
        <v>661</v>
      </c>
    </row>
    <row r="310" spans="1:14" x14ac:dyDescent="0.3">
      <c r="A310" t="s">
        <v>32</v>
      </c>
      <c r="B310">
        <v>73006</v>
      </c>
      <c r="C310">
        <v>2156</v>
      </c>
      <c r="D310">
        <v>2104</v>
      </c>
      <c r="E310">
        <v>2029</v>
      </c>
      <c r="F310">
        <v>2013</v>
      </c>
      <c r="G310">
        <v>1951</v>
      </c>
      <c r="H310">
        <v>1895</v>
      </c>
      <c r="I310">
        <v>1853</v>
      </c>
      <c r="J310">
        <v>1823</v>
      </c>
      <c r="K310">
        <v>1788</v>
      </c>
      <c r="L310">
        <v>1750</v>
      </c>
      <c r="M310">
        <v>1747</v>
      </c>
      <c r="N310">
        <v>1746</v>
      </c>
    </row>
    <row r="311" spans="1:14" x14ac:dyDescent="0.3">
      <c r="A311" t="s">
        <v>32</v>
      </c>
      <c r="B311">
        <v>73009</v>
      </c>
      <c r="C311">
        <v>686</v>
      </c>
      <c r="D311">
        <v>694</v>
      </c>
      <c r="E311">
        <v>692</v>
      </c>
      <c r="F311">
        <v>681</v>
      </c>
      <c r="G311">
        <v>677</v>
      </c>
      <c r="H311">
        <v>673</v>
      </c>
      <c r="I311">
        <v>677</v>
      </c>
      <c r="J311">
        <v>673</v>
      </c>
      <c r="K311">
        <v>676</v>
      </c>
      <c r="L311">
        <v>676</v>
      </c>
      <c r="M311">
        <v>684</v>
      </c>
      <c r="N311">
        <v>683</v>
      </c>
    </row>
    <row r="312" spans="1:14" x14ac:dyDescent="0.3">
      <c r="A312" t="s">
        <v>32</v>
      </c>
      <c r="B312">
        <v>73022</v>
      </c>
      <c r="C312">
        <v>264</v>
      </c>
      <c r="D312">
        <v>267</v>
      </c>
      <c r="E312">
        <v>266</v>
      </c>
      <c r="F312">
        <v>261</v>
      </c>
      <c r="G312">
        <v>260</v>
      </c>
      <c r="H312">
        <v>258</v>
      </c>
      <c r="I312">
        <v>260</v>
      </c>
      <c r="J312">
        <v>258</v>
      </c>
      <c r="K312">
        <v>260</v>
      </c>
      <c r="L312">
        <v>259</v>
      </c>
      <c r="M312">
        <v>263</v>
      </c>
      <c r="N312">
        <v>262</v>
      </c>
    </row>
    <row r="313" spans="1:14" x14ac:dyDescent="0.3">
      <c r="A313" t="s">
        <v>32</v>
      </c>
      <c r="B313">
        <v>73028</v>
      </c>
      <c r="C313">
        <v>0</v>
      </c>
      <c r="D313">
        <v>0</v>
      </c>
      <c r="E313">
        <v>0</v>
      </c>
      <c r="F313">
        <v>0</v>
      </c>
      <c r="G313">
        <v>0</v>
      </c>
      <c r="H313">
        <v>0</v>
      </c>
      <c r="I313">
        <v>0</v>
      </c>
      <c r="J313">
        <v>0</v>
      </c>
      <c r="K313">
        <v>0</v>
      </c>
      <c r="L313">
        <v>0</v>
      </c>
      <c r="M313">
        <v>0</v>
      </c>
      <c r="N313">
        <v>0</v>
      </c>
    </row>
    <row r="314" spans="1:14" x14ac:dyDescent="0.3">
      <c r="A314" t="s">
        <v>32</v>
      </c>
      <c r="B314">
        <v>73032</v>
      </c>
      <c r="C314">
        <v>507</v>
      </c>
      <c r="D314">
        <v>472</v>
      </c>
      <c r="E314">
        <v>462</v>
      </c>
      <c r="F314">
        <v>447</v>
      </c>
      <c r="G314">
        <v>425</v>
      </c>
      <c r="H314">
        <v>419</v>
      </c>
      <c r="I314">
        <v>424</v>
      </c>
      <c r="J314">
        <v>432</v>
      </c>
      <c r="K314">
        <v>422</v>
      </c>
      <c r="L314">
        <v>427</v>
      </c>
      <c r="M314">
        <v>432</v>
      </c>
      <c r="N314">
        <v>429</v>
      </c>
    </row>
    <row r="315" spans="1:14" x14ac:dyDescent="0.3">
      <c r="A315" t="s">
        <v>32</v>
      </c>
      <c r="B315">
        <v>73040</v>
      </c>
      <c r="C315">
        <v>423</v>
      </c>
      <c r="D315">
        <v>411</v>
      </c>
      <c r="E315">
        <v>404</v>
      </c>
      <c r="F315">
        <v>402</v>
      </c>
      <c r="G315">
        <v>397</v>
      </c>
      <c r="H315">
        <v>390</v>
      </c>
      <c r="I315">
        <v>394</v>
      </c>
      <c r="J315">
        <v>403</v>
      </c>
      <c r="K315">
        <v>407</v>
      </c>
      <c r="L315">
        <v>403</v>
      </c>
      <c r="M315">
        <v>404</v>
      </c>
      <c r="N315">
        <v>403</v>
      </c>
    </row>
    <row r="316" spans="1:14" x14ac:dyDescent="0.3">
      <c r="A316" t="s">
        <v>32</v>
      </c>
      <c r="B316">
        <v>73042</v>
      </c>
      <c r="C316">
        <v>1657</v>
      </c>
      <c r="D316">
        <v>1604</v>
      </c>
      <c r="E316">
        <v>1574</v>
      </c>
      <c r="F316">
        <v>1514</v>
      </c>
      <c r="G316">
        <v>1460</v>
      </c>
      <c r="H316">
        <v>1446</v>
      </c>
      <c r="I316">
        <v>1419</v>
      </c>
      <c r="J316">
        <v>1412</v>
      </c>
      <c r="K316">
        <v>1383</v>
      </c>
      <c r="L316">
        <v>1386</v>
      </c>
      <c r="M316">
        <v>1382</v>
      </c>
      <c r="N316">
        <v>1370</v>
      </c>
    </row>
    <row r="317" spans="1:14" x14ac:dyDescent="0.3">
      <c r="A317" t="s">
        <v>32</v>
      </c>
      <c r="B317">
        <v>73066</v>
      </c>
      <c r="C317">
        <v>929</v>
      </c>
      <c r="D317">
        <v>980</v>
      </c>
      <c r="E317">
        <v>990</v>
      </c>
      <c r="F317">
        <v>1017</v>
      </c>
      <c r="G317">
        <v>1018</v>
      </c>
      <c r="H317">
        <v>1021</v>
      </c>
      <c r="I317">
        <v>1028</v>
      </c>
      <c r="J317">
        <v>1019</v>
      </c>
      <c r="K317">
        <v>1012</v>
      </c>
      <c r="L317">
        <v>1001</v>
      </c>
      <c r="M317">
        <v>1007</v>
      </c>
      <c r="N317">
        <v>1010</v>
      </c>
    </row>
    <row r="318" spans="1:14" x14ac:dyDescent="0.3">
      <c r="A318" t="s">
        <v>32</v>
      </c>
      <c r="B318">
        <v>73083</v>
      </c>
      <c r="C318">
        <v>1825</v>
      </c>
      <c r="D318">
        <v>1824</v>
      </c>
      <c r="E318">
        <v>1832</v>
      </c>
      <c r="F318">
        <v>1823</v>
      </c>
      <c r="G318">
        <v>1807</v>
      </c>
      <c r="H318">
        <v>1751</v>
      </c>
      <c r="I318">
        <v>1736</v>
      </c>
      <c r="J318">
        <v>1692</v>
      </c>
      <c r="K318">
        <v>1650</v>
      </c>
      <c r="L318">
        <v>1629</v>
      </c>
      <c r="M318">
        <v>1617</v>
      </c>
      <c r="N318">
        <v>1626</v>
      </c>
    </row>
    <row r="319" spans="1:14" x14ac:dyDescent="0.3">
      <c r="A319" t="s">
        <v>32</v>
      </c>
      <c r="B319">
        <v>73098</v>
      </c>
      <c r="C319">
        <v>460</v>
      </c>
      <c r="D319">
        <v>447</v>
      </c>
      <c r="E319">
        <v>439</v>
      </c>
      <c r="F319">
        <v>436</v>
      </c>
      <c r="G319">
        <v>432</v>
      </c>
      <c r="H319">
        <v>424</v>
      </c>
      <c r="I319">
        <v>428</v>
      </c>
      <c r="J319">
        <v>437</v>
      </c>
      <c r="K319">
        <v>442</v>
      </c>
      <c r="L319">
        <v>438</v>
      </c>
      <c r="M319">
        <v>438</v>
      </c>
      <c r="N319">
        <v>438</v>
      </c>
    </row>
    <row r="320" spans="1:14" x14ac:dyDescent="0.3">
      <c r="A320" t="s">
        <v>32</v>
      </c>
      <c r="B320">
        <v>73107</v>
      </c>
      <c r="C320">
        <v>2533</v>
      </c>
      <c r="D320">
        <v>2501</v>
      </c>
      <c r="E320">
        <v>2515</v>
      </c>
      <c r="F320">
        <v>2514</v>
      </c>
      <c r="G320">
        <v>2479</v>
      </c>
      <c r="H320">
        <v>2466</v>
      </c>
      <c r="I320">
        <v>2429</v>
      </c>
      <c r="J320">
        <v>2413</v>
      </c>
      <c r="K320">
        <v>2364</v>
      </c>
      <c r="L320">
        <v>2308</v>
      </c>
      <c r="M320">
        <v>2289</v>
      </c>
      <c r="N320">
        <v>2253</v>
      </c>
    </row>
    <row r="321" spans="1:14" x14ac:dyDescent="0.3">
      <c r="A321" t="s">
        <v>32</v>
      </c>
      <c r="B321">
        <v>73109</v>
      </c>
      <c r="C321">
        <v>279</v>
      </c>
      <c r="D321">
        <v>294</v>
      </c>
      <c r="E321">
        <v>297</v>
      </c>
      <c r="F321">
        <v>305</v>
      </c>
      <c r="G321">
        <v>305</v>
      </c>
      <c r="H321">
        <v>307</v>
      </c>
      <c r="I321">
        <v>309</v>
      </c>
      <c r="J321">
        <v>306</v>
      </c>
      <c r="K321">
        <v>304</v>
      </c>
      <c r="L321">
        <v>301</v>
      </c>
      <c r="M321">
        <v>302</v>
      </c>
      <c r="N321">
        <v>303</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549E-6BE2-431D-B5EE-A1706DB2FA31}">
  <dimension ref="A1:AQ321"/>
  <sheetViews>
    <sheetView workbookViewId="0">
      <selection activeCell="C6" sqref="C6"/>
    </sheetView>
  </sheetViews>
  <sheetFormatPr defaultRowHeight="14.4" x14ac:dyDescent="0.3"/>
  <cols>
    <col min="1" max="1" width="16.6640625" bestFit="1" customWidth="1"/>
    <col min="19" max="19" width="17.44140625" customWidth="1"/>
  </cols>
  <sheetData>
    <row r="1" spans="1:33" x14ac:dyDescent="0.3">
      <c r="A1" t="s">
        <v>28</v>
      </c>
      <c r="B1" t="s">
        <v>29</v>
      </c>
      <c r="C1">
        <v>2020</v>
      </c>
      <c r="D1">
        <v>2021</v>
      </c>
      <c r="E1">
        <v>2022</v>
      </c>
      <c r="F1">
        <v>2023</v>
      </c>
      <c r="G1">
        <v>2024</v>
      </c>
      <c r="H1">
        <v>2025</v>
      </c>
      <c r="I1">
        <v>2026</v>
      </c>
      <c r="J1">
        <v>2027</v>
      </c>
      <c r="K1">
        <v>2028</v>
      </c>
      <c r="L1">
        <v>2029</v>
      </c>
      <c r="M1">
        <v>2030</v>
      </c>
      <c r="N1">
        <v>2031</v>
      </c>
    </row>
    <row r="2" spans="1:33" x14ac:dyDescent="0.3">
      <c r="A2" t="s">
        <v>30</v>
      </c>
      <c r="B2">
        <v>11001</v>
      </c>
      <c r="C2" s="1">
        <v>1301.6068246445498</v>
      </c>
      <c r="D2" s="1">
        <v>1278.1484123222749</v>
      </c>
      <c r="E2" s="1">
        <v>1257.69</v>
      </c>
      <c r="F2" s="1">
        <v>1245.5151421800947</v>
      </c>
      <c r="G2" s="1">
        <v>1211.1399052132701</v>
      </c>
      <c r="H2" s="1">
        <v>1198.9565402843602</v>
      </c>
      <c r="I2" s="1">
        <v>1180.9565402843602</v>
      </c>
      <c r="J2" s="1">
        <v>1173.69</v>
      </c>
      <c r="K2" s="1">
        <v>1169.1484123222749</v>
      </c>
      <c r="L2" s="1">
        <v>1173.598317535545</v>
      </c>
      <c r="M2" s="1">
        <v>1166.32327014218</v>
      </c>
      <c r="N2" s="1">
        <v>1165.2315876777252</v>
      </c>
    </row>
    <row r="3" spans="1:33" x14ac:dyDescent="0.3">
      <c r="A3" t="s">
        <v>30</v>
      </c>
      <c r="B3">
        <v>11002</v>
      </c>
      <c r="C3" s="1">
        <v>65992.873528505384</v>
      </c>
      <c r="D3" s="1">
        <v>65590.530103455865</v>
      </c>
      <c r="E3" s="1">
        <v>64986.993990755007</v>
      </c>
      <c r="F3" s="1">
        <v>64393.15251155624</v>
      </c>
      <c r="G3" s="1">
        <v>63691.194162447719</v>
      </c>
      <c r="H3" s="1">
        <v>63068.696407660136</v>
      </c>
      <c r="I3" s="1">
        <v>62548.776117103233</v>
      </c>
      <c r="J3" s="1">
        <v>62138.7</v>
      </c>
      <c r="K3" s="1">
        <v>61824.507611710324</v>
      </c>
      <c r="L3" s="1">
        <v>61482.083579132734</v>
      </c>
      <c r="M3" s="1">
        <v>61356.735663658372</v>
      </c>
      <c r="N3" s="1">
        <v>61368.887897864843</v>
      </c>
      <c r="T3">
        <v>2018</v>
      </c>
      <c r="U3">
        <v>2019</v>
      </c>
      <c r="V3">
        <v>2020</v>
      </c>
      <c r="W3">
        <v>2021</v>
      </c>
      <c r="X3">
        <v>2022</v>
      </c>
      <c r="Y3">
        <v>2023</v>
      </c>
      <c r="Z3">
        <v>2024</v>
      </c>
      <c r="AA3">
        <v>2025</v>
      </c>
      <c r="AB3">
        <v>2026</v>
      </c>
      <c r="AC3">
        <v>2027</v>
      </c>
      <c r="AD3">
        <v>2028</v>
      </c>
      <c r="AE3">
        <v>2029</v>
      </c>
      <c r="AF3">
        <v>2030</v>
      </c>
      <c r="AG3">
        <v>2031</v>
      </c>
    </row>
    <row r="4" spans="1:33" x14ac:dyDescent="0.3">
      <c r="A4" t="s">
        <v>30</v>
      </c>
      <c r="B4">
        <v>11004</v>
      </c>
      <c r="C4" s="1">
        <v>1279.8126666666667</v>
      </c>
      <c r="D4" s="1">
        <v>1266.2309523809524</v>
      </c>
      <c r="E4" s="1">
        <v>1257.112761904762</v>
      </c>
      <c r="F4" s="1">
        <v>1246.7581904761905</v>
      </c>
      <c r="G4" s="1">
        <v>1234.0490476190475</v>
      </c>
      <c r="H4" s="1">
        <v>1210.4580952380952</v>
      </c>
      <c r="I4" s="1">
        <v>1214.9308571428571</v>
      </c>
      <c r="J4" s="1">
        <v>1231.6399999999999</v>
      </c>
      <c r="K4" s="1">
        <v>1239.7037142857143</v>
      </c>
      <c r="L4" s="1">
        <v>1240.4673333333333</v>
      </c>
      <c r="M4" s="1">
        <v>1236.7037142857143</v>
      </c>
      <c r="N4" s="1">
        <v>1236.2309523809524</v>
      </c>
      <c r="S4" t="s">
        <v>30</v>
      </c>
      <c r="T4" s="1">
        <v>209129.30656509419</v>
      </c>
      <c r="U4" s="1">
        <v>208828.09365905225</v>
      </c>
      <c r="V4" s="1">
        <v>207880.6800549273</v>
      </c>
      <c r="W4" s="1">
        <v>206439.76356100431</v>
      </c>
      <c r="X4" s="1">
        <v>204252.2569966164</v>
      </c>
      <c r="Y4" s="1">
        <v>202226.47825670897</v>
      </c>
      <c r="Z4" s="1">
        <v>200011.5671205429</v>
      </c>
      <c r="AA4" s="1">
        <v>198208.46334967326</v>
      </c>
      <c r="AB4" s="1">
        <v>196425.02669202947</v>
      </c>
      <c r="AC4" s="1">
        <v>195321.53999999992</v>
      </c>
      <c r="AD4" s="1">
        <v>194203.85755196042</v>
      </c>
      <c r="AE4" s="1">
        <v>193513.53031135726</v>
      </c>
      <c r="AF4" s="1">
        <v>193165.20074934245</v>
      </c>
      <c r="AG4" s="1">
        <v>193043.94358764496</v>
      </c>
    </row>
    <row r="5" spans="1:33" x14ac:dyDescent="0.3">
      <c r="A5" t="s">
        <v>30</v>
      </c>
      <c r="B5">
        <v>11005</v>
      </c>
      <c r="C5" s="1">
        <v>1962.1482222222221</v>
      </c>
      <c r="D5" s="1">
        <v>2008.2397777777778</v>
      </c>
      <c r="E5" s="1">
        <v>2018.1042222222222</v>
      </c>
      <c r="F5" s="1">
        <v>2011.1737777777778</v>
      </c>
      <c r="G5" s="1">
        <v>1994.4704444444444</v>
      </c>
      <c r="H5" s="1">
        <v>1981.8111111111111</v>
      </c>
      <c r="I5" s="1">
        <v>1976.2873333333332</v>
      </c>
      <c r="J5" s="1">
        <v>1975.65</v>
      </c>
      <c r="K5" s="1">
        <v>1972.2177777777779</v>
      </c>
      <c r="L5" s="1">
        <v>1962.4228888888888</v>
      </c>
      <c r="M5" s="1">
        <v>1960.5364444444444</v>
      </c>
      <c r="N5" s="1">
        <v>1964.5364444444444</v>
      </c>
      <c r="S5" t="s">
        <v>31</v>
      </c>
      <c r="T5" s="1">
        <v>33955.807822390161</v>
      </c>
      <c r="U5" s="1">
        <v>35055.659053973068</v>
      </c>
      <c r="V5" s="1">
        <v>35899.438052248501</v>
      </c>
      <c r="W5" s="1">
        <v>36378.244161574585</v>
      </c>
      <c r="X5" s="1">
        <v>36523.780418051057</v>
      </c>
      <c r="Y5" s="1">
        <v>36581.974823612094</v>
      </c>
      <c r="Z5" s="1">
        <v>36500.573971637124</v>
      </c>
      <c r="AA5" s="1">
        <v>36427.889573308828</v>
      </c>
      <c r="AB5" s="1">
        <v>36280.70695262801</v>
      </c>
      <c r="AC5" s="1">
        <v>36097.129999999997</v>
      </c>
      <c r="AD5" s="1">
        <v>35944.329600936937</v>
      </c>
      <c r="AE5" s="1">
        <v>35806.511651542074</v>
      </c>
      <c r="AF5" s="1">
        <v>35765.418518163424</v>
      </c>
      <c r="AG5" s="1">
        <v>35802.699454689086</v>
      </c>
    </row>
    <row r="6" spans="1:33" x14ac:dyDescent="0.3">
      <c r="A6" t="s">
        <v>30</v>
      </c>
      <c r="B6">
        <v>11007</v>
      </c>
      <c r="C6" s="1">
        <v>1138.9170873786406</v>
      </c>
      <c r="D6" s="1">
        <v>1131.2664077669901</v>
      </c>
      <c r="E6" s="1">
        <v>1111.3386407766991</v>
      </c>
      <c r="F6" s="1">
        <v>1087.531359223301</v>
      </c>
      <c r="G6" s="1">
        <v>1050.2421359223301</v>
      </c>
      <c r="H6" s="1">
        <v>1016.3143689320389</v>
      </c>
      <c r="I6" s="1">
        <v>987.59145631067963</v>
      </c>
      <c r="J6" s="1">
        <v>956.23</v>
      </c>
      <c r="K6" s="1">
        <v>929.62757281553399</v>
      </c>
      <c r="L6" s="1">
        <v>904.78417475728156</v>
      </c>
      <c r="M6" s="1">
        <v>883.66368932038836</v>
      </c>
      <c r="N6" s="1">
        <v>865.54320388349515</v>
      </c>
      <c r="S6" t="s">
        <v>32</v>
      </c>
      <c r="T6" s="1">
        <v>90162.897585827435</v>
      </c>
      <c r="U6" s="1">
        <v>89633.850829525458</v>
      </c>
      <c r="V6" s="1">
        <v>88668.444642336603</v>
      </c>
      <c r="W6" s="1">
        <v>87526.254469893654</v>
      </c>
      <c r="X6" s="1">
        <v>86185.231337763791</v>
      </c>
      <c r="Y6" s="1">
        <v>84756.327960537019</v>
      </c>
      <c r="Z6" s="1">
        <v>83513.286213328713</v>
      </c>
      <c r="AA6" s="1">
        <v>82459.770087137789</v>
      </c>
      <c r="AB6" s="1">
        <v>81352.439679764531</v>
      </c>
      <c r="AC6" s="1">
        <v>80502.710000000006</v>
      </c>
      <c r="AD6" s="1">
        <v>79634.565437182086</v>
      </c>
      <c r="AE6" s="1">
        <v>79028.888100503289</v>
      </c>
      <c r="AF6" s="1">
        <v>78756.251320232361</v>
      </c>
      <c r="AG6" s="1">
        <v>78443.09182085059</v>
      </c>
    </row>
    <row r="7" spans="1:33" x14ac:dyDescent="0.3">
      <c r="A7" t="s">
        <v>30</v>
      </c>
      <c r="B7">
        <v>11008</v>
      </c>
      <c r="C7" s="1">
        <v>5105.3084984423676</v>
      </c>
      <c r="D7" s="1">
        <v>5147.3417507788163</v>
      </c>
      <c r="E7" s="1">
        <v>5162.5664361370718</v>
      </c>
      <c r="F7" s="1">
        <v>5142.6455264797505</v>
      </c>
      <c r="G7" s="1">
        <v>5109.6691962616824</v>
      </c>
      <c r="H7" s="1">
        <v>5101.6691962616824</v>
      </c>
      <c r="I7" s="1">
        <v>5073.2087414330217</v>
      </c>
      <c r="J7" s="1">
        <v>5051.3099999999995</v>
      </c>
      <c r="K7" s="1">
        <v>5025.1865732087226</v>
      </c>
      <c r="L7" s="1">
        <v>5000.1976573208722</v>
      </c>
      <c r="M7" s="1">
        <v>4941.4334267912773</v>
      </c>
      <c r="N7" s="1">
        <v>4937.2309096573208</v>
      </c>
      <c r="S7" t="s">
        <v>33</v>
      </c>
      <c r="T7" s="1">
        <v>165515.03225805343</v>
      </c>
      <c r="U7" s="1">
        <v>164910.71942939307</v>
      </c>
      <c r="V7" s="1">
        <v>163817.74674445388</v>
      </c>
      <c r="W7" s="1">
        <v>162438.2956615173</v>
      </c>
      <c r="X7" s="1">
        <v>160891.01496210214</v>
      </c>
      <c r="Y7" s="1">
        <v>159317.28736023654</v>
      </c>
      <c r="Z7" s="1">
        <v>158021.75229950435</v>
      </c>
      <c r="AA7" s="1">
        <v>157048.94283422874</v>
      </c>
      <c r="AB7" s="1">
        <v>156098.57172094504</v>
      </c>
      <c r="AC7" s="1">
        <v>155136.06000000006</v>
      </c>
      <c r="AD7" s="1">
        <v>154462.94190358717</v>
      </c>
      <c r="AE7" s="1">
        <v>154191.86811791334</v>
      </c>
      <c r="AF7" s="1">
        <v>153793.3331837877</v>
      </c>
      <c r="AG7" s="1">
        <v>153713.05817187155</v>
      </c>
    </row>
    <row r="8" spans="1:33" x14ac:dyDescent="0.3">
      <c r="A8" t="s">
        <v>30</v>
      </c>
      <c r="B8">
        <v>11009</v>
      </c>
      <c r="C8" s="1">
        <v>2612.5135353535352</v>
      </c>
      <c r="D8" s="1">
        <v>2651.5191919191921</v>
      </c>
      <c r="E8" s="1">
        <v>2677.9854545454546</v>
      </c>
      <c r="F8" s="1">
        <v>2697.3337373737377</v>
      </c>
      <c r="G8" s="1">
        <v>2710.5022222222224</v>
      </c>
      <c r="H8" s="1">
        <v>2722.5022222222224</v>
      </c>
      <c r="I8" s="1">
        <v>2742.5022222222224</v>
      </c>
      <c r="J8" s="1">
        <v>2751.8</v>
      </c>
      <c r="K8" s="1">
        <v>2733.210101010101</v>
      </c>
      <c r="L8" s="1">
        <v>2713.3842424242425</v>
      </c>
      <c r="M8" s="1">
        <v>2689.0864646464647</v>
      </c>
      <c r="N8" s="1">
        <v>2687.6145454545454</v>
      </c>
      <c r="S8" t="s">
        <v>34</v>
      </c>
      <c r="T8" s="1">
        <v>120227.1520309059</v>
      </c>
      <c r="U8" s="1">
        <v>120510.84438770032</v>
      </c>
      <c r="V8" s="1">
        <v>120577.59553047546</v>
      </c>
      <c r="W8" s="1">
        <v>120494.97892472212</v>
      </c>
      <c r="X8" s="1">
        <v>119998.72080215736</v>
      </c>
      <c r="Y8" s="1">
        <v>119661.4100620052</v>
      </c>
      <c r="Z8" s="1">
        <v>119227.27470758416</v>
      </c>
      <c r="AA8" s="1">
        <v>118792.81226773614</v>
      </c>
      <c r="AB8" s="1">
        <v>118351.70879677318</v>
      </c>
      <c r="AC8" s="1">
        <v>118174.55</v>
      </c>
      <c r="AD8" s="1">
        <v>118013.84405903814</v>
      </c>
      <c r="AE8" s="1">
        <v>117846.59547146036</v>
      </c>
      <c r="AF8" s="1">
        <v>118047.83449370683</v>
      </c>
      <c r="AG8" s="1">
        <v>118219.85943997989</v>
      </c>
    </row>
    <row r="9" spans="1:33" x14ac:dyDescent="0.3">
      <c r="A9" t="s">
        <v>30</v>
      </c>
      <c r="B9">
        <v>11013</v>
      </c>
      <c r="C9" s="1">
        <v>2785.8388741721856</v>
      </c>
      <c r="D9" s="1">
        <v>2770.7252649006623</v>
      </c>
      <c r="E9" s="1">
        <v>2738.2933112582782</v>
      </c>
      <c r="F9" s="1">
        <v>2750.5205298013243</v>
      </c>
      <c r="G9" s="1">
        <v>2724.6578145695366</v>
      </c>
      <c r="H9" s="1">
        <v>2730.0436092715231</v>
      </c>
      <c r="I9" s="1">
        <v>2735.5891721854305</v>
      </c>
      <c r="J9" s="1">
        <v>2731.93</v>
      </c>
      <c r="K9" s="1">
        <v>2740.9524834437088</v>
      </c>
      <c r="L9" s="1">
        <v>2743.3844370860925</v>
      </c>
      <c r="M9" s="1">
        <v>2733.6341390728476</v>
      </c>
      <c r="N9" s="1">
        <v>2759.5430132450329</v>
      </c>
      <c r="S9" t="s">
        <v>35</v>
      </c>
      <c r="T9" s="1">
        <v>118974.14850223435</v>
      </c>
      <c r="U9" s="1">
        <v>118437.15332709435</v>
      </c>
      <c r="V9" s="1">
        <v>117607.15690105269</v>
      </c>
      <c r="W9" s="1">
        <v>116766.73103007712</v>
      </c>
      <c r="X9" s="1">
        <v>115436.96436309136</v>
      </c>
      <c r="Y9" s="1">
        <v>114216.73751507816</v>
      </c>
      <c r="Z9" s="1">
        <v>113100.80164515167</v>
      </c>
      <c r="AA9" s="1">
        <v>112225.67069943884</v>
      </c>
      <c r="AB9" s="1">
        <v>111389.51698410865</v>
      </c>
      <c r="AC9" s="1">
        <v>110795.54000000001</v>
      </c>
      <c r="AD9" s="1">
        <v>110002.75511332043</v>
      </c>
      <c r="AE9" s="1">
        <v>109768.86251200583</v>
      </c>
      <c r="AF9" s="1">
        <v>109251.3841086547</v>
      </c>
      <c r="AG9" s="1">
        <v>109112.68263280104</v>
      </c>
    </row>
    <row r="10" spans="1:33" x14ac:dyDescent="0.3">
      <c r="A10" t="s">
        <v>30</v>
      </c>
      <c r="B10">
        <v>11016</v>
      </c>
      <c r="C10" s="1">
        <v>2242.03195335277</v>
      </c>
      <c r="D10" s="1">
        <v>2220.9547521865888</v>
      </c>
      <c r="E10" s="1">
        <v>2210.0459766763847</v>
      </c>
      <c r="F10" s="1">
        <v>2196.8249271137029</v>
      </c>
      <c r="G10" s="1">
        <v>2158.56527696793</v>
      </c>
      <c r="H10" s="1">
        <v>2107.9161516034983</v>
      </c>
      <c r="I10" s="1">
        <v>2057.7091253644312</v>
      </c>
      <c r="J10" s="1">
        <v>2044.06</v>
      </c>
      <c r="K10" s="1">
        <v>2019.8915743440234</v>
      </c>
      <c r="L10" s="1">
        <v>2000.5020991253646</v>
      </c>
      <c r="M10" s="1">
        <v>1982.2950728862975</v>
      </c>
      <c r="N10" s="1">
        <v>1967.1266472303207</v>
      </c>
      <c r="S10" t="s">
        <v>37</v>
      </c>
      <c r="T10" s="1">
        <v>737964.34476450551</v>
      </c>
      <c r="U10" s="1">
        <v>737376.32068673847</v>
      </c>
      <c r="V10" s="1">
        <v>734451.06192549446</v>
      </c>
      <c r="W10" s="1">
        <v>730044.26780878904</v>
      </c>
      <c r="X10" s="1">
        <v>723287.96887978213</v>
      </c>
      <c r="Y10" s="1">
        <v>716760.21597817796</v>
      </c>
      <c r="Z10" s="1">
        <v>710375.25595774897</v>
      </c>
      <c r="AA10" s="1">
        <v>705163.54881152371</v>
      </c>
      <c r="AB10" s="1">
        <v>699897.97082624887</v>
      </c>
      <c r="AC10" s="1">
        <v>696027.53</v>
      </c>
      <c r="AD10" s="1">
        <v>692262.29366602516</v>
      </c>
      <c r="AE10" s="1">
        <v>690156.25616478221</v>
      </c>
      <c r="AF10" s="1">
        <v>688779.4223738875</v>
      </c>
      <c r="AG10" s="1">
        <v>688335.33510783711</v>
      </c>
    </row>
    <row r="11" spans="1:33" x14ac:dyDescent="0.3">
      <c r="A11" t="s">
        <v>30</v>
      </c>
      <c r="B11">
        <v>11018</v>
      </c>
      <c r="C11" s="1">
        <v>1334.4284061696658</v>
      </c>
      <c r="D11" s="1">
        <v>1329.246143958869</v>
      </c>
      <c r="E11" s="1">
        <v>1316.5367866323909</v>
      </c>
      <c r="F11" s="1">
        <v>1293.6550128534705</v>
      </c>
      <c r="G11" s="1">
        <v>1272.7633933161953</v>
      </c>
      <c r="H11" s="1">
        <v>1244.3446786632389</v>
      </c>
      <c r="I11" s="1">
        <v>1209.99</v>
      </c>
      <c r="J11" s="1">
        <v>1196.99</v>
      </c>
      <c r="K11" s="1">
        <v>1186.4629048843187</v>
      </c>
      <c r="L11" s="1">
        <v>1186.6993573264781</v>
      </c>
      <c r="M11" s="1">
        <v>1177.1722622107968</v>
      </c>
      <c r="N11" s="1">
        <v>1171.9358097686375</v>
      </c>
    </row>
    <row r="12" spans="1:33" x14ac:dyDescent="0.3">
      <c r="A12" t="s">
        <v>30</v>
      </c>
      <c r="B12">
        <v>11021</v>
      </c>
      <c r="C12" s="1">
        <v>1485.1791914893618</v>
      </c>
      <c r="D12" s="1">
        <v>1486.9154042553191</v>
      </c>
      <c r="E12" s="1">
        <v>1489.0197234042553</v>
      </c>
      <c r="F12" s="1">
        <v>1496.0197234042553</v>
      </c>
      <c r="G12" s="1">
        <v>1475.7927021276596</v>
      </c>
      <c r="H12" s="1">
        <v>1468.7927021276596</v>
      </c>
      <c r="I12" s="1">
        <v>1458.7927021276596</v>
      </c>
      <c r="J12" s="1">
        <v>1458.67</v>
      </c>
      <c r="K12" s="1">
        <v>1465.67</v>
      </c>
      <c r="L12" s="1">
        <v>1469.1608085106382</v>
      </c>
      <c r="M12" s="1">
        <v>1469.2651276595743</v>
      </c>
      <c r="N12" s="1">
        <v>1478.3694468085105</v>
      </c>
    </row>
    <row r="13" spans="1:33" x14ac:dyDescent="0.3">
      <c r="A13" t="s">
        <v>30</v>
      </c>
      <c r="B13">
        <v>11022</v>
      </c>
      <c r="C13" s="1">
        <v>2333.3906801007556</v>
      </c>
      <c r="D13" s="1">
        <v>2315.5932619647356</v>
      </c>
      <c r="E13" s="1">
        <v>2305.5932619647356</v>
      </c>
      <c r="F13" s="1">
        <v>2300.1130352644836</v>
      </c>
      <c r="G13" s="1">
        <v>2284.1614609571789</v>
      </c>
      <c r="H13" s="1">
        <v>2299.2671914357684</v>
      </c>
      <c r="I13" s="1">
        <v>2280.5843828715365</v>
      </c>
      <c r="J13" s="1">
        <v>2251.9499999999998</v>
      </c>
      <c r="K13" s="1">
        <v>2243.1041561712846</v>
      </c>
      <c r="L13" s="1">
        <v>2224.9411209068012</v>
      </c>
      <c r="M13" s="1">
        <v>2205.5181989924431</v>
      </c>
      <c r="N13" s="1">
        <v>2194.6239294710326</v>
      </c>
    </row>
    <row r="14" spans="1:33" x14ac:dyDescent="0.3">
      <c r="A14" t="s">
        <v>30</v>
      </c>
      <c r="B14">
        <v>11023</v>
      </c>
      <c r="C14" s="1">
        <v>2423.0287323943662</v>
      </c>
      <c r="D14" s="1">
        <v>2399.5349551856593</v>
      </c>
      <c r="E14" s="1">
        <v>2381.9327528809217</v>
      </c>
      <c r="F14" s="1">
        <v>2337.1137003841231</v>
      </c>
      <c r="G14" s="1">
        <v>2312.8968501920617</v>
      </c>
      <c r="H14" s="1">
        <v>2274.8968501920617</v>
      </c>
      <c r="I14" s="1">
        <v>2235.3305505761846</v>
      </c>
      <c r="J14" s="1">
        <v>2199.6799999999998</v>
      </c>
      <c r="K14" s="1">
        <v>2168.1620486555698</v>
      </c>
      <c r="L14" s="1">
        <v>2146.2946478873237</v>
      </c>
      <c r="M14" s="1">
        <v>2136.6440973111394</v>
      </c>
      <c r="N14" s="1">
        <v>2128.728348271447</v>
      </c>
    </row>
    <row r="15" spans="1:33" x14ac:dyDescent="0.3">
      <c r="A15" t="s">
        <v>30</v>
      </c>
      <c r="B15">
        <v>11024</v>
      </c>
      <c r="C15" s="1">
        <v>2300.6658148631032</v>
      </c>
      <c r="D15" s="1">
        <v>2267.6439765319428</v>
      </c>
      <c r="E15" s="1">
        <v>2224.5012646675359</v>
      </c>
      <c r="F15" s="1">
        <v>2190.105632333768</v>
      </c>
      <c r="G15" s="1">
        <v>2153.6221382007825</v>
      </c>
      <c r="H15" s="1">
        <v>2138.6221382007825</v>
      </c>
      <c r="I15" s="1">
        <v>2133.6221382007825</v>
      </c>
      <c r="J15" s="1">
        <v>2124.71</v>
      </c>
      <c r="K15" s="1">
        <v>2108.0726205997394</v>
      </c>
      <c r="L15" s="1">
        <v>2117.6769882659714</v>
      </c>
      <c r="M15" s="1">
        <v>2124.1604823989569</v>
      </c>
      <c r="N15" s="1">
        <v>2130.0396088657108</v>
      </c>
    </row>
    <row r="16" spans="1:33" x14ac:dyDescent="0.3">
      <c r="A16" t="s">
        <v>30</v>
      </c>
      <c r="B16">
        <v>11025</v>
      </c>
      <c r="C16" s="1">
        <v>1019.7860883280757</v>
      </c>
      <c r="D16" s="1">
        <v>1001.2017350157729</v>
      </c>
      <c r="E16" s="1">
        <v>961.32031545741324</v>
      </c>
      <c r="F16" s="1">
        <v>937.12227129337543</v>
      </c>
      <c r="G16" s="1">
        <v>925.50858044164033</v>
      </c>
      <c r="H16" s="1">
        <v>922.90466876971607</v>
      </c>
      <c r="I16" s="1">
        <v>903.99391167192425</v>
      </c>
      <c r="J16" s="1">
        <v>893.39</v>
      </c>
      <c r="K16" s="1">
        <v>882.09293375394327</v>
      </c>
      <c r="L16" s="1">
        <v>890.19195583596206</v>
      </c>
      <c r="M16" s="1">
        <v>912.6870662460567</v>
      </c>
      <c r="N16" s="1">
        <v>924.776309148265</v>
      </c>
    </row>
    <row r="17" spans="1:43" x14ac:dyDescent="0.3">
      <c r="A17" t="s">
        <v>30</v>
      </c>
      <c r="B17">
        <v>11029</v>
      </c>
      <c r="C17" s="1">
        <v>2572.3268138801259</v>
      </c>
      <c r="D17" s="1">
        <v>2542.2039957939014</v>
      </c>
      <c r="E17" s="1">
        <v>2499.5019978969503</v>
      </c>
      <c r="F17" s="1">
        <v>2458.1509989484753</v>
      </c>
      <c r="G17" s="1">
        <v>2435.6597266035751</v>
      </c>
      <c r="H17" s="1">
        <v>2411.04563617245</v>
      </c>
      <c r="I17" s="1">
        <v>2386.6771819137748</v>
      </c>
      <c r="J17" s="1">
        <v>2387.8000000000002</v>
      </c>
      <c r="K17" s="1">
        <v>2382.6597266035751</v>
      </c>
      <c r="L17" s="1">
        <v>2383.8879074658253</v>
      </c>
      <c r="M17" s="1">
        <v>2388.2389064143008</v>
      </c>
      <c r="N17" s="1">
        <v>2392.4845425867506</v>
      </c>
    </row>
    <row r="18" spans="1:43" x14ac:dyDescent="0.3">
      <c r="A18" t="s">
        <v>30</v>
      </c>
      <c r="B18">
        <v>11030</v>
      </c>
      <c r="C18" s="1">
        <v>1121.6253977272727</v>
      </c>
      <c r="D18" s="1">
        <v>1104.0973579545455</v>
      </c>
      <c r="E18" s="1">
        <v>1100.5585511363636</v>
      </c>
      <c r="F18" s="1">
        <v>1098.7783806818181</v>
      </c>
      <c r="G18" s="1">
        <v>1081.1188920454547</v>
      </c>
      <c r="H18" s="1">
        <v>1066.0197443181819</v>
      </c>
      <c r="I18" s="1">
        <v>1061.7999147727273</v>
      </c>
      <c r="J18" s="1">
        <v>1035.69</v>
      </c>
      <c r="K18" s="1">
        <v>1018.3494886363636</v>
      </c>
      <c r="L18" s="1">
        <v>1022.7891477272727</v>
      </c>
      <c r="M18" s="1">
        <v>1026.5585511363636</v>
      </c>
      <c r="N18" s="1">
        <v>1023.6684659090909</v>
      </c>
    </row>
    <row r="19" spans="1:43" x14ac:dyDescent="0.3">
      <c r="A19" t="s">
        <v>30</v>
      </c>
      <c r="B19">
        <v>11035</v>
      </c>
      <c r="C19" s="1">
        <v>1758.2072678571428</v>
      </c>
      <c r="D19" s="1">
        <v>1773.1631071428571</v>
      </c>
      <c r="E19" s="1">
        <v>1763.3345178571428</v>
      </c>
      <c r="F19" s="1">
        <v>1741.5223928571429</v>
      </c>
      <c r="G19" s="1">
        <v>1730.6661071428571</v>
      </c>
      <c r="H19" s="1">
        <v>1722.1578749999999</v>
      </c>
      <c r="I19" s="1">
        <v>1689.273892857143</v>
      </c>
      <c r="J19" s="1">
        <v>1673.97</v>
      </c>
      <c r="K19" s="1">
        <v>1652.8981428571428</v>
      </c>
      <c r="L19" s="1">
        <v>1654.3622142857143</v>
      </c>
      <c r="M19" s="1">
        <v>1643.7102678571428</v>
      </c>
      <c r="N19" s="1">
        <v>1634.7102678571428</v>
      </c>
      <c r="AD19">
        <v>2018</v>
      </c>
      <c r="AE19">
        <v>2019</v>
      </c>
      <c r="AF19">
        <v>2020</v>
      </c>
      <c r="AG19">
        <v>2021</v>
      </c>
      <c r="AH19">
        <v>2022</v>
      </c>
      <c r="AI19">
        <v>2023</v>
      </c>
      <c r="AJ19">
        <v>2024</v>
      </c>
      <c r="AK19">
        <v>2025</v>
      </c>
      <c r="AL19">
        <v>2026</v>
      </c>
      <c r="AM19">
        <v>2027</v>
      </c>
      <c r="AN19">
        <v>2028</v>
      </c>
      <c r="AO19">
        <v>2029</v>
      </c>
      <c r="AP19">
        <v>2030</v>
      </c>
      <c r="AQ19">
        <v>2031</v>
      </c>
    </row>
    <row r="20" spans="1:43" x14ac:dyDescent="0.3">
      <c r="A20" t="s">
        <v>30</v>
      </c>
      <c r="B20">
        <v>11037</v>
      </c>
      <c r="C20" s="1">
        <v>1893.2352158273382</v>
      </c>
      <c r="D20" s="1">
        <v>1856.3918345323741</v>
      </c>
      <c r="E20" s="1">
        <v>1826.5002517985613</v>
      </c>
      <c r="F20" s="1">
        <v>1809.2713309352519</v>
      </c>
      <c r="G20" s="1">
        <v>1772.2231294964029</v>
      </c>
      <c r="H20" s="1">
        <v>1749.7351798561151</v>
      </c>
      <c r="I20" s="1">
        <v>1736.5303597122302</v>
      </c>
      <c r="J20" s="1">
        <v>1715.94</v>
      </c>
      <c r="K20" s="1">
        <v>1700.5785611510792</v>
      </c>
      <c r="L20" s="1">
        <v>1691.6809712230215</v>
      </c>
      <c r="M20" s="1">
        <v>1683.5002517985613</v>
      </c>
      <c r="N20" s="1">
        <v>1695.2954316546761</v>
      </c>
      <c r="AC20" t="s">
        <v>38</v>
      </c>
      <c r="AD20" s="1">
        <f>AD22-AD21</f>
        <v>293686.34476450551</v>
      </c>
      <c r="AE20" s="1">
        <f t="shared" ref="AE20:AQ20" si="0">AE22-AE21</f>
        <v>292396.32068673847</v>
      </c>
      <c r="AF20" s="1">
        <f t="shared" si="0"/>
        <v>289842.06192549446</v>
      </c>
      <c r="AG20" s="1">
        <f t="shared" si="0"/>
        <v>287479.26780878904</v>
      </c>
      <c r="AH20" s="1">
        <f t="shared" si="0"/>
        <v>283431.96887978213</v>
      </c>
      <c r="AI20" s="1">
        <f t="shared" si="0"/>
        <v>280430.21597817796</v>
      </c>
      <c r="AJ20" s="1">
        <f t="shared" si="0"/>
        <v>277350.25595774897</v>
      </c>
      <c r="AK20" s="1">
        <f t="shared" si="0"/>
        <v>275306.54881152371</v>
      </c>
      <c r="AL20" s="1">
        <f t="shared" si="0"/>
        <v>274662.97082624887</v>
      </c>
      <c r="AM20" s="1">
        <f t="shared" si="0"/>
        <v>274500.53000000003</v>
      </c>
      <c r="AN20" s="1">
        <f t="shared" si="0"/>
        <v>274954.29366602516</v>
      </c>
      <c r="AO20" s="1">
        <f t="shared" si="0"/>
        <v>275656.25616478221</v>
      </c>
      <c r="AP20" s="1">
        <f t="shared" si="0"/>
        <v>277028.4223738875</v>
      </c>
      <c r="AQ20" s="1">
        <f t="shared" si="0"/>
        <v>278099.33510783711</v>
      </c>
    </row>
    <row r="21" spans="1:43" x14ac:dyDescent="0.3">
      <c r="A21" t="s">
        <v>30</v>
      </c>
      <c r="B21">
        <v>11038</v>
      </c>
      <c r="C21" s="1">
        <v>1150.8407476635514</v>
      </c>
      <c r="D21" s="1">
        <v>1141.4723364485981</v>
      </c>
      <c r="E21" s="1">
        <v>1136.9284112149533</v>
      </c>
      <c r="F21" s="1">
        <v>1146.577570093458</v>
      </c>
      <c r="G21" s="1">
        <v>1147.9635514018692</v>
      </c>
      <c r="H21" s="1">
        <v>1150.4723364485981</v>
      </c>
      <c r="I21" s="1">
        <v>1157.8231775700933</v>
      </c>
      <c r="J21" s="1">
        <v>1158.56</v>
      </c>
      <c r="K21" s="1">
        <v>1177.7880373831777</v>
      </c>
      <c r="L21" s="1">
        <v>1181.4020560747663</v>
      </c>
      <c r="M21" s="1">
        <v>1192.4020560747663</v>
      </c>
      <c r="N21" s="1">
        <v>1200.3844859813084</v>
      </c>
      <c r="AC21" t="s">
        <v>39</v>
      </c>
      <c r="AD21">
        <v>444278</v>
      </c>
      <c r="AE21">
        <v>444980</v>
      </c>
      <c r="AF21">
        <v>444609</v>
      </c>
      <c r="AG21">
        <v>442565</v>
      </c>
      <c r="AH21">
        <v>439856</v>
      </c>
      <c r="AI21">
        <v>436330</v>
      </c>
      <c r="AJ21">
        <v>433025</v>
      </c>
      <c r="AK21">
        <v>429857</v>
      </c>
      <c r="AL21">
        <v>425235</v>
      </c>
      <c r="AM21">
        <v>421527</v>
      </c>
      <c r="AN21">
        <v>417308</v>
      </c>
      <c r="AO21">
        <v>414500</v>
      </c>
      <c r="AP21">
        <v>411751</v>
      </c>
      <c r="AQ21">
        <v>410236</v>
      </c>
    </row>
    <row r="22" spans="1:43" x14ac:dyDescent="0.3">
      <c r="A22" t="s">
        <v>30</v>
      </c>
      <c r="B22">
        <v>11039</v>
      </c>
      <c r="C22" s="1">
        <v>1891.8736956521739</v>
      </c>
      <c r="D22" s="1">
        <v>1888.873043478261</v>
      </c>
      <c r="E22" s="1">
        <v>1874.5397826086955</v>
      </c>
      <c r="F22" s="1">
        <v>1854.2063043478261</v>
      </c>
      <c r="G22" s="1">
        <v>1841.2067391304349</v>
      </c>
      <c r="H22" s="1">
        <v>1832.5404347826088</v>
      </c>
      <c r="I22" s="1">
        <v>1831.0956521739131</v>
      </c>
      <c r="J22" s="1">
        <v>1842.54</v>
      </c>
      <c r="K22" s="1">
        <v>1834.3178260869565</v>
      </c>
      <c r="L22" s="1">
        <v>1845.8734782608694</v>
      </c>
      <c r="M22" s="1">
        <v>1836.6513043478262</v>
      </c>
      <c r="N22" s="1">
        <v>1829.2067391304349</v>
      </c>
      <c r="AC22" t="s">
        <v>40</v>
      </c>
      <c r="AD22" s="1">
        <v>737964.34476450551</v>
      </c>
      <c r="AE22" s="1">
        <v>737376.32068673847</v>
      </c>
      <c r="AF22" s="1">
        <v>734451.06192549446</v>
      </c>
      <c r="AG22" s="1">
        <v>730044.26780878904</v>
      </c>
      <c r="AH22" s="1">
        <v>723287.96887978213</v>
      </c>
      <c r="AI22" s="1">
        <v>716760.21597817796</v>
      </c>
      <c r="AJ22" s="1">
        <v>710375.25595774897</v>
      </c>
      <c r="AK22" s="1">
        <v>705163.54881152371</v>
      </c>
      <c r="AL22" s="1">
        <v>699897.97082624887</v>
      </c>
      <c r="AM22" s="1">
        <v>696027.53</v>
      </c>
      <c r="AN22" s="1">
        <v>692262.29366602516</v>
      </c>
      <c r="AO22" s="1">
        <v>690156.25616478221</v>
      </c>
      <c r="AP22" s="1">
        <v>688779.4223738875</v>
      </c>
      <c r="AQ22" s="1">
        <v>688335.33510783711</v>
      </c>
    </row>
    <row r="23" spans="1:43" x14ac:dyDescent="0.3">
      <c r="A23" t="s">
        <v>30</v>
      </c>
      <c r="B23">
        <v>11040</v>
      </c>
      <c r="C23" s="1">
        <v>4150.6138578680202</v>
      </c>
      <c r="D23" s="1">
        <v>4142.9670558375637</v>
      </c>
      <c r="E23" s="1">
        <v>4094.1327918781726</v>
      </c>
      <c r="F23" s="1">
        <v>4061.5865482233503</v>
      </c>
      <c r="G23" s="1">
        <v>4016.4642639593908</v>
      </c>
      <c r="H23" s="1">
        <v>3974.5077157360406</v>
      </c>
      <c r="I23" s="1">
        <v>3942.5294416243655</v>
      </c>
      <c r="J23" s="1">
        <v>3906.63</v>
      </c>
      <c r="K23" s="1">
        <v>3883.8745685279187</v>
      </c>
      <c r="L23" s="1">
        <v>3851.8962944162436</v>
      </c>
      <c r="M23" s="1">
        <v>3854.7740101522841</v>
      </c>
      <c r="N23" s="1">
        <v>3842.7740101522841</v>
      </c>
    </row>
    <row r="24" spans="1:43" x14ac:dyDescent="0.3">
      <c r="A24" t="s">
        <v>30</v>
      </c>
      <c r="B24">
        <v>11044</v>
      </c>
      <c r="C24" s="1">
        <v>1784.8645403377111</v>
      </c>
      <c r="D24" s="1">
        <v>1746.9879924953095</v>
      </c>
      <c r="E24" s="1">
        <v>1714.6592870544091</v>
      </c>
      <c r="F24" s="1">
        <v>1652.0157598499063</v>
      </c>
      <c r="G24" s="1">
        <v>1612.9061913696059</v>
      </c>
      <c r="H24" s="1">
        <v>1573.6191369606004</v>
      </c>
      <c r="I24" s="1">
        <v>1551.6191369606004</v>
      </c>
      <c r="J24" s="1">
        <v>1530.4</v>
      </c>
      <c r="K24" s="1">
        <v>1507.1808630393996</v>
      </c>
      <c r="L24" s="1">
        <v>1488.5234521575985</v>
      </c>
      <c r="M24" s="1">
        <v>1487.0851782363977</v>
      </c>
      <c r="N24" s="1">
        <v>1466.7425891181988</v>
      </c>
    </row>
    <row r="25" spans="1:43" x14ac:dyDescent="0.3">
      <c r="A25" t="s">
        <v>30</v>
      </c>
      <c r="B25">
        <v>11050</v>
      </c>
      <c r="C25" s="1">
        <v>1318.9931162790699</v>
      </c>
      <c r="D25" s="1">
        <v>1337.6042790697675</v>
      </c>
      <c r="E25" s="1">
        <v>1366.4599069767442</v>
      </c>
      <c r="F25" s="1">
        <v>1388.4156279069766</v>
      </c>
      <c r="G25" s="1">
        <v>1394.7823255813953</v>
      </c>
      <c r="H25" s="1">
        <v>1406.2933953488373</v>
      </c>
      <c r="I25" s="1">
        <v>1402.9266976744186</v>
      </c>
      <c r="J25" s="1">
        <v>1408.56</v>
      </c>
      <c r="K25" s="1">
        <v>1408.6822325581395</v>
      </c>
      <c r="L25" s="1">
        <v>1420.0489302325582</v>
      </c>
      <c r="M25" s="1">
        <v>1416.6822325581395</v>
      </c>
      <c r="N25" s="1">
        <v>1414.3155348837208</v>
      </c>
    </row>
    <row r="26" spans="1:43" x14ac:dyDescent="0.3">
      <c r="A26" t="s">
        <v>30</v>
      </c>
      <c r="B26">
        <v>11052</v>
      </c>
      <c r="C26" s="1">
        <v>1393.2645569620254</v>
      </c>
      <c r="D26" s="1">
        <v>1405.1444303797468</v>
      </c>
      <c r="E26" s="1">
        <v>1375.8230379746835</v>
      </c>
      <c r="F26" s="1">
        <v>1352.7808860759494</v>
      </c>
      <c r="G26" s="1">
        <v>1360.6607594936709</v>
      </c>
      <c r="H26" s="1">
        <v>1347.5796202531646</v>
      </c>
      <c r="I26" s="1">
        <v>1334.0601265822784</v>
      </c>
      <c r="J26" s="1">
        <v>1317.94</v>
      </c>
      <c r="K26" s="1">
        <v>1305.8588607594938</v>
      </c>
      <c r="L26" s="1">
        <v>1279.1381012658228</v>
      </c>
      <c r="M26" s="1">
        <v>1276.3783544303797</v>
      </c>
      <c r="N26" s="1">
        <v>1266.2582278481013</v>
      </c>
    </row>
    <row r="27" spans="1:43" x14ac:dyDescent="0.3">
      <c r="A27" t="s">
        <v>30</v>
      </c>
      <c r="B27">
        <v>11053</v>
      </c>
      <c r="C27" s="1">
        <v>2219.6657731958762</v>
      </c>
      <c r="D27" s="1">
        <v>2227.4888659793814</v>
      </c>
      <c r="E27" s="1">
        <v>2231.7410180412371</v>
      </c>
      <c r="F27" s="1">
        <v>2206.3515850515464</v>
      </c>
      <c r="G27" s="1">
        <v>2195.6657731958762</v>
      </c>
      <c r="H27" s="1">
        <v>2206.6347551546392</v>
      </c>
      <c r="I27" s="1">
        <v>2193.4710567010306</v>
      </c>
      <c r="J27" s="1">
        <v>2209.71</v>
      </c>
      <c r="K27" s="1">
        <v>2199.5905283505153</v>
      </c>
      <c r="L27" s="1">
        <v>2191.4268298969073</v>
      </c>
      <c r="M27" s="1">
        <v>2203.979961340206</v>
      </c>
      <c r="N27" s="1">
        <v>2195.218904639175</v>
      </c>
    </row>
    <row r="28" spans="1:43" x14ac:dyDescent="0.3">
      <c r="A28" t="s">
        <v>30</v>
      </c>
      <c r="B28">
        <v>11054</v>
      </c>
      <c r="C28" s="1">
        <v>1385.7808577405858</v>
      </c>
      <c r="D28" s="1">
        <v>1389.8425732217574</v>
      </c>
      <c r="E28" s="1">
        <v>1393.4989539748954</v>
      </c>
      <c r="F28" s="1">
        <v>1371.2081589958159</v>
      </c>
      <c r="G28" s="1">
        <v>1374.7808577405858</v>
      </c>
      <c r="H28" s="1">
        <v>1373.0627615062763</v>
      </c>
      <c r="I28" s="1">
        <v>1381.6046025104602</v>
      </c>
      <c r="J28" s="1">
        <v>1390.75</v>
      </c>
      <c r="K28" s="1">
        <v>1379.0627615062763</v>
      </c>
      <c r="L28" s="1">
        <v>1369.9482217573222</v>
      </c>
      <c r="M28" s="1">
        <v>1374.75</v>
      </c>
      <c r="N28" s="1">
        <v>1358.864539748954</v>
      </c>
    </row>
    <row r="29" spans="1:43" x14ac:dyDescent="0.3">
      <c r="A29" t="s">
        <v>30</v>
      </c>
      <c r="B29">
        <v>11055</v>
      </c>
      <c r="C29" s="1">
        <v>1989.0929970760235</v>
      </c>
      <c r="D29" s="1">
        <v>1979.2135964912281</v>
      </c>
      <c r="E29" s="1">
        <v>1960.3694005847954</v>
      </c>
      <c r="F29" s="1">
        <v>1939.042807017544</v>
      </c>
      <c r="G29" s="1">
        <v>1912.475014619883</v>
      </c>
      <c r="H29" s="1">
        <v>1920.4398099415205</v>
      </c>
      <c r="I29" s="1">
        <v>1926.4046052631579</v>
      </c>
      <c r="J29" s="1">
        <v>1926.49</v>
      </c>
      <c r="K29" s="1">
        <v>1918.7311988304093</v>
      </c>
      <c r="L29" s="1">
        <v>1920.2488011695905</v>
      </c>
      <c r="M29" s="1">
        <v>1919.8517982456142</v>
      </c>
      <c r="N29" s="1">
        <v>1933.9371929824561</v>
      </c>
    </row>
    <row r="30" spans="1:43" x14ac:dyDescent="0.3">
      <c r="A30" t="s">
        <v>30</v>
      </c>
      <c r="B30">
        <v>11056</v>
      </c>
      <c r="C30" s="1">
        <v>2168.2241606886655</v>
      </c>
      <c r="D30" s="1">
        <v>2163.6426972740314</v>
      </c>
      <c r="E30" s="1">
        <v>2163.7268866571021</v>
      </c>
      <c r="F30" s="1">
        <v>2164.8110760401723</v>
      </c>
      <c r="G30" s="1">
        <v>2133.2023529411763</v>
      </c>
      <c r="H30" s="1">
        <v>2114.8952654232426</v>
      </c>
      <c r="I30" s="1">
        <v>2106.2865423242465</v>
      </c>
      <c r="J30" s="1">
        <v>2101.08</v>
      </c>
      <c r="K30" s="1">
        <v>2045.772912482066</v>
      </c>
      <c r="L30" s="1">
        <v>1998.465824964132</v>
      </c>
      <c r="M30" s="1">
        <v>1991.9740028694405</v>
      </c>
      <c r="N30" s="1">
        <v>1978.2810903873744</v>
      </c>
    </row>
    <row r="31" spans="1:43" x14ac:dyDescent="0.3">
      <c r="A31" t="s">
        <v>30</v>
      </c>
      <c r="B31">
        <v>11057</v>
      </c>
      <c r="C31" s="1">
        <v>1642.7818518518518</v>
      </c>
      <c r="D31" s="1">
        <v>1603.5331111111111</v>
      </c>
      <c r="E31" s="1">
        <v>1578.0356296296295</v>
      </c>
      <c r="F31" s="1">
        <v>1550.1599999999999</v>
      </c>
      <c r="G31" s="1">
        <v>1535.5431851851852</v>
      </c>
      <c r="H31" s="1">
        <v>1521.2944444444445</v>
      </c>
      <c r="I31" s="1">
        <v>1506.9162962962964</v>
      </c>
      <c r="J31" s="1">
        <v>1508.1599999999999</v>
      </c>
      <c r="K31" s="1">
        <v>1503.1599999999999</v>
      </c>
      <c r="L31" s="1">
        <v>1515.9062222222224</v>
      </c>
      <c r="M31" s="1">
        <v>1508.1549629629631</v>
      </c>
      <c r="N31" s="1">
        <v>1513.0305925925927</v>
      </c>
    </row>
    <row r="32" spans="1:43" x14ac:dyDescent="0.3">
      <c r="A32" t="s">
        <v>30</v>
      </c>
      <c r="B32">
        <v>12002</v>
      </c>
      <c r="C32" s="1">
        <v>1296.3769199178646</v>
      </c>
      <c r="D32" s="1">
        <v>1316.2549486652979</v>
      </c>
      <c r="E32" s="1">
        <v>1330.5427515400411</v>
      </c>
      <c r="F32" s="1">
        <v>1344.3915400410679</v>
      </c>
      <c r="G32" s="1">
        <v>1374.5427515400411</v>
      </c>
      <c r="H32" s="1">
        <v>1387.1443942505134</v>
      </c>
      <c r="I32" s="1">
        <v>1398.3362628336756</v>
      </c>
      <c r="J32" s="1">
        <v>1423.72</v>
      </c>
      <c r="K32" s="1">
        <v>1431.4468172484599</v>
      </c>
      <c r="L32" s="1">
        <v>1434.0224229979467</v>
      </c>
      <c r="M32" s="1">
        <v>1462.2695687885011</v>
      </c>
      <c r="N32" s="1">
        <v>1462.5167145790556</v>
      </c>
    </row>
    <row r="33" spans="1:14" x14ac:dyDescent="0.3">
      <c r="A33" t="s">
        <v>30</v>
      </c>
      <c r="B33">
        <v>12005</v>
      </c>
      <c r="C33" s="1">
        <v>1591.0497175141243</v>
      </c>
      <c r="D33" s="1">
        <v>1574.1495291902072</v>
      </c>
      <c r="E33" s="1">
        <v>1543.839924670433</v>
      </c>
      <c r="F33" s="1">
        <v>1517.0598870056497</v>
      </c>
      <c r="G33" s="1">
        <v>1494.8500941619586</v>
      </c>
      <c r="H33" s="1">
        <v>1473.860263653484</v>
      </c>
      <c r="I33" s="1">
        <v>1489.0700564971753</v>
      </c>
      <c r="J33" s="1">
        <v>1491.4</v>
      </c>
      <c r="K33" s="1">
        <v>1476.2798493408663</v>
      </c>
      <c r="L33" s="1">
        <v>1483.7299435028249</v>
      </c>
      <c r="M33" s="1">
        <v>1482.169868173258</v>
      </c>
      <c r="N33" s="1">
        <v>1479.3898305084745</v>
      </c>
    </row>
    <row r="34" spans="1:14" x14ac:dyDescent="0.3">
      <c r="A34" t="s">
        <v>30</v>
      </c>
      <c r="B34">
        <v>12007</v>
      </c>
      <c r="C34" s="1">
        <v>2036.4489598811292</v>
      </c>
      <c r="D34" s="1">
        <v>1991.8231797919761</v>
      </c>
      <c r="E34" s="1">
        <v>1951.9479197622586</v>
      </c>
      <c r="F34" s="1">
        <v>1930.3200594353641</v>
      </c>
      <c r="G34" s="1">
        <v>1919.8252600297178</v>
      </c>
      <c r="H34" s="1">
        <v>1913.8252600297178</v>
      </c>
      <c r="I34" s="1">
        <v>1912.324219910847</v>
      </c>
      <c r="J34" s="1">
        <v>1912.95</v>
      </c>
      <c r="K34" s="1">
        <v>1927.6963595839525</v>
      </c>
      <c r="L34" s="1">
        <v>1929.9458395245169</v>
      </c>
      <c r="M34" s="1">
        <v>1913.57161961367</v>
      </c>
      <c r="N34" s="1">
        <v>1919.8231797919761</v>
      </c>
    </row>
    <row r="35" spans="1:14" x14ac:dyDescent="0.3">
      <c r="A35" t="s">
        <v>30</v>
      </c>
      <c r="B35">
        <v>12009</v>
      </c>
      <c r="C35" s="1">
        <v>1747.1237739872067</v>
      </c>
      <c r="D35" s="1">
        <v>1659.3609808102347</v>
      </c>
      <c r="E35" s="1">
        <v>1579.0456289978679</v>
      </c>
      <c r="F35" s="1">
        <v>1511.4930703624732</v>
      </c>
      <c r="G35" s="1">
        <v>1440.3933475479744</v>
      </c>
      <c r="H35" s="1">
        <v>1381.0564179104476</v>
      </c>
      <c r="I35" s="1">
        <v>1350.2774413646057</v>
      </c>
      <c r="J35" s="1">
        <v>1332.83</v>
      </c>
      <c r="K35" s="1">
        <v>1314.2720469083156</v>
      </c>
      <c r="L35" s="1">
        <v>1314.3825586353946</v>
      </c>
      <c r="M35" s="1">
        <v>1311.5981876332621</v>
      </c>
      <c r="N35" s="1">
        <v>1330.5927931769722</v>
      </c>
    </row>
    <row r="36" spans="1:14" x14ac:dyDescent="0.3">
      <c r="A36" t="s">
        <v>30</v>
      </c>
      <c r="B36">
        <v>12014</v>
      </c>
      <c r="C36" s="1">
        <v>3697.0717801476621</v>
      </c>
      <c r="D36" s="1">
        <v>3675.2095980311733</v>
      </c>
      <c r="E36" s="1">
        <v>3658.8025430680887</v>
      </c>
      <c r="F36" s="1">
        <v>3614.5749794913863</v>
      </c>
      <c r="G36" s="1">
        <v>3578.2336341263331</v>
      </c>
      <c r="H36" s="1">
        <v>3519.6823625922889</v>
      </c>
      <c r="I36" s="1">
        <v>3473.4964725184577</v>
      </c>
      <c r="J36" s="1">
        <v>3458.7</v>
      </c>
      <c r="K36" s="1">
        <v>3435.9035274815424</v>
      </c>
      <c r="L36" s="1">
        <v>3430.3826907301063</v>
      </c>
      <c r="M36" s="1">
        <v>3428.9515996718619</v>
      </c>
      <c r="N36" s="1">
        <v>3399.5205086136175</v>
      </c>
    </row>
    <row r="37" spans="1:14" x14ac:dyDescent="0.3">
      <c r="A37" t="s">
        <v>30</v>
      </c>
      <c r="B37">
        <v>12021</v>
      </c>
      <c r="C37" s="1">
        <v>3465.7953036126055</v>
      </c>
      <c r="D37" s="1">
        <v>3471.979239046887</v>
      </c>
      <c r="E37" s="1">
        <v>3500.767832436587</v>
      </c>
      <c r="F37" s="1">
        <v>3504.3724903920061</v>
      </c>
      <c r="G37" s="1">
        <v>3530.4908839354343</v>
      </c>
      <c r="H37" s="1">
        <v>3557.7932129131436</v>
      </c>
      <c r="I37" s="1">
        <v>3546.7932129131436</v>
      </c>
      <c r="J37" s="1">
        <v>3557.0299999999997</v>
      </c>
      <c r="K37" s="1">
        <v>3590.9116064565719</v>
      </c>
      <c r="L37" s="1">
        <v>3623.0955418908534</v>
      </c>
      <c r="M37" s="1">
        <v>3638.7530514988471</v>
      </c>
      <c r="N37" s="1">
        <v>3656.0553804765564</v>
      </c>
    </row>
    <row r="38" spans="1:14" x14ac:dyDescent="0.3">
      <c r="A38" t="s">
        <v>30</v>
      </c>
      <c r="B38">
        <v>12025</v>
      </c>
      <c r="C38" s="1">
        <v>10475.994100946373</v>
      </c>
      <c r="D38" s="1">
        <v>10341.342753082879</v>
      </c>
      <c r="E38" s="1">
        <v>10181.384379122455</v>
      </c>
      <c r="F38" s="1">
        <v>10098.190972182392</v>
      </c>
      <c r="G38" s="1">
        <v>9988.8839460854597</v>
      </c>
      <c r="H38" s="1">
        <v>9926.6133495841696</v>
      </c>
      <c r="I38" s="1">
        <v>9861.4598365357051</v>
      </c>
      <c r="J38" s="1">
        <v>9823.23</v>
      </c>
      <c r="K38" s="1">
        <v>9744.422540866075</v>
      </c>
      <c r="L38" s="1">
        <v>9726.6922712933756</v>
      </c>
      <c r="M38" s="1">
        <v>9685.9620017206762</v>
      </c>
      <c r="N38" s="1">
        <v>9699.2317321479786</v>
      </c>
    </row>
    <row r="39" spans="1:14" x14ac:dyDescent="0.3">
      <c r="A39" t="s">
        <v>30</v>
      </c>
      <c r="B39">
        <v>12026</v>
      </c>
      <c r="C39" s="1">
        <v>2331.5443353293413</v>
      </c>
      <c r="D39" s="1">
        <v>2369.194778443114</v>
      </c>
      <c r="E39" s="1">
        <v>2344.0022994011979</v>
      </c>
      <c r="F39" s="1">
        <v>2338.8452215568864</v>
      </c>
      <c r="G39" s="1">
        <v>2350.3031856287425</v>
      </c>
      <c r="H39" s="1">
        <v>2351.411592814371</v>
      </c>
      <c r="I39" s="1">
        <v>2353.9536287425149</v>
      </c>
      <c r="J39" s="1">
        <v>2347.52</v>
      </c>
      <c r="K39" s="1">
        <v>2332.1107065868264</v>
      </c>
      <c r="L39" s="1">
        <v>2347.8938922155689</v>
      </c>
      <c r="M39" s="1">
        <v>2351.194778443114</v>
      </c>
      <c r="N39" s="1">
        <v>2357.6040718562872</v>
      </c>
    </row>
    <row r="40" spans="1:14" x14ac:dyDescent="0.3">
      <c r="A40" t="s">
        <v>30</v>
      </c>
      <c r="B40">
        <v>12029</v>
      </c>
      <c r="C40" s="1">
        <v>1684.2401117318436</v>
      </c>
      <c r="D40" s="1">
        <v>1661.0198882681564</v>
      </c>
      <c r="E40" s="1">
        <v>1628.2311173184357</v>
      </c>
      <c r="F40" s="1">
        <v>1608.4693296089386</v>
      </c>
      <c r="G40" s="1">
        <v>1604.7906703910614</v>
      </c>
      <c r="H40" s="1">
        <v>1563.6895530726256</v>
      </c>
      <c r="I40" s="1">
        <v>1539.2401117318436</v>
      </c>
      <c r="J40" s="1">
        <v>1541.13</v>
      </c>
      <c r="K40" s="1">
        <v>1556.2401117318436</v>
      </c>
      <c r="L40" s="1">
        <v>1543.6805586592179</v>
      </c>
      <c r="M40" s="1">
        <v>1550.1210055865922</v>
      </c>
      <c r="N40" s="1">
        <v>1540.3502234636871</v>
      </c>
    </row>
    <row r="41" spans="1:14" x14ac:dyDescent="0.3">
      <c r="A41" t="s">
        <v>30</v>
      </c>
      <c r="B41">
        <v>12035</v>
      </c>
      <c r="C41" s="1">
        <v>2862.0255420466056</v>
      </c>
      <c r="D41" s="1">
        <v>2845.0750151975681</v>
      </c>
      <c r="E41" s="1">
        <v>2844.99</v>
      </c>
      <c r="F41" s="1">
        <v>2835.7488855116517</v>
      </c>
      <c r="G41" s="1">
        <v>2801.3872137791286</v>
      </c>
      <c r="H41" s="1">
        <v>2812.8694427558257</v>
      </c>
      <c r="I41" s="1">
        <v>2817.8694427558257</v>
      </c>
      <c r="J41" s="1">
        <v>2836.99</v>
      </c>
      <c r="K41" s="1">
        <v>2837.3161296859171</v>
      </c>
      <c r="L41" s="1">
        <v>2841.0394731509623</v>
      </c>
      <c r="M41" s="1">
        <v>2846.0039311043565</v>
      </c>
      <c r="N41" s="1">
        <v>2856.7628166160084</v>
      </c>
    </row>
    <row r="42" spans="1:14" x14ac:dyDescent="0.3">
      <c r="A42" t="s">
        <v>30</v>
      </c>
      <c r="B42">
        <v>12040</v>
      </c>
      <c r="C42" s="1">
        <v>3027.6708682008366</v>
      </c>
      <c r="D42" s="1">
        <v>3009.2463075313808</v>
      </c>
      <c r="E42" s="1">
        <v>2966.0787656903767</v>
      </c>
      <c r="F42" s="1">
        <v>2946.8664853556484</v>
      </c>
      <c r="G42" s="1">
        <v>2897.4866631799164</v>
      </c>
      <c r="H42" s="1">
        <v>2867.3191213389118</v>
      </c>
      <c r="I42" s="1">
        <v>2814.2577196652719</v>
      </c>
      <c r="J42" s="1">
        <v>2792.4700000000003</v>
      </c>
      <c r="K42" s="1">
        <v>2777.1068410041844</v>
      </c>
      <c r="L42" s="1">
        <v>2774.3191213389118</v>
      </c>
      <c r="M42" s="1">
        <v>2785.3357845188284</v>
      </c>
      <c r="N42" s="1">
        <v>2796.7156066945608</v>
      </c>
    </row>
    <row r="43" spans="1:14" x14ac:dyDescent="0.3">
      <c r="A43" t="s">
        <v>30</v>
      </c>
      <c r="B43">
        <v>12041</v>
      </c>
      <c r="C43" s="1">
        <v>2862.0990070093458</v>
      </c>
      <c r="D43" s="1">
        <v>2818.2569509345794</v>
      </c>
      <c r="E43" s="1">
        <v>2766.1123247663554</v>
      </c>
      <c r="F43" s="1">
        <v>2704.845911214953</v>
      </c>
      <c r="G43" s="1">
        <v>2661.2341121495328</v>
      </c>
      <c r="H43" s="1">
        <v>2636.8525700934579</v>
      </c>
      <c r="I43" s="1">
        <v>2583.8164135514016</v>
      </c>
      <c r="J43" s="1">
        <v>2544.5500000000002</v>
      </c>
      <c r="K43" s="1">
        <v>2514.4710280373829</v>
      </c>
      <c r="L43" s="1">
        <v>2500.8164135514016</v>
      </c>
      <c r="M43" s="1">
        <v>2503.1189836448598</v>
      </c>
      <c r="N43" s="1">
        <v>2505.6156542056074</v>
      </c>
    </row>
    <row r="44" spans="1:14" x14ac:dyDescent="0.3">
      <c r="A44" t="s">
        <v>30</v>
      </c>
      <c r="B44">
        <v>13001</v>
      </c>
      <c r="C44" s="1">
        <v>1454.9311304347825</v>
      </c>
      <c r="D44" s="1">
        <v>1380.5617101449275</v>
      </c>
      <c r="E44" s="1">
        <v>1299.4406956521739</v>
      </c>
      <c r="F44" s="1">
        <v>1236.1910144927538</v>
      </c>
      <c r="G44" s="1">
        <v>1167.817768115942</v>
      </c>
      <c r="H44" s="1">
        <v>1110.8190434782609</v>
      </c>
      <c r="I44" s="1">
        <v>1061.3196811594203</v>
      </c>
      <c r="J44" s="1">
        <v>1022.0699999999999</v>
      </c>
      <c r="K44" s="1">
        <v>1007.1935652173913</v>
      </c>
      <c r="L44" s="1">
        <v>1009.9426086956521</v>
      </c>
      <c r="M44" s="1">
        <v>1007.9413333333333</v>
      </c>
      <c r="N44" s="1">
        <v>1004.8164927536232</v>
      </c>
    </row>
    <row r="45" spans="1:14" x14ac:dyDescent="0.3">
      <c r="A45" t="s">
        <v>30</v>
      </c>
      <c r="B45">
        <v>13002</v>
      </c>
      <c r="C45" s="1">
        <v>437.94503937007875</v>
      </c>
      <c r="D45" s="1">
        <v>431.28976377952756</v>
      </c>
      <c r="E45" s="1">
        <v>419.30685039370076</v>
      </c>
      <c r="F45" s="1">
        <v>406.41606299212594</v>
      </c>
      <c r="G45" s="1">
        <v>401.08842519685038</v>
      </c>
      <c r="H45" s="1">
        <v>390.30685039370076</v>
      </c>
      <c r="I45" s="1">
        <v>384.97921259842519</v>
      </c>
      <c r="J45" s="1">
        <v>378.87</v>
      </c>
      <c r="K45" s="1">
        <v>373.08842519685038</v>
      </c>
      <c r="L45" s="1">
        <v>375.30685039370076</v>
      </c>
      <c r="M45" s="1">
        <v>374.52527559055119</v>
      </c>
      <c r="N45" s="1">
        <v>376.63448818897638</v>
      </c>
    </row>
    <row r="46" spans="1:14" x14ac:dyDescent="0.3">
      <c r="A46" t="s">
        <v>30</v>
      </c>
      <c r="B46">
        <v>13003</v>
      </c>
      <c r="C46" s="1">
        <v>2181.2323738872401</v>
      </c>
      <c r="D46" s="1">
        <v>2069.0313946587539</v>
      </c>
      <c r="E46" s="1">
        <v>1979.573412462908</v>
      </c>
      <c r="F46" s="1">
        <v>1881.0874183976262</v>
      </c>
      <c r="G46" s="1">
        <v>1812.2382789317508</v>
      </c>
      <c r="H46" s="1">
        <v>1749.0259940652818</v>
      </c>
      <c r="I46" s="1">
        <v>1702.6014243323443</v>
      </c>
      <c r="J46" s="1">
        <v>1662.54</v>
      </c>
      <c r="K46" s="1">
        <v>1629.54</v>
      </c>
      <c r="L46" s="1">
        <v>1613.1154302670623</v>
      </c>
      <c r="M46" s="1">
        <v>1607.1154302670623</v>
      </c>
      <c r="N46" s="1">
        <v>1607.1768545994064</v>
      </c>
    </row>
    <row r="47" spans="1:14" x14ac:dyDescent="0.3">
      <c r="A47" t="s">
        <v>30</v>
      </c>
      <c r="B47">
        <v>13004</v>
      </c>
      <c r="C47" s="1">
        <v>1747.3855806451613</v>
      </c>
      <c r="D47" s="1">
        <v>1750.3934516129034</v>
      </c>
      <c r="E47" s="1">
        <v>1732.2595967741936</v>
      </c>
      <c r="F47" s="1">
        <v>1716.5115645161291</v>
      </c>
      <c r="G47" s="1">
        <v>1715.2438548387097</v>
      </c>
      <c r="H47" s="1">
        <v>1706.7320483870967</v>
      </c>
      <c r="I47" s="1">
        <v>1677.7320483870967</v>
      </c>
      <c r="J47" s="1">
        <v>1673.1100000000001</v>
      </c>
      <c r="K47" s="1">
        <v>1661.4879516129031</v>
      </c>
      <c r="L47" s="1">
        <v>1672.6218064516129</v>
      </c>
      <c r="M47" s="1">
        <v>1668.3777096774193</v>
      </c>
      <c r="N47" s="1">
        <v>1670.6375483870968</v>
      </c>
    </row>
    <row r="48" spans="1:14" x14ac:dyDescent="0.3">
      <c r="A48" t="s">
        <v>30</v>
      </c>
      <c r="B48">
        <v>13006</v>
      </c>
      <c r="C48" s="1">
        <v>972.54286738351254</v>
      </c>
      <c r="D48" s="1">
        <v>936.83017921146961</v>
      </c>
      <c r="E48" s="1">
        <v>919.54286738351254</v>
      </c>
      <c r="F48" s="1">
        <v>894.93372759856629</v>
      </c>
      <c r="G48" s="1">
        <v>876.00275985663075</v>
      </c>
      <c r="H48" s="1">
        <v>856.68093189964156</v>
      </c>
      <c r="I48" s="1">
        <v>846.25182795698925</v>
      </c>
      <c r="J48" s="1">
        <v>846.93000000000006</v>
      </c>
      <c r="K48" s="1">
        <v>831.03727598566309</v>
      </c>
      <c r="L48" s="1">
        <v>804.17906810035845</v>
      </c>
      <c r="M48" s="1">
        <v>789.96451612903229</v>
      </c>
      <c r="N48" s="1">
        <v>786.96451612903229</v>
      </c>
    </row>
    <row r="49" spans="1:14" x14ac:dyDescent="0.3">
      <c r="A49" t="s">
        <v>30</v>
      </c>
      <c r="B49">
        <v>13008</v>
      </c>
      <c r="C49" s="1">
        <v>4072.6818548387096</v>
      </c>
      <c r="D49" s="1">
        <v>4024.2076612903224</v>
      </c>
      <c r="E49" s="1">
        <v>3943.7267741935484</v>
      </c>
      <c r="F49" s="1">
        <v>3858.9304032258065</v>
      </c>
      <c r="G49" s="1">
        <v>3776.6015322580643</v>
      </c>
      <c r="H49" s="1">
        <v>3726.2592741935487</v>
      </c>
      <c r="I49" s="1">
        <v>3648.0355645161289</v>
      </c>
      <c r="J49" s="1">
        <v>3600.7</v>
      </c>
      <c r="K49" s="1">
        <v>3553.5881451612904</v>
      </c>
      <c r="L49" s="1">
        <v>3538.0355645161289</v>
      </c>
      <c r="M49" s="1">
        <v>3562.720080645161</v>
      </c>
      <c r="N49" s="1">
        <v>3566.0690322580645</v>
      </c>
    </row>
    <row r="50" spans="1:14" x14ac:dyDescent="0.3">
      <c r="A50" t="s">
        <v>30</v>
      </c>
      <c r="B50">
        <v>13010</v>
      </c>
      <c r="C50" s="1">
        <v>783.25988929889297</v>
      </c>
      <c r="D50" s="1">
        <v>780.41944649446486</v>
      </c>
      <c r="E50" s="1">
        <v>798.4739483394834</v>
      </c>
      <c r="F50" s="1">
        <v>804.31439114391151</v>
      </c>
      <c r="G50" s="1">
        <v>796.68405904059045</v>
      </c>
      <c r="H50" s="1">
        <v>794.94472324723245</v>
      </c>
      <c r="I50" s="1">
        <v>792.94472324723245</v>
      </c>
      <c r="J50" s="1">
        <v>784.47</v>
      </c>
      <c r="K50" s="1">
        <v>781.1548339483395</v>
      </c>
      <c r="L50" s="1">
        <v>790.94472324723245</v>
      </c>
      <c r="M50" s="1">
        <v>792.1548339483395</v>
      </c>
      <c r="N50" s="1">
        <v>799.36494464944644</v>
      </c>
    </row>
    <row r="51" spans="1:14" x14ac:dyDescent="0.3">
      <c r="A51" t="s">
        <v>30</v>
      </c>
      <c r="B51">
        <v>13011</v>
      </c>
      <c r="C51" s="1">
        <v>2847.1200293255133</v>
      </c>
      <c r="D51" s="1">
        <v>2905.2257478005868</v>
      </c>
      <c r="E51" s="1">
        <v>2919.4449266862171</v>
      </c>
      <c r="F51" s="1">
        <v>2938.3814956011729</v>
      </c>
      <c r="G51" s="1">
        <v>2950.019970674487</v>
      </c>
      <c r="H51" s="1">
        <v>2964.5950146627565</v>
      </c>
      <c r="I51" s="1">
        <v>2968.4815542521992</v>
      </c>
      <c r="J51" s="1">
        <v>2984.0699999999997</v>
      </c>
      <c r="K51" s="1">
        <v>3008.7507624633431</v>
      </c>
      <c r="L51" s="1">
        <v>2986.7507624633431</v>
      </c>
      <c r="M51" s="1">
        <v>2980.8430791788855</v>
      </c>
      <c r="N51" s="1">
        <v>2944.6161583577714</v>
      </c>
    </row>
    <row r="52" spans="1:14" x14ac:dyDescent="0.3">
      <c r="A52" t="s">
        <v>30</v>
      </c>
      <c r="B52">
        <v>13012</v>
      </c>
      <c r="C52" s="1">
        <v>859.91807121661714</v>
      </c>
      <c r="D52" s="1">
        <v>836.79459940652816</v>
      </c>
      <c r="E52" s="1">
        <v>822.52320474777446</v>
      </c>
      <c r="F52" s="1">
        <v>825.3875074183976</v>
      </c>
      <c r="G52" s="1">
        <v>836.99264094955493</v>
      </c>
      <c r="H52" s="1">
        <v>847.47430267062316</v>
      </c>
      <c r="I52" s="1">
        <v>846.98041543026704</v>
      </c>
      <c r="J52" s="1">
        <v>851.61</v>
      </c>
      <c r="K52" s="1">
        <v>860.99264094955493</v>
      </c>
      <c r="L52" s="1">
        <v>860.12833827893178</v>
      </c>
      <c r="M52" s="1">
        <v>869.37528189910972</v>
      </c>
      <c r="N52" s="1">
        <v>878.37528189910972</v>
      </c>
    </row>
    <row r="53" spans="1:14" x14ac:dyDescent="0.3">
      <c r="A53" t="s">
        <v>30</v>
      </c>
      <c r="B53">
        <v>13013</v>
      </c>
      <c r="C53" s="1">
        <v>1061.3557509157508</v>
      </c>
      <c r="D53" s="1">
        <v>1019.2379487179487</v>
      </c>
      <c r="E53" s="1">
        <v>971.70842490842483</v>
      </c>
      <c r="F53" s="1">
        <v>934.17890109890118</v>
      </c>
      <c r="G53" s="1">
        <v>885.59062271062271</v>
      </c>
      <c r="H53" s="1">
        <v>831.53172161172165</v>
      </c>
      <c r="I53" s="1">
        <v>813.12</v>
      </c>
      <c r="J53" s="1">
        <v>798.12</v>
      </c>
      <c r="K53" s="1">
        <v>792.29655677655683</v>
      </c>
      <c r="L53" s="1">
        <v>788.00249084249083</v>
      </c>
      <c r="M53" s="1">
        <v>783.88483516483518</v>
      </c>
      <c r="N53" s="1">
        <v>779.64952380952377</v>
      </c>
    </row>
    <row r="54" spans="1:14" x14ac:dyDescent="0.3">
      <c r="A54" t="s">
        <v>30</v>
      </c>
      <c r="B54">
        <v>13014</v>
      </c>
      <c r="C54" s="1">
        <v>2499.7909111361078</v>
      </c>
      <c r="D54" s="1">
        <v>2540.2310461192351</v>
      </c>
      <c r="E54" s="1">
        <v>2530.7909111361078</v>
      </c>
      <c r="F54" s="1">
        <v>2556.5611473565805</v>
      </c>
      <c r="G54" s="1">
        <v>2572.2310461192351</v>
      </c>
      <c r="H54" s="1">
        <v>2575.3410798650166</v>
      </c>
      <c r="I54" s="1">
        <v>2557.6905736782901</v>
      </c>
      <c r="J54" s="1">
        <v>2544.8199999999997</v>
      </c>
      <c r="K54" s="1">
        <v>2533.8199999999997</v>
      </c>
      <c r="L54" s="1">
        <v>2527.3798650168728</v>
      </c>
      <c r="M54" s="1">
        <v>2527.7002699662544</v>
      </c>
      <c r="N54" s="1">
        <v>2531.1307086614174</v>
      </c>
    </row>
    <row r="55" spans="1:14" x14ac:dyDescent="0.3">
      <c r="A55" t="s">
        <v>30</v>
      </c>
      <c r="B55">
        <v>13016</v>
      </c>
      <c r="C55" s="1">
        <v>880.80495356037159</v>
      </c>
      <c r="D55" s="1">
        <v>856.23993808049534</v>
      </c>
      <c r="E55" s="1">
        <v>834.14396284829718</v>
      </c>
      <c r="F55" s="1">
        <v>827.48297213622288</v>
      </c>
      <c r="G55" s="1">
        <v>811.38699690402473</v>
      </c>
      <c r="H55" s="1">
        <v>791.5</v>
      </c>
      <c r="I55" s="1">
        <v>785.72600619195055</v>
      </c>
      <c r="J55" s="1">
        <v>786.5</v>
      </c>
      <c r="K55" s="1">
        <v>792.95201238390086</v>
      </c>
      <c r="L55" s="1">
        <v>795.72600619195055</v>
      </c>
      <c r="M55" s="1">
        <v>806.95201238390086</v>
      </c>
      <c r="N55" s="1">
        <v>808.29102167182668</v>
      </c>
    </row>
    <row r="56" spans="1:14" x14ac:dyDescent="0.3">
      <c r="A56" t="s">
        <v>30</v>
      </c>
      <c r="B56">
        <v>13017</v>
      </c>
      <c r="C56" s="1">
        <v>1769.2061306532664</v>
      </c>
      <c r="D56" s="1">
        <v>1762.8341708542714</v>
      </c>
      <c r="E56" s="1">
        <v>1727.8341708542714</v>
      </c>
      <c r="F56" s="1">
        <v>1728.9566834170855</v>
      </c>
      <c r="G56" s="1">
        <v>1681.2061306532664</v>
      </c>
      <c r="H56" s="1">
        <v>1680.0836180904523</v>
      </c>
      <c r="I56" s="1">
        <v>1646.9588944723619</v>
      </c>
      <c r="J56" s="1">
        <v>1629.46</v>
      </c>
      <c r="K56" s="1">
        <v>1626.8363819095478</v>
      </c>
      <c r="L56" s="1">
        <v>1632.8363819095478</v>
      </c>
      <c r="M56" s="1">
        <v>1643.2083417085428</v>
      </c>
      <c r="N56" s="1">
        <v>1637.9566834170855</v>
      </c>
    </row>
    <row r="57" spans="1:14" x14ac:dyDescent="0.3">
      <c r="A57" t="s">
        <v>30</v>
      </c>
      <c r="B57">
        <v>13019</v>
      </c>
      <c r="C57" s="1">
        <v>1616.0864429530202</v>
      </c>
      <c r="D57" s="1">
        <v>1572.0875167785234</v>
      </c>
      <c r="E57" s="1">
        <v>1512.618255033557</v>
      </c>
      <c r="F57" s="1">
        <v>1462.2655033557048</v>
      </c>
      <c r="G57" s="1">
        <v>1441.1479194630872</v>
      </c>
      <c r="H57" s="1">
        <v>1392.266577181208</v>
      </c>
      <c r="I57" s="1">
        <v>1340.8544966442953</v>
      </c>
      <c r="J57" s="1">
        <v>1328.56</v>
      </c>
      <c r="K57" s="1">
        <v>1317.0303355704698</v>
      </c>
      <c r="L57" s="1">
        <v>1325.6765100671141</v>
      </c>
      <c r="M57" s="1">
        <v>1323.3237583892619</v>
      </c>
      <c r="N57" s="1">
        <v>1321.5589261744967</v>
      </c>
    </row>
    <row r="58" spans="1:14" x14ac:dyDescent="0.3">
      <c r="A58" t="s">
        <v>30</v>
      </c>
      <c r="B58">
        <v>13021</v>
      </c>
      <c r="C58" s="1">
        <v>998.3169934640523</v>
      </c>
      <c r="D58" s="1">
        <v>977.8283660130719</v>
      </c>
      <c r="E58" s="1">
        <v>935.46379084967316</v>
      </c>
      <c r="F58" s="1">
        <v>914.9675816993464</v>
      </c>
      <c r="G58" s="1">
        <v>894.84352941176473</v>
      </c>
      <c r="H58" s="1">
        <v>882.7118954248366</v>
      </c>
      <c r="I58" s="1">
        <v>859.0840522875817</v>
      </c>
      <c r="J58" s="1">
        <v>852.96</v>
      </c>
      <c r="K58" s="1">
        <v>847.33215686274502</v>
      </c>
      <c r="L58" s="1">
        <v>845.58026143790858</v>
      </c>
      <c r="M58" s="1">
        <v>841.83594771241837</v>
      </c>
      <c r="N58" s="1">
        <v>844.58784313725494</v>
      </c>
    </row>
    <row r="59" spans="1:14" x14ac:dyDescent="0.3">
      <c r="A59" t="s">
        <v>30</v>
      </c>
      <c r="B59">
        <v>13023</v>
      </c>
      <c r="C59" s="1">
        <v>854.48120300751884</v>
      </c>
      <c r="D59" s="1">
        <v>841.27368421052631</v>
      </c>
      <c r="E59" s="1">
        <v>813.96842105263158</v>
      </c>
      <c r="F59" s="1">
        <v>795.51729323308268</v>
      </c>
      <c r="G59" s="1">
        <v>781.74887218045114</v>
      </c>
      <c r="H59" s="1">
        <v>761.0781954887218</v>
      </c>
      <c r="I59" s="1">
        <v>751.30977443609027</v>
      </c>
      <c r="J59" s="1">
        <v>740.2</v>
      </c>
      <c r="K59" s="1">
        <v>729.5293233082707</v>
      </c>
      <c r="L59" s="1">
        <v>733.96842105263158</v>
      </c>
      <c r="M59" s="1">
        <v>733.6270676691729</v>
      </c>
      <c r="N59" s="1">
        <v>736.84661654135334</v>
      </c>
    </row>
    <row r="60" spans="1:14" x14ac:dyDescent="0.3">
      <c r="A60" t="s">
        <v>30</v>
      </c>
      <c r="B60">
        <v>13025</v>
      </c>
      <c r="C60" s="1">
        <v>3687.162691588785</v>
      </c>
      <c r="D60" s="1">
        <v>3621.2583925233644</v>
      </c>
      <c r="E60" s="1">
        <v>3523.6136822429908</v>
      </c>
      <c r="F60" s="1">
        <v>3420.5838504672897</v>
      </c>
      <c r="G60" s="1">
        <v>3352.8221308411212</v>
      </c>
      <c r="H60" s="1">
        <v>3285.6880747663554</v>
      </c>
      <c r="I60" s="1">
        <v>3227.064672897196</v>
      </c>
      <c r="J60" s="1">
        <v>3176.3199999999997</v>
      </c>
      <c r="K60" s="1">
        <v>3139.5795887850468</v>
      </c>
      <c r="L60" s="1">
        <v>3099.7093831775701</v>
      </c>
      <c r="M60" s="1">
        <v>3086.9561869158879</v>
      </c>
      <c r="N60" s="1">
        <v>3073.5795887850468</v>
      </c>
    </row>
    <row r="61" spans="1:14" x14ac:dyDescent="0.3">
      <c r="A61" t="s">
        <v>30</v>
      </c>
      <c r="B61">
        <v>13029</v>
      </c>
      <c r="C61" s="1">
        <v>1382.4692307692308</v>
      </c>
      <c r="D61" s="1">
        <v>1328.4476923076923</v>
      </c>
      <c r="E61" s="1">
        <v>1287.0784615384614</v>
      </c>
      <c r="F61" s="1">
        <v>1254.4153846153845</v>
      </c>
      <c r="G61" s="1">
        <v>1228.976923076923</v>
      </c>
      <c r="H61" s="1">
        <v>1209.7523076923076</v>
      </c>
      <c r="I61" s="1">
        <v>1177.4153846153845</v>
      </c>
      <c r="J61" s="1">
        <v>1155.18</v>
      </c>
      <c r="K61" s="1">
        <v>1117.0569230769231</v>
      </c>
      <c r="L61" s="1">
        <v>1102.1584615384616</v>
      </c>
      <c r="M61" s="1">
        <v>1109.0461538461539</v>
      </c>
      <c r="N61" s="1">
        <v>1107.72</v>
      </c>
    </row>
    <row r="62" spans="1:14" x14ac:dyDescent="0.3">
      <c r="A62" t="s">
        <v>30</v>
      </c>
      <c r="B62">
        <v>13031</v>
      </c>
      <c r="C62" s="1">
        <v>1414.3826327944573</v>
      </c>
      <c r="D62" s="1">
        <v>1417.2559353348729</v>
      </c>
      <c r="E62" s="1">
        <v>1392.1331177829099</v>
      </c>
      <c r="F62" s="1">
        <v>1374.8836027713626</v>
      </c>
      <c r="G62" s="1">
        <v>1351.6379676674364</v>
      </c>
      <c r="H62" s="1">
        <v>1323.0180600461895</v>
      </c>
      <c r="I62" s="1">
        <v>1280.8933025404158</v>
      </c>
      <c r="J62" s="1">
        <v>1266.02</v>
      </c>
      <c r="K62" s="1">
        <v>1246.6457274826789</v>
      </c>
      <c r="L62" s="1">
        <v>1238.1466974595842</v>
      </c>
      <c r="M62" s="1">
        <v>1214.1466974595842</v>
      </c>
      <c r="N62" s="1">
        <v>1193.897182448037</v>
      </c>
    </row>
    <row r="63" spans="1:14" x14ac:dyDescent="0.3">
      <c r="A63" t="s">
        <v>30</v>
      </c>
      <c r="B63">
        <v>13035</v>
      </c>
      <c r="C63" s="1">
        <v>1601.0703626943005</v>
      </c>
      <c r="D63" s="1">
        <v>1631.1340932642488</v>
      </c>
      <c r="E63" s="1">
        <v>1675.3979792746113</v>
      </c>
      <c r="F63" s="1">
        <v>1666.2958549222799</v>
      </c>
      <c r="G63" s="1">
        <v>1665.457616580311</v>
      </c>
      <c r="H63" s="1">
        <v>1676.5981347150259</v>
      </c>
      <c r="I63" s="1">
        <v>1681.108756476684</v>
      </c>
      <c r="J63" s="1">
        <v>1691.13</v>
      </c>
      <c r="K63" s="1">
        <v>1670.0278756476685</v>
      </c>
      <c r="L63" s="1">
        <v>1675.6406217616582</v>
      </c>
      <c r="M63" s="1">
        <v>1671.0491191709843</v>
      </c>
      <c r="N63" s="1">
        <v>1659.8661139896371</v>
      </c>
    </row>
    <row r="64" spans="1:14" x14ac:dyDescent="0.3">
      <c r="A64" t="s">
        <v>30</v>
      </c>
      <c r="B64">
        <v>13036</v>
      </c>
      <c r="C64" s="1">
        <v>1203.4052955082743</v>
      </c>
      <c r="D64" s="1">
        <v>1234.4002836879433</v>
      </c>
      <c r="E64" s="1">
        <v>1248.2217494089834</v>
      </c>
      <c r="F64" s="1">
        <v>1264.691158392435</v>
      </c>
      <c r="G64" s="1">
        <v>1252.7523404255319</v>
      </c>
      <c r="H64" s="1">
        <v>1243.0532387706855</v>
      </c>
      <c r="I64" s="1">
        <v>1256.2879432624113</v>
      </c>
      <c r="J64" s="1">
        <v>1258.6399999999999</v>
      </c>
      <c r="K64" s="1">
        <v>1261.578817966903</v>
      </c>
      <c r="L64" s="1">
        <v>1264.2267612293144</v>
      </c>
      <c r="M64" s="1">
        <v>1262.3441134751774</v>
      </c>
      <c r="N64" s="1">
        <v>1248.4614657210402</v>
      </c>
    </row>
    <row r="65" spans="1:14" x14ac:dyDescent="0.3">
      <c r="A65" t="s">
        <v>30</v>
      </c>
      <c r="B65">
        <v>13037</v>
      </c>
      <c r="C65" s="1">
        <v>1280.0712552301256</v>
      </c>
      <c r="D65" s="1">
        <v>1285.8776150627614</v>
      </c>
      <c r="E65" s="1">
        <v>1288.2807949790795</v>
      </c>
      <c r="F65" s="1">
        <v>1290.4823849372385</v>
      </c>
      <c r="G65" s="1">
        <v>1279.8776150627614</v>
      </c>
      <c r="H65" s="1">
        <v>1292.5752301255229</v>
      </c>
      <c r="I65" s="1">
        <v>1302.0792050209207</v>
      </c>
      <c r="J65" s="1">
        <v>1305.1799999999998</v>
      </c>
      <c r="K65" s="1">
        <v>1306.8776150627614</v>
      </c>
      <c r="L65" s="1">
        <v>1307.0792050209207</v>
      </c>
      <c r="M65" s="1">
        <v>1306.0792050209207</v>
      </c>
      <c r="N65" s="1">
        <v>1308.4823849372385</v>
      </c>
    </row>
    <row r="66" spans="1:14" x14ac:dyDescent="0.3">
      <c r="A66" t="s">
        <v>30</v>
      </c>
      <c r="B66">
        <v>13040</v>
      </c>
      <c r="C66" s="1">
        <v>5311.280088202866</v>
      </c>
      <c r="D66" s="1">
        <v>5396.654509371554</v>
      </c>
      <c r="E66" s="1">
        <v>5413.3929878721065</v>
      </c>
      <c r="F66" s="1">
        <v>5421.7273208379274</v>
      </c>
      <c r="G66" s="1">
        <v>5406.1211025358325</v>
      </c>
      <c r="H66" s="1">
        <v>5406.776405733186</v>
      </c>
      <c r="I66" s="1">
        <v>5373.0810143329654</v>
      </c>
      <c r="J66" s="1">
        <v>5358.24</v>
      </c>
      <c r="K66" s="1">
        <v>5354.5148842337376</v>
      </c>
      <c r="L66" s="1">
        <v>5347.7897684674754</v>
      </c>
      <c r="M66" s="1">
        <v>5314.9487541345097</v>
      </c>
      <c r="N66" s="1">
        <v>5267.1077398015441</v>
      </c>
    </row>
    <row r="67" spans="1:14" x14ac:dyDescent="0.3">
      <c r="A67" t="s">
        <v>30</v>
      </c>
      <c r="B67">
        <v>13044</v>
      </c>
      <c r="C67" s="1">
        <v>848.90792452830192</v>
      </c>
      <c r="D67" s="1">
        <v>849.22100628930821</v>
      </c>
      <c r="E67" s="1">
        <v>864.5139622641509</v>
      </c>
      <c r="F67" s="1">
        <v>882.0290566037736</v>
      </c>
      <c r="G67" s="1">
        <v>888.6250314465409</v>
      </c>
      <c r="H67" s="1">
        <v>895.43308176100629</v>
      </c>
      <c r="I67" s="1">
        <v>906.7260377358491</v>
      </c>
      <c r="J67" s="1">
        <v>916.12</v>
      </c>
      <c r="K67" s="1">
        <v>900.10993710691821</v>
      </c>
      <c r="L67" s="1">
        <v>900.70591194968551</v>
      </c>
      <c r="M67" s="1">
        <v>896.30188679245282</v>
      </c>
      <c r="N67" s="1">
        <v>903.31194968553461</v>
      </c>
    </row>
    <row r="68" spans="1:14" x14ac:dyDescent="0.3">
      <c r="A68" t="s">
        <v>30</v>
      </c>
      <c r="B68">
        <v>13046</v>
      </c>
      <c r="C68" s="1">
        <v>1306.3028272251308</v>
      </c>
      <c r="D68" s="1">
        <v>1280.9574869109947</v>
      </c>
      <c r="E68" s="1">
        <v>1273.043769633508</v>
      </c>
      <c r="F68" s="1">
        <v>1260.4322513089005</v>
      </c>
      <c r="G68" s="1">
        <v>1240.9430366492147</v>
      </c>
      <c r="H68" s="1">
        <v>1221.6984293193718</v>
      </c>
      <c r="I68" s="1">
        <v>1173.72</v>
      </c>
      <c r="J68" s="1">
        <v>1157.72</v>
      </c>
      <c r="K68" s="1">
        <v>1128.0869109947644</v>
      </c>
      <c r="L68" s="1">
        <v>1121.5761256544502</v>
      </c>
      <c r="M68" s="1">
        <v>1116.5761256544502</v>
      </c>
      <c r="N68" s="1">
        <v>1116.6984293193718</v>
      </c>
    </row>
    <row r="69" spans="1:14" x14ac:dyDescent="0.3">
      <c r="A69" t="s">
        <v>30</v>
      </c>
      <c r="B69">
        <v>13049</v>
      </c>
      <c r="C69" s="1">
        <v>2408.5983830455261</v>
      </c>
      <c r="D69" s="1">
        <v>2332.636436420722</v>
      </c>
      <c r="E69" s="1">
        <v>2245.5899215070644</v>
      </c>
      <c r="F69" s="1">
        <v>2184.0529199372058</v>
      </c>
      <c r="G69" s="1">
        <v>2118.0719466248038</v>
      </c>
      <c r="H69" s="1">
        <v>2043.0909733124017</v>
      </c>
      <c r="I69" s="1">
        <v>1994.4588383045525</v>
      </c>
      <c r="J69" s="1">
        <v>1963.1100000000001</v>
      </c>
      <c r="K69" s="1">
        <v>1936.8457299843014</v>
      </c>
      <c r="L69" s="1">
        <v>1905.704081632653</v>
      </c>
      <c r="M69" s="1">
        <v>1899.5624332810048</v>
      </c>
      <c r="N69" s="1">
        <v>1901.9112715855572</v>
      </c>
    </row>
    <row r="70" spans="1:14" x14ac:dyDescent="0.3">
      <c r="A70" t="s">
        <v>30</v>
      </c>
      <c r="B70">
        <v>13053</v>
      </c>
      <c r="C70" s="1">
        <v>1563.6087662337663</v>
      </c>
      <c r="D70" s="1">
        <v>1476.8019480519481</v>
      </c>
      <c r="E70" s="1">
        <v>1405.5795454545455</v>
      </c>
      <c r="F70" s="1">
        <v>1349.1574675324675</v>
      </c>
      <c r="G70" s="1">
        <v>1328.4610389610389</v>
      </c>
      <c r="H70" s="1">
        <v>1299.8165584415583</v>
      </c>
      <c r="I70" s="1">
        <v>1278.3425324675325</v>
      </c>
      <c r="J70" s="1">
        <v>1231.75</v>
      </c>
      <c r="K70" s="1">
        <v>1231.2094155844156</v>
      </c>
      <c r="L70" s="1">
        <v>1229.2094155844156</v>
      </c>
      <c r="M70" s="1">
        <v>1235.0389610389611</v>
      </c>
      <c r="N70" s="1">
        <v>1238.4610389610389</v>
      </c>
    </row>
    <row r="71" spans="1:14" x14ac:dyDescent="0.3">
      <c r="A71" t="s">
        <v>31</v>
      </c>
      <c r="B71">
        <v>21001</v>
      </c>
      <c r="C71" s="1">
        <v>5264.0175991649267</v>
      </c>
      <c r="D71" s="1">
        <v>5352.3800521920666</v>
      </c>
      <c r="E71" s="1">
        <v>5389.8825730688932</v>
      </c>
      <c r="F71" s="1">
        <v>5414.6074791231731</v>
      </c>
      <c r="G71" s="1">
        <v>5399.1627087682673</v>
      </c>
      <c r="H71" s="1">
        <v>5378.9403235908139</v>
      </c>
      <c r="I71" s="1">
        <v>5347.174258872652</v>
      </c>
      <c r="J71" s="1">
        <v>5319.1100000000006</v>
      </c>
      <c r="K71" s="1">
        <v>5292.9814822546978</v>
      </c>
      <c r="L71" s="1">
        <v>5283.2038674321502</v>
      </c>
      <c r="M71" s="1">
        <v>5285.128058455115</v>
      </c>
      <c r="N71" s="1">
        <v>5297.2334759916494</v>
      </c>
    </row>
    <row r="72" spans="1:14" x14ac:dyDescent="0.3">
      <c r="A72" t="s">
        <v>31</v>
      </c>
      <c r="B72">
        <v>21002</v>
      </c>
      <c r="C72" s="1">
        <v>798.44704545454545</v>
      </c>
      <c r="D72" s="1">
        <v>800.44704545454545</v>
      </c>
      <c r="E72" s="1">
        <v>799.32883522727275</v>
      </c>
      <c r="F72" s="1">
        <v>799.91031250000003</v>
      </c>
      <c r="G72" s="1">
        <v>801.43747159090913</v>
      </c>
      <c r="H72" s="1">
        <v>798.96463068181811</v>
      </c>
      <c r="I72" s="1">
        <v>795.84642045454552</v>
      </c>
      <c r="J72" s="1">
        <v>790.61</v>
      </c>
      <c r="K72" s="1">
        <v>787.49178977272732</v>
      </c>
      <c r="L72" s="1">
        <v>778.3735795454545</v>
      </c>
      <c r="M72" s="1">
        <v>774.49178977272732</v>
      </c>
      <c r="N72" s="1">
        <v>772.49178977272732</v>
      </c>
    </row>
    <row r="73" spans="1:14" x14ac:dyDescent="0.3">
      <c r="A73" t="s">
        <v>31</v>
      </c>
      <c r="B73">
        <v>21003</v>
      </c>
      <c r="C73" s="1">
        <v>1251.9571264367814</v>
      </c>
      <c r="D73" s="1">
        <v>1280.338908045977</v>
      </c>
      <c r="E73" s="1">
        <v>1297.3208237547892</v>
      </c>
      <c r="F73" s="1">
        <v>1305.920957854406</v>
      </c>
      <c r="G73" s="1">
        <v>1307.4119157088121</v>
      </c>
      <c r="H73" s="1">
        <v>1310.0301340996168</v>
      </c>
      <c r="I73" s="1">
        <v>1311.6664367816093</v>
      </c>
      <c r="J73" s="1">
        <v>1315.4299999999998</v>
      </c>
      <c r="K73" s="1">
        <v>1316.1935632183909</v>
      </c>
      <c r="L73" s="1">
        <v>1318.9571264367814</v>
      </c>
      <c r="M73" s="1">
        <v>1325.9752107279694</v>
      </c>
      <c r="N73" s="1">
        <v>1332.6115134099616</v>
      </c>
    </row>
    <row r="74" spans="1:14" x14ac:dyDescent="0.3">
      <c r="A74" t="s">
        <v>31</v>
      </c>
      <c r="B74">
        <v>21004</v>
      </c>
      <c r="C74" s="1">
        <v>6737.5671304347825</v>
      </c>
      <c r="D74" s="1">
        <v>6884.253565217392</v>
      </c>
      <c r="E74" s="1">
        <v>6958.9683478260868</v>
      </c>
      <c r="F74" s="1">
        <v>6986.5413913043476</v>
      </c>
      <c r="G74" s="1">
        <v>6974.8566956521736</v>
      </c>
      <c r="H74" s="1">
        <v>6955.8859130434785</v>
      </c>
      <c r="I74" s="1">
        <v>6905.1144347826084</v>
      </c>
      <c r="J74" s="1">
        <v>6843.8</v>
      </c>
      <c r="K74" s="1">
        <v>6813.2853913043473</v>
      </c>
      <c r="L74" s="1">
        <v>6774.1135652173907</v>
      </c>
      <c r="M74" s="1">
        <v>6755.5130434782604</v>
      </c>
      <c r="N74" s="1">
        <v>6754.3412173913039</v>
      </c>
    </row>
    <row r="75" spans="1:14" x14ac:dyDescent="0.3">
      <c r="A75" t="s">
        <v>31</v>
      </c>
      <c r="B75">
        <v>21005</v>
      </c>
      <c r="C75" s="1">
        <v>1419.75</v>
      </c>
      <c r="D75" s="1">
        <v>1433.8542857142857</v>
      </c>
      <c r="E75" s="1">
        <v>1421.7685714285715</v>
      </c>
      <c r="F75" s="1">
        <v>1427.4128571428571</v>
      </c>
      <c r="G75" s="1">
        <v>1417.0571428571429</v>
      </c>
      <c r="H75" s="1">
        <v>1412.3271428571429</v>
      </c>
      <c r="I75" s="1">
        <v>1399.1185714285714</v>
      </c>
      <c r="J75" s="1">
        <v>1384.9099999999999</v>
      </c>
      <c r="K75" s="1">
        <v>1365.9099999999999</v>
      </c>
      <c r="L75" s="1">
        <v>1352.8057142857142</v>
      </c>
      <c r="M75" s="1">
        <v>1341.9099999999999</v>
      </c>
      <c r="N75" s="1">
        <v>1334.0142857142857</v>
      </c>
    </row>
    <row r="76" spans="1:14" x14ac:dyDescent="0.3">
      <c r="A76" t="s">
        <v>31</v>
      </c>
      <c r="B76">
        <v>21006</v>
      </c>
      <c r="C76" s="1">
        <v>1410.9734275618375</v>
      </c>
      <c r="D76" s="1">
        <v>1417.3293992932863</v>
      </c>
      <c r="E76" s="1">
        <v>1421.4987985865723</v>
      </c>
      <c r="F76" s="1">
        <v>1420.0241696113076</v>
      </c>
      <c r="G76" s="1">
        <v>1420.5495406360424</v>
      </c>
      <c r="H76" s="1">
        <v>1428.3801413427561</v>
      </c>
      <c r="I76" s="1">
        <v>1436.3293992932863</v>
      </c>
      <c r="J76" s="1">
        <v>1443.1599999999999</v>
      </c>
      <c r="K76" s="1">
        <v>1446.8719434628974</v>
      </c>
      <c r="L76" s="1">
        <v>1456.7025441696114</v>
      </c>
      <c r="M76" s="1">
        <v>1466.6518021201414</v>
      </c>
      <c r="N76" s="1">
        <v>1477.2450883392225</v>
      </c>
    </row>
    <row r="77" spans="1:14" x14ac:dyDescent="0.3">
      <c r="A77" t="s">
        <v>31</v>
      </c>
      <c r="B77">
        <v>21007</v>
      </c>
      <c r="C77" s="1">
        <v>943.59762376237632</v>
      </c>
      <c r="D77" s="1">
        <v>978.06485148514844</v>
      </c>
      <c r="E77" s="1">
        <v>1003.0648514851484</v>
      </c>
      <c r="F77" s="1">
        <v>1023.7024257425742</v>
      </c>
      <c r="G77" s="1">
        <v>1036.7592079207921</v>
      </c>
      <c r="H77" s="1">
        <v>1045.444801980198</v>
      </c>
      <c r="I77" s="1">
        <v>1048.444801980198</v>
      </c>
      <c r="J77" s="1">
        <v>1048.3399999999999</v>
      </c>
      <c r="K77" s="1">
        <v>1043.3399999999999</v>
      </c>
      <c r="L77" s="1">
        <v>1033.2351980198021</v>
      </c>
      <c r="M77" s="1">
        <v>1028.3399999999999</v>
      </c>
      <c r="N77" s="1">
        <v>1024.444801980198</v>
      </c>
    </row>
    <row r="78" spans="1:14" x14ac:dyDescent="0.3">
      <c r="A78" t="s">
        <v>31</v>
      </c>
      <c r="B78">
        <v>21008</v>
      </c>
      <c r="C78" s="1">
        <v>1075.1117633410672</v>
      </c>
      <c r="D78" s="1">
        <v>1086.7580742459397</v>
      </c>
      <c r="E78" s="1">
        <v>1089.1300000000001</v>
      </c>
      <c r="F78" s="1">
        <v>1085.3068445475637</v>
      </c>
      <c r="G78" s="1">
        <v>1082.0324593967516</v>
      </c>
      <c r="H78" s="1">
        <v>1078.7580742459397</v>
      </c>
      <c r="I78" s="1">
        <v>1083.5812296983759</v>
      </c>
      <c r="J78" s="1">
        <v>1093.1300000000001</v>
      </c>
      <c r="K78" s="1">
        <v>1105.9531554524362</v>
      </c>
      <c r="L78" s="1">
        <v>1112.9135034802785</v>
      </c>
      <c r="M78" s="1">
        <v>1116.7366589327146</v>
      </c>
      <c r="N78" s="1">
        <v>1124.4226218097447</v>
      </c>
    </row>
    <row r="79" spans="1:14" x14ac:dyDescent="0.3">
      <c r="A79" t="s">
        <v>31</v>
      </c>
      <c r="B79">
        <v>21009</v>
      </c>
      <c r="C79" s="1">
        <v>564.26870588235295</v>
      </c>
      <c r="D79" s="1">
        <v>569.37176470588236</v>
      </c>
      <c r="E79" s="1">
        <v>561.34117647058827</v>
      </c>
      <c r="F79" s="1">
        <v>558.51670588235288</v>
      </c>
      <c r="G79" s="1">
        <v>551.79529411764702</v>
      </c>
      <c r="H79" s="1">
        <v>548.38305882352938</v>
      </c>
      <c r="I79" s="1">
        <v>544.38305882352938</v>
      </c>
      <c r="J79" s="1">
        <v>540.28</v>
      </c>
      <c r="K79" s="1">
        <v>534.28</v>
      </c>
      <c r="L79" s="1">
        <v>530.17694117647056</v>
      </c>
      <c r="M79" s="1">
        <v>526.17694117647056</v>
      </c>
      <c r="N79" s="1">
        <v>524.28</v>
      </c>
    </row>
    <row r="80" spans="1:14" x14ac:dyDescent="0.3">
      <c r="A80" t="s">
        <v>31</v>
      </c>
      <c r="B80">
        <v>21010</v>
      </c>
      <c r="C80" s="1">
        <v>2781.0060846084607</v>
      </c>
      <c r="D80" s="1">
        <v>2855.7682268226822</v>
      </c>
      <c r="E80" s="1">
        <v>2885.8653645364539</v>
      </c>
      <c r="F80" s="1">
        <v>2912.6542844284431</v>
      </c>
      <c r="G80" s="1">
        <v>2936.5839243924393</v>
      </c>
      <c r="H80" s="1">
        <v>2950.9892799279928</v>
      </c>
      <c r="I80" s="1">
        <v>2961.9407110711072</v>
      </c>
      <c r="J80" s="1">
        <v>2963.13</v>
      </c>
      <c r="K80" s="1">
        <v>2962.438217821782</v>
      </c>
      <c r="L80" s="1">
        <v>2965.2221512151218</v>
      </c>
      <c r="M80" s="1">
        <v>2978.2439423942396</v>
      </c>
      <c r="N80" s="1">
        <v>2991.5521602160215</v>
      </c>
    </row>
    <row r="81" spans="1:14" x14ac:dyDescent="0.3">
      <c r="A81" t="s">
        <v>31</v>
      </c>
      <c r="B81">
        <v>21011</v>
      </c>
      <c r="C81" s="1">
        <v>1258.8594142259415</v>
      </c>
      <c r="D81" s="1">
        <v>1288.1159832635983</v>
      </c>
      <c r="E81" s="1">
        <v>1309.2179916317991</v>
      </c>
      <c r="F81" s="1">
        <v>1320.9351464435147</v>
      </c>
      <c r="G81" s="1">
        <v>1322.4220083682007</v>
      </c>
      <c r="H81" s="1">
        <v>1327.1654393305439</v>
      </c>
      <c r="I81" s="1">
        <v>1326.6785774058576</v>
      </c>
      <c r="J81" s="1">
        <v>1328.3200000000002</v>
      </c>
      <c r="K81" s="1">
        <v>1330.0897071129707</v>
      </c>
      <c r="L81" s="1">
        <v>1330.8594142259415</v>
      </c>
      <c r="M81" s="1">
        <v>1335.6291213389122</v>
      </c>
      <c r="N81" s="1">
        <v>1344.3988284518828</v>
      </c>
    </row>
    <row r="82" spans="1:14" x14ac:dyDescent="0.3">
      <c r="A82" t="s">
        <v>31</v>
      </c>
      <c r="B82">
        <v>21012</v>
      </c>
      <c r="C82" s="1">
        <v>3008.1404399323183</v>
      </c>
      <c r="D82" s="1">
        <v>2959.1522842639597</v>
      </c>
      <c r="E82" s="1">
        <v>2898.6937394247038</v>
      </c>
      <c r="F82" s="1">
        <v>2842.2351945854484</v>
      </c>
      <c r="G82" s="1">
        <v>2797.2588832487309</v>
      </c>
      <c r="H82" s="1">
        <v>2770.394247038917</v>
      </c>
      <c r="I82" s="1">
        <v>2753.1353637901861</v>
      </c>
      <c r="J82" s="1">
        <v>2743</v>
      </c>
      <c r="K82" s="1">
        <v>2739.3587140439931</v>
      </c>
      <c r="L82" s="1">
        <v>2740.9644670050761</v>
      </c>
      <c r="M82" s="1">
        <v>2752.9407783417937</v>
      </c>
      <c r="N82" s="1">
        <v>2765.4230118443315</v>
      </c>
    </row>
    <row r="83" spans="1:14" x14ac:dyDescent="0.3">
      <c r="A83" t="s">
        <v>31</v>
      </c>
      <c r="B83">
        <v>21013</v>
      </c>
      <c r="C83" s="1">
        <v>865.38360563380274</v>
      </c>
      <c r="D83" s="1">
        <v>897.74695774647887</v>
      </c>
      <c r="E83" s="1">
        <v>920.74695774647887</v>
      </c>
      <c r="F83" s="1">
        <v>942.59335211267603</v>
      </c>
      <c r="G83" s="1">
        <v>955.75436619718312</v>
      </c>
      <c r="H83" s="1">
        <v>962.4397464788733</v>
      </c>
      <c r="I83" s="1">
        <v>964.33487323943655</v>
      </c>
      <c r="J83" s="1">
        <v>964.23</v>
      </c>
      <c r="K83" s="1">
        <v>960.23</v>
      </c>
      <c r="L83" s="1">
        <v>952.23</v>
      </c>
      <c r="M83" s="1">
        <v>946.33487323943655</v>
      </c>
      <c r="N83" s="1">
        <v>942.33487323943655</v>
      </c>
    </row>
    <row r="84" spans="1:14" x14ac:dyDescent="0.3">
      <c r="A84" t="s">
        <v>31</v>
      </c>
      <c r="B84">
        <v>21014</v>
      </c>
      <c r="C84" s="1">
        <v>379.3601652892562</v>
      </c>
      <c r="D84" s="1">
        <v>387.13090909090909</v>
      </c>
      <c r="E84" s="1">
        <v>388.44314049586774</v>
      </c>
      <c r="F84" s="1">
        <v>389.09925619834712</v>
      </c>
      <c r="G84" s="1">
        <v>387.75537190082645</v>
      </c>
      <c r="H84" s="1">
        <v>386.75537190082645</v>
      </c>
      <c r="I84" s="1">
        <v>385.87</v>
      </c>
      <c r="J84" s="1">
        <v>381.87</v>
      </c>
      <c r="K84" s="1">
        <v>377.87</v>
      </c>
      <c r="L84" s="1">
        <v>373.87</v>
      </c>
      <c r="M84" s="1">
        <v>372.98462809917356</v>
      </c>
      <c r="N84" s="1">
        <v>371.98462809917356</v>
      </c>
    </row>
    <row r="85" spans="1:14" x14ac:dyDescent="0.3">
      <c r="A85" t="s">
        <v>31</v>
      </c>
      <c r="B85">
        <v>21015</v>
      </c>
      <c r="C85" s="1">
        <v>3216.393656174334</v>
      </c>
      <c r="D85" s="1">
        <v>3254.4218079096045</v>
      </c>
      <c r="E85" s="1">
        <v>3253.9066020984665</v>
      </c>
      <c r="F85" s="1">
        <v>3246.2489426957222</v>
      </c>
      <c r="G85" s="1">
        <v>3229.3913962873285</v>
      </c>
      <c r="H85" s="1">
        <v>3220.9341888619856</v>
      </c>
      <c r="I85" s="1">
        <v>3212.5056981436642</v>
      </c>
      <c r="J85" s="1">
        <v>3187.62</v>
      </c>
      <c r="K85" s="1">
        <v>3154.9629055690075</v>
      </c>
      <c r="L85" s="1">
        <v>3133.1915092816789</v>
      </c>
      <c r="M85" s="1">
        <v>3117.5344148506861</v>
      </c>
      <c r="N85" s="1">
        <v>3119.2202259887008</v>
      </c>
    </row>
    <row r="86" spans="1:14" x14ac:dyDescent="0.3">
      <c r="A86" t="s">
        <v>31</v>
      </c>
      <c r="B86">
        <v>21016</v>
      </c>
      <c r="C86" s="1">
        <v>1537.0886522462563</v>
      </c>
      <c r="D86" s="1">
        <v>1550.4570382695506</v>
      </c>
      <c r="E86" s="1">
        <v>1567.7096838602329</v>
      </c>
      <c r="F86" s="1">
        <v>1566.9411647254576</v>
      </c>
      <c r="G86" s="1">
        <v>1569.9305823627287</v>
      </c>
      <c r="H86" s="1">
        <v>1568.4252911813644</v>
      </c>
      <c r="I86" s="1">
        <v>1555.2989683860233</v>
      </c>
      <c r="J86" s="1">
        <v>1539.92</v>
      </c>
      <c r="K86" s="1">
        <v>1534.92</v>
      </c>
      <c r="L86" s="1">
        <v>1522.7936772046589</v>
      </c>
      <c r="M86" s="1">
        <v>1514.7936772046589</v>
      </c>
      <c r="N86" s="1">
        <v>1507.6673544093178</v>
      </c>
    </row>
    <row r="87" spans="1:14" x14ac:dyDescent="0.3">
      <c r="A87" t="s">
        <v>31</v>
      </c>
      <c r="B87">
        <v>21017</v>
      </c>
      <c r="C87" s="1">
        <v>657.19357429718877</v>
      </c>
      <c r="D87" s="1">
        <v>658.07630522088357</v>
      </c>
      <c r="E87" s="1">
        <v>658.07630522088357</v>
      </c>
      <c r="F87" s="1">
        <v>663.13815261044169</v>
      </c>
      <c r="G87" s="1">
        <v>663.66907630522087</v>
      </c>
      <c r="H87" s="1">
        <v>664.43453815261046</v>
      </c>
      <c r="I87" s="1">
        <v>661.31726907630514</v>
      </c>
      <c r="J87" s="1">
        <v>656.2</v>
      </c>
      <c r="K87" s="1">
        <v>653.08273092369473</v>
      </c>
      <c r="L87" s="1">
        <v>646.08273092369473</v>
      </c>
      <c r="M87" s="1">
        <v>641.08273092369473</v>
      </c>
      <c r="N87" s="1">
        <v>639.08273092369473</v>
      </c>
    </row>
    <row r="88" spans="1:14" x14ac:dyDescent="0.3">
      <c r="A88" t="s">
        <v>31</v>
      </c>
      <c r="B88">
        <v>21018</v>
      </c>
      <c r="C88" s="1">
        <v>1319.051851851852</v>
      </c>
      <c r="D88" s="1">
        <v>1296.212962962963</v>
      </c>
      <c r="E88" s="1">
        <v>1266.6444444444444</v>
      </c>
      <c r="F88" s="1">
        <v>1237.562962962963</v>
      </c>
      <c r="G88" s="1">
        <v>1207.075925925926</v>
      </c>
      <c r="H88" s="1">
        <v>1183.8055555555557</v>
      </c>
      <c r="I88" s="1">
        <v>1153.5351851851851</v>
      </c>
      <c r="J88" s="1">
        <v>1136.4000000000001</v>
      </c>
      <c r="K88" s="1">
        <v>1121.4000000000001</v>
      </c>
      <c r="L88" s="1">
        <v>1109.2648148148148</v>
      </c>
      <c r="M88" s="1">
        <v>1100.4000000000001</v>
      </c>
      <c r="N88" s="1">
        <v>1097.4000000000001</v>
      </c>
    </row>
    <row r="89" spans="1:14" x14ac:dyDescent="0.3">
      <c r="A89" t="s">
        <v>31</v>
      </c>
      <c r="B89">
        <v>21019</v>
      </c>
      <c r="C89" s="1">
        <v>1411.2701859504132</v>
      </c>
      <c r="D89" s="1">
        <v>1428.3637396694216</v>
      </c>
      <c r="E89" s="1">
        <v>1432.1722107438018</v>
      </c>
      <c r="F89" s="1">
        <v>1438.6232231404958</v>
      </c>
      <c r="G89" s="1">
        <v>1439.67</v>
      </c>
      <c r="H89" s="1">
        <v>1435.4316942148762</v>
      </c>
      <c r="I89" s="1">
        <v>1434.4316942148762</v>
      </c>
      <c r="J89" s="1">
        <v>1417.67</v>
      </c>
      <c r="K89" s="1">
        <v>1403.67</v>
      </c>
      <c r="L89" s="1">
        <v>1391.5508471074381</v>
      </c>
      <c r="M89" s="1">
        <v>1384.5508471074381</v>
      </c>
      <c r="N89" s="1">
        <v>1382.5508471074381</v>
      </c>
    </row>
    <row r="90" spans="1:14" x14ac:dyDescent="0.3">
      <c r="A90" t="s">
        <v>34</v>
      </c>
      <c r="B90">
        <v>23002</v>
      </c>
      <c r="C90" s="1">
        <v>3499.8735788630902</v>
      </c>
      <c r="D90" s="1">
        <v>3538.2056044835867</v>
      </c>
      <c r="E90" s="1">
        <v>3549.7508406725383</v>
      </c>
      <c r="F90" s="1">
        <v>3530.2095276220975</v>
      </c>
      <c r="G90" s="1">
        <v>3527.6320256204963</v>
      </c>
      <c r="H90" s="1">
        <v>3508.054523618895</v>
      </c>
      <c r="I90" s="1">
        <v>3492.5635708566851</v>
      </c>
      <c r="J90" s="1">
        <v>3501.3</v>
      </c>
      <c r="K90" s="1">
        <v>3483.2819055244195</v>
      </c>
      <c r="L90" s="1">
        <v>3456.1410728582869</v>
      </c>
      <c r="M90" s="1">
        <v>3452.7366693354684</v>
      </c>
      <c r="N90" s="1">
        <v>3448.3503602882306</v>
      </c>
    </row>
    <row r="91" spans="1:14" x14ac:dyDescent="0.3">
      <c r="A91" t="s">
        <v>34</v>
      </c>
      <c r="B91">
        <v>23003</v>
      </c>
      <c r="C91" s="1">
        <v>2687.0067066521265</v>
      </c>
      <c r="D91" s="1">
        <v>2700.7758451472191</v>
      </c>
      <c r="E91" s="1">
        <v>2682.7758451472191</v>
      </c>
      <c r="F91" s="1">
        <v>2684.6203380588877</v>
      </c>
      <c r="G91" s="1">
        <v>2672.542584514722</v>
      </c>
      <c r="H91" s="1">
        <v>2650.3494002181023</v>
      </c>
      <c r="I91" s="1">
        <v>2652.2728462377318</v>
      </c>
      <c r="J91" s="1">
        <v>2635.85</v>
      </c>
      <c r="K91" s="1">
        <v>2625.3882769901857</v>
      </c>
      <c r="L91" s="1">
        <v>2593.8111232279171</v>
      </c>
      <c r="M91" s="1">
        <v>2577.8111232279171</v>
      </c>
      <c r="N91" s="1">
        <v>2559.4648309705562</v>
      </c>
    </row>
    <row r="92" spans="1:14" x14ac:dyDescent="0.3">
      <c r="A92" t="s">
        <v>34</v>
      </c>
      <c r="B92">
        <v>23009</v>
      </c>
      <c r="C92" s="1">
        <v>395.91166666666663</v>
      </c>
      <c r="D92" s="1">
        <v>392.30333333333334</v>
      </c>
      <c r="E92" s="1">
        <v>387.93833333333333</v>
      </c>
      <c r="F92" s="1">
        <v>381.69499999999999</v>
      </c>
      <c r="G92" s="1">
        <v>376.45166666666665</v>
      </c>
      <c r="H92" s="1">
        <v>370.20833333333337</v>
      </c>
      <c r="I92" s="1">
        <v>365.0866666666667</v>
      </c>
      <c r="J92" s="1">
        <v>361.33000000000004</v>
      </c>
      <c r="K92" s="1">
        <v>357.57333333333332</v>
      </c>
      <c r="L92" s="1">
        <v>355.45166666666665</v>
      </c>
      <c r="M92" s="1">
        <v>354.57333333333332</v>
      </c>
      <c r="N92" s="1">
        <v>352.33000000000004</v>
      </c>
    </row>
    <row r="93" spans="1:14" x14ac:dyDescent="0.3">
      <c r="A93" t="s">
        <v>34</v>
      </c>
      <c r="B93">
        <v>23016</v>
      </c>
      <c r="C93" s="1">
        <v>4460.7050777202076</v>
      </c>
      <c r="D93" s="1">
        <v>4474.3731735751298</v>
      </c>
      <c r="E93" s="1">
        <v>4457.3731735751298</v>
      </c>
      <c r="F93" s="1">
        <v>4440.164766839378</v>
      </c>
      <c r="G93" s="1">
        <v>4446.2796891191711</v>
      </c>
      <c r="H93" s="1">
        <v>4454.2796891191711</v>
      </c>
      <c r="I93" s="1">
        <v>4438.4966709844557</v>
      </c>
      <c r="J93" s="1">
        <v>4437.82</v>
      </c>
      <c r="K93" s="1">
        <v>4447.7050777202076</v>
      </c>
      <c r="L93" s="1">
        <v>4443.1476165803106</v>
      </c>
      <c r="M93" s="1">
        <v>4455.3645984455961</v>
      </c>
      <c r="N93" s="1">
        <v>4471.0241191709847</v>
      </c>
    </row>
    <row r="94" spans="1:14" x14ac:dyDescent="0.3">
      <c r="A94" t="s">
        <v>34</v>
      </c>
      <c r="B94">
        <v>23023</v>
      </c>
      <c r="C94" s="1">
        <v>1025.1382636655949</v>
      </c>
      <c r="D94" s="1">
        <v>1018.7299035369774</v>
      </c>
      <c r="E94" s="1">
        <v>1006.7909967845659</v>
      </c>
      <c r="F94" s="1">
        <v>989.20418006430873</v>
      </c>
      <c r="G94" s="1">
        <v>978.73472668810291</v>
      </c>
      <c r="H94" s="1">
        <v>959.91318327974273</v>
      </c>
      <c r="I94" s="1">
        <v>949.91318327974273</v>
      </c>
      <c r="J94" s="1">
        <v>936.5</v>
      </c>
      <c r="K94" s="1">
        <v>926.96945337620582</v>
      </c>
      <c r="L94" s="1">
        <v>919.5</v>
      </c>
      <c r="M94" s="1">
        <v>918.85209003215436</v>
      </c>
      <c r="N94" s="1">
        <v>913.26527331189709</v>
      </c>
    </row>
    <row r="95" spans="1:14" x14ac:dyDescent="0.3">
      <c r="A95" t="s">
        <v>34</v>
      </c>
      <c r="B95">
        <v>23024</v>
      </c>
      <c r="C95" s="1">
        <v>826.49258169934637</v>
      </c>
      <c r="D95" s="1">
        <v>822.51839869281048</v>
      </c>
      <c r="E95" s="1">
        <v>810.80032679738565</v>
      </c>
      <c r="F95" s="1">
        <v>808.80032679738565</v>
      </c>
      <c r="G95" s="1">
        <v>800.67192810457516</v>
      </c>
      <c r="H95" s="1">
        <v>795.87709150326805</v>
      </c>
      <c r="I95" s="1">
        <v>804.2874183006536</v>
      </c>
      <c r="J95" s="1">
        <v>807.39</v>
      </c>
      <c r="K95" s="1">
        <v>800.2874183006536</v>
      </c>
      <c r="L95" s="1">
        <v>804.18483660130721</v>
      </c>
      <c r="M95" s="1">
        <v>796.08225490196082</v>
      </c>
      <c r="N95" s="1">
        <v>793.08225490196082</v>
      </c>
    </row>
    <row r="96" spans="1:14" x14ac:dyDescent="0.3">
      <c r="A96" t="s">
        <v>34</v>
      </c>
      <c r="B96">
        <v>23025</v>
      </c>
      <c r="C96" s="1">
        <v>3778.2110859728509</v>
      </c>
      <c r="D96" s="1">
        <v>3785.1579939668172</v>
      </c>
      <c r="E96" s="1">
        <v>3792.7376319758673</v>
      </c>
      <c r="F96" s="1">
        <v>3790.3172699849169</v>
      </c>
      <c r="G96" s="1">
        <v>3790.5418174962292</v>
      </c>
      <c r="H96" s="1">
        <v>3782.6480015082957</v>
      </c>
      <c r="I96" s="1">
        <v>3772.7132730015082</v>
      </c>
      <c r="J96" s="1">
        <v>3770.95</v>
      </c>
      <c r="K96" s="1">
        <v>3758.4234539969834</v>
      </c>
      <c r="L96" s="1">
        <v>3749.5949095022625</v>
      </c>
      <c r="M96" s="1">
        <v>3753.3703619909502</v>
      </c>
      <c r="N96" s="1">
        <v>3745.9621794871796</v>
      </c>
    </row>
    <row r="97" spans="1:14" x14ac:dyDescent="0.3">
      <c r="A97" t="s">
        <v>34</v>
      </c>
      <c r="B97">
        <v>23027</v>
      </c>
      <c r="C97" s="1">
        <v>4662.3040138010347</v>
      </c>
      <c r="D97" s="1">
        <v>4741.8159861989652</v>
      </c>
      <c r="E97" s="1">
        <v>4766.4734445083377</v>
      </c>
      <c r="F97" s="1">
        <v>4798.4458194364579</v>
      </c>
      <c r="G97" s="1">
        <v>4821.1898332374931</v>
      </c>
      <c r="H97" s="1">
        <v>4838.3905692926965</v>
      </c>
      <c r="I97" s="1">
        <v>4876.3316388729154</v>
      </c>
      <c r="J97" s="1">
        <v>4881.5599999999995</v>
      </c>
      <c r="K97" s="1">
        <v>4885.2450833812536</v>
      </c>
      <c r="L97" s="1">
        <v>4896.0443473260493</v>
      </c>
      <c r="M97" s="1">
        <v>4901.6428752156407</v>
      </c>
      <c r="N97" s="1">
        <v>4901.2414031052331</v>
      </c>
    </row>
    <row r="98" spans="1:14" x14ac:dyDescent="0.3">
      <c r="A98" t="s">
        <v>34</v>
      </c>
      <c r="B98">
        <v>23032</v>
      </c>
      <c r="C98" s="1">
        <v>711.39725925925927</v>
      </c>
      <c r="D98" s="1">
        <v>725.68385185185184</v>
      </c>
      <c r="E98" s="1">
        <v>735.97659259259262</v>
      </c>
      <c r="F98" s="1">
        <v>743.83329629629634</v>
      </c>
      <c r="G98" s="1">
        <v>749.54670370370377</v>
      </c>
      <c r="H98" s="1">
        <v>753.69</v>
      </c>
      <c r="I98" s="1">
        <v>749.40340740740749</v>
      </c>
      <c r="J98" s="1">
        <v>748.69</v>
      </c>
      <c r="K98" s="1">
        <v>767.11988888888891</v>
      </c>
      <c r="L98" s="1">
        <v>767.69</v>
      </c>
      <c r="M98" s="1">
        <v>767.26318518518519</v>
      </c>
      <c r="N98" s="1">
        <v>768.11988888888891</v>
      </c>
    </row>
    <row r="99" spans="1:14" x14ac:dyDescent="0.3">
      <c r="A99" t="s">
        <v>34</v>
      </c>
      <c r="B99">
        <v>23033</v>
      </c>
      <c r="C99" s="1">
        <v>1316.4366748166258</v>
      </c>
      <c r="D99" s="1">
        <v>1326.9511980440097</v>
      </c>
      <c r="E99" s="1">
        <v>1323.1016136919316</v>
      </c>
      <c r="F99" s="1">
        <v>1288.0964303178484</v>
      </c>
      <c r="G99" s="1">
        <v>1272.7904156479217</v>
      </c>
      <c r="H99" s="1">
        <v>1261.0622004889976</v>
      </c>
      <c r="I99" s="1">
        <v>1252.5476772616137</v>
      </c>
      <c r="J99" s="1">
        <v>1240.6399999999999</v>
      </c>
      <c r="K99" s="1">
        <v>1236.6109535452324</v>
      </c>
      <c r="L99" s="1">
        <v>1217.8536919315402</v>
      </c>
      <c r="M99" s="1">
        <v>1202.7323227383863</v>
      </c>
      <c r="N99" s="1">
        <v>1196.8536919315402</v>
      </c>
    </row>
    <row r="100" spans="1:14" x14ac:dyDescent="0.3">
      <c r="A100" t="s">
        <v>34</v>
      </c>
      <c r="B100">
        <v>23038</v>
      </c>
      <c r="C100" s="1">
        <v>1250.9274330357143</v>
      </c>
      <c r="D100" s="1">
        <v>1259.3815625</v>
      </c>
      <c r="E100" s="1">
        <v>1262.7265178571429</v>
      </c>
      <c r="F100" s="1">
        <v>1266.9448660714286</v>
      </c>
      <c r="G100" s="1">
        <v>1275.5824776785714</v>
      </c>
      <c r="H100" s="1">
        <v>1279.14578125</v>
      </c>
      <c r="I100" s="1">
        <v>1293.8925669642858</v>
      </c>
      <c r="J100" s="1">
        <v>1293.9099999999999</v>
      </c>
      <c r="K100" s="1">
        <v>1294.6742187499999</v>
      </c>
      <c r="L100" s="1">
        <v>1302.3466964285715</v>
      </c>
      <c r="M100" s="1">
        <v>1319.8925669642858</v>
      </c>
      <c r="N100" s="1">
        <v>1324.3292633928572</v>
      </c>
    </row>
    <row r="101" spans="1:14" x14ac:dyDescent="0.3">
      <c r="A101" t="s">
        <v>34</v>
      </c>
      <c r="B101">
        <v>23039</v>
      </c>
      <c r="C101" s="1">
        <v>1068.8533333333335</v>
      </c>
      <c r="D101" s="1">
        <v>1075.625</v>
      </c>
      <c r="E101" s="1">
        <v>1088.5183333333334</v>
      </c>
      <c r="F101" s="1">
        <v>1104.0999999999999</v>
      </c>
      <c r="G101" s="1">
        <v>1108.56</v>
      </c>
      <c r="H101" s="1">
        <v>1121.5866666666666</v>
      </c>
      <c r="I101" s="1">
        <v>1122.4650000000001</v>
      </c>
      <c r="J101" s="1">
        <v>1145.0999999999999</v>
      </c>
      <c r="K101" s="1">
        <v>1171.5866666666666</v>
      </c>
      <c r="L101" s="1">
        <v>1184.2216666666668</v>
      </c>
      <c r="M101" s="1">
        <v>1204.4383333333333</v>
      </c>
      <c r="N101" s="1">
        <v>1198.6816666666666</v>
      </c>
    </row>
    <row r="102" spans="1:14" x14ac:dyDescent="0.3">
      <c r="A102" t="s">
        <v>34</v>
      </c>
      <c r="B102">
        <v>23044</v>
      </c>
      <c r="C102" s="1">
        <v>1361.3123926380367</v>
      </c>
      <c r="D102" s="1">
        <v>1397.6770552147241</v>
      </c>
      <c r="E102" s="1">
        <v>1408.7845398773006</v>
      </c>
      <c r="F102" s="1">
        <v>1422.3872392638036</v>
      </c>
      <c r="G102" s="1">
        <v>1427.4198773006135</v>
      </c>
      <c r="H102" s="1">
        <v>1427.2375460122698</v>
      </c>
      <c r="I102" s="1">
        <v>1435.2375460122698</v>
      </c>
      <c r="J102" s="1">
        <v>1452.56</v>
      </c>
      <c r="K102" s="1">
        <v>1456.8498159509204</v>
      </c>
      <c r="L102" s="1">
        <v>1456.8171779141103</v>
      </c>
      <c r="M102" s="1">
        <v>1462.2471165644172</v>
      </c>
      <c r="N102" s="1">
        <v>1460.1069938650307</v>
      </c>
    </row>
    <row r="103" spans="1:14" x14ac:dyDescent="0.3">
      <c r="A103" t="s">
        <v>34</v>
      </c>
      <c r="B103">
        <v>23045</v>
      </c>
      <c r="C103" s="1">
        <v>2143.5540671641793</v>
      </c>
      <c r="D103" s="1">
        <v>2159.0371019900499</v>
      </c>
      <c r="E103" s="1">
        <v>2201.5540671641793</v>
      </c>
      <c r="F103" s="1">
        <v>2253.7277238805973</v>
      </c>
      <c r="G103" s="1">
        <v>2275.6937935323385</v>
      </c>
      <c r="H103" s="1">
        <v>2314.2975870646765</v>
      </c>
      <c r="I103" s="1">
        <v>2324.2975870646765</v>
      </c>
      <c r="J103" s="1">
        <v>2331.09</v>
      </c>
      <c r="K103" s="1">
        <v>2323.5730348258708</v>
      </c>
      <c r="L103" s="1">
        <v>2325.8484825870646</v>
      </c>
      <c r="M103" s="1">
        <v>2324.8824129353234</v>
      </c>
      <c r="N103" s="1">
        <v>2329.3993781094528</v>
      </c>
    </row>
    <row r="104" spans="1:14" x14ac:dyDescent="0.3">
      <c r="A104" t="s">
        <v>34</v>
      </c>
      <c r="B104">
        <v>23047</v>
      </c>
      <c r="C104" s="1">
        <v>1556.5637942664418</v>
      </c>
      <c r="D104" s="1">
        <v>1532.1013322091062</v>
      </c>
      <c r="E104" s="1">
        <v>1511.9076391231029</v>
      </c>
      <c r="F104" s="1">
        <v>1496.8107925801012</v>
      </c>
      <c r="G104" s="1">
        <v>1495.2732546374368</v>
      </c>
      <c r="H104" s="1">
        <v>1496.4669477234402</v>
      </c>
      <c r="I104" s="1">
        <v>1504.1731534569983</v>
      </c>
      <c r="J104" s="1">
        <v>1515.27</v>
      </c>
      <c r="K104" s="1">
        <v>1511.6356155143339</v>
      </c>
      <c r="L104" s="1">
        <v>1509.7825126475548</v>
      </c>
      <c r="M104" s="1">
        <v>1523.1481281618887</v>
      </c>
      <c r="N104" s="1">
        <v>1539.6606408094435</v>
      </c>
    </row>
    <row r="105" spans="1:14" x14ac:dyDescent="0.3">
      <c r="A105" t="s">
        <v>34</v>
      </c>
      <c r="B105">
        <v>23050</v>
      </c>
      <c r="C105" s="1">
        <v>2501.4675115207374</v>
      </c>
      <c r="D105" s="1">
        <v>2486.0243317972349</v>
      </c>
      <c r="E105" s="1">
        <v>2458.5829032258066</v>
      </c>
      <c r="F105" s="1">
        <v>2461.4727649769584</v>
      </c>
      <c r="G105" s="1">
        <v>2454.0269585253454</v>
      </c>
      <c r="H105" s="1">
        <v>2448.5820276497698</v>
      </c>
      <c r="I105" s="1">
        <v>2453.2481105990782</v>
      </c>
      <c r="J105" s="1">
        <v>2447.36</v>
      </c>
      <c r="K105" s="1">
        <v>2431.2481105990782</v>
      </c>
      <c r="L105" s="1">
        <v>2430.2481105990782</v>
      </c>
      <c r="M105" s="1">
        <v>2446.3573732718896</v>
      </c>
      <c r="N105" s="1">
        <v>2459.9124423963135</v>
      </c>
    </row>
    <row r="106" spans="1:14" x14ac:dyDescent="0.3">
      <c r="A106" t="s">
        <v>34</v>
      </c>
      <c r="B106">
        <v>23052</v>
      </c>
      <c r="C106" s="1">
        <v>1730.6277777777777</v>
      </c>
      <c r="D106" s="1">
        <v>1733.6277777777777</v>
      </c>
      <c r="E106" s="1">
        <v>1750.0333333333333</v>
      </c>
      <c r="F106" s="1">
        <v>1756.3944444444446</v>
      </c>
      <c r="G106" s="1">
        <v>1768.0111111111112</v>
      </c>
      <c r="H106" s="1">
        <v>1769.6277777777777</v>
      </c>
      <c r="I106" s="1">
        <v>1780.0111111111112</v>
      </c>
      <c r="J106" s="1">
        <v>1802.95</v>
      </c>
      <c r="K106" s="1">
        <v>1828.0166666666667</v>
      </c>
      <c r="L106" s="1">
        <v>1851.5722222222221</v>
      </c>
      <c r="M106" s="1">
        <v>1868.2111111111112</v>
      </c>
      <c r="N106" s="1">
        <v>1880.4444444444443</v>
      </c>
    </row>
    <row r="107" spans="1:14" x14ac:dyDescent="0.3">
      <c r="A107" t="s">
        <v>34</v>
      </c>
      <c r="B107">
        <v>23060</v>
      </c>
      <c r="C107" s="1">
        <v>1719.5032952380952</v>
      </c>
      <c r="D107" s="1">
        <v>1709.2836</v>
      </c>
      <c r="E107" s="1">
        <v>1694.0752761904762</v>
      </c>
      <c r="F107" s="1">
        <v>1662.4161904761904</v>
      </c>
      <c r="G107" s="1">
        <v>1640.3290857142856</v>
      </c>
      <c r="H107" s="1">
        <v>1610.7912190476191</v>
      </c>
      <c r="I107" s="1">
        <v>1595.2306095238096</v>
      </c>
      <c r="J107" s="1">
        <v>1584.67</v>
      </c>
      <c r="K107" s="1">
        <v>1568.1093904761906</v>
      </c>
      <c r="L107" s="1">
        <v>1567.4389333333334</v>
      </c>
      <c r="M107" s="1">
        <v>1554.4389333333334</v>
      </c>
      <c r="N107" s="1">
        <v>1553.9881714285714</v>
      </c>
    </row>
    <row r="108" spans="1:14" x14ac:dyDescent="0.3">
      <c r="A108" t="s">
        <v>34</v>
      </c>
      <c r="B108">
        <v>23062</v>
      </c>
      <c r="C108" s="1">
        <v>2132.4953508771932</v>
      </c>
      <c r="D108" s="1">
        <v>2084.1687719298243</v>
      </c>
      <c r="E108" s="1">
        <v>2029.0523684210525</v>
      </c>
      <c r="F108" s="1">
        <v>1998.9637719298246</v>
      </c>
      <c r="G108" s="1">
        <v>1974.4397368421053</v>
      </c>
      <c r="H108" s="1">
        <v>1938.8954385964912</v>
      </c>
      <c r="I108" s="1">
        <v>1913.8954385964912</v>
      </c>
      <c r="J108" s="1">
        <v>1890.46</v>
      </c>
      <c r="K108" s="1">
        <v>1853.915701754386</v>
      </c>
      <c r="L108" s="1">
        <v>1853.5688596491227</v>
      </c>
      <c r="M108" s="1">
        <v>1838.1131578947368</v>
      </c>
      <c r="N108" s="1">
        <v>1826.6777192982456</v>
      </c>
    </row>
    <row r="109" spans="1:14" x14ac:dyDescent="0.3">
      <c r="A109" t="s">
        <v>34</v>
      </c>
      <c r="B109">
        <v>23064</v>
      </c>
      <c r="C109" s="1">
        <v>593.71</v>
      </c>
      <c r="D109" s="1">
        <v>587.33904255319146</v>
      </c>
      <c r="E109" s="1">
        <v>580.91968085106384</v>
      </c>
      <c r="F109" s="1">
        <v>576.81484042553188</v>
      </c>
      <c r="G109" s="1">
        <v>574.18579787234046</v>
      </c>
      <c r="H109" s="1">
        <v>570.29063829787231</v>
      </c>
      <c r="I109" s="1">
        <v>575.50031914893611</v>
      </c>
      <c r="J109" s="1">
        <v>578.71</v>
      </c>
      <c r="K109" s="1">
        <v>573.60515957446808</v>
      </c>
      <c r="L109" s="1">
        <v>575.50031914893611</v>
      </c>
      <c r="M109" s="1">
        <v>569.50031914893611</v>
      </c>
      <c r="N109" s="1">
        <v>566.39547872340427</v>
      </c>
    </row>
    <row r="110" spans="1:14" x14ac:dyDescent="0.3">
      <c r="A110" t="s">
        <v>34</v>
      </c>
      <c r="B110">
        <v>23077</v>
      </c>
      <c r="C110" s="1">
        <v>3135.8265792031098</v>
      </c>
      <c r="D110" s="1">
        <v>3115.9882896015552</v>
      </c>
      <c r="E110" s="1">
        <v>3096.1293002915454</v>
      </c>
      <c r="F110" s="1">
        <v>3067.7205053449952</v>
      </c>
      <c r="G110" s="1">
        <v>3056.3699222546161</v>
      </c>
      <c r="H110" s="1">
        <v>3038.3699222546161</v>
      </c>
      <c r="I110" s="1">
        <v>3018.15</v>
      </c>
      <c r="J110" s="1">
        <v>2991.15</v>
      </c>
      <c r="K110" s="1">
        <v>2981.2496112730805</v>
      </c>
      <c r="L110" s="1">
        <v>2960.019339164237</v>
      </c>
      <c r="M110" s="1">
        <v>2975.8886783284743</v>
      </c>
      <c r="N110" s="1">
        <v>2990.6584062196307</v>
      </c>
    </row>
    <row r="111" spans="1:14" x14ac:dyDescent="0.3">
      <c r="A111" t="s">
        <v>34</v>
      </c>
      <c r="B111">
        <v>23081</v>
      </c>
      <c r="C111" s="1">
        <v>1306.0995595854922</v>
      </c>
      <c r="D111" s="1">
        <v>1282.9879792746115</v>
      </c>
      <c r="E111" s="1">
        <v>1273.314274611399</v>
      </c>
      <c r="F111" s="1">
        <v>1247.1942487046631</v>
      </c>
      <c r="G111" s="1">
        <v>1220.9710880829016</v>
      </c>
      <c r="H111" s="1">
        <v>1200.6279015544042</v>
      </c>
      <c r="I111" s="1">
        <v>1170.6236787564767</v>
      </c>
      <c r="J111" s="1">
        <v>1160.07</v>
      </c>
      <c r="K111" s="1">
        <v>1140.5163212435232</v>
      </c>
      <c r="L111" s="1">
        <v>1131.6321243523316</v>
      </c>
      <c r="M111" s="1">
        <v>1139.6363471502591</v>
      </c>
      <c r="N111" s="1">
        <v>1130.8595077720206</v>
      </c>
    </row>
    <row r="112" spans="1:14" x14ac:dyDescent="0.3">
      <c r="A112" t="s">
        <v>34</v>
      </c>
      <c r="B112">
        <v>23086</v>
      </c>
      <c r="C112" s="1">
        <v>2100.035891677675</v>
      </c>
      <c r="D112" s="1">
        <v>2154.6077675033025</v>
      </c>
      <c r="E112" s="1">
        <v>2203.9347027741082</v>
      </c>
      <c r="F112" s="1">
        <v>2203.1391677675033</v>
      </c>
      <c r="G112" s="1">
        <v>2214.4043461030383</v>
      </c>
      <c r="H112" s="1">
        <v>2242.9549405548214</v>
      </c>
      <c r="I112" s="1">
        <v>2224.71</v>
      </c>
      <c r="J112" s="1">
        <v>2233.71</v>
      </c>
      <c r="K112" s="1">
        <v>2241.71</v>
      </c>
      <c r="L112" s="1">
        <v>2261.0774108322325</v>
      </c>
      <c r="M112" s="1">
        <v>2261.8122324966976</v>
      </c>
      <c r="N112" s="1">
        <v>2251.3021136063408</v>
      </c>
    </row>
    <row r="113" spans="1:14" x14ac:dyDescent="0.3">
      <c r="A113" t="s">
        <v>34</v>
      </c>
      <c r="B113">
        <v>23088</v>
      </c>
      <c r="C113" s="1">
        <v>5559.983131067961</v>
      </c>
      <c r="D113" s="1">
        <v>5693.3230582524266</v>
      </c>
      <c r="E113" s="1">
        <v>5787.6320388349513</v>
      </c>
      <c r="F113" s="1">
        <v>5873.9354368932036</v>
      </c>
      <c r="G113" s="1">
        <v>5934.8258495145637</v>
      </c>
      <c r="H113" s="1">
        <v>5981.8258495145637</v>
      </c>
      <c r="I113" s="1">
        <v>5989.1713592233009</v>
      </c>
      <c r="J113" s="1">
        <v>6002.25</v>
      </c>
      <c r="K113" s="1">
        <v>6015.1292475728151</v>
      </c>
      <c r="L113" s="1">
        <v>6040.0140776699027</v>
      </c>
      <c r="M113" s="1">
        <v>6054.8146844660196</v>
      </c>
      <c r="N113" s="1">
        <v>6080.7725728155337</v>
      </c>
    </row>
    <row r="114" spans="1:14" x14ac:dyDescent="0.3">
      <c r="A114" t="s">
        <v>34</v>
      </c>
      <c r="B114">
        <v>23094</v>
      </c>
      <c r="C114" s="1">
        <v>2864.5429930624377</v>
      </c>
      <c r="D114" s="1">
        <v>2831.6622001982159</v>
      </c>
      <c r="E114" s="1">
        <v>2791.2126065411298</v>
      </c>
      <c r="F114" s="1">
        <v>2779.2424083250744</v>
      </c>
      <c r="G114" s="1">
        <v>2761.4282061446975</v>
      </c>
      <c r="H114" s="1">
        <v>2727.614003964321</v>
      </c>
      <c r="I114" s="1">
        <v>2698.8296035678891</v>
      </c>
      <c r="J114" s="1">
        <v>2693.77</v>
      </c>
      <c r="K114" s="1">
        <v>2685.6323984142718</v>
      </c>
      <c r="L114" s="1">
        <v>2685.6323984142718</v>
      </c>
      <c r="M114" s="1">
        <v>2708.6025966303268</v>
      </c>
      <c r="N114" s="1">
        <v>2736.5727948463827</v>
      </c>
    </row>
    <row r="115" spans="1:14" x14ac:dyDescent="0.3">
      <c r="A115" t="s">
        <v>34</v>
      </c>
      <c r="B115">
        <v>23096</v>
      </c>
      <c r="C115" s="1">
        <v>2761.9836784409258</v>
      </c>
      <c r="D115" s="1">
        <v>2690.496370280146</v>
      </c>
      <c r="E115" s="1">
        <v>2647.6996833130329</v>
      </c>
      <c r="F115" s="1">
        <v>2583.602436053593</v>
      </c>
      <c r="G115" s="1">
        <v>2508.6919366626066</v>
      </c>
      <c r="H115" s="1">
        <v>2477.0985627283799</v>
      </c>
      <c r="I115" s="1">
        <v>2449.5295006090137</v>
      </c>
      <c r="J115" s="1">
        <v>2387.44</v>
      </c>
      <c r="K115" s="1">
        <v>2370.5538124238733</v>
      </c>
      <c r="L115" s="1">
        <v>2354.8057490864799</v>
      </c>
      <c r="M115" s="1">
        <v>2365.3991230207066</v>
      </c>
      <c r="N115" s="1">
        <v>2363.8786845310597</v>
      </c>
    </row>
    <row r="116" spans="1:14" x14ac:dyDescent="0.3">
      <c r="A116" t="s">
        <v>34</v>
      </c>
      <c r="B116">
        <v>23097</v>
      </c>
      <c r="C116" s="1">
        <v>1198.1128571428571</v>
      </c>
      <c r="D116" s="1">
        <v>1201.4257142857143</v>
      </c>
      <c r="E116" s="1">
        <v>1198.8</v>
      </c>
      <c r="F116" s="1">
        <v>1204.8614285714286</v>
      </c>
      <c r="G116" s="1">
        <v>1217.9657142857143</v>
      </c>
      <c r="H116" s="1">
        <v>1221.3828571428571</v>
      </c>
      <c r="I116" s="1">
        <v>1231.4871428571428</v>
      </c>
      <c r="J116" s="1">
        <v>1232.8</v>
      </c>
      <c r="K116" s="1">
        <v>1227.07</v>
      </c>
      <c r="L116" s="1">
        <v>1228.4871428571428</v>
      </c>
      <c r="M116" s="1">
        <v>1228.5914285714284</v>
      </c>
      <c r="N116" s="1">
        <v>1235.3214285714284</v>
      </c>
    </row>
    <row r="117" spans="1:14" x14ac:dyDescent="0.3">
      <c r="A117" t="s">
        <v>34</v>
      </c>
      <c r="B117">
        <v>23098</v>
      </c>
      <c r="C117" s="1">
        <v>511.81073825503358</v>
      </c>
      <c r="D117" s="1">
        <v>515.41389261744962</v>
      </c>
      <c r="E117" s="1">
        <v>509.48791946308722</v>
      </c>
      <c r="F117" s="1">
        <v>507.42966442953019</v>
      </c>
      <c r="G117" s="1">
        <v>499.63597315436243</v>
      </c>
      <c r="H117" s="1">
        <v>488.71000000000004</v>
      </c>
      <c r="I117" s="1">
        <v>476.71000000000004</v>
      </c>
      <c r="J117" s="1">
        <v>467.71000000000004</v>
      </c>
      <c r="K117" s="1">
        <v>459.57771812080534</v>
      </c>
      <c r="L117" s="1">
        <v>452.97456375838925</v>
      </c>
      <c r="M117" s="1">
        <v>447.10684563758389</v>
      </c>
      <c r="N117" s="1">
        <v>440.97456375838925</v>
      </c>
    </row>
    <row r="118" spans="1:14" x14ac:dyDescent="0.3">
      <c r="A118" t="s">
        <v>34</v>
      </c>
      <c r="B118">
        <v>23099</v>
      </c>
      <c r="C118" s="1">
        <v>816.63189189189188</v>
      </c>
      <c r="D118" s="1">
        <v>787.32915057915056</v>
      </c>
      <c r="E118" s="1">
        <v>763.02640926640925</v>
      </c>
      <c r="F118" s="1">
        <v>746.78401544401549</v>
      </c>
      <c r="G118" s="1">
        <v>730.78401544401549</v>
      </c>
      <c r="H118" s="1">
        <v>713.26880308880311</v>
      </c>
      <c r="I118" s="1">
        <v>699.51119691119698</v>
      </c>
      <c r="J118" s="1">
        <v>688.39</v>
      </c>
      <c r="K118" s="1">
        <v>677.39</v>
      </c>
      <c r="L118" s="1">
        <v>674.26880308880311</v>
      </c>
      <c r="M118" s="1">
        <v>672.02640926640925</v>
      </c>
      <c r="N118" s="1">
        <v>676.39</v>
      </c>
    </row>
    <row r="119" spans="1:14" x14ac:dyDescent="0.3">
      <c r="A119" t="s">
        <v>34</v>
      </c>
      <c r="B119">
        <v>23100</v>
      </c>
      <c r="C119" s="1">
        <v>445.024</v>
      </c>
      <c r="D119" s="1">
        <v>448.88923076923078</v>
      </c>
      <c r="E119" s="1">
        <v>443.94584615384616</v>
      </c>
      <c r="F119" s="1">
        <v>441.00246153846155</v>
      </c>
      <c r="G119" s="1">
        <v>434.32861538461538</v>
      </c>
      <c r="H119" s="1">
        <v>424.38523076923076</v>
      </c>
      <c r="I119" s="1">
        <v>414.52</v>
      </c>
      <c r="J119" s="1">
        <v>406.52</v>
      </c>
      <c r="K119" s="1">
        <v>399.38523076923076</v>
      </c>
      <c r="L119" s="1">
        <v>393.65476923076926</v>
      </c>
      <c r="M119" s="1">
        <v>388.78953846153843</v>
      </c>
      <c r="N119" s="1">
        <v>383.65476923076926</v>
      </c>
    </row>
    <row r="120" spans="1:14" x14ac:dyDescent="0.3">
      <c r="A120" t="s">
        <v>34</v>
      </c>
      <c r="B120">
        <v>23101</v>
      </c>
      <c r="C120" s="1">
        <v>1976.5775480059083</v>
      </c>
      <c r="D120" s="1">
        <v>2012.6262924667651</v>
      </c>
      <c r="E120" s="1">
        <v>2023.2245199409158</v>
      </c>
      <c r="F120" s="1">
        <v>2041.4209748892172</v>
      </c>
      <c r="G120" s="1">
        <v>2036.6957163958641</v>
      </c>
      <c r="H120" s="1">
        <v>2014.4608567208272</v>
      </c>
      <c r="I120" s="1">
        <v>2016.8138847858199</v>
      </c>
      <c r="J120" s="1">
        <v>2011</v>
      </c>
      <c r="K120" s="1">
        <v>1984.5686853766617</v>
      </c>
      <c r="L120" s="1">
        <v>1968.4313146233383</v>
      </c>
      <c r="M120" s="1">
        <v>1959.4313146233383</v>
      </c>
      <c r="N120" s="1">
        <v>1936.5391432791728</v>
      </c>
    </row>
    <row r="121" spans="1:14" x14ac:dyDescent="0.3">
      <c r="A121" t="s">
        <v>34</v>
      </c>
      <c r="B121">
        <v>23102</v>
      </c>
      <c r="C121" s="1">
        <v>2140.0291149273448</v>
      </c>
      <c r="D121" s="1">
        <v>2162.8053896961692</v>
      </c>
      <c r="E121" s="1">
        <v>2199.0223513870542</v>
      </c>
      <c r="F121" s="1">
        <v>2224.0155878467635</v>
      </c>
      <c r="G121" s="1">
        <v>2251.4630383091148</v>
      </c>
      <c r="H121" s="1">
        <v>2260.6799999999998</v>
      </c>
      <c r="I121" s="1">
        <v>2270.9037252311755</v>
      </c>
      <c r="J121" s="1">
        <v>2275.6799999999998</v>
      </c>
      <c r="K121" s="1">
        <v>2269.6935270805811</v>
      </c>
      <c r="L121" s="1">
        <v>2275.2528401585205</v>
      </c>
      <c r="M121" s="1">
        <v>2287.2596036988111</v>
      </c>
      <c r="N121" s="1">
        <v>2290.1545046235137</v>
      </c>
    </row>
    <row r="122" spans="1:14" x14ac:dyDescent="0.3">
      <c r="A122" t="s">
        <v>34</v>
      </c>
      <c r="B122">
        <v>23103</v>
      </c>
      <c r="C122" s="1">
        <v>1651.2327339449541</v>
      </c>
      <c r="D122" s="1">
        <v>1647.445137614679</v>
      </c>
      <c r="E122" s="1">
        <v>1638.9824587155963</v>
      </c>
      <c r="F122" s="1">
        <v>1627.6449174311927</v>
      </c>
      <c r="G122" s="1">
        <v>1606.2947522935779</v>
      </c>
      <c r="H122" s="1">
        <v>1591.9572110091744</v>
      </c>
      <c r="I122" s="1">
        <v>1587.407266055046</v>
      </c>
      <c r="J122" s="1">
        <v>1588.3200000000002</v>
      </c>
      <c r="K122" s="1">
        <v>1588.1202201834863</v>
      </c>
      <c r="L122" s="1">
        <v>1584.0077064220184</v>
      </c>
      <c r="M122" s="1">
        <v>1575.9950825688074</v>
      </c>
      <c r="N122" s="1">
        <v>1577.9824587155963</v>
      </c>
    </row>
    <row r="123" spans="1:14" x14ac:dyDescent="0.3">
      <c r="A123" t="s">
        <v>34</v>
      </c>
      <c r="B123">
        <v>23104</v>
      </c>
      <c r="C123" s="1">
        <v>1304.1405239179953</v>
      </c>
      <c r="D123" s="1">
        <v>1323.828952164009</v>
      </c>
      <c r="E123" s="1">
        <v>1328.4026423690204</v>
      </c>
      <c r="F123" s="1">
        <v>1350.632118451025</v>
      </c>
      <c r="G123" s="1">
        <v>1356.2879043280182</v>
      </c>
      <c r="H123" s="1">
        <v>1356.5173804100227</v>
      </c>
      <c r="I123" s="1">
        <v>1339.828952164009</v>
      </c>
      <c r="J123" s="1">
        <v>1341.37</v>
      </c>
      <c r="K123" s="1">
        <v>1339.5994760820045</v>
      </c>
      <c r="L123" s="1">
        <v>1343.1731662870159</v>
      </c>
      <c r="M123" s="1">
        <v>1343.5173804100227</v>
      </c>
      <c r="N123" s="1">
        <v>1350.435284738041</v>
      </c>
    </row>
    <row r="124" spans="1:14" x14ac:dyDescent="0.3">
      <c r="A124" t="s">
        <v>34</v>
      </c>
      <c r="B124">
        <v>23105</v>
      </c>
      <c r="C124" s="1">
        <v>1350.9032848232848</v>
      </c>
      <c r="D124" s="1">
        <v>1346.48</v>
      </c>
      <c r="E124" s="1">
        <v>1343.7106860706861</v>
      </c>
      <c r="F124" s="1">
        <v>1346.6334303534304</v>
      </c>
      <c r="G124" s="1">
        <v>1338.5180873180873</v>
      </c>
      <c r="H124" s="1">
        <v>1339.249313929314</v>
      </c>
      <c r="I124" s="1">
        <v>1335.7106860706861</v>
      </c>
      <c r="J124" s="1">
        <v>1334.48</v>
      </c>
      <c r="K124" s="1">
        <v>1333.9413721413721</v>
      </c>
      <c r="L124" s="1">
        <v>1333.7879417879417</v>
      </c>
      <c r="M124" s="1">
        <v>1333.018627858628</v>
      </c>
      <c r="N124" s="1">
        <v>1331.9032848232848</v>
      </c>
    </row>
    <row r="125" spans="1:14" x14ac:dyDescent="0.3">
      <c r="A125" t="s">
        <v>34</v>
      </c>
      <c r="B125">
        <v>24001</v>
      </c>
      <c r="C125" s="1">
        <v>3187.2752288732395</v>
      </c>
      <c r="D125" s="1">
        <v>3235.3278169014084</v>
      </c>
      <c r="E125" s="1">
        <v>3275.5617253521127</v>
      </c>
      <c r="F125" s="1">
        <v>3288.7312676056335</v>
      </c>
      <c r="G125" s="1">
        <v>3283.5735035211264</v>
      </c>
      <c r="H125" s="1">
        <v>3314.6260915492958</v>
      </c>
      <c r="I125" s="1">
        <v>3328.4447711267603</v>
      </c>
      <c r="J125" s="1">
        <v>3337.8599999999997</v>
      </c>
      <c r="K125" s="1">
        <v>3359.3160387323942</v>
      </c>
      <c r="L125" s="1">
        <v>3379.9533978873242</v>
      </c>
      <c r="M125" s="1">
        <v>3381.1111619718313</v>
      </c>
      <c r="N125" s="1">
        <v>3413.3976584507045</v>
      </c>
    </row>
    <row r="126" spans="1:14" x14ac:dyDescent="0.3">
      <c r="A126" t="s">
        <v>34</v>
      </c>
      <c r="B126">
        <v>24007</v>
      </c>
      <c r="C126" s="1">
        <v>997.61599999999999</v>
      </c>
      <c r="D126" s="1">
        <v>987.54</v>
      </c>
      <c r="E126" s="1">
        <v>980.33199999999999</v>
      </c>
      <c r="F126" s="1">
        <v>954.12400000000002</v>
      </c>
      <c r="G126" s="1">
        <v>953.91599999999994</v>
      </c>
      <c r="H126" s="1">
        <v>948.91599999999994</v>
      </c>
      <c r="I126" s="1">
        <v>955.52</v>
      </c>
      <c r="J126" s="1">
        <v>966.18000000000006</v>
      </c>
      <c r="K126" s="1">
        <v>977.36799999999994</v>
      </c>
      <c r="L126" s="1">
        <v>979.44399999999996</v>
      </c>
      <c r="M126" s="1">
        <v>985.97199999999998</v>
      </c>
      <c r="N126" s="1">
        <v>985.18000000000006</v>
      </c>
    </row>
    <row r="127" spans="1:14" x14ac:dyDescent="0.3">
      <c r="A127" t="s">
        <v>34</v>
      </c>
      <c r="B127">
        <v>24008</v>
      </c>
      <c r="C127" s="1">
        <v>603.53971830985915</v>
      </c>
      <c r="D127" s="1">
        <v>593.16957746478874</v>
      </c>
      <c r="E127" s="1">
        <v>592.28</v>
      </c>
      <c r="F127" s="1">
        <v>582.28</v>
      </c>
      <c r="G127" s="1">
        <v>581.89690140845073</v>
      </c>
      <c r="H127" s="1">
        <v>573.52676056338032</v>
      </c>
      <c r="I127" s="1">
        <v>568.15661971830991</v>
      </c>
      <c r="J127" s="1">
        <v>568.28</v>
      </c>
      <c r="K127" s="1">
        <v>578.89690140845073</v>
      </c>
      <c r="L127" s="1">
        <v>580.3904225352112</v>
      </c>
      <c r="M127" s="1">
        <v>588.8839436619719</v>
      </c>
      <c r="N127" s="1">
        <v>594.25408450704231</v>
      </c>
    </row>
    <row r="128" spans="1:14" x14ac:dyDescent="0.3">
      <c r="A128" t="s">
        <v>34</v>
      </c>
      <c r="B128">
        <v>24009</v>
      </c>
      <c r="C128" s="1">
        <v>1066.2083050847457</v>
      </c>
      <c r="D128" s="1">
        <v>1085.2083050847457</v>
      </c>
      <c r="E128" s="1">
        <v>1074.5401694915254</v>
      </c>
      <c r="F128" s="1">
        <v>1075.9811864406779</v>
      </c>
      <c r="G128" s="1">
        <v>1069.0881355932204</v>
      </c>
      <c r="H128" s="1">
        <v>1076.3086440677966</v>
      </c>
      <c r="I128" s="1">
        <v>1074.7540677966101</v>
      </c>
      <c r="J128" s="1">
        <v>1061.42</v>
      </c>
      <c r="K128" s="1">
        <v>1044.7518644067795</v>
      </c>
      <c r="L128" s="1">
        <v>1033.9745762711864</v>
      </c>
      <c r="M128" s="1">
        <v>1028.1994915254238</v>
      </c>
      <c r="N128" s="1">
        <v>1028.5357627118644</v>
      </c>
    </row>
    <row r="129" spans="1:14" x14ac:dyDescent="0.3">
      <c r="A129" t="s">
        <v>34</v>
      </c>
      <c r="B129">
        <v>24011</v>
      </c>
      <c r="C129" s="1">
        <v>974.43586206896555</v>
      </c>
      <c r="D129" s="1">
        <v>952.86948275862073</v>
      </c>
      <c r="E129" s="1">
        <v>894.51017241379304</v>
      </c>
      <c r="F129" s="1">
        <v>867.60396551724136</v>
      </c>
      <c r="G129" s="1">
        <v>836.37741379310341</v>
      </c>
      <c r="H129" s="1">
        <v>825.17034482758618</v>
      </c>
      <c r="I129" s="1">
        <v>795.73672413793111</v>
      </c>
      <c r="J129" s="1">
        <v>791.85</v>
      </c>
      <c r="K129" s="1">
        <v>784.07655172413797</v>
      </c>
      <c r="L129" s="1">
        <v>784.07655172413797</v>
      </c>
      <c r="M129" s="1">
        <v>787.52965517241387</v>
      </c>
      <c r="N129" s="1">
        <v>797.2093103448276</v>
      </c>
    </row>
    <row r="130" spans="1:14" x14ac:dyDescent="0.3">
      <c r="A130" t="s">
        <v>34</v>
      </c>
      <c r="B130">
        <v>24014</v>
      </c>
      <c r="C130" s="1">
        <v>1325.6634615384614</v>
      </c>
      <c r="D130" s="1">
        <v>1338.3012145748987</v>
      </c>
      <c r="E130" s="1">
        <v>1342.0694331983805</v>
      </c>
      <c r="F130" s="1">
        <v>1355.4511133603239</v>
      </c>
      <c r="G130" s="1">
        <v>1367.9486842105262</v>
      </c>
      <c r="H130" s="1">
        <v>1373.5621457489879</v>
      </c>
      <c r="I130" s="1">
        <v>1384.306072874494</v>
      </c>
      <c r="J130" s="1">
        <v>1391.05</v>
      </c>
      <c r="K130" s="1">
        <v>1409.0548582995953</v>
      </c>
      <c r="L130" s="1">
        <v>1413.306072874494</v>
      </c>
      <c r="M130" s="1">
        <v>1405.306072874494</v>
      </c>
      <c r="N130" s="1">
        <v>1394.306072874494</v>
      </c>
    </row>
    <row r="131" spans="1:14" x14ac:dyDescent="0.3">
      <c r="A131" t="s">
        <v>34</v>
      </c>
      <c r="B131">
        <v>24016</v>
      </c>
      <c r="C131" s="1">
        <v>1044.7617804154302</v>
      </c>
      <c r="D131" s="1">
        <v>1033.2765578635015</v>
      </c>
      <c r="E131" s="1">
        <v>1003.7291394658754</v>
      </c>
      <c r="F131" s="1">
        <v>989.00130563798211</v>
      </c>
      <c r="G131" s="1">
        <v>958.27347181008895</v>
      </c>
      <c r="H131" s="1">
        <v>947.88</v>
      </c>
      <c r="I131" s="1">
        <v>930.48652818991104</v>
      </c>
      <c r="J131" s="1">
        <v>920.88</v>
      </c>
      <c r="K131" s="1">
        <v>911.88</v>
      </c>
      <c r="L131" s="1">
        <v>913.48652818991104</v>
      </c>
      <c r="M131" s="1">
        <v>911.45697329376856</v>
      </c>
      <c r="N131" s="1">
        <v>924.67002967359053</v>
      </c>
    </row>
    <row r="132" spans="1:14" x14ac:dyDescent="0.3">
      <c r="A132" t="s">
        <v>34</v>
      </c>
      <c r="B132">
        <v>24020</v>
      </c>
      <c r="C132" s="1">
        <v>2549.2693181818181</v>
      </c>
      <c r="D132" s="1">
        <v>2502.4970693779906</v>
      </c>
      <c r="E132" s="1">
        <v>2477.2572966507178</v>
      </c>
      <c r="F132" s="1">
        <v>2445.1394138755982</v>
      </c>
      <c r="G132" s="1">
        <v>2407.7288277511961</v>
      </c>
      <c r="H132" s="1">
        <v>2376.3751794258374</v>
      </c>
      <c r="I132" s="1">
        <v>2353.6678827751198</v>
      </c>
      <c r="J132" s="1">
        <v>2336.5500000000002</v>
      </c>
      <c r="K132" s="1">
        <v>2321.493062200957</v>
      </c>
      <c r="L132" s="1">
        <v>2325.2613038277514</v>
      </c>
      <c r="M132" s="1">
        <v>2334.6149521531102</v>
      </c>
      <c r="N132" s="1">
        <v>2342.6149521531102</v>
      </c>
    </row>
    <row r="133" spans="1:14" x14ac:dyDescent="0.3">
      <c r="A133" t="s">
        <v>34</v>
      </c>
      <c r="B133">
        <v>24028</v>
      </c>
      <c r="C133" s="1">
        <v>546.27199999999993</v>
      </c>
      <c r="D133" s="1">
        <v>538.50549999999998</v>
      </c>
      <c r="E133" s="1">
        <v>528.0675</v>
      </c>
      <c r="F133" s="1">
        <v>518.95799999999997</v>
      </c>
      <c r="G133" s="1">
        <v>506.28649999999999</v>
      </c>
      <c r="H133" s="1">
        <v>495.95799999999997</v>
      </c>
      <c r="I133" s="1">
        <v>486.73900000000003</v>
      </c>
      <c r="J133" s="1">
        <v>477.52</v>
      </c>
      <c r="K133" s="1">
        <v>468.19150000000002</v>
      </c>
      <c r="L133" s="1">
        <v>465.08199999999999</v>
      </c>
      <c r="M133" s="1">
        <v>469.30099999999999</v>
      </c>
      <c r="N133" s="1">
        <v>468.62950000000001</v>
      </c>
    </row>
    <row r="134" spans="1:14" x14ac:dyDescent="0.3">
      <c r="A134" t="s">
        <v>34</v>
      </c>
      <c r="B134">
        <v>24033</v>
      </c>
      <c r="C134" s="1">
        <v>1615.5648554913296</v>
      </c>
      <c r="D134" s="1">
        <v>1570.510057803468</v>
      </c>
      <c r="E134" s="1">
        <v>1533.5015028901735</v>
      </c>
      <c r="F134" s="1">
        <v>1512.9107514450866</v>
      </c>
      <c r="G134" s="1">
        <v>1485.8559537572255</v>
      </c>
      <c r="H134" s="1">
        <v>1471.5563005780346</v>
      </c>
      <c r="I134" s="1">
        <v>1450.5563005780346</v>
      </c>
      <c r="J134" s="1">
        <v>1451.3200000000002</v>
      </c>
      <c r="K134" s="1">
        <v>1434.6110982658961</v>
      </c>
      <c r="L134" s="1">
        <v>1433.4381502890174</v>
      </c>
      <c r="M134" s="1">
        <v>1442.028901734104</v>
      </c>
      <c r="N134" s="1">
        <v>1438.383352601156</v>
      </c>
    </row>
    <row r="135" spans="1:14" x14ac:dyDescent="0.3">
      <c r="A135" t="s">
        <v>34</v>
      </c>
      <c r="B135">
        <v>24038</v>
      </c>
      <c r="C135" s="1">
        <v>2140.3211533742333</v>
      </c>
      <c r="D135" s="1">
        <v>2136.2073987730064</v>
      </c>
      <c r="E135" s="1">
        <v>2143.5962453987731</v>
      </c>
      <c r="F135" s="1">
        <v>2172.0274723926382</v>
      </c>
      <c r="G135" s="1">
        <v>2194.0750552147238</v>
      </c>
      <c r="H135" s="1">
        <v>2202.1650184049081</v>
      </c>
      <c r="I135" s="1">
        <v>2215.0274723926382</v>
      </c>
      <c r="J135" s="1">
        <v>2218.71</v>
      </c>
      <c r="K135" s="1">
        <v>2229.4824907975462</v>
      </c>
      <c r="L135" s="1">
        <v>2225.4824907975462</v>
      </c>
      <c r="M135" s="1">
        <v>2243.3925276073619</v>
      </c>
      <c r="N135" s="1">
        <v>2245.7337914110431</v>
      </c>
    </row>
    <row r="136" spans="1:14" x14ac:dyDescent="0.3">
      <c r="A136" t="s">
        <v>34</v>
      </c>
      <c r="B136">
        <v>24041</v>
      </c>
      <c r="C136" s="1">
        <v>969.62212837837842</v>
      </c>
      <c r="D136" s="1">
        <v>971.06841216216219</v>
      </c>
      <c r="E136" s="1">
        <v>976.73547297297296</v>
      </c>
      <c r="F136" s="1">
        <v>970.40371621621625</v>
      </c>
      <c r="G136" s="1">
        <v>970.73665540540537</v>
      </c>
      <c r="H136" s="1">
        <v>974.51469594594596</v>
      </c>
      <c r="I136" s="1">
        <v>956.73783783783779</v>
      </c>
      <c r="J136" s="1">
        <v>938.85</v>
      </c>
      <c r="K136" s="1">
        <v>931.40608108108108</v>
      </c>
      <c r="L136" s="1">
        <v>915.51706081081079</v>
      </c>
      <c r="M136" s="1">
        <v>915.40489864864867</v>
      </c>
      <c r="N136" s="1">
        <v>917.73783783783779</v>
      </c>
    </row>
    <row r="137" spans="1:14" x14ac:dyDescent="0.3">
      <c r="A137" t="s">
        <v>34</v>
      </c>
      <c r="B137">
        <v>24043</v>
      </c>
      <c r="C137" s="1">
        <v>963.67499999999995</v>
      </c>
      <c r="D137" s="1">
        <v>948.52794117647056</v>
      </c>
      <c r="E137" s="1">
        <v>927.84411764705885</v>
      </c>
      <c r="F137" s="1">
        <v>916.66323529411761</v>
      </c>
      <c r="G137" s="1">
        <v>887.01911764705881</v>
      </c>
      <c r="H137" s="1">
        <v>873.44852941176464</v>
      </c>
      <c r="I137" s="1">
        <v>851.2</v>
      </c>
      <c r="J137" s="1">
        <v>836.2</v>
      </c>
      <c r="K137" s="1">
        <v>826.38088235294117</v>
      </c>
      <c r="L137" s="1">
        <v>815.27352941176468</v>
      </c>
      <c r="M137" s="1">
        <v>820.70294117647063</v>
      </c>
      <c r="N137" s="1">
        <v>835.34705882352944</v>
      </c>
    </row>
    <row r="138" spans="1:14" x14ac:dyDescent="0.3">
      <c r="A138" t="s">
        <v>34</v>
      </c>
      <c r="B138">
        <v>24045</v>
      </c>
      <c r="C138" s="1">
        <v>1241.265264423077</v>
      </c>
      <c r="D138" s="1">
        <v>1252.3001201923078</v>
      </c>
      <c r="E138" s="1">
        <v>1247.1768028846154</v>
      </c>
      <c r="F138" s="1">
        <v>1258.9221153846154</v>
      </c>
      <c r="G138" s="1">
        <v>1260.7639423076923</v>
      </c>
      <c r="H138" s="1">
        <v>1261.9569711538461</v>
      </c>
      <c r="I138" s="1">
        <v>1254.4395432692309</v>
      </c>
      <c r="J138" s="1">
        <v>1233.1500000000001</v>
      </c>
      <c r="K138" s="1">
        <v>1210.5709134615386</v>
      </c>
      <c r="L138" s="1">
        <v>1199.4743990384616</v>
      </c>
      <c r="M138" s="1">
        <v>1188.5709134615386</v>
      </c>
      <c r="N138" s="1">
        <v>1188.2465144230769</v>
      </c>
    </row>
    <row r="139" spans="1:14" x14ac:dyDescent="0.3">
      <c r="A139" t="s">
        <v>34</v>
      </c>
      <c r="B139">
        <v>24048</v>
      </c>
      <c r="C139" s="1">
        <v>1406.4113821138212</v>
      </c>
      <c r="D139" s="1">
        <v>1360.8682926829269</v>
      </c>
      <c r="E139" s="1">
        <v>1309.5121951219512</v>
      </c>
      <c r="F139" s="1">
        <v>1273.5626016260162</v>
      </c>
      <c r="G139" s="1">
        <v>1245.2065040650407</v>
      </c>
      <c r="H139" s="1">
        <v>1231.9691056910569</v>
      </c>
      <c r="I139" s="1">
        <v>1215.6813008130082</v>
      </c>
      <c r="J139" s="1">
        <v>1203.8</v>
      </c>
      <c r="K139" s="1">
        <v>1201.0373983739837</v>
      </c>
      <c r="L139" s="1">
        <v>1196.5626016260162</v>
      </c>
      <c r="M139" s="1">
        <v>1198.3934959349594</v>
      </c>
      <c r="N139" s="1">
        <v>1192.1560975609755</v>
      </c>
    </row>
    <row r="140" spans="1:14" x14ac:dyDescent="0.3">
      <c r="A140" t="s">
        <v>34</v>
      </c>
      <c r="B140">
        <v>24054</v>
      </c>
      <c r="C140" s="1">
        <v>595.20471428571432</v>
      </c>
      <c r="D140" s="1">
        <v>596.00771428571431</v>
      </c>
      <c r="E140" s="1">
        <v>590.3194285714286</v>
      </c>
      <c r="F140" s="1">
        <v>580.54885714285717</v>
      </c>
      <c r="G140" s="1">
        <v>575.23714285714289</v>
      </c>
      <c r="H140" s="1">
        <v>561.3194285714286</v>
      </c>
      <c r="I140" s="1">
        <v>563.54885714285717</v>
      </c>
      <c r="J140" s="1">
        <v>563.09</v>
      </c>
      <c r="K140" s="1">
        <v>555.97528571428575</v>
      </c>
      <c r="L140" s="1">
        <v>558.09</v>
      </c>
      <c r="M140" s="1">
        <v>564.43414285714289</v>
      </c>
      <c r="N140" s="1">
        <v>557.54885714285717</v>
      </c>
    </row>
    <row r="141" spans="1:14" x14ac:dyDescent="0.3">
      <c r="A141" t="s">
        <v>34</v>
      </c>
      <c r="B141">
        <v>24055</v>
      </c>
      <c r="C141" s="1">
        <v>2084.1040000000003</v>
      </c>
      <c r="D141" s="1">
        <v>2103.5793684210525</v>
      </c>
      <c r="E141" s="1">
        <v>2109.3170526315789</v>
      </c>
      <c r="F141" s="1">
        <v>2104.5793684210525</v>
      </c>
      <c r="G141" s="1">
        <v>2089.9974736842105</v>
      </c>
      <c r="H141" s="1">
        <v>2078.136842105263</v>
      </c>
      <c r="I141" s="1">
        <v>2085.5957894736844</v>
      </c>
      <c r="J141" s="1">
        <v>2101.44</v>
      </c>
      <c r="K141" s="1">
        <v>2129.530105263158</v>
      </c>
      <c r="L141" s="1">
        <v>2143.2513684210526</v>
      </c>
      <c r="M141" s="1">
        <v>2135.7431578947371</v>
      </c>
      <c r="N141" s="1">
        <v>2141.2513684210526</v>
      </c>
    </row>
    <row r="142" spans="1:14" x14ac:dyDescent="0.3">
      <c r="A142" t="s">
        <v>34</v>
      </c>
      <c r="B142">
        <v>24059</v>
      </c>
      <c r="C142" s="1">
        <v>1863.5673298429319</v>
      </c>
      <c r="D142" s="1">
        <v>1889.2184293193718</v>
      </c>
      <c r="E142" s="1">
        <v>1884.3216230366493</v>
      </c>
      <c r="F142" s="1">
        <v>1884.5673298429319</v>
      </c>
      <c r="G142" s="1">
        <v>1857.2258115183245</v>
      </c>
      <c r="H142" s="1">
        <v>1850.1938743455498</v>
      </c>
      <c r="I142" s="1">
        <v>1823.9874869109949</v>
      </c>
      <c r="J142" s="1">
        <v>1803.13</v>
      </c>
      <c r="K142" s="1">
        <v>1788.7884816753926</v>
      </c>
      <c r="L142" s="1">
        <v>1759.6533507853403</v>
      </c>
      <c r="M142" s="1">
        <v>1741.3044502617799</v>
      </c>
      <c r="N142" s="1">
        <v>1730.54277486911</v>
      </c>
    </row>
    <row r="143" spans="1:14" x14ac:dyDescent="0.3">
      <c r="A143" t="s">
        <v>34</v>
      </c>
      <c r="B143">
        <v>24062</v>
      </c>
      <c r="C143" s="1">
        <v>10961.759145255659</v>
      </c>
      <c r="D143" s="1">
        <v>10822.160188247264</v>
      </c>
      <c r="E143" s="1">
        <v>10663.413660646147</v>
      </c>
      <c r="F143" s="1">
        <v>10611.925235309081</v>
      </c>
      <c r="G143" s="1">
        <v>10544.174077842788</v>
      </c>
      <c r="H143" s="1">
        <v>10506.763775120835</v>
      </c>
      <c r="I143" s="1">
        <v>10474.496413126431</v>
      </c>
      <c r="J143" s="1">
        <v>10491.1</v>
      </c>
      <c r="K143" s="1">
        <v>10542.717476469092</v>
      </c>
      <c r="L143" s="1">
        <v>10547.21979140168</v>
      </c>
      <c r="M143" s="1">
        <v>10539.1</v>
      </c>
      <c r="N143" s="1">
        <v>10561.487153396083</v>
      </c>
    </row>
    <row r="144" spans="1:14" x14ac:dyDescent="0.3">
      <c r="A144" t="s">
        <v>34</v>
      </c>
      <c r="B144">
        <v>24066</v>
      </c>
      <c r="C144" s="1">
        <v>1508.273009868421</v>
      </c>
      <c r="D144" s="1">
        <v>1532.5472039473684</v>
      </c>
      <c r="E144" s="1">
        <v>1545.73</v>
      </c>
      <c r="F144" s="1">
        <v>1565.3960690789472</v>
      </c>
      <c r="G144" s="1">
        <v>1591.1236677631578</v>
      </c>
      <c r="H144" s="1">
        <v>1600.7598684210525</v>
      </c>
      <c r="I144" s="1">
        <v>1607.0024013157895</v>
      </c>
      <c r="J144" s="1">
        <v>1629.73</v>
      </c>
      <c r="K144" s="1">
        <v>1658.5788651315788</v>
      </c>
      <c r="L144" s="1">
        <v>1658.4277302631579</v>
      </c>
      <c r="M144" s="1">
        <v>1680.8530592105262</v>
      </c>
      <c r="N144" s="1">
        <v>1695.0657236842105</v>
      </c>
    </row>
    <row r="145" spans="1:14" x14ac:dyDescent="0.3">
      <c r="A145" t="s">
        <v>34</v>
      </c>
      <c r="B145">
        <v>24086</v>
      </c>
      <c r="C145" s="1">
        <v>1280.7282555282554</v>
      </c>
      <c r="D145" s="1">
        <v>1280.4887469287469</v>
      </c>
      <c r="E145" s="1">
        <v>1269.8727027027026</v>
      </c>
      <c r="F145" s="1">
        <v>1243.3554299754301</v>
      </c>
      <c r="G145" s="1">
        <v>1235.69</v>
      </c>
      <c r="H145" s="1">
        <v>1231.7393857493857</v>
      </c>
      <c r="I145" s="1">
        <v>1212.8344471744472</v>
      </c>
      <c r="J145" s="1">
        <v>1209.69</v>
      </c>
      <c r="K145" s="1">
        <v>1184.8344471744472</v>
      </c>
      <c r="L145" s="1">
        <v>1164.5949385749386</v>
      </c>
      <c r="M145" s="1">
        <v>1171.7356756756758</v>
      </c>
      <c r="N145" s="1">
        <v>1173.161597051597</v>
      </c>
    </row>
    <row r="146" spans="1:14" x14ac:dyDescent="0.3">
      <c r="A146" t="s">
        <v>34</v>
      </c>
      <c r="B146">
        <v>24094</v>
      </c>
      <c r="C146" s="1">
        <v>1777.7671480144404</v>
      </c>
      <c r="D146" s="1">
        <v>1761.2942238267149</v>
      </c>
      <c r="E146" s="1">
        <v>1728.2942238267149</v>
      </c>
      <c r="F146" s="1">
        <v>1711.0541516245487</v>
      </c>
      <c r="G146" s="1">
        <v>1674</v>
      </c>
      <c r="H146" s="1">
        <v>1625.682310469314</v>
      </c>
      <c r="I146" s="1">
        <v>1613.4187725631768</v>
      </c>
      <c r="J146" s="1">
        <v>1620</v>
      </c>
      <c r="K146" s="1">
        <v>1622.9223826714801</v>
      </c>
      <c r="L146" s="1">
        <v>1602.7906137184116</v>
      </c>
      <c r="M146" s="1">
        <v>1601.7906137184116</v>
      </c>
      <c r="N146" s="1">
        <v>1595.7364620938629</v>
      </c>
    </row>
    <row r="147" spans="1:14" x14ac:dyDescent="0.3">
      <c r="A147" t="s">
        <v>34</v>
      </c>
      <c r="B147">
        <v>24104</v>
      </c>
      <c r="C147" s="1">
        <v>2019.98</v>
      </c>
      <c r="D147" s="1">
        <v>2046.384274611399</v>
      </c>
      <c r="E147" s="1">
        <v>2038.9545336787564</v>
      </c>
      <c r="F147" s="1">
        <v>2032.9545336787564</v>
      </c>
      <c r="G147" s="1">
        <v>2054.7630829015543</v>
      </c>
      <c r="H147" s="1">
        <v>2068.120518134715</v>
      </c>
      <c r="I147" s="1">
        <v>2073.9545336787564</v>
      </c>
      <c r="J147" s="1">
        <v>2081.98</v>
      </c>
      <c r="K147" s="1">
        <v>2083.2182901554406</v>
      </c>
      <c r="L147" s="1">
        <v>2088.6948704663214</v>
      </c>
      <c r="M147" s="1">
        <v>2093.4097409326423</v>
      </c>
      <c r="N147" s="1">
        <v>2107.6480310880829</v>
      </c>
    </row>
    <row r="148" spans="1:14" x14ac:dyDescent="0.3">
      <c r="A148" t="s">
        <v>34</v>
      </c>
      <c r="B148">
        <v>24107</v>
      </c>
      <c r="C148" s="1">
        <v>3589.6443996840444</v>
      </c>
      <c r="D148" s="1">
        <v>3584.0418325434439</v>
      </c>
      <c r="E148" s="1">
        <v>3574.1264533965245</v>
      </c>
      <c r="F148" s="1">
        <v>3594.064889415482</v>
      </c>
      <c r="G148" s="1">
        <v>3597.1366745655605</v>
      </c>
      <c r="H148" s="1">
        <v>3566.6546208530808</v>
      </c>
      <c r="I148" s="1">
        <v>3533.9315402843604</v>
      </c>
      <c r="J148" s="1">
        <v>3530.5699999999997</v>
      </c>
      <c r="K148" s="1">
        <v>3545.1366745655605</v>
      </c>
      <c r="L148" s="1">
        <v>3518.3418088467615</v>
      </c>
      <c r="M148" s="1">
        <v>3533.0777251184836</v>
      </c>
      <c r="N148" s="1">
        <v>3557.6085071090047</v>
      </c>
    </row>
    <row r="149" spans="1:14" x14ac:dyDescent="0.3">
      <c r="A149" t="s">
        <v>34</v>
      </c>
      <c r="B149">
        <v>24109</v>
      </c>
      <c r="C149" s="1">
        <v>1032.6808777429467</v>
      </c>
      <c r="D149" s="1">
        <v>996.93025078369908</v>
      </c>
      <c r="E149" s="1">
        <v>962.6624137931035</v>
      </c>
      <c r="F149" s="1">
        <v>941.89583072100311</v>
      </c>
      <c r="G149" s="1">
        <v>922.17962382445148</v>
      </c>
      <c r="H149" s="1">
        <v>907.76316614420057</v>
      </c>
      <c r="I149" s="1">
        <v>886.87987460815043</v>
      </c>
      <c r="J149" s="1">
        <v>884.23</v>
      </c>
      <c r="K149" s="1">
        <v>874.46341692789974</v>
      </c>
      <c r="L149" s="1">
        <v>877.69683385579935</v>
      </c>
      <c r="M149" s="1">
        <v>883.69683385579935</v>
      </c>
      <c r="N149" s="1">
        <v>889.23</v>
      </c>
    </row>
    <row r="150" spans="1:14" x14ac:dyDescent="0.3">
      <c r="A150" t="s">
        <v>34</v>
      </c>
      <c r="B150">
        <v>24130</v>
      </c>
      <c r="C150" s="1">
        <v>818.60295999999994</v>
      </c>
      <c r="D150" s="1">
        <v>806.41452000000004</v>
      </c>
      <c r="E150" s="1">
        <v>791.76628000000005</v>
      </c>
      <c r="F150" s="1">
        <v>778.65823999999998</v>
      </c>
      <c r="G150" s="1">
        <v>759.09040000000005</v>
      </c>
      <c r="H150" s="1">
        <v>744.65823999999998</v>
      </c>
      <c r="I150" s="1">
        <v>730.33411999999998</v>
      </c>
      <c r="J150" s="1">
        <v>718.01</v>
      </c>
      <c r="K150" s="1">
        <v>703.46980000000008</v>
      </c>
      <c r="L150" s="1">
        <v>699.25371999999993</v>
      </c>
      <c r="M150" s="1">
        <v>705.68588</v>
      </c>
      <c r="N150" s="1">
        <v>704.22608000000002</v>
      </c>
    </row>
    <row r="151" spans="1:14" x14ac:dyDescent="0.3">
      <c r="A151" t="s">
        <v>34</v>
      </c>
      <c r="B151">
        <v>24133</v>
      </c>
      <c r="C151" s="1">
        <v>498.74527173913043</v>
      </c>
      <c r="D151" s="1">
        <v>489.88831521739132</v>
      </c>
      <c r="E151" s="1">
        <v>479.35271739130434</v>
      </c>
      <c r="F151" s="1">
        <v>472.24559782608696</v>
      </c>
      <c r="G151" s="1">
        <v>462.56695652173914</v>
      </c>
      <c r="H151" s="1">
        <v>454.24559782608696</v>
      </c>
      <c r="I151" s="1">
        <v>446.03135869565222</v>
      </c>
      <c r="J151" s="1">
        <v>437.71000000000004</v>
      </c>
      <c r="K151" s="1">
        <v>429.38864130434786</v>
      </c>
      <c r="L151" s="1">
        <v>426.17440217391305</v>
      </c>
      <c r="M151" s="1">
        <v>431.60288043478261</v>
      </c>
      <c r="N151" s="1">
        <v>431.92423913043478</v>
      </c>
    </row>
    <row r="152" spans="1:14" x14ac:dyDescent="0.3">
      <c r="A152" t="s">
        <v>34</v>
      </c>
      <c r="B152">
        <v>24134</v>
      </c>
      <c r="C152" s="1">
        <v>1811.64336</v>
      </c>
      <c r="D152" s="1">
        <v>1771.96144</v>
      </c>
      <c r="E152" s="1">
        <v>1773.7</v>
      </c>
      <c r="F152" s="1">
        <v>1751.5948800000001</v>
      </c>
      <c r="G152" s="1">
        <v>1754.96144</v>
      </c>
      <c r="H152" s="1">
        <v>1745.96144</v>
      </c>
      <c r="I152" s="1">
        <v>1736.7512000000002</v>
      </c>
      <c r="J152" s="1">
        <v>1723.7</v>
      </c>
      <c r="K152" s="1">
        <v>1712.5948800000001</v>
      </c>
      <c r="L152" s="1">
        <v>1713.2256</v>
      </c>
      <c r="M152" s="1">
        <v>1726.06656</v>
      </c>
      <c r="N152" s="1">
        <v>1732.6972799999999</v>
      </c>
    </row>
    <row r="153" spans="1:14" x14ac:dyDescent="0.3">
      <c r="A153" t="s">
        <v>34</v>
      </c>
      <c r="B153">
        <v>24135</v>
      </c>
      <c r="C153" s="1">
        <v>1051.7391853932584</v>
      </c>
      <c r="D153" s="1">
        <v>1037.3762359550562</v>
      </c>
      <c r="E153" s="1">
        <v>1030.9490168539326</v>
      </c>
      <c r="F153" s="1">
        <v>1013.9490168539326</v>
      </c>
      <c r="G153" s="1">
        <v>1014.1588483146068</v>
      </c>
      <c r="H153" s="1">
        <v>998.55393258426966</v>
      </c>
      <c r="I153" s="1">
        <v>989.94901685393256</v>
      </c>
      <c r="J153" s="1">
        <v>990.06999999999994</v>
      </c>
      <c r="K153" s="1">
        <v>1007.1588483146068</v>
      </c>
      <c r="L153" s="1">
        <v>1007.7637640449439</v>
      </c>
      <c r="M153" s="1">
        <v>1026.8526123595507</v>
      </c>
      <c r="N153" s="1">
        <v>1035.4575280898875</v>
      </c>
    </row>
    <row r="154" spans="1:14" x14ac:dyDescent="0.3">
      <c r="A154" t="s">
        <v>34</v>
      </c>
      <c r="B154">
        <v>24137</v>
      </c>
      <c r="C154" s="1">
        <v>505.8280239520958</v>
      </c>
      <c r="D154" s="1">
        <v>504.41814371257487</v>
      </c>
      <c r="E154" s="1">
        <v>500.8280239520958</v>
      </c>
      <c r="F154" s="1">
        <v>492.18209580838322</v>
      </c>
      <c r="G154" s="1">
        <v>487.65419161676647</v>
      </c>
      <c r="H154" s="1">
        <v>473.8280239520958</v>
      </c>
      <c r="I154" s="1">
        <v>476.06407185628746</v>
      </c>
      <c r="J154" s="1">
        <v>477.71000000000004</v>
      </c>
      <c r="K154" s="1">
        <v>470.59197604790415</v>
      </c>
      <c r="L154" s="1">
        <v>472.71000000000004</v>
      </c>
      <c r="M154" s="1">
        <v>478.06407185628746</v>
      </c>
      <c r="N154" s="1">
        <v>473.18209580838322</v>
      </c>
    </row>
    <row r="155" spans="1:14" x14ac:dyDescent="0.3">
      <c r="A155" t="s">
        <v>35</v>
      </c>
      <c r="B155">
        <v>31003</v>
      </c>
      <c r="C155" s="1">
        <v>1407.3046728971963</v>
      </c>
      <c r="D155" s="1">
        <v>1365.8680373831776</v>
      </c>
      <c r="E155" s="1">
        <v>1322.2482242990654</v>
      </c>
      <c r="F155" s="1">
        <v>1300.7940186915889</v>
      </c>
      <c r="G155" s="1">
        <v>1259.1742056074766</v>
      </c>
      <c r="H155" s="1">
        <v>1243.1566355140187</v>
      </c>
      <c r="I155" s="1">
        <v>1222.9383177570094</v>
      </c>
      <c r="J155" s="1">
        <v>1217.72</v>
      </c>
      <c r="K155" s="1">
        <v>1198.2657943925233</v>
      </c>
      <c r="L155" s="1">
        <v>1198.72</v>
      </c>
      <c r="M155" s="1">
        <v>1186.0474766355142</v>
      </c>
      <c r="N155" s="1">
        <v>1196.5932710280374</v>
      </c>
    </row>
    <row r="156" spans="1:14" x14ac:dyDescent="0.3">
      <c r="A156" t="s">
        <v>35</v>
      </c>
      <c r="B156">
        <v>31004</v>
      </c>
      <c r="C156" s="1">
        <v>1398.8914285714286</v>
      </c>
      <c r="D156" s="1">
        <v>1363.8671428571429</v>
      </c>
      <c r="E156" s="1">
        <v>1311.9471428571428</v>
      </c>
      <c r="F156" s="1">
        <v>1263.7814285714285</v>
      </c>
      <c r="G156" s="1">
        <v>1238.5914285714284</v>
      </c>
      <c r="H156" s="1">
        <v>1210.9657142857143</v>
      </c>
      <c r="I156" s="1">
        <v>1190.6528571428571</v>
      </c>
      <c r="J156" s="1">
        <v>1167.3399999999999</v>
      </c>
      <c r="K156" s="1">
        <v>1145.1742857142858</v>
      </c>
      <c r="L156" s="1">
        <v>1151.0085714285715</v>
      </c>
      <c r="M156" s="1">
        <v>1142.6957142857143</v>
      </c>
      <c r="N156" s="1">
        <v>1139.6957142857143</v>
      </c>
    </row>
    <row r="157" spans="1:14" x14ac:dyDescent="0.3">
      <c r="A157" t="s">
        <v>35</v>
      </c>
      <c r="B157">
        <v>31005</v>
      </c>
      <c r="C157" s="1">
        <v>11393.33522906793</v>
      </c>
      <c r="D157" s="1">
        <v>11323.506108478146</v>
      </c>
      <c r="E157" s="1">
        <v>11176.283517640863</v>
      </c>
      <c r="F157" s="1">
        <v>11103.065982095839</v>
      </c>
      <c r="G157" s="1">
        <v>10984.910847814639</v>
      </c>
      <c r="H157" s="1">
        <v>10928.693312269615</v>
      </c>
      <c r="I157" s="1">
        <v>10862.812480252764</v>
      </c>
      <c r="J157" s="1">
        <v>10856.6</v>
      </c>
      <c r="K157" s="1">
        <v>10782.460031595576</v>
      </c>
      <c r="L157" s="1">
        <v>10766.268351764087</v>
      </c>
      <c r="M157" s="1">
        <v>10698.698367561876</v>
      </c>
      <c r="N157" s="1">
        <v>10666.936703528172</v>
      </c>
    </row>
    <row r="158" spans="1:14" x14ac:dyDescent="0.3">
      <c r="A158" t="s">
        <v>35</v>
      </c>
      <c r="B158">
        <v>31006</v>
      </c>
      <c r="C158" s="1">
        <v>843.14417910447764</v>
      </c>
      <c r="D158" s="1">
        <v>840.08186567164171</v>
      </c>
      <c r="E158" s="1">
        <v>830.95723880597006</v>
      </c>
      <c r="F158" s="1">
        <v>815.25753731343286</v>
      </c>
      <c r="G158" s="1">
        <v>809.36376865671639</v>
      </c>
      <c r="H158" s="1">
        <v>806.10738805970141</v>
      </c>
      <c r="I158" s="1">
        <v>790.89492537313436</v>
      </c>
      <c r="J158" s="1">
        <v>779.47</v>
      </c>
      <c r="K158" s="1">
        <v>764.15130597014922</v>
      </c>
      <c r="L158" s="1">
        <v>745.7263805970149</v>
      </c>
      <c r="M158" s="1">
        <v>739.83261194029853</v>
      </c>
      <c r="N158" s="1">
        <v>745.15130597014922</v>
      </c>
    </row>
    <row r="159" spans="1:14" x14ac:dyDescent="0.3">
      <c r="A159" t="s">
        <v>35</v>
      </c>
      <c r="B159">
        <v>31012</v>
      </c>
      <c r="C159" s="1">
        <v>1525.6906516853933</v>
      </c>
      <c r="D159" s="1">
        <v>1510.6329438202247</v>
      </c>
      <c r="E159" s="1">
        <v>1484.1473707865168</v>
      </c>
      <c r="F159" s="1">
        <v>1452.297617977528</v>
      </c>
      <c r="G159" s="1">
        <v>1417.5344269662921</v>
      </c>
      <c r="H159" s="1">
        <v>1403.2916404494381</v>
      </c>
      <c r="I159" s="1">
        <v>1400.0488539325843</v>
      </c>
      <c r="J159" s="1">
        <v>1405.02</v>
      </c>
      <c r="K159" s="1">
        <v>1402.02</v>
      </c>
      <c r="L159" s="1">
        <v>1395.1413932584269</v>
      </c>
      <c r="M159" s="1">
        <v>1375.626966292135</v>
      </c>
      <c r="N159" s="1">
        <v>1378.02</v>
      </c>
    </row>
    <row r="160" spans="1:14" x14ac:dyDescent="0.3">
      <c r="A160" t="s">
        <v>35</v>
      </c>
      <c r="B160">
        <v>31022</v>
      </c>
      <c r="C160" s="1">
        <v>2196.9005579399141</v>
      </c>
      <c r="D160" s="1">
        <v>2136.7721030042917</v>
      </c>
      <c r="E160" s="1">
        <v>2087.9460944206007</v>
      </c>
      <c r="F160" s="1">
        <v>2024.6891845493562</v>
      </c>
      <c r="G160" s="1">
        <v>1993.4322746781115</v>
      </c>
      <c r="H160" s="1">
        <v>1973.175364806867</v>
      </c>
      <c r="I160" s="1">
        <v>1958.3038197424894</v>
      </c>
      <c r="J160" s="1">
        <v>1957.79</v>
      </c>
      <c r="K160" s="1">
        <v>1938.9184549356223</v>
      </c>
      <c r="L160" s="1">
        <v>1942.5607296137339</v>
      </c>
      <c r="M160" s="1">
        <v>1938.6891845493562</v>
      </c>
      <c r="N160" s="1">
        <v>1935.175364806867</v>
      </c>
    </row>
    <row r="161" spans="1:14" x14ac:dyDescent="0.3">
      <c r="A161" t="s">
        <v>35</v>
      </c>
      <c r="B161">
        <v>31033</v>
      </c>
      <c r="C161" s="1">
        <v>2306.0162189054727</v>
      </c>
      <c r="D161" s="1">
        <v>2234.7815588723051</v>
      </c>
      <c r="E161" s="1">
        <v>2136.0383084577115</v>
      </c>
      <c r="F161" s="1">
        <v>2050.5468988391376</v>
      </c>
      <c r="G161" s="1">
        <v>1976.9283416252074</v>
      </c>
      <c r="H161" s="1">
        <v>1884.309784411277</v>
      </c>
      <c r="I161" s="1">
        <v>1819.56407960199</v>
      </c>
      <c r="J161" s="1">
        <v>1762.19</v>
      </c>
      <c r="K161" s="1">
        <v>1730.19</v>
      </c>
      <c r="L161" s="1">
        <v>1698.1875456053067</v>
      </c>
      <c r="M161" s="1">
        <v>1680.1875456053067</v>
      </c>
      <c r="N161" s="1">
        <v>1671.8110116086236</v>
      </c>
    </row>
    <row r="162" spans="1:14" x14ac:dyDescent="0.3">
      <c r="A162" t="s">
        <v>35</v>
      </c>
      <c r="B162">
        <v>31040</v>
      </c>
      <c r="C162" s="1">
        <v>2093.3482132564841</v>
      </c>
      <c r="D162" s="1">
        <v>2074.2391498559077</v>
      </c>
      <c r="E162" s="1">
        <v>2065.3482132564841</v>
      </c>
      <c r="F162" s="1">
        <v>2055.021023054755</v>
      </c>
      <c r="G162" s="1">
        <v>2024.4937031700288</v>
      </c>
      <c r="H162" s="1">
        <v>2018.584553314121</v>
      </c>
      <c r="I162" s="1">
        <v>1997.5663400576368</v>
      </c>
      <c r="J162" s="1">
        <v>1997.33</v>
      </c>
      <c r="K162" s="1">
        <v>1979.33</v>
      </c>
      <c r="L162" s="1">
        <v>2000.7118299711815</v>
      </c>
      <c r="M162" s="1">
        <v>1998.7300432276656</v>
      </c>
      <c r="N162" s="1">
        <v>1994.2391498559077</v>
      </c>
    </row>
    <row r="163" spans="1:14" x14ac:dyDescent="0.3">
      <c r="A163" t="s">
        <v>35</v>
      </c>
      <c r="B163">
        <v>31042</v>
      </c>
      <c r="C163" s="1">
        <v>241.32068965517243</v>
      </c>
      <c r="D163" s="1">
        <v>237.57241379310346</v>
      </c>
      <c r="E163" s="1">
        <v>239.57241379310346</v>
      </c>
      <c r="F163" s="1">
        <v>238.8241379310345</v>
      </c>
      <c r="G163" s="1">
        <v>240.95</v>
      </c>
      <c r="H163" s="1">
        <v>239.95</v>
      </c>
      <c r="I163" s="1">
        <v>240.69827586206895</v>
      </c>
      <c r="J163" s="1">
        <v>245.95</v>
      </c>
      <c r="K163" s="1">
        <v>246.07586206896553</v>
      </c>
      <c r="L163" s="1">
        <v>250.5793103448276</v>
      </c>
      <c r="M163" s="1">
        <v>253.83103448275864</v>
      </c>
      <c r="N163" s="1">
        <v>256.95689655172413</v>
      </c>
    </row>
    <row r="164" spans="1:14" x14ac:dyDescent="0.3">
      <c r="A164" t="s">
        <v>35</v>
      </c>
      <c r="B164">
        <v>31043</v>
      </c>
      <c r="C164" s="1">
        <v>2113.6825251076043</v>
      </c>
      <c r="D164" s="1">
        <v>2035.2945767575322</v>
      </c>
      <c r="E164" s="1">
        <v>2006.6678335724532</v>
      </c>
      <c r="F164" s="1">
        <v>1966.4290387374463</v>
      </c>
      <c r="G164" s="1">
        <v>1945.0260258249641</v>
      </c>
      <c r="H164" s="1">
        <v>1922.7424103299857</v>
      </c>
      <c r="I164" s="1">
        <v>1901.8618077474894</v>
      </c>
      <c r="J164" s="1">
        <v>1899.22</v>
      </c>
      <c r="K164" s="1">
        <v>1897.1751793400285</v>
      </c>
      <c r="L164" s="1">
        <v>1907.9661406025825</v>
      </c>
      <c r="M164" s="1">
        <v>1916.0407173601147</v>
      </c>
      <c r="N164" s="1">
        <v>1926.5631276901004</v>
      </c>
    </row>
    <row r="165" spans="1:14" x14ac:dyDescent="0.3">
      <c r="A165" t="s">
        <v>35</v>
      </c>
      <c r="B165">
        <v>32003</v>
      </c>
      <c r="C165" s="1">
        <v>1654.905</v>
      </c>
      <c r="D165" s="1">
        <v>1637.1216666666667</v>
      </c>
      <c r="E165" s="1">
        <v>1622.3916666666667</v>
      </c>
      <c r="F165" s="1">
        <v>1607.6616666666666</v>
      </c>
      <c r="G165" s="1">
        <v>1576.2283333333335</v>
      </c>
      <c r="H165" s="1">
        <v>1546.0383333333334</v>
      </c>
      <c r="I165" s="1">
        <v>1526.5516666666667</v>
      </c>
      <c r="J165" s="1">
        <v>1520.1599999999999</v>
      </c>
      <c r="K165" s="1">
        <v>1513.2816666666668</v>
      </c>
      <c r="L165" s="1">
        <v>1511.7683333333334</v>
      </c>
      <c r="M165" s="1">
        <v>1506.9583333333335</v>
      </c>
      <c r="N165" s="1">
        <v>1503.81</v>
      </c>
    </row>
    <row r="166" spans="1:14" x14ac:dyDescent="0.3">
      <c r="A166" t="s">
        <v>35</v>
      </c>
      <c r="B166">
        <v>32006</v>
      </c>
      <c r="C166" s="1">
        <v>1035.6907738095238</v>
      </c>
      <c r="D166" s="1">
        <v>1030.8102678571429</v>
      </c>
      <c r="E166" s="1">
        <v>1015.3322916666666</v>
      </c>
      <c r="F166" s="1">
        <v>990.09330357142858</v>
      </c>
      <c r="G166" s="1">
        <v>965.01785714285711</v>
      </c>
      <c r="H166" s="1">
        <v>947.46443452380959</v>
      </c>
      <c r="I166" s="1">
        <v>931.22544642857144</v>
      </c>
      <c r="J166" s="1">
        <v>917.15</v>
      </c>
      <c r="K166" s="1">
        <v>906.43303571428578</v>
      </c>
      <c r="L166" s="1">
        <v>895.55252976190468</v>
      </c>
      <c r="M166" s="1">
        <v>880.07455357142862</v>
      </c>
      <c r="N166" s="1">
        <v>867.9550595238095</v>
      </c>
    </row>
    <row r="167" spans="1:14" x14ac:dyDescent="0.3">
      <c r="A167" t="s">
        <v>35</v>
      </c>
      <c r="B167">
        <v>32010</v>
      </c>
      <c r="C167" s="1">
        <v>1017.4551864406779</v>
      </c>
      <c r="D167" s="1">
        <v>982.17830508474572</v>
      </c>
      <c r="E167" s="1">
        <v>947.47579661016948</v>
      </c>
      <c r="F167" s="1">
        <v>926.62454237288136</v>
      </c>
      <c r="G167" s="1">
        <v>913.66688135593222</v>
      </c>
      <c r="H167" s="1">
        <v>889.87969491525428</v>
      </c>
      <c r="I167" s="1">
        <v>870.34766101694913</v>
      </c>
      <c r="J167" s="1">
        <v>854.39</v>
      </c>
      <c r="K167" s="1">
        <v>834.07077966101701</v>
      </c>
      <c r="L167" s="1">
        <v>819.85796610169496</v>
      </c>
      <c r="M167" s="1">
        <v>799.32593220338981</v>
      </c>
      <c r="N167" s="1">
        <v>796.00671186440672</v>
      </c>
    </row>
    <row r="168" spans="1:14" x14ac:dyDescent="0.3">
      <c r="A168" t="s">
        <v>35</v>
      </c>
      <c r="B168">
        <v>32011</v>
      </c>
      <c r="C168" s="1">
        <v>1256.4894320987655</v>
      </c>
      <c r="D168" s="1">
        <v>1258.0892839506173</v>
      </c>
      <c r="E168" s="1">
        <v>1269.2226666666666</v>
      </c>
      <c r="F168" s="1">
        <v>1254.6220740740741</v>
      </c>
      <c r="G168" s="1">
        <v>1233.2875061728396</v>
      </c>
      <c r="H168" s="1">
        <v>1220.5535308641975</v>
      </c>
      <c r="I168" s="1">
        <v>1216.4201481481482</v>
      </c>
      <c r="J168" s="1">
        <v>1198.02</v>
      </c>
      <c r="K168" s="1">
        <v>1190.5535308641975</v>
      </c>
      <c r="L168" s="1">
        <v>1174.5535308641975</v>
      </c>
      <c r="M168" s="1">
        <v>1156.4201481481482</v>
      </c>
      <c r="N168" s="1">
        <v>1145.4201481481482</v>
      </c>
    </row>
    <row r="169" spans="1:14" x14ac:dyDescent="0.3">
      <c r="A169" t="s">
        <v>35</v>
      </c>
      <c r="B169">
        <v>32030</v>
      </c>
      <c r="C169" s="1">
        <v>368.81384615384616</v>
      </c>
      <c r="D169" s="1">
        <v>360.02769230769229</v>
      </c>
      <c r="E169" s="1">
        <v>342.7923076923077</v>
      </c>
      <c r="F169" s="1">
        <v>329.45538461538462</v>
      </c>
      <c r="G169" s="1">
        <v>316.78153846153845</v>
      </c>
      <c r="H169" s="1">
        <v>307.66923076923075</v>
      </c>
      <c r="I169" s="1">
        <v>298.66923076923075</v>
      </c>
      <c r="J169" s="1">
        <v>286.22000000000003</v>
      </c>
      <c r="K169" s="1">
        <v>275.10769230769233</v>
      </c>
      <c r="L169" s="1">
        <v>274.10769230769233</v>
      </c>
      <c r="M169" s="1">
        <v>270.55692307692306</v>
      </c>
      <c r="N169" s="1">
        <v>269.89384615384614</v>
      </c>
    </row>
    <row r="170" spans="1:14" x14ac:dyDescent="0.3">
      <c r="A170" t="s">
        <v>35</v>
      </c>
      <c r="B170">
        <v>33011</v>
      </c>
      <c r="C170" s="1">
        <v>3633.8184462809918</v>
      </c>
      <c r="D170" s="1">
        <v>3650.0660826446283</v>
      </c>
      <c r="E170" s="1">
        <v>3621.9526611570245</v>
      </c>
      <c r="F170" s="1">
        <v>3585.7258181818179</v>
      </c>
      <c r="G170" s="1">
        <v>3550.869487603306</v>
      </c>
      <c r="H170" s="1">
        <v>3521.3534214876036</v>
      </c>
      <c r="I170" s="1">
        <v>3494.7863140495865</v>
      </c>
      <c r="J170" s="1">
        <v>3479.24</v>
      </c>
      <c r="K170" s="1">
        <v>3468.8071074380168</v>
      </c>
      <c r="L170" s="1">
        <v>3461.6010578512396</v>
      </c>
      <c r="M170" s="1">
        <v>3442.3950082644628</v>
      </c>
      <c r="N170" s="1">
        <v>3425.2815867768595</v>
      </c>
    </row>
    <row r="171" spans="1:14" x14ac:dyDescent="0.3">
      <c r="A171" t="s">
        <v>35</v>
      </c>
      <c r="B171">
        <v>33016</v>
      </c>
      <c r="C171" s="1">
        <v>136.11000000000001</v>
      </c>
      <c r="D171" s="1">
        <v>135.32291666666666</v>
      </c>
      <c r="E171" s="1">
        <v>135.21645833333332</v>
      </c>
      <c r="F171" s="1">
        <v>134.32291666666666</v>
      </c>
      <c r="G171" s="1">
        <v>132.32291666666666</v>
      </c>
      <c r="H171" s="1">
        <v>131.21645833333332</v>
      </c>
      <c r="I171" s="1">
        <v>130.21645833333332</v>
      </c>
      <c r="J171" s="1">
        <v>130.11000000000001</v>
      </c>
      <c r="K171" s="1">
        <v>129.00354166666665</v>
      </c>
      <c r="L171" s="1">
        <v>128.00354166666665</v>
      </c>
      <c r="M171" s="1">
        <v>130.11000000000001</v>
      </c>
      <c r="N171" s="1">
        <v>130.32291666666666</v>
      </c>
    </row>
    <row r="172" spans="1:14" x14ac:dyDescent="0.3">
      <c r="A172" t="s">
        <v>35</v>
      </c>
      <c r="B172">
        <v>33021</v>
      </c>
      <c r="C172" s="1">
        <v>2061.6159333333335</v>
      </c>
      <c r="D172" s="1">
        <v>2025.1695166666668</v>
      </c>
      <c r="E172" s="1">
        <v>1961.40515</v>
      </c>
      <c r="F172" s="1">
        <v>1903.1872666666668</v>
      </c>
      <c r="G172" s="1">
        <v>1865.3086333333333</v>
      </c>
      <c r="H172" s="1">
        <v>1838.2014666666666</v>
      </c>
      <c r="I172" s="1">
        <v>1783.3157333333334</v>
      </c>
      <c r="J172" s="1">
        <v>1760.4299999999998</v>
      </c>
      <c r="K172" s="1">
        <v>1722.9906833333334</v>
      </c>
      <c r="L172" s="1">
        <v>1702.9906833333334</v>
      </c>
      <c r="M172" s="1">
        <v>1677.6549833333333</v>
      </c>
      <c r="N172" s="1">
        <v>1664.2085666666667</v>
      </c>
    </row>
    <row r="173" spans="1:14" x14ac:dyDescent="0.3">
      <c r="A173" t="s">
        <v>35</v>
      </c>
      <c r="B173">
        <v>33029</v>
      </c>
      <c r="C173" s="1">
        <v>1854.4986460032626</v>
      </c>
      <c r="D173" s="1">
        <v>1858.47396411093</v>
      </c>
      <c r="E173" s="1">
        <v>1863.6907014681892</v>
      </c>
      <c r="F173" s="1">
        <v>1855.9814845024471</v>
      </c>
      <c r="G173" s="1">
        <v>1845.2722675367047</v>
      </c>
      <c r="H173" s="1">
        <v>1825.8881566068517</v>
      </c>
      <c r="I173" s="1">
        <v>1818.9965252854813</v>
      </c>
      <c r="J173" s="1">
        <v>1809.4299999999998</v>
      </c>
      <c r="K173" s="1">
        <v>1796.4299999999998</v>
      </c>
      <c r="L173" s="1">
        <v>1762.4546818923327</v>
      </c>
      <c r="M173" s="1">
        <v>1741.5877324632952</v>
      </c>
      <c r="N173" s="1">
        <v>1718.4793637846656</v>
      </c>
    </row>
    <row r="174" spans="1:14" x14ac:dyDescent="0.3">
      <c r="A174" t="s">
        <v>35</v>
      </c>
      <c r="B174">
        <v>33037</v>
      </c>
      <c r="C174" s="1">
        <v>1271.5198387096775</v>
      </c>
      <c r="D174" s="1">
        <v>1241.9437096774193</v>
      </c>
      <c r="E174" s="1">
        <v>1213.6258064516128</v>
      </c>
      <c r="F174" s="1">
        <v>1197.8840322580645</v>
      </c>
      <c r="G174" s="1">
        <v>1201.5198387096775</v>
      </c>
      <c r="H174" s="1">
        <v>1185.3675806451613</v>
      </c>
      <c r="I174" s="1">
        <v>1174.7317741935485</v>
      </c>
      <c r="J174" s="1">
        <v>1182.99</v>
      </c>
      <c r="K174" s="1">
        <v>1179.99</v>
      </c>
      <c r="L174" s="1">
        <v>1166.778064516129</v>
      </c>
      <c r="M174" s="1">
        <v>1162.4601612903225</v>
      </c>
      <c r="N174" s="1">
        <v>1169.4601612903225</v>
      </c>
    </row>
    <row r="175" spans="1:14" x14ac:dyDescent="0.3">
      <c r="A175" t="s">
        <v>35</v>
      </c>
      <c r="B175">
        <v>33039</v>
      </c>
      <c r="C175" s="1">
        <v>805.74</v>
      </c>
      <c r="D175" s="1">
        <v>801.75611721611722</v>
      </c>
      <c r="E175" s="1">
        <v>803.45128205128208</v>
      </c>
      <c r="F175" s="1">
        <v>791.65450549450543</v>
      </c>
      <c r="G175" s="1">
        <v>785.16256410256415</v>
      </c>
      <c r="H175" s="1">
        <v>779.65450549450543</v>
      </c>
      <c r="I175" s="1">
        <v>773.45128205128208</v>
      </c>
      <c r="J175" s="1">
        <v>770.74</v>
      </c>
      <c r="K175" s="1">
        <v>764.33355311355308</v>
      </c>
      <c r="L175" s="1">
        <v>762.33355311355308</v>
      </c>
      <c r="M175" s="1">
        <v>772.8416117216118</v>
      </c>
      <c r="N175" s="1">
        <v>771.85772893772901</v>
      </c>
    </row>
    <row r="176" spans="1:14" x14ac:dyDescent="0.3">
      <c r="A176" t="s">
        <v>35</v>
      </c>
      <c r="B176">
        <v>33040</v>
      </c>
      <c r="C176" s="1">
        <v>860.99552715654954</v>
      </c>
      <c r="D176" s="1">
        <v>861.66309904153354</v>
      </c>
      <c r="E176" s="1">
        <v>847.15</v>
      </c>
      <c r="F176" s="1">
        <v>837.91964856230038</v>
      </c>
      <c r="G176" s="1">
        <v>825.53482428115012</v>
      </c>
      <c r="H176" s="1">
        <v>836.66309904153354</v>
      </c>
      <c r="I176" s="1">
        <v>834.91964856230038</v>
      </c>
      <c r="J176" s="1">
        <v>838.15</v>
      </c>
      <c r="K176" s="1">
        <v>841.89345047923325</v>
      </c>
      <c r="L176" s="1">
        <v>848.53482428115012</v>
      </c>
      <c r="M176" s="1">
        <v>845.56102236421725</v>
      </c>
      <c r="N176" s="1">
        <v>848.04792332268369</v>
      </c>
    </row>
    <row r="177" spans="1:14" x14ac:dyDescent="0.3">
      <c r="A177" t="s">
        <v>35</v>
      </c>
      <c r="B177">
        <v>33041</v>
      </c>
      <c r="C177" s="1">
        <v>422.73642201834866</v>
      </c>
      <c r="D177" s="1">
        <v>411.82559633027523</v>
      </c>
      <c r="E177" s="1">
        <v>392.34550458715597</v>
      </c>
      <c r="F177" s="1">
        <v>376.89009174311923</v>
      </c>
      <c r="G177" s="1">
        <v>362.09311926605506</v>
      </c>
      <c r="H177" s="1">
        <v>351.97926605504585</v>
      </c>
      <c r="I177" s="1">
        <v>342.97926605504585</v>
      </c>
      <c r="J177" s="1">
        <v>327.40999999999997</v>
      </c>
      <c r="K177" s="1">
        <v>315.29614678899082</v>
      </c>
      <c r="L177" s="1">
        <v>313.18229357798168</v>
      </c>
      <c r="M177" s="1">
        <v>309.75155963302751</v>
      </c>
      <c r="N177" s="1">
        <v>311.43467889908254</v>
      </c>
    </row>
    <row r="178" spans="1:14" x14ac:dyDescent="0.3">
      <c r="A178" t="s">
        <v>35</v>
      </c>
      <c r="B178">
        <v>34002</v>
      </c>
      <c r="C178" s="1">
        <v>1641.318882113821</v>
      </c>
      <c r="D178" s="1">
        <v>1618.8558739837399</v>
      </c>
      <c r="E178" s="1">
        <v>1590.2549186991869</v>
      </c>
      <c r="F178" s="1">
        <v>1553.1465650406503</v>
      </c>
      <c r="G178" s="1">
        <v>1527.0530081300813</v>
      </c>
      <c r="H178" s="1">
        <v>1498.437256097561</v>
      </c>
      <c r="I178" s="1">
        <v>1476.8363008130082</v>
      </c>
      <c r="J178" s="1">
        <v>1451.5900000000001</v>
      </c>
      <c r="K178" s="1">
        <v>1433.5900000000001</v>
      </c>
      <c r="L178" s="1">
        <v>1428.2057520325202</v>
      </c>
      <c r="M178" s="1">
        <v>1427.2993089430893</v>
      </c>
      <c r="N178" s="1">
        <v>1429.0382113821138</v>
      </c>
    </row>
    <row r="179" spans="1:14" x14ac:dyDescent="0.3">
      <c r="A179" t="s">
        <v>35</v>
      </c>
      <c r="B179">
        <v>34003</v>
      </c>
      <c r="C179" s="1">
        <v>1200.5674934036938</v>
      </c>
      <c r="D179" s="1">
        <v>1180.5967282321899</v>
      </c>
      <c r="E179" s="1">
        <v>1163.5967282321899</v>
      </c>
      <c r="F179" s="1">
        <v>1124.839419525066</v>
      </c>
      <c r="G179" s="1">
        <v>1107.475382585752</v>
      </c>
      <c r="H179" s="1">
        <v>1105.475382585752</v>
      </c>
      <c r="I179" s="1">
        <v>1098.7473087071239</v>
      </c>
      <c r="J179" s="1">
        <v>1098.99</v>
      </c>
      <c r="K179" s="1">
        <v>1095.99</v>
      </c>
      <c r="L179" s="1">
        <v>1095.2326912928761</v>
      </c>
      <c r="M179" s="1">
        <v>1092.2326912928761</v>
      </c>
      <c r="N179" s="1">
        <v>1088.7473087071239</v>
      </c>
    </row>
    <row r="180" spans="1:14" x14ac:dyDescent="0.3">
      <c r="A180" t="s">
        <v>35</v>
      </c>
      <c r="B180">
        <v>34009</v>
      </c>
      <c r="C180" s="1">
        <v>1363.4546693386774</v>
      </c>
      <c r="D180" s="1">
        <v>1377.4026452905812</v>
      </c>
      <c r="E180" s="1">
        <v>1377.7706613226453</v>
      </c>
      <c r="F180" s="1">
        <v>1406.7719438877757</v>
      </c>
      <c r="G180" s="1">
        <v>1412.9813226452907</v>
      </c>
      <c r="H180" s="1">
        <v>1415.56</v>
      </c>
      <c r="I180" s="1">
        <v>1425.1386773547094</v>
      </c>
      <c r="J180" s="1">
        <v>1429.56</v>
      </c>
      <c r="K180" s="1">
        <v>1420.1386773547094</v>
      </c>
      <c r="L180" s="1">
        <v>1434.4546693386774</v>
      </c>
      <c r="M180" s="1">
        <v>1421.1386773547094</v>
      </c>
      <c r="N180" s="1">
        <v>1415.1386773547094</v>
      </c>
    </row>
    <row r="181" spans="1:14" x14ac:dyDescent="0.3">
      <c r="A181" t="s">
        <v>35</v>
      </c>
      <c r="B181">
        <v>34013</v>
      </c>
      <c r="C181" s="1">
        <v>2973.8353398058252</v>
      </c>
      <c r="D181" s="1">
        <v>3044.9558834951458</v>
      </c>
      <c r="E181" s="1">
        <v>3024.2095533980582</v>
      </c>
      <c r="F181" s="1">
        <v>3009.4611262135923</v>
      </c>
      <c r="G181" s="1">
        <v>2974.4716116504851</v>
      </c>
      <c r="H181" s="1">
        <v>2948.2305242718448</v>
      </c>
      <c r="I181" s="1">
        <v>2937.4841941747572</v>
      </c>
      <c r="J181" s="1">
        <v>2928.48</v>
      </c>
      <c r="K181" s="1">
        <v>2919.976854368932</v>
      </c>
      <c r="L181" s="1">
        <v>2920.9726601941748</v>
      </c>
      <c r="M181" s="1">
        <v>2899.0953009708737</v>
      </c>
      <c r="N181" s="1">
        <v>2877.7231844660191</v>
      </c>
    </row>
    <row r="182" spans="1:14" x14ac:dyDescent="0.3">
      <c r="A182" t="s">
        <v>35</v>
      </c>
      <c r="B182">
        <v>34022</v>
      </c>
      <c r="C182" s="1">
        <v>9224.0411178799877</v>
      </c>
      <c r="D182" s="1">
        <v>9202.6298233323178</v>
      </c>
      <c r="E182" s="1">
        <v>9166.0515290892472</v>
      </c>
      <c r="F182" s="1">
        <v>9171.0515290892472</v>
      </c>
      <c r="G182" s="1">
        <v>9168.5421169661895</v>
      </c>
      <c r="H182" s="1">
        <v>9191.4335881815423</v>
      </c>
      <c r="I182" s="1">
        <v>9175.237353030765</v>
      </c>
      <c r="J182" s="1">
        <v>9142.11</v>
      </c>
      <c r="K182" s="1">
        <v>9159.2081175753883</v>
      </c>
      <c r="L182" s="1">
        <v>9168.8845293938466</v>
      </c>
      <c r="M182" s="1">
        <v>9146.5901766676816</v>
      </c>
      <c r="N182" s="1">
        <v>9215.8448827292104</v>
      </c>
    </row>
    <row r="183" spans="1:14" x14ac:dyDescent="0.3">
      <c r="A183" t="s">
        <v>35</v>
      </c>
      <c r="B183">
        <v>34023</v>
      </c>
      <c r="C183" s="1">
        <v>1666.2844932432431</v>
      </c>
      <c r="D183" s="1">
        <v>1688.4312837837838</v>
      </c>
      <c r="E183" s="1">
        <v>1703.8074324324325</v>
      </c>
      <c r="F183" s="1">
        <v>1710.1193581081081</v>
      </c>
      <c r="G183" s="1">
        <v>1718.8899999999999</v>
      </c>
      <c r="H183" s="1">
        <v>1717.8899999999999</v>
      </c>
      <c r="I183" s="1">
        <v>1708.8899999999999</v>
      </c>
      <c r="J183" s="1">
        <v>1714.8899999999999</v>
      </c>
      <c r="K183" s="1">
        <v>1733.3487162162162</v>
      </c>
      <c r="L183" s="1">
        <v>1725.5780743243245</v>
      </c>
      <c r="M183" s="1">
        <v>1728.8074324324325</v>
      </c>
      <c r="N183" s="1">
        <v>1734.2661486486486</v>
      </c>
    </row>
    <row r="184" spans="1:14" x14ac:dyDescent="0.3">
      <c r="A184" t="s">
        <v>35</v>
      </c>
      <c r="B184">
        <v>34025</v>
      </c>
      <c r="C184" s="1">
        <v>663.59387681159421</v>
      </c>
      <c r="D184" s="1">
        <v>673.16253623188413</v>
      </c>
      <c r="E184" s="1">
        <v>679.84492753623181</v>
      </c>
      <c r="F184" s="1">
        <v>680.39</v>
      </c>
      <c r="G184" s="1">
        <v>683.276268115942</v>
      </c>
      <c r="H184" s="1">
        <v>683.276268115942</v>
      </c>
      <c r="I184" s="1">
        <v>680.276268115942</v>
      </c>
      <c r="J184" s="1">
        <v>682.39</v>
      </c>
      <c r="K184" s="1">
        <v>689.61746376811595</v>
      </c>
      <c r="L184" s="1">
        <v>687.73119565217394</v>
      </c>
      <c r="M184" s="1">
        <v>688.73119565217394</v>
      </c>
      <c r="N184" s="1">
        <v>690.95865942028991</v>
      </c>
    </row>
    <row r="185" spans="1:14" x14ac:dyDescent="0.3">
      <c r="A185" t="s">
        <v>35</v>
      </c>
      <c r="B185">
        <v>34027</v>
      </c>
      <c r="C185" s="1">
        <v>3859.2616251005629</v>
      </c>
      <c r="D185" s="1">
        <v>3827.1846661303298</v>
      </c>
      <c r="E185" s="1">
        <v>3787.6757683024939</v>
      </c>
      <c r="F185" s="1">
        <v>3739.5396460176989</v>
      </c>
      <c r="G185" s="1">
        <v>3702.4488978278359</v>
      </c>
      <c r="H185" s="1">
        <v>3663.4035237329044</v>
      </c>
      <c r="I185" s="1">
        <v>3607.5672244569587</v>
      </c>
      <c r="J185" s="1">
        <v>3553.94</v>
      </c>
      <c r="K185" s="1">
        <v>3519.8946259050681</v>
      </c>
      <c r="L185" s="1">
        <v>3503.671761866452</v>
      </c>
      <c r="M185" s="1">
        <v>3492.9853740949316</v>
      </c>
      <c r="N185" s="1">
        <v>3489.2398230088493</v>
      </c>
    </row>
    <row r="186" spans="1:14" x14ac:dyDescent="0.3">
      <c r="A186" t="s">
        <v>35</v>
      </c>
      <c r="B186">
        <v>34040</v>
      </c>
      <c r="C186" s="1">
        <v>4205.663755458515</v>
      </c>
      <c r="D186" s="1">
        <v>4185.006768558952</v>
      </c>
      <c r="E186" s="1">
        <v>4119.8827510917035</v>
      </c>
      <c r="F186" s="1">
        <v>4084.3207423580789</v>
      </c>
      <c r="G186" s="1">
        <v>4046.8703056768559</v>
      </c>
      <c r="H186" s="1">
        <v>4018.4198689956329</v>
      </c>
      <c r="I186" s="1">
        <v>3982.0810043668125</v>
      </c>
      <c r="J186" s="1">
        <v>3979.3</v>
      </c>
      <c r="K186" s="1">
        <v>3945.0768558951968</v>
      </c>
      <c r="L186" s="1">
        <v>3937.5272925764193</v>
      </c>
      <c r="M186" s="1">
        <v>3934.6430131004367</v>
      </c>
      <c r="N186" s="1">
        <v>3939.3165938864631</v>
      </c>
    </row>
    <row r="187" spans="1:14" x14ac:dyDescent="0.3">
      <c r="A187" t="s">
        <v>35</v>
      </c>
      <c r="B187">
        <v>34041</v>
      </c>
      <c r="C187" s="1">
        <v>3287.7051282051279</v>
      </c>
      <c r="D187" s="1">
        <v>3292.833333333333</v>
      </c>
      <c r="E187" s="1">
        <v>3265.4294871794873</v>
      </c>
      <c r="F187" s="1">
        <v>3241.2483974358975</v>
      </c>
      <c r="G187" s="1">
        <v>3217.4823717948721</v>
      </c>
      <c r="H187" s="1">
        <v>3186.8557692307695</v>
      </c>
      <c r="I187" s="1">
        <v>3138.8028846153848</v>
      </c>
      <c r="J187" s="1">
        <v>3111.75</v>
      </c>
      <c r="K187" s="1">
        <v>3082.1009615384614</v>
      </c>
      <c r="L187" s="1">
        <v>3087.3878205128203</v>
      </c>
      <c r="M187" s="1">
        <v>3082.2179487179487</v>
      </c>
      <c r="N187" s="1">
        <v>3053.8669871794873</v>
      </c>
    </row>
    <row r="188" spans="1:14" x14ac:dyDescent="0.3">
      <c r="A188" t="s">
        <v>35</v>
      </c>
      <c r="B188">
        <v>34042</v>
      </c>
      <c r="C188" s="1">
        <v>2184.4738235294117</v>
      </c>
      <c r="D188" s="1">
        <v>2149.2493315508023</v>
      </c>
      <c r="E188" s="1">
        <v>2132.0248395721924</v>
      </c>
      <c r="F188" s="1">
        <v>2092.8732352941179</v>
      </c>
      <c r="G188" s="1">
        <v>2086.3338770053479</v>
      </c>
      <c r="H188" s="1">
        <v>2078.3338770053479</v>
      </c>
      <c r="I188" s="1">
        <v>2077.3703208556149</v>
      </c>
      <c r="J188" s="1">
        <v>2058.14</v>
      </c>
      <c r="K188" s="1">
        <v>2037.1399999999999</v>
      </c>
      <c r="L188" s="1">
        <v>2038.1764438502673</v>
      </c>
      <c r="M188" s="1">
        <v>2041.4854812834224</v>
      </c>
      <c r="N188" s="1">
        <v>2048.6370855614973</v>
      </c>
    </row>
    <row r="189" spans="1:14" x14ac:dyDescent="0.3">
      <c r="A189" t="s">
        <v>35</v>
      </c>
      <c r="B189">
        <v>34043</v>
      </c>
      <c r="C189" s="1">
        <v>512.67586206896556</v>
      </c>
      <c r="D189" s="1">
        <v>505.3090640394089</v>
      </c>
      <c r="E189" s="1">
        <v>499.3090640394089</v>
      </c>
      <c r="F189" s="1">
        <v>484.3090640394089</v>
      </c>
      <c r="G189" s="1">
        <v>478.18679802955666</v>
      </c>
      <c r="H189" s="1">
        <v>476.06453201970442</v>
      </c>
      <c r="I189" s="1">
        <v>474.82</v>
      </c>
      <c r="J189" s="1">
        <v>473.82</v>
      </c>
      <c r="K189" s="1">
        <v>473.94226600985223</v>
      </c>
      <c r="L189" s="1">
        <v>472.94226600985223</v>
      </c>
      <c r="M189" s="1">
        <v>472.06453201970442</v>
      </c>
      <c r="N189" s="1">
        <v>470.82</v>
      </c>
    </row>
    <row r="190" spans="1:14" x14ac:dyDescent="0.3">
      <c r="A190" t="s">
        <v>35</v>
      </c>
      <c r="B190">
        <v>35002</v>
      </c>
      <c r="C190" s="1">
        <v>1693.0513464991022</v>
      </c>
      <c r="D190" s="1">
        <v>1713.4301256732497</v>
      </c>
      <c r="E190" s="1">
        <v>1715.3947576301616</v>
      </c>
      <c r="F190" s="1">
        <v>1718.0841472172351</v>
      </c>
      <c r="G190" s="1">
        <v>1710.9452423698385</v>
      </c>
      <c r="H190" s="1">
        <v>1709.67</v>
      </c>
      <c r="I190" s="1">
        <v>1709.67</v>
      </c>
      <c r="J190" s="1">
        <v>1699.67</v>
      </c>
      <c r="K190" s="1">
        <v>1683.9452423698385</v>
      </c>
      <c r="L190" s="1">
        <v>1679.8063375224417</v>
      </c>
      <c r="M190" s="1">
        <v>1661.1851166965889</v>
      </c>
      <c r="N190" s="1">
        <v>1659.0815798922799</v>
      </c>
    </row>
    <row r="191" spans="1:14" x14ac:dyDescent="0.3">
      <c r="A191" t="s">
        <v>35</v>
      </c>
      <c r="B191">
        <v>35005</v>
      </c>
      <c r="C191" s="1">
        <v>1204.3454976303317</v>
      </c>
      <c r="D191" s="1">
        <v>1194.8165876777252</v>
      </c>
      <c r="E191" s="1">
        <v>1175.6402843601895</v>
      </c>
      <c r="F191" s="1">
        <v>1177.0521327014217</v>
      </c>
      <c r="G191" s="1">
        <v>1173.3460663507108</v>
      </c>
      <c r="H191" s="1">
        <v>1173.0518483412322</v>
      </c>
      <c r="I191" s="1">
        <v>1182.5223696682465</v>
      </c>
      <c r="J191" s="1">
        <v>1171.6399999999999</v>
      </c>
      <c r="K191" s="1">
        <v>1165.9928909952607</v>
      </c>
      <c r="L191" s="1">
        <v>1154.1694786729859</v>
      </c>
      <c r="M191" s="1">
        <v>1149.5226540284361</v>
      </c>
      <c r="N191" s="1">
        <v>1148.5816113744077</v>
      </c>
    </row>
    <row r="192" spans="1:14" x14ac:dyDescent="0.3">
      <c r="A192" t="s">
        <v>35</v>
      </c>
      <c r="B192">
        <v>35006</v>
      </c>
      <c r="C192" s="1">
        <v>1276.8918644067796</v>
      </c>
      <c r="D192" s="1">
        <v>1232.0010169491525</v>
      </c>
      <c r="E192" s="1">
        <v>1181.9944067796609</v>
      </c>
      <c r="F192" s="1">
        <v>1161.2149152542372</v>
      </c>
      <c r="G192" s="1">
        <v>1158.3240677966101</v>
      </c>
      <c r="H192" s="1">
        <v>1140.9922033898306</v>
      </c>
      <c r="I192" s="1">
        <v>1119.7694915254237</v>
      </c>
      <c r="J192" s="1">
        <v>1106.99</v>
      </c>
      <c r="K192" s="1">
        <v>1090.1013559322034</v>
      </c>
      <c r="L192" s="1">
        <v>1074.3218644067797</v>
      </c>
      <c r="M192" s="1">
        <v>1060.2105084745763</v>
      </c>
      <c r="N192" s="1">
        <v>1058.2083050847457</v>
      </c>
    </row>
    <row r="193" spans="1:14" x14ac:dyDescent="0.3">
      <c r="A193" t="s">
        <v>35</v>
      </c>
      <c r="B193">
        <v>35011</v>
      </c>
      <c r="C193" s="1">
        <v>1125.6288770053475</v>
      </c>
      <c r="D193" s="1">
        <v>1101.8318716577539</v>
      </c>
      <c r="E193" s="1">
        <v>1098.2228877005348</v>
      </c>
      <c r="F193" s="1">
        <v>1072.9034224598931</v>
      </c>
      <c r="G193" s="1">
        <v>1071.873475935829</v>
      </c>
      <c r="H193" s="1">
        <v>1052.4674866310161</v>
      </c>
      <c r="I193" s="1">
        <v>1058.365989304813</v>
      </c>
      <c r="J193" s="1">
        <v>1051.96</v>
      </c>
      <c r="K193" s="1">
        <v>1036.96</v>
      </c>
      <c r="L193" s="1">
        <v>1023.0614973262032</v>
      </c>
      <c r="M193" s="1">
        <v>1013.1629946524065</v>
      </c>
      <c r="N193" s="1">
        <v>1018.1779679144386</v>
      </c>
    </row>
    <row r="194" spans="1:14" x14ac:dyDescent="0.3">
      <c r="A194" t="s">
        <v>35</v>
      </c>
      <c r="B194">
        <v>35013</v>
      </c>
      <c r="C194" s="1">
        <v>6284.8727217125379</v>
      </c>
      <c r="D194" s="1">
        <v>6264.8304281345572</v>
      </c>
      <c r="E194" s="1">
        <v>6219.0200713557588</v>
      </c>
      <c r="F194" s="1">
        <v>6117.3379510703362</v>
      </c>
      <c r="G194" s="1">
        <v>6056.7827115188584</v>
      </c>
      <c r="H194" s="1">
        <v>5986.1633537206926</v>
      </c>
      <c r="I194" s="1">
        <v>5896.2697655453612</v>
      </c>
      <c r="J194" s="1">
        <v>5825.7800000000007</v>
      </c>
      <c r="K194" s="1">
        <v>5733.3120591233437</v>
      </c>
      <c r="L194" s="1">
        <v>5677.2056472986751</v>
      </c>
      <c r="M194" s="1">
        <v>5610.7377064220182</v>
      </c>
      <c r="N194" s="1">
        <v>5549.5248827726809</v>
      </c>
    </row>
    <row r="195" spans="1:14" x14ac:dyDescent="0.3">
      <c r="A195" t="s">
        <v>35</v>
      </c>
      <c r="B195">
        <v>35014</v>
      </c>
      <c r="C195" s="1">
        <v>787.58466453674123</v>
      </c>
      <c r="D195" s="1">
        <v>765.36076677316294</v>
      </c>
      <c r="E195" s="1">
        <v>743.46517571884988</v>
      </c>
      <c r="F195" s="1">
        <v>721.56958466453671</v>
      </c>
      <c r="G195" s="1">
        <v>719.13686900958464</v>
      </c>
      <c r="H195" s="1">
        <v>731.59220447284338</v>
      </c>
      <c r="I195" s="1">
        <v>735.81610223642178</v>
      </c>
      <c r="J195" s="1">
        <v>746.04</v>
      </c>
      <c r="K195" s="1">
        <v>745.70415335463258</v>
      </c>
      <c r="L195" s="1">
        <v>737.59220447284338</v>
      </c>
      <c r="M195" s="1">
        <v>746.14440894568691</v>
      </c>
      <c r="N195" s="1">
        <v>748.47271565495203</v>
      </c>
    </row>
    <row r="196" spans="1:14" x14ac:dyDescent="0.3">
      <c r="A196" t="s">
        <v>35</v>
      </c>
      <c r="B196">
        <v>35029</v>
      </c>
      <c r="C196" s="1">
        <v>748.70386281588446</v>
      </c>
      <c r="D196" s="1">
        <v>739.34953068592063</v>
      </c>
      <c r="E196" s="1">
        <v>742.34953068592063</v>
      </c>
      <c r="F196" s="1">
        <v>742.25346570397119</v>
      </c>
      <c r="G196" s="1">
        <v>747.64086642599273</v>
      </c>
      <c r="H196" s="1">
        <v>751.02826714801449</v>
      </c>
      <c r="I196" s="1">
        <v>749.12433212996393</v>
      </c>
      <c r="J196" s="1">
        <v>763.77</v>
      </c>
      <c r="K196" s="1">
        <v>766.02826714801449</v>
      </c>
      <c r="L196" s="1">
        <v>780.8361371841155</v>
      </c>
      <c r="M196" s="1">
        <v>791.61093862815892</v>
      </c>
      <c r="N196" s="1">
        <v>798.99833935018046</v>
      </c>
    </row>
    <row r="197" spans="1:14" x14ac:dyDescent="0.3">
      <c r="A197" t="s">
        <v>35</v>
      </c>
      <c r="B197">
        <v>36006</v>
      </c>
      <c r="C197" s="1">
        <v>1163.7009973753281</v>
      </c>
      <c r="D197" s="1">
        <v>1171.0308661417323</v>
      </c>
      <c r="E197" s="1">
        <v>1127.8046194225722</v>
      </c>
      <c r="F197" s="1">
        <v>1113.9462467191602</v>
      </c>
      <c r="G197" s="1">
        <v>1097.7390026246719</v>
      </c>
      <c r="H197" s="1">
        <v>1084.8806299212597</v>
      </c>
      <c r="I197" s="1">
        <v>1070.8616272965878</v>
      </c>
      <c r="J197" s="1">
        <v>1077.72</v>
      </c>
      <c r="K197" s="1">
        <v>1081.823622047244</v>
      </c>
      <c r="L197" s="1">
        <v>1082.4367454068242</v>
      </c>
      <c r="M197" s="1">
        <v>1077.3141207349081</v>
      </c>
      <c r="N197" s="1">
        <v>1073.4367454068242</v>
      </c>
    </row>
    <row r="198" spans="1:14" x14ac:dyDescent="0.3">
      <c r="A198" t="s">
        <v>35</v>
      </c>
      <c r="B198">
        <v>36007</v>
      </c>
      <c r="C198" s="1">
        <v>1024.9109649122806</v>
      </c>
      <c r="D198" s="1">
        <v>1028.8501461988303</v>
      </c>
      <c r="E198" s="1">
        <v>1032.9109649122806</v>
      </c>
      <c r="F198" s="1">
        <v>1022.1457602339181</v>
      </c>
      <c r="G198" s="1">
        <v>1013.1457602339181</v>
      </c>
      <c r="H198" s="1">
        <v>999.73698830409353</v>
      </c>
      <c r="I198" s="1">
        <v>994.26739766081869</v>
      </c>
      <c r="J198" s="1">
        <v>998.15</v>
      </c>
      <c r="K198" s="1">
        <v>990.26739766081869</v>
      </c>
      <c r="L198" s="1">
        <v>994.44137426900579</v>
      </c>
      <c r="M198" s="1">
        <v>992.20657894736837</v>
      </c>
      <c r="N198" s="1">
        <v>989.79356725146204</v>
      </c>
    </row>
    <row r="199" spans="1:14" x14ac:dyDescent="0.3">
      <c r="A199" t="s">
        <v>35</v>
      </c>
      <c r="B199">
        <v>36008</v>
      </c>
      <c r="C199" s="1">
        <v>2893.0909537856442</v>
      </c>
      <c r="D199" s="1">
        <v>2909.7123500491643</v>
      </c>
      <c r="E199" s="1">
        <v>2877.9250344149459</v>
      </c>
      <c r="F199" s="1">
        <v>2859.018564405113</v>
      </c>
      <c r="G199" s="1">
        <v>2838.6822418879055</v>
      </c>
      <c r="H199" s="1">
        <v>2836.2267649950836</v>
      </c>
      <c r="I199" s="1">
        <v>2838.5118387413963</v>
      </c>
      <c r="J199" s="1">
        <v>2833.1800000000003</v>
      </c>
      <c r="K199" s="1">
        <v>2817.014080629302</v>
      </c>
      <c r="L199" s="1">
        <v>2820.4439331366766</v>
      </c>
      <c r="M199" s="1">
        <v>2816.1120943952801</v>
      </c>
      <c r="N199" s="1">
        <v>2808.2568731563424</v>
      </c>
    </row>
    <row r="200" spans="1:14" x14ac:dyDescent="0.3">
      <c r="A200" t="s">
        <v>35</v>
      </c>
      <c r="B200">
        <v>36010</v>
      </c>
      <c r="C200" s="1">
        <v>995.0885347043702</v>
      </c>
      <c r="D200" s="1">
        <v>997.85208226221084</v>
      </c>
      <c r="E200" s="1">
        <v>991.86192802056553</v>
      </c>
      <c r="F200" s="1">
        <v>1001.0983804627249</v>
      </c>
      <c r="G200" s="1">
        <v>1011.453059125964</v>
      </c>
      <c r="H200" s="1">
        <v>1014.3988688946015</v>
      </c>
      <c r="I200" s="1">
        <v>1030.7535475578406</v>
      </c>
      <c r="J200" s="1">
        <v>1033.99</v>
      </c>
      <c r="K200" s="1">
        <v>1057.99</v>
      </c>
      <c r="L200" s="1">
        <v>1067.9358097686375</v>
      </c>
      <c r="M200" s="1">
        <v>1070.5811311053985</v>
      </c>
      <c r="N200" s="1">
        <v>1079.8175835475579</v>
      </c>
    </row>
    <row r="201" spans="1:14" x14ac:dyDescent="0.3">
      <c r="A201" t="s">
        <v>35</v>
      </c>
      <c r="B201">
        <v>36011</v>
      </c>
      <c r="C201" s="1">
        <v>898.44305993690853</v>
      </c>
      <c r="D201" s="1">
        <v>898.30315457413246</v>
      </c>
      <c r="E201" s="1">
        <v>898.92318611987389</v>
      </c>
      <c r="F201" s="1">
        <v>906.17649842271294</v>
      </c>
      <c r="G201" s="1">
        <v>896.15</v>
      </c>
      <c r="H201" s="1">
        <v>886.26340694006308</v>
      </c>
      <c r="I201" s="1">
        <v>888.01009463722403</v>
      </c>
      <c r="J201" s="1">
        <v>885.15</v>
      </c>
      <c r="K201" s="1">
        <v>881.78328075709783</v>
      </c>
      <c r="L201" s="1">
        <v>880.03659305993688</v>
      </c>
      <c r="M201" s="1">
        <v>874.28990536277604</v>
      </c>
      <c r="N201" s="1">
        <v>881.03659305993688</v>
      </c>
    </row>
    <row r="202" spans="1:14" x14ac:dyDescent="0.3">
      <c r="A202" t="s">
        <v>35</v>
      </c>
      <c r="B202">
        <v>36012</v>
      </c>
      <c r="C202" s="1">
        <v>1131.0355819477436</v>
      </c>
      <c r="D202" s="1">
        <v>1132.0355819477436</v>
      </c>
      <c r="E202" s="1">
        <v>1128.5778147268409</v>
      </c>
      <c r="F202" s="1">
        <v>1124.3789073634205</v>
      </c>
      <c r="G202" s="1">
        <v>1131.7222327790973</v>
      </c>
      <c r="H202" s="1">
        <v>1132.6922565320665</v>
      </c>
      <c r="I202" s="1">
        <v>1145.7222327790973</v>
      </c>
      <c r="J202" s="1">
        <v>1146.18</v>
      </c>
      <c r="K202" s="1">
        <v>1142.6077909738717</v>
      </c>
      <c r="L202" s="1">
        <v>1154.836674584323</v>
      </c>
      <c r="M202" s="1">
        <v>1158.6077909738717</v>
      </c>
      <c r="N202" s="1">
        <v>1154.836674584323</v>
      </c>
    </row>
    <row r="203" spans="1:14" x14ac:dyDescent="0.3">
      <c r="A203" t="s">
        <v>35</v>
      </c>
      <c r="B203">
        <v>36015</v>
      </c>
      <c r="C203" s="1">
        <v>6855.1474626865675</v>
      </c>
      <c r="D203" s="1">
        <v>6752.1177524143986</v>
      </c>
      <c r="E203" s="1">
        <v>6669.7499912203693</v>
      </c>
      <c r="F203" s="1">
        <v>6587.5194381035999</v>
      </c>
      <c r="G203" s="1">
        <v>6495.7202809482005</v>
      </c>
      <c r="H203" s="1">
        <v>6417.3666725197545</v>
      </c>
      <c r="I203" s="1">
        <v>6365.4897278314311</v>
      </c>
      <c r="J203" s="1">
        <v>6328.32</v>
      </c>
      <c r="K203" s="1">
        <v>6288.7811062335386</v>
      </c>
      <c r="L203" s="1">
        <v>6300.6113784021072</v>
      </c>
      <c r="M203" s="1">
        <v>6293.3341527655839</v>
      </c>
      <c r="N203" s="1">
        <v>6304.0880421422298</v>
      </c>
    </row>
    <row r="204" spans="1:14" x14ac:dyDescent="0.3">
      <c r="A204" t="s">
        <v>35</v>
      </c>
      <c r="B204">
        <v>36019</v>
      </c>
      <c r="C204" s="1">
        <v>1229.7313513513513</v>
      </c>
      <c r="D204" s="1">
        <v>1262.1518918918919</v>
      </c>
      <c r="E204" s="1">
        <v>1273.1518918918919</v>
      </c>
      <c r="F204" s="1">
        <v>1277.612972972973</v>
      </c>
      <c r="G204" s="1">
        <v>1292.7843243243242</v>
      </c>
      <c r="H204" s="1">
        <v>1284.8248648648648</v>
      </c>
      <c r="I204" s="1">
        <v>1280.2983783783784</v>
      </c>
      <c r="J204" s="1">
        <v>1276.18</v>
      </c>
      <c r="K204" s="1">
        <v>1268.5351351351351</v>
      </c>
      <c r="L204" s="1">
        <v>1254.7718918918918</v>
      </c>
      <c r="M204" s="1">
        <v>1255.0086486486487</v>
      </c>
      <c r="N204" s="1">
        <v>1236.6005405405406</v>
      </c>
    </row>
    <row r="205" spans="1:14" x14ac:dyDescent="0.3">
      <c r="A205" t="s">
        <v>35</v>
      </c>
      <c r="B205">
        <v>37002</v>
      </c>
      <c r="C205" s="1">
        <v>889.39814696485621</v>
      </c>
      <c r="D205" s="1">
        <v>877.63961661341853</v>
      </c>
      <c r="E205" s="1">
        <v>872.04543130990419</v>
      </c>
      <c r="F205" s="1">
        <v>877.09853035143772</v>
      </c>
      <c r="G205" s="1">
        <v>871.52837060702882</v>
      </c>
      <c r="H205" s="1">
        <v>872.79891373801911</v>
      </c>
      <c r="I205" s="1">
        <v>883.47527156549518</v>
      </c>
      <c r="J205" s="1">
        <v>870.33999999999992</v>
      </c>
      <c r="K205" s="1">
        <v>872.7458146964857</v>
      </c>
      <c r="L205" s="1">
        <v>873.2869009584665</v>
      </c>
      <c r="M205" s="1">
        <v>861.55744408945679</v>
      </c>
      <c r="N205" s="1">
        <v>868.69271565495205</v>
      </c>
    </row>
    <row r="206" spans="1:14" x14ac:dyDescent="0.3">
      <c r="A206" t="s">
        <v>35</v>
      </c>
      <c r="B206">
        <v>37007</v>
      </c>
      <c r="C206" s="1">
        <v>1161.2877358490566</v>
      </c>
      <c r="D206" s="1">
        <v>1155.7669811320754</v>
      </c>
      <c r="E206" s="1">
        <v>1144.4570754716981</v>
      </c>
      <c r="F206" s="1">
        <v>1158.2834905660377</v>
      </c>
      <c r="G206" s="1">
        <v>1150.6966981132075</v>
      </c>
      <c r="H206" s="1">
        <v>1165.1801886792452</v>
      </c>
      <c r="I206" s="1">
        <v>1165.9033018867924</v>
      </c>
      <c r="J206" s="1">
        <v>1185.8</v>
      </c>
      <c r="K206" s="1">
        <v>1183.9033018867924</v>
      </c>
      <c r="L206" s="1">
        <v>1200.0396226415094</v>
      </c>
      <c r="M206" s="1">
        <v>1208.729716981132</v>
      </c>
      <c r="N206" s="1">
        <v>1211.6594339622641</v>
      </c>
    </row>
    <row r="207" spans="1:14" x14ac:dyDescent="0.3">
      <c r="A207" t="s">
        <v>35</v>
      </c>
      <c r="B207">
        <v>37010</v>
      </c>
      <c r="C207" s="1">
        <v>826.33656716417909</v>
      </c>
      <c r="D207" s="1">
        <v>813.58477611940293</v>
      </c>
      <c r="E207" s="1">
        <v>794.58238805970154</v>
      </c>
      <c r="F207" s="1">
        <v>786.45470149253731</v>
      </c>
      <c r="G207" s="1">
        <v>775.57999999999993</v>
      </c>
      <c r="H207" s="1">
        <v>763.70291044776127</v>
      </c>
      <c r="I207" s="1">
        <v>769.57761194029854</v>
      </c>
      <c r="J207" s="1">
        <v>762.57999999999993</v>
      </c>
      <c r="K207" s="1">
        <v>746.45470149253731</v>
      </c>
      <c r="L207" s="1">
        <v>747.20410447761196</v>
      </c>
      <c r="M207" s="1">
        <v>746.07880597014923</v>
      </c>
      <c r="N207" s="1">
        <v>737.9535074626865</v>
      </c>
    </row>
    <row r="208" spans="1:14" x14ac:dyDescent="0.3">
      <c r="A208" t="s">
        <v>35</v>
      </c>
      <c r="B208">
        <v>37011</v>
      </c>
      <c r="C208" s="1">
        <v>573.63005780346816</v>
      </c>
      <c r="D208" s="1">
        <v>563.92115606936409</v>
      </c>
      <c r="E208" s="1">
        <v>556.50335260115605</v>
      </c>
      <c r="F208" s="1">
        <v>546.26705202312132</v>
      </c>
      <c r="G208" s="1">
        <v>536.03075144508671</v>
      </c>
      <c r="H208" s="1">
        <v>529.67630057803467</v>
      </c>
      <c r="I208" s="1">
        <v>521.67630057803467</v>
      </c>
      <c r="J208" s="1">
        <v>512.44000000000005</v>
      </c>
      <c r="K208" s="1">
        <v>499.55815028901736</v>
      </c>
      <c r="L208" s="1">
        <v>498.67630057803467</v>
      </c>
      <c r="M208" s="1">
        <v>495.55815028901736</v>
      </c>
      <c r="N208" s="1">
        <v>492.79445086705203</v>
      </c>
    </row>
    <row r="209" spans="1:14" x14ac:dyDescent="0.3">
      <c r="A209" t="s">
        <v>35</v>
      </c>
      <c r="B209">
        <v>37012</v>
      </c>
      <c r="C209" s="1">
        <v>545.38117977528088</v>
      </c>
      <c r="D209" s="1">
        <v>537.78651685393265</v>
      </c>
      <c r="E209" s="1">
        <v>528.24039325842693</v>
      </c>
      <c r="F209" s="1">
        <v>519.00252808988762</v>
      </c>
      <c r="G209" s="1">
        <v>508.7646629213483</v>
      </c>
      <c r="H209" s="1">
        <v>503.40786516853933</v>
      </c>
      <c r="I209" s="1">
        <v>496.40786516853933</v>
      </c>
      <c r="J209" s="1">
        <v>487.16999999999996</v>
      </c>
      <c r="K209" s="1">
        <v>476.28893258426967</v>
      </c>
      <c r="L209" s="1">
        <v>476.40786516853933</v>
      </c>
      <c r="M209" s="1">
        <v>472.28893258426967</v>
      </c>
      <c r="N209" s="1">
        <v>470.52679775280899</v>
      </c>
    </row>
    <row r="210" spans="1:14" x14ac:dyDescent="0.3">
      <c r="A210" t="s">
        <v>35</v>
      </c>
      <c r="B210">
        <v>37015</v>
      </c>
      <c r="C210" s="1">
        <v>2028.3214862681743</v>
      </c>
      <c r="D210" s="1">
        <v>1995.8449111470113</v>
      </c>
      <c r="E210" s="1">
        <v>1969.8917609046848</v>
      </c>
      <c r="F210" s="1">
        <v>1933.0662358642971</v>
      </c>
      <c r="G210" s="1">
        <v>1894.0048465266559</v>
      </c>
      <c r="H210" s="1">
        <v>1872.7075928917609</v>
      </c>
      <c r="I210" s="1">
        <v>1846.9434571890147</v>
      </c>
      <c r="J210" s="1">
        <v>1813</v>
      </c>
      <c r="K210" s="1">
        <v>1770.5896607431341</v>
      </c>
      <c r="L210" s="1">
        <v>1765.7075928917609</v>
      </c>
      <c r="M210" s="1">
        <v>1755.5896607431341</v>
      </c>
      <c r="N210" s="1">
        <v>1744.297253634895</v>
      </c>
    </row>
    <row r="211" spans="1:14" x14ac:dyDescent="0.3">
      <c r="A211" t="s">
        <v>35</v>
      </c>
      <c r="B211">
        <v>37017</v>
      </c>
      <c r="C211" s="1">
        <v>896.25335243553013</v>
      </c>
      <c r="D211" s="1">
        <v>912.47280802292266</v>
      </c>
      <c r="E211" s="1">
        <v>930.91171919770773</v>
      </c>
      <c r="F211" s="1">
        <v>926.1334383954154</v>
      </c>
      <c r="G211" s="1">
        <v>919.02257879656167</v>
      </c>
      <c r="H211" s="1">
        <v>917.35742120343843</v>
      </c>
      <c r="I211" s="1">
        <v>931.57914040114611</v>
      </c>
      <c r="J211" s="1">
        <v>932.69</v>
      </c>
      <c r="K211" s="1">
        <v>944.69226361031519</v>
      </c>
      <c r="L211" s="1">
        <v>943.35968481375357</v>
      </c>
      <c r="M211" s="1">
        <v>932.5836676217765</v>
      </c>
      <c r="N211" s="1">
        <v>925.25108882521488</v>
      </c>
    </row>
    <row r="212" spans="1:14" x14ac:dyDescent="0.3">
      <c r="A212" t="s">
        <v>35</v>
      </c>
      <c r="B212">
        <v>37018</v>
      </c>
      <c r="C212" s="1">
        <v>1405.7040041493776</v>
      </c>
      <c r="D212" s="1">
        <v>1390.1825933609957</v>
      </c>
      <c r="E212" s="1">
        <v>1387.7040041493776</v>
      </c>
      <c r="F212" s="1">
        <v>1385.5075311203318</v>
      </c>
      <c r="G212" s="1">
        <v>1378.7468257261412</v>
      </c>
      <c r="H212" s="1">
        <v>1376.7468257261412</v>
      </c>
      <c r="I212" s="1">
        <v>1372.909294605809</v>
      </c>
      <c r="J212" s="1">
        <v>1374.67</v>
      </c>
      <c r="K212" s="1">
        <v>1366.1914107883817</v>
      </c>
      <c r="L212" s="1">
        <v>1360.0289419087137</v>
      </c>
      <c r="M212" s="1">
        <v>1362.7468257261412</v>
      </c>
      <c r="N212" s="1">
        <v>1372.7040041493776</v>
      </c>
    </row>
    <row r="213" spans="1:14" x14ac:dyDescent="0.3">
      <c r="A213" t="s">
        <v>35</v>
      </c>
      <c r="B213">
        <v>37020</v>
      </c>
      <c r="C213" s="1">
        <v>934.36732673267329</v>
      </c>
      <c r="D213" s="1">
        <v>930.46145214521448</v>
      </c>
      <c r="E213" s="1">
        <v>918.19676567656768</v>
      </c>
      <c r="F213" s="1">
        <v>911.42323432343233</v>
      </c>
      <c r="G213" s="1">
        <v>906.53646864686471</v>
      </c>
      <c r="H213" s="1">
        <v>902.53646864686471</v>
      </c>
      <c r="I213" s="1">
        <v>878.85706270627065</v>
      </c>
      <c r="J213" s="1">
        <v>866.31</v>
      </c>
      <c r="K213" s="1">
        <v>851.40412541254125</v>
      </c>
      <c r="L213" s="1">
        <v>856.40412541254125</v>
      </c>
      <c r="M213" s="1">
        <v>846.06442244224422</v>
      </c>
      <c r="N213" s="1">
        <v>837.83795379537946</v>
      </c>
    </row>
    <row r="214" spans="1:14" x14ac:dyDescent="0.3">
      <c r="A214" t="s">
        <v>35</v>
      </c>
      <c r="B214">
        <v>38002</v>
      </c>
      <c r="C214" s="1">
        <v>446.59239669421487</v>
      </c>
      <c r="D214" s="1">
        <v>434.61504132231403</v>
      </c>
      <c r="E214" s="1">
        <v>414.09471074380167</v>
      </c>
      <c r="F214" s="1">
        <v>397.6603305785124</v>
      </c>
      <c r="G214" s="1">
        <v>381.79157024793392</v>
      </c>
      <c r="H214" s="1">
        <v>371.68297520661156</v>
      </c>
      <c r="I214" s="1">
        <v>361.68297520661156</v>
      </c>
      <c r="J214" s="1">
        <v>347.14</v>
      </c>
      <c r="K214" s="1">
        <v>334.03140495867768</v>
      </c>
      <c r="L214" s="1">
        <v>331.92280991735538</v>
      </c>
      <c r="M214" s="1">
        <v>328.46578512396695</v>
      </c>
      <c r="N214" s="1">
        <v>333.22595041322313</v>
      </c>
    </row>
    <row r="215" spans="1:14" x14ac:dyDescent="0.3">
      <c r="A215" t="s">
        <v>35</v>
      </c>
      <c r="B215">
        <v>38008</v>
      </c>
      <c r="C215" s="1">
        <v>716.25081081081089</v>
      </c>
      <c r="D215" s="1">
        <v>668.76486486486488</v>
      </c>
      <c r="E215" s="1">
        <v>640.83135135135137</v>
      </c>
      <c r="F215" s="1">
        <v>618.00270270270266</v>
      </c>
      <c r="G215" s="1">
        <v>597.72648648648646</v>
      </c>
      <c r="H215" s="1">
        <v>577.14081081081076</v>
      </c>
      <c r="I215" s="1">
        <v>565.83135135135137</v>
      </c>
      <c r="J215" s="1">
        <v>562.66</v>
      </c>
      <c r="K215" s="1">
        <v>560.21243243243248</v>
      </c>
      <c r="L215" s="1">
        <v>555.79810810810818</v>
      </c>
      <c r="M215" s="1">
        <v>552.38378378378377</v>
      </c>
      <c r="N215" s="1">
        <v>556.10756756756757</v>
      </c>
    </row>
    <row r="216" spans="1:14" x14ac:dyDescent="0.3">
      <c r="A216" t="s">
        <v>35</v>
      </c>
      <c r="B216">
        <v>38014</v>
      </c>
      <c r="C216" s="1">
        <v>1274.8098218829516</v>
      </c>
      <c r="D216" s="1">
        <v>1266.46737913486</v>
      </c>
      <c r="E216" s="1">
        <v>1248.2755216284986</v>
      </c>
      <c r="F216" s="1">
        <v>1230.3851145038168</v>
      </c>
      <c r="G216" s="1">
        <v>1207.5083715012722</v>
      </c>
      <c r="H216" s="1">
        <v>1201.7275572519084</v>
      </c>
      <c r="I216" s="1">
        <v>1194.6179643765904</v>
      </c>
      <c r="J216" s="1">
        <v>1193.07</v>
      </c>
      <c r="K216" s="1">
        <v>1179.1795928753181</v>
      </c>
      <c r="L216" s="1">
        <v>1177.3987786259543</v>
      </c>
      <c r="M216" s="1">
        <v>1177.2755216284986</v>
      </c>
      <c r="N216" s="1">
        <v>1186.0426717557252</v>
      </c>
    </row>
    <row r="217" spans="1:14" x14ac:dyDescent="0.3">
      <c r="A217" t="s">
        <v>35</v>
      </c>
      <c r="B217">
        <v>38016</v>
      </c>
      <c r="C217" s="1">
        <v>733.40440000000001</v>
      </c>
      <c r="D217" s="1">
        <v>734.29343999999992</v>
      </c>
      <c r="E217" s="1">
        <v>730.51535999999999</v>
      </c>
      <c r="F217" s="1">
        <v>730.40303999999992</v>
      </c>
      <c r="G217" s="1">
        <v>732.51535999999999</v>
      </c>
      <c r="H217" s="1">
        <v>728.18247999999994</v>
      </c>
      <c r="I217" s="1">
        <v>718.73864000000003</v>
      </c>
      <c r="J217" s="1">
        <v>716.74</v>
      </c>
      <c r="K217" s="1">
        <v>712.74</v>
      </c>
      <c r="L217" s="1">
        <v>706.18520000000001</v>
      </c>
      <c r="M217" s="1">
        <v>695.96327999999994</v>
      </c>
      <c r="N217" s="1">
        <v>687.29752000000008</v>
      </c>
    </row>
    <row r="218" spans="1:14" x14ac:dyDescent="0.3">
      <c r="A218" t="s">
        <v>35</v>
      </c>
      <c r="B218">
        <v>38025</v>
      </c>
      <c r="C218" s="1">
        <v>1180.2923880597014</v>
      </c>
      <c r="D218" s="1">
        <v>1198.5732835820895</v>
      </c>
      <c r="E218" s="1">
        <v>1216.6556716417911</v>
      </c>
      <c r="F218" s="1">
        <v>1233.936567164179</v>
      </c>
      <c r="G218" s="1">
        <v>1237.4197014925373</v>
      </c>
      <c r="H218" s="1">
        <v>1245.18</v>
      </c>
      <c r="I218" s="1">
        <v>1250.6594029850746</v>
      </c>
      <c r="J218" s="1">
        <v>1238.18</v>
      </c>
      <c r="K218" s="1">
        <v>1221.9402985074626</v>
      </c>
      <c r="L218" s="1">
        <v>1214.5807462686566</v>
      </c>
      <c r="M218" s="1">
        <v>1192.7005970149253</v>
      </c>
      <c r="N218" s="1">
        <v>1192.460895522388</v>
      </c>
    </row>
    <row r="219" spans="1:14" x14ac:dyDescent="0.3">
      <c r="A219" t="s">
        <v>33</v>
      </c>
      <c r="B219">
        <v>41002</v>
      </c>
      <c r="C219" s="1">
        <v>10205.902433304016</v>
      </c>
      <c r="D219" s="1">
        <v>10160.437085898564</v>
      </c>
      <c r="E219" s="1">
        <v>10081.724039871006</v>
      </c>
      <c r="F219" s="1">
        <v>10046.425447082967</v>
      </c>
      <c r="G219" s="1">
        <v>9987.1360598065075</v>
      </c>
      <c r="H219" s="1">
        <v>9880.7031955438288</v>
      </c>
      <c r="I219" s="1">
        <v>9814.0851656405757</v>
      </c>
      <c r="J219" s="1">
        <v>9757.9</v>
      </c>
      <c r="K219" s="1">
        <v>9727.147698622106</v>
      </c>
      <c r="L219" s="1">
        <v>9749.1893872764595</v>
      </c>
      <c r="M219" s="1">
        <v>9752.6639401934917</v>
      </c>
      <c r="N219" s="1">
        <v>9783.5713573732046</v>
      </c>
    </row>
    <row r="220" spans="1:14" x14ac:dyDescent="0.3">
      <c r="A220" t="s">
        <v>33</v>
      </c>
      <c r="B220">
        <v>41011</v>
      </c>
      <c r="C220" s="1">
        <v>2584.4052883435584</v>
      </c>
      <c r="D220" s="1">
        <v>2560.787644171779</v>
      </c>
      <c r="E220" s="1">
        <v>2531.556552147239</v>
      </c>
      <c r="F220" s="1">
        <v>2505.9389079754601</v>
      </c>
      <c r="G220" s="1">
        <v>2472.5523558282212</v>
      </c>
      <c r="H220" s="1">
        <v>2461.0544539877301</v>
      </c>
      <c r="I220" s="1">
        <v>2440.2855460122701</v>
      </c>
      <c r="J220" s="1">
        <v>2429.17</v>
      </c>
      <c r="K220" s="1">
        <v>2439.9389079754601</v>
      </c>
      <c r="L220" s="1">
        <v>2440.0943680981595</v>
      </c>
      <c r="M220" s="1">
        <v>2443.4052883435584</v>
      </c>
      <c r="N220" s="1">
        <v>2465.9073865030678</v>
      </c>
    </row>
    <row r="221" spans="1:14" x14ac:dyDescent="0.3">
      <c r="A221" t="s">
        <v>33</v>
      </c>
      <c r="B221">
        <v>41018</v>
      </c>
      <c r="C221" s="1">
        <v>3426.4026600985221</v>
      </c>
      <c r="D221" s="1">
        <v>3389.6289162561579</v>
      </c>
      <c r="E221" s="1">
        <v>3338.7403940886697</v>
      </c>
      <c r="F221" s="1">
        <v>3281.9501477832509</v>
      </c>
      <c r="G221" s="1">
        <v>3234.386157635468</v>
      </c>
      <c r="H221" s="1">
        <v>3174.8188669950741</v>
      </c>
      <c r="I221" s="1">
        <v>3140.9270443349751</v>
      </c>
      <c r="J221" s="1">
        <v>3126.15</v>
      </c>
      <c r="K221" s="1">
        <v>3116.0385221674878</v>
      </c>
      <c r="L221" s="1">
        <v>3084.3729556650246</v>
      </c>
      <c r="M221" s="1">
        <v>3050.5959113300491</v>
      </c>
      <c r="N221" s="1">
        <v>3015.4811330049261</v>
      </c>
    </row>
    <row r="222" spans="1:14" x14ac:dyDescent="0.3">
      <c r="A222" t="s">
        <v>33</v>
      </c>
      <c r="B222">
        <v>41024</v>
      </c>
      <c r="C222" s="1">
        <v>1868.92</v>
      </c>
      <c r="D222" s="1">
        <v>1867.92</v>
      </c>
      <c r="E222" s="1">
        <v>1886.7354326241134</v>
      </c>
      <c r="F222" s="1">
        <v>1908.381560283688</v>
      </c>
      <c r="G222" s="1">
        <v>1926.5200567375887</v>
      </c>
      <c r="H222" s="1">
        <v>1932.5969361702128</v>
      </c>
      <c r="I222" s="1">
        <v>1947.1353758865248</v>
      </c>
      <c r="J222" s="1">
        <v>1947.92</v>
      </c>
      <c r="K222" s="1">
        <v>1945.4584397163121</v>
      </c>
      <c r="L222" s="1">
        <v>1952.1353758865248</v>
      </c>
      <c r="M222" s="1">
        <v>1934.5969361702128</v>
      </c>
      <c r="N222" s="1">
        <v>1943.0584964539007</v>
      </c>
    </row>
    <row r="223" spans="1:14" x14ac:dyDescent="0.3">
      <c r="A223" t="s">
        <v>33</v>
      </c>
      <c r="B223">
        <v>41027</v>
      </c>
      <c r="C223" s="1">
        <v>1776.59934318555</v>
      </c>
      <c r="D223" s="1">
        <v>1768.5205254515599</v>
      </c>
      <c r="E223" s="1">
        <v>1767.5205254515599</v>
      </c>
      <c r="F223" s="1">
        <v>1766.23973727422</v>
      </c>
      <c r="G223" s="1">
        <v>1772.1986863711002</v>
      </c>
      <c r="H223" s="1">
        <v>1763.59934318555</v>
      </c>
      <c r="I223" s="1">
        <v>1757.4794745484401</v>
      </c>
      <c r="J223" s="1">
        <v>1744</v>
      </c>
      <c r="K223" s="1">
        <v>1732.8013136288998</v>
      </c>
      <c r="L223" s="1">
        <v>1728.0821018062397</v>
      </c>
      <c r="M223" s="1">
        <v>1729.4827586206898</v>
      </c>
      <c r="N223" s="1">
        <v>1719.3628899835796</v>
      </c>
    </row>
    <row r="224" spans="1:14" x14ac:dyDescent="0.3">
      <c r="A224" t="s">
        <v>33</v>
      </c>
      <c r="B224">
        <v>41034</v>
      </c>
      <c r="C224" s="1">
        <v>1759.3434586466165</v>
      </c>
      <c r="D224" s="1">
        <v>1696.3664661654134</v>
      </c>
      <c r="E224" s="1">
        <v>1665.1222180451127</v>
      </c>
      <c r="F224" s="1">
        <v>1635.3894736842105</v>
      </c>
      <c r="G224" s="1">
        <v>1590.4124812030075</v>
      </c>
      <c r="H224" s="1">
        <v>1563.0691165413534</v>
      </c>
      <c r="I224" s="1">
        <v>1539.5806203007519</v>
      </c>
      <c r="J224" s="1">
        <v>1518.97</v>
      </c>
      <c r="K224" s="1">
        <v>1516.7027443609022</v>
      </c>
      <c r="L224" s="1">
        <v>1512.1912406015038</v>
      </c>
      <c r="M224" s="1">
        <v>1511.6797368421053</v>
      </c>
      <c r="N224" s="1">
        <v>1503.557612781955</v>
      </c>
    </row>
    <row r="225" spans="1:14" x14ac:dyDescent="0.3">
      <c r="A225" t="s">
        <v>33</v>
      </c>
      <c r="B225">
        <v>41048</v>
      </c>
      <c r="C225" s="1">
        <v>3960.2982025677602</v>
      </c>
      <c r="D225" s="1">
        <v>3995.6655206847363</v>
      </c>
      <c r="E225" s="1">
        <v>4010.8240941512126</v>
      </c>
      <c r="F225" s="1">
        <v>3995.1946362339513</v>
      </c>
      <c r="G225" s="1">
        <v>3993.1962482168328</v>
      </c>
      <c r="H225" s="1">
        <v>4024.8289300998576</v>
      </c>
      <c r="I225" s="1">
        <v>4030.3548216833096</v>
      </c>
      <c r="J225" s="1">
        <v>4021.46</v>
      </c>
      <c r="K225" s="1">
        <v>4008.7237517831668</v>
      </c>
      <c r="L225" s="1">
        <v>3989.4082168330956</v>
      </c>
      <c r="M225" s="1">
        <v>3968.0926818830239</v>
      </c>
      <c r="N225" s="1">
        <v>3949.3030385164052</v>
      </c>
    </row>
    <row r="226" spans="1:14" x14ac:dyDescent="0.3">
      <c r="A226" t="s">
        <v>33</v>
      </c>
      <c r="B226">
        <v>41063</v>
      </c>
      <c r="C226" s="1">
        <v>936.87365439093492</v>
      </c>
      <c r="D226" s="1">
        <v>911.51886685552404</v>
      </c>
      <c r="E226" s="1">
        <v>894.66957507082157</v>
      </c>
      <c r="F226" s="1">
        <v>878.31478753541069</v>
      </c>
      <c r="G226" s="1">
        <v>872.52985835694051</v>
      </c>
      <c r="H226" s="1">
        <v>875.99218130311613</v>
      </c>
      <c r="I226" s="1">
        <v>877.63739376770536</v>
      </c>
      <c r="J226" s="1">
        <v>882.96</v>
      </c>
      <c r="K226" s="1">
        <v>892.52985835694051</v>
      </c>
      <c r="L226" s="1">
        <v>896.09971671388098</v>
      </c>
      <c r="M226" s="1">
        <v>894.45450424929186</v>
      </c>
      <c r="N226" s="1">
        <v>888.5620396600566</v>
      </c>
    </row>
    <row r="227" spans="1:14" x14ac:dyDescent="0.3">
      <c r="A227" t="s">
        <v>33</v>
      </c>
      <c r="B227">
        <v>41081</v>
      </c>
      <c r="C227" s="1">
        <v>2633.8674850299403</v>
      </c>
      <c r="D227" s="1">
        <v>2608.097125748503</v>
      </c>
      <c r="E227" s="1">
        <v>2580.7860479041915</v>
      </c>
      <c r="F227" s="1">
        <v>2543.0779041916167</v>
      </c>
      <c r="G227" s="1">
        <v>2532.9598802395212</v>
      </c>
      <c r="H227" s="1">
        <v>2473.1337125748505</v>
      </c>
      <c r="I227" s="1">
        <v>2471.9598802395212</v>
      </c>
      <c r="J227" s="1">
        <v>2455.5500000000002</v>
      </c>
      <c r="K227" s="1">
        <v>2418.2581437125746</v>
      </c>
      <c r="L227" s="1">
        <v>2424.0843113772453</v>
      </c>
      <c r="M227" s="1">
        <v>2437.910479041916</v>
      </c>
      <c r="N227" s="1">
        <v>2440.500598802395</v>
      </c>
    </row>
    <row r="228" spans="1:14" x14ac:dyDescent="0.3">
      <c r="A228" t="s">
        <v>33</v>
      </c>
      <c r="B228">
        <v>41082</v>
      </c>
      <c r="C228" s="1">
        <v>2321.0223216783215</v>
      </c>
      <c r="D228" s="1">
        <v>2327.4774825174827</v>
      </c>
      <c r="E228" s="1">
        <v>2334.3339860139859</v>
      </c>
      <c r="F228" s="1">
        <v>2324.5043916083914</v>
      </c>
      <c r="G228" s="1">
        <v>2314.5043916083914</v>
      </c>
      <c r="H228" s="1">
        <v>2286.8743496503494</v>
      </c>
      <c r="I228" s="1">
        <v>2263.2173986013986</v>
      </c>
      <c r="J228" s="1">
        <v>2222.7600000000002</v>
      </c>
      <c r="K228" s="1">
        <v>2216.2465454545454</v>
      </c>
      <c r="L228" s="1">
        <v>2210.7039440559438</v>
      </c>
      <c r="M228" s="1">
        <v>2213.7039440559438</v>
      </c>
      <c r="N228" s="1">
        <v>2190.7039440559438</v>
      </c>
    </row>
    <row r="229" spans="1:14" x14ac:dyDescent="0.3">
      <c r="A229" t="s">
        <v>33</v>
      </c>
      <c r="B229">
        <v>42003</v>
      </c>
      <c r="C229" s="1">
        <v>1386.9472000000001</v>
      </c>
      <c r="D229" s="1">
        <v>1389.0128</v>
      </c>
      <c r="E229" s="1">
        <v>1396.6112000000001</v>
      </c>
      <c r="F229" s="1">
        <v>1377.9104</v>
      </c>
      <c r="G229" s="1">
        <v>1362.3776</v>
      </c>
      <c r="H229" s="1">
        <v>1348.0927999999999</v>
      </c>
      <c r="I229" s="1">
        <v>1314.4576</v>
      </c>
      <c r="J229" s="1">
        <v>1293.6399999999999</v>
      </c>
      <c r="K229" s="1">
        <v>1271.5232000000001</v>
      </c>
      <c r="L229" s="1">
        <v>1262.7568000000001</v>
      </c>
      <c r="M229" s="1">
        <v>1269.3920000000001</v>
      </c>
      <c r="N229" s="1">
        <v>1267.2096000000001</v>
      </c>
    </row>
    <row r="230" spans="1:14" x14ac:dyDescent="0.3">
      <c r="A230" t="s">
        <v>33</v>
      </c>
      <c r="B230">
        <v>42004</v>
      </c>
      <c r="C230" s="1">
        <v>1421.3519736842104</v>
      </c>
      <c r="D230" s="1">
        <v>1367.9506578947369</v>
      </c>
      <c r="E230" s="1">
        <v>1353.75</v>
      </c>
      <c r="F230" s="1">
        <v>1330.4703947368421</v>
      </c>
      <c r="G230" s="1">
        <v>1306.9095394736842</v>
      </c>
      <c r="H230" s="1">
        <v>1284.9901315789475</v>
      </c>
      <c r="I230" s="1">
        <v>1268.0296052631579</v>
      </c>
      <c r="J230" s="1">
        <v>1253.75</v>
      </c>
      <c r="K230" s="1">
        <v>1248.110197368421</v>
      </c>
      <c r="L230" s="1">
        <v>1248.8700657894738</v>
      </c>
      <c r="M230" s="1">
        <v>1241.6299342105262</v>
      </c>
      <c r="N230" s="1">
        <v>1241.0296052631579</v>
      </c>
    </row>
    <row r="231" spans="1:14" x14ac:dyDescent="0.3">
      <c r="A231" t="s">
        <v>33</v>
      </c>
      <c r="B231">
        <v>42006</v>
      </c>
      <c r="C231" s="1">
        <v>4566.9965169980751</v>
      </c>
      <c r="D231" s="1">
        <v>4545.033797305965</v>
      </c>
      <c r="E231" s="1">
        <v>4479.6727774214241</v>
      </c>
      <c r="F231" s="1">
        <v>4420.1914175753691</v>
      </c>
      <c r="G231" s="1">
        <v>4417.3863181526622</v>
      </c>
      <c r="H231" s="1">
        <v>4368.9880179602314</v>
      </c>
      <c r="I231" s="1">
        <v>4356.8591789608727</v>
      </c>
      <c r="J231" s="1">
        <v>4329.6099999999997</v>
      </c>
      <c r="K231" s="1">
        <v>4308.1286401539446</v>
      </c>
      <c r="L231" s="1">
        <v>4301.8133996151373</v>
      </c>
      <c r="M231" s="1">
        <v>4294.979518922386</v>
      </c>
      <c r="N231" s="1">
        <v>4309.1456382296346</v>
      </c>
    </row>
    <row r="232" spans="1:14" x14ac:dyDescent="0.3">
      <c r="A232" t="s">
        <v>33</v>
      </c>
      <c r="B232">
        <v>42008</v>
      </c>
      <c r="C232" s="1">
        <v>2572.4960299625468</v>
      </c>
      <c r="D232" s="1">
        <v>2538.4848938826467</v>
      </c>
      <c r="E232" s="1">
        <v>2478.9681897627966</v>
      </c>
      <c r="F232" s="1">
        <v>2425.3229463171037</v>
      </c>
      <c r="G232" s="1">
        <v>2389.2475405742821</v>
      </c>
      <c r="H232" s="1">
        <v>2364.7852434456927</v>
      </c>
      <c r="I232" s="1">
        <v>2324.8927840199749</v>
      </c>
      <c r="J232" s="1">
        <v>2292.14</v>
      </c>
      <c r="K232" s="1">
        <v>2244.4947565543071</v>
      </c>
      <c r="L232" s="1">
        <v>2237.1721348314604</v>
      </c>
      <c r="M232" s="1">
        <v>2221.4193508114859</v>
      </c>
      <c r="N232" s="1">
        <v>2231.8173782771537</v>
      </c>
    </row>
    <row r="233" spans="1:14" x14ac:dyDescent="0.3">
      <c r="A233" t="s">
        <v>33</v>
      </c>
      <c r="B233">
        <v>42010</v>
      </c>
      <c r="C233" s="1">
        <v>1193.4937532808399</v>
      </c>
      <c r="D233" s="1">
        <v>1159.0645669291339</v>
      </c>
      <c r="E233" s="1">
        <v>1119.9529658792651</v>
      </c>
      <c r="F233" s="1">
        <v>1098.9872965879265</v>
      </c>
      <c r="G233" s="1">
        <v>1077.1289238845145</v>
      </c>
      <c r="H233" s="1">
        <v>1080.6310761154855</v>
      </c>
      <c r="I233" s="1">
        <v>1063.7383727034121</v>
      </c>
      <c r="J233" s="1">
        <v>1051.8800000000001</v>
      </c>
      <c r="K233" s="1">
        <v>1029.7727034120735</v>
      </c>
      <c r="L233" s="1">
        <v>1018.9143307086614</v>
      </c>
      <c r="M233" s="1">
        <v>1002.0559580052493</v>
      </c>
      <c r="N233" s="1">
        <v>998.8413648293963</v>
      </c>
    </row>
    <row r="234" spans="1:14" x14ac:dyDescent="0.3">
      <c r="A234" t="s">
        <v>33</v>
      </c>
      <c r="B234">
        <v>42011</v>
      </c>
      <c r="C234" s="1">
        <v>1770.9947140381282</v>
      </c>
      <c r="D234" s="1">
        <v>1718.2523570190642</v>
      </c>
      <c r="E234" s="1">
        <v>1676.8308318890813</v>
      </c>
      <c r="F234" s="1">
        <v>1650.500623916811</v>
      </c>
      <c r="G234" s="1">
        <v>1631.1610398613518</v>
      </c>
      <c r="H234" s="1">
        <v>1621.500623916811</v>
      </c>
      <c r="I234" s="1">
        <v>1601.2804852686309</v>
      </c>
      <c r="J234" s="1">
        <v>1565.51</v>
      </c>
      <c r="K234" s="1">
        <v>1544.5193760831889</v>
      </c>
      <c r="L234" s="1">
        <v>1536.0790987868286</v>
      </c>
      <c r="M234" s="1">
        <v>1540.7395147313691</v>
      </c>
      <c r="N234" s="1">
        <v>1527.2898613518198</v>
      </c>
    </row>
    <row r="235" spans="1:14" x14ac:dyDescent="0.3">
      <c r="A235" t="s">
        <v>33</v>
      </c>
      <c r="B235">
        <v>42023</v>
      </c>
      <c r="C235" s="1">
        <v>1168.8807853403141</v>
      </c>
      <c r="D235" s="1">
        <v>1154.5253403141362</v>
      </c>
      <c r="E235" s="1">
        <v>1150.8665968586388</v>
      </c>
      <c r="F235" s="1">
        <v>1144.8144502617802</v>
      </c>
      <c r="G235" s="1">
        <v>1121.970890052356</v>
      </c>
      <c r="H235" s="1">
        <v>1113.2078534031414</v>
      </c>
      <c r="I235" s="1">
        <v>1101.26</v>
      </c>
      <c r="J235" s="1">
        <v>1093.26</v>
      </c>
      <c r="K235" s="1">
        <v>1081.4448167539267</v>
      </c>
      <c r="L235" s="1">
        <v>1081.8524083769635</v>
      </c>
      <c r="M235" s="1">
        <v>1065.2078534031414</v>
      </c>
      <c r="N235" s="1">
        <v>1066.1415183246072</v>
      </c>
    </row>
    <row r="236" spans="1:14" x14ac:dyDescent="0.3">
      <c r="A236" t="s">
        <v>33</v>
      </c>
      <c r="B236">
        <v>42025</v>
      </c>
      <c r="C236" s="1">
        <v>2369.1062740076823</v>
      </c>
      <c r="D236" s="1">
        <v>2326.5731113956467</v>
      </c>
      <c r="E236" s="1">
        <v>2284.8643533930858</v>
      </c>
      <c r="F236" s="1">
        <v>2249.98</v>
      </c>
      <c r="G236" s="1">
        <v>2218.4510883482717</v>
      </c>
      <c r="H236" s="1">
        <v>2178.6266837387966</v>
      </c>
      <c r="I236" s="1">
        <v>2160.5089116517283</v>
      </c>
      <c r="J236" s="1">
        <v>2146.98</v>
      </c>
      <c r="K236" s="1">
        <v>2130.5089116517283</v>
      </c>
      <c r="L236" s="1">
        <v>2127.568860435339</v>
      </c>
      <c r="M236" s="1">
        <v>2126.0977720870678</v>
      </c>
      <c r="N236" s="1">
        <v>2114.3333162612034</v>
      </c>
    </row>
    <row r="237" spans="1:14" x14ac:dyDescent="0.3">
      <c r="A237" t="s">
        <v>33</v>
      </c>
      <c r="B237">
        <v>42026</v>
      </c>
      <c r="C237" s="1">
        <v>1072.6588235294116</v>
      </c>
      <c r="D237" s="1">
        <v>1047.7815126050421</v>
      </c>
      <c r="E237" s="1">
        <v>1027.8857142857144</v>
      </c>
      <c r="F237" s="1">
        <v>1020.1680672268908</v>
      </c>
      <c r="G237" s="1">
        <v>1014.290756302521</v>
      </c>
      <c r="H237" s="1">
        <v>1009.1680672268908</v>
      </c>
      <c r="I237" s="1">
        <v>1000.8</v>
      </c>
      <c r="J237" s="1">
        <v>1003.8</v>
      </c>
      <c r="K237" s="1">
        <v>1005.4319327731092</v>
      </c>
      <c r="L237" s="1">
        <v>988.67731092436975</v>
      </c>
      <c r="M237" s="1">
        <v>987.67731092436975</v>
      </c>
      <c r="N237" s="1">
        <v>988.30924369747902</v>
      </c>
    </row>
    <row r="238" spans="1:14" x14ac:dyDescent="0.3">
      <c r="A238" t="s">
        <v>33</v>
      </c>
      <c r="B238">
        <v>42028</v>
      </c>
      <c r="C238" s="1">
        <v>2414.4802362204723</v>
      </c>
      <c r="D238" s="1">
        <v>2387.1264173228346</v>
      </c>
      <c r="E238" s="1">
        <v>2336.772598425197</v>
      </c>
      <c r="F238" s="1">
        <v>2294.3154724409451</v>
      </c>
      <c r="G238" s="1">
        <v>2263.2979133858266</v>
      </c>
      <c r="H238" s="1">
        <v>2219.5220866141731</v>
      </c>
      <c r="I238" s="1">
        <v>2192.6341732283463</v>
      </c>
      <c r="J238" s="1">
        <v>2167.41</v>
      </c>
      <c r="K238" s="1">
        <v>2149.41</v>
      </c>
      <c r="L238" s="1">
        <v>2140.2979133858266</v>
      </c>
      <c r="M238" s="1">
        <v>2131.5308661417321</v>
      </c>
      <c r="N238" s="1">
        <v>2144.6517322834643</v>
      </c>
    </row>
    <row r="239" spans="1:14" x14ac:dyDescent="0.3">
      <c r="A239" t="s">
        <v>33</v>
      </c>
      <c r="B239">
        <v>43002</v>
      </c>
      <c r="C239" s="1">
        <v>1357.3506600000001</v>
      </c>
      <c r="D239" s="1">
        <v>1357.1127799999999</v>
      </c>
      <c r="E239" s="1">
        <v>1357.1451</v>
      </c>
      <c r="F239" s="1">
        <v>1348.51</v>
      </c>
      <c r="G239" s="1">
        <v>1355.2397999999998</v>
      </c>
      <c r="H239" s="1">
        <v>1348.62086</v>
      </c>
      <c r="I239" s="1">
        <v>1337.4938400000001</v>
      </c>
      <c r="J239" s="1">
        <v>1346.51</v>
      </c>
      <c r="K239" s="1">
        <v>1369.7802000000001</v>
      </c>
      <c r="L239" s="1">
        <v>1365.9072200000001</v>
      </c>
      <c r="M239" s="1">
        <v>1360.03424</v>
      </c>
      <c r="N239" s="1">
        <v>1364.65318</v>
      </c>
    </row>
    <row r="240" spans="1:14" x14ac:dyDescent="0.3">
      <c r="A240" t="s">
        <v>33</v>
      </c>
      <c r="B240">
        <v>43005</v>
      </c>
      <c r="C240" s="1">
        <v>2195.8699354838709</v>
      </c>
      <c r="D240" s="1">
        <v>2175.6589419354841</v>
      </c>
      <c r="E240" s="1">
        <v>2152.970993548387</v>
      </c>
      <c r="F240" s="1">
        <v>2135.3929806451615</v>
      </c>
      <c r="G240" s="1">
        <v>2136.6039741935483</v>
      </c>
      <c r="H240" s="1">
        <v>2135.5534451612903</v>
      </c>
      <c r="I240" s="1">
        <v>2132.920464516129</v>
      </c>
      <c r="J240" s="1">
        <v>2130.7600000000002</v>
      </c>
      <c r="K240" s="1">
        <v>2121.549006451613</v>
      </c>
      <c r="L240" s="1">
        <v>2117.920464516129</v>
      </c>
      <c r="M240" s="1">
        <v>2126.5029161290322</v>
      </c>
      <c r="N240" s="1">
        <v>2147.7688774193548</v>
      </c>
    </row>
    <row r="241" spans="1:14" x14ac:dyDescent="0.3">
      <c r="A241" t="s">
        <v>33</v>
      </c>
      <c r="B241">
        <v>43007</v>
      </c>
      <c r="C241" s="1">
        <v>541.68615384615384</v>
      </c>
      <c r="D241" s="1">
        <v>536.67538461538459</v>
      </c>
      <c r="E241" s="1">
        <v>530.56307692307689</v>
      </c>
      <c r="F241" s="1">
        <v>525.78769230769228</v>
      </c>
      <c r="G241" s="1">
        <v>522.11384615384623</v>
      </c>
      <c r="H241" s="1">
        <v>518.11384615384623</v>
      </c>
      <c r="I241" s="1">
        <v>518.4507692307692</v>
      </c>
      <c r="J241" s="1">
        <v>513.9</v>
      </c>
      <c r="K241" s="1">
        <v>517.34923076923076</v>
      </c>
      <c r="L241" s="1">
        <v>526.02307692307693</v>
      </c>
      <c r="M241" s="1">
        <v>523.79846153846154</v>
      </c>
      <c r="N241" s="1">
        <v>524.91076923076923</v>
      </c>
    </row>
    <row r="242" spans="1:14" x14ac:dyDescent="0.3">
      <c r="A242" t="s">
        <v>33</v>
      </c>
      <c r="B242">
        <v>43010</v>
      </c>
      <c r="C242" s="1">
        <v>2120.7695705521473</v>
      </c>
      <c r="D242" s="1">
        <v>2089.7900613496931</v>
      </c>
      <c r="E242" s="1">
        <v>2065.5092024539877</v>
      </c>
      <c r="F242" s="1">
        <v>2030.5092024539877</v>
      </c>
      <c r="G242" s="1">
        <v>2027.2968098159508</v>
      </c>
      <c r="H242" s="1">
        <v>2003.1323926380369</v>
      </c>
      <c r="I242" s="1">
        <v>1961.8995092024538</v>
      </c>
      <c r="J242" s="1">
        <v>1924.92</v>
      </c>
      <c r="K242" s="1">
        <v>1915.92</v>
      </c>
      <c r="L242" s="1">
        <v>1913.2008588957056</v>
      </c>
      <c r="M242" s="1">
        <v>1893.6666257668712</v>
      </c>
      <c r="N242" s="1">
        <v>1888.7146012269939</v>
      </c>
    </row>
    <row r="243" spans="1:14" x14ac:dyDescent="0.3">
      <c r="A243" t="s">
        <v>33</v>
      </c>
      <c r="B243">
        <v>43014</v>
      </c>
      <c r="C243" s="1">
        <v>683.04442553191484</v>
      </c>
      <c r="D243" s="1">
        <v>676.78012765957442</v>
      </c>
      <c r="E243" s="1">
        <v>670.66519148936163</v>
      </c>
      <c r="F243" s="1">
        <v>665.01</v>
      </c>
      <c r="G243" s="1">
        <v>659.09051063829793</v>
      </c>
      <c r="H243" s="1">
        <v>653.09051063829793</v>
      </c>
      <c r="I243" s="1">
        <v>653.55025531914896</v>
      </c>
      <c r="J243" s="1">
        <v>648.01</v>
      </c>
      <c r="K243" s="1">
        <v>652.69961702127659</v>
      </c>
      <c r="L243" s="1">
        <v>661.3892340425532</v>
      </c>
      <c r="M243" s="1">
        <v>660.27429787234041</v>
      </c>
      <c r="N243" s="1">
        <v>661.27429787234041</v>
      </c>
    </row>
    <row r="244" spans="1:14" x14ac:dyDescent="0.3">
      <c r="A244" t="s">
        <v>33</v>
      </c>
      <c r="B244">
        <v>43018</v>
      </c>
      <c r="C244" s="1">
        <v>1406.8567773437499</v>
      </c>
      <c r="D244" s="1">
        <v>1396.5274218750001</v>
      </c>
      <c r="E244" s="1">
        <v>1375.9904296875</v>
      </c>
      <c r="F244" s="1">
        <v>1355.7589257812501</v>
      </c>
      <c r="G244" s="1">
        <v>1352.7708593749999</v>
      </c>
      <c r="H244" s="1">
        <v>1356.9904296875</v>
      </c>
      <c r="I244" s="1">
        <v>1365.4295703124999</v>
      </c>
      <c r="J244" s="1">
        <v>1360.21</v>
      </c>
      <c r="K244" s="1">
        <v>1348.3317187500002</v>
      </c>
      <c r="L244" s="1">
        <v>1365.649140625</v>
      </c>
      <c r="M244" s="1">
        <v>1361.1980664062498</v>
      </c>
      <c r="N244" s="1">
        <v>1369.6252734375</v>
      </c>
    </row>
    <row r="245" spans="1:14" x14ac:dyDescent="0.3">
      <c r="A245" t="s">
        <v>33</v>
      </c>
      <c r="B245">
        <v>44012</v>
      </c>
      <c r="C245" s="1">
        <v>1468.94</v>
      </c>
      <c r="D245" s="1">
        <v>1447.4042105263156</v>
      </c>
      <c r="E245" s="1">
        <v>1427.2110526315789</v>
      </c>
      <c r="F245" s="1">
        <v>1413.1736842105263</v>
      </c>
      <c r="G245" s="1">
        <v>1384.56</v>
      </c>
      <c r="H245" s="1">
        <v>1384.5973684210526</v>
      </c>
      <c r="I245" s="1">
        <v>1371.0584210526317</v>
      </c>
      <c r="J245" s="1">
        <v>1347.75</v>
      </c>
      <c r="K245" s="1">
        <v>1356.5194736842104</v>
      </c>
      <c r="L245" s="1">
        <v>1344.0210526315791</v>
      </c>
      <c r="M245" s="1">
        <v>1336.366842105263</v>
      </c>
      <c r="N245" s="1">
        <v>1338.366842105263</v>
      </c>
    </row>
    <row r="246" spans="1:14" x14ac:dyDescent="0.3">
      <c r="A246" t="s">
        <v>33</v>
      </c>
      <c r="B246">
        <v>44013</v>
      </c>
      <c r="C246" s="1">
        <v>2311.0376232616941</v>
      </c>
      <c r="D246" s="1">
        <v>2309.356308470291</v>
      </c>
      <c r="E246" s="1">
        <v>2298.356308470291</v>
      </c>
      <c r="F246" s="1">
        <v>2266.2964348925411</v>
      </c>
      <c r="G246" s="1">
        <v>2251.694310998736</v>
      </c>
      <c r="H246" s="1">
        <v>2265.6344374209862</v>
      </c>
      <c r="I246" s="1">
        <v>2266.8633122629581</v>
      </c>
      <c r="J246" s="1">
        <v>2273.52</v>
      </c>
      <c r="K246" s="1">
        <v>2265.4055625790138</v>
      </c>
      <c r="L246" s="1">
        <v>2240.9478128950695</v>
      </c>
      <c r="M246" s="1">
        <v>2220.9178761061949</v>
      </c>
      <c r="N246" s="1">
        <v>2201.8034386852087</v>
      </c>
    </row>
    <row r="247" spans="1:14" x14ac:dyDescent="0.3">
      <c r="A247" t="s">
        <v>33</v>
      </c>
      <c r="B247">
        <v>44019</v>
      </c>
      <c r="C247" s="1">
        <v>4107.2145034642035</v>
      </c>
      <c r="D247" s="1">
        <v>4016.2879060816012</v>
      </c>
      <c r="E247" s="1">
        <v>3943.6050577367205</v>
      </c>
      <c r="F247" s="1">
        <v>3889.1416859122401</v>
      </c>
      <c r="G247" s="1">
        <v>3840.1661046959198</v>
      </c>
      <c r="H247" s="1">
        <v>3813.1172671285603</v>
      </c>
      <c r="I247" s="1">
        <v>3726.1416859122401</v>
      </c>
      <c r="J247" s="1">
        <v>3682.41</v>
      </c>
      <c r="K247" s="1">
        <v>3692.2147959969207</v>
      </c>
      <c r="L247" s="1">
        <v>3695.8976443418014</v>
      </c>
      <c r="M247" s="1">
        <v>3704.8243879907623</v>
      </c>
      <c r="N247" s="1">
        <v>3735.0682832948423</v>
      </c>
    </row>
    <row r="248" spans="1:14" x14ac:dyDescent="0.3">
      <c r="A248" t="s">
        <v>33</v>
      </c>
      <c r="B248">
        <v>44020</v>
      </c>
      <c r="C248" s="1">
        <v>1230.8812064965198</v>
      </c>
      <c r="D248" s="1">
        <v>1251.6518561484918</v>
      </c>
      <c r="E248" s="1">
        <v>1254.3307424593968</v>
      </c>
      <c r="F248" s="1">
        <v>1255.1105568445475</v>
      </c>
      <c r="G248" s="1">
        <v>1268.4591647331786</v>
      </c>
      <c r="H248" s="1">
        <v>1266.4683294663573</v>
      </c>
      <c r="I248" s="1">
        <v>1264.4591647331786</v>
      </c>
      <c r="J248" s="1">
        <v>1255.45</v>
      </c>
      <c r="K248" s="1">
        <v>1240.2389791183296</v>
      </c>
      <c r="L248" s="1">
        <v>1234.5784222737818</v>
      </c>
      <c r="M248" s="1">
        <v>1205.0371229698376</v>
      </c>
      <c r="N248" s="1">
        <v>1183.6059164733178</v>
      </c>
    </row>
    <row r="249" spans="1:14" x14ac:dyDescent="0.3">
      <c r="A249" t="s">
        <v>33</v>
      </c>
      <c r="B249">
        <v>44021</v>
      </c>
      <c r="C249" s="1">
        <v>28455.643069336227</v>
      </c>
      <c r="D249" s="1">
        <v>28272.083734096064</v>
      </c>
      <c r="E249" s="1">
        <v>28109.509255350626</v>
      </c>
      <c r="F249" s="1">
        <v>27957.983436236314</v>
      </c>
      <c r="G249" s="1">
        <v>27869.782840516818</v>
      </c>
      <c r="H249" s="1">
        <v>27874.70687247263</v>
      </c>
      <c r="I249" s="1">
        <v>27801.445452214222</v>
      </c>
      <c r="J249" s="1">
        <v>27747.260000000002</v>
      </c>
      <c r="K249" s="1">
        <v>27686.636861623432</v>
      </c>
      <c r="L249" s="1">
        <v>27642.3267817339</v>
      </c>
      <c r="M249" s="1">
        <v>27551.454388006707</v>
      </c>
      <c r="N249" s="1">
        <v>27510.980207121018</v>
      </c>
    </row>
    <row r="250" spans="1:14" x14ac:dyDescent="0.3">
      <c r="A250" t="s">
        <v>33</v>
      </c>
      <c r="B250">
        <v>44034</v>
      </c>
      <c r="C250" s="1">
        <v>2598.0737907761531</v>
      </c>
      <c r="D250" s="1">
        <v>2605.5778177727784</v>
      </c>
      <c r="E250" s="1">
        <v>2569.4377165354331</v>
      </c>
      <c r="F250" s="1">
        <v>2552.221946006749</v>
      </c>
      <c r="G250" s="1">
        <v>2534.6180877390325</v>
      </c>
      <c r="H250" s="1">
        <v>2509.7581889763778</v>
      </c>
      <c r="I250" s="1">
        <v>2520.3701012373454</v>
      </c>
      <c r="J250" s="1">
        <v>2518.23</v>
      </c>
      <c r="K250" s="1">
        <v>2540.4618785151856</v>
      </c>
      <c r="L250" s="1">
        <v>2525.9497975253094</v>
      </c>
      <c r="M250" s="1">
        <v>2510.0818447694037</v>
      </c>
      <c r="N250" s="1">
        <v>2500.7179190101238</v>
      </c>
    </row>
    <row r="251" spans="1:14" x14ac:dyDescent="0.3">
      <c r="A251" t="s">
        <v>33</v>
      </c>
      <c r="B251">
        <v>44040</v>
      </c>
      <c r="C251" s="1">
        <v>1481.1427966101696</v>
      </c>
      <c r="D251" s="1">
        <v>1475.0305508474576</v>
      </c>
      <c r="E251" s="1">
        <v>1479.9183050847457</v>
      </c>
      <c r="F251" s="1">
        <v>1473.776906779661</v>
      </c>
      <c r="G251" s="1">
        <v>1471.2550423728812</v>
      </c>
      <c r="H251" s="1">
        <v>1463.7477542372881</v>
      </c>
      <c r="I251" s="1">
        <v>1454.3672881355933</v>
      </c>
      <c r="J251" s="1">
        <v>1446.8600000000001</v>
      </c>
      <c r="K251" s="1">
        <v>1450.3672881355933</v>
      </c>
      <c r="L251" s="1">
        <v>1443.7477542372881</v>
      </c>
      <c r="M251" s="1">
        <v>1432.1282203389831</v>
      </c>
      <c r="N251" s="1">
        <v>1431.508686440678</v>
      </c>
    </row>
    <row r="252" spans="1:14" x14ac:dyDescent="0.3">
      <c r="A252" t="s">
        <v>33</v>
      </c>
      <c r="B252">
        <v>44043</v>
      </c>
      <c r="C252" s="1">
        <v>3103.3257142857142</v>
      </c>
      <c r="D252" s="1">
        <v>3100.9742857142855</v>
      </c>
      <c r="E252" s="1">
        <v>3081.2</v>
      </c>
      <c r="F252" s="1">
        <v>3030.037142857143</v>
      </c>
      <c r="G252" s="1">
        <v>3011.7571428571428</v>
      </c>
      <c r="H252" s="1">
        <v>2988.0085714285715</v>
      </c>
      <c r="I252" s="1">
        <v>2957.954285714286</v>
      </c>
      <c r="J252" s="1">
        <v>2923.7200000000003</v>
      </c>
      <c r="K252" s="1">
        <v>2920.017142857143</v>
      </c>
      <c r="L252" s="1">
        <v>2889.1342857142854</v>
      </c>
      <c r="M252" s="1">
        <v>2849.962857142857</v>
      </c>
      <c r="N252" s="1">
        <v>2819.1971428571428</v>
      </c>
    </row>
    <row r="253" spans="1:14" x14ac:dyDescent="0.3">
      <c r="A253" t="s">
        <v>33</v>
      </c>
      <c r="B253">
        <v>44045</v>
      </c>
      <c r="C253" s="1">
        <v>641.74310638297879</v>
      </c>
      <c r="D253" s="1">
        <v>646.59114893617016</v>
      </c>
      <c r="E253" s="1">
        <v>641.47</v>
      </c>
      <c r="F253" s="1">
        <v>638.47</v>
      </c>
      <c r="G253" s="1">
        <v>635.10655319148941</v>
      </c>
      <c r="H253" s="1">
        <v>640.22770212765954</v>
      </c>
      <c r="I253" s="1">
        <v>642.47</v>
      </c>
      <c r="J253" s="1">
        <v>648.47</v>
      </c>
      <c r="K253" s="1">
        <v>652.95459574468077</v>
      </c>
      <c r="L253" s="1">
        <v>656.07574468085113</v>
      </c>
      <c r="M253" s="1">
        <v>656.68148936170212</v>
      </c>
      <c r="N253" s="1">
        <v>660.80263829787236</v>
      </c>
    </row>
    <row r="254" spans="1:14" x14ac:dyDescent="0.3">
      <c r="A254" t="s">
        <v>33</v>
      </c>
      <c r="B254">
        <v>44048</v>
      </c>
      <c r="C254" s="1">
        <v>1207.7318382352942</v>
      </c>
      <c r="D254" s="1">
        <v>1229.6497058823529</v>
      </c>
      <c r="E254" s="1">
        <v>1229.465588235294</v>
      </c>
      <c r="F254" s="1">
        <v>1213.8338235294118</v>
      </c>
      <c r="G254" s="1">
        <v>1196.6100000000001</v>
      </c>
      <c r="H254" s="1">
        <v>1198.7119852941178</v>
      </c>
      <c r="I254" s="1">
        <v>1188.1199264705883</v>
      </c>
      <c r="J254" s="1">
        <v>1176.6100000000001</v>
      </c>
      <c r="K254" s="1">
        <v>1174.9980882352941</v>
      </c>
      <c r="L254" s="1">
        <v>1158.4881617647059</v>
      </c>
      <c r="M254" s="1">
        <v>1140.4683088235295</v>
      </c>
      <c r="N254" s="1">
        <v>1127.1623529411766</v>
      </c>
    </row>
    <row r="255" spans="1:14" x14ac:dyDescent="0.3">
      <c r="A255" t="s">
        <v>33</v>
      </c>
      <c r="B255">
        <v>44052</v>
      </c>
      <c r="C255" s="1">
        <v>1463.1376495726495</v>
      </c>
      <c r="D255" s="1">
        <v>1450.94452991453</v>
      </c>
      <c r="E255" s="1">
        <v>1430.7136752136753</v>
      </c>
      <c r="F255" s="1">
        <v>1421.1365384615383</v>
      </c>
      <c r="G255" s="1">
        <v>1403.4051282051282</v>
      </c>
      <c r="H255" s="1">
        <v>1381.8279914529915</v>
      </c>
      <c r="I255" s="1">
        <v>1370.2508547008547</v>
      </c>
      <c r="J255" s="1">
        <v>1342.02</v>
      </c>
      <c r="K255" s="1">
        <v>1333.4817094017094</v>
      </c>
      <c r="L255" s="1">
        <v>1328.2508547008547</v>
      </c>
      <c r="M255" s="1">
        <v>1317.9434188034188</v>
      </c>
      <c r="N255" s="1">
        <v>1319.2897008547009</v>
      </c>
    </row>
    <row r="256" spans="1:14" x14ac:dyDescent="0.3">
      <c r="A256" t="s">
        <v>33</v>
      </c>
      <c r="B256">
        <v>44064</v>
      </c>
      <c r="C256" s="1">
        <v>1163.9802645502646</v>
      </c>
      <c r="D256" s="1">
        <v>1145.3924338624338</v>
      </c>
      <c r="E256" s="1">
        <v>1135.2630423280423</v>
      </c>
      <c r="F256" s="1">
        <v>1123.2981746031746</v>
      </c>
      <c r="G256" s="1">
        <v>1115.3924338624338</v>
      </c>
      <c r="H256" s="1">
        <v>1111.4275661375661</v>
      </c>
      <c r="I256" s="1">
        <v>1109.1687830687831</v>
      </c>
      <c r="J256" s="1">
        <v>1089.9099999999999</v>
      </c>
      <c r="K256" s="1">
        <v>1089.3924338624338</v>
      </c>
      <c r="L256" s="1">
        <v>1098.7806084656086</v>
      </c>
      <c r="M256" s="1">
        <v>1091.5569576719577</v>
      </c>
      <c r="N256" s="1">
        <v>1097.6863492063492</v>
      </c>
    </row>
    <row r="257" spans="1:14" x14ac:dyDescent="0.3">
      <c r="A257" t="s">
        <v>33</v>
      </c>
      <c r="B257">
        <v>44073</v>
      </c>
      <c r="C257" s="1">
        <v>949.92653061224496</v>
      </c>
      <c r="D257" s="1">
        <v>956.11836734693884</v>
      </c>
      <c r="E257" s="1">
        <v>947.99918367346936</v>
      </c>
      <c r="F257" s="1">
        <v>943.88</v>
      </c>
      <c r="G257" s="1">
        <v>939.40326530612242</v>
      </c>
      <c r="H257" s="1">
        <v>945.5224489795919</v>
      </c>
      <c r="I257" s="1">
        <v>947.88</v>
      </c>
      <c r="J257" s="1">
        <v>958.88</v>
      </c>
      <c r="K257" s="1">
        <v>964.5951020408163</v>
      </c>
      <c r="L257" s="1">
        <v>969.83346938775503</v>
      </c>
      <c r="M257" s="1">
        <v>969.66775510204081</v>
      </c>
      <c r="N257" s="1">
        <v>974.66775510204081</v>
      </c>
    </row>
    <row r="258" spans="1:14" x14ac:dyDescent="0.3">
      <c r="A258" t="s">
        <v>33</v>
      </c>
      <c r="B258">
        <v>44081</v>
      </c>
      <c r="C258" s="1">
        <v>1642.7818902439026</v>
      </c>
      <c r="D258" s="1">
        <v>1625.5651829268293</v>
      </c>
      <c r="E258" s="1">
        <v>1576.2401219512194</v>
      </c>
      <c r="F258" s="1">
        <v>1547.2697154471543</v>
      </c>
      <c r="G258" s="1">
        <v>1525.9298577235772</v>
      </c>
      <c r="H258" s="1">
        <v>1485.437256097561</v>
      </c>
      <c r="I258" s="1">
        <v>1471.0826016260162</v>
      </c>
      <c r="J258" s="1">
        <v>1443.5900000000001</v>
      </c>
      <c r="K258" s="1">
        <v>1415.9594512195122</v>
      </c>
      <c r="L258" s="1">
        <v>1399.9446544715447</v>
      </c>
      <c r="M258" s="1">
        <v>1382.9446544715447</v>
      </c>
      <c r="N258" s="1">
        <v>1379.2057520325202</v>
      </c>
    </row>
    <row r="259" spans="1:14" x14ac:dyDescent="0.3">
      <c r="A259" t="s">
        <v>33</v>
      </c>
      <c r="B259">
        <v>44083</v>
      </c>
      <c r="C259" s="1">
        <v>4344.8619266055048</v>
      </c>
      <c r="D259" s="1">
        <v>4340.6136238532108</v>
      </c>
      <c r="E259" s="1">
        <v>4316.3980733944954</v>
      </c>
      <c r="F259" s="1">
        <v>4292.28756880734</v>
      </c>
      <c r="G259" s="1">
        <v>4258.4089908256883</v>
      </c>
      <c r="H259" s="1">
        <v>4275.298486238532</v>
      </c>
      <c r="I259" s="1">
        <v>4300.4035321100919</v>
      </c>
      <c r="J259" s="1">
        <v>4311.63</v>
      </c>
      <c r="K259" s="1">
        <v>4275.4199082568812</v>
      </c>
      <c r="L259" s="1">
        <v>4261.2152752293578</v>
      </c>
      <c r="M259" s="1">
        <v>4231.7787155963306</v>
      </c>
      <c r="N259" s="1">
        <v>4210.1102293577978</v>
      </c>
    </row>
    <row r="260" spans="1:14" x14ac:dyDescent="0.3">
      <c r="A260" t="s">
        <v>33</v>
      </c>
      <c r="B260">
        <v>44084</v>
      </c>
      <c r="C260" s="1">
        <v>2859.6358590308373</v>
      </c>
      <c r="D260" s="1">
        <v>2797.5070925110131</v>
      </c>
      <c r="E260" s="1">
        <v>2728.6224669603525</v>
      </c>
      <c r="F260" s="1">
        <v>2658.8733039647577</v>
      </c>
      <c r="G260" s="1">
        <v>2576.4970484581499</v>
      </c>
      <c r="H260" s="1">
        <v>2565.4970484581499</v>
      </c>
      <c r="I260" s="1">
        <v>2552.0020704845815</v>
      </c>
      <c r="J260" s="1">
        <v>2541.88</v>
      </c>
      <c r="K260" s="1">
        <v>2545.1375330396477</v>
      </c>
      <c r="L260" s="1">
        <v>2562.6425550660792</v>
      </c>
      <c r="M260" s="1">
        <v>2567.8933920704849</v>
      </c>
      <c r="N260" s="1">
        <v>2568.1408810572684</v>
      </c>
    </row>
    <row r="261" spans="1:14" x14ac:dyDescent="0.3">
      <c r="A261" t="s">
        <v>33</v>
      </c>
      <c r="B261">
        <v>44085</v>
      </c>
      <c r="C261" s="1">
        <v>2560.4539877300613</v>
      </c>
      <c r="D261" s="1">
        <v>2552.9831288343557</v>
      </c>
      <c r="E261" s="1">
        <v>2549.1917177914111</v>
      </c>
      <c r="F261" s="1">
        <v>2536.7361963190183</v>
      </c>
      <c r="G261" s="1">
        <v>2511.4892638036808</v>
      </c>
      <c r="H261" s="1">
        <v>2490.0414110429447</v>
      </c>
      <c r="I261" s="1">
        <v>2471.0337423312885</v>
      </c>
      <c r="J261" s="1">
        <v>2426.25</v>
      </c>
      <c r="K261" s="1">
        <v>2411.1457055214723</v>
      </c>
      <c r="L261" s="1">
        <v>2405.377300613497</v>
      </c>
      <c r="M261" s="1">
        <v>2389.6088957055217</v>
      </c>
      <c r="N261" s="1">
        <v>2388.3926380368098</v>
      </c>
    </row>
    <row r="262" spans="1:14" x14ac:dyDescent="0.3">
      <c r="A262" t="s">
        <v>33</v>
      </c>
      <c r="B262">
        <v>45035</v>
      </c>
      <c r="C262" s="1">
        <v>3099.6552834224599</v>
      </c>
      <c r="D262" s="1">
        <v>3024.6223529411764</v>
      </c>
      <c r="E262" s="1">
        <v>2964.9008021390373</v>
      </c>
      <c r="F262" s="1">
        <v>2903.9826417112299</v>
      </c>
      <c r="G262" s="1">
        <v>2822.031550802139</v>
      </c>
      <c r="H262" s="1">
        <v>2785.7690802139036</v>
      </c>
      <c r="I262" s="1">
        <v>2751.6543101604275</v>
      </c>
      <c r="J262" s="1">
        <v>2723.31</v>
      </c>
      <c r="K262" s="1">
        <v>2701.0804598930481</v>
      </c>
      <c r="L262" s="1">
        <v>2686.1622994652407</v>
      </c>
      <c r="M262" s="1">
        <v>2669.6213796791444</v>
      </c>
      <c r="N262" s="1">
        <v>2657.3918395721926</v>
      </c>
    </row>
    <row r="263" spans="1:14" x14ac:dyDescent="0.3">
      <c r="A263" t="s">
        <v>33</v>
      </c>
      <c r="B263">
        <v>45041</v>
      </c>
      <c r="C263" s="1">
        <v>3084.3285039370076</v>
      </c>
      <c r="D263" s="1">
        <v>2974.9020472440943</v>
      </c>
      <c r="E263" s="1">
        <v>2881.4072440944883</v>
      </c>
      <c r="F263" s="1">
        <v>2799.2571653543309</v>
      </c>
      <c r="G263" s="1">
        <v>2711.5097637795275</v>
      </c>
      <c r="H263" s="1">
        <v>2635.5097637795275</v>
      </c>
      <c r="I263" s="1">
        <v>2579.5268503937009</v>
      </c>
      <c r="J263" s="1">
        <v>2525.09</v>
      </c>
      <c r="K263" s="1">
        <v>2502.9466141732282</v>
      </c>
      <c r="L263" s="1">
        <v>2486.0216535433074</v>
      </c>
      <c r="M263" s="1">
        <v>2484.3322047244092</v>
      </c>
      <c r="N263" s="1">
        <v>2495.2059055118111</v>
      </c>
    </row>
    <row r="264" spans="1:14" x14ac:dyDescent="0.3">
      <c r="A264" t="s">
        <v>33</v>
      </c>
      <c r="B264">
        <v>45059</v>
      </c>
      <c r="C264" s="1">
        <v>1417.6294801980198</v>
      </c>
      <c r="D264" s="1">
        <v>1359.2675495049505</v>
      </c>
      <c r="E264" s="1">
        <v>1327.83</v>
      </c>
      <c r="F264" s="1">
        <v>1291.0865841584159</v>
      </c>
      <c r="G264" s="1">
        <v>1260.1885396039604</v>
      </c>
      <c r="H264" s="1">
        <v>1226.2148762376237</v>
      </c>
      <c r="I264" s="1">
        <v>1199.3168316831684</v>
      </c>
      <c r="J264" s="1">
        <v>1176.83</v>
      </c>
      <c r="K264" s="1">
        <v>1158.83</v>
      </c>
      <c r="L264" s="1">
        <v>1160.0865841584159</v>
      </c>
      <c r="M264" s="1">
        <v>1156.0865841584159</v>
      </c>
      <c r="N264" s="1">
        <v>1161.7017079207922</v>
      </c>
    </row>
    <row r="265" spans="1:14" x14ac:dyDescent="0.3">
      <c r="A265" t="s">
        <v>33</v>
      </c>
      <c r="B265">
        <v>45060</v>
      </c>
      <c r="C265" s="1">
        <v>758.13816593886463</v>
      </c>
      <c r="D265" s="1">
        <v>732.66126637554589</v>
      </c>
      <c r="E265" s="1">
        <v>729.18947598253271</v>
      </c>
      <c r="F265" s="1">
        <v>719.95358078602612</v>
      </c>
      <c r="G265" s="1">
        <v>710.30742358078601</v>
      </c>
      <c r="H265" s="1">
        <v>691.48179039301317</v>
      </c>
      <c r="I265" s="1">
        <v>677.48179039301317</v>
      </c>
      <c r="J265" s="1">
        <v>658.01</v>
      </c>
      <c r="K265" s="1">
        <v>657.71768558951965</v>
      </c>
      <c r="L265" s="1">
        <v>653.83563318777294</v>
      </c>
      <c r="M265" s="1">
        <v>657.30742358078601</v>
      </c>
      <c r="N265" s="1">
        <v>656.07152838427942</v>
      </c>
    </row>
    <row r="266" spans="1:14" x14ac:dyDescent="0.3">
      <c r="A266" t="s">
        <v>33</v>
      </c>
      <c r="B266">
        <v>45061</v>
      </c>
      <c r="C266" s="1">
        <v>500.48159509202458</v>
      </c>
      <c r="D266" s="1">
        <v>488.25766871165644</v>
      </c>
      <c r="E266" s="1">
        <v>477.92177914110431</v>
      </c>
      <c r="F266" s="1">
        <v>468.80981595092021</v>
      </c>
      <c r="G266" s="1">
        <v>455.47392638036808</v>
      </c>
      <c r="H266" s="1">
        <v>449.25</v>
      </c>
      <c r="I266" s="1">
        <v>444.25</v>
      </c>
      <c r="J266" s="1">
        <v>441.25</v>
      </c>
      <c r="K266" s="1">
        <v>436.13803680981596</v>
      </c>
      <c r="L266" s="1">
        <v>434.02607361963192</v>
      </c>
      <c r="M266" s="1">
        <v>431.02607361963192</v>
      </c>
      <c r="N266" s="1">
        <v>430.02607361963192</v>
      </c>
    </row>
    <row r="267" spans="1:14" x14ac:dyDescent="0.3">
      <c r="A267" t="s">
        <v>33</v>
      </c>
      <c r="B267">
        <v>45062</v>
      </c>
      <c r="C267" s="1">
        <v>125.85351351351352</v>
      </c>
      <c r="D267" s="1">
        <v>125.85351351351352</v>
      </c>
      <c r="E267" s="1">
        <v>123.61675675675676</v>
      </c>
      <c r="F267" s="1">
        <v>119.49837837837838</v>
      </c>
      <c r="G267" s="1">
        <v>116.49837837837838</v>
      </c>
      <c r="H267" s="1">
        <v>114.38</v>
      </c>
      <c r="I267" s="1">
        <v>112.38</v>
      </c>
      <c r="J267" s="1">
        <v>111.38</v>
      </c>
      <c r="K267" s="1">
        <v>110.49837837837838</v>
      </c>
      <c r="L267" s="1">
        <v>108.49837837837838</v>
      </c>
      <c r="M267" s="1">
        <v>109.49837837837838</v>
      </c>
      <c r="N267" s="1">
        <v>109.49837837837838</v>
      </c>
    </row>
    <row r="268" spans="1:14" x14ac:dyDescent="0.3">
      <c r="A268" t="s">
        <v>33</v>
      </c>
      <c r="B268">
        <v>45063</v>
      </c>
      <c r="C268" s="1">
        <v>613.11701570680634</v>
      </c>
      <c r="D268" s="1">
        <v>587.22513089005236</v>
      </c>
      <c r="E268" s="1">
        <v>571.9638743455497</v>
      </c>
      <c r="F268" s="1">
        <v>558.09</v>
      </c>
      <c r="G268" s="1">
        <v>544.71162303664914</v>
      </c>
      <c r="H268" s="1">
        <v>532.21612565445025</v>
      </c>
      <c r="I268" s="1">
        <v>519.71162303664914</v>
      </c>
      <c r="J268" s="1">
        <v>511.09000000000003</v>
      </c>
      <c r="K268" s="1">
        <v>504.09000000000003</v>
      </c>
      <c r="L268" s="1">
        <v>503.09000000000003</v>
      </c>
      <c r="M268" s="1">
        <v>502.09000000000003</v>
      </c>
      <c r="N268" s="1">
        <v>503.9638743455497</v>
      </c>
    </row>
    <row r="269" spans="1:14" x14ac:dyDescent="0.3">
      <c r="A269" t="s">
        <v>33</v>
      </c>
      <c r="B269">
        <v>45064</v>
      </c>
      <c r="C269" s="1">
        <v>995.45759999999996</v>
      </c>
      <c r="D269" s="1">
        <v>1014.7190399999999</v>
      </c>
      <c r="E269" s="1">
        <v>1033.5411199999999</v>
      </c>
      <c r="F269" s="1">
        <v>1045.9616000000001</v>
      </c>
      <c r="G269" s="1">
        <v>1049.3820799999999</v>
      </c>
      <c r="H269" s="1">
        <v>1052.8214399999999</v>
      </c>
      <c r="I269" s="1">
        <v>1058.9804799999999</v>
      </c>
      <c r="J269" s="1">
        <v>1063.56</v>
      </c>
      <c r="K269" s="1">
        <v>1077.5411199999999</v>
      </c>
      <c r="L269" s="1">
        <v>1081.2419199999999</v>
      </c>
      <c r="M269" s="1">
        <v>1082.3820799999999</v>
      </c>
      <c r="N269" s="1">
        <v>1075.68128</v>
      </c>
    </row>
    <row r="270" spans="1:14" x14ac:dyDescent="0.3">
      <c r="A270" t="s">
        <v>33</v>
      </c>
      <c r="B270">
        <v>45065</v>
      </c>
      <c r="C270" s="1">
        <v>682.73540106951873</v>
      </c>
      <c r="D270" s="1">
        <v>679.73540106951873</v>
      </c>
      <c r="E270" s="1">
        <v>664.09582887700537</v>
      </c>
      <c r="F270" s="1">
        <v>645.54930481283418</v>
      </c>
      <c r="G270" s="1">
        <v>628.98652406417114</v>
      </c>
      <c r="H270" s="1">
        <v>620.3306951871657</v>
      </c>
      <c r="I270" s="1">
        <v>606.22139037433158</v>
      </c>
      <c r="J270" s="1">
        <v>604.44000000000005</v>
      </c>
      <c r="K270" s="1">
        <v>590.65860962566842</v>
      </c>
      <c r="L270" s="1">
        <v>588.09582887700537</v>
      </c>
      <c r="M270" s="1">
        <v>591.98652406417114</v>
      </c>
      <c r="N270" s="1">
        <v>588.76791443850266</v>
      </c>
    </row>
    <row r="271" spans="1:14" x14ac:dyDescent="0.3">
      <c r="A271" t="s">
        <v>33</v>
      </c>
      <c r="B271">
        <v>45068</v>
      </c>
      <c r="C271" s="1">
        <v>1780.7525270758124</v>
      </c>
      <c r="D271" s="1">
        <v>1716.992906137184</v>
      </c>
      <c r="E271" s="1">
        <v>1680.0321841155235</v>
      </c>
      <c r="F271" s="1">
        <v>1626.4194584837546</v>
      </c>
      <c r="G271" s="1">
        <v>1599.8899999999999</v>
      </c>
      <c r="H271" s="1">
        <v>1564.0125451263539</v>
      </c>
      <c r="I271" s="1">
        <v>1524.0125451263539</v>
      </c>
      <c r="J271" s="1">
        <v>1488.8899999999999</v>
      </c>
      <c r="K271" s="1">
        <v>1476.0321841155235</v>
      </c>
      <c r="L271" s="1">
        <v>1464.7870938628159</v>
      </c>
      <c r="M271" s="1">
        <v>1478.3998194945848</v>
      </c>
      <c r="N271" s="1">
        <v>1488.0125451263539</v>
      </c>
    </row>
    <row r="272" spans="1:14" x14ac:dyDescent="0.3">
      <c r="A272" t="s">
        <v>33</v>
      </c>
      <c r="B272">
        <v>46003</v>
      </c>
      <c r="C272" s="1">
        <v>5560.5232179341656</v>
      </c>
      <c r="D272" s="1">
        <v>5542.7135471055617</v>
      </c>
      <c r="E272" s="1">
        <v>5458.3796992054486</v>
      </c>
      <c r="F272" s="1">
        <v>5412.0583257661747</v>
      </c>
      <c r="G272" s="1">
        <v>5361.8141770715101</v>
      </c>
      <c r="H272" s="1">
        <v>5326.3258796821792</v>
      </c>
      <c r="I272" s="1">
        <v>5287.6472531214531</v>
      </c>
      <c r="J272" s="1">
        <v>5243.29</v>
      </c>
      <c r="K272" s="1">
        <v>5189.968626560727</v>
      </c>
      <c r="L272" s="1">
        <v>5178.7244778660615</v>
      </c>
      <c r="M272" s="1">
        <v>5171.1948354143024</v>
      </c>
      <c r="N272" s="1">
        <v>5157.7603575482408</v>
      </c>
    </row>
    <row r="273" spans="1:14" x14ac:dyDescent="0.3">
      <c r="A273" t="s">
        <v>33</v>
      </c>
      <c r="B273">
        <v>46013</v>
      </c>
      <c r="C273" s="1">
        <v>1921.8337171052631</v>
      </c>
      <c r="D273" s="1">
        <v>1902.2659539473684</v>
      </c>
      <c r="E273" s="1">
        <v>1847.4564144736842</v>
      </c>
      <c r="F273" s="1">
        <v>1793.9435855263159</v>
      </c>
      <c r="G273" s="1">
        <v>1759.7549342105262</v>
      </c>
      <c r="H273" s="1">
        <v>1711.4032894736843</v>
      </c>
      <c r="I273" s="1">
        <v>1688.6194078947369</v>
      </c>
      <c r="J273" s="1">
        <v>1693.7</v>
      </c>
      <c r="K273" s="1">
        <v>1673.5919407894737</v>
      </c>
      <c r="L273" s="1">
        <v>1658.8355263157896</v>
      </c>
      <c r="M273" s="1">
        <v>1644.9710526315789</v>
      </c>
      <c r="N273" s="1">
        <v>1647.0791118421052</v>
      </c>
    </row>
    <row r="274" spans="1:14" x14ac:dyDescent="0.3">
      <c r="A274" t="s">
        <v>33</v>
      </c>
      <c r="B274">
        <v>46014</v>
      </c>
      <c r="C274" s="1">
        <v>4662.4107731305448</v>
      </c>
      <c r="D274" s="1">
        <v>4623.1686311787071</v>
      </c>
      <c r="E274" s="1">
        <v>4572.1084283903674</v>
      </c>
      <c r="F274" s="1">
        <v>4504.229632446134</v>
      </c>
      <c r="G274" s="1">
        <v>4450.4723067173636</v>
      </c>
      <c r="H274" s="1">
        <v>4437.351102661597</v>
      </c>
      <c r="I274" s="1">
        <v>4434.957122940431</v>
      </c>
      <c r="J274" s="1">
        <v>4411.26</v>
      </c>
      <c r="K274" s="1">
        <v>4377.9264892268693</v>
      </c>
      <c r="L274" s="1">
        <v>4398.8657541191378</v>
      </c>
      <c r="M274" s="1">
        <v>4398.0777946768058</v>
      </c>
      <c r="N274" s="1">
        <v>4417.8050190114063</v>
      </c>
    </row>
    <row r="275" spans="1:14" x14ac:dyDescent="0.3">
      <c r="A275" t="s">
        <v>33</v>
      </c>
      <c r="B275">
        <v>46020</v>
      </c>
      <c r="C275" s="1">
        <v>1847.1772711571675</v>
      </c>
      <c r="D275" s="1">
        <v>1799.2738514680484</v>
      </c>
      <c r="E275" s="1">
        <v>1777.346286701209</v>
      </c>
      <c r="F275" s="1">
        <v>1736.8884283246978</v>
      </c>
      <c r="G275" s="1">
        <v>1733.3221416234887</v>
      </c>
      <c r="H275" s="1">
        <v>1709.1294300518134</v>
      </c>
      <c r="I275" s="1">
        <v>1697.5631433506046</v>
      </c>
      <c r="J275" s="1">
        <v>1669.78</v>
      </c>
      <c r="K275" s="1">
        <v>1644.8884283246978</v>
      </c>
      <c r="L275" s="1">
        <v>1650.6715716753024</v>
      </c>
      <c r="M275" s="1">
        <v>1662.1052849740931</v>
      </c>
      <c r="N275" s="1">
        <v>1655.4305699481865</v>
      </c>
    </row>
    <row r="276" spans="1:14" x14ac:dyDescent="0.3">
      <c r="A276" t="s">
        <v>33</v>
      </c>
      <c r="B276">
        <v>46021</v>
      </c>
      <c r="C276" s="1">
        <v>9912.4335378031392</v>
      </c>
      <c r="D276" s="1">
        <v>9987.8228245363771</v>
      </c>
      <c r="E276" s="1">
        <v>10037.85</v>
      </c>
      <c r="F276" s="1">
        <v>10065.579814550641</v>
      </c>
      <c r="G276" s="1">
        <v>10045.877175463624</v>
      </c>
      <c r="H276" s="1">
        <v>10087.174536376606</v>
      </c>
      <c r="I276" s="1">
        <v>10102.125777460769</v>
      </c>
      <c r="J276" s="1">
        <v>10083.85</v>
      </c>
      <c r="K276" s="1">
        <v>10055.531055634807</v>
      </c>
      <c r="L276" s="1">
        <v>10077.687731811697</v>
      </c>
      <c r="M276" s="1">
        <v>10130.341611982882</v>
      </c>
      <c r="N276" s="1">
        <v>10165.881982881598</v>
      </c>
    </row>
    <row r="277" spans="1:14" x14ac:dyDescent="0.3">
      <c r="A277" t="s">
        <v>33</v>
      </c>
      <c r="B277">
        <v>46024</v>
      </c>
      <c r="C277" s="1">
        <v>2258.5283622828783</v>
      </c>
      <c r="D277" s="1">
        <v>2244.3749007444167</v>
      </c>
      <c r="E277" s="1">
        <v>2239.8491935483871</v>
      </c>
      <c r="F277" s="1">
        <v>2244.1047022332505</v>
      </c>
      <c r="G277" s="1">
        <v>2243.4696029776674</v>
      </c>
      <c r="H277" s="1">
        <v>2244.3675558312652</v>
      </c>
      <c r="I277" s="1">
        <v>2219.506327543424</v>
      </c>
      <c r="J277" s="1">
        <v>2235.0100000000002</v>
      </c>
      <c r="K277" s="1">
        <v>2239.6377543424319</v>
      </c>
      <c r="L277" s="1">
        <v>2230.0100000000002</v>
      </c>
      <c r="M277" s="1">
        <v>2243.1267369727047</v>
      </c>
      <c r="N277" s="1">
        <v>2229.2508188585607</v>
      </c>
    </row>
    <row r="278" spans="1:14" x14ac:dyDescent="0.3">
      <c r="A278" t="s">
        <v>33</v>
      </c>
      <c r="B278">
        <v>46025</v>
      </c>
      <c r="C278" s="1">
        <v>3289.5603448275861</v>
      </c>
      <c r="D278" s="1">
        <v>3257.9373865698731</v>
      </c>
      <c r="E278" s="1">
        <v>3233.5614791288567</v>
      </c>
      <c r="F278" s="1">
        <v>3209.3003629764066</v>
      </c>
      <c r="G278" s="1">
        <v>3181.7933303085301</v>
      </c>
      <c r="H278" s="1">
        <v>3159.4888838475499</v>
      </c>
      <c r="I278" s="1">
        <v>3142.6774047186932</v>
      </c>
      <c r="J278" s="1">
        <v>3131.75</v>
      </c>
      <c r="K278" s="1">
        <v>3098.0977767695099</v>
      </c>
      <c r="L278" s="1">
        <v>3093.5614791288567</v>
      </c>
      <c r="M278" s="1">
        <v>3078.6774047186932</v>
      </c>
      <c r="N278" s="1">
        <v>3081.0977767695099</v>
      </c>
    </row>
    <row r="279" spans="1:14" x14ac:dyDescent="0.3">
      <c r="A279" t="s">
        <v>35</v>
      </c>
      <c r="B279">
        <v>54010</v>
      </c>
      <c r="C279" s="1">
        <v>0</v>
      </c>
      <c r="D279" s="1">
        <v>0</v>
      </c>
      <c r="E279" s="1">
        <v>0</v>
      </c>
      <c r="F279" s="1">
        <v>0</v>
      </c>
      <c r="G279" s="1">
        <v>0</v>
      </c>
      <c r="H279" s="1">
        <v>0</v>
      </c>
      <c r="I279" s="1">
        <v>0</v>
      </c>
      <c r="J279" s="1">
        <v>0</v>
      </c>
      <c r="K279" s="1">
        <v>0</v>
      </c>
      <c r="L279" s="1">
        <v>0</v>
      </c>
      <c r="M279" s="1">
        <v>0</v>
      </c>
      <c r="N279" s="1">
        <v>0</v>
      </c>
    </row>
    <row r="280" spans="1:14" x14ac:dyDescent="0.3">
      <c r="A280" t="s">
        <v>32</v>
      </c>
      <c r="B280">
        <v>71002</v>
      </c>
      <c r="C280" s="1">
        <v>972.88382671480144</v>
      </c>
      <c r="D280" s="1">
        <v>930.92021660649823</v>
      </c>
      <c r="E280" s="1">
        <v>893.17703971119136</v>
      </c>
      <c r="F280" s="1">
        <v>857.55772563176902</v>
      </c>
      <c r="G280" s="1">
        <v>844.17703971119136</v>
      </c>
      <c r="H280" s="1">
        <v>827.05317689530693</v>
      </c>
      <c r="I280" s="1">
        <v>810.17703971119136</v>
      </c>
      <c r="J280" s="1">
        <v>781.31</v>
      </c>
      <c r="K280" s="1">
        <v>778.9293140794224</v>
      </c>
      <c r="L280" s="1">
        <v>772.17703971119136</v>
      </c>
      <c r="M280" s="1">
        <v>784.29180505415161</v>
      </c>
      <c r="N280" s="1">
        <v>788.03498194945848</v>
      </c>
    </row>
    <row r="281" spans="1:14" x14ac:dyDescent="0.3">
      <c r="A281" t="s">
        <v>32</v>
      </c>
      <c r="B281">
        <v>71004</v>
      </c>
      <c r="C281" s="1">
        <v>5019.1226081657524</v>
      </c>
      <c r="D281" s="1">
        <v>4978.9267763558801</v>
      </c>
      <c r="E281" s="1">
        <v>4944.4488848263254</v>
      </c>
      <c r="F281" s="1">
        <v>4884.4675198049972</v>
      </c>
      <c r="G281" s="1">
        <v>4828.0385862279099</v>
      </c>
      <c r="H281" s="1">
        <v>4802.805484460695</v>
      </c>
      <c r="I281" s="1">
        <v>4757.891712370506</v>
      </c>
      <c r="J281" s="1">
        <v>4701.26</v>
      </c>
      <c r="K281" s="1">
        <v>4636.4627787934187</v>
      </c>
      <c r="L281" s="1">
        <v>4595.5117367458861</v>
      </c>
      <c r="M281" s="1">
        <v>4543.8124314442412</v>
      </c>
      <c r="N281" s="1">
        <v>4539.2786349786711</v>
      </c>
    </row>
    <row r="282" spans="1:14" x14ac:dyDescent="0.3">
      <c r="A282" t="s">
        <v>32</v>
      </c>
      <c r="B282">
        <v>71011</v>
      </c>
      <c r="C282" s="1">
        <v>1886.935652173913</v>
      </c>
      <c r="D282" s="1">
        <v>1866.4278260869564</v>
      </c>
      <c r="E282" s="1">
        <v>1820.5078260869566</v>
      </c>
      <c r="F282" s="1">
        <v>1787.126956521739</v>
      </c>
      <c r="G282" s="1">
        <v>1743.8417391304347</v>
      </c>
      <c r="H282" s="1">
        <v>1696.9373913043478</v>
      </c>
      <c r="I282" s="1">
        <v>1657.048695652174</v>
      </c>
      <c r="J282" s="1">
        <v>1632.1599999999999</v>
      </c>
      <c r="K282" s="1">
        <v>1605.2869565217393</v>
      </c>
      <c r="L282" s="1">
        <v>1594.9217391304348</v>
      </c>
      <c r="M282" s="1">
        <v>1573.2869565217393</v>
      </c>
      <c r="N282" s="1">
        <v>1554.9060869565219</v>
      </c>
    </row>
    <row r="283" spans="1:14" x14ac:dyDescent="0.3">
      <c r="A283" t="s">
        <v>32</v>
      </c>
      <c r="B283">
        <v>71016</v>
      </c>
      <c r="C283" s="1">
        <v>6432.0749849548647</v>
      </c>
      <c r="D283" s="1">
        <v>6243.8875526579741</v>
      </c>
      <c r="E283" s="1">
        <v>6101.5899247743228</v>
      </c>
      <c r="F283" s="1">
        <v>5984.0636659979937</v>
      </c>
      <c r="G283" s="1">
        <v>5843.435451354062</v>
      </c>
      <c r="H283" s="1">
        <v>5767.6888014042124</v>
      </c>
      <c r="I283" s="1">
        <v>5650.1543029087261</v>
      </c>
      <c r="J283" s="1">
        <v>5566.73</v>
      </c>
      <c r="K283" s="1">
        <v>5509.73</v>
      </c>
      <c r="L283" s="1">
        <v>5457.7382397191577</v>
      </c>
      <c r="M283" s="1">
        <v>5411.73</v>
      </c>
      <c r="N283" s="1">
        <v>5383.2809779338013</v>
      </c>
    </row>
    <row r="284" spans="1:14" x14ac:dyDescent="0.3">
      <c r="A284" t="s">
        <v>32</v>
      </c>
      <c r="B284">
        <v>71017</v>
      </c>
      <c r="C284" s="1">
        <v>819.92831325301199</v>
      </c>
      <c r="D284" s="1">
        <v>791.03734939759033</v>
      </c>
      <c r="E284" s="1">
        <v>765.91128514056231</v>
      </c>
      <c r="F284" s="1">
        <v>736.39851405622494</v>
      </c>
      <c r="G284" s="1">
        <v>721.02883534136549</v>
      </c>
      <c r="H284" s="1">
        <v>710.15489959839351</v>
      </c>
      <c r="I284" s="1">
        <v>681.89425702811241</v>
      </c>
      <c r="J284" s="1">
        <v>663.39</v>
      </c>
      <c r="K284" s="1">
        <v>659.26393574297185</v>
      </c>
      <c r="L284" s="1">
        <v>642.75967871485943</v>
      </c>
      <c r="M284" s="1">
        <v>646.51606425702812</v>
      </c>
      <c r="N284" s="1">
        <v>645.64212851405614</v>
      </c>
    </row>
    <row r="285" spans="1:14" x14ac:dyDescent="0.3">
      <c r="A285" t="s">
        <v>32</v>
      </c>
      <c r="B285">
        <v>71020</v>
      </c>
      <c r="C285" s="1">
        <v>879.02125874125875</v>
      </c>
      <c r="D285" s="1">
        <v>857.3964685314686</v>
      </c>
      <c r="E285" s="1">
        <v>812.52041958041957</v>
      </c>
      <c r="F285" s="1">
        <v>804.02013986013981</v>
      </c>
      <c r="G285" s="1">
        <v>790.77</v>
      </c>
      <c r="H285" s="1">
        <v>791.39534965034966</v>
      </c>
      <c r="I285" s="1">
        <v>766.89506993006989</v>
      </c>
      <c r="J285" s="1">
        <v>766.77</v>
      </c>
      <c r="K285" s="1">
        <v>759.89506993006989</v>
      </c>
      <c r="L285" s="1">
        <v>755.39534965034966</v>
      </c>
      <c r="M285" s="1">
        <v>753.77055944055951</v>
      </c>
      <c r="N285" s="1">
        <v>761.14576923076925</v>
      </c>
    </row>
    <row r="286" spans="1:14" x14ac:dyDescent="0.3">
      <c r="A286" t="s">
        <v>32</v>
      </c>
      <c r="B286">
        <v>71022</v>
      </c>
      <c r="C286" s="1">
        <v>7446.5840987124466</v>
      </c>
      <c r="D286" s="1">
        <v>7319.5990085836911</v>
      </c>
      <c r="E286" s="1">
        <v>7228.6907768240344</v>
      </c>
      <c r="F286" s="1">
        <v>7113.2366609442061</v>
      </c>
      <c r="G286" s="1">
        <v>6981.1848969957082</v>
      </c>
      <c r="H286" s="1">
        <v>6861.9127424892704</v>
      </c>
      <c r="I286" s="1">
        <v>6747.3935278969957</v>
      </c>
      <c r="J286" s="1">
        <v>6635.29</v>
      </c>
      <c r="K286" s="1">
        <v>6577.8225493562231</v>
      </c>
      <c r="L286" s="1">
        <v>6541.4068626609442</v>
      </c>
      <c r="M286" s="1">
        <v>6525.4068626609442</v>
      </c>
      <c r="N286" s="1">
        <v>6505.8092145922747</v>
      </c>
    </row>
    <row r="287" spans="1:14" x14ac:dyDescent="0.3">
      <c r="A287" t="s">
        <v>32</v>
      </c>
      <c r="B287">
        <v>71024</v>
      </c>
      <c r="C287" s="1">
        <v>1248.0233502538072</v>
      </c>
      <c r="D287" s="1">
        <v>1240.3568527918783</v>
      </c>
      <c r="E287" s="1">
        <v>1232.3563451776649</v>
      </c>
      <c r="F287" s="1">
        <v>1225.4675126903553</v>
      </c>
      <c r="G287" s="1">
        <v>1213.9121827411168</v>
      </c>
      <c r="H287" s="1">
        <v>1190.8005076142131</v>
      </c>
      <c r="I287" s="1">
        <v>1175.2446700507614</v>
      </c>
      <c r="J287" s="1">
        <v>1173.8</v>
      </c>
      <c r="K287" s="1">
        <v>1160.2446700507614</v>
      </c>
      <c r="L287" s="1">
        <v>1158.5781725888326</v>
      </c>
      <c r="M287" s="1">
        <v>1156.2446700507614</v>
      </c>
      <c r="N287" s="1">
        <v>1149.2446700507614</v>
      </c>
    </row>
    <row r="288" spans="1:14" x14ac:dyDescent="0.3">
      <c r="A288" t="s">
        <v>32</v>
      </c>
      <c r="B288">
        <v>71034</v>
      </c>
      <c r="C288" s="1">
        <v>1804.8116279069768</v>
      </c>
      <c r="D288" s="1">
        <v>1852.364930232558</v>
      </c>
      <c r="E288" s="1">
        <v>1873.407441860465</v>
      </c>
      <c r="F288" s="1">
        <v>1871.8116279069768</v>
      </c>
      <c r="G288" s="1">
        <v>1879.0669147286821</v>
      </c>
      <c r="H288" s="1">
        <v>1887.1519379844963</v>
      </c>
      <c r="I288" s="1">
        <v>1876.088062015504</v>
      </c>
      <c r="J288" s="1">
        <v>1875.62</v>
      </c>
      <c r="K288" s="1">
        <v>1845.0241860465117</v>
      </c>
      <c r="L288" s="1">
        <v>1822.4922480620155</v>
      </c>
      <c r="M288" s="1">
        <v>1813.8539224806202</v>
      </c>
      <c r="N288" s="1">
        <v>1792.8539224806202</v>
      </c>
    </row>
    <row r="289" spans="1:14" x14ac:dyDescent="0.3">
      <c r="A289" t="s">
        <v>32</v>
      </c>
      <c r="B289">
        <v>71037</v>
      </c>
      <c r="C289" s="1">
        <v>1499.7</v>
      </c>
      <c r="D289" s="1">
        <v>1506.6733333333332</v>
      </c>
      <c r="E289" s="1">
        <v>1495.4299999999998</v>
      </c>
      <c r="F289" s="1">
        <v>1483.7683333333334</v>
      </c>
      <c r="G289" s="1">
        <v>1477.1866666666667</v>
      </c>
      <c r="H289" s="1">
        <v>1462.2133333333334</v>
      </c>
      <c r="I289" s="1">
        <v>1464.7</v>
      </c>
      <c r="J289" s="1">
        <v>1458.97</v>
      </c>
      <c r="K289" s="1">
        <v>1441.7533333333333</v>
      </c>
      <c r="L289" s="1">
        <v>1445.3883333333333</v>
      </c>
      <c r="M289" s="1">
        <v>1428.9016666666666</v>
      </c>
      <c r="N289" s="1">
        <v>1424.51</v>
      </c>
    </row>
    <row r="290" spans="1:14" x14ac:dyDescent="0.3">
      <c r="A290" t="s">
        <v>32</v>
      </c>
      <c r="B290">
        <v>71045</v>
      </c>
      <c r="C290" s="1">
        <v>734.69759336099582</v>
      </c>
      <c r="D290" s="1">
        <v>729.80663900414936</v>
      </c>
      <c r="E290" s="1">
        <v>724.15236514522826</v>
      </c>
      <c r="F290" s="1">
        <v>721.37045643153533</v>
      </c>
      <c r="G290" s="1">
        <v>715.5885477178424</v>
      </c>
      <c r="H290" s="1">
        <v>699.82522821576765</v>
      </c>
      <c r="I290" s="1">
        <v>690.49809128630704</v>
      </c>
      <c r="J290" s="1">
        <v>690.28</v>
      </c>
      <c r="K290" s="1">
        <v>683.60713692946058</v>
      </c>
      <c r="L290" s="1">
        <v>682.71618257261412</v>
      </c>
      <c r="M290" s="1">
        <v>680.49809128630704</v>
      </c>
      <c r="N290" s="1">
        <v>677.60713692946058</v>
      </c>
    </row>
    <row r="291" spans="1:14" x14ac:dyDescent="0.3">
      <c r="A291" t="s">
        <v>32</v>
      </c>
      <c r="B291">
        <v>71053</v>
      </c>
      <c r="C291" s="1">
        <v>3963.21995697074</v>
      </c>
      <c r="D291" s="1">
        <v>3951.21995697074</v>
      </c>
      <c r="E291" s="1">
        <v>3898.3296213425128</v>
      </c>
      <c r="F291" s="1">
        <v>3841.3296213425128</v>
      </c>
      <c r="G291" s="1">
        <v>3750.3273235800343</v>
      </c>
      <c r="H291" s="1">
        <v>3658.1018674698798</v>
      </c>
      <c r="I291" s="1">
        <v>3577.5443545611015</v>
      </c>
      <c r="J291" s="1">
        <v>3539.21</v>
      </c>
      <c r="K291" s="1">
        <v>3493.9860757314973</v>
      </c>
      <c r="L291" s="1">
        <v>3477.7636833046472</v>
      </c>
      <c r="M291" s="1">
        <v>3449.8756454388986</v>
      </c>
      <c r="N291" s="1">
        <v>3422.6540189328744</v>
      </c>
    </row>
    <row r="292" spans="1:14" x14ac:dyDescent="0.3">
      <c r="A292" t="s">
        <v>32</v>
      </c>
      <c r="B292">
        <v>71057</v>
      </c>
      <c r="C292" s="1">
        <v>1728.0957142857142</v>
      </c>
      <c r="D292" s="1">
        <v>1684.1628571428571</v>
      </c>
      <c r="E292" s="1">
        <v>1639.7242857142858</v>
      </c>
      <c r="F292" s="1">
        <v>1560.42</v>
      </c>
      <c r="G292" s="1">
        <v>1516.0642857142857</v>
      </c>
      <c r="H292" s="1">
        <v>1472.997142857143</v>
      </c>
      <c r="I292" s="1">
        <v>1448.997142857143</v>
      </c>
      <c r="J292" s="1">
        <v>1451.5900000000001</v>
      </c>
      <c r="K292" s="1">
        <v>1422.5900000000001</v>
      </c>
      <c r="L292" s="1">
        <v>1420.5900000000001</v>
      </c>
      <c r="M292" s="1">
        <v>1419.5900000000001</v>
      </c>
      <c r="N292" s="1">
        <v>1413.7085714285713</v>
      </c>
    </row>
    <row r="293" spans="1:14" x14ac:dyDescent="0.3">
      <c r="A293" t="s">
        <v>32</v>
      </c>
      <c r="B293">
        <v>71066</v>
      </c>
      <c r="C293" s="1">
        <v>2264.8843283582091</v>
      </c>
      <c r="D293" s="1">
        <v>2245.7682089552236</v>
      </c>
      <c r="E293" s="1">
        <v>2242.970447761194</v>
      </c>
      <c r="F293" s="1">
        <v>2188.7307462686567</v>
      </c>
      <c r="G293" s="1">
        <v>2164.9329850746271</v>
      </c>
      <c r="H293" s="1">
        <v>2135.0565671641789</v>
      </c>
      <c r="I293" s="1">
        <v>2088.8992537313434</v>
      </c>
      <c r="J293" s="1">
        <v>2046.3</v>
      </c>
      <c r="K293" s="1">
        <v>2013.1801492537313</v>
      </c>
      <c r="L293" s="1">
        <v>2004.3786567164179</v>
      </c>
      <c r="M293" s="1">
        <v>1989.8580597014925</v>
      </c>
      <c r="N293" s="1">
        <v>1969.2176119402984</v>
      </c>
    </row>
    <row r="294" spans="1:14" x14ac:dyDescent="0.3">
      <c r="A294" t="s">
        <v>32</v>
      </c>
      <c r="B294">
        <v>71067</v>
      </c>
      <c r="C294" s="1">
        <v>724.95638554216862</v>
      </c>
      <c r="D294" s="1">
        <v>710.95638554216862</v>
      </c>
      <c r="E294" s="1">
        <v>697.27036144578312</v>
      </c>
      <c r="F294" s="1">
        <v>681.27036144578312</v>
      </c>
      <c r="G294" s="1">
        <v>667.27036144578312</v>
      </c>
      <c r="H294" s="1">
        <v>661.04168674698792</v>
      </c>
      <c r="I294" s="1">
        <v>651.81301204819283</v>
      </c>
      <c r="J294" s="1">
        <v>646.47</v>
      </c>
      <c r="K294" s="1">
        <v>640.58433734939763</v>
      </c>
      <c r="L294" s="1">
        <v>637.24132530120482</v>
      </c>
      <c r="M294" s="1">
        <v>636.24132530120482</v>
      </c>
      <c r="N294" s="1">
        <v>633.24132530120482</v>
      </c>
    </row>
    <row r="295" spans="1:14" x14ac:dyDescent="0.3">
      <c r="A295" t="s">
        <v>32</v>
      </c>
      <c r="B295">
        <v>71069</v>
      </c>
      <c r="C295" s="1">
        <v>1097.9350714285715</v>
      </c>
      <c r="D295" s="1">
        <v>1083.1424999999999</v>
      </c>
      <c r="E295" s="1">
        <v>1068.4304285714286</v>
      </c>
      <c r="F295" s="1">
        <v>1055.7276428571429</v>
      </c>
      <c r="G295" s="1">
        <v>1059.421142857143</v>
      </c>
      <c r="H295" s="1">
        <v>1063.7183571428573</v>
      </c>
      <c r="I295" s="1">
        <v>1062.0155714285715</v>
      </c>
      <c r="J295" s="1">
        <v>1062.6100000000001</v>
      </c>
      <c r="K295" s="1">
        <v>1067.7090714285714</v>
      </c>
      <c r="L295" s="1">
        <v>1072.1146428571428</v>
      </c>
      <c r="M295" s="1">
        <v>1078.6192857142858</v>
      </c>
      <c r="N295" s="1">
        <v>1082.0155714285715</v>
      </c>
    </row>
    <row r="296" spans="1:14" x14ac:dyDescent="0.3">
      <c r="A296" t="s">
        <v>32</v>
      </c>
      <c r="B296">
        <v>71070</v>
      </c>
      <c r="C296" s="1">
        <v>3511.5365387968614</v>
      </c>
      <c r="D296" s="1">
        <v>3517.0396687009588</v>
      </c>
      <c r="E296" s="1">
        <v>3478.8425196163907</v>
      </c>
      <c r="F296" s="1">
        <v>3426.924577157803</v>
      </c>
      <c r="G296" s="1">
        <v>3389.8362598081953</v>
      </c>
      <c r="H296" s="1">
        <v>3375.7889712292936</v>
      </c>
      <c r="I296" s="1">
        <v>3355.156495204882</v>
      </c>
      <c r="J296" s="1">
        <v>3347.83</v>
      </c>
      <c r="K296" s="1">
        <v>3332.3741586748038</v>
      </c>
      <c r="L296" s="1">
        <v>3313.4419616390587</v>
      </c>
      <c r="M296" s="1">
        <v>3311.5097646033128</v>
      </c>
      <c r="N296" s="1">
        <v>3296.2715867480383</v>
      </c>
    </row>
    <row r="297" spans="1:14" x14ac:dyDescent="0.3">
      <c r="A297" t="s">
        <v>32</v>
      </c>
      <c r="B297">
        <v>72003</v>
      </c>
      <c r="C297" s="1">
        <v>1261.8021683673469</v>
      </c>
      <c r="D297" s="1">
        <v>1262.8021683673469</v>
      </c>
      <c r="E297" s="1">
        <v>1235.3496173469389</v>
      </c>
      <c r="F297" s="1">
        <v>1201.8076530612245</v>
      </c>
      <c r="G297" s="1">
        <v>1172.4761479591837</v>
      </c>
      <c r="H297" s="1">
        <v>1136.8131377551022</v>
      </c>
      <c r="I297" s="1">
        <v>1128.6920918367346</v>
      </c>
      <c r="J297" s="1">
        <v>1111.45</v>
      </c>
      <c r="K297" s="1">
        <v>1088.2079081632653</v>
      </c>
      <c r="L297" s="1">
        <v>1070.0868622448979</v>
      </c>
      <c r="M297" s="1">
        <v>1070.9341836734693</v>
      </c>
      <c r="N297" s="1">
        <v>1060.1446428571428</v>
      </c>
    </row>
    <row r="298" spans="1:14" x14ac:dyDescent="0.3">
      <c r="A298" t="s">
        <v>32</v>
      </c>
      <c r="B298">
        <v>72004</v>
      </c>
      <c r="C298" s="1">
        <v>1559.1479674796747</v>
      </c>
      <c r="D298" s="1">
        <v>1540.3853658536586</v>
      </c>
      <c r="E298" s="1">
        <v>1510.0292682926829</v>
      </c>
      <c r="F298" s="1">
        <v>1486.6048780487804</v>
      </c>
      <c r="G298" s="1">
        <v>1464.0292682926829</v>
      </c>
      <c r="H298" s="1">
        <v>1444.6552845528454</v>
      </c>
      <c r="I298" s="1">
        <v>1415.8747967479676</v>
      </c>
      <c r="J298" s="1">
        <v>1401.4</v>
      </c>
      <c r="K298" s="1">
        <v>1385.6878048780488</v>
      </c>
      <c r="L298" s="1">
        <v>1371.5186991869919</v>
      </c>
      <c r="M298" s="1">
        <v>1384.5869918699186</v>
      </c>
      <c r="N298" s="1">
        <v>1370.4682926829269</v>
      </c>
    </row>
    <row r="299" spans="1:14" x14ac:dyDescent="0.3">
      <c r="A299" t="s">
        <v>32</v>
      </c>
      <c r="B299">
        <v>72018</v>
      </c>
      <c r="C299" s="1">
        <v>1308.4756264236903</v>
      </c>
      <c r="D299" s="1">
        <v>1290.8348063781323</v>
      </c>
      <c r="E299" s="1">
        <v>1262.2293394077449</v>
      </c>
      <c r="F299" s="1">
        <v>1228.8348063781323</v>
      </c>
      <c r="G299" s="1">
        <v>1185.7926195899772</v>
      </c>
      <c r="H299" s="1">
        <v>1167.200820045558</v>
      </c>
      <c r="I299" s="1">
        <v>1158.7219134396355</v>
      </c>
      <c r="J299" s="1">
        <v>1153.56</v>
      </c>
      <c r="K299" s="1">
        <v>1156.0389066059224</v>
      </c>
      <c r="L299" s="1">
        <v>1143.5178132118451</v>
      </c>
      <c r="M299" s="1">
        <v>1159.7572665148064</v>
      </c>
      <c r="N299" s="1">
        <v>1139.7572665148064</v>
      </c>
    </row>
    <row r="300" spans="1:14" x14ac:dyDescent="0.3">
      <c r="A300" t="s">
        <v>32</v>
      </c>
      <c r="B300">
        <v>72020</v>
      </c>
      <c r="C300" s="1">
        <v>3664.3901524132089</v>
      </c>
      <c r="D300" s="1">
        <v>3649.901600338696</v>
      </c>
      <c r="E300" s="1">
        <v>3604.5081202370875</v>
      </c>
      <c r="F300" s="1">
        <v>3590.358916172735</v>
      </c>
      <c r="G300" s="1">
        <v>3564.096596104996</v>
      </c>
      <c r="H300" s="1">
        <v>3573.6260880609652</v>
      </c>
      <c r="I300" s="1">
        <v>3538.4949280270957</v>
      </c>
      <c r="J300" s="1">
        <v>3490.59</v>
      </c>
      <c r="K300" s="1">
        <v>3446.3637679932262</v>
      </c>
      <c r="L300" s="1">
        <v>3412.780143945809</v>
      </c>
      <c r="M300" s="1">
        <v>3386.4407959356477</v>
      </c>
      <c r="N300" s="1">
        <v>3364.3276799322607</v>
      </c>
    </row>
    <row r="301" spans="1:14" x14ac:dyDescent="0.3">
      <c r="A301" t="s">
        <v>32</v>
      </c>
      <c r="B301">
        <v>72021</v>
      </c>
      <c r="C301" s="1">
        <v>2354.3736498516319</v>
      </c>
      <c r="D301" s="1">
        <v>2271.9821958456973</v>
      </c>
      <c r="E301" s="1">
        <v>2210.0555489614244</v>
      </c>
      <c r="F301" s="1">
        <v>2165.0157863501481</v>
      </c>
      <c r="G301" s="1">
        <v>2124.7038575667657</v>
      </c>
      <c r="H301" s="1">
        <v>2092.2635014836796</v>
      </c>
      <c r="I301" s="1">
        <v>2034.0157863501483</v>
      </c>
      <c r="J301" s="1">
        <v>2008.08</v>
      </c>
      <c r="K301" s="1">
        <v>1952.792522255193</v>
      </c>
      <c r="L301" s="1">
        <v>1919.6487833827894</v>
      </c>
      <c r="M301" s="1">
        <v>1899.6487833827894</v>
      </c>
      <c r="N301" s="1">
        <v>1897.6487833827894</v>
      </c>
    </row>
    <row r="302" spans="1:14" x14ac:dyDescent="0.3">
      <c r="A302" t="s">
        <v>32</v>
      </c>
      <c r="B302">
        <v>72030</v>
      </c>
      <c r="C302" s="1">
        <v>1825.7834507042253</v>
      </c>
      <c r="D302" s="1">
        <v>1799.9559859154929</v>
      </c>
      <c r="E302" s="1">
        <v>1780.1566901408451</v>
      </c>
      <c r="F302" s="1">
        <v>1717.9718309859154</v>
      </c>
      <c r="G302" s="1">
        <v>1676.8433098591549</v>
      </c>
      <c r="H302" s="1">
        <v>1651.9718309859154</v>
      </c>
      <c r="I302" s="1">
        <v>1627.6144366197182</v>
      </c>
      <c r="J302" s="1">
        <v>1612</v>
      </c>
      <c r="K302" s="1">
        <v>1605</v>
      </c>
      <c r="L302" s="1">
        <v>1592.3855633802818</v>
      </c>
      <c r="M302" s="1">
        <v>1591.6426056338028</v>
      </c>
      <c r="N302" s="1">
        <v>1592.1285211267605</v>
      </c>
    </row>
    <row r="303" spans="1:14" x14ac:dyDescent="0.3">
      <c r="A303" t="s">
        <v>32</v>
      </c>
      <c r="B303">
        <v>72037</v>
      </c>
      <c r="C303" s="1">
        <v>1447.4287157894737</v>
      </c>
      <c r="D303" s="1">
        <v>1399.2156631578946</v>
      </c>
      <c r="E303" s="1">
        <v>1348.8878315789475</v>
      </c>
      <c r="F303" s="1">
        <v>1299.9984842105264</v>
      </c>
      <c r="G303" s="1">
        <v>1264.0026105263159</v>
      </c>
      <c r="H303" s="1">
        <v>1244.4493473684211</v>
      </c>
      <c r="I303" s="1">
        <v>1230.2280421052633</v>
      </c>
      <c r="J303" s="1">
        <v>1213.56</v>
      </c>
      <c r="K303" s="1">
        <v>1195.3428210526317</v>
      </c>
      <c r="L303" s="1">
        <v>1192.2280421052633</v>
      </c>
      <c r="M303" s="1">
        <v>1183.0108631578946</v>
      </c>
      <c r="N303" s="1">
        <v>1179.4534736842106</v>
      </c>
    </row>
    <row r="304" spans="1:14" x14ac:dyDescent="0.3">
      <c r="A304" t="s">
        <v>32</v>
      </c>
      <c r="B304">
        <v>72038</v>
      </c>
      <c r="C304" s="1">
        <v>1256.9634224598931</v>
      </c>
      <c r="D304" s="1">
        <v>1254.2158288770054</v>
      </c>
      <c r="E304" s="1">
        <v>1243.0921925133689</v>
      </c>
      <c r="F304" s="1">
        <v>1228.8429946524066</v>
      </c>
      <c r="G304" s="1">
        <v>1213.7187165775401</v>
      </c>
      <c r="H304" s="1">
        <v>1194.0941176470587</v>
      </c>
      <c r="I304" s="1">
        <v>1181.9698395721925</v>
      </c>
      <c r="J304" s="1">
        <v>1151.72</v>
      </c>
      <c r="K304" s="1">
        <v>1137.7193582887701</v>
      </c>
      <c r="L304" s="1">
        <v>1124.9691978609626</v>
      </c>
      <c r="M304" s="1">
        <v>1121.2183957219252</v>
      </c>
      <c r="N304" s="1">
        <v>1117.3439572192515</v>
      </c>
    </row>
    <row r="305" spans="1:14" x14ac:dyDescent="0.3">
      <c r="A305" t="s">
        <v>32</v>
      </c>
      <c r="B305">
        <v>72039</v>
      </c>
      <c r="C305" s="1">
        <v>3692.6575239005733</v>
      </c>
      <c r="D305" s="1">
        <v>3687.0558508604208</v>
      </c>
      <c r="E305" s="1">
        <v>3654.3186137667303</v>
      </c>
      <c r="F305" s="1">
        <v>3618.6203728489481</v>
      </c>
      <c r="G305" s="1">
        <v>3571.4170267686422</v>
      </c>
      <c r="H305" s="1">
        <v>3530.8543499043976</v>
      </c>
      <c r="I305" s="1">
        <v>3458.8645602294455</v>
      </c>
      <c r="J305" s="1">
        <v>3408.69</v>
      </c>
      <c r="K305" s="1">
        <v>3344.2628871892925</v>
      </c>
      <c r="L305" s="1">
        <v>3296.69</v>
      </c>
      <c r="M305" s="1">
        <v>3264.8645602294455</v>
      </c>
      <c r="N305" s="1">
        <v>3245.3594550669213</v>
      </c>
    </row>
    <row r="306" spans="1:14" x14ac:dyDescent="0.3">
      <c r="A306" t="s">
        <v>32</v>
      </c>
      <c r="B306">
        <v>72041</v>
      </c>
      <c r="C306" s="1">
        <v>2051.2292150170647</v>
      </c>
      <c r="D306" s="1">
        <v>1995.0367235494882</v>
      </c>
      <c r="E306" s="1">
        <v>1947.146348122867</v>
      </c>
      <c r="F306" s="1">
        <v>1881.0634812286689</v>
      </c>
      <c r="G306" s="1">
        <v>1826.5287372013652</v>
      </c>
      <c r="H306" s="1">
        <v>1783.9939931740614</v>
      </c>
      <c r="I306" s="1">
        <v>1753.7881228668944</v>
      </c>
      <c r="J306" s="1">
        <v>1722.24</v>
      </c>
      <c r="K306" s="1">
        <v>1708.1437542662115</v>
      </c>
      <c r="L306" s="1">
        <v>1688.24</v>
      </c>
      <c r="M306" s="1">
        <v>1672.3496245733788</v>
      </c>
      <c r="N306" s="1">
        <v>1661.2266211604096</v>
      </c>
    </row>
    <row r="307" spans="1:14" x14ac:dyDescent="0.3">
      <c r="A307" t="s">
        <v>32</v>
      </c>
      <c r="B307">
        <v>72042</v>
      </c>
      <c r="C307" s="1">
        <v>2366.7036615384613</v>
      </c>
      <c r="D307" s="1">
        <v>2314.0233384615385</v>
      </c>
      <c r="E307" s="1">
        <v>2228.7084769230769</v>
      </c>
      <c r="F307" s="1">
        <v>2120.6779538461537</v>
      </c>
      <c r="G307" s="1">
        <v>2047.5357846153847</v>
      </c>
      <c r="H307" s="1">
        <v>1991.7590769230769</v>
      </c>
      <c r="I307" s="1">
        <v>1943.9976307692309</v>
      </c>
      <c r="J307" s="1">
        <v>1894.49</v>
      </c>
      <c r="K307" s="1">
        <v>1855.0940153846154</v>
      </c>
      <c r="L307" s="1">
        <v>1836.2056615384615</v>
      </c>
      <c r="M307" s="1">
        <v>1824.4747384615384</v>
      </c>
      <c r="N307" s="1">
        <v>1802.4747384615384</v>
      </c>
    </row>
    <row r="308" spans="1:14" x14ac:dyDescent="0.3">
      <c r="A308" t="s">
        <v>32</v>
      </c>
      <c r="B308">
        <v>72043</v>
      </c>
      <c r="C308" s="1">
        <v>3346.3601659751039</v>
      </c>
      <c r="D308" s="1">
        <v>3345.856132780083</v>
      </c>
      <c r="E308" s="1">
        <v>3306.5960497925312</v>
      </c>
      <c r="F308" s="1">
        <v>3267.0597510373445</v>
      </c>
      <c r="G308" s="1">
        <v>3269.0597510373445</v>
      </c>
      <c r="H308" s="1">
        <v>3256.0678174273862</v>
      </c>
      <c r="I308" s="1">
        <v>3235.5799170124483</v>
      </c>
      <c r="J308" s="1">
        <v>3246.84</v>
      </c>
      <c r="K308" s="1">
        <v>3254.84</v>
      </c>
      <c r="L308" s="1">
        <v>3234.4700414937761</v>
      </c>
      <c r="M308" s="1">
        <v>3231.100082987552</v>
      </c>
      <c r="N308" s="1">
        <v>3235.84</v>
      </c>
    </row>
    <row r="309" spans="1:14" x14ac:dyDescent="0.3">
      <c r="A309" t="s">
        <v>32</v>
      </c>
      <c r="B309">
        <v>73001</v>
      </c>
      <c r="C309" s="1">
        <v>1246.0728372093022</v>
      </c>
      <c r="D309" s="1">
        <v>1196.0814651162791</v>
      </c>
      <c r="E309" s="1">
        <v>1158.3786279069768</v>
      </c>
      <c r="F309" s="1">
        <v>1148.3786279069768</v>
      </c>
      <c r="G309" s="1">
        <v>1151.6042790697675</v>
      </c>
      <c r="H309" s="1">
        <v>1139.8928139534883</v>
      </c>
      <c r="I309" s="1">
        <v>1138.9556976744186</v>
      </c>
      <c r="J309" s="1">
        <v>1136.3699999999999</v>
      </c>
      <c r="K309" s="1">
        <v>1137.7214186046513</v>
      </c>
      <c r="L309" s="1">
        <v>1140.4242558139536</v>
      </c>
      <c r="M309" s="1">
        <v>1153.009953488372</v>
      </c>
      <c r="N309" s="1">
        <v>1160.3613720930232</v>
      </c>
    </row>
    <row r="310" spans="1:14" x14ac:dyDescent="0.3">
      <c r="A310" t="s">
        <v>32</v>
      </c>
      <c r="B310">
        <v>73006</v>
      </c>
      <c r="C310" s="1">
        <v>3446.3708484270737</v>
      </c>
      <c r="D310" s="1">
        <v>3366.3436796949477</v>
      </c>
      <c r="E310" s="1">
        <v>3265.5586844613917</v>
      </c>
      <c r="F310" s="1">
        <v>3197.9886939942803</v>
      </c>
      <c r="G310" s="1">
        <v>3123.6567397521449</v>
      </c>
      <c r="H310" s="1">
        <v>3066.5356530028598</v>
      </c>
      <c r="I310" s="1">
        <v>3017.8091325071496</v>
      </c>
      <c r="J310" s="1">
        <v>2999.02</v>
      </c>
      <c r="K310" s="1">
        <v>2965.141086749285</v>
      </c>
      <c r="L310" s="1">
        <v>2927.141086749285</v>
      </c>
      <c r="M310" s="1">
        <v>2923.02</v>
      </c>
      <c r="N310" s="1">
        <v>2920.8989132507149</v>
      </c>
    </row>
    <row r="311" spans="1:14" x14ac:dyDescent="0.3">
      <c r="A311" t="s">
        <v>32</v>
      </c>
      <c r="B311">
        <v>73009</v>
      </c>
      <c r="C311" s="1">
        <v>1099.3640105540896</v>
      </c>
      <c r="D311" s="1">
        <v>1099.5011081794196</v>
      </c>
      <c r="E311" s="1">
        <v>1110.9803693931399</v>
      </c>
      <c r="F311" s="1">
        <v>1107.8432717678102</v>
      </c>
      <c r="G311" s="1">
        <v>1112.8294459102904</v>
      </c>
      <c r="H311" s="1">
        <v>1102.08981530343</v>
      </c>
      <c r="I311" s="1">
        <v>1102.72</v>
      </c>
      <c r="J311" s="1">
        <v>1098.72</v>
      </c>
      <c r="K311" s="1">
        <v>1106.2130870712401</v>
      </c>
      <c r="L311" s="1">
        <v>1108.4596306068602</v>
      </c>
      <c r="M311" s="1">
        <v>1119.8294459102904</v>
      </c>
      <c r="N311" s="1">
        <v>1118.8294459102904</v>
      </c>
    </row>
    <row r="312" spans="1:14" x14ac:dyDescent="0.3">
      <c r="A312" t="s">
        <v>32</v>
      </c>
      <c r="B312">
        <v>73022</v>
      </c>
      <c r="C312" s="1">
        <v>434.07826923076925</v>
      </c>
      <c r="D312" s="1">
        <v>433.69923076923078</v>
      </c>
      <c r="E312" s="1">
        <v>439.45730769230772</v>
      </c>
      <c r="F312" s="1">
        <v>436.71000000000004</v>
      </c>
      <c r="G312" s="1">
        <v>440.21538461538461</v>
      </c>
      <c r="H312" s="1">
        <v>434.83634615384619</v>
      </c>
      <c r="I312" s="1">
        <v>435.71000000000004</v>
      </c>
      <c r="J312" s="1">
        <v>433.71000000000004</v>
      </c>
      <c r="K312" s="1">
        <v>437.96269230769235</v>
      </c>
      <c r="L312" s="1">
        <v>438.08903846153845</v>
      </c>
      <c r="M312" s="1">
        <v>442.08903846153845</v>
      </c>
      <c r="N312" s="1">
        <v>441.08903846153845</v>
      </c>
    </row>
    <row r="313" spans="1:14" x14ac:dyDescent="0.3">
      <c r="A313" t="s">
        <v>32</v>
      </c>
      <c r="B313">
        <v>73028</v>
      </c>
      <c r="C313" s="1">
        <v>0</v>
      </c>
      <c r="D313" s="1">
        <v>0</v>
      </c>
      <c r="E313" s="1">
        <v>0</v>
      </c>
      <c r="F313" s="1">
        <v>0</v>
      </c>
      <c r="G313" s="1">
        <v>0</v>
      </c>
      <c r="H313" s="1">
        <v>0</v>
      </c>
      <c r="I313" s="1">
        <v>0</v>
      </c>
      <c r="J313" s="1">
        <v>0</v>
      </c>
      <c r="K313" s="1">
        <v>0</v>
      </c>
      <c r="L313" s="1">
        <v>0</v>
      </c>
      <c r="M313" s="1">
        <v>0</v>
      </c>
      <c r="N313" s="1">
        <v>0</v>
      </c>
    </row>
    <row r="314" spans="1:14" x14ac:dyDescent="0.3">
      <c r="A314" t="s">
        <v>32</v>
      </c>
      <c r="B314">
        <v>73032</v>
      </c>
      <c r="C314" s="1">
        <v>807.67292418772558</v>
      </c>
      <c r="D314" s="1">
        <v>779.30541516245489</v>
      </c>
      <c r="E314" s="1">
        <v>760.46209386281589</v>
      </c>
      <c r="F314" s="1">
        <v>750.98916967509024</v>
      </c>
      <c r="G314" s="1">
        <v>734.51624548736459</v>
      </c>
      <c r="H314" s="1">
        <v>727.41083032490974</v>
      </c>
      <c r="I314" s="1">
        <v>734.62166064981943</v>
      </c>
      <c r="J314" s="1">
        <v>738.2</v>
      </c>
      <c r="K314" s="1">
        <v>727.0945848375452</v>
      </c>
      <c r="L314" s="1">
        <v>730.98916967509024</v>
      </c>
      <c r="M314" s="1">
        <v>733.77833935018043</v>
      </c>
      <c r="N314" s="1">
        <v>735.2</v>
      </c>
    </row>
    <row r="315" spans="1:14" x14ac:dyDescent="0.3">
      <c r="A315" t="s">
        <v>32</v>
      </c>
      <c r="B315">
        <v>73040</v>
      </c>
      <c r="C315" s="1">
        <v>733.73146853146852</v>
      </c>
      <c r="D315" s="1">
        <v>722.84122377622384</v>
      </c>
      <c r="E315" s="1">
        <v>718.06073426573425</v>
      </c>
      <c r="F315" s="1">
        <v>712.73146853146852</v>
      </c>
      <c r="G315" s="1">
        <v>718.82902097902092</v>
      </c>
      <c r="H315" s="1">
        <v>718.48755244755239</v>
      </c>
      <c r="I315" s="1">
        <v>716.93877622377624</v>
      </c>
      <c r="J315" s="1">
        <v>720.39</v>
      </c>
      <c r="K315" s="1">
        <v>715.511958041958</v>
      </c>
      <c r="L315" s="1">
        <v>712.62171328671332</v>
      </c>
      <c r="M315" s="1">
        <v>722.49975524475531</v>
      </c>
      <c r="N315" s="1">
        <v>728.15828671328677</v>
      </c>
    </row>
    <row r="316" spans="1:14" x14ac:dyDescent="0.3">
      <c r="A316" t="s">
        <v>32</v>
      </c>
      <c r="B316">
        <v>73042</v>
      </c>
      <c r="C316" s="1">
        <v>2757.261236673774</v>
      </c>
      <c r="D316" s="1">
        <v>2704.261236673774</v>
      </c>
      <c r="E316" s="1">
        <v>2645.3069936034117</v>
      </c>
      <c r="F316" s="1">
        <v>2586.4206183368869</v>
      </c>
      <c r="G316" s="1">
        <v>2534.6478678038379</v>
      </c>
      <c r="H316" s="1">
        <v>2508.3979957356078</v>
      </c>
      <c r="I316" s="1">
        <v>2473.6026226012791</v>
      </c>
      <c r="J316" s="1">
        <v>2456.58</v>
      </c>
      <c r="K316" s="1">
        <v>2430.9208742004266</v>
      </c>
      <c r="L316" s="1">
        <v>2421.671002132196</v>
      </c>
      <c r="M316" s="1">
        <v>2418.7846268656717</v>
      </c>
      <c r="N316" s="1">
        <v>2403.4437526652455</v>
      </c>
    </row>
    <row r="317" spans="1:14" x14ac:dyDescent="0.3">
      <c r="A317" t="s">
        <v>32</v>
      </c>
      <c r="B317">
        <v>73066</v>
      </c>
      <c r="C317" s="1">
        <v>1623.2403020134229</v>
      </c>
      <c r="D317" s="1">
        <v>1653.1691107382551</v>
      </c>
      <c r="E317" s="1">
        <v>1658.7330704697988</v>
      </c>
      <c r="F317" s="1">
        <v>1670.2069295302013</v>
      </c>
      <c r="G317" s="1">
        <v>1681.1880201342283</v>
      </c>
      <c r="H317" s="1">
        <v>1683.079010067114</v>
      </c>
      <c r="I317" s="1">
        <v>1692.2970302013423</v>
      </c>
      <c r="J317" s="1">
        <v>1679.97</v>
      </c>
      <c r="K317" s="1">
        <v>1677.4060402684563</v>
      </c>
      <c r="L317" s="1">
        <v>1669.7330704697988</v>
      </c>
      <c r="M317" s="1">
        <v>1675.7330704697988</v>
      </c>
      <c r="N317" s="1">
        <v>1676.5150503355703</v>
      </c>
    </row>
    <row r="318" spans="1:14" x14ac:dyDescent="0.3">
      <c r="A318" t="s">
        <v>32</v>
      </c>
      <c r="B318">
        <v>73083</v>
      </c>
      <c r="C318" s="1">
        <v>3010.4741288278774</v>
      </c>
      <c r="D318" s="1">
        <v>2951.862302006336</v>
      </c>
      <c r="E318" s="1">
        <v>2906.6821541710665</v>
      </c>
      <c r="F318" s="1">
        <v>2878.8475184794088</v>
      </c>
      <c r="G318" s="1">
        <v>2846.2287222808873</v>
      </c>
      <c r="H318" s="1">
        <v>2802.4158394931364</v>
      </c>
      <c r="I318" s="1">
        <v>2787.4158394931364</v>
      </c>
      <c r="J318" s="1">
        <v>2741.2</v>
      </c>
      <c r="K318" s="1">
        <v>2701.4158394931364</v>
      </c>
      <c r="L318" s="1">
        <v>2689.2791974656811</v>
      </c>
      <c r="M318" s="1">
        <v>2680.6029567053856</v>
      </c>
      <c r="N318" s="1">
        <v>2691.8187961985213</v>
      </c>
    </row>
    <row r="319" spans="1:14" x14ac:dyDescent="0.3">
      <c r="A319" t="s">
        <v>32</v>
      </c>
      <c r="B319">
        <v>73098</v>
      </c>
      <c r="C319" s="1">
        <v>710.28277056277057</v>
      </c>
      <c r="D319" s="1">
        <v>699.4976623376624</v>
      </c>
      <c r="E319" s="1">
        <v>691.4976623376624</v>
      </c>
      <c r="F319" s="1">
        <v>687.39021645021649</v>
      </c>
      <c r="G319" s="1">
        <v>692.24978354978361</v>
      </c>
      <c r="H319" s="1">
        <v>689.78701298701299</v>
      </c>
      <c r="I319" s="1">
        <v>689.35722943722942</v>
      </c>
      <c r="J319" s="1">
        <v>692.81999999999994</v>
      </c>
      <c r="K319" s="1">
        <v>691.17532467532465</v>
      </c>
      <c r="L319" s="1">
        <v>687.17532467532465</v>
      </c>
      <c r="M319" s="1">
        <v>694.92744588744586</v>
      </c>
      <c r="N319" s="1">
        <v>700.46467532467534</v>
      </c>
    </row>
    <row r="320" spans="1:14" x14ac:dyDescent="0.3">
      <c r="A320" t="s">
        <v>32</v>
      </c>
      <c r="B320">
        <v>73107</v>
      </c>
      <c r="C320" s="1">
        <v>4153.0650154083205</v>
      </c>
      <c r="D320" s="1">
        <v>4112.1696687211097</v>
      </c>
      <c r="E320" s="1">
        <v>4092.8121186440676</v>
      </c>
      <c r="F320" s="1">
        <v>4057.3426502311249</v>
      </c>
      <c r="G320" s="1">
        <v>4016.7830585516176</v>
      </c>
      <c r="H320" s="1">
        <v>3958.1944067796612</v>
      </c>
      <c r="I320" s="1">
        <v>3894.5083667180279</v>
      </c>
      <c r="J320" s="1">
        <v>3856.27</v>
      </c>
      <c r="K320" s="1">
        <v>3792.8150616332819</v>
      </c>
      <c r="L320" s="1">
        <v>3734.5912249614794</v>
      </c>
      <c r="M320" s="1">
        <v>3705.5839599383667</v>
      </c>
      <c r="N320" s="1">
        <v>3667.3601232665642</v>
      </c>
    </row>
    <row r="321" spans="1:14" x14ac:dyDescent="0.3">
      <c r="A321" t="s">
        <v>32</v>
      </c>
      <c r="B321">
        <v>73109</v>
      </c>
      <c r="C321" s="1">
        <v>477.10380116959061</v>
      </c>
      <c r="D321" s="1">
        <v>486.57017543859649</v>
      </c>
      <c r="E321" s="1">
        <v>488.46345029239762</v>
      </c>
      <c r="F321" s="1">
        <v>490.92982456140351</v>
      </c>
      <c r="G321" s="1">
        <v>494.25</v>
      </c>
      <c r="H321" s="1">
        <v>496.25</v>
      </c>
      <c r="I321" s="1">
        <v>498.25</v>
      </c>
      <c r="J321" s="1">
        <v>495.25</v>
      </c>
      <c r="K321" s="1">
        <v>493.25</v>
      </c>
      <c r="L321" s="1">
        <v>491.35672514619887</v>
      </c>
      <c r="M321" s="1">
        <v>492.35672514619887</v>
      </c>
      <c r="N321" s="1">
        <v>493.35672514619887</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42DA9-2DBF-4C68-A402-8DB506B55E30}">
  <dimension ref="A1:G320"/>
  <sheetViews>
    <sheetView workbookViewId="0">
      <selection activeCell="E21" sqref="E21"/>
    </sheetView>
  </sheetViews>
  <sheetFormatPr defaultRowHeight="14.4" x14ac:dyDescent="0.3"/>
  <cols>
    <col min="1" max="1" width="10.5546875" bestFit="1" customWidth="1"/>
    <col min="2" max="4" width="19.5546875" bestFit="1" customWidth="1"/>
    <col min="5" max="7" width="19.88671875" bestFit="1" customWidth="1"/>
  </cols>
  <sheetData>
    <row r="1" spans="1:7" x14ac:dyDescent="0.3">
      <c r="A1" t="s">
        <v>41</v>
      </c>
      <c r="B1" t="s">
        <v>42</v>
      </c>
      <c r="C1" t="s">
        <v>42</v>
      </c>
      <c r="D1" t="s">
        <v>42</v>
      </c>
      <c r="E1" t="s">
        <v>43</v>
      </c>
      <c r="F1" t="s">
        <v>43</v>
      </c>
      <c r="G1" t="s">
        <v>43</v>
      </c>
    </row>
    <row r="2" spans="1:7" x14ac:dyDescent="0.3">
      <c r="B2" t="s">
        <v>44</v>
      </c>
      <c r="C2" t="s">
        <v>45</v>
      </c>
      <c r="D2" t="s">
        <v>46</v>
      </c>
      <c r="E2" t="s">
        <v>44</v>
      </c>
      <c r="F2" t="s">
        <v>45</v>
      </c>
      <c r="G2" t="s">
        <v>46</v>
      </c>
    </row>
    <row r="3" spans="1:7" x14ac:dyDescent="0.3">
      <c r="A3" s="1">
        <v>11001</v>
      </c>
      <c r="B3" s="1">
        <v>510</v>
      </c>
      <c r="C3" s="1">
        <v>906</v>
      </c>
      <c r="D3" s="1">
        <v>1416</v>
      </c>
      <c r="E3" s="1">
        <v>600</v>
      </c>
      <c r="F3" s="1">
        <v>1065.8823529411766</v>
      </c>
      <c r="G3" s="1">
        <v>1665.8823529411766</v>
      </c>
    </row>
    <row r="4" spans="1:7" x14ac:dyDescent="0.3">
      <c r="A4" s="1">
        <v>11002</v>
      </c>
      <c r="B4" s="1">
        <v>25813.283032290747</v>
      </c>
      <c r="C4" s="1">
        <v>40302.011967709252</v>
      </c>
      <c r="D4" s="1">
        <v>66115.294999999998</v>
      </c>
      <c r="E4" s="1">
        <v>30368.568273283232</v>
      </c>
      <c r="F4" s="1">
        <v>47414.131726716769</v>
      </c>
      <c r="G4" s="1">
        <v>77782.7</v>
      </c>
    </row>
    <row r="5" spans="1:7" x14ac:dyDescent="0.3">
      <c r="A5" s="1">
        <v>11004</v>
      </c>
      <c r="B5" s="1">
        <v>493.56666666666661</v>
      </c>
      <c r="C5" s="1">
        <v>868.13333333333321</v>
      </c>
      <c r="D5" s="1">
        <v>1361.7</v>
      </c>
      <c r="E5" s="1">
        <v>580.66666666666663</v>
      </c>
      <c r="F5" s="1">
        <v>1021.3333333333333</v>
      </c>
      <c r="G5" s="1">
        <v>1602</v>
      </c>
    </row>
    <row r="6" spans="1:7" x14ac:dyDescent="0.3">
      <c r="A6" s="1">
        <v>11005</v>
      </c>
      <c r="B6" s="1">
        <v>697</v>
      </c>
      <c r="C6" s="1">
        <v>1102.45</v>
      </c>
      <c r="D6" s="1">
        <v>1799.45</v>
      </c>
      <c r="E6" s="1">
        <v>820</v>
      </c>
      <c r="F6" s="1">
        <v>1297</v>
      </c>
      <c r="G6" s="1">
        <v>2117</v>
      </c>
    </row>
    <row r="7" spans="1:7" x14ac:dyDescent="0.3">
      <c r="A7" s="1">
        <v>11007</v>
      </c>
      <c r="B7" s="1">
        <v>460</v>
      </c>
      <c r="C7" s="1">
        <v>742</v>
      </c>
      <c r="D7" s="1">
        <v>1202</v>
      </c>
      <c r="E7" s="1">
        <v>541.17647058823536</v>
      </c>
      <c r="F7" s="1">
        <v>872.94117647058829</v>
      </c>
      <c r="G7" s="1">
        <v>1414.1176470588236</v>
      </c>
    </row>
    <row r="8" spans="1:7" x14ac:dyDescent="0.3">
      <c r="A8" s="1">
        <v>11008</v>
      </c>
      <c r="B8" s="1">
        <v>1943.9155215231788</v>
      </c>
      <c r="C8" s="1">
        <v>3566.6344784768216</v>
      </c>
      <c r="D8" s="1">
        <v>5510.55</v>
      </c>
      <c r="E8" s="1">
        <v>2286.9594370860927</v>
      </c>
      <c r="F8" s="1">
        <v>4196.0405629139077</v>
      </c>
      <c r="G8" s="1">
        <v>6483</v>
      </c>
    </row>
    <row r="9" spans="1:7" x14ac:dyDescent="0.3">
      <c r="A9" s="1">
        <v>11009</v>
      </c>
      <c r="B9" s="1">
        <v>1105.8499999999999</v>
      </c>
      <c r="C9" s="1">
        <v>1684.7</v>
      </c>
      <c r="D9" s="1">
        <v>2790.5499999999997</v>
      </c>
      <c r="E9" s="1">
        <v>1301</v>
      </c>
      <c r="F9" s="1">
        <v>1982</v>
      </c>
      <c r="G9" s="1">
        <v>3282.9999999999995</v>
      </c>
    </row>
    <row r="10" spans="1:7" x14ac:dyDescent="0.3">
      <c r="A10" s="1">
        <v>11013</v>
      </c>
      <c r="B10" s="1">
        <v>938.4</v>
      </c>
      <c r="C10" s="1">
        <v>1778.2</v>
      </c>
      <c r="D10" s="1">
        <v>2716.6</v>
      </c>
      <c r="E10" s="1">
        <v>1104</v>
      </c>
      <c r="F10" s="1">
        <v>2092</v>
      </c>
      <c r="G10" s="1">
        <v>3196</v>
      </c>
    </row>
    <row r="11" spans="1:7" x14ac:dyDescent="0.3">
      <c r="A11" s="1">
        <v>11016</v>
      </c>
      <c r="B11" s="1">
        <v>806.73500000000001</v>
      </c>
      <c r="C11" s="1">
        <v>1434.7150000000001</v>
      </c>
      <c r="D11" s="1">
        <v>2241.4499999999998</v>
      </c>
      <c r="E11" s="1">
        <v>949.1</v>
      </c>
      <c r="F11" s="1">
        <v>1687.9000000000003</v>
      </c>
      <c r="G11" s="1">
        <v>2637</v>
      </c>
    </row>
    <row r="12" spans="1:7" x14ac:dyDescent="0.3">
      <c r="A12" s="1">
        <v>11018</v>
      </c>
      <c r="B12" s="1">
        <v>508</v>
      </c>
      <c r="C12" s="1">
        <v>920</v>
      </c>
      <c r="D12" s="1">
        <v>1428</v>
      </c>
      <c r="E12" s="1">
        <v>597.64705882352939</v>
      </c>
      <c r="F12" s="1">
        <v>1082.3529411764707</v>
      </c>
      <c r="G12" s="1">
        <v>1680</v>
      </c>
    </row>
    <row r="13" spans="1:7" x14ac:dyDescent="0.3">
      <c r="A13" s="1">
        <v>11021</v>
      </c>
      <c r="B13" s="1">
        <v>557.97923076923075</v>
      </c>
      <c r="C13" s="1">
        <v>921.87076923076916</v>
      </c>
      <c r="D13" s="1">
        <v>1479.85</v>
      </c>
      <c r="E13" s="1">
        <v>656.44615384615383</v>
      </c>
      <c r="F13" s="1">
        <v>1084.5538461538461</v>
      </c>
      <c r="G13" s="1">
        <v>1741</v>
      </c>
    </row>
    <row r="14" spans="1:7" x14ac:dyDescent="0.3">
      <c r="A14" s="1">
        <v>11022</v>
      </c>
      <c r="B14" s="1">
        <v>867.25801605801598</v>
      </c>
      <c r="C14" s="1">
        <v>1460.041983941984</v>
      </c>
      <c r="D14" s="1">
        <v>2327.2999999999997</v>
      </c>
      <c r="E14" s="1">
        <v>1020.3035483035483</v>
      </c>
      <c r="F14" s="1">
        <v>1717.6964516964517</v>
      </c>
      <c r="G14" s="1">
        <v>2737.9999999999995</v>
      </c>
    </row>
    <row r="15" spans="1:7" x14ac:dyDescent="0.3">
      <c r="A15" s="1">
        <v>11023</v>
      </c>
      <c r="B15" s="1">
        <v>912.55346153846153</v>
      </c>
      <c r="C15" s="1">
        <v>1753.8965384615383</v>
      </c>
      <c r="D15" s="1">
        <v>2666.45</v>
      </c>
      <c r="E15" s="1">
        <v>1073.5923076923077</v>
      </c>
      <c r="F15" s="1">
        <v>2063.4076923076923</v>
      </c>
      <c r="G15" s="1">
        <v>3137</v>
      </c>
    </row>
    <row r="16" spans="1:7" x14ac:dyDescent="0.3">
      <c r="A16" s="1">
        <v>11024</v>
      </c>
      <c r="B16" s="1">
        <v>866.15</v>
      </c>
      <c r="C16" s="1">
        <v>1445</v>
      </c>
      <c r="D16" s="1">
        <v>2311.15</v>
      </c>
      <c r="E16" s="1">
        <v>1019</v>
      </c>
      <c r="F16" s="1">
        <v>1700</v>
      </c>
      <c r="G16" s="1">
        <v>2719</v>
      </c>
    </row>
    <row r="17" spans="1:7" x14ac:dyDescent="0.3">
      <c r="A17" s="1">
        <v>11025</v>
      </c>
      <c r="B17" s="1">
        <v>395</v>
      </c>
      <c r="C17" s="1">
        <v>709</v>
      </c>
      <c r="D17" s="1">
        <v>1104</v>
      </c>
      <c r="E17" s="1">
        <v>464.70588235294122</v>
      </c>
      <c r="F17" s="1">
        <v>834.11764705882354</v>
      </c>
      <c r="G17" s="1">
        <v>1298.8235294117646</v>
      </c>
    </row>
    <row r="18" spans="1:7" x14ac:dyDescent="0.3">
      <c r="A18" s="1">
        <v>11029</v>
      </c>
      <c r="B18" s="1">
        <v>1066.75</v>
      </c>
      <c r="C18" s="1">
        <v>1417.8</v>
      </c>
      <c r="D18" s="1">
        <v>2484.5499999999997</v>
      </c>
      <c r="E18" s="1">
        <v>1255</v>
      </c>
      <c r="F18" s="1">
        <v>1668</v>
      </c>
      <c r="G18" s="1">
        <v>2922.9999999999995</v>
      </c>
    </row>
    <row r="19" spans="1:7" x14ac:dyDescent="0.3">
      <c r="A19" s="1">
        <v>11030</v>
      </c>
      <c r="B19" s="1">
        <v>448</v>
      </c>
      <c r="C19" s="1">
        <v>728</v>
      </c>
      <c r="D19" s="1">
        <v>1176</v>
      </c>
      <c r="E19" s="1">
        <v>527.05882352941182</v>
      </c>
      <c r="F19" s="1">
        <v>856.47058823529414</v>
      </c>
      <c r="G19" s="1">
        <v>1383.5294117647059</v>
      </c>
    </row>
    <row r="20" spans="1:7" x14ac:dyDescent="0.3">
      <c r="A20" s="1">
        <v>11035</v>
      </c>
      <c r="B20" s="1">
        <v>778.55762491233838</v>
      </c>
      <c r="C20" s="1">
        <v>1126.2923750876616</v>
      </c>
      <c r="D20" s="1">
        <v>1904.85</v>
      </c>
      <c r="E20" s="1">
        <v>915.95014695569228</v>
      </c>
      <c r="F20" s="1">
        <v>1325.0498530443078</v>
      </c>
      <c r="G20" s="1">
        <v>2241</v>
      </c>
    </row>
    <row r="21" spans="1:7" x14ac:dyDescent="0.3">
      <c r="A21" s="1">
        <v>11037</v>
      </c>
      <c r="B21" s="1">
        <v>747.74727272727262</v>
      </c>
      <c r="C21" s="1">
        <v>1230.2027272727273</v>
      </c>
      <c r="D21" s="1">
        <v>1977.95</v>
      </c>
      <c r="E21" s="1">
        <v>879.70267379679137</v>
      </c>
      <c r="F21" s="1">
        <v>1447.2973262032087</v>
      </c>
      <c r="G21" s="1">
        <v>2327</v>
      </c>
    </row>
    <row r="22" spans="1:7" x14ac:dyDescent="0.3">
      <c r="A22" s="1">
        <v>11038</v>
      </c>
      <c r="B22" s="1">
        <v>348.96785055511083</v>
      </c>
      <c r="C22" s="1">
        <v>627.68214944488909</v>
      </c>
      <c r="D22" s="1">
        <v>976.65</v>
      </c>
      <c r="E22" s="1">
        <v>410.55041241777747</v>
      </c>
      <c r="F22" s="1">
        <v>738.44958758222253</v>
      </c>
      <c r="G22" s="1">
        <v>1149</v>
      </c>
    </row>
    <row r="23" spans="1:7" x14ac:dyDescent="0.3">
      <c r="A23" s="1">
        <v>11039</v>
      </c>
      <c r="B23" s="1">
        <v>671.5</v>
      </c>
      <c r="C23" s="1">
        <v>1083.75</v>
      </c>
      <c r="D23" s="1">
        <v>1755.25</v>
      </c>
      <c r="E23" s="1">
        <v>790</v>
      </c>
      <c r="F23" s="1">
        <v>1275</v>
      </c>
      <c r="G23" s="1">
        <v>2065</v>
      </c>
    </row>
    <row r="24" spans="1:7" x14ac:dyDescent="0.3">
      <c r="A24" s="1">
        <v>11040</v>
      </c>
      <c r="B24" s="1">
        <v>1595.3357142857144</v>
      </c>
      <c r="C24" s="1">
        <v>2619.8142857142857</v>
      </c>
      <c r="D24" s="1">
        <v>4215.1499999999996</v>
      </c>
      <c r="E24" s="1">
        <v>1876.8655462184877</v>
      </c>
      <c r="F24" s="1">
        <v>3082.1344537815125</v>
      </c>
      <c r="G24" s="1">
        <v>4959</v>
      </c>
    </row>
    <row r="25" spans="1:7" x14ac:dyDescent="0.3">
      <c r="A25" s="1">
        <v>11044</v>
      </c>
      <c r="B25" s="1">
        <v>775.625</v>
      </c>
      <c r="C25" s="1">
        <v>1434.375</v>
      </c>
      <c r="D25" s="1">
        <v>2210</v>
      </c>
      <c r="E25" s="1">
        <v>912.5</v>
      </c>
      <c r="F25" s="1">
        <v>1687.5</v>
      </c>
      <c r="G25" s="1">
        <v>2600</v>
      </c>
    </row>
    <row r="26" spans="1:7" x14ac:dyDescent="0.3">
      <c r="A26" s="1">
        <v>11050</v>
      </c>
      <c r="B26" s="1">
        <v>414.8</v>
      </c>
      <c r="C26" s="1">
        <v>788.8</v>
      </c>
      <c r="D26" s="1">
        <v>1203.5999999999999</v>
      </c>
      <c r="E26" s="1">
        <v>488</v>
      </c>
      <c r="F26" s="1">
        <v>928</v>
      </c>
      <c r="G26" s="1">
        <v>1416</v>
      </c>
    </row>
    <row r="27" spans="1:7" x14ac:dyDescent="0.3">
      <c r="A27" s="1">
        <v>11052</v>
      </c>
      <c r="B27" s="1">
        <v>492.22349624060149</v>
      </c>
      <c r="C27" s="1">
        <v>844.82650375939852</v>
      </c>
      <c r="D27" s="1">
        <v>1337.05</v>
      </c>
      <c r="E27" s="1">
        <v>579.08646616541353</v>
      </c>
      <c r="F27" s="1">
        <v>993.91353383458647</v>
      </c>
      <c r="G27" s="1">
        <v>1573</v>
      </c>
    </row>
    <row r="28" spans="1:7" x14ac:dyDescent="0.3">
      <c r="A28" s="1">
        <v>11053</v>
      </c>
      <c r="B28" s="1">
        <v>921.4</v>
      </c>
      <c r="C28" s="1">
        <v>1567.3999999999999</v>
      </c>
      <c r="D28" s="1">
        <v>2488.7999999999997</v>
      </c>
      <c r="E28" s="1">
        <v>1084</v>
      </c>
      <c r="F28" s="1">
        <v>1844</v>
      </c>
      <c r="G28" s="1">
        <v>2927.9999999999995</v>
      </c>
    </row>
    <row r="29" spans="1:7" x14ac:dyDescent="0.3">
      <c r="A29" s="1">
        <v>11054</v>
      </c>
      <c r="B29" s="1">
        <v>432.65</v>
      </c>
      <c r="C29" s="1">
        <v>1132.7950000000001</v>
      </c>
      <c r="D29" s="1">
        <v>1565.4449999999999</v>
      </c>
      <c r="E29" s="1">
        <v>509</v>
      </c>
      <c r="F29" s="1">
        <v>1332.7</v>
      </c>
      <c r="G29" s="1">
        <v>1841.7</v>
      </c>
    </row>
    <row r="30" spans="1:7" x14ac:dyDescent="0.3">
      <c r="A30" s="1">
        <v>11055</v>
      </c>
      <c r="B30" s="1">
        <v>898.875</v>
      </c>
      <c r="C30" s="1">
        <v>1460.895</v>
      </c>
      <c r="D30" s="1">
        <v>2359.77</v>
      </c>
      <c r="E30" s="1">
        <v>1057.5</v>
      </c>
      <c r="F30" s="1">
        <v>1718.7</v>
      </c>
      <c r="G30" s="1">
        <v>2776.2000000000003</v>
      </c>
    </row>
    <row r="31" spans="1:7" x14ac:dyDescent="0.3">
      <c r="A31" s="1">
        <v>11056</v>
      </c>
      <c r="B31" s="1">
        <v>699.19464918946301</v>
      </c>
      <c r="C31" s="1">
        <v>1181.005350810537</v>
      </c>
      <c r="D31" s="1">
        <v>1880.2</v>
      </c>
      <c r="E31" s="1">
        <v>822.58194022289763</v>
      </c>
      <c r="F31" s="1">
        <v>1389.4180597771024</v>
      </c>
      <c r="G31" s="1">
        <v>2212</v>
      </c>
    </row>
    <row r="32" spans="1:7" x14ac:dyDescent="0.3">
      <c r="A32" s="1">
        <v>11057</v>
      </c>
      <c r="B32" s="1">
        <v>634.43999999999994</v>
      </c>
      <c r="C32" s="1">
        <v>1182.8599999999999</v>
      </c>
      <c r="D32" s="1">
        <v>1817.3</v>
      </c>
      <c r="E32" s="1">
        <v>746.4</v>
      </c>
      <c r="F32" s="1">
        <v>1391.6</v>
      </c>
      <c r="G32" s="1">
        <v>2138</v>
      </c>
    </row>
    <row r="33" spans="1:7" x14ac:dyDescent="0.3">
      <c r="A33" s="1">
        <v>12002</v>
      </c>
      <c r="B33" s="1">
        <v>502</v>
      </c>
      <c r="C33" s="1">
        <v>865</v>
      </c>
      <c r="D33" s="1">
        <v>1367</v>
      </c>
      <c r="E33" s="1">
        <v>590.58823529411768</v>
      </c>
      <c r="F33" s="1">
        <v>1017.6470588235294</v>
      </c>
      <c r="G33" s="1">
        <v>1608.2352941176471</v>
      </c>
    </row>
    <row r="34" spans="1:7" x14ac:dyDescent="0.3">
      <c r="A34" s="1">
        <v>12005</v>
      </c>
      <c r="B34" s="1">
        <v>576.67385892116181</v>
      </c>
      <c r="C34" s="1">
        <v>1058.7261410788381</v>
      </c>
      <c r="D34" s="1">
        <v>1635.3999999999999</v>
      </c>
      <c r="E34" s="1">
        <v>678.4398340248963</v>
      </c>
      <c r="F34" s="1">
        <v>1245.5601659751037</v>
      </c>
      <c r="G34" s="1">
        <v>1924</v>
      </c>
    </row>
    <row r="35" spans="1:7" x14ac:dyDescent="0.3">
      <c r="A35" s="1">
        <v>12007</v>
      </c>
      <c r="B35" s="1">
        <v>744</v>
      </c>
      <c r="C35" s="1">
        <v>1439</v>
      </c>
      <c r="D35" s="1">
        <v>2183</v>
      </c>
      <c r="E35" s="1">
        <v>875.2941176470589</v>
      </c>
      <c r="F35" s="1">
        <v>1692.9411764705883</v>
      </c>
      <c r="G35" s="1">
        <v>2568.2352941176473</v>
      </c>
    </row>
    <row r="36" spans="1:7" x14ac:dyDescent="0.3">
      <c r="A36" s="1">
        <v>12009</v>
      </c>
      <c r="B36" s="1">
        <v>855.1</v>
      </c>
      <c r="C36" s="1">
        <v>1384.6499999999999</v>
      </c>
      <c r="D36" s="1">
        <v>2239.75</v>
      </c>
      <c r="E36" s="1">
        <v>1006</v>
      </c>
      <c r="F36" s="1">
        <v>1628.9999999999998</v>
      </c>
      <c r="G36" s="1">
        <v>2635</v>
      </c>
    </row>
    <row r="37" spans="1:7" x14ac:dyDescent="0.3">
      <c r="A37" s="1">
        <v>12014</v>
      </c>
      <c r="B37" s="1">
        <v>1494.8409090909092</v>
      </c>
      <c r="C37" s="1">
        <v>2297.0090909090909</v>
      </c>
      <c r="D37" s="1">
        <v>3791.85</v>
      </c>
      <c r="E37" s="1">
        <v>1758.6363636363637</v>
      </c>
      <c r="F37" s="1">
        <v>2702.3636363636365</v>
      </c>
      <c r="G37" s="1">
        <v>4461</v>
      </c>
    </row>
    <row r="38" spans="1:7" x14ac:dyDescent="0.3">
      <c r="A38" s="1">
        <v>12021</v>
      </c>
      <c r="B38" s="1">
        <v>1279.25</v>
      </c>
      <c r="C38" s="1">
        <v>1979.6499999999999</v>
      </c>
      <c r="D38" s="1">
        <v>3258.9</v>
      </c>
      <c r="E38" s="1">
        <v>1505</v>
      </c>
      <c r="F38" s="1">
        <v>2329</v>
      </c>
      <c r="G38" s="1">
        <v>3834</v>
      </c>
    </row>
    <row r="39" spans="1:7" x14ac:dyDescent="0.3">
      <c r="A39" s="1">
        <v>12025</v>
      </c>
      <c r="B39" s="1">
        <v>3675.5699999999997</v>
      </c>
      <c r="C39" s="1">
        <v>5675.28</v>
      </c>
      <c r="D39" s="1">
        <v>9350.85</v>
      </c>
      <c r="E39" s="1">
        <v>4324.2</v>
      </c>
      <c r="F39" s="1">
        <v>6676.8</v>
      </c>
      <c r="G39" s="1">
        <v>11001</v>
      </c>
    </row>
    <row r="40" spans="1:7" x14ac:dyDescent="0.3">
      <c r="A40" s="1">
        <v>12026</v>
      </c>
      <c r="B40" s="1">
        <v>952.97779720279721</v>
      </c>
      <c r="C40" s="1">
        <v>1582.5722027972029</v>
      </c>
      <c r="D40" s="1">
        <v>2535.5499999999997</v>
      </c>
      <c r="E40" s="1">
        <v>1121.1503496503497</v>
      </c>
      <c r="F40" s="1">
        <v>1861.8496503496506</v>
      </c>
      <c r="G40" s="1">
        <v>2982.9999999999995</v>
      </c>
    </row>
    <row r="41" spans="1:7" x14ac:dyDescent="0.3">
      <c r="A41" s="1">
        <v>12029</v>
      </c>
      <c r="B41" s="1">
        <v>693.97171253822626</v>
      </c>
      <c r="C41" s="1">
        <v>1248.2782874617737</v>
      </c>
      <c r="D41" s="1">
        <v>1942.25</v>
      </c>
      <c r="E41" s="1">
        <v>816.43730886850153</v>
      </c>
      <c r="F41" s="1">
        <v>1468.5626911314985</v>
      </c>
      <c r="G41" s="1">
        <v>2285</v>
      </c>
    </row>
    <row r="42" spans="1:7" x14ac:dyDescent="0.3">
      <c r="A42" s="1">
        <v>12035</v>
      </c>
      <c r="B42" s="1">
        <v>957.87122972435054</v>
      </c>
      <c r="C42" s="1">
        <v>1785.0787702756495</v>
      </c>
      <c r="D42" s="1">
        <v>2742.95</v>
      </c>
      <c r="E42" s="1">
        <v>1126.9073290874712</v>
      </c>
      <c r="F42" s="1">
        <v>2100.0926709125288</v>
      </c>
      <c r="G42" s="1">
        <v>3227</v>
      </c>
    </row>
    <row r="43" spans="1:7" x14ac:dyDescent="0.3">
      <c r="A43" s="1">
        <v>12040</v>
      </c>
      <c r="B43" s="1">
        <v>1364.25</v>
      </c>
      <c r="C43" s="1">
        <v>1960.1</v>
      </c>
      <c r="D43" s="1">
        <v>3324.35</v>
      </c>
      <c r="E43" s="1">
        <v>1605</v>
      </c>
      <c r="F43" s="1">
        <v>2306</v>
      </c>
      <c r="G43" s="1">
        <v>3911</v>
      </c>
    </row>
    <row r="44" spans="1:7" x14ac:dyDescent="0.3">
      <c r="A44" s="1">
        <v>12041</v>
      </c>
      <c r="B44" s="1">
        <v>1178.0999999999999</v>
      </c>
      <c r="C44" s="1">
        <v>2021.3</v>
      </c>
      <c r="D44" s="1">
        <v>3199.4</v>
      </c>
      <c r="E44" s="1">
        <v>1386</v>
      </c>
      <c r="F44" s="1">
        <v>2378</v>
      </c>
      <c r="G44" s="1">
        <v>3764</v>
      </c>
    </row>
    <row r="45" spans="1:7" x14ac:dyDescent="0.3">
      <c r="A45" s="1">
        <v>13001</v>
      </c>
      <c r="B45" s="1">
        <v>534</v>
      </c>
      <c r="C45" s="1">
        <v>1083</v>
      </c>
      <c r="D45" s="1">
        <v>1617</v>
      </c>
      <c r="E45" s="1">
        <v>628.23529411764707</v>
      </c>
      <c r="F45" s="1">
        <v>1274.1176470588236</v>
      </c>
      <c r="G45" s="1">
        <v>1902.3529411764707</v>
      </c>
    </row>
    <row r="46" spans="1:7" x14ac:dyDescent="0.3">
      <c r="A46" s="1">
        <v>13002</v>
      </c>
      <c r="B46" s="1">
        <v>162</v>
      </c>
      <c r="C46" s="1">
        <v>305</v>
      </c>
      <c r="D46" s="1">
        <v>467</v>
      </c>
      <c r="E46" s="1">
        <v>190.58823529411765</v>
      </c>
      <c r="F46" s="1">
        <v>358.8235294117647</v>
      </c>
      <c r="G46" s="1">
        <v>549.41176470588232</v>
      </c>
    </row>
    <row r="47" spans="1:7" x14ac:dyDescent="0.3">
      <c r="A47" s="1">
        <v>13003</v>
      </c>
      <c r="B47" s="1">
        <v>972.9047040812294</v>
      </c>
      <c r="C47" s="1">
        <v>1412.1952959187706</v>
      </c>
      <c r="D47" s="1">
        <v>2385.1</v>
      </c>
      <c r="E47" s="1">
        <v>1144.5937695073287</v>
      </c>
      <c r="F47" s="1">
        <v>1661.4062304926713</v>
      </c>
      <c r="G47" s="1">
        <v>2806</v>
      </c>
    </row>
    <row r="48" spans="1:7" x14ac:dyDescent="0.3">
      <c r="A48" s="1">
        <v>13004</v>
      </c>
      <c r="B48" s="1">
        <v>780.4545454545455</v>
      </c>
      <c r="C48" s="1">
        <v>1302.0454545454545</v>
      </c>
      <c r="D48" s="1">
        <v>2082.5</v>
      </c>
      <c r="E48" s="1">
        <v>918.18181818181824</v>
      </c>
      <c r="F48" s="1">
        <v>1531.8181818181818</v>
      </c>
      <c r="G48" s="1">
        <v>2450</v>
      </c>
    </row>
    <row r="49" spans="1:7" x14ac:dyDescent="0.3">
      <c r="A49" s="1">
        <v>13006</v>
      </c>
      <c r="B49" s="1">
        <v>399.5</v>
      </c>
      <c r="C49" s="1">
        <v>743.75</v>
      </c>
      <c r="D49" s="1">
        <v>1143.25</v>
      </c>
      <c r="E49" s="1">
        <v>470</v>
      </c>
      <c r="F49" s="1">
        <v>875</v>
      </c>
      <c r="G49" s="1">
        <v>1345</v>
      </c>
    </row>
    <row r="50" spans="1:7" x14ac:dyDescent="0.3">
      <c r="A50" s="1">
        <v>13008</v>
      </c>
      <c r="B50" s="1">
        <v>1767.8173188956437</v>
      </c>
      <c r="C50" s="1">
        <v>2534.0326811043565</v>
      </c>
      <c r="D50" s="1">
        <v>4301.8499999999995</v>
      </c>
      <c r="E50" s="1">
        <v>2079.7850810536984</v>
      </c>
      <c r="F50" s="1">
        <v>2981.2149189463016</v>
      </c>
      <c r="G50" s="1">
        <v>5060.9999999999991</v>
      </c>
    </row>
    <row r="51" spans="1:7" x14ac:dyDescent="0.3">
      <c r="A51" s="1">
        <v>13010</v>
      </c>
      <c r="B51" s="1">
        <v>410.55</v>
      </c>
      <c r="C51" s="1">
        <v>703.8</v>
      </c>
      <c r="D51" s="1">
        <v>1114.3499999999999</v>
      </c>
      <c r="E51" s="1">
        <v>483</v>
      </c>
      <c r="F51" s="1">
        <v>828</v>
      </c>
      <c r="G51" s="1">
        <v>1311</v>
      </c>
    </row>
    <row r="52" spans="1:7" x14ac:dyDescent="0.3">
      <c r="A52" s="1">
        <v>13011</v>
      </c>
      <c r="B52" s="1">
        <v>1192.8922229353873</v>
      </c>
      <c r="C52" s="1">
        <v>1814.1527770646128</v>
      </c>
      <c r="D52" s="1">
        <v>3007.0449999999996</v>
      </c>
      <c r="E52" s="1">
        <v>1403.4026152181027</v>
      </c>
      <c r="F52" s="1">
        <v>2134.2973847818976</v>
      </c>
      <c r="G52" s="1">
        <v>3537.7</v>
      </c>
    </row>
    <row r="53" spans="1:7" x14ac:dyDescent="0.3">
      <c r="A53" s="1">
        <v>13012</v>
      </c>
      <c r="B53" s="1">
        <v>338</v>
      </c>
      <c r="C53" s="1">
        <v>597</v>
      </c>
      <c r="D53" s="1">
        <v>935</v>
      </c>
      <c r="E53" s="1">
        <v>397.64705882352945</v>
      </c>
      <c r="F53" s="1">
        <v>702.35294117647061</v>
      </c>
      <c r="G53" s="1">
        <v>1100</v>
      </c>
    </row>
    <row r="54" spans="1:7" x14ac:dyDescent="0.3">
      <c r="A54" s="1">
        <v>13013</v>
      </c>
      <c r="B54" s="1">
        <v>475.15</v>
      </c>
      <c r="C54" s="1">
        <v>873.8</v>
      </c>
      <c r="D54" s="1">
        <v>1348.95</v>
      </c>
      <c r="E54" s="1">
        <v>559</v>
      </c>
      <c r="F54" s="1">
        <v>1028</v>
      </c>
      <c r="G54" s="1">
        <v>1587</v>
      </c>
    </row>
    <row r="55" spans="1:7" x14ac:dyDescent="0.3">
      <c r="A55" s="1">
        <v>13014</v>
      </c>
      <c r="B55" s="1">
        <v>952.85</v>
      </c>
      <c r="C55" s="1">
        <v>1632</v>
      </c>
      <c r="D55" s="1">
        <v>2584.85</v>
      </c>
      <c r="E55" s="1">
        <v>1121</v>
      </c>
      <c r="F55" s="1">
        <v>1920</v>
      </c>
      <c r="G55" s="1">
        <v>3041</v>
      </c>
    </row>
    <row r="56" spans="1:7" x14ac:dyDescent="0.3">
      <c r="A56" s="1">
        <v>13016</v>
      </c>
      <c r="B56" s="1">
        <v>367.59787234042557</v>
      </c>
      <c r="C56" s="1">
        <v>598.85212765957442</v>
      </c>
      <c r="D56" s="1">
        <v>966.44999999999993</v>
      </c>
      <c r="E56" s="1">
        <v>432.46808510638306</v>
      </c>
      <c r="F56" s="1">
        <v>704.531914893617</v>
      </c>
      <c r="G56" s="1">
        <v>1137</v>
      </c>
    </row>
    <row r="57" spans="1:7" x14ac:dyDescent="0.3">
      <c r="A57" s="1">
        <v>13017</v>
      </c>
      <c r="B57" s="1">
        <v>725</v>
      </c>
      <c r="C57" s="1">
        <v>1177</v>
      </c>
      <c r="D57" s="1">
        <v>1902</v>
      </c>
      <c r="E57" s="1">
        <v>852.94117647058829</v>
      </c>
      <c r="F57" s="1">
        <v>1384.7058823529412</v>
      </c>
      <c r="G57" s="1">
        <v>2237.6470588235293</v>
      </c>
    </row>
    <row r="58" spans="1:7" x14ac:dyDescent="0.3">
      <c r="A58" s="1">
        <v>13019</v>
      </c>
      <c r="B58" s="1">
        <v>698.69999999999993</v>
      </c>
      <c r="C58" s="1">
        <v>1222.3</v>
      </c>
      <c r="D58" s="1">
        <v>1921</v>
      </c>
      <c r="E58" s="1">
        <v>821.99999999999989</v>
      </c>
      <c r="F58" s="1">
        <v>1438</v>
      </c>
      <c r="G58" s="1">
        <v>2260</v>
      </c>
    </row>
    <row r="59" spans="1:7" x14ac:dyDescent="0.3">
      <c r="A59" s="1">
        <v>13021</v>
      </c>
      <c r="B59" s="1">
        <v>426.7</v>
      </c>
      <c r="C59" s="1">
        <v>743.75</v>
      </c>
      <c r="D59" s="1">
        <v>1170.45</v>
      </c>
      <c r="E59" s="1">
        <v>502</v>
      </c>
      <c r="F59" s="1">
        <v>875</v>
      </c>
      <c r="G59" s="1">
        <v>1377</v>
      </c>
    </row>
    <row r="60" spans="1:7" x14ac:dyDescent="0.3">
      <c r="A60" s="1">
        <v>13023</v>
      </c>
      <c r="B60" s="1">
        <v>423.3</v>
      </c>
      <c r="C60" s="1">
        <v>601.79999999999995</v>
      </c>
      <c r="D60" s="1">
        <v>1025.0999999999999</v>
      </c>
      <c r="E60" s="1">
        <v>498</v>
      </c>
      <c r="F60" s="1">
        <v>708</v>
      </c>
      <c r="G60" s="1">
        <v>1206</v>
      </c>
    </row>
    <row r="61" spans="1:7" x14ac:dyDescent="0.3">
      <c r="A61" s="1">
        <v>13025</v>
      </c>
      <c r="B61" s="1">
        <v>1548.7432044198895</v>
      </c>
      <c r="C61" s="1">
        <v>2549.9567955801108</v>
      </c>
      <c r="D61" s="1">
        <v>4098.7</v>
      </c>
      <c r="E61" s="1">
        <v>1822.0508287292819</v>
      </c>
      <c r="F61" s="1">
        <v>2999.9491712707186</v>
      </c>
      <c r="G61" s="1">
        <v>4822</v>
      </c>
    </row>
    <row r="62" spans="1:7" x14ac:dyDescent="0.3">
      <c r="A62" s="1">
        <v>13029</v>
      </c>
      <c r="B62" s="1">
        <v>670.39130434782601</v>
      </c>
      <c r="C62" s="1">
        <v>1140.108695652174</v>
      </c>
      <c r="D62" s="1">
        <v>1810.5</v>
      </c>
      <c r="E62" s="1">
        <v>788.695652173913</v>
      </c>
      <c r="F62" s="1">
        <v>1341.304347826087</v>
      </c>
      <c r="G62" s="1">
        <v>2130</v>
      </c>
    </row>
    <row r="63" spans="1:7" x14ac:dyDescent="0.3">
      <c r="A63" s="1">
        <v>13031</v>
      </c>
      <c r="B63" s="1">
        <v>564.4</v>
      </c>
      <c r="C63" s="1">
        <v>836.4</v>
      </c>
      <c r="D63" s="1">
        <v>1400.8</v>
      </c>
      <c r="E63" s="1">
        <v>664</v>
      </c>
      <c r="F63" s="1">
        <v>984</v>
      </c>
      <c r="G63" s="1">
        <v>1648</v>
      </c>
    </row>
    <row r="64" spans="1:7" x14ac:dyDescent="0.3">
      <c r="A64" s="1">
        <v>13035</v>
      </c>
      <c r="B64" s="1">
        <v>629.255</v>
      </c>
      <c r="C64" s="1">
        <v>1085.28</v>
      </c>
      <c r="D64" s="1">
        <v>1714.5349999999999</v>
      </c>
      <c r="E64" s="1">
        <v>740.30000000000007</v>
      </c>
      <c r="F64" s="1">
        <v>1276.8</v>
      </c>
      <c r="G64" s="1">
        <v>2017.1</v>
      </c>
    </row>
    <row r="65" spans="1:7" x14ac:dyDescent="0.3">
      <c r="A65" s="1">
        <v>13036</v>
      </c>
      <c r="B65" s="1">
        <v>450</v>
      </c>
      <c r="C65" s="1">
        <v>816</v>
      </c>
      <c r="D65" s="1">
        <v>1266</v>
      </c>
      <c r="E65" s="1">
        <v>529.41176470588232</v>
      </c>
      <c r="F65" s="1">
        <v>960</v>
      </c>
      <c r="G65" s="1">
        <v>1489.4117647058824</v>
      </c>
    </row>
    <row r="66" spans="1:7" x14ac:dyDescent="0.3">
      <c r="A66" s="1">
        <v>13037</v>
      </c>
      <c r="B66" s="1">
        <v>501</v>
      </c>
      <c r="C66" s="1">
        <v>855</v>
      </c>
      <c r="D66" s="1">
        <v>1356</v>
      </c>
      <c r="E66" s="1">
        <v>589.41176470588232</v>
      </c>
      <c r="F66" s="1">
        <v>1005.8823529411765</v>
      </c>
      <c r="G66" s="1">
        <v>1595.2941176470588</v>
      </c>
    </row>
    <row r="67" spans="1:7" x14ac:dyDescent="0.3">
      <c r="A67" s="1">
        <v>13040</v>
      </c>
      <c r="B67" s="1">
        <v>1820.0916841387054</v>
      </c>
      <c r="C67" s="1">
        <v>2998.558315861294</v>
      </c>
      <c r="D67" s="1">
        <v>4818.6499999999996</v>
      </c>
      <c r="E67" s="1">
        <v>2141.2843342808301</v>
      </c>
      <c r="F67" s="1">
        <v>3527.7156657191695</v>
      </c>
      <c r="G67" s="1">
        <v>5669</v>
      </c>
    </row>
    <row r="68" spans="1:7" x14ac:dyDescent="0.3">
      <c r="A68" s="1">
        <v>13044</v>
      </c>
      <c r="B68" s="1">
        <v>471.75</v>
      </c>
      <c r="C68" s="1">
        <v>565.25</v>
      </c>
      <c r="D68" s="1">
        <v>1037</v>
      </c>
      <c r="E68" s="1">
        <v>555</v>
      </c>
      <c r="F68" s="1">
        <v>665</v>
      </c>
      <c r="G68" s="1">
        <v>1220</v>
      </c>
    </row>
    <row r="69" spans="1:7" x14ac:dyDescent="0.3">
      <c r="A69" s="1">
        <v>13046</v>
      </c>
      <c r="B69" s="1">
        <v>452.2</v>
      </c>
      <c r="C69" s="1">
        <v>731.85</v>
      </c>
      <c r="D69" s="1">
        <v>1184.05</v>
      </c>
      <c r="E69" s="1">
        <v>532</v>
      </c>
      <c r="F69" s="1">
        <v>861</v>
      </c>
      <c r="G69" s="1">
        <v>1393</v>
      </c>
    </row>
    <row r="70" spans="1:7" x14ac:dyDescent="0.3">
      <c r="A70" s="1">
        <v>13049</v>
      </c>
      <c r="B70" s="1">
        <v>955.68333333333339</v>
      </c>
      <c r="C70" s="1">
        <v>1824.666666666667</v>
      </c>
      <c r="D70" s="1">
        <v>2780.35</v>
      </c>
      <c r="E70" s="1">
        <v>1124.3333333333335</v>
      </c>
      <c r="F70" s="1">
        <v>2146.666666666667</v>
      </c>
      <c r="G70" s="1">
        <v>3271</v>
      </c>
    </row>
    <row r="71" spans="1:7" x14ac:dyDescent="0.3">
      <c r="A71" s="1">
        <v>13053</v>
      </c>
      <c r="B71" s="1">
        <v>584</v>
      </c>
      <c r="C71" s="1">
        <v>1140</v>
      </c>
      <c r="D71" s="1">
        <v>1724</v>
      </c>
      <c r="E71" s="1">
        <v>687.05882352941182</v>
      </c>
      <c r="F71" s="1">
        <v>1341.1764705882354</v>
      </c>
      <c r="G71" s="1">
        <v>2028.2352941176471</v>
      </c>
    </row>
    <row r="72" spans="1:7" x14ac:dyDescent="0.3">
      <c r="A72" s="1">
        <v>21001</v>
      </c>
      <c r="B72" s="1">
        <v>2258.1658690176323</v>
      </c>
      <c r="C72" s="1">
        <v>3315.2841309823675</v>
      </c>
      <c r="D72" s="1">
        <v>5573.45</v>
      </c>
      <c r="E72" s="1">
        <v>2656.6657282560382</v>
      </c>
      <c r="F72" s="1">
        <v>3900.3342717439618</v>
      </c>
      <c r="G72" s="1">
        <v>6557</v>
      </c>
    </row>
    <row r="73" spans="1:7" x14ac:dyDescent="0.3">
      <c r="A73" s="1">
        <v>21002</v>
      </c>
      <c r="B73" s="1">
        <v>433.5</v>
      </c>
      <c r="C73" s="1">
        <v>443.7</v>
      </c>
      <c r="D73" s="1">
        <v>877.19999999999993</v>
      </c>
      <c r="E73" s="1">
        <v>510</v>
      </c>
      <c r="F73" s="1">
        <v>522</v>
      </c>
      <c r="G73" s="1">
        <v>1032</v>
      </c>
    </row>
    <row r="74" spans="1:7" x14ac:dyDescent="0.3">
      <c r="A74" s="1">
        <v>21003</v>
      </c>
      <c r="B74" s="1">
        <v>455.59999999999997</v>
      </c>
      <c r="C74" s="1">
        <v>634.1</v>
      </c>
      <c r="D74" s="1">
        <v>1089.7</v>
      </c>
      <c r="E74" s="1">
        <v>536</v>
      </c>
      <c r="F74" s="1">
        <v>746</v>
      </c>
      <c r="G74" s="1">
        <v>1282</v>
      </c>
    </row>
    <row r="75" spans="1:7" x14ac:dyDescent="0.3">
      <c r="A75" s="1">
        <v>21004</v>
      </c>
      <c r="B75" s="1">
        <v>2547.4499999999998</v>
      </c>
      <c r="C75" s="1">
        <v>4077.45</v>
      </c>
      <c r="D75" s="1">
        <v>6624.9</v>
      </c>
      <c r="E75" s="1">
        <v>2997</v>
      </c>
      <c r="F75" s="1">
        <v>4797</v>
      </c>
      <c r="G75" s="1">
        <v>7794</v>
      </c>
    </row>
    <row r="76" spans="1:7" x14ac:dyDescent="0.3">
      <c r="A76" s="1">
        <v>21005</v>
      </c>
      <c r="B76" s="1">
        <v>475.15</v>
      </c>
      <c r="C76" s="1">
        <v>943.5</v>
      </c>
      <c r="D76" s="1">
        <v>1418.6499999999999</v>
      </c>
      <c r="E76" s="1">
        <v>559</v>
      </c>
      <c r="F76" s="1">
        <v>1110</v>
      </c>
      <c r="G76" s="1">
        <v>1668.9999999999998</v>
      </c>
    </row>
    <row r="77" spans="1:7" x14ac:dyDescent="0.3">
      <c r="A77" s="1">
        <v>21006</v>
      </c>
      <c r="B77" s="1">
        <v>575.67090395480227</v>
      </c>
      <c r="C77" s="1">
        <v>820.87909604519768</v>
      </c>
      <c r="D77" s="1">
        <v>1396.55</v>
      </c>
      <c r="E77" s="1">
        <v>677.25988700564972</v>
      </c>
      <c r="F77" s="1">
        <v>965.74011299435028</v>
      </c>
      <c r="G77" s="1">
        <v>1643</v>
      </c>
    </row>
    <row r="78" spans="1:7" x14ac:dyDescent="0.3">
      <c r="A78" s="1">
        <v>21007</v>
      </c>
      <c r="B78" s="1">
        <v>353.59999999999997</v>
      </c>
      <c r="C78" s="1">
        <v>477.7</v>
      </c>
      <c r="D78" s="1">
        <v>831.3</v>
      </c>
      <c r="E78" s="1">
        <v>415.99999999999994</v>
      </c>
      <c r="F78" s="1">
        <v>562</v>
      </c>
      <c r="G78" s="1">
        <v>978</v>
      </c>
    </row>
    <row r="79" spans="1:7" x14ac:dyDescent="0.3">
      <c r="A79" s="1">
        <v>21008</v>
      </c>
      <c r="B79" s="1">
        <v>436.9</v>
      </c>
      <c r="C79" s="1">
        <v>686.8</v>
      </c>
      <c r="D79" s="1">
        <v>1123.7</v>
      </c>
      <c r="E79" s="1">
        <v>514</v>
      </c>
      <c r="F79" s="1">
        <v>808</v>
      </c>
      <c r="G79" s="1">
        <v>1322</v>
      </c>
    </row>
    <row r="80" spans="1:7" x14ac:dyDescent="0.3">
      <c r="A80" s="1">
        <v>21009</v>
      </c>
      <c r="B80" s="1">
        <v>282.13061543929967</v>
      </c>
      <c r="C80" s="1">
        <v>234.66938456070028</v>
      </c>
      <c r="D80" s="1">
        <v>516.79999999999995</v>
      </c>
      <c r="E80" s="1">
        <v>331.91837110505844</v>
      </c>
      <c r="F80" s="1">
        <v>276.0816288949415</v>
      </c>
      <c r="G80" s="1">
        <v>608</v>
      </c>
    </row>
    <row r="81" spans="1:7" x14ac:dyDescent="0.3">
      <c r="A81" s="1">
        <v>21010</v>
      </c>
      <c r="B81" s="1">
        <v>1161.95</v>
      </c>
      <c r="C81" s="1">
        <v>1599.7</v>
      </c>
      <c r="D81" s="1">
        <v>2761.65</v>
      </c>
      <c r="E81" s="1">
        <v>1367</v>
      </c>
      <c r="F81" s="1">
        <v>1882</v>
      </c>
      <c r="G81" s="1">
        <v>3249</v>
      </c>
    </row>
    <row r="82" spans="1:7" x14ac:dyDescent="0.3">
      <c r="A82" s="1">
        <v>21011</v>
      </c>
      <c r="B82" s="1">
        <v>465.8</v>
      </c>
      <c r="C82" s="1">
        <v>696.15</v>
      </c>
      <c r="D82" s="1">
        <v>1161.95</v>
      </c>
      <c r="E82" s="1">
        <v>548</v>
      </c>
      <c r="F82" s="1">
        <v>819</v>
      </c>
      <c r="G82" s="1">
        <v>1367</v>
      </c>
    </row>
    <row r="83" spans="1:7" x14ac:dyDescent="0.3">
      <c r="A83" s="1">
        <v>21012</v>
      </c>
      <c r="B83" s="1">
        <v>1418.5408926187297</v>
      </c>
      <c r="C83" s="1">
        <v>2001.0091073812703</v>
      </c>
      <c r="D83" s="1">
        <v>3419.5499999999997</v>
      </c>
      <c r="E83" s="1">
        <v>1668.8716383749761</v>
      </c>
      <c r="F83" s="1">
        <v>2354.1283616250239</v>
      </c>
      <c r="G83" s="1">
        <v>4023</v>
      </c>
    </row>
    <row r="84" spans="1:7" x14ac:dyDescent="0.3">
      <c r="A84" s="1">
        <v>21013</v>
      </c>
      <c r="B84" s="1">
        <v>343.4</v>
      </c>
      <c r="C84" s="1">
        <v>487.9</v>
      </c>
      <c r="D84" s="1">
        <v>831.3</v>
      </c>
      <c r="E84" s="1">
        <v>404</v>
      </c>
      <c r="F84" s="1">
        <v>574</v>
      </c>
      <c r="G84" s="1">
        <v>978</v>
      </c>
    </row>
    <row r="85" spans="1:7" x14ac:dyDescent="0.3">
      <c r="A85" s="1">
        <v>21014</v>
      </c>
      <c r="B85" s="1">
        <v>129.19999999999999</v>
      </c>
      <c r="C85" s="1">
        <v>193.79999999999998</v>
      </c>
      <c r="D85" s="1">
        <v>323</v>
      </c>
      <c r="E85" s="1">
        <v>152</v>
      </c>
      <c r="F85" s="1">
        <v>228</v>
      </c>
      <c r="G85" s="1">
        <v>380</v>
      </c>
    </row>
    <row r="86" spans="1:7" x14ac:dyDescent="0.3">
      <c r="A86" s="1">
        <v>21015</v>
      </c>
      <c r="B86" s="1">
        <v>1375.6933330183331</v>
      </c>
      <c r="C86" s="1">
        <v>1870.456666981667</v>
      </c>
      <c r="D86" s="1">
        <v>3246.15</v>
      </c>
      <c r="E86" s="1">
        <v>1618.4627447274506</v>
      </c>
      <c r="F86" s="1">
        <v>2200.5372552725494</v>
      </c>
      <c r="G86" s="1">
        <v>3819</v>
      </c>
    </row>
    <row r="87" spans="1:7" x14ac:dyDescent="0.3">
      <c r="A87" s="1">
        <v>21016</v>
      </c>
      <c r="B87" s="1">
        <v>607.12972972972966</v>
      </c>
      <c r="C87" s="1">
        <v>847.22027027027025</v>
      </c>
      <c r="D87" s="1">
        <v>1454.35</v>
      </c>
      <c r="E87" s="1">
        <v>714.2702702702702</v>
      </c>
      <c r="F87" s="1">
        <v>996.72972972972968</v>
      </c>
      <c r="G87" s="1">
        <v>1711</v>
      </c>
    </row>
    <row r="88" spans="1:7" x14ac:dyDescent="0.3">
      <c r="A88" s="1">
        <v>21017</v>
      </c>
      <c r="B88" s="1">
        <v>234.6</v>
      </c>
      <c r="C88" s="1">
        <v>309.39999999999998</v>
      </c>
      <c r="D88" s="1">
        <v>544</v>
      </c>
      <c r="E88" s="1">
        <v>276</v>
      </c>
      <c r="F88" s="1">
        <v>364</v>
      </c>
      <c r="G88" s="1">
        <v>640</v>
      </c>
    </row>
    <row r="89" spans="1:7" x14ac:dyDescent="0.3">
      <c r="A89" s="1">
        <v>21018</v>
      </c>
      <c r="B89" s="1">
        <v>481.09999999999997</v>
      </c>
      <c r="C89" s="1">
        <v>744.6</v>
      </c>
      <c r="D89" s="1">
        <v>1225.7</v>
      </c>
      <c r="E89" s="1">
        <v>566</v>
      </c>
      <c r="F89" s="1">
        <v>876</v>
      </c>
      <c r="G89" s="1">
        <v>1442</v>
      </c>
    </row>
    <row r="90" spans="1:7" x14ac:dyDescent="0.3">
      <c r="A90" s="1">
        <v>21019</v>
      </c>
      <c r="B90" s="1">
        <v>527.85</v>
      </c>
      <c r="C90" s="1">
        <v>749.69999999999993</v>
      </c>
      <c r="D90" s="1">
        <v>1277.55</v>
      </c>
      <c r="E90" s="1">
        <v>621</v>
      </c>
      <c r="F90" s="1">
        <v>881.99999999999989</v>
      </c>
      <c r="G90" s="1">
        <v>1503</v>
      </c>
    </row>
    <row r="91" spans="1:7" x14ac:dyDescent="0.3">
      <c r="A91" s="1">
        <v>23002</v>
      </c>
      <c r="B91" s="1">
        <v>1361.9686713286712</v>
      </c>
      <c r="C91" s="1">
        <v>2266.6813286713286</v>
      </c>
      <c r="D91" s="1">
        <v>3628.65</v>
      </c>
      <c r="E91" s="1">
        <v>1602.3160839160839</v>
      </c>
      <c r="F91" s="1">
        <v>2666.6839160839163</v>
      </c>
      <c r="G91" s="1">
        <v>4269</v>
      </c>
    </row>
    <row r="92" spans="1:7" x14ac:dyDescent="0.3">
      <c r="A92" s="1">
        <v>23003</v>
      </c>
      <c r="B92" s="1">
        <v>877.23846153846159</v>
      </c>
      <c r="C92" s="1">
        <v>1367.6115384615384</v>
      </c>
      <c r="D92" s="1">
        <v>2244.85</v>
      </c>
      <c r="E92" s="1">
        <v>1032.0452488687783</v>
      </c>
      <c r="F92" s="1">
        <v>1608.9547511312217</v>
      </c>
      <c r="G92" s="1">
        <v>2641</v>
      </c>
    </row>
    <row r="93" spans="1:7" x14ac:dyDescent="0.3">
      <c r="A93" s="1">
        <v>23009</v>
      </c>
      <c r="B93" s="1">
        <v>156.4</v>
      </c>
      <c r="C93" s="1">
        <v>255</v>
      </c>
      <c r="D93" s="1">
        <v>411.4</v>
      </c>
      <c r="E93" s="1">
        <v>184</v>
      </c>
      <c r="F93" s="1">
        <v>300</v>
      </c>
      <c r="G93" s="1">
        <v>484</v>
      </c>
    </row>
    <row r="94" spans="1:7" x14ac:dyDescent="0.3">
      <c r="A94" s="1">
        <v>23016</v>
      </c>
      <c r="B94" s="1">
        <v>1416.0335338345865</v>
      </c>
      <c r="C94" s="1">
        <v>2333.3164661654132</v>
      </c>
      <c r="D94" s="1">
        <v>3749.35</v>
      </c>
      <c r="E94" s="1">
        <v>1665.9218045112782</v>
      </c>
      <c r="F94" s="1">
        <v>2745.0781954887216</v>
      </c>
      <c r="G94" s="1">
        <v>4411</v>
      </c>
    </row>
    <row r="95" spans="1:7" x14ac:dyDescent="0.3">
      <c r="A95" s="1">
        <v>23023</v>
      </c>
      <c r="B95" s="1">
        <v>383</v>
      </c>
      <c r="C95" s="1">
        <v>724</v>
      </c>
      <c r="D95" s="1">
        <v>1107</v>
      </c>
      <c r="E95" s="1">
        <v>450.58823529411768</v>
      </c>
      <c r="F95" s="1">
        <v>851.76470588235293</v>
      </c>
      <c r="G95" s="1">
        <v>1302.3529411764707</v>
      </c>
    </row>
    <row r="96" spans="1:7" x14ac:dyDescent="0.3">
      <c r="A96" s="1">
        <v>23024</v>
      </c>
      <c r="B96" s="1">
        <v>421.59999999999997</v>
      </c>
      <c r="C96" s="1">
        <v>499.8</v>
      </c>
      <c r="D96" s="1">
        <v>921.4</v>
      </c>
      <c r="E96" s="1">
        <v>496</v>
      </c>
      <c r="F96" s="1">
        <v>588</v>
      </c>
      <c r="G96" s="1">
        <v>1084</v>
      </c>
    </row>
    <row r="97" spans="1:7" x14ac:dyDescent="0.3">
      <c r="A97" s="1">
        <v>23025</v>
      </c>
      <c r="B97" s="1">
        <v>1452.4233333333334</v>
      </c>
      <c r="C97" s="1">
        <v>2026.6266666666663</v>
      </c>
      <c r="D97" s="1">
        <v>3479.0499999999997</v>
      </c>
      <c r="E97" s="1">
        <v>1708.7333333333333</v>
      </c>
      <c r="F97" s="1">
        <v>2384.2666666666664</v>
      </c>
      <c r="G97" s="1">
        <v>4093</v>
      </c>
    </row>
    <row r="98" spans="1:7" x14ac:dyDescent="0.3">
      <c r="A98" s="1">
        <v>23027</v>
      </c>
      <c r="B98" s="1">
        <v>1729.1583364342659</v>
      </c>
      <c r="C98" s="1">
        <v>2558.2416635657341</v>
      </c>
      <c r="D98" s="1">
        <v>4287.3999999999996</v>
      </c>
      <c r="E98" s="1">
        <v>2034.3039252167835</v>
      </c>
      <c r="F98" s="1">
        <v>3009.6960747832168</v>
      </c>
      <c r="G98" s="1">
        <v>5044</v>
      </c>
    </row>
    <row r="99" spans="1:7" x14ac:dyDescent="0.3">
      <c r="A99" s="1">
        <v>23032</v>
      </c>
      <c r="B99" s="1">
        <v>285</v>
      </c>
      <c r="C99" s="1">
        <v>453</v>
      </c>
      <c r="D99" s="1">
        <v>738</v>
      </c>
      <c r="E99" s="1">
        <v>335.29411764705884</v>
      </c>
      <c r="F99" s="1">
        <v>532.94117647058829</v>
      </c>
      <c r="G99" s="1">
        <v>868.23529411764707</v>
      </c>
    </row>
    <row r="100" spans="1:7" x14ac:dyDescent="0.3">
      <c r="A100" s="1">
        <v>23033</v>
      </c>
      <c r="B100" s="1">
        <v>454.75</v>
      </c>
      <c r="C100" s="1">
        <v>751.4</v>
      </c>
      <c r="D100" s="1">
        <v>1206.1499999999999</v>
      </c>
      <c r="E100" s="1">
        <v>535</v>
      </c>
      <c r="F100" s="1">
        <v>884</v>
      </c>
      <c r="G100" s="1">
        <v>1418.9999999999998</v>
      </c>
    </row>
    <row r="101" spans="1:7" x14ac:dyDescent="0.3">
      <c r="A101" s="1">
        <v>23038</v>
      </c>
      <c r="B101" s="1">
        <v>441.82999999999993</v>
      </c>
      <c r="C101" s="1">
        <v>728.62</v>
      </c>
      <c r="D101" s="1">
        <v>1170.45</v>
      </c>
      <c r="E101" s="1">
        <v>519.79999999999995</v>
      </c>
      <c r="F101" s="1">
        <v>857.2</v>
      </c>
      <c r="G101" s="1">
        <v>1377</v>
      </c>
    </row>
    <row r="102" spans="1:7" x14ac:dyDescent="0.3">
      <c r="A102" s="1">
        <v>23039</v>
      </c>
      <c r="B102" s="1">
        <v>422.45</v>
      </c>
      <c r="C102" s="1">
        <v>680</v>
      </c>
      <c r="D102" s="1">
        <v>1102.45</v>
      </c>
      <c r="E102" s="1">
        <v>497</v>
      </c>
      <c r="F102" s="1">
        <v>800</v>
      </c>
      <c r="G102" s="1">
        <v>1297</v>
      </c>
    </row>
    <row r="103" spans="1:7" x14ac:dyDescent="0.3">
      <c r="A103" s="1">
        <v>23044</v>
      </c>
      <c r="B103" s="1">
        <v>538.9</v>
      </c>
      <c r="C103" s="1">
        <v>754.8</v>
      </c>
      <c r="D103" s="1">
        <v>1293.7</v>
      </c>
      <c r="E103" s="1">
        <v>634</v>
      </c>
      <c r="F103" s="1">
        <v>888</v>
      </c>
      <c r="G103" s="1">
        <v>1522</v>
      </c>
    </row>
    <row r="104" spans="1:7" x14ac:dyDescent="0.3">
      <c r="A104" s="1">
        <v>23045</v>
      </c>
      <c r="B104" s="1">
        <v>791.72344104308388</v>
      </c>
      <c r="C104" s="1">
        <v>1196.4265589569161</v>
      </c>
      <c r="D104" s="1">
        <v>1988.1499999999999</v>
      </c>
      <c r="E104" s="1">
        <v>931.43934240362807</v>
      </c>
      <c r="F104" s="1">
        <v>1407.5606575963718</v>
      </c>
      <c r="G104" s="1">
        <v>2339</v>
      </c>
    </row>
    <row r="105" spans="1:7" x14ac:dyDescent="0.3">
      <c r="A105" s="1">
        <v>23047</v>
      </c>
      <c r="B105" s="1">
        <v>623.9</v>
      </c>
      <c r="C105" s="1">
        <v>895.9</v>
      </c>
      <c r="D105" s="1">
        <v>1519.8</v>
      </c>
      <c r="E105" s="1">
        <v>734</v>
      </c>
      <c r="F105" s="1">
        <v>1054</v>
      </c>
      <c r="G105" s="1">
        <v>1788</v>
      </c>
    </row>
    <row r="106" spans="1:7" x14ac:dyDescent="0.3">
      <c r="A106" s="1">
        <v>23050</v>
      </c>
      <c r="B106" s="1">
        <v>972.64687898089164</v>
      </c>
      <c r="C106" s="1">
        <v>1441.3531210191084</v>
      </c>
      <c r="D106" s="1">
        <v>2414</v>
      </c>
      <c r="E106" s="1">
        <v>1144.2904458598725</v>
      </c>
      <c r="F106" s="1">
        <v>1695.7095541401275</v>
      </c>
      <c r="G106" s="1">
        <v>2840</v>
      </c>
    </row>
    <row r="107" spans="1:7" x14ac:dyDescent="0.3">
      <c r="A107" s="1">
        <v>23052</v>
      </c>
      <c r="B107" s="1">
        <v>599.25</v>
      </c>
      <c r="C107" s="1">
        <v>901</v>
      </c>
      <c r="D107" s="1">
        <v>1500.25</v>
      </c>
      <c r="E107" s="1">
        <v>705</v>
      </c>
      <c r="F107" s="1">
        <v>1060</v>
      </c>
      <c r="G107" s="1">
        <v>1765</v>
      </c>
    </row>
    <row r="108" spans="1:7" x14ac:dyDescent="0.3">
      <c r="A108" s="1">
        <v>23060</v>
      </c>
      <c r="B108" s="1">
        <v>637</v>
      </c>
      <c r="C108" s="1">
        <v>1225</v>
      </c>
      <c r="D108" s="1">
        <v>1862</v>
      </c>
      <c r="E108" s="1">
        <v>749.41176470588232</v>
      </c>
      <c r="F108" s="1">
        <v>1441.1764705882354</v>
      </c>
      <c r="G108" s="1">
        <v>2190.5882352941176</v>
      </c>
    </row>
    <row r="109" spans="1:7" x14ac:dyDescent="0.3">
      <c r="A109" s="1">
        <v>23062</v>
      </c>
      <c r="B109" s="1">
        <v>870.99593406593408</v>
      </c>
      <c r="C109" s="1">
        <v>1169.5140659340659</v>
      </c>
      <c r="D109" s="1">
        <v>2040.5099999999998</v>
      </c>
      <c r="E109" s="1">
        <v>1024.7010989010989</v>
      </c>
      <c r="F109" s="1">
        <v>1375.8989010989012</v>
      </c>
      <c r="G109" s="1">
        <v>2400.6</v>
      </c>
    </row>
    <row r="110" spans="1:7" x14ac:dyDescent="0.3">
      <c r="A110" s="1">
        <v>23064</v>
      </c>
      <c r="B110" s="1">
        <v>183.6</v>
      </c>
      <c r="C110" s="1">
        <v>357</v>
      </c>
      <c r="D110" s="1">
        <v>540.6</v>
      </c>
      <c r="E110" s="1">
        <v>216</v>
      </c>
      <c r="F110" s="1">
        <v>420</v>
      </c>
      <c r="G110" s="1">
        <v>636</v>
      </c>
    </row>
    <row r="111" spans="1:7" x14ac:dyDescent="0.3">
      <c r="A111" s="1">
        <v>23077</v>
      </c>
      <c r="B111" s="1">
        <v>1122.6294460641398</v>
      </c>
      <c r="C111" s="1">
        <v>1959.4705539358599</v>
      </c>
      <c r="D111" s="1">
        <v>3082.1</v>
      </c>
      <c r="E111" s="1">
        <v>1320.740524781341</v>
      </c>
      <c r="F111" s="1">
        <v>2305.2594752186587</v>
      </c>
      <c r="G111" s="1">
        <v>3626</v>
      </c>
    </row>
    <row r="112" spans="1:7" x14ac:dyDescent="0.3">
      <c r="A112" s="1">
        <v>23081</v>
      </c>
      <c r="B112" s="1">
        <v>486.98175735950042</v>
      </c>
      <c r="C112" s="1">
        <v>758.26824264049958</v>
      </c>
      <c r="D112" s="1">
        <v>1245.25</v>
      </c>
      <c r="E112" s="1">
        <v>572.91971454058876</v>
      </c>
      <c r="F112" s="1">
        <v>892.08028545941124</v>
      </c>
      <c r="G112" s="1">
        <v>1465</v>
      </c>
    </row>
    <row r="113" spans="1:7" x14ac:dyDescent="0.3">
      <c r="A113" s="1">
        <v>23086</v>
      </c>
      <c r="B113" s="1">
        <v>715.69999999999993</v>
      </c>
      <c r="C113" s="1">
        <v>1288.5999999999999</v>
      </c>
      <c r="D113" s="1">
        <v>2004.3</v>
      </c>
      <c r="E113" s="1">
        <v>841.99999999999989</v>
      </c>
      <c r="F113" s="1">
        <v>1516</v>
      </c>
      <c r="G113" s="1">
        <v>2358</v>
      </c>
    </row>
    <row r="114" spans="1:7" x14ac:dyDescent="0.3">
      <c r="A114" s="1">
        <v>23088</v>
      </c>
      <c r="B114" s="1">
        <v>2058.813333333333</v>
      </c>
      <c r="C114" s="1">
        <v>3075.1866666666665</v>
      </c>
      <c r="D114" s="1">
        <v>5134</v>
      </c>
      <c r="E114" s="1">
        <v>2422.1333333333332</v>
      </c>
      <c r="F114" s="1">
        <v>3617.8666666666668</v>
      </c>
      <c r="G114" s="1">
        <v>6040</v>
      </c>
    </row>
    <row r="115" spans="1:7" x14ac:dyDescent="0.3">
      <c r="A115" s="1">
        <v>23094</v>
      </c>
      <c r="B115" s="1">
        <v>1075.76</v>
      </c>
      <c r="C115" s="1">
        <v>1596.64</v>
      </c>
      <c r="D115" s="1">
        <v>2672.4</v>
      </c>
      <c r="E115" s="1">
        <v>1265.5999999999999</v>
      </c>
      <c r="F115" s="1">
        <v>1878.4</v>
      </c>
      <c r="G115" s="1">
        <v>3144</v>
      </c>
    </row>
    <row r="116" spans="1:7" x14ac:dyDescent="0.3">
      <c r="A116" s="1">
        <v>23096</v>
      </c>
      <c r="B116" s="1">
        <v>1037.3400000000001</v>
      </c>
      <c r="C116" s="1">
        <v>1702.55</v>
      </c>
      <c r="D116" s="1">
        <v>2739.89</v>
      </c>
      <c r="E116" s="1">
        <v>1220.4000000000001</v>
      </c>
      <c r="F116" s="1">
        <v>2003</v>
      </c>
      <c r="G116" s="1">
        <v>3223.4</v>
      </c>
    </row>
    <row r="117" spans="1:7" x14ac:dyDescent="0.3">
      <c r="A117" s="1">
        <v>23097</v>
      </c>
      <c r="B117" s="1">
        <v>447.09999999999997</v>
      </c>
      <c r="C117" s="1">
        <v>778.6</v>
      </c>
      <c r="D117" s="1">
        <v>1225.7</v>
      </c>
      <c r="E117" s="1">
        <v>526</v>
      </c>
      <c r="F117" s="1">
        <v>916</v>
      </c>
      <c r="G117" s="1">
        <v>1442</v>
      </c>
    </row>
    <row r="118" spans="1:7" x14ac:dyDescent="0.3">
      <c r="A118" s="1">
        <v>23098</v>
      </c>
      <c r="B118" s="1">
        <v>181.9</v>
      </c>
      <c r="C118" s="1">
        <v>260.09999999999997</v>
      </c>
      <c r="D118" s="1">
        <v>442</v>
      </c>
      <c r="E118" s="1">
        <v>214</v>
      </c>
      <c r="F118" s="1">
        <v>305.99999999999994</v>
      </c>
      <c r="G118" s="1">
        <v>520</v>
      </c>
    </row>
    <row r="119" spans="1:7" x14ac:dyDescent="0.3">
      <c r="A119" s="1">
        <v>23099</v>
      </c>
      <c r="B119" s="1">
        <v>312.8</v>
      </c>
      <c r="C119" s="1">
        <v>469.2</v>
      </c>
      <c r="D119" s="1">
        <v>782</v>
      </c>
      <c r="E119" s="1">
        <v>368</v>
      </c>
      <c r="F119" s="1">
        <v>552</v>
      </c>
      <c r="G119" s="1">
        <v>920</v>
      </c>
    </row>
    <row r="120" spans="1:7" x14ac:dyDescent="0.3">
      <c r="A120" s="1">
        <v>23100</v>
      </c>
      <c r="B120" s="1">
        <v>180</v>
      </c>
      <c r="C120" s="1">
        <v>283</v>
      </c>
      <c r="D120" s="1">
        <v>463</v>
      </c>
      <c r="E120" s="1">
        <v>211.76470588235296</v>
      </c>
      <c r="F120" s="1">
        <v>332.94117647058823</v>
      </c>
      <c r="G120" s="1">
        <v>544.70588235294122</v>
      </c>
    </row>
    <row r="121" spans="1:7" x14ac:dyDescent="0.3">
      <c r="A121" s="1">
        <v>23101</v>
      </c>
      <c r="B121" s="1">
        <v>746.26851851851848</v>
      </c>
      <c r="C121" s="1">
        <v>1110.9814814814813</v>
      </c>
      <c r="D121" s="1">
        <v>1857.25</v>
      </c>
      <c r="E121" s="1">
        <v>877.96296296296293</v>
      </c>
      <c r="F121" s="1">
        <v>1307.037037037037</v>
      </c>
      <c r="G121" s="1">
        <v>2185</v>
      </c>
    </row>
    <row r="122" spans="1:7" x14ac:dyDescent="0.3">
      <c r="A122" s="1">
        <v>23102</v>
      </c>
      <c r="B122" s="1">
        <v>709.75</v>
      </c>
      <c r="C122" s="1">
        <v>1216.3499999999999</v>
      </c>
      <c r="D122" s="1">
        <v>1926.1</v>
      </c>
      <c r="E122" s="1">
        <v>835</v>
      </c>
      <c r="F122" s="1">
        <v>1431</v>
      </c>
      <c r="G122" s="1">
        <v>2266</v>
      </c>
    </row>
    <row r="123" spans="1:7" x14ac:dyDescent="0.3">
      <c r="A123" s="1">
        <v>23103</v>
      </c>
      <c r="B123" s="1">
        <v>552.5</v>
      </c>
      <c r="C123" s="1">
        <v>960.5</v>
      </c>
      <c r="D123" s="1">
        <v>1513</v>
      </c>
      <c r="E123" s="1">
        <v>650</v>
      </c>
      <c r="F123" s="1">
        <v>1130</v>
      </c>
      <c r="G123" s="1">
        <v>1780</v>
      </c>
    </row>
    <row r="124" spans="1:7" x14ac:dyDescent="0.3">
      <c r="A124" s="1">
        <v>23104</v>
      </c>
      <c r="B124" s="1">
        <v>451.34999999999997</v>
      </c>
      <c r="C124" s="1">
        <v>916.3</v>
      </c>
      <c r="D124" s="1">
        <v>1367.6499999999999</v>
      </c>
      <c r="E124" s="1">
        <v>531</v>
      </c>
      <c r="F124" s="1">
        <v>1078</v>
      </c>
      <c r="G124" s="1">
        <v>1608.9999999999998</v>
      </c>
    </row>
    <row r="125" spans="1:7" x14ac:dyDescent="0.3">
      <c r="A125" s="1">
        <v>23105</v>
      </c>
      <c r="B125" s="1">
        <v>500.38555555555553</v>
      </c>
      <c r="C125" s="1">
        <v>881.71444444444444</v>
      </c>
      <c r="D125" s="1">
        <v>1382.1</v>
      </c>
      <c r="E125" s="1">
        <v>588.68888888888887</v>
      </c>
      <c r="F125" s="1">
        <v>1037.3111111111111</v>
      </c>
      <c r="G125" s="1">
        <v>1626</v>
      </c>
    </row>
    <row r="126" spans="1:7" x14ac:dyDescent="0.3">
      <c r="A126" s="1">
        <v>24001</v>
      </c>
      <c r="B126" s="1">
        <v>1254.908780281392</v>
      </c>
      <c r="C126" s="1">
        <v>2123.841219718608</v>
      </c>
      <c r="D126" s="1">
        <v>3378.75</v>
      </c>
      <c r="E126" s="1">
        <v>1476.3632709192848</v>
      </c>
      <c r="F126" s="1">
        <v>2498.6367290807152</v>
      </c>
      <c r="G126" s="1">
        <v>3975</v>
      </c>
    </row>
    <row r="127" spans="1:7" x14ac:dyDescent="0.3">
      <c r="A127" s="1">
        <v>24007</v>
      </c>
      <c r="B127" s="1">
        <v>377.75522388059699</v>
      </c>
      <c r="C127" s="1">
        <v>603.14477611940299</v>
      </c>
      <c r="D127" s="1">
        <v>980.9</v>
      </c>
      <c r="E127" s="1">
        <v>444.41791044776119</v>
      </c>
      <c r="F127" s="1">
        <v>709.58208955223881</v>
      </c>
      <c r="G127" s="1">
        <v>1154</v>
      </c>
    </row>
    <row r="128" spans="1:7" x14ac:dyDescent="0.3">
      <c r="A128" s="1">
        <v>24008</v>
      </c>
      <c r="B128" s="1">
        <v>247.47142857142853</v>
      </c>
      <c r="C128" s="1">
        <v>430.82857142857142</v>
      </c>
      <c r="D128" s="1">
        <v>678.3</v>
      </c>
      <c r="E128" s="1">
        <v>291.14285714285711</v>
      </c>
      <c r="F128" s="1">
        <v>506.85714285714289</v>
      </c>
      <c r="G128" s="1">
        <v>798</v>
      </c>
    </row>
    <row r="129" spans="1:7" x14ac:dyDescent="0.3">
      <c r="A129" s="1">
        <v>24009</v>
      </c>
      <c r="B129" s="1">
        <v>427</v>
      </c>
      <c r="C129" s="1">
        <v>693</v>
      </c>
      <c r="D129" s="1">
        <v>1120</v>
      </c>
      <c r="E129" s="1">
        <v>502.35294117647061</v>
      </c>
      <c r="F129" s="1">
        <v>815.2941176470589</v>
      </c>
      <c r="G129" s="1">
        <v>1317.6470588235295</v>
      </c>
    </row>
    <row r="130" spans="1:7" x14ac:dyDescent="0.3">
      <c r="A130" s="1">
        <v>24011</v>
      </c>
      <c r="B130" s="1">
        <v>411.4</v>
      </c>
      <c r="C130" s="1">
        <v>673.19999999999993</v>
      </c>
      <c r="D130" s="1">
        <v>1084.5999999999999</v>
      </c>
      <c r="E130" s="1">
        <v>484</v>
      </c>
      <c r="F130" s="1">
        <v>791.99999999999989</v>
      </c>
      <c r="G130" s="1">
        <v>1276</v>
      </c>
    </row>
    <row r="131" spans="1:7" x14ac:dyDescent="0.3">
      <c r="A131" s="1">
        <v>24014</v>
      </c>
      <c r="B131" s="1">
        <v>500</v>
      </c>
      <c r="C131" s="1">
        <v>881</v>
      </c>
      <c r="D131" s="1">
        <v>1381</v>
      </c>
      <c r="E131" s="1">
        <v>588.23529411764707</v>
      </c>
      <c r="F131" s="1">
        <v>1036.4705882352941</v>
      </c>
      <c r="G131" s="1">
        <v>1624.7058823529412</v>
      </c>
    </row>
    <row r="132" spans="1:7" x14ac:dyDescent="0.3">
      <c r="A132" s="1">
        <v>24016</v>
      </c>
      <c r="B132" s="1">
        <v>384.2</v>
      </c>
      <c r="C132" s="1">
        <v>629</v>
      </c>
      <c r="D132" s="1">
        <v>1013.1999999999999</v>
      </c>
      <c r="E132" s="1">
        <v>452</v>
      </c>
      <c r="F132" s="1">
        <v>740</v>
      </c>
      <c r="G132" s="1">
        <v>1192</v>
      </c>
    </row>
    <row r="133" spans="1:7" x14ac:dyDescent="0.3">
      <c r="A133" s="1">
        <v>24020</v>
      </c>
      <c r="B133" s="1">
        <v>1074.3999999999999</v>
      </c>
      <c r="C133" s="1">
        <v>1588.6499999999999</v>
      </c>
      <c r="D133" s="1">
        <v>2663.0499999999997</v>
      </c>
      <c r="E133" s="1">
        <v>1263.9999999999998</v>
      </c>
      <c r="F133" s="1">
        <v>1869</v>
      </c>
      <c r="G133" s="1">
        <v>3132.9999999999995</v>
      </c>
    </row>
    <row r="134" spans="1:7" x14ac:dyDescent="0.3">
      <c r="A134" s="1">
        <v>24028</v>
      </c>
      <c r="B134" s="1">
        <v>209</v>
      </c>
      <c r="C134" s="1">
        <v>391</v>
      </c>
      <c r="D134" s="1">
        <v>600</v>
      </c>
      <c r="E134" s="1">
        <v>245.88235294117646</v>
      </c>
      <c r="F134" s="1">
        <v>460</v>
      </c>
      <c r="G134" s="1">
        <v>705.88235294117646</v>
      </c>
    </row>
    <row r="135" spans="1:7" x14ac:dyDescent="0.3">
      <c r="A135" s="1">
        <v>24033</v>
      </c>
      <c r="B135" s="1">
        <v>607.75</v>
      </c>
      <c r="C135" s="1">
        <v>1315.8</v>
      </c>
      <c r="D135" s="1">
        <v>1923.55</v>
      </c>
      <c r="E135" s="1">
        <v>715</v>
      </c>
      <c r="F135" s="1">
        <v>1548</v>
      </c>
      <c r="G135" s="1">
        <v>2263</v>
      </c>
    </row>
    <row r="136" spans="1:7" x14ac:dyDescent="0.3">
      <c r="A136" s="1">
        <v>24038</v>
      </c>
      <c r="B136" s="1">
        <v>812.26</v>
      </c>
      <c r="C136" s="1">
        <v>1388.39</v>
      </c>
      <c r="D136" s="1">
        <v>2200.65</v>
      </c>
      <c r="E136" s="1">
        <v>955.6</v>
      </c>
      <c r="F136" s="1">
        <v>1633.4</v>
      </c>
      <c r="G136" s="1">
        <v>2589</v>
      </c>
    </row>
    <row r="137" spans="1:7" x14ac:dyDescent="0.3">
      <c r="A137" s="1">
        <v>24041</v>
      </c>
      <c r="B137" s="1">
        <v>378</v>
      </c>
      <c r="C137" s="1">
        <v>630</v>
      </c>
      <c r="D137" s="1">
        <v>1008</v>
      </c>
      <c r="E137" s="1">
        <v>444.70588235294116</v>
      </c>
      <c r="F137" s="1">
        <v>741.17647058823536</v>
      </c>
      <c r="G137" s="1">
        <v>1185.8823529411766</v>
      </c>
    </row>
    <row r="138" spans="1:7" x14ac:dyDescent="0.3">
      <c r="A138" s="1">
        <v>24043</v>
      </c>
      <c r="B138" s="1">
        <v>376</v>
      </c>
      <c r="C138" s="1">
        <v>652</v>
      </c>
      <c r="D138" s="1">
        <v>1028</v>
      </c>
      <c r="E138" s="1">
        <v>442.35294117647061</v>
      </c>
      <c r="F138" s="1">
        <v>767.05882352941182</v>
      </c>
      <c r="G138" s="1">
        <v>1209.4117647058824</v>
      </c>
    </row>
    <row r="139" spans="1:7" x14ac:dyDescent="0.3">
      <c r="A139" s="1">
        <v>24045</v>
      </c>
      <c r="B139" s="1">
        <v>504.9</v>
      </c>
      <c r="C139" s="1">
        <v>766.69999999999993</v>
      </c>
      <c r="D139" s="1">
        <v>1271.5999999999999</v>
      </c>
      <c r="E139" s="1">
        <v>594</v>
      </c>
      <c r="F139" s="1">
        <v>902</v>
      </c>
      <c r="G139" s="1">
        <v>1496</v>
      </c>
    </row>
    <row r="140" spans="1:7" x14ac:dyDescent="0.3">
      <c r="A140" s="1">
        <v>24048</v>
      </c>
      <c r="B140" s="1">
        <v>460.7</v>
      </c>
      <c r="C140" s="1">
        <v>1115.2</v>
      </c>
      <c r="D140" s="1">
        <v>1575.8999999999999</v>
      </c>
      <c r="E140" s="1">
        <v>542</v>
      </c>
      <c r="F140" s="1">
        <v>1312</v>
      </c>
      <c r="G140" s="1">
        <v>1854</v>
      </c>
    </row>
    <row r="141" spans="1:7" x14ac:dyDescent="0.3">
      <c r="A141" s="1">
        <v>24054</v>
      </c>
      <c r="B141" s="1">
        <v>332.34999999999997</v>
      </c>
      <c r="C141" s="1">
        <v>399.5</v>
      </c>
      <c r="D141" s="1">
        <v>731.85</v>
      </c>
      <c r="E141" s="1">
        <v>390.99999999999994</v>
      </c>
      <c r="F141" s="1">
        <v>470</v>
      </c>
      <c r="G141" s="1">
        <v>861</v>
      </c>
    </row>
    <row r="142" spans="1:7" x14ac:dyDescent="0.3">
      <c r="A142" s="1">
        <v>24055</v>
      </c>
      <c r="B142" s="1">
        <v>720.12</v>
      </c>
      <c r="C142" s="1">
        <v>1122.6799999999998</v>
      </c>
      <c r="D142" s="1">
        <v>1842.8</v>
      </c>
      <c r="E142" s="1">
        <v>847.2</v>
      </c>
      <c r="F142" s="1">
        <v>1320.8</v>
      </c>
      <c r="G142" s="1">
        <v>2168</v>
      </c>
    </row>
    <row r="143" spans="1:7" x14ac:dyDescent="0.3">
      <c r="A143" s="1">
        <v>24059</v>
      </c>
      <c r="B143" s="1">
        <v>545.87</v>
      </c>
      <c r="C143" s="1">
        <v>1179.6299999999999</v>
      </c>
      <c r="D143" s="1">
        <v>1725.5</v>
      </c>
      <c r="E143" s="1">
        <v>642.20000000000005</v>
      </c>
      <c r="F143" s="1">
        <v>1387.8</v>
      </c>
      <c r="G143" s="1">
        <v>2030</v>
      </c>
    </row>
    <row r="144" spans="1:7" x14ac:dyDescent="0.3">
      <c r="A144" s="1">
        <v>24062</v>
      </c>
      <c r="B144" s="1">
        <v>4283.9390660887066</v>
      </c>
      <c r="C144" s="1">
        <v>6647.0609339112934</v>
      </c>
      <c r="D144" s="1">
        <v>10931</v>
      </c>
      <c r="E144" s="1">
        <v>5039.9283130455369</v>
      </c>
      <c r="F144" s="1">
        <v>7820.0716869544631</v>
      </c>
      <c r="G144" s="1">
        <v>12860</v>
      </c>
    </row>
    <row r="145" spans="1:7" x14ac:dyDescent="0.3">
      <c r="A145" s="1">
        <v>24066</v>
      </c>
      <c r="B145" s="1">
        <v>554.19999999999993</v>
      </c>
      <c r="C145" s="1">
        <v>1009.8</v>
      </c>
      <c r="D145" s="1">
        <v>1564</v>
      </c>
      <c r="E145" s="1">
        <v>651.99999999999989</v>
      </c>
      <c r="F145" s="1">
        <v>1188</v>
      </c>
      <c r="G145" s="1">
        <v>1840</v>
      </c>
    </row>
    <row r="146" spans="1:7" x14ac:dyDescent="0.3">
      <c r="A146" s="1">
        <v>24086</v>
      </c>
      <c r="B146" s="1">
        <v>549.1</v>
      </c>
      <c r="C146" s="1">
        <v>878.9</v>
      </c>
      <c r="D146" s="1">
        <v>1428</v>
      </c>
      <c r="E146" s="1">
        <v>646</v>
      </c>
      <c r="F146" s="1">
        <v>1034</v>
      </c>
      <c r="G146" s="1">
        <v>1680</v>
      </c>
    </row>
    <row r="147" spans="1:7" x14ac:dyDescent="0.3">
      <c r="A147" s="1">
        <v>24094</v>
      </c>
      <c r="B147" s="1">
        <v>759.05</v>
      </c>
      <c r="C147" s="1">
        <v>1175.55</v>
      </c>
      <c r="D147" s="1">
        <v>1934.6</v>
      </c>
      <c r="E147" s="1">
        <v>893</v>
      </c>
      <c r="F147" s="1">
        <v>1383</v>
      </c>
      <c r="G147" s="1">
        <v>2276</v>
      </c>
    </row>
    <row r="148" spans="1:7" x14ac:dyDescent="0.3">
      <c r="A148" s="1">
        <v>24104</v>
      </c>
      <c r="B148" s="1">
        <v>755.84165476190481</v>
      </c>
      <c r="C148" s="1">
        <v>1155.8083452380952</v>
      </c>
      <c r="D148" s="1">
        <v>1911.6499999999999</v>
      </c>
      <c r="E148" s="1">
        <v>889.22547619047623</v>
      </c>
      <c r="F148" s="1">
        <v>1359.7745238095238</v>
      </c>
      <c r="G148" s="1">
        <v>2249</v>
      </c>
    </row>
    <row r="149" spans="1:7" x14ac:dyDescent="0.3">
      <c r="A149" s="1">
        <v>24107</v>
      </c>
      <c r="B149" s="1">
        <v>1352.94531598513</v>
      </c>
      <c r="C149" s="1">
        <v>1974.8046840148697</v>
      </c>
      <c r="D149" s="1">
        <v>3327.75</v>
      </c>
      <c r="E149" s="1">
        <v>1591.7003717472119</v>
      </c>
      <c r="F149" s="1">
        <v>2323.2996282527879</v>
      </c>
      <c r="G149" s="1">
        <v>3915</v>
      </c>
    </row>
    <row r="150" spans="1:7" x14ac:dyDescent="0.3">
      <c r="A150" s="1">
        <v>24109</v>
      </c>
      <c r="B150" s="1">
        <v>479.4</v>
      </c>
      <c r="C150" s="1">
        <v>923.1</v>
      </c>
      <c r="D150" s="1">
        <v>1402.5</v>
      </c>
      <c r="E150" s="1">
        <v>564</v>
      </c>
      <c r="F150" s="1">
        <v>1086</v>
      </c>
      <c r="G150" s="1">
        <v>1650</v>
      </c>
    </row>
    <row r="151" spans="1:7" x14ac:dyDescent="0.3">
      <c r="A151" s="1">
        <v>24130</v>
      </c>
      <c r="B151" s="1">
        <v>402.05</v>
      </c>
      <c r="C151" s="1">
        <v>541.44999999999993</v>
      </c>
      <c r="D151" s="1">
        <v>943.5</v>
      </c>
      <c r="E151" s="1">
        <v>473</v>
      </c>
      <c r="F151" s="1">
        <v>636.99999999999989</v>
      </c>
      <c r="G151" s="1">
        <v>1110</v>
      </c>
    </row>
    <row r="152" spans="1:7" x14ac:dyDescent="0.3">
      <c r="A152" s="1">
        <v>24133</v>
      </c>
      <c r="B152" s="1">
        <v>241</v>
      </c>
      <c r="C152" s="1">
        <v>305</v>
      </c>
      <c r="D152" s="1">
        <v>546</v>
      </c>
      <c r="E152" s="1">
        <v>283.52941176470591</v>
      </c>
      <c r="F152" s="1">
        <v>358.8235294117647</v>
      </c>
      <c r="G152" s="1">
        <v>642.35294117647061</v>
      </c>
    </row>
    <row r="153" spans="1:7" x14ac:dyDescent="0.3">
      <c r="A153" s="1">
        <v>24134</v>
      </c>
      <c r="B153" s="1">
        <v>728</v>
      </c>
      <c r="C153" s="1">
        <v>1213</v>
      </c>
      <c r="D153" s="1">
        <v>1941</v>
      </c>
      <c r="E153" s="1">
        <v>856.47058823529414</v>
      </c>
      <c r="F153" s="1">
        <v>1427.0588235294117</v>
      </c>
      <c r="G153" s="1">
        <v>2283.5294117647059</v>
      </c>
    </row>
    <row r="154" spans="1:7" x14ac:dyDescent="0.3">
      <c r="A154" s="1">
        <v>24135</v>
      </c>
      <c r="B154" s="1">
        <v>392.87</v>
      </c>
      <c r="C154" s="1">
        <v>670.22500000000002</v>
      </c>
      <c r="D154" s="1">
        <v>1063.095</v>
      </c>
      <c r="E154" s="1">
        <v>462.20000000000005</v>
      </c>
      <c r="F154" s="1">
        <v>788.5</v>
      </c>
      <c r="G154" s="1">
        <v>1250.7</v>
      </c>
    </row>
    <row r="155" spans="1:7" x14ac:dyDescent="0.3">
      <c r="A155" s="1">
        <v>24137</v>
      </c>
      <c r="B155" s="1">
        <v>243.1</v>
      </c>
      <c r="C155" s="1">
        <v>426.7</v>
      </c>
      <c r="D155" s="1">
        <v>669.8</v>
      </c>
      <c r="E155" s="1">
        <v>286</v>
      </c>
      <c r="F155" s="1">
        <v>502</v>
      </c>
      <c r="G155" s="1">
        <v>788</v>
      </c>
    </row>
    <row r="156" spans="1:7" x14ac:dyDescent="0.3">
      <c r="A156" s="1">
        <v>31003</v>
      </c>
      <c r="B156" s="1">
        <v>572.28484848484845</v>
      </c>
      <c r="C156" s="1">
        <v>1131.1151515151514</v>
      </c>
      <c r="D156" s="1">
        <v>1703.3999999999999</v>
      </c>
      <c r="E156" s="1">
        <v>673.27629233511584</v>
      </c>
      <c r="F156" s="1">
        <v>1330.7237076648842</v>
      </c>
      <c r="G156" s="1">
        <v>2004</v>
      </c>
    </row>
    <row r="157" spans="1:7" x14ac:dyDescent="0.3">
      <c r="A157" s="1">
        <v>31004</v>
      </c>
      <c r="B157" s="1">
        <v>468.34999999999997</v>
      </c>
      <c r="C157" s="1">
        <v>864.44999999999993</v>
      </c>
      <c r="D157" s="1">
        <v>1332.8</v>
      </c>
      <c r="E157" s="1">
        <v>551</v>
      </c>
      <c r="F157" s="1">
        <v>1017</v>
      </c>
      <c r="G157" s="1">
        <v>1568</v>
      </c>
    </row>
    <row r="158" spans="1:7" x14ac:dyDescent="0.3">
      <c r="A158" s="1">
        <v>31005</v>
      </c>
      <c r="B158" s="1">
        <v>5077.4434153005468</v>
      </c>
      <c r="C158" s="1">
        <v>8236.8715846994546</v>
      </c>
      <c r="D158" s="1">
        <v>13314.314999999999</v>
      </c>
      <c r="E158" s="1">
        <v>5973.4628415300549</v>
      </c>
      <c r="F158" s="1">
        <v>9690.4371584699475</v>
      </c>
      <c r="G158" s="1">
        <v>15663.9</v>
      </c>
    </row>
    <row r="159" spans="1:7" x14ac:dyDescent="0.3">
      <c r="A159" s="1">
        <v>31006</v>
      </c>
      <c r="B159" s="1">
        <v>424.27142857142854</v>
      </c>
      <c r="C159" s="1">
        <v>628.02857142857147</v>
      </c>
      <c r="D159" s="1">
        <v>1052.3</v>
      </c>
      <c r="E159" s="1">
        <v>499.14285714285711</v>
      </c>
      <c r="F159" s="1">
        <v>738.85714285714289</v>
      </c>
      <c r="G159" s="1">
        <v>1238</v>
      </c>
    </row>
    <row r="160" spans="1:7" x14ac:dyDescent="0.3">
      <c r="A160" s="1">
        <v>31012</v>
      </c>
      <c r="B160" s="1">
        <v>489</v>
      </c>
      <c r="C160" s="1">
        <v>1133</v>
      </c>
      <c r="D160" s="1">
        <v>1622</v>
      </c>
      <c r="E160" s="1">
        <v>575.29411764705878</v>
      </c>
      <c r="F160" s="1">
        <v>1332.9411764705883</v>
      </c>
      <c r="G160" s="1">
        <v>1908.2352941176471</v>
      </c>
    </row>
    <row r="161" spans="1:7" x14ac:dyDescent="0.3">
      <c r="A161" s="1">
        <v>31022</v>
      </c>
      <c r="B161" s="1">
        <v>886.91428571428582</v>
      </c>
      <c r="C161" s="1">
        <v>1438.6857142857141</v>
      </c>
      <c r="D161" s="1">
        <v>2325.6</v>
      </c>
      <c r="E161" s="1">
        <v>1043.4285714285716</v>
      </c>
      <c r="F161" s="1">
        <v>1692.5714285714284</v>
      </c>
      <c r="G161" s="1">
        <v>2736</v>
      </c>
    </row>
    <row r="162" spans="1:7" x14ac:dyDescent="0.3">
      <c r="A162" s="1">
        <v>31033</v>
      </c>
      <c r="B162" s="1">
        <v>865.78439201451909</v>
      </c>
      <c r="C162" s="1">
        <v>1383.1456079854811</v>
      </c>
      <c r="D162" s="1">
        <v>2248.9300000000003</v>
      </c>
      <c r="E162" s="1">
        <v>1018.5698729582577</v>
      </c>
      <c r="F162" s="1">
        <v>1627.2301270417424</v>
      </c>
      <c r="G162" s="1">
        <v>2645.8000000000006</v>
      </c>
    </row>
    <row r="163" spans="1:7" x14ac:dyDescent="0.3">
      <c r="A163" s="1">
        <v>31040</v>
      </c>
      <c r="B163" s="1">
        <v>839.8</v>
      </c>
      <c r="C163" s="1">
        <v>1387.2</v>
      </c>
      <c r="D163" s="1">
        <v>2227</v>
      </c>
      <c r="E163" s="1">
        <v>988</v>
      </c>
      <c r="F163" s="1">
        <v>1632</v>
      </c>
      <c r="G163" s="1">
        <v>2620</v>
      </c>
    </row>
    <row r="164" spans="1:7" x14ac:dyDescent="0.3">
      <c r="A164" s="1">
        <v>31042</v>
      </c>
      <c r="B164" s="1">
        <v>91</v>
      </c>
      <c r="C164" s="1">
        <v>170</v>
      </c>
      <c r="D164" s="1">
        <v>261</v>
      </c>
      <c r="E164" s="1">
        <v>107.05882352941177</v>
      </c>
      <c r="F164" s="1">
        <v>200</v>
      </c>
      <c r="G164" s="1">
        <v>307.05882352941177</v>
      </c>
    </row>
    <row r="165" spans="1:7" x14ac:dyDescent="0.3">
      <c r="A165" s="1">
        <v>31043</v>
      </c>
      <c r="B165" s="1">
        <v>836</v>
      </c>
      <c r="C165" s="1">
        <v>1504</v>
      </c>
      <c r="D165" s="1">
        <v>2340</v>
      </c>
      <c r="E165" s="1">
        <v>983.52941176470586</v>
      </c>
      <c r="F165" s="1">
        <v>1769.4117647058824</v>
      </c>
      <c r="G165" s="1">
        <v>2752.9411764705883</v>
      </c>
    </row>
    <row r="166" spans="1:7" x14ac:dyDescent="0.3">
      <c r="A166" s="1">
        <v>32003</v>
      </c>
      <c r="B166" s="1">
        <v>758.03</v>
      </c>
      <c r="C166" s="1">
        <v>1352.7749999999999</v>
      </c>
      <c r="D166" s="1">
        <v>2110.8049999999998</v>
      </c>
      <c r="E166" s="1">
        <v>891.8</v>
      </c>
      <c r="F166" s="1">
        <v>1591.4999999999998</v>
      </c>
      <c r="G166" s="1">
        <v>2483.2999999999997</v>
      </c>
    </row>
    <row r="167" spans="1:7" x14ac:dyDescent="0.3">
      <c r="A167" s="1">
        <v>32006</v>
      </c>
      <c r="B167" s="1">
        <v>415</v>
      </c>
      <c r="C167" s="1">
        <v>703</v>
      </c>
      <c r="D167" s="1">
        <v>1118</v>
      </c>
      <c r="E167" s="1">
        <v>488.23529411764707</v>
      </c>
      <c r="F167" s="1">
        <v>827.05882352941182</v>
      </c>
      <c r="G167" s="1">
        <v>1315.2941176470588</v>
      </c>
    </row>
    <row r="168" spans="1:7" x14ac:dyDescent="0.3">
      <c r="A168" s="1">
        <v>32010</v>
      </c>
      <c r="B168" s="1">
        <v>400.34999999999997</v>
      </c>
      <c r="C168" s="1">
        <v>621.35</v>
      </c>
      <c r="D168" s="1">
        <v>1021.6999999999999</v>
      </c>
      <c r="E168" s="1">
        <v>471</v>
      </c>
      <c r="F168" s="1">
        <v>731</v>
      </c>
      <c r="G168" s="1">
        <v>1202</v>
      </c>
    </row>
    <row r="169" spans="1:7" x14ac:dyDescent="0.3">
      <c r="A169" s="1">
        <v>32011</v>
      </c>
      <c r="B169" s="1">
        <v>494.27499999999998</v>
      </c>
      <c r="C169" s="1">
        <v>813.875</v>
      </c>
      <c r="D169" s="1">
        <v>1308.1499999999999</v>
      </c>
      <c r="E169" s="1">
        <v>581.5</v>
      </c>
      <c r="F169" s="1">
        <v>957.5</v>
      </c>
      <c r="G169" s="1">
        <v>1538.9999999999998</v>
      </c>
    </row>
    <row r="170" spans="1:7" x14ac:dyDescent="0.3">
      <c r="A170" s="1">
        <v>32030</v>
      </c>
      <c r="B170" s="1">
        <v>140</v>
      </c>
      <c r="C170" s="1">
        <v>258</v>
      </c>
      <c r="D170" s="1">
        <v>398</v>
      </c>
      <c r="E170" s="1">
        <v>164.70588235294119</v>
      </c>
      <c r="F170" s="1">
        <v>303.52941176470591</v>
      </c>
      <c r="G170" s="1">
        <v>468.23529411764707</v>
      </c>
    </row>
    <row r="171" spans="1:7" x14ac:dyDescent="0.3">
      <c r="A171" s="1">
        <v>33011</v>
      </c>
      <c r="B171" s="1">
        <v>1399</v>
      </c>
      <c r="C171" s="1">
        <v>2457</v>
      </c>
      <c r="D171" s="1">
        <v>3856</v>
      </c>
      <c r="E171" s="1">
        <v>1645.8823529411766</v>
      </c>
      <c r="F171" s="1">
        <v>2890.5882352941176</v>
      </c>
      <c r="G171" s="1">
        <v>4536.4705882352946</v>
      </c>
    </row>
    <row r="172" spans="1:7" x14ac:dyDescent="0.3">
      <c r="A172" s="1">
        <v>33016</v>
      </c>
      <c r="B172" s="1">
        <v>54</v>
      </c>
      <c r="C172" s="1">
        <v>90</v>
      </c>
      <c r="D172" s="1">
        <v>144</v>
      </c>
      <c r="E172" s="1">
        <v>63.529411764705884</v>
      </c>
      <c r="F172" s="1">
        <v>105.88235294117648</v>
      </c>
      <c r="G172" s="1">
        <v>169.41176470588235</v>
      </c>
    </row>
    <row r="173" spans="1:7" x14ac:dyDescent="0.3">
      <c r="A173" s="1">
        <v>33021</v>
      </c>
      <c r="B173" s="1">
        <v>975.67431077694221</v>
      </c>
      <c r="C173" s="1">
        <v>1529.2756892230577</v>
      </c>
      <c r="D173" s="1">
        <v>2504.9499999999998</v>
      </c>
      <c r="E173" s="1">
        <v>1147.8521303258144</v>
      </c>
      <c r="F173" s="1">
        <v>1799.1478696741856</v>
      </c>
      <c r="G173" s="1">
        <v>2947</v>
      </c>
    </row>
    <row r="174" spans="1:7" x14ac:dyDescent="0.3">
      <c r="A174" s="1">
        <v>33029</v>
      </c>
      <c r="B174" s="1">
        <v>900.23500000000013</v>
      </c>
      <c r="C174" s="1">
        <v>1026.885</v>
      </c>
      <c r="D174" s="1">
        <v>1927.12</v>
      </c>
      <c r="E174" s="1">
        <v>1059.1000000000001</v>
      </c>
      <c r="F174" s="1">
        <v>1208.0999999999999</v>
      </c>
      <c r="G174" s="1">
        <v>2267.1999999999998</v>
      </c>
    </row>
    <row r="175" spans="1:7" x14ac:dyDescent="0.3">
      <c r="A175" s="1">
        <v>33037</v>
      </c>
      <c r="B175" s="1">
        <v>487</v>
      </c>
      <c r="C175" s="1">
        <v>892</v>
      </c>
      <c r="D175" s="1">
        <v>1379</v>
      </c>
      <c r="E175" s="1">
        <v>572.94117647058829</v>
      </c>
      <c r="F175" s="1">
        <v>1049.4117647058824</v>
      </c>
      <c r="G175" s="1">
        <v>1622.3529411764707</v>
      </c>
    </row>
    <row r="176" spans="1:7" x14ac:dyDescent="0.3">
      <c r="A176" s="1">
        <v>33039</v>
      </c>
      <c r="B176" s="1">
        <v>308</v>
      </c>
      <c r="C176" s="1">
        <v>547</v>
      </c>
      <c r="D176" s="1">
        <v>855</v>
      </c>
      <c r="E176" s="1">
        <v>362.35294117647061</v>
      </c>
      <c r="F176" s="1">
        <v>643.52941176470586</v>
      </c>
      <c r="G176" s="1">
        <v>1005.8823529411765</v>
      </c>
    </row>
    <row r="177" spans="1:7" x14ac:dyDescent="0.3">
      <c r="A177" s="1">
        <v>33040</v>
      </c>
      <c r="B177" s="1">
        <v>326</v>
      </c>
      <c r="C177" s="1">
        <v>583</v>
      </c>
      <c r="D177" s="1">
        <v>909</v>
      </c>
      <c r="E177" s="1">
        <v>383.52941176470591</v>
      </c>
      <c r="F177" s="1">
        <v>685.88235294117646</v>
      </c>
      <c r="G177" s="1">
        <v>1069.4117647058824</v>
      </c>
    </row>
    <row r="178" spans="1:7" x14ac:dyDescent="0.3">
      <c r="A178" s="1">
        <v>33041</v>
      </c>
      <c r="B178" s="1">
        <v>216.41629629629628</v>
      </c>
      <c r="C178" s="1">
        <v>338.63370370370365</v>
      </c>
      <c r="D178" s="1">
        <v>555.04999999999995</v>
      </c>
      <c r="E178" s="1">
        <v>254.60740740740741</v>
      </c>
      <c r="F178" s="1">
        <v>398.39259259259251</v>
      </c>
      <c r="G178" s="1">
        <v>653</v>
      </c>
    </row>
    <row r="179" spans="1:7" x14ac:dyDescent="0.3">
      <c r="A179" s="1">
        <v>34002</v>
      </c>
      <c r="B179" s="1">
        <v>634.85742574257415</v>
      </c>
      <c r="C179" s="1">
        <v>1165.4425742574258</v>
      </c>
      <c r="D179" s="1">
        <v>1800.3</v>
      </c>
      <c r="E179" s="1">
        <v>746.89108910891082</v>
      </c>
      <c r="F179" s="1">
        <v>1371.1089108910892</v>
      </c>
      <c r="G179" s="1">
        <v>2118</v>
      </c>
    </row>
    <row r="180" spans="1:7" x14ac:dyDescent="0.3">
      <c r="A180" s="1">
        <v>34003</v>
      </c>
      <c r="B180" s="1">
        <v>432</v>
      </c>
      <c r="C180" s="1">
        <v>858</v>
      </c>
      <c r="D180" s="1">
        <v>1290</v>
      </c>
      <c r="E180" s="1">
        <v>508.23529411764707</v>
      </c>
      <c r="F180" s="1">
        <v>1009.4117647058824</v>
      </c>
      <c r="G180" s="1">
        <v>1517.6470588235295</v>
      </c>
    </row>
    <row r="181" spans="1:7" x14ac:dyDescent="0.3">
      <c r="A181" s="1">
        <v>34009</v>
      </c>
      <c r="B181" s="1">
        <v>463.43378378378378</v>
      </c>
      <c r="C181" s="1">
        <v>804.76621621621621</v>
      </c>
      <c r="D181" s="1">
        <v>1268.2</v>
      </c>
      <c r="E181" s="1">
        <v>545.21621621621625</v>
      </c>
      <c r="F181" s="1">
        <v>946.78378378378375</v>
      </c>
      <c r="G181" s="1">
        <v>1492</v>
      </c>
    </row>
    <row r="182" spans="1:7" x14ac:dyDescent="0.3">
      <c r="A182" s="1">
        <v>34013</v>
      </c>
      <c r="B182" s="1">
        <v>1170.4034233048058</v>
      </c>
      <c r="C182" s="1">
        <v>2151.3965766951947</v>
      </c>
      <c r="D182" s="1">
        <v>3321.7999999999997</v>
      </c>
      <c r="E182" s="1">
        <v>1376.9452038880067</v>
      </c>
      <c r="F182" s="1">
        <v>2531.0547961119937</v>
      </c>
      <c r="G182" s="1">
        <v>3908</v>
      </c>
    </row>
    <row r="183" spans="1:7" x14ac:dyDescent="0.3">
      <c r="A183" s="1">
        <v>34022</v>
      </c>
      <c r="B183" s="1">
        <v>3561.0317543859655</v>
      </c>
      <c r="C183" s="1">
        <v>5522.9182456140361</v>
      </c>
      <c r="D183" s="1">
        <v>9083.9499999999989</v>
      </c>
      <c r="E183" s="1">
        <v>4189.4491228070183</v>
      </c>
      <c r="F183" s="1">
        <v>6497.5508771929835</v>
      </c>
      <c r="G183" s="1">
        <v>10686.999999999998</v>
      </c>
    </row>
    <row r="184" spans="1:7" x14ac:dyDescent="0.3">
      <c r="A184" s="1">
        <v>34023</v>
      </c>
      <c r="B184" s="1">
        <v>658.57999999999993</v>
      </c>
      <c r="C184" s="1">
        <v>1078.82</v>
      </c>
      <c r="D184" s="1">
        <v>1737.3999999999999</v>
      </c>
      <c r="E184" s="1">
        <v>774.8</v>
      </c>
      <c r="F184" s="1">
        <v>1269.2</v>
      </c>
      <c r="G184" s="1">
        <v>2044</v>
      </c>
    </row>
    <row r="185" spans="1:7" x14ac:dyDescent="0.3">
      <c r="A185" s="1">
        <v>34025</v>
      </c>
      <c r="B185" s="1">
        <v>250.46666666666664</v>
      </c>
      <c r="C185" s="1">
        <v>313.08333333333331</v>
      </c>
      <c r="D185" s="1">
        <v>563.54999999999995</v>
      </c>
      <c r="E185" s="1">
        <v>294.66666666666663</v>
      </c>
      <c r="F185" s="1">
        <v>368.33333333333331</v>
      </c>
      <c r="G185" s="1">
        <v>663</v>
      </c>
    </row>
    <row r="186" spans="1:7" x14ac:dyDescent="0.3">
      <c r="A186" s="1">
        <v>34027</v>
      </c>
      <c r="B186" s="1">
        <v>1527.8572472848789</v>
      </c>
      <c r="C186" s="1">
        <v>2326.8927527151218</v>
      </c>
      <c r="D186" s="1">
        <v>3854.75</v>
      </c>
      <c r="E186" s="1">
        <v>1797.4791144527987</v>
      </c>
      <c r="F186" s="1">
        <v>2737.5208855472024</v>
      </c>
      <c r="G186" s="1">
        <v>4535</v>
      </c>
    </row>
    <row r="187" spans="1:7" x14ac:dyDescent="0.3">
      <c r="A187" s="1">
        <v>34040</v>
      </c>
      <c r="B187" s="1">
        <v>1618</v>
      </c>
      <c r="C187" s="1">
        <v>2885</v>
      </c>
      <c r="D187" s="1">
        <v>4503</v>
      </c>
      <c r="E187" s="1">
        <v>1903.5294117647059</v>
      </c>
      <c r="F187" s="1">
        <v>3394.1176470588234</v>
      </c>
      <c r="G187" s="1">
        <v>5297.6470588235297</v>
      </c>
    </row>
    <row r="188" spans="1:7" x14ac:dyDescent="0.3">
      <c r="A188" s="1">
        <v>34041</v>
      </c>
      <c r="B188" s="1">
        <v>1264.9342105263158</v>
      </c>
      <c r="C188" s="1">
        <v>2099.3657894736843</v>
      </c>
      <c r="D188" s="1">
        <v>3364.2999999999997</v>
      </c>
      <c r="E188" s="1">
        <v>1488.1578947368423</v>
      </c>
      <c r="F188" s="1">
        <v>2469.8421052631579</v>
      </c>
      <c r="G188" s="1">
        <v>3958</v>
      </c>
    </row>
    <row r="189" spans="1:7" x14ac:dyDescent="0.3">
      <c r="A189" s="1">
        <v>34042</v>
      </c>
      <c r="B189" s="1">
        <v>892</v>
      </c>
      <c r="C189" s="1">
        <v>1486</v>
      </c>
      <c r="D189" s="1">
        <v>2378</v>
      </c>
      <c r="E189" s="1">
        <v>1049.4117647058824</v>
      </c>
      <c r="F189" s="1">
        <v>1748.2352941176471</v>
      </c>
      <c r="G189" s="1">
        <v>2797.6470588235293</v>
      </c>
    </row>
    <row r="190" spans="1:7" x14ac:dyDescent="0.3">
      <c r="A190" s="1">
        <v>34043</v>
      </c>
      <c r="B190" s="1">
        <v>232</v>
      </c>
      <c r="C190" s="1">
        <v>313</v>
      </c>
      <c r="D190" s="1">
        <v>545</v>
      </c>
      <c r="E190" s="1">
        <v>272.94117647058823</v>
      </c>
      <c r="F190" s="1">
        <v>368.23529411764707</v>
      </c>
      <c r="G190" s="1">
        <v>641.17647058823536</v>
      </c>
    </row>
    <row r="191" spans="1:7" x14ac:dyDescent="0.3">
      <c r="A191" s="1">
        <v>35002</v>
      </c>
      <c r="B191" s="1">
        <v>631</v>
      </c>
      <c r="C191" s="1">
        <v>1148</v>
      </c>
      <c r="D191" s="1">
        <v>1779</v>
      </c>
      <c r="E191" s="1">
        <v>742.35294117647061</v>
      </c>
      <c r="F191" s="1">
        <v>1350.5882352941178</v>
      </c>
      <c r="G191" s="1">
        <v>2092.9411764705883</v>
      </c>
    </row>
    <row r="192" spans="1:7" x14ac:dyDescent="0.3">
      <c r="A192" s="1">
        <v>35005</v>
      </c>
      <c r="B192" s="1">
        <v>487</v>
      </c>
      <c r="C192" s="1">
        <v>818</v>
      </c>
      <c r="D192" s="1">
        <v>1305</v>
      </c>
      <c r="E192" s="1">
        <v>572.94117647058829</v>
      </c>
      <c r="F192" s="1">
        <v>962.35294117647061</v>
      </c>
      <c r="G192" s="1">
        <v>1535.2941176470588</v>
      </c>
    </row>
    <row r="193" spans="1:7" x14ac:dyDescent="0.3">
      <c r="A193" s="1">
        <v>35006</v>
      </c>
      <c r="B193" s="1">
        <v>533</v>
      </c>
      <c r="C193" s="1">
        <v>868</v>
      </c>
      <c r="D193" s="1">
        <v>1401</v>
      </c>
      <c r="E193" s="1">
        <v>627.05882352941182</v>
      </c>
      <c r="F193" s="1">
        <v>1021.1764705882354</v>
      </c>
      <c r="G193" s="1">
        <v>1648.2352941176471</v>
      </c>
    </row>
    <row r="194" spans="1:7" x14ac:dyDescent="0.3">
      <c r="A194" s="1">
        <v>35011</v>
      </c>
      <c r="B194" s="1">
        <v>633.25</v>
      </c>
      <c r="C194" s="1">
        <v>1083.75</v>
      </c>
      <c r="D194" s="1">
        <v>1717</v>
      </c>
      <c r="E194" s="1">
        <v>745</v>
      </c>
      <c r="F194" s="1">
        <v>1275</v>
      </c>
      <c r="G194" s="1">
        <v>2020</v>
      </c>
    </row>
    <row r="195" spans="1:7" x14ac:dyDescent="0.3">
      <c r="A195" s="1">
        <v>35013</v>
      </c>
      <c r="B195" s="1">
        <v>2612.7561538461537</v>
      </c>
      <c r="C195" s="1">
        <v>4329.1938461538466</v>
      </c>
      <c r="D195" s="1">
        <v>6941.95</v>
      </c>
      <c r="E195" s="1">
        <v>3073.830769230769</v>
      </c>
      <c r="F195" s="1">
        <v>5093.169230769231</v>
      </c>
      <c r="G195" s="1">
        <v>8167</v>
      </c>
    </row>
    <row r="196" spans="1:7" x14ac:dyDescent="0.3">
      <c r="A196" s="1">
        <v>35014</v>
      </c>
      <c r="B196" s="1">
        <v>346.109375</v>
      </c>
      <c r="C196" s="1">
        <v>580.390625</v>
      </c>
      <c r="D196" s="1">
        <v>926.5</v>
      </c>
      <c r="E196" s="1">
        <v>407.1875</v>
      </c>
      <c r="F196" s="1">
        <v>682.8125</v>
      </c>
      <c r="G196" s="1">
        <v>1090</v>
      </c>
    </row>
    <row r="197" spans="1:7" x14ac:dyDescent="0.3">
      <c r="A197" s="1">
        <v>35029</v>
      </c>
      <c r="B197" s="1">
        <v>376.89</v>
      </c>
      <c r="C197" s="1">
        <v>622.71</v>
      </c>
      <c r="D197" s="1">
        <v>999.6</v>
      </c>
      <c r="E197" s="1">
        <v>443.4</v>
      </c>
      <c r="F197" s="1">
        <v>732.6</v>
      </c>
      <c r="G197" s="1">
        <v>1176</v>
      </c>
    </row>
    <row r="198" spans="1:7" x14ac:dyDescent="0.3">
      <c r="A198" s="1">
        <v>36006</v>
      </c>
      <c r="B198" s="1">
        <v>550.0978260869565</v>
      </c>
      <c r="C198" s="1">
        <v>917.00217391304341</v>
      </c>
      <c r="D198" s="1">
        <v>1467.1</v>
      </c>
      <c r="E198" s="1">
        <v>647.17391304347825</v>
      </c>
      <c r="F198" s="1">
        <v>1078.8260869565217</v>
      </c>
      <c r="G198" s="1">
        <v>1726</v>
      </c>
    </row>
    <row r="199" spans="1:7" x14ac:dyDescent="0.3">
      <c r="A199" s="1">
        <v>36007</v>
      </c>
      <c r="B199" s="1">
        <v>446.6973684210526</v>
      </c>
      <c r="C199" s="1">
        <v>722.0526315789474</v>
      </c>
      <c r="D199" s="1">
        <v>1168.75</v>
      </c>
      <c r="E199" s="1">
        <v>525.52631578947364</v>
      </c>
      <c r="F199" s="1">
        <v>849.47368421052636</v>
      </c>
      <c r="G199" s="1">
        <v>1375</v>
      </c>
    </row>
    <row r="200" spans="1:7" x14ac:dyDescent="0.3">
      <c r="A200" s="1">
        <v>36008</v>
      </c>
      <c r="B200" s="1">
        <v>1089.9549999999999</v>
      </c>
      <c r="C200" s="1">
        <v>1878.075</v>
      </c>
      <c r="D200" s="1">
        <v>2968.03</v>
      </c>
      <c r="E200" s="1">
        <v>1282.3</v>
      </c>
      <c r="F200" s="1">
        <v>2209.5</v>
      </c>
      <c r="G200" s="1">
        <v>3491.8</v>
      </c>
    </row>
    <row r="201" spans="1:7" x14ac:dyDescent="0.3">
      <c r="A201" s="1">
        <v>36010</v>
      </c>
      <c r="B201" s="1">
        <v>458.31725806451618</v>
      </c>
      <c r="C201" s="1">
        <v>912.47774193548389</v>
      </c>
      <c r="D201" s="1">
        <v>1370.7950000000001</v>
      </c>
      <c r="E201" s="1">
        <v>539.19677419354844</v>
      </c>
      <c r="F201" s="1">
        <v>1073.5032258064516</v>
      </c>
      <c r="G201" s="1">
        <v>1612.7</v>
      </c>
    </row>
    <row r="202" spans="1:7" x14ac:dyDescent="0.3">
      <c r="A202" s="1">
        <v>36011</v>
      </c>
      <c r="B202" s="1">
        <v>397.8</v>
      </c>
      <c r="C202" s="1">
        <v>596.69999999999993</v>
      </c>
      <c r="D202" s="1">
        <v>994.5</v>
      </c>
      <c r="E202" s="1">
        <v>468</v>
      </c>
      <c r="F202" s="1">
        <v>701.99999999999989</v>
      </c>
      <c r="G202" s="1">
        <v>1170</v>
      </c>
    </row>
    <row r="203" spans="1:7" x14ac:dyDescent="0.3">
      <c r="A203" s="1">
        <v>36012</v>
      </c>
      <c r="B203" s="1">
        <v>389.3</v>
      </c>
      <c r="C203" s="1">
        <v>720.8</v>
      </c>
      <c r="D203" s="1">
        <v>1110.0999999999999</v>
      </c>
      <c r="E203" s="1">
        <v>458</v>
      </c>
      <c r="F203" s="1">
        <v>848</v>
      </c>
      <c r="G203" s="1">
        <v>1306</v>
      </c>
    </row>
    <row r="204" spans="1:7" x14ac:dyDescent="0.3">
      <c r="A204" s="1">
        <v>36015</v>
      </c>
      <c r="B204" s="1">
        <v>2515.4199917582414</v>
      </c>
      <c r="C204" s="1">
        <v>3560.3800082417588</v>
      </c>
      <c r="D204" s="1">
        <v>6075.8</v>
      </c>
      <c r="E204" s="1">
        <v>2959.317637362637</v>
      </c>
      <c r="F204" s="1">
        <v>4188.6823626373634</v>
      </c>
      <c r="G204" s="1">
        <v>7148</v>
      </c>
    </row>
    <row r="205" spans="1:7" x14ac:dyDescent="0.3">
      <c r="A205" s="1">
        <v>36019</v>
      </c>
      <c r="B205" s="1">
        <v>515.1</v>
      </c>
      <c r="C205" s="1">
        <v>726.75</v>
      </c>
      <c r="D205" s="1">
        <v>1241.8499999999999</v>
      </c>
      <c r="E205" s="1">
        <v>606</v>
      </c>
      <c r="F205" s="1">
        <v>855</v>
      </c>
      <c r="G205" s="1">
        <v>1461</v>
      </c>
    </row>
    <row r="206" spans="1:7" x14ac:dyDescent="0.3">
      <c r="A206" s="1">
        <v>37002</v>
      </c>
      <c r="B206" s="1">
        <v>348</v>
      </c>
      <c r="C206" s="1">
        <v>571</v>
      </c>
      <c r="D206" s="1">
        <v>919</v>
      </c>
      <c r="E206" s="1">
        <v>409.41176470588238</v>
      </c>
      <c r="F206" s="1">
        <v>671.76470588235293</v>
      </c>
      <c r="G206" s="1">
        <v>1081.1764705882354</v>
      </c>
    </row>
    <row r="207" spans="1:7" x14ac:dyDescent="0.3">
      <c r="A207" s="1">
        <v>37007</v>
      </c>
      <c r="B207" s="1">
        <v>445</v>
      </c>
      <c r="C207" s="1">
        <v>828</v>
      </c>
      <c r="D207" s="1">
        <v>1273</v>
      </c>
      <c r="E207" s="1">
        <v>523.52941176470586</v>
      </c>
      <c r="F207" s="1">
        <v>974.11764705882354</v>
      </c>
      <c r="G207" s="1">
        <v>1497.6470588235295</v>
      </c>
    </row>
    <row r="208" spans="1:7" x14ac:dyDescent="0.3">
      <c r="A208" s="1">
        <v>37010</v>
      </c>
      <c r="B208" s="1">
        <v>312.375</v>
      </c>
      <c r="C208" s="1">
        <v>566.35500000000002</v>
      </c>
      <c r="D208" s="1">
        <v>878.73000000000013</v>
      </c>
      <c r="E208" s="1">
        <v>367.5</v>
      </c>
      <c r="F208" s="1">
        <v>666.30000000000007</v>
      </c>
      <c r="G208" s="1">
        <v>1033.8000000000002</v>
      </c>
    </row>
    <row r="209" spans="1:7" x14ac:dyDescent="0.3">
      <c r="A209" s="1">
        <v>37011</v>
      </c>
      <c r="B209" s="1">
        <v>252.45</v>
      </c>
      <c r="C209" s="1">
        <v>459.84999999999997</v>
      </c>
      <c r="D209" s="1">
        <v>712.3</v>
      </c>
      <c r="E209" s="1">
        <v>297</v>
      </c>
      <c r="F209" s="1">
        <v>541</v>
      </c>
      <c r="G209" s="1">
        <v>838</v>
      </c>
    </row>
    <row r="210" spans="1:7" x14ac:dyDescent="0.3">
      <c r="A210" s="1">
        <v>37012</v>
      </c>
      <c r="B210" s="1">
        <v>213.91666666666669</v>
      </c>
      <c r="C210" s="1">
        <v>308.83333333333337</v>
      </c>
      <c r="D210" s="1">
        <v>522.75</v>
      </c>
      <c r="E210" s="1">
        <v>251.66666666666669</v>
      </c>
      <c r="F210" s="1">
        <v>363.33333333333337</v>
      </c>
      <c r="G210" s="1">
        <v>615</v>
      </c>
    </row>
    <row r="211" spans="1:7" x14ac:dyDescent="0.3">
      <c r="A211" s="1">
        <v>37015</v>
      </c>
      <c r="B211" s="1">
        <v>811</v>
      </c>
      <c r="C211" s="1">
        <v>1387</v>
      </c>
      <c r="D211" s="1">
        <v>2198</v>
      </c>
      <c r="E211" s="1">
        <v>954.11764705882354</v>
      </c>
      <c r="F211" s="1">
        <v>1631.7647058823529</v>
      </c>
      <c r="G211" s="1">
        <v>2585.8823529411766</v>
      </c>
    </row>
    <row r="212" spans="1:7" x14ac:dyDescent="0.3">
      <c r="A212" s="1">
        <v>37017</v>
      </c>
      <c r="B212" s="1">
        <v>367.2</v>
      </c>
      <c r="C212" s="1">
        <v>722.5</v>
      </c>
      <c r="D212" s="1">
        <v>1089.7</v>
      </c>
      <c r="E212" s="1">
        <v>432</v>
      </c>
      <c r="F212" s="1">
        <v>850</v>
      </c>
      <c r="G212" s="1">
        <v>1282</v>
      </c>
    </row>
    <row r="213" spans="1:7" x14ac:dyDescent="0.3">
      <c r="A213" s="1">
        <v>37018</v>
      </c>
      <c r="B213" s="1">
        <v>543</v>
      </c>
      <c r="C213" s="1">
        <v>960</v>
      </c>
      <c r="D213" s="1">
        <v>1503</v>
      </c>
      <c r="E213" s="1">
        <v>638.82352941176475</v>
      </c>
      <c r="F213" s="1">
        <v>1129.4117647058824</v>
      </c>
      <c r="G213" s="1">
        <v>1768.2352941176471</v>
      </c>
    </row>
    <row r="214" spans="1:7" x14ac:dyDescent="0.3">
      <c r="A214" s="1">
        <v>37020</v>
      </c>
      <c r="B214" s="1">
        <v>390</v>
      </c>
      <c r="C214" s="1">
        <v>623</v>
      </c>
      <c r="D214" s="1">
        <v>1013</v>
      </c>
      <c r="E214" s="1">
        <v>458.8235294117647</v>
      </c>
      <c r="F214" s="1">
        <v>732.94117647058829</v>
      </c>
      <c r="G214" s="1">
        <v>1191.7647058823529</v>
      </c>
    </row>
    <row r="215" spans="1:7" x14ac:dyDescent="0.3">
      <c r="A215" s="1">
        <v>38002</v>
      </c>
      <c r="B215" s="1">
        <v>186</v>
      </c>
      <c r="C215" s="1">
        <v>296</v>
      </c>
      <c r="D215" s="1">
        <v>482</v>
      </c>
      <c r="E215" s="1">
        <v>218.82352941176472</v>
      </c>
      <c r="F215" s="1">
        <v>348.23529411764707</v>
      </c>
      <c r="G215" s="1">
        <v>567.05882352941182</v>
      </c>
    </row>
    <row r="216" spans="1:7" x14ac:dyDescent="0.3">
      <c r="A216" s="1">
        <v>38008</v>
      </c>
      <c r="B216" s="1">
        <v>298</v>
      </c>
      <c r="C216" s="1">
        <v>499</v>
      </c>
      <c r="D216" s="1">
        <v>797</v>
      </c>
      <c r="E216" s="1">
        <v>350.58823529411768</v>
      </c>
      <c r="F216" s="1">
        <v>587.05882352941182</v>
      </c>
      <c r="G216" s="1">
        <v>937.64705882352939</v>
      </c>
    </row>
    <row r="217" spans="1:7" x14ac:dyDescent="0.3">
      <c r="A217" s="1">
        <v>38014</v>
      </c>
      <c r="B217" s="1">
        <v>462</v>
      </c>
      <c r="C217" s="1">
        <v>895</v>
      </c>
      <c r="D217" s="1">
        <v>1357</v>
      </c>
      <c r="E217" s="1">
        <v>543.52941176470586</v>
      </c>
      <c r="F217" s="1">
        <v>1052.9411764705883</v>
      </c>
      <c r="G217" s="1">
        <v>1596.4705882352941</v>
      </c>
    </row>
    <row r="218" spans="1:7" x14ac:dyDescent="0.3">
      <c r="A218" s="1">
        <v>38016</v>
      </c>
      <c r="B218" s="1">
        <v>295</v>
      </c>
      <c r="C218" s="1">
        <v>493</v>
      </c>
      <c r="D218" s="1">
        <v>788</v>
      </c>
      <c r="E218" s="1">
        <v>347.05882352941177</v>
      </c>
      <c r="F218" s="1">
        <v>580</v>
      </c>
      <c r="G218" s="1">
        <v>927.05882352941182</v>
      </c>
    </row>
    <row r="219" spans="1:7" x14ac:dyDescent="0.3">
      <c r="A219" s="1">
        <v>38025</v>
      </c>
      <c r="B219" s="1">
        <v>478</v>
      </c>
      <c r="C219" s="1">
        <v>734</v>
      </c>
      <c r="D219" s="1">
        <v>1212</v>
      </c>
      <c r="E219" s="1">
        <v>562.35294117647061</v>
      </c>
      <c r="F219" s="1">
        <v>863.52941176470586</v>
      </c>
      <c r="G219" s="1">
        <v>1425.8823529411766</v>
      </c>
    </row>
    <row r="220" spans="1:7" x14ac:dyDescent="0.3">
      <c r="A220" s="1">
        <v>41002</v>
      </c>
      <c r="B220" s="1">
        <v>3829.8788993712283</v>
      </c>
      <c r="C220" s="1">
        <v>6062.4211006287724</v>
      </c>
      <c r="D220" s="1">
        <v>9892.2999999999993</v>
      </c>
      <c r="E220" s="1">
        <v>4505.7398816132099</v>
      </c>
      <c r="F220" s="1">
        <v>7132.260118386791</v>
      </c>
      <c r="G220" s="1">
        <v>11638</v>
      </c>
    </row>
    <row r="221" spans="1:7" x14ac:dyDescent="0.3">
      <c r="A221" s="1">
        <v>41011</v>
      </c>
      <c r="B221" s="1">
        <v>929.85843365396727</v>
      </c>
      <c r="C221" s="1">
        <v>1566.5915663460326</v>
      </c>
      <c r="D221" s="1">
        <v>2496.4499999999998</v>
      </c>
      <c r="E221" s="1">
        <v>1093.9510984164322</v>
      </c>
      <c r="F221" s="1">
        <v>1843.0489015835678</v>
      </c>
      <c r="G221" s="1">
        <v>2937</v>
      </c>
    </row>
    <row r="222" spans="1:7" x14ac:dyDescent="0.3">
      <c r="A222" s="1">
        <v>41018</v>
      </c>
      <c r="B222" s="1">
        <v>1362.0100489476258</v>
      </c>
      <c r="C222" s="1">
        <v>2404.3399510523741</v>
      </c>
      <c r="D222" s="1">
        <v>3766.35</v>
      </c>
      <c r="E222" s="1">
        <v>1602.3647634677952</v>
      </c>
      <c r="F222" s="1">
        <v>2828.635236532205</v>
      </c>
      <c r="G222" s="1">
        <v>4431</v>
      </c>
    </row>
    <row r="223" spans="1:7" x14ac:dyDescent="0.3">
      <c r="A223" s="1">
        <v>41024</v>
      </c>
      <c r="B223" s="1">
        <v>693.57315789473682</v>
      </c>
      <c r="C223" s="1">
        <v>1036.1768421052632</v>
      </c>
      <c r="D223" s="1">
        <v>1729.75</v>
      </c>
      <c r="E223" s="1">
        <v>815.96842105263158</v>
      </c>
      <c r="F223" s="1">
        <v>1219.0315789473684</v>
      </c>
      <c r="G223" s="1">
        <v>2035</v>
      </c>
    </row>
    <row r="224" spans="1:7" x14ac:dyDescent="0.3">
      <c r="A224" s="1">
        <v>41027</v>
      </c>
      <c r="B224" s="1">
        <v>682</v>
      </c>
      <c r="C224" s="1">
        <v>1217</v>
      </c>
      <c r="D224" s="1">
        <v>1899</v>
      </c>
      <c r="E224" s="1">
        <v>802.35294117647061</v>
      </c>
      <c r="F224" s="1">
        <v>1431.7647058823529</v>
      </c>
      <c r="G224" s="1">
        <v>2234.1176470588234</v>
      </c>
    </row>
    <row r="225" spans="1:7" x14ac:dyDescent="0.3">
      <c r="A225" s="1">
        <v>41034</v>
      </c>
      <c r="B225" s="1">
        <v>654</v>
      </c>
      <c r="C225" s="1">
        <v>1259</v>
      </c>
      <c r="D225" s="1">
        <v>1913</v>
      </c>
      <c r="E225" s="1">
        <v>769.41176470588232</v>
      </c>
      <c r="F225" s="1">
        <v>1481.1764705882354</v>
      </c>
      <c r="G225" s="1">
        <v>2250.5882352941176</v>
      </c>
    </row>
    <row r="226" spans="1:7" x14ac:dyDescent="0.3">
      <c r="A226" s="1">
        <v>41048</v>
      </c>
      <c r="B226" s="1">
        <v>1527.4550131169674</v>
      </c>
      <c r="C226" s="1">
        <v>2414.8449868830326</v>
      </c>
      <c r="D226" s="1">
        <v>3942.2999999999997</v>
      </c>
      <c r="E226" s="1">
        <v>1797.0058977846675</v>
      </c>
      <c r="F226" s="1">
        <v>2840.9941022153325</v>
      </c>
      <c r="G226" s="1">
        <v>4638</v>
      </c>
    </row>
    <row r="227" spans="1:7" x14ac:dyDescent="0.3">
      <c r="A227" s="1">
        <v>41063</v>
      </c>
      <c r="B227" s="1">
        <v>355</v>
      </c>
      <c r="C227" s="1">
        <v>675</v>
      </c>
      <c r="D227" s="1">
        <v>1030</v>
      </c>
      <c r="E227" s="1">
        <v>417.64705882352945</v>
      </c>
      <c r="F227" s="1">
        <v>794.11764705882354</v>
      </c>
      <c r="G227" s="1">
        <v>1211.7647058823529</v>
      </c>
    </row>
    <row r="228" spans="1:7" x14ac:dyDescent="0.3">
      <c r="A228" s="1">
        <v>41081</v>
      </c>
      <c r="B228" s="1">
        <v>1178.0990476190477</v>
      </c>
      <c r="C228" s="1">
        <v>2084.4559523809526</v>
      </c>
      <c r="D228" s="1">
        <v>3262.5550000000003</v>
      </c>
      <c r="E228" s="1">
        <v>1385.9988795518209</v>
      </c>
      <c r="F228" s="1">
        <v>2452.3011204481795</v>
      </c>
      <c r="G228" s="1">
        <v>3838.3000000000006</v>
      </c>
    </row>
    <row r="229" spans="1:7" x14ac:dyDescent="0.3">
      <c r="A229" s="1">
        <v>41082</v>
      </c>
      <c r="B229" s="1">
        <v>906</v>
      </c>
      <c r="C229" s="1">
        <v>1555</v>
      </c>
      <c r="D229" s="1">
        <v>2461</v>
      </c>
      <c r="E229" s="1">
        <v>1065.8823529411766</v>
      </c>
      <c r="F229" s="1">
        <v>1829.4117647058824</v>
      </c>
      <c r="G229" s="1">
        <v>2895.294117647059</v>
      </c>
    </row>
    <row r="230" spans="1:7" x14ac:dyDescent="0.3">
      <c r="A230" s="1">
        <v>42003</v>
      </c>
      <c r="B230" s="1">
        <v>542.65238095238089</v>
      </c>
      <c r="C230" s="1">
        <v>924.44761904761901</v>
      </c>
      <c r="D230" s="1">
        <v>1467.1</v>
      </c>
      <c r="E230" s="1">
        <v>638.41456582633043</v>
      </c>
      <c r="F230" s="1">
        <v>1087.5854341736695</v>
      </c>
      <c r="G230" s="1">
        <v>1726</v>
      </c>
    </row>
    <row r="231" spans="1:7" x14ac:dyDescent="0.3">
      <c r="A231" s="1">
        <v>42004</v>
      </c>
      <c r="B231" s="1">
        <v>605.56428571428569</v>
      </c>
      <c r="C231" s="1">
        <v>1103.7857142857144</v>
      </c>
      <c r="D231" s="1">
        <v>1709.35</v>
      </c>
      <c r="E231" s="1">
        <v>712.42857142857144</v>
      </c>
      <c r="F231" s="1">
        <v>1298.5714285714289</v>
      </c>
      <c r="G231" s="1">
        <v>2011</v>
      </c>
    </row>
    <row r="232" spans="1:7" x14ac:dyDescent="0.3">
      <c r="A232" s="1">
        <v>42006</v>
      </c>
      <c r="B232" s="1">
        <v>1662.0731144781146</v>
      </c>
      <c r="C232" s="1">
        <v>2675.8168855218851</v>
      </c>
      <c r="D232" s="1">
        <v>4337.8899999999994</v>
      </c>
      <c r="E232" s="1">
        <v>1955.3801346801349</v>
      </c>
      <c r="F232" s="1">
        <v>3148.0198653198649</v>
      </c>
      <c r="G232" s="1">
        <v>5103.3999999999996</v>
      </c>
    </row>
    <row r="233" spans="1:7" x14ac:dyDescent="0.3">
      <c r="A233" s="1">
        <v>42008</v>
      </c>
      <c r="B233" s="1">
        <v>1150.8343859649124</v>
      </c>
      <c r="C233" s="1">
        <v>1620.1656140350876</v>
      </c>
      <c r="D233" s="1">
        <v>2771</v>
      </c>
      <c r="E233" s="1">
        <v>1353.9228070175441</v>
      </c>
      <c r="F233" s="1">
        <v>1906.0771929824562</v>
      </c>
      <c r="G233" s="1">
        <v>3260</v>
      </c>
    </row>
    <row r="234" spans="1:7" x14ac:dyDescent="0.3">
      <c r="A234" s="1">
        <v>42010</v>
      </c>
      <c r="B234" s="1">
        <v>448.8</v>
      </c>
      <c r="C234" s="1">
        <v>749.44500000000005</v>
      </c>
      <c r="D234" s="1">
        <v>1198.2450000000001</v>
      </c>
      <c r="E234" s="1">
        <v>528</v>
      </c>
      <c r="F234" s="1">
        <v>881.7</v>
      </c>
      <c r="G234" s="1">
        <v>1409.7000000000003</v>
      </c>
    </row>
    <row r="235" spans="1:7" x14ac:dyDescent="0.3">
      <c r="A235" s="1">
        <v>42011</v>
      </c>
      <c r="B235" s="1">
        <v>739.5</v>
      </c>
      <c r="C235" s="1">
        <v>1235.05</v>
      </c>
      <c r="D235" s="1">
        <v>1974.55</v>
      </c>
      <c r="E235" s="1">
        <v>870</v>
      </c>
      <c r="F235" s="1">
        <v>1453</v>
      </c>
      <c r="G235" s="1">
        <v>2323</v>
      </c>
    </row>
    <row r="236" spans="1:7" x14ac:dyDescent="0.3">
      <c r="A236" s="1">
        <v>42023</v>
      </c>
      <c r="B236" s="1">
        <v>458</v>
      </c>
      <c r="C236" s="1">
        <v>772</v>
      </c>
      <c r="D236" s="1">
        <v>1230</v>
      </c>
      <c r="E236" s="1">
        <v>538.82352941176475</v>
      </c>
      <c r="F236" s="1">
        <v>908.23529411764707</v>
      </c>
      <c r="G236" s="1">
        <v>1447.0588235294117</v>
      </c>
    </row>
    <row r="237" spans="1:7" x14ac:dyDescent="0.3">
      <c r="A237" s="1">
        <v>42025</v>
      </c>
      <c r="B237" s="1">
        <v>849.15</v>
      </c>
      <c r="C237" s="1">
        <v>1535.95</v>
      </c>
      <c r="D237" s="1">
        <v>2385.1</v>
      </c>
      <c r="E237" s="1">
        <v>999</v>
      </c>
      <c r="F237" s="1">
        <v>1807</v>
      </c>
      <c r="G237" s="1">
        <v>2806</v>
      </c>
    </row>
    <row r="238" spans="1:7" x14ac:dyDescent="0.3">
      <c r="A238" s="1">
        <v>42026</v>
      </c>
      <c r="B238" s="1">
        <v>404.99624060150376</v>
      </c>
      <c r="C238" s="1">
        <v>683.00375939849619</v>
      </c>
      <c r="D238" s="1">
        <v>1088</v>
      </c>
      <c r="E238" s="1">
        <v>476.46616541353387</v>
      </c>
      <c r="F238" s="1">
        <v>803.53383458646613</v>
      </c>
      <c r="G238" s="1">
        <v>1280</v>
      </c>
    </row>
    <row r="239" spans="1:7" x14ac:dyDescent="0.3">
      <c r="A239" s="1">
        <v>42028</v>
      </c>
      <c r="B239" s="1">
        <v>865.58333333333337</v>
      </c>
      <c r="C239" s="1">
        <v>1545.0166666666667</v>
      </c>
      <c r="D239" s="1">
        <v>2410.6</v>
      </c>
      <c r="E239" s="1">
        <v>1018.3333333333334</v>
      </c>
      <c r="F239" s="1">
        <v>1817.6666666666667</v>
      </c>
      <c r="G239" s="1">
        <v>2836</v>
      </c>
    </row>
    <row r="240" spans="1:7" x14ac:dyDescent="0.3">
      <c r="A240" s="1">
        <v>43002</v>
      </c>
      <c r="B240" s="1">
        <v>579.95499999999993</v>
      </c>
      <c r="C240" s="1">
        <v>954.46500000000003</v>
      </c>
      <c r="D240" s="1">
        <v>1534.42</v>
      </c>
      <c r="E240" s="1">
        <v>682.3</v>
      </c>
      <c r="F240" s="1">
        <v>1122.9000000000001</v>
      </c>
      <c r="G240" s="1">
        <v>1805.2</v>
      </c>
    </row>
    <row r="241" spans="1:7" x14ac:dyDescent="0.3">
      <c r="A241" s="1">
        <v>43005</v>
      </c>
      <c r="B241" s="1">
        <v>901.85</v>
      </c>
      <c r="C241" s="1">
        <v>1523.2</v>
      </c>
      <c r="D241" s="1">
        <v>2425.0499999999997</v>
      </c>
      <c r="E241" s="1">
        <v>1061</v>
      </c>
      <c r="F241" s="1">
        <v>1792</v>
      </c>
      <c r="G241" s="1">
        <v>2852.9999999999995</v>
      </c>
    </row>
    <row r="242" spans="1:7" x14ac:dyDescent="0.3">
      <c r="A242" s="1">
        <v>43007</v>
      </c>
      <c r="B242" s="1">
        <v>224</v>
      </c>
      <c r="C242" s="1">
        <v>349</v>
      </c>
      <c r="D242" s="1">
        <v>573</v>
      </c>
      <c r="E242" s="1">
        <v>263.52941176470591</v>
      </c>
      <c r="F242" s="1">
        <v>410.58823529411768</v>
      </c>
      <c r="G242" s="1">
        <v>674.11764705882354</v>
      </c>
    </row>
    <row r="243" spans="1:7" x14ac:dyDescent="0.3">
      <c r="A243" s="1">
        <v>43010</v>
      </c>
      <c r="B243" s="1">
        <v>907.10616279069768</v>
      </c>
      <c r="C243" s="1">
        <v>1436.8538372093021</v>
      </c>
      <c r="D243" s="1">
        <v>2343.96</v>
      </c>
      <c r="E243" s="1">
        <v>1067.1837209302325</v>
      </c>
      <c r="F243" s="1">
        <v>1690.4162790697671</v>
      </c>
      <c r="G243" s="1">
        <v>2757.6</v>
      </c>
    </row>
    <row r="244" spans="1:7" x14ac:dyDescent="0.3">
      <c r="A244" s="1">
        <v>43014</v>
      </c>
      <c r="B244" s="1">
        <v>312.26315789473682</v>
      </c>
      <c r="C244" s="1">
        <v>631.23684210526312</v>
      </c>
      <c r="D244" s="1">
        <v>943.5</v>
      </c>
      <c r="E244" s="1">
        <v>367.36842105263156</v>
      </c>
      <c r="F244" s="1">
        <v>742.63157894736844</v>
      </c>
      <c r="G244" s="1">
        <v>1110</v>
      </c>
    </row>
    <row r="245" spans="1:7" x14ac:dyDescent="0.3">
      <c r="A245" s="1">
        <v>43018</v>
      </c>
      <c r="B245" s="1">
        <v>563</v>
      </c>
      <c r="C245" s="1">
        <v>924</v>
      </c>
      <c r="D245" s="1">
        <v>1487</v>
      </c>
      <c r="E245" s="1">
        <v>662.35294117647061</v>
      </c>
      <c r="F245" s="1">
        <v>1087.0588235294117</v>
      </c>
      <c r="G245" s="1">
        <v>1749.4117647058824</v>
      </c>
    </row>
    <row r="246" spans="1:7" x14ac:dyDescent="0.3">
      <c r="A246" s="1">
        <v>44012</v>
      </c>
      <c r="B246" s="1">
        <v>554.03586206896546</v>
      </c>
      <c r="C246" s="1">
        <v>871.41413793103447</v>
      </c>
      <c r="D246" s="1">
        <v>1425.45</v>
      </c>
      <c r="E246" s="1">
        <v>651.80689655172409</v>
      </c>
      <c r="F246" s="1">
        <v>1025.1931034482759</v>
      </c>
      <c r="G246" s="1">
        <v>1677</v>
      </c>
    </row>
    <row r="247" spans="1:7" x14ac:dyDescent="0.3">
      <c r="A247" s="1">
        <v>44013</v>
      </c>
      <c r="B247" s="1">
        <v>871</v>
      </c>
      <c r="C247" s="1">
        <v>1574</v>
      </c>
      <c r="D247" s="1">
        <v>2445</v>
      </c>
      <c r="E247" s="1">
        <v>1024.7058823529412</v>
      </c>
      <c r="F247" s="1">
        <v>1851.7647058823529</v>
      </c>
      <c r="G247" s="1">
        <v>2876.4705882352941</v>
      </c>
    </row>
    <row r="248" spans="1:7" x14ac:dyDescent="0.3">
      <c r="A248" s="1">
        <v>44019</v>
      </c>
      <c r="B248" s="1">
        <v>1463.8621212121211</v>
      </c>
      <c r="C248" s="1">
        <v>2623.7878787878785</v>
      </c>
      <c r="D248" s="1">
        <v>4087.65</v>
      </c>
      <c r="E248" s="1">
        <v>1722.1907308377895</v>
      </c>
      <c r="F248" s="1">
        <v>3086.8092691622101</v>
      </c>
      <c r="G248" s="1">
        <v>4809</v>
      </c>
    </row>
    <row r="249" spans="1:7" x14ac:dyDescent="0.3">
      <c r="A249" s="1">
        <v>44020</v>
      </c>
      <c r="B249" s="1">
        <v>488</v>
      </c>
      <c r="C249" s="1">
        <v>816</v>
      </c>
      <c r="D249" s="1">
        <v>1304</v>
      </c>
      <c r="E249" s="1">
        <v>574.11764705882354</v>
      </c>
      <c r="F249" s="1">
        <v>960</v>
      </c>
      <c r="G249" s="1">
        <v>1534.1176470588236</v>
      </c>
    </row>
    <row r="250" spans="1:7" x14ac:dyDescent="0.3">
      <c r="A250" s="1">
        <v>44021</v>
      </c>
      <c r="B250" s="1">
        <v>11275.306395933683</v>
      </c>
      <c r="C250" s="1">
        <v>16920.893604066314</v>
      </c>
      <c r="D250" s="1">
        <v>28196.2</v>
      </c>
      <c r="E250" s="1">
        <v>13265.066348157276</v>
      </c>
      <c r="F250" s="1">
        <v>19906.933651842723</v>
      </c>
      <c r="G250" s="1">
        <v>33172</v>
      </c>
    </row>
    <row r="251" spans="1:7" x14ac:dyDescent="0.3">
      <c r="A251" s="1">
        <v>44034</v>
      </c>
      <c r="B251" s="1">
        <v>1060.97</v>
      </c>
      <c r="C251" s="1">
        <v>1658.35</v>
      </c>
      <c r="D251" s="1">
        <v>2719.3199999999997</v>
      </c>
      <c r="E251" s="1">
        <v>1248.2</v>
      </c>
      <c r="F251" s="1">
        <v>1951</v>
      </c>
      <c r="G251" s="1">
        <v>3199.2</v>
      </c>
    </row>
    <row r="252" spans="1:7" x14ac:dyDescent="0.3">
      <c r="A252" s="1">
        <v>44040</v>
      </c>
      <c r="B252" s="1">
        <v>515.94999999999993</v>
      </c>
      <c r="C252" s="1">
        <v>996.19999999999993</v>
      </c>
      <c r="D252" s="1">
        <v>1512.1499999999999</v>
      </c>
      <c r="E252" s="1">
        <v>606.99999999999989</v>
      </c>
      <c r="F252" s="1">
        <v>1172</v>
      </c>
      <c r="G252" s="1">
        <v>1778.9999999999998</v>
      </c>
    </row>
    <row r="253" spans="1:7" x14ac:dyDescent="0.3">
      <c r="A253" s="1">
        <v>44043</v>
      </c>
      <c r="B253" s="1">
        <v>1140.1333333333334</v>
      </c>
      <c r="C253" s="1">
        <v>1836.5666666666668</v>
      </c>
      <c r="D253" s="1">
        <v>2976.7</v>
      </c>
      <c r="E253" s="1">
        <v>1341.3333333333335</v>
      </c>
      <c r="F253" s="1">
        <v>2160.666666666667</v>
      </c>
      <c r="G253" s="1">
        <v>3502</v>
      </c>
    </row>
    <row r="254" spans="1:7" x14ac:dyDescent="0.3">
      <c r="A254" s="1">
        <v>44045</v>
      </c>
      <c r="B254" s="1">
        <v>269.45</v>
      </c>
      <c r="C254" s="1">
        <v>356.15</v>
      </c>
      <c r="D254" s="1">
        <v>625.6</v>
      </c>
      <c r="E254" s="1">
        <v>317</v>
      </c>
      <c r="F254" s="1">
        <v>419</v>
      </c>
      <c r="G254" s="1">
        <v>736</v>
      </c>
    </row>
    <row r="255" spans="1:7" x14ac:dyDescent="0.3">
      <c r="A255" s="1">
        <v>44048</v>
      </c>
      <c r="B255" s="1">
        <v>494.91137566137564</v>
      </c>
      <c r="C255" s="1">
        <v>833.63862433862437</v>
      </c>
      <c r="D255" s="1">
        <v>1328.55</v>
      </c>
      <c r="E255" s="1">
        <v>582.24867724867727</v>
      </c>
      <c r="F255" s="1">
        <v>980.75132275132285</v>
      </c>
      <c r="G255" s="1">
        <v>1563</v>
      </c>
    </row>
    <row r="256" spans="1:7" x14ac:dyDescent="0.3">
      <c r="A256" s="1">
        <v>44052</v>
      </c>
      <c r="B256" s="1">
        <v>785.96666666666658</v>
      </c>
      <c r="C256" s="1">
        <v>1130.7833333333333</v>
      </c>
      <c r="D256" s="1">
        <v>1916.75</v>
      </c>
      <c r="E256" s="1">
        <v>924.66666666666663</v>
      </c>
      <c r="F256" s="1">
        <v>1330.3333333333333</v>
      </c>
      <c r="G256" s="1">
        <v>2255</v>
      </c>
    </row>
    <row r="257" spans="1:7" x14ac:dyDescent="0.3">
      <c r="A257" s="1">
        <v>44064</v>
      </c>
      <c r="B257" s="1">
        <v>411.4</v>
      </c>
      <c r="C257" s="1">
        <v>681.69999999999993</v>
      </c>
      <c r="D257" s="1">
        <v>1093.0999999999999</v>
      </c>
      <c r="E257" s="1">
        <v>484</v>
      </c>
      <c r="F257" s="1">
        <v>801.99999999999989</v>
      </c>
      <c r="G257" s="1">
        <v>1286</v>
      </c>
    </row>
    <row r="258" spans="1:7" x14ac:dyDescent="0.3">
      <c r="A258" s="1">
        <v>44073</v>
      </c>
      <c r="B258" s="1">
        <v>365</v>
      </c>
      <c r="C258" s="1">
        <v>637</v>
      </c>
      <c r="D258" s="1">
        <v>1002</v>
      </c>
      <c r="E258" s="1">
        <v>429.41176470588238</v>
      </c>
      <c r="F258" s="1">
        <v>749.41176470588232</v>
      </c>
      <c r="G258" s="1">
        <v>1178.8235294117646</v>
      </c>
    </row>
    <row r="259" spans="1:7" x14ac:dyDescent="0.3">
      <c r="A259" s="1">
        <v>44081</v>
      </c>
      <c r="B259" s="1">
        <v>661.86666666666656</v>
      </c>
      <c r="C259" s="1">
        <v>962.48333333333346</v>
      </c>
      <c r="D259" s="1">
        <v>1624.35</v>
      </c>
      <c r="E259" s="1">
        <v>778.66666666666652</v>
      </c>
      <c r="F259" s="1">
        <v>1132.3333333333335</v>
      </c>
      <c r="G259" s="1">
        <v>1911</v>
      </c>
    </row>
    <row r="260" spans="1:7" x14ac:dyDescent="0.3">
      <c r="A260" s="1">
        <v>44083</v>
      </c>
      <c r="B260" s="1">
        <v>1673.3108918482646</v>
      </c>
      <c r="C260" s="1">
        <v>2856.2541081517352</v>
      </c>
      <c r="D260" s="1">
        <v>4529.5649999999996</v>
      </c>
      <c r="E260" s="1">
        <v>1968.6010492332525</v>
      </c>
      <c r="F260" s="1">
        <v>3360.2989507667476</v>
      </c>
      <c r="G260" s="1">
        <v>5328.9</v>
      </c>
    </row>
    <row r="261" spans="1:7" x14ac:dyDescent="0.3">
      <c r="A261" s="1">
        <v>44084</v>
      </c>
      <c r="B261" s="1">
        <v>1054.2549999999997</v>
      </c>
      <c r="C261" s="1">
        <v>2036.2599999999998</v>
      </c>
      <c r="D261" s="1">
        <v>3090.5149999999994</v>
      </c>
      <c r="E261" s="1">
        <v>1240.2999999999997</v>
      </c>
      <c r="F261" s="1">
        <v>2395.6</v>
      </c>
      <c r="G261" s="1">
        <v>3635.8999999999996</v>
      </c>
    </row>
    <row r="262" spans="1:7" x14ac:dyDescent="0.3">
      <c r="A262" s="1">
        <v>44085</v>
      </c>
      <c r="B262" s="1">
        <v>979.93230769230763</v>
      </c>
      <c r="C262" s="1">
        <v>1595.5676923076924</v>
      </c>
      <c r="D262" s="1">
        <v>2575.5</v>
      </c>
      <c r="E262" s="1">
        <v>1152.8615384615384</v>
      </c>
      <c r="F262" s="1">
        <v>1877.1384615384616</v>
      </c>
      <c r="G262" s="1">
        <v>3030</v>
      </c>
    </row>
    <row r="263" spans="1:7" x14ac:dyDescent="0.3">
      <c r="A263" s="1">
        <v>45035</v>
      </c>
      <c r="B263" s="1">
        <v>1011.0333333333333</v>
      </c>
      <c r="C263" s="1">
        <v>1795.666666666667</v>
      </c>
      <c r="D263" s="1">
        <v>2806.7</v>
      </c>
      <c r="E263" s="1">
        <v>1189.4509803921569</v>
      </c>
      <c r="F263" s="1">
        <v>2112.5490196078435</v>
      </c>
      <c r="G263" s="1">
        <v>3302</v>
      </c>
    </row>
    <row r="264" spans="1:7" x14ac:dyDescent="0.3">
      <c r="A264" s="1">
        <v>45041</v>
      </c>
      <c r="B264" s="1">
        <v>1209</v>
      </c>
      <c r="C264" s="1">
        <v>2161</v>
      </c>
      <c r="D264" s="1">
        <v>3370</v>
      </c>
      <c r="E264" s="1">
        <v>1422.3529411764707</v>
      </c>
      <c r="F264" s="1">
        <v>2542.3529411764707</v>
      </c>
      <c r="G264" s="1">
        <v>3964.7058823529414</v>
      </c>
    </row>
    <row r="265" spans="1:7" x14ac:dyDescent="0.3">
      <c r="A265" s="1">
        <v>45059</v>
      </c>
      <c r="B265" s="1">
        <v>537</v>
      </c>
      <c r="C265" s="1">
        <v>1013</v>
      </c>
      <c r="D265" s="1">
        <v>1550</v>
      </c>
      <c r="E265" s="1">
        <v>631.76470588235293</v>
      </c>
      <c r="F265" s="1">
        <v>1191.7647058823529</v>
      </c>
      <c r="G265" s="1">
        <v>1823.5294117647059</v>
      </c>
    </row>
    <row r="266" spans="1:7" x14ac:dyDescent="0.3">
      <c r="A266" s="1">
        <v>45060</v>
      </c>
      <c r="B266" s="1">
        <v>308</v>
      </c>
      <c r="C266" s="1">
        <v>531</v>
      </c>
      <c r="D266" s="1">
        <v>839</v>
      </c>
      <c r="E266" s="1">
        <v>362.35294117647061</v>
      </c>
      <c r="F266" s="1">
        <v>624.70588235294122</v>
      </c>
      <c r="G266" s="1">
        <v>987.05882352941182</v>
      </c>
    </row>
    <row r="267" spans="1:7" x14ac:dyDescent="0.3">
      <c r="A267" s="1">
        <v>45061</v>
      </c>
      <c r="B267" s="1">
        <v>197</v>
      </c>
      <c r="C267" s="1">
        <v>346</v>
      </c>
      <c r="D267" s="1">
        <v>543</v>
      </c>
      <c r="E267" s="1">
        <v>231.76470588235296</v>
      </c>
      <c r="F267" s="1">
        <v>407.05882352941177</v>
      </c>
      <c r="G267" s="1">
        <v>638.82352941176475</v>
      </c>
    </row>
    <row r="268" spans="1:7" x14ac:dyDescent="0.3">
      <c r="A268" s="1">
        <v>45062</v>
      </c>
      <c r="B268" s="1">
        <v>40.799999999999997</v>
      </c>
      <c r="C268" s="1">
        <v>81.599999999999994</v>
      </c>
      <c r="D268" s="1">
        <v>122.39999999999999</v>
      </c>
      <c r="E268" s="1">
        <v>48</v>
      </c>
      <c r="F268" s="1">
        <v>96</v>
      </c>
      <c r="G268" s="1">
        <v>144</v>
      </c>
    </row>
    <row r="269" spans="1:7" x14ac:dyDescent="0.3">
      <c r="A269" s="1">
        <v>45063</v>
      </c>
      <c r="B269" s="1">
        <v>253</v>
      </c>
      <c r="C269" s="1">
        <v>417</v>
      </c>
      <c r="D269" s="1">
        <v>670</v>
      </c>
      <c r="E269" s="1">
        <v>297.64705882352939</v>
      </c>
      <c r="F269" s="1">
        <v>490.58823529411768</v>
      </c>
      <c r="G269" s="1">
        <v>788.23529411764707</v>
      </c>
    </row>
    <row r="270" spans="1:7" x14ac:dyDescent="0.3">
      <c r="A270" s="1">
        <v>45064</v>
      </c>
      <c r="B270" s="1">
        <v>389.64</v>
      </c>
      <c r="C270" s="1">
        <v>581.06000000000006</v>
      </c>
      <c r="D270" s="1">
        <v>970.69999999999993</v>
      </c>
      <c r="E270" s="1">
        <v>458.4</v>
      </c>
      <c r="F270" s="1">
        <v>683.60000000000014</v>
      </c>
      <c r="G270" s="1">
        <v>1142</v>
      </c>
    </row>
    <row r="271" spans="1:7" x14ac:dyDescent="0.3">
      <c r="A271" s="1">
        <v>45065</v>
      </c>
      <c r="B271" s="1">
        <v>250</v>
      </c>
      <c r="C271" s="1">
        <v>486</v>
      </c>
      <c r="D271" s="1">
        <v>736</v>
      </c>
      <c r="E271" s="1">
        <v>294.11764705882354</v>
      </c>
      <c r="F271" s="1">
        <v>571.76470588235293</v>
      </c>
      <c r="G271" s="1">
        <v>865.88235294117646</v>
      </c>
    </row>
    <row r="272" spans="1:7" x14ac:dyDescent="0.3">
      <c r="A272" s="1">
        <v>45068</v>
      </c>
      <c r="B272" s="1">
        <v>730</v>
      </c>
      <c r="C272" s="1">
        <v>1257</v>
      </c>
      <c r="D272" s="1">
        <v>1987</v>
      </c>
      <c r="E272" s="1">
        <v>858.82352941176475</v>
      </c>
      <c r="F272" s="1">
        <v>1478.8235294117646</v>
      </c>
      <c r="G272" s="1">
        <v>2337.6470588235293</v>
      </c>
    </row>
    <row r="273" spans="1:7" x14ac:dyDescent="0.3">
      <c r="A273" s="1">
        <v>46003</v>
      </c>
      <c r="B273" s="1">
        <v>2041.5331133476323</v>
      </c>
      <c r="C273" s="1">
        <v>3311.7668866523677</v>
      </c>
      <c r="D273" s="1">
        <v>5353.3</v>
      </c>
      <c r="E273" s="1">
        <v>2401.8036627619204</v>
      </c>
      <c r="F273" s="1">
        <v>3896.1963372380796</v>
      </c>
      <c r="G273" s="1">
        <v>6298</v>
      </c>
    </row>
    <row r="274" spans="1:7" x14ac:dyDescent="0.3">
      <c r="A274" s="1">
        <v>46013</v>
      </c>
      <c r="B274" s="1">
        <v>770.1</v>
      </c>
      <c r="C274" s="1">
        <v>997.05</v>
      </c>
      <c r="D274" s="1">
        <v>1767.1499999999999</v>
      </c>
      <c r="E274" s="1">
        <v>906</v>
      </c>
      <c r="F274" s="1">
        <v>1173</v>
      </c>
      <c r="G274" s="1">
        <v>2079</v>
      </c>
    </row>
    <row r="275" spans="1:7" x14ac:dyDescent="0.3">
      <c r="A275" s="1">
        <v>46014</v>
      </c>
      <c r="B275" s="1">
        <v>1729.75</v>
      </c>
      <c r="C275" s="1">
        <v>2749.75</v>
      </c>
      <c r="D275" s="1">
        <v>4479.5</v>
      </c>
      <c r="E275" s="1">
        <v>2035</v>
      </c>
      <c r="F275" s="1">
        <v>3235</v>
      </c>
      <c r="G275" s="1">
        <v>5270</v>
      </c>
    </row>
    <row r="276" spans="1:7" x14ac:dyDescent="0.3">
      <c r="A276" s="1">
        <v>46020</v>
      </c>
      <c r="B276" s="1">
        <v>1011.1380382775119</v>
      </c>
      <c r="C276" s="1">
        <v>1682.511961722488</v>
      </c>
      <c r="D276" s="1">
        <v>2693.65</v>
      </c>
      <c r="E276" s="1">
        <v>1189.5741626794259</v>
      </c>
      <c r="F276" s="1">
        <v>1979.4258373205741</v>
      </c>
      <c r="G276" s="1">
        <v>3169</v>
      </c>
    </row>
    <row r="277" spans="1:7" x14ac:dyDescent="0.3">
      <c r="A277" s="1">
        <v>46021</v>
      </c>
      <c r="B277" s="1">
        <v>3505.3441628011092</v>
      </c>
      <c r="C277" s="1">
        <v>5432.2358371988903</v>
      </c>
      <c r="D277" s="1">
        <v>8937.58</v>
      </c>
      <c r="E277" s="1">
        <v>4123.9343091777755</v>
      </c>
      <c r="F277" s="1">
        <v>6390.8656908222238</v>
      </c>
      <c r="G277" s="1">
        <v>10514.800000000001</v>
      </c>
    </row>
    <row r="278" spans="1:7" x14ac:dyDescent="0.3">
      <c r="A278" s="1">
        <v>46024</v>
      </c>
      <c r="B278" s="1">
        <v>881</v>
      </c>
      <c r="C278" s="1">
        <v>1508</v>
      </c>
      <c r="D278" s="1">
        <v>2389</v>
      </c>
      <c r="E278" s="1">
        <v>1036.4705882352941</v>
      </c>
      <c r="F278" s="1">
        <v>1774.1176470588236</v>
      </c>
      <c r="G278" s="1">
        <v>2810.5882352941176</v>
      </c>
    </row>
    <row r="279" spans="1:7" x14ac:dyDescent="0.3">
      <c r="A279" s="1">
        <v>46025</v>
      </c>
      <c r="B279" s="1">
        <v>1212.78</v>
      </c>
      <c r="C279" s="1">
        <v>1932.2199999999998</v>
      </c>
      <c r="D279" s="1">
        <v>3145</v>
      </c>
      <c r="E279" s="1">
        <v>1426.8</v>
      </c>
      <c r="F279" s="1">
        <v>2273.1999999999998</v>
      </c>
      <c r="G279" s="1">
        <v>3700</v>
      </c>
    </row>
    <row r="280" spans="1:7" x14ac:dyDescent="0.3">
      <c r="A280" s="1">
        <v>71002</v>
      </c>
      <c r="B280" s="1">
        <v>391</v>
      </c>
      <c r="C280" s="1">
        <v>699</v>
      </c>
      <c r="D280" s="1">
        <v>1090</v>
      </c>
      <c r="E280" s="1">
        <v>460</v>
      </c>
      <c r="F280" s="1">
        <v>822.35294117647061</v>
      </c>
      <c r="G280" s="1">
        <v>1282.3529411764707</v>
      </c>
    </row>
    <row r="281" spans="1:7" x14ac:dyDescent="0.3">
      <c r="A281" s="1">
        <v>71004</v>
      </c>
      <c r="B281" s="1">
        <v>1830.4549539007094</v>
      </c>
      <c r="C281" s="1">
        <v>2741.1000460992909</v>
      </c>
      <c r="D281" s="1">
        <v>4571.5550000000003</v>
      </c>
      <c r="E281" s="1">
        <v>2153.4764163537757</v>
      </c>
      <c r="F281" s="1">
        <v>3224.8235836462245</v>
      </c>
      <c r="G281" s="1">
        <v>5378.3</v>
      </c>
    </row>
    <row r="282" spans="1:7" x14ac:dyDescent="0.3">
      <c r="A282" s="1">
        <v>71011</v>
      </c>
      <c r="B282" s="1">
        <v>699</v>
      </c>
      <c r="C282" s="1">
        <v>1334</v>
      </c>
      <c r="D282" s="1">
        <v>2033</v>
      </c>
      <c r="E282" s="1">
        <v>822.35294117647061</v>
      </c>
      <c r="F282" s="1">
        <v>1569.4117647058824</v>
      </c>
      <c r="G282" s="1">
        <v>2391.7647058823532</v>
      </c>
    </row>
    <row r="283" spans="1:7" x14ac:dyDescent="0.3">
      <c r="A283" s="1">
        <v>71016</v>
      </c>
      <c r="B283" s="1">
        <v>2631.1746118721462</v>
      </c>
      <c r="C283" s="1">
        <v>4484.1753881278528</v>
      </c>
      <c r="D283" s="1">
        <v>7115.3499999999995</v>
      </c>
      <c r="E283" s="1">
        <v>3095.4995433789954</v>
      </c>
      <c r="F283" s="1">
        <v>5275.5004566210037</v>
      </c>
      <c r="G283" s="1">
        <v>8371</v>
      </c>
    </row>
    <row r="284" spans="1:7" x14ac:dyDescent="0.3">
      <c r="A284" s="1">
        <v>71017</v>
      </c>
      <c r="B284" s="1">
        <v>399.5</v>
      </c>
      <c r="C284" s="1">
        <v>607.75</v>
      </c>
      <c r="D284" s="1">
        <v>1007.25</v>
      </c>
      <c r="E284" s="1">
        <v>470</v>
      </c>
      <c r="F284" s="1">
        <v>715</v>
      </c>
      <c r="G284" s="1">
        <v>1185</v>
      </c>
    </row>
    <row r="285" spans="1:7" x14ac:dyDescent="0.3">
      <c r="A285" s="1">
        <v>71020</v>
      </c>
      <c r="B285" s="1">
        <v>360</v>
      </c>
      <c r="C285" s="1">
        <v>605</v>
      </c>
      <c r="D285" s="1">
        <v>965</v>
      </c>
      <c r="E285" s="1">
        <v>423.52941176470591</v>
      </c>
      <c r="F285" s="1">
        <v>711.76470588235293</v>
      </c>
      <c r="G285" s="1">
        <v>1135.2941176470588</v>
      </c>
    </row>
    <row r="286" spans="1:7" x14ac:dyDescent="0.3">
      <c r="A286" s="1">
        <v>71022</v>
      </c>
      <c r="B286" s="1">
        <v>3032.1776763321068</v>
      </c>
      <c r="C286" s="1">
        <v>4773.3723236678925</v>
      </c>
      <c r="D286" s="1">
        <v>7805.55</v>
      </c>
      <c r="E286" s="1">
        <v>3567.2678545083609</v>
      </c>
      <c r="F286" s="1">
        <v>5615.7321454916382</v>
      </c>
      <c r="G286" s="1">
        <v>9183</v>
      </c>
    </row>
    <row r="287" spans="1:7" x14ac:dyDescent="0.3">
      <c r="A287" s="1">
        <v>71024</v>
      </c>
      <c r="B287" s="1">
        <v>473</v>
      </c>
      <c r="C287" s="1">
        <v>872</v>
      </c>
      <c r="D287" s="1">
        <v>1345</v>
      </c>
      <c r="E287" s="1">
        <v>556.47058823529414</v>
      </c>
      <c r="F287" s="1">
        <v>1025.8823529411766</v>
      </c>
      <c r="G287" s="1">
        <v>1582.3529411764707</v>
      </c>
    </row>
    <row r="288" spans="1:7" x14ac:dyDescent="0.3">
      <c r="A288" s="1">
        <v>71034</v>
      </c>
      <c r="B288" s="1">
        <v>795.26</v>
      </c>
      <c r="C288" s="1">
        <v>1129.1400000000001</v>
      </c>
      <c r="D288" s="1">
        <v>1924.3999999999999</v>
      </c>
      <c r="E288" s="1">
        <v>935.6</v>
      </c>
      <c r="F288" s="1">
        <v>1328.4</v>
      </c>
      <c r="G288" s="1">
        <v>2264</v>
      </c>
    </row>
    <row r="289" spans="1:7" x14ac:dyDescent="0.3">
      <c r="A289" s="1">
        <v>71037</v>
      </c>
      <c r="B289" s="1">
        <v>698.87</v>
      </c>
      <c r="C289" s="1">
        <v>1035.98</v>
      </c>
      <c r="D289" s="1">
        <v>1734.85</v>
      </c>
      <c r="E289" s="1">
        <v>822.2</v>
      </c>
      <c r="F289" s="1">
        <v>1218.8</v>
      </c>
      <c r="G289" s="1">
        <v>2041</v>
      </c>
    </row>
    <row r="290" spans="1:7" x14ac:dyDescent="0.3">
      <c r="A290" s="1">
        <v>71045</v>
      </c>
      <c r="B290" s="1">
        <v>289</v>
      </c>
      <c r="C290" s="1">
        <v>502</v>
      </c>
      <c r="D290" s="1">
        <v>791</v>
      </c>
      <c r="E290" s="1">
        <v>340</v>
      </c>
      <c r="F290" s="1">
        <v>590.58823529411768</v>
      </c>
      <c r="G290" s="1">
        <v>930.58823529411768</v>
      </c>
    </row>
    <row r="291" spans="1:7" x14ac:dyDescent="0.3">
      <c r="A291" s="1">
        <v>71053</v>
      </c>
      <c r="B291" s="1">
        <v>1723.7105263157894</v>
      </c>
      <c r="C291" s="1">
        <v>2721.7894736842104</v>
      </c>
      <c r="D291" s="1">
        <v>4445.5</v>
      </c>
      <c r="E291" s="1">
        <v>2027.8947368421052</v>
      </c>
      <c r="F291" s="1">
        <v>3202.1052631578946</v>
      </c>
      <c r="G291" s="1">
        <v>5230</v>
      </c>
    </row>
    <row r="292" spans="1:7" x14ac:dyDescent="0.3">
      <c r="A292" s="1">
        <v>71057</v>
      </c>
      <c r="B292" s="1">
        <v>638</v>
      </c>
      <c r="C292" s="1">
        <v>1233</v>
      </c>
      <c r="D292" s="1">
        <v>1871</v>
      </c>
      <c r="E292" s="1">
        <v>750.58823529411768</v>
      </c>
      <c r="F292" s="1">
        <v>1450.5882352941178</v>
      </c>
      <c r="G292" s="1">
        <v>2201.1764705882351</v>
      </c>
    </row>
    <row r="293" spans="1:7" x14ac:dyDescent="0.3">
      <c r="A293" s="1">
        <v>71066</v>
      </c>
      <c r="B293" s="1">
        <v>846.31666666666661</v>
      </c>
      <c r="C293" s="1">
        <v>1315.2333333333331</v>
      </c>
      <c r="D293" s="1">
        <v>2161.5499999999997</v>
      </c>
      <c r="E293" s="1">
        <v>995.66666666666663</v>
      </c>
      <c r="F293" s="1">
        <v>1547.333333333333</v>
      </c>
      <c r="G293" s="1">
        <v>2542.9999999999995</v>
      </c>
    </row>
    <row r="294" spans="1:7" x14ac:dyDescent="0.3">
      <c r="A294" s="1">
        <v>71067</v>
      </c>
      <c r="B294" s="1">
        <v>266.89999999999998</v>
      </c>
      <c r="C294" s="1">
        <v>459.84999999999997</v>
      </c>
      <c r="D294" s="1">
        <v>726.75</v>
      </c>
      <c r="E294" s="1">
        <v>314</v>
      </c>
      <c r="F294" s="1">
        <v>541</v>
      </c>
      <c r="G294" s="1">
        <v>855</v>
      </c>
    </row>
    <row r="295" spans="1:7" x14ac:dyDescent="0.3">
      <c r="A295" s="1">
        <v>71069</v>
      </c>
      <c r="B295" s="1">
        <v>637.5</v>
      </c>
      <c r="C295" s="1">
        <v>1075.25</v>
      </c>
      <c r="D295" s="1">
        <v>1712.75</v>
      </c>
      <c r="E295" s="1">
        <v>750</v>
      </c>
      <c r="F295" s="1">
        <v>1265</v>
      </c>
      <c r="G295" s="1">
        <v>2015</v>
      </c>
    </row>
    <row r="296" spans="1:7" x14ac:dyDescent="0.3">
      <c r="A296" s="1">
        <v>71070</v>
      </c>
      <c r="B296" s="1">
        <v>1343</v>
      </c>
      <c r="C296" s="1">
        <v>2393</v>
      </c>
      <c r="D296" s="1">
        <v>3736</v>
      </c>
      <c r="E296" s="1">
        <v>1580</v>
      </c>
      <c r="F296" s="1">
        <v>2815.294117647059</v>
      </c>
      <c r="G296" s="1">
        <v>4395.2941176470586</v>
      </c>
    </row>
    <row r="297" spans="1:7" x14ac:dyDescent="0.3">
      <c r="A297" s="1">
        <v>72003</v>
      </c>
      <c r="B297" s="1">
        <v>587.88428571428562</v>
      </c>
      <c r="C297" s="1">
        <v>905.56571428571431</v>
      </c>
      <c r="D297" s="1">
        <v>1493.45</v>
      </c>
      <c r="E297" s="1">
        <v>691.62857142857138</v>
      </c>
      <c r="F297" s="1">
        <v>1065.3714285714286</v>
      </c>
      <c r="G297" s="1">
        <v>1757</v>
      </c>
    </row>
    <row r="298" spans="1:7" x14ac:dyDescent="0.3">
      <c r="A298" s="1">
        <v>72004</v>
      </c>
      <c r="B298" s="1">
        <v>609.65231037489104</v>
      </c>
      <c r="C298" s="1">
        <v>1107.3476896251091</v>
      </c>
      <c r="D298" s="1">
        <v>1717</v>
      </c>
      <c r="E298" s="1">
        <v>717.23801220575422</v>
      </c>
      <c r="F298" s="1">
        <v>1302.7619877942459</v>
      </c>
      <c r="G298" s="1">
        <v>2020</v>
      </c>
    </row>
    <row r="299" spans="1:7" x14ac:dyDescent="0.3">
      <c r="A299" s="1">
        <v>72018</v>
      </c>
      <c r="B299" s="1">
        <v>666.97580645161293</v>
      </c>
      <c r="C299" s="1">
        <v>1088.2741935483871</v>
      </c>
      <c r="D299" s="1">
        <v>1755.25</v>
      </c>
      <c r="E299" s="1">
        <v>784.67741935483878</v>
      </c>
      <c r="F299" s="1">
        <v>1280.3225806451612</v>
      </c>
      <c r="G299" s="1">
        <v>2065</v>
      </c>
    </row>
    <row r="300" spans="1:7" x14ac:dyDescent="0.3">
      <c r="A300" s="1">
        <v>72020</v>
      </c>
      <c r="B300" s="1">
        <v>1385.3304941860465</v>
      </c>
      <c r="C300" s="1">
        <v>2165.1195058139538</v>
      </c>
      <c r="D300" s="1">
        <v>3550.45</v>
      </c>
      <c r="E300" s="1">
        <v>1629.8005813953489</v>
      </c>
      <c r="F300" s="1">
        <v>2547.1994186046513</v>
      </c>
      <c r="G300" s="1">
        <v>4177</v>
      </c>
    </row>
    <row r="301" spans="1:7" x14ac:dyDescent="0.3">
      <c r="A301" s="1">
        <v>72021</v>
      </c>
      <c r="B301" s="1">
        <v>896</v>
      </c>
      <c r="C301" s="1">
        <v>1646</v>
      </c>
      <c r="D301" s="1">
        <v>2542</v>
      </c>
      <c r="E301" s="1">
        <v>1054.1176470588236</v>
      </c>
      <c r="F301" s="1">
        <v>1936.4705882352941</v>
      </c>
      <c r="G301" s="1">
        <v>2990.5882352941176</v>
      </c>
    </row>
    <row r="302" spans="1:7" x14ac:dyDescent="0.3">
      <c r="A302" s="1">
        <v>72030</v>
      </c>
      <c r="B302" s="1">
        <v>697.02710144927528</v>
      </c>
      <c r="C302" s="1">
        <v>1431.3728985507244</v>
      </c>
      <c r="D302" s="1">
        <v>2128.4</v>
      </c>
      <c r="E302" s="1">
        <v>820.03188405797096</v>
      </c>
      <c r="F302" s="1">
        <v>1683.9681159420286</v>
      </c>
      <c r="G302" s="1">
        <v>2504</v>
      </c>
    </row>
    <row r="303" spans="1:7" x14ac:dyDescent="0.3">
      <c r="A303" s="1">
        <v>72037</v>
      </c>
      <c r="B303" s="1">
        <v>589</v>
      </c>
      <c r="C303" s="1">
        <v>1014</v>
      </c>
      <c r="D303" s="1">
        <v>1603</v>
      </c>
      <c r="E303" s="1">
        <v>692.94117647058829</v>
      </c>
      <c r="F303" s="1">
        <v>1192.9411764705883</v>
      </c>
      <c r="G303" s="1">
        <v>1885.8823529411766</v>
      </c>
    </row>
    <row r="304" spans="1:7" x14ac:dyDescent="0.3">
      <c r="A304" s="1">
        <v>72038</v>
      </c>
      <c r="B304" s="1">
        <v>500</v>
      </c>
      <c r="C304" s="1">
        <v>814</v>
      </c>
      <c r="D304" s="1">
        <v>1314</v>
      </c>
      <c r="E304" s="1">
        <v>588.23529411764707</v>
      </c>
      <c r="F304" s="1">
        <v>957.64705882352939</v>
      </c>
      <c r="G304" s="1">
        <v>1545.8823529411766</v>
      </c>
    </row>
    <row r="305" spans="1:7" x14ac:dyDescent="0.3">
      <c r="A305" s="1">
        <v>72039</v>
      </c>
      <c r="B305" s="1">
        <v>1554.3921348314605</v>
      </c>
      <c r="C305" s="1">
        <v>2521.3578651685393</v>
      </c>
      <c r="D305" s="1">
        <v>4075.75</v>
      </c>
      <c r="E305" s="1">
        <v>1828.696629213483</v>
      </c>
      <c r="F305" s="1">
        <v>2966.303370786517</v>
      </c>
      <c r="G305" s="1">
        <v>4795</v>
      </c>
    </row>
    <row r="306" spans="1:7" x14ac:dyDescent="0.3">
      <c r="A306" s="1">
        <v>72041</v>
      </c>
      <c r="B306" s="1">
        <v>918.92406281661613</v>
      </c>
      <c r="C306" s="1">
        <v>1559.6759371833839</v>
      </c>
      <c r="D306" s="1">
        <v>2478.6</v>
      </c>
      <c r="E306" s="1">
        <v>1081.0871327254308</v>
      </c>
      <c r="F306" s="1">
        <v>1834.9128672745694</v>
      </c>
      <c r="G306" s="1">
        <v>2916</v>
      </c>
    </row>
    <row r="307" spans="1:7" x14ac:dyDescent="0.3">
      <c r="A307" s="1">
        <v>72042</v>
      </c>
      <c r="B307" s="1">
        <v>1029.4807692307693</v>
      </c>
      <c r="C307" s="1">
        <v>1692.2192307692308</v>
      </c>
      <c r="D307" s="1">
        <v>2721.7</v>
      </c>
      <c r="E307" s="1">
        <v>1211.1538461538462</v>
      </c>
      <c r="F307" s="1">
        <v>1990.8461538461538</v>
      </c>
      <c r="G307" s="1">
        <v>3202</v>
      </c>
    </row>
    <row r="308" spans="1:7" x14ac:dyDescent="0.3">
      <c r="A308" s="1">
        <v>72043</v>
      </c>
      <c r="B308" s="1">
        <v>1317.1552447552447</v>
      </c>
      <c r="C308" s="1">
        <v>2229.0447552447554</v>
      </c>
      <c r="D308" s="1">
        <v>3546.2</v>
      </c>
      <c r="E308" s="1">
        <v>1549.5944055944055</v>
      </c>
      <c r="F308" s="1">
        <v>2622.4055944055945</v>
      </c>
      <c r="G308" s="1">
        <v>4172</v>
      </c>
    </row>
    <row r="309" spans="1:7" x14ac:dyDescent="0.3">
      <c r="A309" s="1">
        <v>73001</v>
      </c>
      <c r="B309" s="1">
        <v>480</v>
      </c>
      <c r="C309" s="1">
        <v>866</v>
      </c>
      <c r="D309" s="1">
        <v>1346</v>
      </c>
      <c r="E309" s="1">
        <v>564.70588235294122</v>
      </c>
      <c r="F309" s="1">
        <v>1018.8235294117648</v>
      </c>
      <c r="G309" s="1">
        <v>1583.5294117647059</v>
      </c>
    </row>
    <row r="310" spans="1:7" x14ac:dyDescent="0.3">
      <c r="A310" s="1">
        <v>73006</v>
      </c>
      <c r="B310" s="1">
        <v>1303.9196153846153</v>
      </c>
      <c r="C310" s="1">
        <v>2530.3453846153843</v>
      </c>
      <c r="D310" s="1">
        <v>3834.2649999999994</v>
      </c>
      <c r="E310" s="1">
        <v>1534.0230769230768</v>
      </c>
      <c r="F310" s="1">
        <v>2976.8769230769226</v>
      </c>
      <c r="G310" s="1">
        <v>4510.8999999999996</v>
      </c>
    </row>
    <row r="311" spans="1:7" x14ac:dyDescent="0.3">
      <c r="A311" s="1">
        <v>73009</v>
      </c>
      <c r="B311" s="1">
        <v>441.66</v>
      </c>
      <c r="C311" s="1">
        <v>866.49</v>
      </c>
      <c r="D311" s="1">
        <v>1308.1499999999999</v>
      </c>
      <c r="E311" s="1">
        <v>519.6</v>
      </c>
      <c r="F311" s="1">
        <v>1019.4000000000001</v>
      </c>
      <c r="G311" s="1">
        <v>1538.9999999999998</v>
      </c>
    </row>
    <row r="312" spans="1:7" x14ac:dyDescent="0.3">
      <c r="A312" s="1">
        <v>73022</v>
      </c>
      <c r="B312" s="1">
        <v>221</v>
      </c>
      <c r="C312" s="1">
        <v>340</v>
      </c>
      <c r="D312" s="1">
        <v>561</v>
      </c>
      <c r="E312" s="1">
        <v>260</v>
      </c>
      <c r="F312" s="1">
        <v>400</v>
      </c>
      <c r="G312" s="1">
        <v>660</v>
      </c>
    </row>
    <row r="313" spans="1:7" x14ac:dyDescent="0.3">
      <c r="A313" s="1">
        <v>73032</v>
      </c>
      <c r="B313" s="1">
        <v>307.54545454545456</v>
      </c>
      <c r="C313" s="1">
        <v>573.05454545454552</v>
      </c>
      <c r="D313" s="1">
        <v>880.6</v>
      </c>
      <c r="E313" s="1">
        <v>361.81818181818187</v>
      </c>
      <c r="F313" s="1">
        <v>674.18181818181824</v>
      </c>
      <c r="G313" s="1">
        <v>1036</v>
      </c>
    </row>
    <row r="314" spans="1:7" x14ac:dyDescent="0.3">
      <c r="A314" s="1">
        <v>73040</v>
      </c>
      <c r="B314" s="1">
        <v>314.5</v>
      </c>
      <c r="C314" s="1">
        <v>467.5</v>
      </c>
      <c r="D314" s="1">
        <v>782</v>
      </c>
      <c r="E314" s="1">
        <v>370</v>
      </c>
      <c r="F314" s="1">
        <v>550</v>
      </c>
      <c r="G314" s="1">
        <v>920</v>
      </c>
    </row>
    <row r="315" spans="1:7" x14ac:dyDescent="0.3">
      <c r="A315" s="1">
        <v>73042</v>
      </c>
      <c r="B315" s="1">
        <v>1139</v>
      </c>
      <c r="C315" s="1">
        <v>1856</v>
      </c>
      <c r="D315" s="1">
        <v>2995</v>
      </c>
      <c r="E315" s="1">
        <v>1340</v>
      </c>
      <c r="F315" s="1">
        <v>2183.5294117647059</v>
      </c>
      <c r="G315" s="1">
        <v>3523.5294117647059</v>
      </c>
    </row>
    <row r="316" spans="1:7" x14ac:dyDescent="0.3">
      <c r="A316" s="1">
        <v>73066</v>
      </c>
      <c r="B316" s="1">
        <v>699.55</v>
      </c>
      <c r="C316" s="1">
        <v>1051.45</v>
      </c>
      <c r="D316" s="1">
        <v>1751</v>
      </c>
      <c r="E316" s="1">
        <v>823</v>
      </c>
      <c r="F316" s="1">
        <v>1237</v>
      </c>
      <c r="G316" s="1">
        <v>2060</v>
      </c>
    </row>
    <row r="317" spans="1:7" x14ac:dyDescent="0.3">
      <c r="A317" s="1">
        <v>73083</v>
      </c>
      <c r="B317" s="1">
        <v>1288.345</v>
      </c>
      <c r="C317" s="1">
        <v>1950.75</v>
      </c>
      <c r="D317" s="1">
        <v>3239.0949999999998</v>
      </c>
      <c r="E317" s="1">
        <v>1515.7</v>
      </c>
      <c r="F317" s="1">
        <v>2295</v>
      </c>
      <c r="G317" s="1">
        <v>3810.7</v>
      </c>
    </row>
    <row r="318" spans="1:7" x14ac:dyDescent="0.3">
      <c r="A318" s="1">
        <v>73098</v>
      </c>
      <c r="B318" s="1">
        <v>248</v>
      </c>
      <c r="C318" s="1">
        <v>518</v>
      </c>
      <c r="D318" s="1">
        <v>766</v>
      </c>
      <c r="E318" s="1">
        <v>291.76470588235293</v>
      </c>
      <c r="F318" s="1">
        <v>609.41176470588232</v>
      </c>
      <c r="G318" s="1">
        <v>901.17647058823536</v>
      </c>
    </row>
    <row r="319" spans="1:7" x14ac:dyDescent="0.3">
      <c r="A319" s="1">
        <v>73107</v>
      </c>
      <c r="B319" s="1">
        <v>1865.4860421545666</v>
      </c>
      <c r="C319" s="1">
        <v>2583.4139578454333</v>
      </c>
      <c r="D319" s="1">
        <v>4448.8999999999996</v>
      </c>
      <c r="E319" s="1">
        <v>2194.6894613583136</v>
      </c>
      <c r="F319" s="1">
        <v>3039.3105386416864</v>
      </c>
      <c r="G319" s="1">
        <v>5234</v>
      </c>
    </row>
    <row r="320" spans="1:7" x14ac:dyDescent="0.3">
      <c r="A320" s="1">
        <v>73109</v>
      </c>
      <c r="B320" s="1">
        <v>277.05</v>
      </c>
      <c r="C320" s="1">
        <v>354.5</v>
      </c>
      <c r="D320" s="1">
        <v>631.54999999999995</v>
      </c>
      <c r="E320" s="1">
        <v>325.94117647058823</v>
      </c>
      <c r="F320" s="1">
        <v>417.05882352941177</v>
      </c>
      <c r="G320" s="1">
        <v>743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9060-812E-4BD6-9C74-48A1E2DCDDA9}">
  <dimension ref="A1:G27"/>
  <sheetViews>
    <sheetView tabSelected="1" zoomScale="79" workbookViewId="0">
      <selection activeCell="C1" sqref="C1"/>
    </sheetView>
  </sheetViews>
  <sheetFormatPr defaultRowHeight="14.4" x14ac:dyDescent="0.3"/>
  <cols>
    <col min="1" max="1" width="10.21875" bestFit="1" customWidth="1"/>
    <col min="2" max="2" width="16.5546875" bestFit="1" customWidth="1"/>
    <col min="3" max="3" width="13" bestFit="1" customWidth="1"/>
    <col min="4" max="4" width="11.5546875" bestFit="1" customWidth="1"/>
    <col min="5" max="5" width="10.21875" bestFit="1" customWidth="1"/>
    <col min="6" max="6" width="10" bestFit="1" customWidth="1"/>
    <col min="7" max="7" width="9.77734375" bestFit="1" customWidth="1"/>
    <col min="8" max="24" width="16.44140625" bestFit="1" customWidth="1"/>
  </cols>
  <sheetData>
    <row r="1" spans="1:7" x14ac:dyDescent="0.3">
      <c r="A1" s="2" t="s">
        <v>67</v>
      </c>
      <c r="B1" t="s">
        <v>286</v>
      </c>
    </row>
    <row r="3" spans="1:7" x14ac:dyDescent="0.3">
      <c r="B3" s="2" t="s">
        <v>432</v>
      </c>
    </row>
    <row r="4" spans="1:7" x14ac:dyDescent="0.3">
      <c r="A4" s="2" t="s">
        <v>388</v>
      </c>
      <c r="B4" t="s">
        <v>66</v>
      </c>
      <c r="C4" t="s">
        <v>65</v>
      </c>
      <c r="D4" t="s">
        <v>64</v>
      </c>
      <c r="E4" t="s">
        <v>62</v>
      </c>
      <c r="F4" t="s">
        <v>63</v>
      </c>
      <c r="G4" t="s">
        <v>433</v>
      </c>
    </row>
    <row r="5" spans="1:7" x14ac:dyDescent="0.3">
      <c r="A5" s="3" t="s">
        <v>389</v>
      </c>
      <c r="B5" s="6">
        <v>9892.3000000000011</v>
      </c>
      <c r="C5" s="6">
        <v>11638</v>
      </c>
      <c r="D5" s="6">
        <v>8219.08</v>
      </c>
      <c r="E5" s="6">
        <v>3452.08</v>
      </c>
      <c r="F5" s="6">
        <v>4767</v>
      </c>
      <c r="G5" s="6">
        <v>37968.460000000006</v>
      </c>
    </row>
    <row r="6" spans="1:7" x14ac:dyDescent="0.3">
      <c r="A6" s="3" t="s">
        <v>390</v>
      </c>
      <c r="B6" s="6">
        <v>9892.3000000000011</v>
      </c>
      <c r="C6" s="6">
        <v>11638</v>
      </c>
      <c r="D6" s="6">
        <v>8391.9699999999993</v>
      </c>
      <c r="E6" s="6">
        <v>3557.97</v>
      </c>
      <c r="F6" s="6">
        <v>4834</v>
      </c>
      <c r="G6" s="6">
        <v>38314.240000000005</v>
      </c>
    </row>
    <row r="7" spans="1:7" x14ac:dyDescent="0.3">
      <c r="A7" s="3" t="s">
        <v>391</v>
      </c>
      <c r="B7" s="6">
        <v>9892.3000000000011</v>
      </c>
      <c r="C7" s="6">
        <v>11638</v>
      </c>
      <c r="D7" s="6">
        <v>8609.01</v>
      </c>
      <c r="E7" s="6">
        <v>3717.01</v>
      </c>
      <c r="F7" s="6">
        <v>4892</v>
      </c>
      <c r="G7" s="6">
        <v>38748.320000000007</v>
      </c>
    </row>
    <row r="8" spans="1:7" x14ac:dyDescent="0.3">
      <c r="A8" s="3" t="s">
        <v>392</v>
      </c>
      <c r="B8" s="6">
        <v>9892.3000000000011</v>
      </c>
      <c r="C8" s="6">
        <v>11638</v>
      </c>
      <c r="D8" s="6">
        <v>8935.23</v>
      </c>
      <c r="E8" s="6">
        <v>3851.23</v>
      </c>
      <c r="F8" s="6">
        <v>5084</v>
      </c>
      <c r="G8" s="6">
        <v>39400.76</v>
      </c>
    </row>
    <row r="9" spans="1:7" x14ac:dyDescent="0.3">
      <c r="A9" s="3" t="s">
        <v>393</v>
      </c>
      <c r="B9" s="6">
        <v>9892.3000000000011</v>
      </c>
      <c r="C9" s="6">
        <v>11638</v>
      </c>
      <c r="D9" s="6">
        <v>9062.65</v>
      </c>
      <c r="E9" s="6">
        <v>3846.65</v>
      </c>
      <c r="F9" s="6">
        <v>5216</v>
      </c>
      <c r="G9" s="6">
        <v>39655.600000000006</v>
      </c>
    </row>
    <row r="10" spans="1:7" x14ac:dyDescent="0.3">
      <c r="A10" s="3" t="s">
        <v>394</v>
      </c>
      <c r="B10" s="6">
        <v>9892.3000000000011</v>
      </c>
      <c r="C10" s="6">
        <v>11638</v>
      </c>
      <c r="D10" s="6">
        <v>9231.42</v>
      </c>
      <c r="E10" s="6">
        <v>3895.42</v>
      </c>
      <c r="F10" s="6">
        <v>5336</v>
      </c>
      <c r="G10" s="6">
        <v>39993.14</v>
      </c>
    </row>
    <row r="11" spans="1:7" x14ac:dyDescent="0.3">
      <c r="A11" s="3" t="s">
        <v>395</v>
      </c>
      <c r="B11" s="6">
        <v>9892.3000000000011</v>
      </c>
      <c r="C11" s="6">
        <v>11638</v>
      </c>
      <c r="D11" s="6">
        <v>9532.4500000000007</v>
      </c>
      <c r="E11" s="6">
        <v>3963.45</v>
      </c>
      <c r="F11" s="6">
        <v>5569</v>
      </c>
      <c r="G11" s="6">
        <v>40595.200000000004</v>
      </c>
    </row>
    <row r="12" spans="1:7" x14ac:dyDescent="0.3">
      <c r="A12" s="3" t="s">
        <v>396</v>
      </c>
      <c r="B12" s="6">
        <v>9892.3000000000011</v>
      </c>
      <c r="C12" s="6">
        <v>11638</v>
      </c>
      <c r="D12" s="6">
        <v>9798.61</v>
      </c>
      <c r="E12" s="6">
        <v>4004.61</v>
      </c>
      <c r="F12" s="6">
        <v>5794</v>
      </c>
      <c r="G12" s="6">
        <v>41127.520000000004</v>
      </c>
    </row>
    <row r="13" spans="1:7" x14ac:dyDescent="0.3">
      <c r="A13" s="3" t="s">
        <v>397</v>
      </c>
      <c r="B13" s="6">
        <v>9892.3000000000011</v>
      </c>
      <c r="C13" s="6">
        <v>11638</v>
      </c>
      <c r="D13" s="6">
        <v>10047.719999999999</v>
      </c>
      <c r="E13" s="6">
        <v>4067.72</v>
      </c>
      <c r="F13" s="6">
        <v>5980</v>
      </c>
      <c r="G13" s="6">
        <v>41625.740000000005</v>
      </c>
    </row>
    <row r="14" spans="1:7" x14ac:dyDescent="0.3">
      <c r="A14" s="3" t="s">
        <v>398</v>
      </c>
      <c r="B14" s="6">
        <v>9892.3000000000011</v>
      </c>
      <c r="C14" s="6">
        <v>11638</v>
      </c>
      <c r="D14" s="6">
        <v>10167.119999999999</v>
      </c>
      <c r="E14" s="6">
        <v>4035.12</v>
      </c>
      <c r="F14" s="6">
        <v>6132</v>
      </c>
      <c r="G14" s="6">
        <v>41864.54</v>
      </c>
    </row>
    <row r="15" spans="1:7" x14ac:dyDescent="0.3">
      <c r="A15" s="3" t="s">
        <v>399</v>
      </c>
      <c r="B15" s="6">
        <v>9892.3000000000011</v>
      </c>
      <c r="C15" s="6">
        <v>11638</v>
      </c>
      <c r="D15" s="6">
        <v>10184.380000000001</v>
      </c>
      <c r="E15" s="6">
        <v>3944.38</v>
      </c>
      <c r="F15" s="6">
        <v>6240</v>
      </c>
      <c r="G15" s="6">
        <v>41899.060000000005</v>
      </c>
    </row>
    <row r="16" spans="1:7" x14ac:dyDescent="0.3">
      <c r="A16" s="3" t="s">
        <v>400</v>
      </c>
      <c r="B16" s="6">
        <v>9892.3000000000011</v>
      </c>
      <c r="C16" s="6">
        <v>11638</v>
      </c>
      <c r="D16" s="6">
        <v>10205.902433304016</v>
      </c>
      <c r="E16" s="6">
        <v>3905.9024333040165</v>
      </c>
      <c r="F16" s="6">
        <v>6300</v>
      </c>
      <c r="G16" s="6">
        <v>41942.104866608031</v>
      </c>
    </row>
    <row r="17" spans="1:7" x14ac:dyDescent="0.3">
      <c r="A17" s="3" t="s">
        <v>401</v>
      </c>
      <c r="B17" s="6">
        <v>9892.3000000000011</v>
      </c>
      <c r="C17" s="6">
        <v>11638</v>
      </c>
      <c r="D17" s="6">
        <v>10160.437085898564</v>
      </c>
      <c r="E17" s="6">
        <v>3842.4370858985635</v>
      </c>
      <c r="F17" s="6">
        <v>6318</v>
      </c>
      <c r="G17" s="6">
        <v>41851.174171797131</v>
      </c>
    </row>
    <row r="18" spans="1:7" x14ac:dyDescent="0.3">
      <c r="A18" s="3" t="s">
        <v>402</v>
      </c>
      <c r="B18" s="6">
        <v>9892.3000000000011</v>
      </c>
      <c r="C18" s="6">
        <v>11638</v>
      </c>
      <c r="D18" s="6">
        <v>10081.724039871006</v>
      </c>
      <c r="E18" s="6">
        <v>3766.7240398710055</v>
      </c>
      <c r="F18" s="6">
        <v>6315</v>
      </c>
      <c r="G18" s="6">
        <v>41693.748079742014</v>
      </c>
    </row>
    <row r="19" spans="1:7" x14ac:dyDescent="0.3">
      <c r="A19" s="3" t="s">
        <v>403</v>
      </c>
      <c r="B19" s="6">
        <v>9892.3000000000011</v>
      </c>
      <c r="C19" s="6">
        <v>11638</v>
      </c>
      <c r="D19" s="6">
        <v>10046.425447082967</v>
      </c>
      <c r="E19" s="6">
        <v>3783.4254470829669</v>
      </c>
      <c r="F19" s="6">
        <v>6263</v>
      </c>
      <c r="G19" s="6">
        <v>41623.150894165941</v>
      </c>
    </row>
    <row r="20" spans="1:7" x14ac:dyDescent="0.3">
      <c r="A20" s="3" t="s">
        <v>404</v>
      </c>
      <c r="B20" s="6">
        <v>9892.3000000000011</v>
      </c>
      <c r="C20" s="6">
        <v>11638</v>
      </c>
      <c r="D20" s="6">
        <v>9987.1360598065075</v>
      </c>
      <c r="E20" s="6">
        <v>3751.1360598065085</v>
      </c>
      <c r="F20" s="6">
        <v>6236</v>
      </c>
      <c r="G20" s="6">
        <v>41504.572119613018</v>
      </c>
    </row>
    <row r="21" spans="1:7" x14ac:dyDescent="0.3">
      <c r="A21" s="3" t="s">
        <v>405</v>
      </c>
      <c r="B21" s="6">
        <v>9892.3000000000011</v>
      </c>
      <c r="C21" s="6">
        <v>11638</v>
      </c>
      <c r="D21" s="6">
        <v>9880.7031955438288</v>
      </c>
      <c r="E21" s="6">
        <v>3756.7031955438288</v>
      </c>
      <c r="F21" s="6">
        <v>6124</v>
      </c>
      <c r="G21" s="6">
        <v>41291.70639108766</v>
      </c>
    </row>
    <row r="22" spans="1:7" x14ac:dyDescent="0.3">
      <c r="A22" s="3" t="s">
        <v>406</v>
      </c>
      <c r="B22" s="6">
        <v>9892.3000000000011</v>
      </c>
      <c r="C22" s="6">
        <v>11638</v>
      </c>
      <c r="D22" s="6">
        <v>9814.0851656405757</v>
      </c>
      <c r="E22" s="6">
        <v>3780.0851656405748</v>
      </c>
      <c r="F22" s="6">
        <v>6034</v>
      </c>
      <c r="G22" s="6">
        <v>41158.470331281154</v>
      </c>
    </row>
    <row r="23" spans="1:7" x14ac:dyDescent="0.3">
      <c r="A23" s="3" t="s">
        <v>407</v>
      </c>
      <c r="B23" s="6">
        <v>9892.3000000000011</v>
      </c>
      <c r="C23" s="6">
        <v>11638</v>
      </c>
      <c r="D23" s="6">
        <v>9757.9</v>
      </c>
      <c r="E23" s="6">
        <v>3797.9</v>
      </c>
      <c r="F23" s="6">
        <v>5960</v>
      </c>
      <c r="G23" s="6">
        <v>41046.100000000006</v>
      </c>
    </row>
    <row r="24" spans="1:7" x14ac:dyDescent="0.3">
      <c r="A24" s="3" t="s">
        <v>408</v>
      </c>
      <c r="B24" s="6">
        <v>9892.3000000000011</v>
      </c>
      <c r="C24" s="6">
        <v>11638</v>
      </c>
      <c r="D24" s="6">
        <v>9727.147698622106</v>
      </c>
      <c r="E24" s="6">
        <v>3810.1476986221051</v>
      </c>
      <c r="F24" s="6">
        <v>5917</v>
      </c>
      <c r="G24" s="6">
        <v>40984.595397244215</v>
      </c>
    </row>
    <row r="25" spans="1:7" x14ac:dyDescent="0.3">
      <c r="A25" s="3" t="s">
        <v>409</v>
      </c>
      <c r="B25" s="6">
        <v>9892.3000000000011</v>
      </c>
      <c r="C25" s="6">
        <v>11638</v>
      </c>
      <c r="D25" s="6">
        <v>9749.1893872764595</v>
      </c>
      <c r="E25" s="6">
        <v>3830.1893872764585</v>
      </c>
      <c r="F25" s="6">
        <v>5919</v>
      </c>
      <c r="G25" s="6">
        <v>41028.678774552922</v>
      </c>
    </row>
    <row r="26" spans="1:7" x14ac:dyDescent="0.3">
      <c r="A26" s="3" t="s">
        <v>410</v>
      </c>
      <c r="B26" s="6">
        <v>9892.3000000000011</v>
      </c>
      <c r="C26" s="6">
        <v>11638</v>
      </c>
      <c r="D26" s="6">
        <v>9752.6639401934917</v>
      </c>
      <c r="E26" s="6">
        <v>3844.6639401934917</v>
      </c>
      <c r="F26" s="6">
        <v>5908</v>
      </c>
      <c r="G26" s="6">
        <v>41035.627880386986</v>
      </c>
    </row>
    <row r="27" spans="1:7" x14ac:dyDescent="0.3">
      <c r="A27" s="3" t="s">
        <v>411</v>
      </c>
      <c r="B27" s="6">
        <v>9892.3000000000011</v>
      </c>
      <c r="C27" s="6">
        <v>11638</v>
      </c>
      <c r="D27" s="6">
        <v>9783.5713573732046</v>
      </c>
      <c r="E27" s="6">
        <v>3853.5713573732041</v>
      </c>
      <c r="F27" s="6">
        <v>5930</v>
      </c>
      <c r="G27" s="6">
        <v>41097.442714746416</v>
      </c>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166A4-0AD8-48E4-A7DF-9B8880BC7476}">
  <dimension ref="A1:G321"/>
  <sheetViews>
    <sheetView workbookViewId="0">
      <selection sqref="A1:A2"/>
    </sheetView>
  </sheetViews>
  <sheetFormatPr defaultRowHeight="14.4" x14ac:dyDescent="0.3"/>
  <cols>
    <col min="1" max="7" width="14.44140625" customWidth="1"/>
  </cols>
  <sheetData>
    <row r="1" spans="1:7" x14ac:dyDescent="0.3">
      <c r="A1" s="21" t="s">
        <v>3</v>
      </c>
      <c r="B1" s="17" t="s">
        <v>431</v>
      </c>
      <c r="C1" s="17" t="s">
        <v>417</v>
      </c>
      <c r="D1" s="17" t="s">
        <v>418</v>
      </c>
      <c r="E1" s="17" t="s">
        <v>419</v>
      </c>
      <c r="F1" s="17" t="s">
        <v>420</v>
      </c>
      <c r="G1" s="19" t="s">
        <v>421</v>
      </c>
    </row>
    <row r="2" spans="1:7" ht="20.25" customHeight="1" thickBot="1" x14ac:dyDescent="0.35">
      <c r="A2" s="22"/>
      <c r="B2" s="18"/>
      <c r="C2" s="18"/>
      <c r="D2" s="18"/>
      <c r="E2" s="18"/>
      <c r="F2" s="18"/>
      <c r="G2" s="20"/>
    </row>
    <row r="3" spans="1:7" ht="15" thickBot="1" x14ac:dyDescent="0.35">
      <c r="A3" s="16"/>
      <c r="B3" s="11" t="s">
        <v>422</v>
      </c>
      <c r="C3" s="11" t="s">
        <v>423</v>
      </c>
      <c r="D3" s="11" t="s">
        <v>424</v>
      </c>
      <c r="E3" s="11" t="s">
        <v>425</v>
      </c>
      <c r="F3" s="11" t="s">
        <v>426</v>
      </c>
      <c r="G3" s="12" t="s">
        <v>427</v>
      </c>
    </row>
    <row r="4" spans="1:7" ht="12.75" customHeight="1" thickTop="1" x14ac:dyDescent="0.3">
      <c r="A4" s="8" t="s">
        <v>286</v>
      </c>
      <c r="B4" s="9">
        <v>9758</v>
      </c>
      <c r="C4" s="9">
        <v>11638</v>
      </c>
      <c r="D4" s="9">
        <v>9892</v>
      </c>
      <c r="E4" s="9">
        <v>1880</v>
      </c>
      <c r="F4" s="9">
        <v>134</v>
      </c>
      <c r="G4" s="10">
        <v>1.4E-2</v>
      </c>
    </row>
    <row r="5" spans="1:7" x14ac:dyDescent="0.3">
      <c r="A5" s="8" t="s">
        <v>327</v>
      </c>
      <c r="B5" s="9">
        <v>2542</v>
      </c>
      <c r="C5" s="9">
        <v>3636</v>
      </c>
      <c r="D5" s="9">
        <v>3091</v>
      </c>
      <c r="E5" s="9">
        <v>1094</v>
      </c>
      <c r="F5" s="9">
        <v>549</v>
      </c>
      <c r="G5" s="10">
        <v>0.17799999999999999</v>
      </c>
    </row>
    <row r="6" spans="1:7" x14ac:dyDescent="0.3">
      <c r="A6" s="8" t="s">
        <v>192</v>
      </c>
      <c r="B6" s="9">
        <v>3338</v>
      </c>
      <c r="C6" s="9">
        <v>3975</v>
      </c>
      <c r="D6" s="9">
        <v>3379</v>
      </c>
      <c r="E6" s="9">
        <v>637</v>
      </c>
      <c r="F6" s="9">
        <v>41</v>
      </c>
      <c r="G6" s="10">
        <v>1.2E-2</v>
      </c>
    </row>
    <row r="7" spans="1:7" x14ac:dyDescent="0.3">
      <c r="A7" s="8" t="s">
        <v>70</v>
      </c>
      <c r="B7" s="9">
        <v>1174</v>
      </c>
      <c r="C7" s="9">
        <v>1666</v>
      </c>
      <c r="D7" s="9">
        <v>1416</v>
      </c>
      <c r="E7" s="9">
        <v>492</v>
      </c>
      <c r="F7" s="9">
        <v>242</v>
      </c>
      <c r="G7" s="10">
        <v>0.17100000000000001</v>
      </c>
    </row>
    <row r="8" spans="1:7" x14ac:dyDescent="0.3">
      <c r="A8" s="8" t="s">
        <v>191</v>
      </c>
      <c r="B8" s="9">
        <v>1334</v>
      </c>
      <c r="C8" s="9">
        <v>1626</v>
      </c>
      <c r="D8" s="9">
        <v>1382</v>
      </c>
      <c r="E8" s="9">
        <v>292</v>
      </c>
      <c r="F8" s="9">
        <v>48</v>
      </c>
      <c r="G8" s="10">
        <v>3.4000000000000002E-2</v>
      </c>
    </row>
    <row r="9" spans="1:7" x14ac:dyDescent="0.3">
      <c r="A9" s="8" t="s">
        <v>375</v>
      </c>
      <c r="B9" s="9">
        <v>1136</v>
      </c>
      <c r="C9" s="9">
        <v>1584</v>
      </c>
      <c r="D9" s="9">
        <v>1346</v>
      </c>
      <c r="E9" s="9">
        <v>447</v>
      </c>
      <c r="F9" s="9">
        <v>210</v>
      </c>
      <c r="G9" s="10">
        <v>0.156</v>
      </c>
    </row>
    <row r="10" spans="1:7" x14ac:dyDescent="0.3">
      <c r="A10" s="8" t="s">
        <v>281</v>
      </c>
      <c r="B10" s="9">
        <v>347</v>
      </c>
      <c r="C10" s="9">
        <v>567</v>
      </c>
      <c r="D10" s="9">
        <v>482</v>
      </c>
      <c r="E10" s="9">
        <v>220</v>
      </c>
      <c r="F10" s="9">
        <v>135</v>
      </c>
      <c r="G10" s="10">
        <v>0.28000000000000003</v>
      </c>
    </row>
    <row r="11" spans="1:7" x14ac:dyDescent="0.3">
      <c r="A11" s="8" t="s">
        <v>138</v>
      </c>
      <c r="B11" s="9">
        <v>5319</v>
      </c>
      <c r="C11" s="9">
        <v>6557</v>
      </c>
      <c r="D11" s="9">
        <v>5573</v>
      </c>
      <c r="E11" s="9">
        <v>1238</v>
      </c>
      <c r="F11" s="9">
        <v>254</v>
      </c>
      <c r="G11" s="10">
        <v>4.5999999999999999E-2</v>
      </c>
    </row>
    <row r="12" spans="1:7" x14ac:dyDescent="0.3">
      <c r="A12" s="8" t="s">
        <v>30</v>
      </c>
      <c r="B12" s="9">
        <v>62139</v>
      </c>
      <c r="C12" s="9">
        <v>77783</v>
      </c>
      <c r="D12" s="9">
        <v>66115</v>
      </c>
      <c r="E12" s="9">
        <v>15644</v>
      </c>
      <c r="F12" s="9">
        <v>3977</v>
      </c>
      <c r="G12" s="10">
        <v>0.06</v>
      </c>
    </row>
    <row r="13" spans="1:7" x14ac:dyDescent="0.3">
      <c r="A13" s="8" t="s">
        <v>245</v>
      </c>
      <c r="B13" s="9">
        <v>1452</v>
      </c>
      <c r="C13" s="9">
        <v>2118</v>
      </c>
      <c r="D13" s="9">
        <v>1800</v>
      </c>
      <c r="E13" s="9">
        <v>666</v>
      </c>
      <c r="F13" s="9">
        <v>349</v>
      </c>
      <c r="G13" s="10">
        <v>0.19400000000000001</v>
      </c>
    </row>
    <row r="14" spans="1:7" x14ac:dyDescent="0.3">
      <c r="A14" s="8" t="s">
        <v>280</v>
      </c>
      <c r="B14" s="9">
        <v>866</v>
      </c>
      <c r="C14" s="9">
        <v>1192</v>
      </c>
      <c r="D14" s="9">
        <v>1013</v>
      </c>
      <c r="E14" s="9">
        <v>325</v>
      </c>
      <c r="F14" s="9">
        <v>147</v>
      </c>
      <c r="G14" s="10">
        <v>0.14499999999999999</v>
      </c>
    </row>
    <row r="15" spans="1:7" x14ac:dyDescent="0.3">
      <c r="A15" s="8" t="s">
        <v>111</v>
      </c>
      <c r="B15" s="9">
        <v>1022</v>
      </c>
      <c r="C15" s="9">
        <v>1902</v>
      </c>
      <c r="D15" s="9">
        <v>1617</v>
      </c>
      <c r="E15" s="9">
        <v>880</v>
      </c>
      <c r="F15" s="9">
        <v>595</v>
      </c>
      <c r="G15" s="10">
        <v>0.36799999999999999</v>
      </c>
    </row>
    <row r="16" spans="1:7" x14ac:dyDescent="0.3">
      <c r="A16" s="8" t="s">
        <v>346</v>
      </c>
      <c r="B16" s="9">
        <v>781</v>
      </c>
      <c r="C16" s="9">
        <v>1282</v>
      </c>
      <c r="D16" s="9">
        <v>1090</v>
      </c>
      <c r="E16" s="9">
        <v>501</v>
      </c>
      <c r="F16" s="9">
        <v>309</v>
      </c>
      <c r="G16" s="10">
        <v>0.28299999999999997</v>
      </c>
    </row>
    <row r="17" spans="1:7" x14ac:dyDescent="0.3">
      <c r="A17" s="8" t="s">
        <v>157</v>
      </c>
      <c r="B17" s="9">
        <v>3501</v>
      </c>
      <c r="C17" s="9">
        <v>4269</v>
      </c>
      <c r="D17" s="9">
        <v>3629</v>
      </c>
      <c r="E17" s="9">
        <v>768</v>
      </c>
      <c r="F17" s="9">
        <v>127</v>
      </c>
      <c r="G17" s="10">
        <v>3.5000000000000003E-2</v>
      </c>
    </row>
    <row r="18" spans="1:7" x14ac:dyDescent="0.3">
      <c r="A18" s="8" t="s">
        <v>306</v>
      </c>
      <c r="B18" s="9">
        <v>1347</v>
      </c>
      <c r="C18" s="9">
        <v>1805</v>
      </c>
      <c r="D18" s="9">
        <v>1534</v>
      </c>
      <c r="E18" s="9">
        <v>459</v>
      </c>
      <c r="F18" s="9">
        <v>188</v>
      </c>
      <c r="G18" s="10">
        <v>0.122</v>
      </c>
    </row>
    <row r="19" spans="1:7" x14ac:dyDescent="0.3">
      <c r="A19" s="8" t="s">
        <v>246</v>
      </c>
      <c r="B19" s="9">
        <v>1099</v>
      </c>
      <c r="C19" s="9">
        <v>1518</v>
      </c>
      <c r="D19" s="9">
        <v>1290</v>
      </c>
      <c r="E19" s="9">
        <v>419</v>
      </c>
      <c r="F19" s="9">
        <v>191</v>
      </c>
      <c r="G19" s="10">
        <v>0.14799999999999999</v>
      </c>
    </row>
    <row r="20" spans="1:7" x14ac:dyDescent="0.3">
      <c r="A20" s="8" t="s">
        <v>112</v>
      </c>
      <c r="B20" s="9">
        <v>379</v>
      </c>
      <c r="C20" s="9">
        <v>549</v>
      </c>
      <c r="D20" s="9">
        <v>467</v>
      </c>
      <c r="E20" s="9">
        <v>171</v>
      </c>
      <c r="F20" s="9">
        <v>88</v>
      </c>
      <c r="G20" s="10">
        <v>0.189</v>
      </c>
    </row>
    <row r="21" spans="1:7" x14ac:dyDescent="0.3">
      <c r="A21" s="8" t="s">
        <v>113</v>
      </c>
      <c r="B21" s="9">
        <v>1663</v>
      </c>
      <c r="C21" s="9">
        <v>2806</v>
      </c>
      <c r="D21" s="9">
        <v>2385</v>
      </c>
      <c r="E21" s="9">
        <v>1143</v>
      </c>
      <c r="F21" s="9">
        <v>723</v>
      </c>
      <c r="G21" s="10">
        <v>0.30299999999999999</v>
      </c>
    </row>
    <row r="22" spans="1:7" x14ac:dyDescent="0.3">
      <c r="A22" s="8" t="s">
        <v>222</v>
      </c>
      <c r="B22" s="9">
        <v>1218</v>
      </c>
      <c r="C22" s="9">
        <v>2004</v>
      </c>
      <c r="D22" s="9">
        <v>1703</v>
      </c>
      <c r="E22" s="9">
        <v>786</v>
      </c>
      <c r="F22" s="9">
        <v>486</v>
      </c>
      <c r="G22" s="10">
        <v>0.28499999999999998</v>
      </c>
    </row>
    <row r="23" spans="1:7" x14ac:dyDescent="0.3">
      <c r="A23" s="8" t="s">
        <v>114</v>
      </c>
      <c r="B23" s="9">
        <v>1673</v>
      </c>
      <c r="C23" s="9">
        <v>2450</v>
      </c>
      <c r="D23" s="9">
        <v>2083</v>
      </c>
      <c r="E23" s="9">
        <v>777</v>
      </c>
      <c r="F23" s="9">
        <v>409</v>
      </c>
      <c r="G23" s="10">
        <v>0.19700000000000001</v>
      </c>
    </row>
    <row r="24" spans="1:7" x14ac:dyDescent="0.3">
      <c r="A24" s="8" t="s">
        <v>158</v>
      </c>
      <c r="B24" s="9">
        <v>2636</v>
      </c>
      <c r="C24" s="9">
        <v>2641</v>
      </c>
      <c r="D24" s="9">
        <v>2245</v>
      </c>
      <c r="E24" s="9">
        <v>5</v>
      </c>
      <c r="F24" s="9">
        <v>-391</v>
      </c>
      <c r="G24" s="10">
        <v>-0.17399999999999999</v>
      </c>
    </row>
    <row r="25" spans="1:7" x14ac:dyDescent="0.3">
      <c r="A25" s="8" t="s">
        <v>193</v>
      </c>
      <c r="B25" s="9">
        <v>966</v>
      </c>
      <c r="C25" s="9">
        <v>1154</v>
      </c>
      <c r="D25" s="9">
        <v>981</v>
      </c>
      <c r="E25" s="9">
        <v>188</v>
      </c>
      <c r="F25" s="9">
        <v>15</v>
      </c>
      <c r="G25" s="10">
        <v>1.4999999999999999E-2</v>
      </c>
    </row>
    <row r="26" spans="1:7" x14ac:dyDescent="0.3">
      <c r="A26" s="8" t="s">
        <v>194</v>
      </c>
      <c r="B26" s="9">
        <v>568</v>
      </c>
      <c r="C26" s="9">
        <v>798</v>
      </c>
      <c r="D26" s="9">
        <v>678</v>
      </c>
      <c r="E26" s="9">
        <v>230</v>
      </c>
      <c r="F26" s="9">
        <v>110</v>
      </c>
      <c r="G26" s="10">
        <v>0.16200000000000001</v>
      </c>
    </row>
    <row r="27" spans="1:7" x14ac:dyDescent="0.3">
      <c r="A27" s="8" t="s">
        <v>347</v>
      </c>
      <c r="B27" s="9">
        <v>4701</v>
      </c>
      <c r="C27" s="9">
        <v>5378</v>
      </c>
      <c r="D27" s="9">
        <v>4572</v>
      </c>
      <c r="E27" s="9">
        <v>677</v>
      </c>
      <c r="F27" s="9">
        <v>-130</v>
      </c>
      <c r="G27" s="10">
        <v>-2.8000000000000001E-2</v>
      </c>
    </row>
    <row r="28" spans="1:7" x14ac:dyDescent="0.3">
      <c r="A28" s="8" t="s">
        <v>99</v>
      </c>
      <c r="B28" s="9">
        <v>1424</v>
      </c>
      <c r="C28" s="9">
        <v>1608</v>
      </c>
      <c r="D28" s="9">
        <v>1367</v>
      </c>
      <c r="E28" s="9">
        <v>185</v>
      </c>
      <c r="F28" s="9">
        <v>-57</v>
      </c>
      <c r="G28" s="10">
        <v>-4.1000000000000002E-2</v>
      </c>
    </row>
    <row r="29" spans="1:7" x14ac:dyDescent="0.3">
      <c r="A29" s="8" t="s">
        <v>296</v>
      </c>
      <c r="B29" s="9">
        <v>1294</v>
      </c>
      <c r="C29" s="9">
        <v>1726</v>
      </c>
      <c r="D29" s="9">
        <v>1467</v>
      </c>
      <c r="E29" s="9">
        <v>432</v>
      </c>
      <c r="F29" s="9">
        <v>173</v>
      </c>
      <c r="G29" s="10">
        <v>0.11799999999999999</v>
      </c>
    </row>
    <row r="30" spans="1:7" x14ac:dyDescent="0.3">
      <c r="A30" s="8" t="s">
        <v>195</v>
      </c>
      <c r="B30" s="9">
        <v>1061</v>
      </c>
      <c r="C30" s="9">
        <v>1318</v>
      </c>
      <c r="D30" s="9">
        <v>1120</v>
      </c>
      <c r="E30" s="9">
        <v>256</v>
      </c>
      <c r="F30" s="9">
        <v>59</v>
      </c>
      <c r="G30" s="10">
        <v>5.1999999999999998E-2</v>
      </c>
    </row>
    <row r="31" spans="1:7" x14ac:dyDescent="0.3">
      <c r="A31" s="8" t="s">
        <v>159</v>
      </c>
      <c r="B31" s="9">
        <v>361</v>
      </c>
      <c r="C31" s="9">
        <v>484</v>
      </c>
      <c r="D31" s="9">
        <v>411</v>
      </c>
      <c r="E31" s="9">
        <v>123</v>
      </c>
      <c r="F31" s="9">
        <v>50</v>
      </c>
      <c r="G31" s="10">
        <v>0.122</v>
      </c>
    </row>
    <row r="32" spans="1:7" x14ac:dyDescent="0.3">
      <c r="A32" s="8" t="s">
        <v>339</v>
      </c>
      <c r="B32" s="9">
        <v>5243</v>
      </c>
      <c r="C32" s="9">
        <v>6298</v>
      </c>
      <c r="D32" s="9">
        <v>5353</v>
      </c>
      <c r="E32" s="9">
        <v>1055</v>
      </c>
      <c r="F32" s="9">
        <v>110</v>
      </c>
      <c r="G32" s="10">
        <v>2.1000000000000001E-2</v>
      </c>
    </row>
    <row r="33" spans="1:7" x14ac:dyDescent="0.3">
      <c r="A33" s="8" t="s">
        <v>196</v>
      </c>
      <c r="B33" s="9">
        <v>792</v>
      </c>
      <c r="C33" s="9">
        <v>1276</v>
      </c>
      <c r="D33" s="9">
        <v>1085</v>
      </c>
      <c r="E33" s="9">
        <v>484</v>
      </c>
      <c r="F33" s="9">
        <v>293</v>
      </c>
      <c r="G33" s="10">
        <v>0.27</v>
      </c>
    </row>
    <row r="34" spans="1:7" x14ac:dyDescent="0.3">
      <c r="A34" s="8" t="s">
        <v>376</v>
      </c>
      <c r="B34" s="9">
        <v>2999</v>
      </c>
      <c r="C34" s="9">
        <v>4511</v>
      </c>
      <c r="D34" s="9">
        <v>3834</v>
      </c>
      <c r="E34" s="9">
        <v>1512</v>
      </c>
      <c r="F34" s="9">
        <v>835</v>
      </c>
      <c r="G34" s="10">
        <v>0.218</v>
      </c>
    </row>
    <row r="35" spans="1:7" x14ac:dyDescent="0.3">
      <c r="A35" s="8" t="s">
        <v>223</v>
      </c>
      <c r="B35" s="9">
        <v>1167</v>
      </c>
      <c r="C35" s="9">
        <v>1568</v>
      </c>
      <c r="D35" s="9">
        <v>1333</v>
      </c>
      <c r="E35" s="9">
        <v>401</v>
      </c>
      <c r="F35" s="9">
        <v>165</v>
      </c>
      <c r="G35" s="10">
        <v>0.124</v>
      </c>
    </row>
    <row r="36" spans="1:7" x14ac:dyDescent="0.3">
      <c r="A36" s="8" t="s">
        <v>363</v>
      </c>
      <c r="B36" s="9">
        <v>1111</v>
      </c>
      <c r="C36" s="9">
        <v>1757</v>
      </c>
      <c r="D36" s="9">
        <v>1493</v>
      </c>
      <c r="E36" s="9">
        <v>646</v>
      </c>
      <c r="F36" s="9">
        <v>382</v>
      </c>
      <c r="G36" s="10">
        <v>0.25600000000000001</v>
      </c>
    </row>
    <row r="37" spans="1:7" x14ac:dyDescent="0.3">
      <c r="A37" s="8" t="s">
        <v>71</v>
      </c>
      <c r="B37" s="9">
        <v>1232</v>
      </c>
      <c r="C37" s="9">
        <v>1602</v>
      </c>
      <c r="D37" s="9">
        <v>1362</v>
      </c>
      <c r="E37" s="9">
        <v>370</v>
      </c>
      <c r="F37" s="9">
        <v>130</v>
      </c>
      <c r="G37" s="10">
        <v>9.6000000000000002E-2</v>
      </c>
    </row>
    <row r="38" spans="1:7" x14ac:dyDescent="0.3">
      <c r="A38" s="8" t="s">
        <v>100</v>
      </c>
      <c r="B38" s="9">
        <v>1491</v>
      </c>
      <c r="C38" s="9">
        <v>1924</v>
      </c>
      <c r="D38" s="9">
        <v>1635</v>
      </c>
      <c r="E38" s="9">
        <v>433</v>
      </c>
      <c r="F38" s="9">
        <v>144</v>
      </c>
      <c r="G38" s="10">
        <v>8.7999999999999995E-2</v>
      </c>
    </row>
    <row r="39" spans="1:7" x14ac:dyDescent="0.3">
      <c r="A39" s="8" t="s">
        <v>72</v>
      </c>
      <c r="B39" s="9">
        <v>1976</v>
      </c>
      <c r="C39" s="9">
        <v>2117</v>
      </c>
      <c r="D39" s="9">
        <v>1799</v>
      </c>
      <c r="E39" s="9">
        <v>141</v>
      </c>
      <c r="F39" s="9">
        <v>-176</v>
      </c>
      <c r="G39" s="10">
        <v>-9.8000000000000004E-2</v>
      </c>
    </row>
    <row r="40" spans="1:7" x14ac:dyDescent="0.3">
      <c r="A40" s="8" t="s">
        <v>197</v>
      </c>
      <c r="B40" s="9">
        <v>1391</v>
      </c>
      <c r="C40" s="9">
        <v>1625</v>
      </c>
      <c r="D40" s="9">
        <v>1381</v>
      </c>
      <c r="E40" s="9">
        <v>234</v>
      </c>
      <c r="F40" s="9">
        <v>-10</v>
      </c>
      <c r="G40" s="10">
        <v>-7.0000000000000001E-3</v>
      </c>
    </row>
    <row r="41" spans="1:7" x14ac:dyDescent="0.3">
      <c r="A41" s="8" t="s">
        <v>377</v>
      </c>
      <c r="B41" s="9">
        <v>1099</v>
      </c>
      <c r="C41" s="9">
        <v>1539</v>
      </c>
      <c r="D41" s="9">
        <v>1308</v>
      </c>
      <c r="E41" s="9">
        <v>440</v>
      </c>
      <c r="F41" s="9">
        <v>209</v>
      </c>
      <c r="G41" s="10">
        <v>0.16</v>
      </c>
    </row>
    <row r="42" spans="1:7" x14ac:dyDescent="0.3">
      <c r="A42" s="8" t="s">
        <v>101</v>
      </c>
      <c r="B42" s="9">
        <v>1913</v>
      </c>
      <c r="C42" s="9">
        <v>2568</v>
      </c>
      <c r="D42" s="9">
        <v>2183</v>
      </c>
      <c r="E42" s="9">
        <v>655</v>
      </c>
      <c r="F42" s="9">
        <v>270</v>
      </c>
      <c r="G42" s="10">
        <v>0.124</v>
      </c>
    </row>
    <row r="43" spans="1:7" x14ac:dyDescent="0.3">
      <c r="A43" s="8" t="s">
        <v>73</v>
      </c>
      <c r="B43" s="9">
        <v>956</v>
      </c>
      <c r="C43" s="9">
        <v>1414</v>
      </c>
      <c r="D43" s="9">
        <v>1202</v>
      </c>
      <c r="E43" s="9">
        <v>458</v>
      </c>
      <c r="F43" s="9">
        <v>246</v>
      </c>
      <c r="G43" s="10">
        <v>0.20399999999999999</v>
      </c>
    </row>
    <row r="44" spans="1:7" x14ac:dyDescent="0.3">
      <c r="A44" s="8" t="s">
        <v>198</v>
      </c>
      <c r="B44" s="9">
        <v>921</v>
      </c>
      <c r="C44" s="9">
        <v>1192</v>
      </c>
      <c r="D44" s="9">
        <v>1013</v>
      </c>
      <c r="E44" s="9">
        <v>271</v>
      </c>
      <c r="F44" s="9">
        <v>92</v>
      </c>
      <c r="G44" s="10">
        <v>9.0999999999999998E-2</v>
      </c>
    </row>
    <row r="45" spans="1:7" x14ac:dyDescent="0.3">
      <c r="A45" s="8" t="s">
        <v>331</v>
      </c>
      <c r="B45" s="9">
        <v>1177</v>
      </c>
      <c r="C45" s="9">
        <v>1824</v>
      </c>
      <c r="D45" s="9">
        <v>1550</v>
      </c>
      <c r="E45" s="9">
        <v>647</v>
      </c>
      <c r="F45" s="9">
        <v>373</v>
      </c>
      <c r="G45" s="10">
        <v>0.24099999999999999</v>
      </c>
    </row>
    <row r="46" spans="1:7" x14ac:dyDescent="0.3">
      <c r="A46" s="8" t="s">
        <v>74</v>
      </c>
      <c r="B46" s="9">
        <v>5051</v>
      </c>
      <c r="C46" s="9">
        <v>6483</v>
      </c>
      <c r="D46" s="9">
        <v>5511</v>
      </c>
      <c r="E46" s="9">
        <v>1432</v>
      </c>
      <c r="F46" s="9">
        <v>459</v>
      </c>
      <c r="G46" s="10">
        <v>8.3000000000000004E-2</v>
      </c>
    </row>
    <row r="47" spans="1:7" x14ac:dyDescent="0.3">
      <c r="A47" s="8" t="s">
        <v>75</v>
      </c>
      <c r="B47" s="9">
        <v>2752</v>
      </c>
      <c r="C47" s="9">
        <v>3283</v>
      </c>
      <c r="D47" s="9">
        <v>2791</v>
      </c>
      <c r="E47" s="9">
        <v>531</v>
      </c>
      <c r="F47" s="9">
        <v>39</v>
      </c>
      <c r="G47" s="10">
        <v>1.4E-2</v>
      </c>
    </row>
    <row r="48" spans="1:7" x14ac:dyDescent="0.3">
      <c r="A48" s="8" t="s">
        <v>257</v>
      </c>
      <c r="B48" s="9">
        <v>1700</v>
      </c>
      <c r="C48" s="9">
        <v>2093</v>
      </c>
      <c r="D48" s="9">
        <v>1779</v>
      </c>
      <c r="E48" s="9">
        <v>393</v>
      </c>
      <c r="F48" s="9">
        <v>79</v>
      </c>
      <c r="G48" s="10">
        <v>4.4999999999999998E-2</v>
      </c>
    </row>
    <row r="49" spans="1:7" x14ac:dyDescent="0.3">
      <c r="A49" s="8" t="s">
        <v>364</v>
      </c>
      <c r="B49" s="9">
        <v>1401</v>
      </c>
      <c r="C49" s="9">
        <v>2020</v>
      </c>
      <c r="D49" s="9">
        <v>1717</v>
      </c>
      <c r="E49" s="9">
        <v>619</v>
      </c>
      <c r="F49" s="9">
        <v>316</v>
      </c>
      <c r="G49" s="10">
        <v>0.184</v>
      </c>
    </row>
    <row r="50" spans="1:7" x14ac:dyDescent="0.3">
      <c r="A50" s="8" t="s">
        <v>224</v>
      </c>
      <c r="B50" s="9">
        <v>10857</v>
      </c>
      <c r="C50" s="9">
        <v>15664</v>
      </c>
      <c r="D50" s="9">
        <v>13314</v>
      </c>
      <c r="E50" s="9">
        <v>4807</v>
      </c>
      <c r="F50" s="9">
        <v>2458</v>
      </c>
      <c r="G50" s="10">
        <v>0.185</v>
      </c>
    </row>
    <row r="51" spans="1:7" x14ac:dyDescent="0.3">
      <c r="A51" s="8" t="s">
        <v>141</v>
      </c>
      <c r="B51" s="9">
        <v>6844</v>
      </c>
      <c r="C51" s="9">
        <v>7794</v>
      </c>
      <c r="D51" s="9">
        <v>6625</v>
      </c>
      <c r="E51" s="9">
        <v>950</v>
      </c>
      <c r="F51" s="9">
        <v>-219</v>
      </c>
      <c r="G51" s="10">
        <v>-3.3000000000000002E-2</v>
      </c>
    </row>
    <row r="52" spans="1:7" x14ac:dyDescent="0.3">
      <c r="A52" s="8" t="s">
        <v>297</v>
      </c>
      <c r="B52" s="9">
        <v>1254</v>
      </c>
      <c r="C52" s="9">
        <v>2011</v>
      </c>
      <c r="D52" s="9">
        <v>1709</v>
      </c>
      <c r="E52" s="9">
        <v>757</v>
      </c>
      <c r="F52" s="9">
        <v>456</v>
      </c>
      <c r="G52" s="10">
        <v>0.26700000000000002</v>
      </c>
    </row>
    <row r="53" spans="1:7" x14ac:dyDescent="0.3">
      <c r="A53" s="8" t="s">
        <v>225</v>
      </c>
      <c r="B53" s="9">
        <v>779</v>
      </c>
      <c r="C53" s="9">
        <v>1238</v>
      </c>
      <c r="D53" s="9">
        <v>1052</v>
      </c>
      <c r="E53" s="9">
        <v>459</v>
      </c>
      <c r="F53" s="9">
        <v>273</v>
      </c>
      <c r="G53" s="10">
        <v>0.25900000000000001</v>
      </c>
    </row>
    <row r="54" spans="1:7" x14ac:dyDescent="0.3">
      <c r="A54" s="8" t="s">
        <v>263</v>
      </c>
      <c r="B54" s="9">
        <v>764</v>
      </c>
      <c r="C54" s="9">
        <v>1176</v>
      </c>
      <c r="D54" s="9">
        <v>1000</v>
      </c>
      <c r="E54" s="9">
        <v>412</v>
      </c>
      <c r="F54" s="9">
        <v>236</v>
      </c>
      <c r="G54" s="10">
        <v>0.23599999999999999</v>
      </c>
    </row>
    <row r="55" spans="1:7" x14ac:dyDescent="0.3">
      <c r="A55" s="8" t="s">
        <v>282</v>
      </c>
      <c r="B55" s="9">
        <v>563</v>
      </c>
      <c r="C55" s="9">
        <v>938</v>
      </c>
      <c r="D55" s="9">
        <v>797</v>
      </c>
      <c r="E55" s="9">
        <v>375</v>
      </c>
      <c r="F55" s="9">
        <v>234</v>
      </c>
      <c r="G55" s="10">
        <v>0.29399999999999998</v>
      </c>
    </row>
    <row r="56" spans="1:7" x14ac:dyDescent="0.3">
      <c r="A56" s="8" t="s">
        <v>312</v>
      </c>
      <c r="B56" s="9">
        <v>1348</v>
      </c>
      <c r="C56" s="9">
        <v>1677</v>
      </c>
      <c r="D56" s="9">
        <v>1425</v>
      </c>
      <c r="E56" s="9">
        <v>329</v>
      </c>
      <c r="F56" s="9">
        <v>78</v>
      </c>
      <c r="G56" s="10">
        <v>5.5E-2</v>
      </c>
    </row>
    <row r="57" spans="1:7" x14ac:dyDescent="0.3">
      <c r="A57" s="8" t="s">
        <v>247</v>
      </c>
      <c r="B57" s="9">
        <v>1430</v>
      </c>
      <c r="C57" s="9">
        <v>1492</v>
      </c>
      <c r="D57" s="9">
        <v>1268</v>
      </c>
      <c r="E57" s="9">
        <v>62</v>
      </c>
      <c r="F57" s="9">
        <v>-161</v>
      </c>
      <c r="G57" s="10">
        <v>-0.127</v>
      </c>
    </row>
    <row r="58" spans="1:7" x14ac:dyDescent="0.3">
      <c r="A58" s="8" t="s">
        <v>326</v>
      </c>
      <c r="B58" s="9">
        <v>4312</v>
      </c>
      <c r="C58" s="9">
        <v>5329</v>
      </c>
      <c r="D58" s="9">
        <v>4530</v>
      </c>
      <c r="E58" s="9">
        <v>1017</v>
      </c>
      <c r="F58" s="9">
        <v>218</v>
      </c>
      <c r="G58" s="10">
        <v>4.8000000000000001E-2</v>
      </c>
    </row>
    <row r="59" spans="1:7" x14ac:dyDescent="0.3">
      <c r="A59" s="8" t="s">
        <v>287</v>
      </c>
      <c r="B59" s="9">
        <v>2429</v>
      </c>
      <c r="C59" s="9">
        <v>2937</v>
      </c>
      <c r="D59" s="9">
        <v>2496</v>
      </c>
      <c r="E59" s="9">
        <v>508</v>
      </c>
      <c r="F59" s="9">
        <v>67</v>
      </c>
      <c r="G59" s="10">
        <v>2.7E-2</v>
      </c>
    </row>
    <row r="60" spans="1:7" x14ac:dyDescent="0.3">
      <c r="A60" s="8" t="s">
        <v>298</v>
      </c>
      <c r="B60" s="9">
        <v>4330</v>
      </c>
      <c r="C60" s="9">
        <v>5103</v>
      </c>
      <c r="D60" s="9">
        <v>4338</v>
      </c>
      <c r="E60" s="9">
        <v>774</v>
      </c>
      <c r="F60" s="9">
        <v>8</v>
      </c>
      <c r="G60" s="10">
        <v>2E-3</v>
      </c>
    </row>
    <row r="61" spans="1:7" x14ac:dyDescent="0.3">
      <c r="A61" s="8" t="s">
        <v>272</v>
      </c>
      <c r="B61" s="9">
        <v>870</v>
      </c>
      <c r="C61" s="9">
        <v>1081</v>
      </c>
      <c r="D61" s="9">
        <v>919</v>
      </c>
      <c r="E61" s="9">
        <v>211</v>
      </c>
      <c r="F61" s="9">
        <v>49</v>
      </c>
      <c r="G61" s="10">
        <v>5.2999999999999999E-2</v>
      </c>
    </row>
    <row r="62" spans="1:7" x14ac:dyDescent="0.3">
      <c r="A62" s="8" t="s">
        <v>115</v>
      </c>
      <c r="B62" s="9">
        <v>847</v>
      </c>
      <c r="C62" s="9">
        <v>1345</v>
      </c>
      <c r="D62" s="9">
        <v>1143</v>
      </c>
      <c r="E62" s="9">
        <v>498</v>
      </c>
      <c r="F62" s="9">
        <v>296</v>
      </c>
      <c r="G62" s="10">
        <v>0.25900000000000001</v>
      </c>
    </row>
    <row r="63" spans="1:7" x14ac:dyDescent="0.3">
      <c r="A63" s="8" t="s">
        <v>313</v>
      </c>
      <c r="B63" s="9">
        <v>2274</v>
      </c>
      <c r="C63" s="9">
        <v>2876</v>
      </c>
      <c r="D63" s="9">
        <v>2445</v>
      </c>
      <c r="E63" s="9">
        <v>603</v>
      </c>
      <c r="F63" s="9">
        <v>171</v>
      </c>
      <c r="G63" s="10">
        <v>7.0000000000000007E-2</v>
      </c>
    </row>
    <row r="64" spans="1:7" x14ac:dyDescent="0.3">
      <c r="A64" s="8" t="s">
        <v>348</v>
      </c>
      <c r="B64" s="9">
        <v>1632</v>
      </c>
      <c r="C64" s="9">
        <v>2392</v>
      </c>
      <c r="D64" s="9">
        <v>2033</v>
      </c>
      <c r="E64" s="9">
        <v>760</v>
      </c>
      <c r="F64" s="9">
        <v>401</v>
      </c>
      <c r="G64" s="10">
        <v>0.19700000000000001</v>
      </c>
    </row>
    <row r="65" spans="1:7" x14ac:dyDescent="0.3">
      <c r="A65" s="8" t="s">
        <v>199</v>
      </c>
      <c r="B65" s="9">
        <v>2337</v>
      </c>
      <c r="C65" s="9">
        <v>3133</v>
      </c>
      <c r="D65" s="9">
        <v>2663</v>
      </c>
      <c r="E65" s="9">
        <v>796</v>
      </c>
      <c r="F65" s="9">
        <v>327</v>
      </c>
      <c r="G65" s="10">
        <v>0.123</v>
      </c>
    </row>
    <row r="66" spans="1:7" x14ac:dyDescent="0.3">
      <c r="A66" s="8" t="s">
        <v>232</v>
      </c>
      <c r="B66" s="9">
        <v>1520</v>
      </c>
      <c r="C66" s="9">
        <v>2483</v>
      </c>
      <c r="D66" s="9">
        <v>2111</v>
      </c>
      <c r="E66" s="9">
        <v>963</v>
      </c>
      <c r="F66" s="9">
        <v>591</v>
      </c>
      <c r="G66" s="10">
        <v>0.28000000000000003</v>
      </c>
    </row>
    <row r="67" spans="1:7" x14ac:dyDescent="0.3">
      <c r="A67" s="8" t="s">
        <v>160</v>
      </c>
      <c r="B67" s="9">
        <v>4438</v>
      </c>
      <c r="C67" s="9">
        <v>4411</v>
      </c>
      <c r="D67" s="9">
        <v>3749</v>
      </c>
      <c r="E67" s="9">
        <v>-27</v>
      </c>
      <c r="F67" s="9">
        <v>-688</v>
      </c>
      <c r="G67" s="10">
        <v>-0.184</v>
      </c>
    </row>
    <row r="68" spans="1:7" x14ac:dyDescent="0.3">
      <c r="A68" s="8" t="s">
        <v>372</v>
      </c>
      <c r="B68" s="9">
        <v>1722</v>
      </c>
      <c r="C68" s="9">
        <v>2916</v>
      </c>
      <c r="D68" s="9">
        <v>2479</v>
      </c>
      <c r="E68" s="9">
        <v>1194</v>
      </c>
      <c r="F68" s="9">
        <v>756</v>
      </c>
      <c r="G68" s="10">
        <v>0.30499999999999999</v>
      </c>
    </row>
    <row r="69" spans="1:7" x14ac:dyDescent="0.3">
      <c r="A69" s="8" t="s">
        <v>184</v>
      </c>
      <c r="B69" s="9">
        <v>468</v>
      </c>
      <c r="C69" s="9">
        <v>520</v>
      </c>
      <c r="D69" s="9">
        <v>442</v>
      </c>
      <c r="E69" s="9">
        <v>52</v>
      </c>
      <c r="F69" s="9">
        <v>-26</v>
      </c>
      <c r="G69" s="10">
        <v>-5.8000000000000003E-2</v>
      </c>
    </row>
    <row r="70" spans="1:7" x14ac:dyDescent="0.3">
      <c r="A70" s="8" t="s">
        <v>102</v>
      </c>
      <c r="B70" s="9">
        <v>1333</v>
      </c>
      <c r="C70" s="9">
        <v>2635</v>
      </c>
      <c r="D70" s="9">
        <v>2240</v>
      </c>
      <c r="E70" s="9">
        <v>1302</v>
      </c>
      <c r="F70" s="9">
        <v>907</v>
      </c>
      <c r="G70" s="10">
        <v>0.40500000000000003</v>
      </c>
    </row>
    <row r="71" spans="1:7" x14ac:dyDescent="0.3">
      <c r="A71" s="8" t="s">
        <v>76</v>
      </c>
      <c r="B71" s="9">
        <v>2732</v>
      </c>
      <c r="C71" s="9">
        <v>3196</v>
      </c>
      <c r="D71" s="9">
        <v>2717</v>
      </c>
      <c r="E71" s="9">
        <v>464</v>
      </c>
      <c r="F71" s="9">
        <v>-15</v>
      </c>
      <c r="G71" s="10">
        <v>-6.0000000000000001E-3</v>
      </c>
    </row>
    <row r="72" spans="1:7" x14ac:dyDescent="0.3">
      <c r="A72" s="8" t="s">
        <v>307</v>
      </c>
      <c r="B72" s="9">
        <v>2131</v>
      </c>
      <c r="C72" s="9">
        <v>2853</v>
      </c>
      <c r="D72" s="9">
        <v>2425</v>
      </c>
      <c r="E72" s="9">
        <v>722</v>
      </c>
      <c r="F72" s="9">
        <v>294</v>
      </c>
      <c r="G72" s="10">
        <v>0.121</v>
      </c>
    </row>
    <row r="73" spans="1:7" x14ac:dyDescent="0.3">
      <c r="A73" s="8" t="s">
        <v>146</v>
      </c>
      <c r="B73" s="9">
        <v>540</v>
      </c>
      <c r="C73" s="9">
        <v>608</v>
      </c>
      <c r="D73" s="9">
        <v>517</v>
      </c>
      <c r="E73" s="9">
        <v>68</v>
      </c>
      <c r="F73" s="9">
        <v>-23</v>
      </c>
      <c r="G73" s="10">
        <v>-4.4999999999999998E-2</v>
      </c>
    </row>
    <row r="74" spans="1:7" x14ac:dyDescent="0.3">
      <c r="A74" s="8" t="s">
        <v>295</v>
      </c>
      <c r="B74" s="9">
        <v>2223</v>
      </c>
      <c r="C74" s="9">
        <v>2895</v>
      </c>
      <c r="D74" s="9">
        <v>2461</v>
      </c>
      <c r="E74" s="9">
        <v>673</v>
      </c>
      <c r="F74" s="9">
        <v>238</v>
      </c>
      <c r="G74" s="10">
        <v>9.7000000000000003E-2</v>
      </c>
    </row>
    <row r="75" spans="1:7" x14ac:dyDescent="0.3">
      <c r="A75" s="8" t="s">
        <v>77</v>
      </c>
      <c r="B75" s="9">
        <v>2044</v>
      </c>
      <c r="C75" s="9">
        <v>2637</v>
      </c>
      <c r="D75" s="9">
        <v>2241</v>
      </c>
      <c r="E75" s="9">
        <v>593</v>
      </c>
      <c r="F75" s="9">
        <v>197</v>
      </c>
      <c r="G75" s="10">
        <v>8.7999999999999995E-2</v>
      </c>
    </row>
    <row r="76" spans="1:7" x14ac:dyDescent="0.3">
      <c r="A76" s="8" t="s">
        <v>142</v>
      </c>
      <c r="B76" s="9">
        <v>1385</v>
      </c>
      <c r="C76" s="9">
        <v>1669</v>
      </c>
      <c r="D76" s="9">
        <v>1419</v>
      </c>
      <c r="E76" s="9">
        <v>284</v>
      </c>
      <c r="F76" s="9">
        <v>34</v>
      </c>
      <c r="G76" s="10">
        <v>2.4E-2</v>
      </c>
    </row>
    <row r="77" spans="1:7" x14ac:dyDescent="0.3">
      <c r="A77" s="8" t="s">
        <v>143</v>
      </c>
      <c r="B77" s="9">
        <v>1443</v>
      </c>
      <c r="C77" s="9">
        <v>1643</v>
      </c>
      <c r="D77" s="9">
        <v>1397</v>
      </c>
      <c r="E77" s="9">
        <v>200</v>
      </c>
      <c r="F77" s="9">
        <v>-47</v>
      </c>
      <c r="G77" s="10">
        <v>-3.3000000000000002E-2</v>
      </c>
    </row>
    <row r="78" spans="1:7" x14ac:dyDescent="0.3">
      <c r="A78" s="8" t="s">
        <v>314</v>
      </c>
      <c r="B78" s="9">
        <v>3682</v>
      </c>
      <c r="C78" s="9">
        <v>4809</v>
      </c>
      <c r="D78" s="9">
        <v>4088</v>
      </c>
      <c r="E78" s="9">
        <v>1127</v>
      </c>
      <c r="F78" s="9">
        <v>405</v>
      </c>
      <c r="G78" s="10">
        <v>9.9000000000000005E-2</v>
      </c>
    </row>
    <row r="79" spans="1:7" x14ac:dyDescent="0.3">
      <c r="A79" s="8" t="s">
        <v>161</v>
      </c>
      <c r="B79" s="9">
        <v>937</v>
      </c>
      <c r="C79" s="9">
        <v>1302</v>
      </c>
      <c r="D79" s="9">
        <v>1107</v>
      </c>
      <c r="E79" s="9">
        <v>366</v>
      </c>
      <c r="F79" s="9">
        <v>171</v>
      </c>
      <c r="G79" s="10">
        <v>0.154</v>
      </c>
    </row>
    <row r="80" spans="1:7" x14ac:dyDescent="0.3">
      <c r="A80" s="8" t="s">
        <v>145</v>
      </c>
      <c r="B80" s="9">
        <v>1093</v>
      </c>
      <c r="C80" s="9">
        <v>1322</v>
      </c>
      <c r="D80" s="9">
        <v>1124</v>
      </c>
      <c r="E80" s="9">
        <v>229</v>
      </c>
      <c r="F80" s="9">
        <v>31</v>
      </c>
      <c r="G80" s="10">
        <v>2.7E-2</v>
      </c>
    </row>
    <row r="81" spans="1:7" x14ac:dyDescent="0.3">
      <c r="A81" s="8" t="s">
        <v>315</v>
      </c>
      <c r="B81" s="9">
        <v>1255</v>
      </c>
      <c r="C81" s="9">
        <v>1534</v>
      </c>
      <c r="D81" s="9">
        <v>1304</v>
      </c>
      <c r="E81" s="9">
        <v>279</v>
      </c>
      <c r="F81" s="9">
        <v>49</v>
      </c>
      <c r="G81" s="10">
        <v>3.6999999999999998E-2</v>
      </c>
    </row>
    <row r="82" spans="1:7" x14ac:dyDescent="0.3">
      <c r="A82" s="8" t="s">
        <v>116</v>
      </c>
      <c r="B82" s="9">
        <v>3601</v>
      </c>
      <c r="C82" s="9">
        <v>5061</v>
      </c>
      <c r="D82" s="9">
        <v>4302</v>
      </c>
      <c r="E82" s="9">
        <v>1460</v>
      </c>
      <c r="F82" s="9">
        <v>701</v>
      </c>
      <c r="G82" s="10">
        <v>0.16300000000000001</v>
      </c>
    </row>
    <row r="83" spans="1:7" x14ac:dyDescent="0.3">
      <c r="A83" s="8" t="s">
        <v>200</v>
      </c>
      <c r="B83" s="9">
        <v>478</v>
      </c>
      <c r="C83" s="9">
        <v>706</v>
      </c>
      <c r="D83" s="9">
        <v>600</v>
      </c>
      <c r="E83" s="9">
        <v>228</v>
      </c>
      <c r="F83" s="9">
        <v>122</v>
      </c>
      <c r="G83" s="10">
        <v>0.20399999999999999</v>
      </c>
    </row>
    <row r="84" spans="1:7" x14ac:dyDescent="0.3">
      <c r="A84" s="8" t="s">
        <v>349</v>
      </c>
      <c r="B84" s="9">
        <v>5567</v>
      </c>
      <c r="C84" s="9">
        <v>8371</v>
      </c>
      <c r="D84" s="9">
        <v>7115</v>
      </c>
      <c r="E84" s="9">
        <v>2804</v>
      </c>
      <c r="F84" s="9">
        <v>1549</v>
      </c>
      <c r="G84" s="10">
        <v>0.218</v>
      </c>
    </row>
    <row r="85" spans="1:7" x14ac:dyDescent="0.3">
      <c r="A85" s="8" t="s">
        <v>316</v>
      </c>
      <c r="B85" s="9">
        <v>27747</v>
      </c>
      <c r="C85" s="9">
        <v>33172</v>
      </c>
      <c r="D85" s="9">
        <v>28196</v>
      </c>
      <c r="E85" s="9">
        <v>5425</v>
      </c>
      <c r="F85" s="9">
        <v>449</v>
      </c>
      <c r="G85" s="10">
        <v>1.6E-2</v>
      </c>
    </row>
    <row r="86" spans="1:7" x14ac:dyDescent="0.3">
      <c r="A86" s="8" t="s">
        <v>288</v>
      </c>
      <c r="B86" s="9">
        <v>3126</v>
      </c>
      <c r="C86" s="9">
        <v>4431</v>
      </c>
      <c r="D86" s="9">
        <v>3766</v>
      </c>
      <c r="E86" s="9">
        <v>1305</v>
      </c>
      <c r="F86" s="9">
        <v>640</v>
      </c>
      <c r="G86" s="10">
        <v>0.17</v>
      </c>
    </row>
    <row r="87" spans="1:7" x14ac:dyDescent="0.3">
      <c r="A87" s="8" t="s">
        <v>350</v>
      </c>
      <c r="B87" s="9">
        <v>663</v>
      </c>
      <c r="C87" s="9">
        <v>1185</v>
      </c>
      <c r="D87" s="9">
        <v>1007</v>
      </c>
      <c r="E87" s="9">
        <v>522</v>
      </c>
      <c r="F87" s="9">
        <v>344</v>
      </c>
      <c r="G87" s="10">
        <v>0.34100000000000003</v>
      </c>
    </row>
    <row r="88" spans="1:7" x14ac:dyDescent="0.3">
      <c r="A88" s="8" t="s">
        <v>258</v>
      </c>
      <c r="B88" s="9">
        <v>1172</v>
      </c>
      <c r="C88" s="9">
        <v>1535</v>
      </c>
      <c r="D88" s="9">
        <v>1305</v>
      </c>
      <c r="E88" s="9">
        <v>364</v>
      </c>
      <c r="F88" s="9">
        <v>133</v>
      </c>
      <c r="G88" s="10">
        <v>0.10199999999999999</v>
      </c>
    </row>
    <row r="89" spans="1:7" x14ac:dyDescent="0.3">
      <c r="A89" s="8" t="s">
        <v>221</v>
      </c>
      <c r="B89" s="9">
        <v>478</v>
      </c>
      <c r="C89" s="9">
        <v>788</v>
      </c>
      <c r="D89" s="9">
        <v>670</v>
      </c>
      <c r="E89" s="9">
        <v>310</v>
      </c>
      <c r="F89" s="9">
        <v>192</v>
      </c>
      <c r="G89" s="10">
        <v>0.28699999999999998</v>
      </c>
    </row>
    <row r="90" spans="1:7" x14ac:dyDescent="0.3">
      <c r="A90" s="8" t="s">
        <v>162</v>
      </c>
      <c r="B90" s="9">
        <v>807</v>
      </c>
      <c r="C90" s="9">
        <v>1084</v>
      </c>
      <c r="D90" s="9">
        <v>921</v>
      </c>
      <c r="E90" s="9">
        <v>277</v>
      </c>
      <c r="F90" s="9">
        <v>114</v>
      </c>
      <c r="G90" s="10">
        <v>0.124</v>
      </c>
    </row>
    <row r="91" spans="1:7" x14ac:dyDescent="0.3">
      <c r="A91" s="8" t="s">
        <v>163</v>
      </c>
      <c r="B91" s="9">
        <v>3771</v>
      </c>
      <c r="C91" s="9">
        <v>4093</v>
      </c>
      <c r="D91" s="9">
        <v>3479</v>
      </c>
      <c r="E91" s="9">
        <v>322</v>
      </c>
      <c r="F91" s="9">
        <v>-292</v>
      </c>
      <c r="G91" s="10">
        <v>-8.4000000000000005E-2</v>
      </c>
    </row>
    <row r="92" spans="1:7" x14ac:dyDescent="0.3">
      <c r="A92" s="8" t="s">
        <v>117</v>
      </c>
      <c r="B92" s="9">
        <v>784</v>
      </c>
      <c r="C92" s="9">
        <v>1311</v>
      </c>
      <c r="D92" s="9">
        <v>1114</v>
      </c>
      <c r="E92" s="9">
        <v>527</v>
      </c>
      <c r="F92" s="9">
        <v>330</v>
      </c>
      <c r="G92" s="10">
        <v>0.29599999999999999</v>
      </c>
    </row>
    <row r="93" spans="1:7" x14ac:dyDescent="0.3">
      <c r="A93" s="8" t="s">
        <v>201</v>
      </c>
      <c r="B93" s="9">
        <v>1451</v>
      </c>
      <c r="C93" s="9">
        <v>2263</v>
      </c>
      <c r="D93" s="9">
        <v>1924</v>
      </c>
      <c r="E93" s="9">
        <v>812</v>
      </c>
      <c r="F93" s="9">
        <v>472</v>
      </c>
      <c r="G93" s="10">
        <v>0.245</v>
      </c>
    </row>
    <row r="94" spans="1:7" x14ac:dyDescent="0.3">
      <c r="A94" s="8" t="s">
        <v>289</v>
      </c>
      <c r="B94" s="9">
        <v>1948</v>
      </c>
      <c r="C94" s="9">
        <v>2035</v>
      </c>
      <c r="D94" s="9">
        <v>1730</v>
      </c>
      <c r="E94" s="9">
        <v>87</v>
      </c>
      <c r="F94" s="9">
        <v>-218</v>
      </c>
      <c r="G94" s="10">
        <v>-0.126</v>
      </c>
    </row>
    <row r="95" spans="1:7" x14ac:dyDescent="0.3">
      <c r="A95" s="8" t="s">
        <v>351</v>
      </c>
      <c r="B95" s="9">
        <v>767</v>
      </c>
      <c r="C95" s="9">
        <v>1135</v>
      </c>
      <c r="D95" s="9">
        <v>965</v>
      </c>
      <c r="E95" s="9">
        <v>369</v>
      </c>
      <c r="F95" s="9">
        <v>198</v>
      </c>
      <c r="G95" s="10">
        <v>0.20499999999999999</v>
      </c>
    </row>
    <row r="96" spans="1:7" x14ac:dyDescent="0.3">
      <c r="A96" s="8" t="s">
        <v>164</v>
      </c>
      <c r="B96" s="9">
        <v>4882</v>
      </c>
      <c r="C96" s="9">
        <v>5044</v>
      </c>
      <c r="D96" s="9">
        <v>4287</v>
      </c>
      <c r="E96" s="9">
        <v>162</v>
      </c>
      <c r="F96" s="9">
        <v>-594</v>
      </c>
      <c r="G96" s="10">
        <v>-0.13900000000000001</v>
      </c>
    </row>
    <row r="97" spans="1:7" x14ac:dyDescent="0.3">
      <c r="A97" s="8" t="s">
        <v>361</v>
      </c>
      <c r="B97" s="9">
        <v>1063</v>
      </c>
      <c r="C97" s="9">
        <v>2015</v>
      </c>
      <c r="D97" s="9">
        <v>1713</v>
      </c>
      <c r="E97" s="9">
        <v>952</v>
      </c>
      <c r="F97" s="9">
        <v>650</v>
      </c>
      <c r="G97" s="10">
        <v>0.38</v>
      </c>
    </row>
    <row r="98" spans="1:7" x14ac:dyDescent="0.3">
      <c r="A98" s="8" t="s">
        <v>299</v>
      </c>
      <c r="B98" s="9">
        <v>2292</v>
      </c>
      <c r="C98" s="9">
        <v>3260</v>
      </c>
      <c r="D98" s="9">
        <v>2771</v>
      </c>
      <c r="E98" s="9">
        <v>968</v>
      </c>
      <c r="F98" s="9">
        <v>479</v>
      </c>
      <c r="G98" s="10">
        <v>0.17299999999999999</v>
      </c>
    </row>
    <row r="99" spans="1:7" x14ac:dyDescent="0.3">
      <c r="A99" s="8" t="s">
        <v>369</v>
      </c>
      <c r="B99" s="9">
        <v>1214</v>
      </c>
      <c r="C99" s="9">
        <v>1886</v>
      </c>
      <c r="D99" s="9">
        <v>1603</v>
      </c>
      <c r="E99" s="9">
        <v>672</v>
      </c>
      <c r="F99" s="9">
        <v>389</v>
      </c>
      <c r="G99" s="10">
        <v>0.24299999999999999</v>
      </c>
    </row>
    <row r="100" spans="1:7" x14ac:dyDescent="0.3">
      <c r="A100" s="8" t="s">
        <v>248</v>
      </c>
      <c r="B100" s="9">
        <v>2928</v>
      </c>
      <c r="C100" s="9">
        <v>3908</v>
      </c>
      <c r="D100" s="9">
        <v>3322</v>
      </c>
      <c r="E100" s="9">
        <v>980</v>
      </c>
      <c r="F100" s="9">
        <v>393</v>
      </c>
      <c r="G100" s="10">
        <v>0.11799999999999999</v>
      </c>
    </row>
    <row r="101" spans="1:7" x14ac:dyDescent="0.3">
      <c r="A101" s="8" t="s">
        <v>352</v>
      </c>
      <c r="B101" s="9">
        <v>6635</v>
      </c>
      <c r="C101" s="9">
        <v>9183</v>
      </c>
      <c r="D101" s="9">
        <v>7806</v>
      </c>
      <c r="E101" s="9">
        <v>2548</v>
      </c>
      <c r="F101" s="9">
        <v>1170</v>
      </c>
      <c r="G101" s="10">
        <v>0.15</v>
      </c>
    </row>
    <row r="102" spans="1:7" x14ac:dyDescent="0.3">
      <c r="A102" s="8" t="s">
        <v>370</v>
      </c>
      <c r="B102" s="9">
        <v>1152</v>
      </c>
      <c r="C102" s="9">
        <v>1546</v>
      </c>
      <c r="D102" s="9">
        <v>1314</v>
      </c>
      <c r="E102" s="9">
        <v>394</v>
      </c>
      <c r="F102" s="9">
        <v>162</v>
      </c>
      <c r="G102" s="10">
        <v>0.124</v>
      </c>
    </row>
    <row r="103" spans="1:7" x14ac:dyDescent="0.3">
      <c r="A103" s="8" t="s">
        <v>378</v>
      </c>
      <c r="B103" s="9">
        <v>434</v>
      </c>
      <c r="C103" s="9">
        <v>660</v>
      </c>
      <c r="D103" s="9">
        <v>561</v>
      </c>
      <c r="E103" s="9">
        <v>226</v>
      </c>
      <c r="F103" s="9">
        <v>127</v>
      </c>
      <c r="G103" s="10">
        <v>0.22700000000000001</v>
      </c>
    </row>
    <row r="104" spans="1:7" x14ac:dyDescent="0.3">
      <c r="A104" s="8" t="s">
        <v>103</v>
      </c>
      <c r="B104" s="9">
        <v>3459</v>
      </c>
      <c r="C104" s="9">
        <v>4461</v>
      </c>
      <c r="D104" s="9">
        <v>3792</v>
      </c>
      <c r="E104" s="9">
        <v>1002</v>
      </c>
      <c r="F104" s="9">
        <v>333</v>
      </c>
      <c r="G104" s="10">
        <v>8.7999999999999995E-2</v>
      </c>
    </row>
    <row r="105" spans="1:7" x14ac:dyDescent="0.3">
      <c r="A105" s="8" t="s">
        <v>78</v>
      </c>
      <c r="B105" s="9">
        <v>1197</v>
      </c>
      <c r="C105" s="9">
        <v>1680</v>
      </c>
      <c r="D105" s="9">
        <v>1428</v>
      </c>
      <c r="E105" s="9">
        <v>483</v>
      </c>
      <c r="F105" s="9">
        <v>231</v>
      </c>
      <c r="G105" s="10">
        <v>0.16200000000000001</v>
      </c>
    </row>
    <row r="106" spans="1:7" x14ac:dyDescent="0.3">
      <c r="A106" s="8" t="s">
        <v>202</v>
      </c>
      <c r="B106" s="9">
        <v>2219</v>
      </c>
      <c r="C106" s="9">
        <v>2589</v>
      </c>
      <c r="D106" s="9">
        <v>2201</v>
      </c>
      <c r="E106" s="9">
        <v>370</v>
      </c>
      <c r="F106" s="9">
        <v>-18</v>
      </c>
      <c r="G106" s="10">
        <v>-8.0000000000000002E-3</v>
      </c>
    </row>
    <row r="107" spans="1:7" x14ac:dyDescent="0.3">
      <c r="A107" s="8" t="s">
        <v>118</v>
      </c>
      <c r="B107" s="9">
        <v>2984</v>
      </c>
      <c r="C107" s="9">
        <v>3538</v>
      </c>
      <c r="D107" s="9">
        <v>3007</v>
      </c>
      <c r="E107" s="9">
        <v>554</v>
      </c>
      <c r="F107" s="9">
        <v>23</v>
      </c>
      <c r="G107" s="10">
        <v>8.0000000000000002E-3</v>
      </c>
    </row>
    <row r="108" spans="1:7" x14ac:dyDescent="0.3">
      <c r="A108" s="8" t="s">
        <v>119</v>
      </c>
      <c r="B108" s="9">
        <v>852</v>
      </c>
      <c r="C108" s="9">
        <v>1100</v>
      </c>
      <c r="D108" s="9">
        <v>935</v>
      </c>
      <c r="E108" s="9">
        <v>248</v>
      </c>
      <c r="F108" s="9">
        <v>83</v>
      </c>
      <c r="G108" s="10">
        <v>8.8999999999999996E-2</v>
      </c>
    </row>
    <row r="109" spans="1:7" x14ac:dyDescent="0.3">
      <c r="A109" s="8" t="s">
        <v>353</v>
      </c>
      <c r="B109" s="9">
        <v>1174</v>
      </c>
      <c r="C109" s="9">
        <v>1582</v>
      </c>
      <c r="D109" s="9">
        <v>1345</v>
      </c>
      <c r="E109" s="9">
        <v>409</v>
      </c>
      <c r="F109" s="9">
        <v>171</v>
      </c>
      <c r="G109" s="10">
        <v>0.127</v>
      </c>
    </row>
    <row r="110" spans="1:7" x14ac:dyDescent="0.3">
      <c r="A110" s="8" t="s">
        <v>165</v>
      </c>
      <c r="B110" s="9">
        <v>749</v>
      </c>
      <c r="C110" s="9">
        <v>868</v>
      </c>
      <c r="D110" s="9">
        <v>738</v>
      </c>
      <c r="E110" s="9">
        <v>120</v>
      </c>
      <c r="F110" s="9">
        <v>-11</v>
      </c>
      <c r="G110" s="10">
        <v>-1.4E-2</v>
      </c>
    </row>
    <row r="111" spans="1:7" x14ac:dyDescent="0.3">
      <c r="A111" s="8" t="s">
        <v>120</v>
      </c>
      <c r="B111" s="9">
        <v>798</v>
      </c>
      <c r="C111" s="9">
        <v>1587</v>
      </c>
      <c r="D111" s="9">
        <v>1349</v>
      </c>
      <c r="E111" s="9">
        <v>789</v>
      </c>
      <c r="F111" s="9">
        <v>551</v>
      </c>
      <c r="G111" s="10">
        <v>0.40799999999999997</v>
      </c>
    </row>
    <row r="112" spans="1:7" x14ac:dyDescent="0.3">
      <c r="A112" s="8" t="s">
        <v>290</v>
      </c>
      <c r="B112" s="9">
        <v>1744</v>
      </c>
      <c r="C112" s="9">
        <v>2234</v>
      </c>
      <c r="D112" s="9">
        <v>1899</v>
      </c>
      <c r="E112" s="9">
        <v>490</v>
      </c>
      <c r="F112" s="9">
        <v>155</v>
      </c>
      <c r="G112" s="10">
        <v>8.2000000000000003E-2</v>
      </c>
    </row>
    <row r="113" spans="1:7" x14ac:dyDescent="0.3">
      <c r="A113" s="8" t="s">
        <v>362</v>
      </c>
      <c r="B113" s="9">
        <v>3348</v>
      </c>
      <c r="C113" s="9">
        <v>4395</v>
      </c>
      <c r="D113" s="9">
        <v>3736</v>
      </c>
      <c r="E113" s="9">
        <v>1047</v>
      </c>
      <c r="F113" s="9">
        <v>388</v>
      </c>
      <c r="G113" s="10">
        <v>0.104</v>
      </c>
    </row>
    <row r="114" spans="1:7" x14ac:dyDescent="0.3">
      <c r="A114" s="8" t="s">
        <v>242</v>
      </c>
      <c r="B114" s="9">
        <v>771</v>
      </c>
      <c r="C114" s="9">
        <v>1006</v>
      </c>
      <c r="D114" s="9">
        <v>855</v>
      </c>
      <c r="E114" s="9">
        <v>235</v>
      </c>
      <c r="F114" s="9">
        <v>84</v>
      </c>
      <c r="G114" s="10">
        <v>9.9000000000000005E-2</v>
      </c>
    </row>
    <row r="115" spans="1:7" x14ac:dyDescent="0.3">
      <c r="A115" s="8" t="s">
        <v>203</v>
      </c>
      <c r="B115" s="9">
        <v>939</v>
      </c>
      <c r="C115" s="9">
        <v>1186</v>
      </c>
      <c r="D115" s="9">
        <v>1008</v>
      </c>
      <c r="E115" s="9">
        <v>247</v>
      </c>
      <c r="F115" s="9">
        <v>69</v>
      </c>
      <c r="G115" s="10">
        <v>6.9000000000000006E-2</v>
      </c>
    </row>
    <row r="116" spans="1:7" x14ac:dyDescent="0.3">
      <c r="A116" s="8" t="s">
        <v>166</v>
      </c>
      <c r="B116" s="9">
        <v>1241</v>
      </c>
      <c r="C116" s="9">
        <v>1419</v>
      </c>
      <c r="D116" s="9">
        <v>1206</v>
      </c>
      <c r="E116" s="9">
        <v>178</v>
      </c>
      <c r="F116" s="9">
        <v>-34</v>
      </c>
      <c r="G116" s="10">
        <v>-2.9000000000000001E-2</v>
      </c>
    </row>
    <row r="117" spans="1:7" x14ac:dyDescent="0.3">
      <c r="A117" s="8" t="s">
        <v>379</v>
      </c>
      <c r="B117" s="9">
        <v>738</v>
      </c>
      <c r="C117" s="9">
        <v>1036</v>
      </c>
      <c r="D117" s="9">
        <v>881</v>
      </c>
      <c r="E117" s="9">
        <v>298</v>
      </c>
      <c r="F117" s="9">
        <v>142</v>
      </c>
      <c r="G117" s="10">
        <v>0.16200000000000001</v>
      </c>
    </row>
    <row r="118" spans="1:7" x14ac:dyDescent="0.3">
      <c r="A118" s="8" t="s">
        <v>204</v>
      </c>
      <c r="B118" s="9">
        <v>836</v>
      </c>
      <c r="C118" s="9">
        <v>1209</v>
      </c>
      <c r="D118" s="9">
        <v>1028</v>
      </c>
      <c r="E118" s="9">
        <v>373</v>
      </c>
      <c r="F118" s="9">
        <v>192</v>
      </c>
      <c r="G118" s="10">
        <v>0.187</v>
      </c>
    </row>
    <row r="119" spans="1:7" x14ac:dyDescent="0.3">
      <c r="A119" s="8" t="s">
        <v>264</v>
      </c>
      <c r="B119" s="9">
        <v>1078</v>
      </c>
      <c r="C119" s="9">
        <v>1726</v>
      </c>
      <c r="D119" s="9">
        <v>1467</v>
      </c>
      <c r="E119" s="9">
        <v>648</v>
      </c>
      <c r="F119" s="9">
        <v>389</v>
      </c>
      <c r="G119" s="10">
        <v>0.26500000000000001</v>
      </c>
    </row>
    <row r="120" spans="1:7" x14ac:dyDescent="0.3">
      <c r="A120" s="8" t="s">
        <v>121</v>
      </c>
      <c r="B120" s="9">
        <v>2545</v>
      </c>
      <c r="C120" s="9">
        <v>3041</v>
      </c>
      <c r="D120" s="9">
        <v>2585</v>
      </c>
      <c r="E120" s="9">
        <v>496</v>
      </c>
      <c r="F120" s="9">
        <v>40</v>
      </c>
      <c r="G120" s="10">
        <v>1.4999999999999999E-2</v>
      </c>
    </row>
    <row r="121" spans="1:7" x14ac:dyDescent="0.3">
      <c r="A121" s="8" t="s">
        <v>334</v>
      </c>
      <c r="B121" s="9">
        <v>111</v>
      </c>
      <c r="C121" s="9">
        <v>144</v>
      </c>
      <c r="D121" s="9">
        <v>122</v>
      </c>
      <c r="E121" s="9">
        <v>33</v>
      </c>
      <c r="F121" s="9">
        <v>11</v>
      </c>
      <c r="G121" s="10">
        <v>0.09</v>
      </c>
    </row>
    <row r="122" spans="1:7" x14ac:dyDescent="0.3">
      <c r="A122" s="8" t="s">
        <v>371</v>
      </c>
      <c r="B122" s="9">
        <v>3409</v>
      </c>
      <c r="C122" s="9">
        <v>4795</v>
      </c>
      <c r="D122" s="9">
        <v>4076</v>
      </c>
      <c r="E122" s="9">
        <v>1386</v>
      </c>
      <c r="F122" s="9">
        <v>667</v>
      </c>
      <c r="G122" s="10">
        <v>0.16400000000000001</v>
      </c>
    </row>
    <row r="123" spans="1:7" x14ac:dyDescent="0.3">
      <c r="A123" s="8" t="s">
        <v>233</v>
      </c>
      <c r="B123" s="9">
        <v>917</v>
      </c>
      <c r="C123" s="9">
        <v>1315</v>
      </c>
      <c r="D123" s="9">
        <v>1118</v>
      </c>
      <c r="E123" s="9">
        <v>398</v>
      </c>
      <c r="F123" s="9">
        <v>201</v>
      </c>
      <c r="G123" s="10">
        <v>0.18</v>
      </c>
    </row>
    <row r="124" spans="1:7" x14ac:dyDescent="0.3">
      <c r="A124" s="8" t="s">
        <v>79</v>
      </c>
      <c r="B124" s="9">
        <v>1459</v>
      </c>
      <c r="C124" s="9">
        <v>1741</v>
      </c>
      <c r="D124" s="9">
        <v>1480</v>
      </c>
      <c r="E124" s="9">
        <v>282</v>
      </c>
      <c r="F124" s="9">
        <v>21</v>
      </c>
      <c r="G124" s="10">
        <v>1.4E-2</v>
      </c>
    </row>
    <row r="125" spans="1:7" x14ac:dyDescent="0.3">
      <c r="A125" s="8" t="s">
        <v>205</v>
      </c>
      <c r="B125" s="9">
        <v>1233</v>
      </c>
      <c r="C125" s="9">
        <v>1496</v>
      </c>
      <c r="D125" s="9">
        <v>1272</v>
      </c>
      <c r="E125" s="9">
        <v>263</v>
      </c>
      <c r="F125" s="9">
        <v>38</v>
      </c>
      <c r="G125" s="10">
        <v>0.03</v>
      </c>
    </row>
    <row r="126" spans="1:7" x14ac:dyDescent="0.3">
      <c r="A126" s="8" t="s">
        <v>122</v>
      </c>
      <c r="B126" s="9">
        <v>787</v>
      </c>
      <c r="C126" s="9">
        <v>1137</v>
      </c>
      <c r="D126" s="9">
        <v>966</v>
      </c>
      <c r="E126" s="9">
        <v>351</v>
      </c>
      <c r="F126" s="9">
        <v>180</v>
      </c>
      <c r="G126" s="10">
        <v>0.186</v>
      </c>
    </row>
    <row r="127" spans="1:7" x14ac:dyDescent="0.3">
      <c r="A127" s="8" t="s">
        <v>259</v>
      </c>
      <c r="B127" s="9">
        <v>1107</v>
      </c>
      <c r="C127" s="9">
        <v>1648</v>
      </c>
      <c r="D127" s="9">
        <v>1401</v>
      </c>
      <c r="E127" s="9">
        <v>541</v>
      </c>
      <c r="F127" s="9">
        <v>294</v>
      </c>
      <c r="G127" s="10">
        <v>0.21</v>
      </c>
    </row>
    <row r="128" spans="1:7" x14ac:dyDescent="0.3">
      <c r="A128" s="8" t="s">
        <v>237</v>
      </c>
      <c r="B128" s="9">
        <v>3479</v>
      </c>
      <c r="C128" s="9">
        <v>4536</v>
      </c>
      <c r="D128" s="9">
        <v>3856</v>
      </c>
      <c r="E128" s="9">
        <v>1057</v>
      </c>
      <c r="F128" s="9">
        <v>377</v>
      </c>
      <c r="G128" s="10">
        <v>9.8000000000000004E-2</v>
      </c>
    </row>
    <row r="129" spans="1:7" x14ac:dyDescent="0.3">
      <c r="A129" s="8" t="s">
        <v>265</v>
      </c>
      <c r="B129" s="9">
        <v>998</v>
      </c>
      <c r="C129" s="9">
        <v>1375</v>
      </c>
      <c r="D129" s="9">
        <v>1169</v>
      </c>
      <c r="E129" s="9">
        <v>377</v>
      </c>
      <c r="F129" s="9">
        <v>171</v>
      </c>
      <c r="G129" s="10">
        <v>0.14599999999999999</v>
      </c>
    </row>
    <row r="130" spans="1:7" x14ac:dyDescent="0.3">
      <c r="A130" s="8" t="s">
        <v>266</v>
      </c>
      <c r="B130" s="9">
        <v>2833</v>
      </c>
      <c r="C130" s="9">
        <v>3492</v>
      </c>
      <c r="D130" s="9">
        <v>2968</v>
      </c>
      <c r="E130" s="9">
        <v>659</v>
      </c>
      <c r="F130" s="9">
        <v>135</v>
      </c>
      <c r="G130" s="10">
        <v>4.4999999999999998E-2</v>
      </c>
    </row>
    <row r="131" spans="1:7" x14ac:dyDescent="0.3">
      <c r="A131" s="8" t="s">
        <v>226</v>
      </c>
      <c r="B131" s="9">
        <v>1405</v>
      </c>
      <c r="C131" s="9">
        <v>1908</v>
      </c>
      <c r="D131" s="9">
        <v>1622</v>
      </c>
      <c r="E131" s="9">
        <v>503</v>
      </c>
      <c r="F131" s="9">
        <v>217</v>
      </c>
      <c r="G131" s="10">
        <v>0.13400000000000001</v>
      </c>
    </row>
    <row r="132" spans="1:7" x14ac:dyDescent="0.3">
      <c r="A132" s="8" t="s">
        <v>147</v>
      </c>
      <c r="B132" s="9">
        <v>2963</v>
      </c>
      <c r="C132" s="9">
        <v>3249</v>
      </c>
      <c r="D132" s="9">
        <v>2762</v>
      </c>
      <c r="E132" s="9">
        <v>286</v>
      </c>
      <c r="F132" s="9">
        <v>-201</v>
      </c>
      <c r="G132" s="10">
        <v>-7.2999999999999995E-2</v>
      </c>
    </row>
    <row r="133" spans="1:7" x14ac:dyDescent="0.3">
      <c r="A133" s="8" t="s">
        <v>80</v>
      </c>
      <c r="B133" s="9">
        <v>2252</v>
      </c>
      <c r="C133" s="9">
        <v>2738</v>
      </c>
      <c r="D133" s="9">
        <v>2327</v>
      </c>
      <c r="E133" s="9">
        <v>486</v>
      </c>
      <c r="F133" s="9">
        <v>75</v>
      </c>
      <c r="G133" s="10">
        <v>3.2000000000000001E-2</v>
      </c>
    </row>
    <row r="134" spans="1:7" x14ac:dyDescent="0.3">
      <c r="A134" s="8" t="s">
        <v>167</v>
      </c>
      <c r="B134" s="9">
        <v>1294</v>
      </c>
      <c r="C134" s="9">
        <v>1377</v>
      </c>
      <c r="D134" s="9">
        <v>1170</v>
      </c>
      <c r="E134" s="9">
        <v>83</v>
      </c>
      <c r="F134" s="9">
        <v>-123</v>
      </c>
      <c r="G134" s="10">
        <v>-0.105</v>
      </c>
    </row>
    <row r="135" spans="1:7" x14ac:dyDescent="0.3">
      <c r="A135" s="8" t="s">
        <v>81</v>
      </c>
      <c r="B135" s="9">
        <v>2200</v>
      </c>
      <c r="C135" s="9">
        <v>3137</v>
      </c>
      <c r="D135" s="9">
        <v>2666</v>
      </c>
      <c r="E135" s="9">
        <v>937</v>
      </c>
      <c r="F135" s="9">
        <v>467</v>
      </c>
      <c r="G135" s="10">
        <v>0.17499999999999999</v>
      </c>
    </row>
    <row r="136" spans="1:7" x14ac:dyDescent="0.3">
      <c r="A136" s="8" t="s">
        <v>168</v>
      </c>
      <c r="B136" s="9">
        <v>1145</v>
      </c>
      <c r="C136" s="9">
        <v>1297</v>
      </c>
      <c r="D136" s="9">
        <v>1102</v>
      </c>
      <c r="E136" s="9">
        <v>152</v>
      </c>
      <c r="F136" s="9">
        <v>-43</v>
      </c>
      <c r="G136" s="10">
        <v>-3.9E-2</v>
      </c>
    </row>
    <row r="137" spans="1:7" x14ac:dyDescent="0.3">
      <c r="A137" s="8" t="s">
        <v>308</v>
      </c>
      <c r="B137" s="9">
        <v>514</v>
      </c>
      <c r="C137" s="9">
        <v>674</v>
      </c>
      <c r="D137" s="9">
        <v>573</v>
      </c>
      <c r="E137" s="9">
        <v>160</v>
      </c>
      <c r="F137" s="9">
        <v>59</v>
      </c>
      <c r="G137" s="10">
        <v>0.10299999999999999</v>
      </c>
    </row>
    <row r="138" spans="1:7" x14ac:dyDescent="0.3">
      <c r="A138" s="8" t="s">
        <v>123</v>
      </c>
      <c r="B138" s="9">
        <v>1629</v>
      </c>
      <c r="C138" s="9">
        <v>2238</v>
      </c>
      <c r="D138" s="9">
        <v>1902</v>
      </c>
      <c r="E138" s="9">
        <v>608</v>
      </c>
      <c r="F138" s="9">
        <v>273</v>
      </c>
      <c r="G138" s="10">
        <v>0.14299999999999999</v>
      </c>
    </row>
    <row r="139" spans="1:7" x14ac:dyDescent="0.3">
      <c r="A139" s="8" t="s">
        <v>206</v>
      </c>
      <c r="B139" s="9">
        <v>1204</v>
      </c>
      <c r="C139" s="9">
        <v>1854</v>
      </c>
      <c r="D139" s="9">
        <v>1576</v>
      </c>
      <c r="E139" s="9">
        <v>650</v>
      </c>
      <c r="F139" s="9">
        <v>372</v>
      </c>
      <c r="G139" s="10">
        <v>0.23599999999999999</v>
      </c>
    </row>
    <row r="140" spans="1:7" x14ac:dyDescent="0.3">
      <c r="A140" s="8" t="s">
        <v>365</v>
      </c>
      <c r="B140" s="9">
        <v>1154</v>
      </c>
      <c r="C140" s="9">
        <v>2065</v>
      </c>
      <c r="D140" s="9">
        <v>1755</v>
      </c>
      <c r="E140" s="9">
        <v>911</v>
      </c>
      <c r="F140" s="9">
        <v>602</v>
      </c>
      <c r="G140" s="10">
        <v>0.34300000000000003</v>
      </c>
    </row>
    <row r="141" spans="1:7" x14ac:dyDescent="0.3">
      <c r="A141" s="8" t="s">
        <v>332</v>
      </c>
      <c r="B141" s="9">
        <v>658</v>
      </c>
      <c r="C141" s="9">
        <v>987</v>
      </c>
      <c r="D141" s="9">
        <v>839</v>
      </c>
      <c r="E141" s="9">
        <v>329</v>
      </c>
      <c r="F141" s="9">
        <v>181</v>
      </c>
      <c r="G141" s="10">
        <v>0.216</v>
      </c>
    </row>
    <row r="142" spans="1:7" x14ac:dyDescent="0.3">
      <c r="A142" s="8" t="s">
        <v>231</v>
      </c>
      <c r="B142" s="9">
        <v>1899</v>
      </c>
      <c r="C142" s="9">
        <v>2753</v>
      </c>
      <c r="D142" s="9">
        <v>2340</v>
      </c>
      <c r="E142" s="9">
        <v>854</v>
      </c>
      <c r="F142" s="9">
        <v>441</v>
      </c>
      <c r="G142" s="10">
        <v>0.188</v>
      </c>
    </row>
    <row r="143" spans="1:7" x14ac:dyDescent="0.3">
      <c r="A143" s="8" t="s">
        <v>234</v>
      </c>
      <c r="B143" s="9">
        <v>854</v>
      </c>
      <c r="C143" s="9">
        <v>1202</v>
      </c>
      <c r="D143" s="9">
        <v>1022</v>
      </c>
      <c r="E143" s="9">
        <v>348</v>
      </c>
      <c r="F143" s="9">
        <v>167</v>
      </c>
      <c r="G143" s="10">
        <v>0.16400000000000001</v>
      </c>
    </row>
    <row r="144" spans="1:7" x14ac:dyDescent="0.3">
      <c r="A144" s="8" t="s">
        <v>148</v>
      </c>
      <c r="B144" s="9">
        <v>1328</v>
      </c>
      <c r="C144" s="9">
        <v>1367</v>
      </c>
      <c r="D144" s="9">
        <v>1162</v>
      </c>
      <c r="E144" s="9">
        <v>39</v>
      </c>
      <c r="F144" s="9">
        <v>-166</v>
      </c>
      <c r="G144" s="10">
        <v>-0.14299999999999999</v>
      </c>
    </row>
    <row r="145" spans="1:7" x14ac:dyDescent="0.3">
      <c r="A145" s="8" t="s">
        <v>283</v>
      </c>
      <c r="B145" s="9">
        <v>1193</v>
      </c>
      <c r="C145" s="9">
        <v>1596</v>
      </c>
      <c r="D145" s="9">
        <v>1357</v>
      </c>
      <c r="E145" s="9">
        <v>403</v>
      </c>
      <c r="F145" s="9">
        <v>164</v>
      </c>
      <c r="G145" s="10">
        <v>0.121</v>
      </c>
    </row>
    <row r="146" spans="1:7" x14ac:dyDescent="0.3">
      <c r="A146" s="8" t="s">
        <v>82</v>
      </c>
      <c r="B146" s="9">
        <v>2125</v>
      </c>
      <c r="C146" s="9">
        <v>2719</v>
      </c>
      <c r="D146" s="9">
        <v>2311</v>
      </c>
      <c r="E146" s="9">
        <v>594</v>
      </c>
      <c r="F146" s="9">
        <v>186</v>
      </c>
      <c r="G146" s="10">
        <v>8.1000000000000003E-2</v>
      </c>
    </row>
    <row r="147" spans="1:7" x14ac:dyDescent="0.3">
      <c r="A147" s="8" t="s">
        <v>235</v>
      </c>
      <c r="B147" s="9">
        <v>1198</v>
      </c>
      <c r="C147" s="9">
        <v>1539</v>
      </c>
      <c r="D147" s="9">
        <v>1308</v>
      </c>
      <c r="E147" s="9">
        <v>341</v>
      </c>
      <c r="F147" s="9">
        <v>110</v>
      </c>
      <c r="G147" s="10">
        <v>8.4000000000000005E-2</v>
      </c>
    </row>
    <row r="148" spans="1:7" x14ac:dyDescent="0.3">
      <c r="A148" s="8" t="s">
        <v>207</v>
      </c>
      <c r="B148" s="9">
        <v>563</v>
      </c>
      <c r="C148" s="9">
        <v>861</v>
      </c>
      <c r="D148" s="9">
        <v>732</v>
      </c>
      <c r="E148" s="9">
        <v>298</v>
      </c>
      <c r="F148" s="9">
        <v>169</v>
      </c>
      <c r="G148" s="10">
        <v>0.23100000000000001</v>
      </c>
    </row>
    <row r="149" spans="1:7" x14ac:dyDescent="0.3">
      <c r="A149" s="8" t="s">
        <v>208</v>
      </c>
      <c r="B149" s="9">
        <v>2101</v>
      </c>
      <c r="C149" s="9">
        <v>2168</v>
      </c>
      <c r="D149" s="9">
        <v>1843</v>
      </c>
      <c r="E149" s="9">
        <v>67</v>
      </c>
      <c r="F149" s="9">
        <v>-259</v>
      </c>
      <c r="G149" s="10">
        <v>-0.14000000000000001</v>
      </c>
    </row>
    <row r="150" spans="1:7" x14ac:dyDescent="0.3">
      <c r="A150" s="8" t="s">
        <v>380</v>
      </c>
      <c r="B150" s="9">
        <v>720</v>
      </c>
      <c r="C150" s="9">
        <v>920</v>
      </c>
      <c r="D150" s="9">
        <v>782</v>
      </c>
      <c r="E150" s="9">
        <v>200</v>
      </c>
      <c r="F150" s="9">
        <v>62</v>
      </c>
      <c r="G150" s="10">
        <v>7.9000000000000001E-2</v>
      </c>
    </row>
    <row r="151" spans="1:7" x14ac:dyDescent="0.3">
      <c r="A151" s="8" t="s">
        <v>249</v>
      </c>
      <c r="B151" s="9">
        <v>9142</v>
      </c>
      <c r="C151" s="9">
        <v>10687</v>
      </c>
      <c r="D151" s="9">
        <v>9084</v>
      </c>
      <c r="E151" s="9">
        <v>1545</v>
      </c>
      <c r="F151" s="9">
        <v>-58</v>
      </c>
      <c r="G151" s="10">
        <v>-6.0000000000000001E-3</v>
      </c>
    </row>
    <row r="152" spans="1:7" x14ac:dyDescent="0.3">
      <c r="A152" s="8" t="s">
        <v>185</v>
      </c>
      <c r="B152" s="9">
        <v>688</v>
      </c>
      <c r="C152" s="9">
        <v>920</v>
      </c>
      <c r="D152" s="9">
        <v>782</v>
      </c>
      <c r="E152" s="9">
        <v>232</v>
      </c>
      <c r="F152" s="9">
        <v>94</v>
      </c>
      <c r="G152" s="10">
        <v>0.12</v>
      </c>
    </row>
    <row r="153" spans="1:7" x14ac:dyDescent="0.3">
      <c r="A153" s="8" t="s">
        <v>340</v>
      </c>
      <c r="B153" s="9">
        <v>1694</v>
      </c>
      <c r="C153" s="9">
        <v>2079</v>
      </c>
      <c r="D153" s="9">
        <v>1767</v>
      </c>
      <c r="E153" s="9">
        <v>385</v>
      </c>
      <c r="F153" s="9">
        <v>73</v>
      </c>
      <c r="G153" s="10">
        <v>4.2000000000000003E-2</v>
      </c>
    </row>
    <row r="154" spans="1:7" x14ac:dyDescent="0.3">
      <c r="A154" s="8" t="s">
        <v>338</v>
      </c>
      <c r="B154" s="9">
        <v>1489</v>
      </c>
      <c r="C154" s="9">
        <v>2338</v>
      </c>
      <c r="D154" s="9">
        <v>1987</v>
      </c>
      <c r="E154" s="9">
        <v>849</v>
      </c>
      <c r="F154" s="9">
        <v>498</v>
      </c>
      <c r="G154" s="10">
        <v>0.251</v>
      </c>
    </row>
    <row r="155" spans="1:7" x14ac:dyDescent="0.3">
      <c r="A155" s="8" t="s">
        <v>250</v>
      </c>
      <c r="B155" s="9">
        <v>1715</v>
      </c>
      <c r="C155" s="9">
        <v>2044</v>
      </c>
      <c r="D155" s="9">
        <v>1737</v>
      </c>
      <c r="E155" s="9">
        <v>329</v>
      </c>
      <c r="F155" s="9">
        <v>23</v>
      </c>
      <c r="G155" s="10">
        <v>1.2999999999999999E-2</v>
      </c>
    </row>
    <row r="156" spans="1:7" x14ac:dyDescent="0.3">
      <c r="A156" s="8" t="s">
        <v>137</v>
      </c>
      <c r="B156" s="9">
        <v>1232</v>
      </c>
      <c r="C156" s="9">
        <v>2028</v>
      </c>
      <c r="D156" s="9">
        <v>1724</v>
      </c>
      <c r="E156" s="9">
        <v>796</v>
      </c>
      <c r="F156" s="9">
        <v>492</v>
      </c>
      <c r="G156" s="10">
        <v>0.28599999999999998</v>
      </c>
    </row>
    <row r="157" spans="1:7" x14ac:dyDescent="0.3">
      <c r="A157" s="8" t="s">
        <v>300</v>
      </c>
      <c r="B157" s="9">
        <v>1052</v>
      </c>
      <c r="C157" s="9">
        <v>1410</v>
      </c>
      <c r="D157" s="9">
        <v>1198</v>
      </c>
      <c r="E157" s="9">
        <v>358</v>
      </c>
      <c r="F157" s="9">
        <v>146</v>
      </c>
      <c r="G157" s="10">
        <v>0.122</v>
      </c>
    </row>
    <row r="158" spans="1:7" x14ac:dyDescent="0.3">
      <c r="A158" s="8" t="s">
        <v>381</v>
      </c>
      <c r="B158" s="9">
        <v>2457</v>
      </c>
      <c r="C158" s="9">
        <v>3524</v>
      </c>
      <c r="D158" s="9">
        <v>2995</v>
      </c>
      <c r="E158" s="9">
        <v>1067</v>
      </c>
      <c r="F158" s="9">
        <v>538</v>
      </c>
      <c r="G158" s="10">
        <v>0.18</v>
      </c>
    </row>
    <row r="159" spans="1:7" x14ac:dyDescent="0.3">
      <c r="A159" s="8" t="s">
        <v>209</v>
      </c>
      <c r="B159" s="9">
        <v>1803</v>
      </c>
      <c r="C159" s="9">
        <v>2030</v>
      </c>
      <c r="D159" s="9">
        <v>1726</v>
      </c>
      <c r="E159" s="9">
        <v>227</v>
      </c>
      <c r="F159" s="9">
        <v>-78</v>
      </c>
      <c r="G159" s="10">
        <v>-4.4999999999999998E-2</v>
      </c>
    </row>
    <row r="160" spans="1:7" x14ac:dyDescent="0.3">
      <c r="A160" s="8" t="s">
        <v>243</v>
      </c>
      <c r="B160" s="9">
        <v>838</v>
      </c>
      <c r="C160" s="9">
        <v>1069</v>
      </c>
      <c r="D160" s="9">
        <v>909</v>
      </c>
      <c r="E160" s="9">
        <v>231</v>
      </c>
      <c r="F160" s="9">
        <v>71</v>
      </c>
      <c r="G160" s="10">
        <v>7.8E-2</v>
      </c>
    </row>
    <row r="161" spans="1:7" x14ac:dyDescent="0.3">
      <c r="A161" s="8" t="s">
        <v>301</v>
      </c>
      <c r="B161" s="9">
        <v>1566</v>
      </c>
      <c r="C161" s="9">
        <v>2323</v>
      </c>
      <c r="D161" s="9">
        <v>1975</v>
      </c>
      <c r="E161" s="9">
        <v>757</v>
      </c>
      <c r="F161" s="9">
        <v>409</v>
      </c>
      <c r="G161" s="10">
        <v>0.20699999999999999</v>
      </c>
    </row>
    <row r="162" spans="1:7" x14ac:dyDescent="0.3">
      <c r="A162" s="8" t="s">
        <v>291</v>
      </c>
      <c r="B162" s="9">
        <v>1519</v>
      </c>
      <c r="C162" s="9">
        <v>2251</v>
      </c>
      <c r="D162" s="9">
        <v>1913</v>
      </c>
      <c r="E162" s="9">
        <v>732</v>
      </c>
      <c r="F162" s="9">
        <v>394</v>
      </c>
      <c r="G162" s="10">
        <v>0.20599999999999999</v>
      </c>
    </row>
    <row r="163" spans="1:7" x14ac:dyDescent="0.3">
      <c r="A163" s="8" t="s">
        <v>429</v>
      </c>
      <c r="B163" s="9">
        <v>1034</v>
      </c>
      <c r="C163" s="9">
        <v>1613</v>
      </c>
      <c r="D163" s="9">
        <v>1371</v>
      </c>
      <c r="E163" s="9">
        <v>579</v>
      </c>
      <c r="F163" s="9">
        <v>337</v>
      </c>
      <c r="G163" s="10">
        <v>0.246</v>
      </c>
    </row>
    <row r="164" spans="1:7" x14ac:dyDescent="0.3">
      <c r="A164" s="8" t="s">
        <v>251</v>
      </c>
      <c r="B164" s="9">
        <v>682</v>
      </c>
      <c r="C164" s="9">
        <v>663</v>
      </c>
      <c r="D164" s="9">
        <v>564</v>
      </c>
      <c r="E164" s="9">
        <v>-19</v>
      </c>
      <c r="F164" s="9">
        <v>-119</v>
      </c>
      <c r="G164" s="10">
        <v>-0.21099999999999999</v>
      </c>
    </row>
    <row r="165" spans="1:7" x14ac:dyDescent="0.3">
      <c r="A165" s="8" t="s">
        <v>190</v>
      </c>
      <c r="B165" s="9">
        <v>1341</v>
      </c>
      <c r="C165" s="9">
        <v>1609</v>
      </c>
      <c r="D165" s="9">
        <v>1368</v>
      </c>
      <c r="E165" s="9">
        <v>268</v>
      </c>
      <c r="F165" s="9">
        <v>26</v>
      </c>
      <c r="G165" s="10">
        <v>1.9E-2</v>
      </c>
    </row>
    <row r="166" spans="1:7" x14ac:dyDescent="0.3">
      <c r="A166" s="8" t="s">
        <v>354</v>
      </c>
      <c r="B166" s="9">
        <v>1876</v>
      </c>
      <c r="C166" s="9">
        <v>2264</v>
      </c>
      <c r="D166" s="9">
        <v>1924</v>
      </c>
      <c r="E166" s="9">
        <v>388</v>
      </c>
      <c r="F166" s="9">
        <v>49</v>
      </c>
      <c r="G166" s="10">
        <v>2.5000000000000001E-2</v>
      </c>
    </row>
    <row r="167" spans="1:7" x14ac:dyDescent="0.3">
      <c r="A167" s="8" t="s">
        <v>210</v>
      </c>
      <c r="B167" s="9">
        <v>10491</v>
      </c>
      <c r="C167" s="9">
        <v>12860</v>
      </c>
      <c r="D167" s="9">
        <v>10931</v>
      </c>
      <c r="E167" s="9">
        <v>2369</v>
      </c>
      <c r="F167" s="9">
        <v>440</v>
      </c>
      <c r="G167" s="10">
        <v>0.04</v>
      </c>
    </row>
    <row r="168" spans="1:7" x14ac:dyDescent="0.3">
      <c r="A168" s="8" t="s">
        <v>268</v>
      </c>
      <c r="B168" s="9">
        <v>885</v>
      </c>
      <c r="C168" s="9">
        <v>1170</v>
      </c>
      <c r="D168" s="9">
        <v>995</v>
      </c>
      <c r="E168" s="9">
        <v>285</v>
      </c>
      <c r="F168" s="9">
        <v>109</v>
      </c>
      <c r="G168" s="10">
        <v>0.11</v>
      </c>
    </row>
    <row r="169" spans="1:7" x14ac:dyDescent="0.3">
      <c r="A169" s="8" t="s">
        <v>169</v>
      </c>
      <c r="B169" s="9">
        <v>1453</v>
      </c>
      <c r="C169" s="9">
        <v>1522</v>
      </c>
      <c r="D169" s="9">
        <v>1294</v>
      </c>
      <c r="E169" s="9">
        <v>69</v>
      </c>
      <c r="F169" s="9">
        <v>-159</v>
      </c>
      <c r="G169" s="10">
        <v>-0.123</v>
      </c>
    </row>
    <row r="170" spans="1:7" x14ac:dyDescent="0.3">
      <c r="A170" s="8" t="s">
        <v>104</v>
      </c>
      <c r="B170" s="9">
        <v>3557</v>
      </c>
      <c r="C170" s="9">
        <v>3834</v>
      </c>
      <c r="D170" s="9">
        <v>3259</v>
      </c>
      <c r="E170" s="9">
        <v>277</v>
      </c>
      <c r="F170" s="9">
        <v>-298</v>
      </c>
      <c r="G170" s="10">
        <v>-9.0999999999999998E-2</v>
      </c>
    </row>
    <row r="171" spans="1:7" x14ac:dyDescent="0.3">
      <c r="A171" s="8" t="s">
        <v>335</v>
      </c>
      <c r="B171" s="9">
        <v>511</v>
      </c>
      <c r="C171" s="9">
        <v>788</v>
      </c>
      <c r="D171" s="9">
        <v>670</v>
      </c>
      <c r="E171" s="9">
        <v>277</v>
      </c>
      <c r="F171" s="9">
        <v>159</v>
      </c>
      <c r="G171" s="10">
        <v>0.23699999999999999</v>
      </c>
    </row>
    <row r="172" spans="1:7" x14ac:dyDescent="0.3">
      <c r="A172" s="8" t="s">
        <v>328</v>
      </c>
      <c r="B172" s="9">
        <v>2426</v>
      </c>
      <c r="C172" s="9">
        <v>3030</v>
      </c>
      <c r="D172" s="9">
        <v>2576</v>
      </c>
      <c r="E172" s="9">
        <v>604</v>
      </c>
      <c r="F172" s="9">
        <v>149</v>
      </c>
      <c r="G172" s="10">
        <v>5.8000000000000003E-2</v>
      </c>
    </row>
    <row r="173" spans="1:7" x14ac:dyDescent="0.3">
      <c r="A173" s="8" t="s">
        <v>124</v>
      </c>
      <c r="B173" s="9">
        <v>1329</v>
      </c>
      <c r="C173" s="9">
        <v>2260</v>
      </c>
      <c r="D173" s="9">
        <v>1921</v>
      </c>
      <c r="E173" s="9">
        <v>931</v>
      </c>
      <c r="F173" s="9">
        <v>592</v>
      </c>
      <c r="G173" s="10">
        <v>0.308</v>
      </c>
    </row>
    <row r="174" spans="1:7" x14ac:dyDescent="0.3">
      <c r="A174" s="8" t="s">
        <v>186</v>
      </c>
      <c r="B174" s="9">
        <v>407</v>
      </c>
      <c r="C174" s="9">
        <v>545</v>
      </c>
      <c r="D174" s="9">
        <v>463</v>
      </c>
      <c r="E174" s="9">
        <v>138</v>
      </c>
      <c r="F174" s="9">
        <v>56</v>
      </c>
      <c r="G174" s="10">
        <v>0.122</v>
      </c>
    </row>
    <row r="175" spans="1:7" x14ac:dyDescent="0.3">
      <c r="A175" s="8" t="s">
        <v>83</v>
      </c>
      <c r="B175" s="9">
        <v>893</v>
      </c>
      <c r="C175" s="9">
        <v>1299</v>
      </c>
      <c r="D175" s="9">
        <v>1104</v>
      </c>
      <c r="E175" s="9">
        <v>405</v>
      </c>
      <c r="F175" s="9">
        <v>211</v>
      </c>
      <c r="G175" s="10">
        <v>0.191</v>
      </c>
    </row>
    <row r="176" spans="1:7" x14ac:dyDescent="0.3">
      <c r="A176" s="8" t="s">
        <v>218</v>
      </c>
      <c r="B176" s="9">
        <v>438</v>
      </c>
      <c r="C176" s="9">
        <v>642</v>
      </c>
      <c r="D176" s="9">
        <v>546</v>
      </c>
      <c r="E176" s="9">
        <v>205</v>
      </c>
      <c r="F176" s="9">
        <v>108</v>
      </c>
      <c r="G176" s="10">
        <v>0.19800000000000001</v>
      </c>
    </row>
    <row r="177" spans="1:7" x14ac:dyDescent="0.3">
      <c r="A177" s="8" t="s">
        <v>317</v>
      </c>
      <c r="B177" s="9">
        <v>2518</v>
      </c>
      <c r="C177" s="9">
        <v>3199</v>
      </c>
      <c r="D177" s="9">
        <v>2719</v>
      </c>
      <c r="E177" s="9">
        <v>681</v>
      </c>
      <c r="F177" s="9">
        <v>201</v>
      </c>
      <c r="G177" s="10">
        <v>7.3999999999999996E-2</v>
      </c>
    </row>
    <row r="178" spans="1:7" x14ac:dyDescent="0.3">
      <c r="A178" s="8" t="s">
        <v>341</v>
      </c>
      <c r="B178" s="9">
        <v>4411</v>
      </c>
      <c r="C178" s="9">
        <v>5270</v>
      </c>
      <c r="D178" s="9">
        <v>4480</v>
      </c>
      <c r="E178" s="9">
        <v>859</v>
      </c>
      <c r="F178" s="9">
        <v>68</v>
      </c>
      <c r="G178" s="10">
        <v>1.4999999999999999E-2</v>
      </c>
    </row>
    <row r="179" spans="1:7" x14ac:dyDescent="0.3">
      <c r="A179" s="8" t="s">
        <v>366</v>
      </c>
      <c r="B179" s="9">
        <v>3491</v>
      </c>
      <c r="C179" s="9">
        <v>4177</v>
      </c>
      <c r="D179" s="9">
        <v>3550</v>
      </c>
      <c r="E179" s="9">
        <v>686</v>
      </c>
      <c r="F179" s="9">
        <v>60</v>
      </c>
      <c r="G179" s="10">
        <v>1.7000000000000001E-2</v>
      </c>
    </row>
    <row r="180" spans="1:7" x14ac:dyDescent="0.3">
      <c r="A180" s="8" t="s">
        <v>170</v>
      </c>
      <c r="B180" s="9">
        <v>2331</v>
      </c>
      <c r="C180" s="9">
        <v>2339</v>
      </c>
      <c r="D180" s="9">
        <v>1988</v>
      </c>
      <c r="E180" s="9">
        <v>8</v>
      </c>
      <c r="F180" s="9">
        <v>-343</v>
      </c>
      <c r="G180" s="10">
        <v>-0.17199999999999999</v>
      </c>
    </row>
    <row r="181" spans="1:7" x14ac:dyDescent="0.3">
      <c r="A181" s="8" t="s">
        <v>236</v>
      </c>
      <c r="B181" s="9">
        <v>286</v>
      </c>
      <c r="C181" s="9">
        <v>468</v>
      </c>
      <c r="D181" s="9">
        <v>398</v>
      </c>
      <c r="E181" s="9">
        <v>182</v>
      </c>
      <c r="F181" s="9">
        <v>112</v>
      </c>
      <c r="G181" s="10">
        <v>0.28100000000000003</v>
      </c>
    </row>
    <row r="182" spans="1:7" x14ac:dyDescent="0.3">
      <c r="A182" s="8" t="s">
        <v>211</v>
      </c>
      <c r="B182" s="9">
        <v>1630</v>
      </c>
      <c r="C182" s="9">
        <v>1840</v>
      </c>
      <c r="D182" s="9">
        <v>1564</v>
      </c>
      <c r="E182" s="9">
        <v>210</v>
      </c>
      <c r="F182" s="9">
        <v>-66</v>
      </c>
      <c r="G182" s="10">
        <v>-4.2000000000000003E-2</v>
      </c>
    </row>
    <row r="183" spans="1:7" x14ac:dyDescent="0.3">
      <c r="A183" s="8" t="s">
        <v>355</v>
      </c>
      <c r="B183" s="9">
        <v>1459</v>
      </c>
      <c r="C183" s="9">
        <v>2041</v>
      </c>
      <c r="D183" s="9">
        <v>1735</v>
      </c>
      <c r="E183" s="9">
        <v>582</v>
      </c>
      <c r="F183" s="9">
        <v>276</v>
      </c>
      <c r="G183" s="10">
        <v>0.159</v>
      </c>
    </row>
    <row r="184" spans="1:7" x14ac:dyDescent="0.3">
      <c r="A184" s="8" t="s">
        <v>336</v>
      </c>
      <c r="B184" s="9">
        <v>1064</v>
      </c>
      <c r="C184" s="9">
        <v>1142</v>
      </c>
      <c r="D184" s="9">
        <v>971</v>
      </c>
      <c r="E184" s="9">
        <v>78</v>
      </c>
      <c r="F184" s="9">
        <v>-93</v>
      </c>
      <c r="G184" s="10">
        <v>-9.6000000000000002E-2</v>
      </c>
    </row>
    <row r="185" spans="1:7" x14ac:dyDescent="0.3">
      <c r="A185" s="8" t="s">
        <v>367</v>
      </c>
      <c r="B185" s="9">
        <v>2008</v>
      </c>
      <c r="C185" s="9">
        <v>2991</v>
      </c>
      <c r="D185" s="9">
        <v>2542</v>
      </c>
      <c r="E185" s="9">
        <v>983</v>
      </c>
      <c r="F185" s="9">
        <v>534</v>
      </c>
      <c r="G185" s="10">
        <v>0.21</v>
      </c>
    </row>
    <row r="186" spans="1:7" x14ac:dyDescent="0.3">
      <c r="A186" s="8" t="s">
        <v>385</v>
      </c>
      <c r="B186" s="9">
        <v>3856</v>
      </c>
      <c r="C186" s="9">
        <v>5234</v>
      </c>
      <c r="D186" s="9">
        <v>4449</v>
      </c>
      <c r="E186" s="9">
        <v>1378</v>
      </c>
      <c r="F186" s="9">
        <v>593</v>
      </c>
      <c r="G186" s="10">
        <v>0.13300000000000001</v>
      </c>
    </row>
    <row r="187" spans="1:7" x14ac:dyDescent="0.3">
      <c r="A187" s="8" t="s">
        <v>171</v>
      </c>
      <c r="B187" s="9">
        <v>1515</v>
      </c>
      <c r="C187" s="9">
        <v>1788</v>
      </c>
      <c r="D187" s="9">
        <v>1520</v>
      </c>
      <c r="E187" s="9">
        <v>273</v>
      </c>
      <c r="F187" s="9">
        <v>5</v>
      </c>
      <c r="G187" s="10">
        <v>3.0000000000000001E-3</v>
      </c>
    </row>
    <row r="188" spans="1:7" x14ac:dyDescent="0.3">
      <c r="A188" s="8" t="s">
        <v>309</v>
      </c>
      <c r="B188" s="9">
        <v>1925</v>
      </c>
      <c r="C188" s="9">
        <v>2758</v>
      </c>
      <c r="D188" s="9">
        <v>2344</v>
      </c>
      <c r="E188" s="9">
        <v>833</v>
      </c>
      <c r="F188" s="9">
        <v>419</v>
      </c>
      <c r="G188" s="10">
        <v>0.17899999999999999</v>
      </c>
    </row>
    <row r="189" spans="1:7" x14ac:dyDescent="0.3">
      <c r="A189" s="8" t="s">
        <v>98</v>
      </c>
      <c r="B189" s="9">
        <v>1508</v>
      </c>
      <c r="C189" s="9">
        <v>2138</v>
      </c>
      <c r="D189" s="9">
        <v>1817</v>
      </c>
      <c r="E189" s="9">
        <v>630</v>
      </c>
      <c r="F189" s="9">
        <v>309</v>
      </c>
      <c r="G189" s="10">
        <v>0.17</v>
      </c>
    </row>
    <row r="190" spans="1:7" x14ac:dyDescent="0.3">
      <c r="A190" s="8" t="s">
        <v>105</v>
      </c>
      <c r="B190" s="9">
        <v>9824</v>
      </c>
      <c r="C190" s="9">
        <v>11001</v>
      </c>
      <c r="D190" s="9">
        <v>9351</v>
      </c>
      <c r="E190" s="9">
        <v>1177</v>
      </c>
      <c r="F190" s="9">
        <v>-473</v>
      </c>
      <c r="G190" s="10">
        <v>-5.0999999999999997E-2</v>
      </c>
    </row>
    <row r="191" spans="1:7" x14ac:dyDescent="0.3">
      <c r="A191" s="8" t="s">
        <v>125</v>
      </c>
      <c r="B191" s="9">
        <v>853</v>
      </c>
      <c r="C191" s="9">
        <v>1377</v>
      </c>
      <c r="D191" s="9">
        <v>1170</v>
      </c>
      <c r="E191" s="9">
        <v>524</v>
      </c>
      <c r="F191" s="9">
        <v>317</v>
      </c>
      <c r="G191" s="10">
        <v>0.27100000000000002</v>
      </c>
    </row>
    <row r="192" spans="1:7" x14ac:dyDescent="0.3">
      <c r="A192" s="8" t="s">
        <v>172</v>
      </c>
      <c r="B192" s="9">
        <v>2447</v>
      </c>
      <c r="C192" s="9">
        <v>2840</v>
      </c>
      <c r="D192" s="9">
        <v>2414</v>
      </c>
      <c r="E192" s="9">
        <v>393</v>
      </c>
      <c r="F192" s="9">
        <v>-33</v>
      </c>
      <c r="G192" s="10">
        <v>-1.4E-2</v>
      </c>
    </row>
    <row r="193" spans="1:7" x14ac:dyDescent="0.3">
      <c r="A193" s="8" t="s">
        <v>318</v>
      </c>
      <c r="B193" s="9">
        <v>1447</v>
      </c>
      <c r="C193" s="9">
        <v>1779</v>
      </c>
      <c r="D193" s="9">
        <v>1512</v>
      </c>
      <c r="E193" s="9">
        <v>332</v>
      </c>
      <c r="F193" s="9">
        <v>65</v>
      </c>
      <c r="G193" s="10">
        <v>4.2999999999999997E-2</v>
      </c>
    </row>
    <row r="194" spans="1:7" x14ac:dyDescent="0.3">
      <c r="A194" s="8" t="s">
        <v>252</v>
      </c>
      <c r="B194" s="9">
        <v>3554</v>
      </c>
      <c r="C194" s="9">
        <v>4535</v>
      </c>
      <c r="D194" s="9">
        <v>3855</v>
      </c>
      <c r="E194" s="9">
        <v>981</v>
      </c>
      <c r="F194" s="9">
        <v>301</v>
      </c>
      <c r="G194" s="10">
        <v>7.8E-2</v>
      </c>
    </row>
    <row r="195" spans="1:7" x14ac:dyDescent="0.3">
      <c r="A195" s="8" t="s">
        <v>173</v>
      </c>
      <c r="B195" s="9">
        <v>1803</v>
      </c>
      <c r="C195" s="9">
        <v>1765</v>
      </c>
      <c r="D195" s="9">
        <v>1500</v>
      </c>
      <c r="E195" s="9">
        <v>-38</v>
      </c>
      <c r="F195" s="9">
        <v>-303</v>
      </c>
      <c r="G195" s="10">
        <v>-0.20200000000000001</v>
      </c>
    </row>
    <row r="196" spans="1:7" x14ac:dyDescent="0.3">
      <c r="A196" s="8" t="s">
        <v>319</v>
      </c>
      <c r="B196" s="9">
        <v>2924</v>
      </c>
      <c r="C196" s="9">
        <v>3502</v>
      </c>
      <c r="D196" s="9">
        <v>2977</v>
      </c>
      <c r="E196" s="9">
        <v>578</v>
      </c>
      <c r="F196" s="9">
        <v>53</v>
      </c>
      <c r="G196" s="10">
        <v>1.7999999999999999E-2</v>
      </c>
    </row>
    <row r="197" spans="1:7" x14ac:dyDescent="0.3">
      <c r="A197" s="8" t="s">
        <v>126</v>
      </c>
      <c r="B197" s="9">
        <v>740</v>
      </c>
      <c r="C197" s="9">
        <v>1206</v>
      </c>
      <c r="D197" s="9">
        <v>1025</v>
      </c>
      <c r="E197" s="9">
        <v>466</v>
      </c>
      <c r="F197" s="9">
        <v>285</v>
      </c>
      <c r="G197" s="10">
        <v>0.27800000000000002</v>
      </c>
    </row>
    <row r="198" spans="1:7" x14ac:dyDescent="0.3">
      <c r="A198" s="8" t="s">
        <v>238</v>
      </c>
      <c r="B198" s="9">
        <v>130</v>
      </c>
      <c r="C198" s="9">
        <v>169</v>
      </c>
      <c r="D198" s="9">
        <v>144</v>
      </c>
      <c r="E198" s="9">
        <v>39</v>
      </c>
      <c r="F198" s="9">
        <v>14</v>
      </c>
      <c r="G198" s="10">
        <v>9.6000000000000002E-2</v>
      </c>
    </row>
    <row r="199" spans="1:7" x14ac:dyDescent="0.3">
      <c r="A199" s="8" t="s">
        <v>273</v>
      </c>
      <c r="B199" s="9">
        <v>1186</v>
      </c>
      <c r="C199" s="9">
        <v>1498</v>
      </c>
      <c r="D199" s="9">
        <v>1273</v>
      </c>
      <c r="E199" s="9">
        <v>312</v>
      </c>
      <c r="F199" s="9">
        <v>87</v>
      </c>
      <c r="G199" s="10">
        <v>6.8000000000000005E-2</v>
      </c>
    </row>
    <row r="200" spans="1:7" x14ac:dyDescent="0.3">
      <c r="A200" s="8" t="s">
        <v>260</v>
      </c>
      <c r="B200" s="9">
        <v>1052</v>
      </c>
      <c r="C200" s="9">
        <v>2020</v>
      </c>
      <c r="D200" s="9">
        <v>1717</v>
      </c>
      <c r="E200" s="9">
        <v>968</v>
      </c>
      <c r="F200" s="9">
        <v>665</v>
      </c>
      <c r="G200" s="10">
        <v>0.38700000000000001</v>
      </c>
    </row>
    <row r="201" spans="1:7" x14ac:dyDescent="0.3">
      <c r="A201" s="8" t="s">
        <v>320</v>
      </c>
      <c r="B201" s="9">
        <v>648</v>
      </c>
      <c r="C201" s="9">
        <v>736</v>
      </c>
      <c r="D201" s="9">
        <v>626</v>
      </c>
      <c r="E201" s="9">
        <v>88</v>
      </c>
      <c r="F201" s="9">
        <v>-23</v>
      </c>
      <c r="G201" s="10">
        <v>-3.6999999999999998E-2</v>
      </c>
    </row>
    <row r="202" spans="1:7" x14ac:dyDescent="0.3">
      <c r="A202" s="8" t="s">
        <v>127</v>
      </c>
      <c r="B202" s="9">
        <v>3176</v>
      </c>
      <c r="C202" s="9">
        <v>4822</v>
      </c>
      <c r="D202" s="9">
        <v>4099</v>
      </c>
      <c r="E202" s="9">
        <v>1646</v>
      </c>
      <c r="F202" s="9">
        <v>922</v>
      </c>
      <c r="G202" s="10">
        <v>0.22500000000000001</v>
      </c>
    </row>
    <row r="203" spans="1:7" x14ac:dyDescent="0.3">
      <c r="A203" s="8" t="s">
        <v>269</v>
      </c>
      <c r="B203" s="9">
        <v>1146</v>
      </c>
      <c r="C203" s="9">
        <v>1306</v>
      </c>
      <c r="D203" s="9">
        <v>1110</v>
      </c>
      <c r="E203" s="9">
        <v>160</v>
      </c>
      <c r="F203" s="9">
        <v>-36</v>
      </c>
      <c r="G203" s="10">
        <v>-3.3000000000000002E-2</v>
      </c>
    </row>
    <row r="204" spans="1:7" x14ac:dyDescent="0.3">
      <c r="A204" s="8" t="s">
        <v>84</v>
      </c>
      <c r="B204" s="9">
        <v>2388</v>
      </c>
      <c r="C204" s="9">
        <v>2923</v>
      </c>
      <c r="D204" s="9">
        <v>2485</v>
      </c>
      <c r="E204" s="9">
        <v>535</v>
      </c>
      <c r="F204" s="9">
        <v>97</v>
      </c>
      <c r="G204" s="10">
        <v>3.9E-2</v>
      </c>
    </row>
    <row r="205" spans="1:7" x14ac:dyDescent="0.3">
      <c r="A205" s="8" t="s">
        <v>321</v>
      </c>
      <c r="B205" s="9">
        <v>1177</v>
      </c>
      <c r="C205" s="9">
        <v>1563</v>
      </c>
      <c r="D205" s="9">
        <v>1329</v>
      </c>
      <c r="E205" s="9">
        <v>386</v>
      </c>
      <c r="F205" s="9">
        <v>152</v>
      </c>
      <c r="G205" s="10">
        <v>0.114</v>
      </c>
    </row>
    <row r="206" spans="1:7" x14ac:dyDescent="0.3">
      <c r="A206" s="8" t="s">
        <v>85</v>
      </c>
      <c r="B206" s="9">
        <v>1036</v>
      </c>
      <c r="C206" s="9">
        <v>1384</v>
      </c>
      <c r="D206" s="9">
        <v>1176</v>
      </c>
      <c r="E206" s="9">
        <v>348</v>
      </c>
      <c r="F206" s="9">
        <v>140</v>
      </c>
      <c r="G206" s="10">
        <v>0.11899999999999999</v>
      </c>
    </row>
    <row r="207" spans="1:7" x14ac:dyDescent="0.3">
      <c r="A207" s="8" t="s">
        <v>356</v>
      </c>
      <c r="B207" s="9">
        <v>690</v>
      </c>
      <c r="C207" s="9">
        <v>931</v>
      </c>
      <c r="D207" s="9">
        <v>791</v>
      </c>
      <c r="E207" s="9">
        <v>240</v>
      </c>
      <c r="F207" s="9">
        <v>101</v>
      </c>
      <c r="G207" s="10">
        <v>0.127</v>
      </c>
    </row>
    <row r="208" spans="1:7" x14ac:dyDescent="0.3">
      <c r="A208" s="8" t="s">
        <v>284</v>
      </c>
      <c r="B208" s="9">
        <v>717</v>
      </c>
      <c r="C208" s="9">
        <v>927</v>
      </c>
      <c r="D208" s="9">
        <v>788</v>
      </c>
      <c r="E208" s="9">
        <v>210</v>
      </c>
      <c r="F208" s="9">
        <v>71</v>
      </c>
      <c r="G208" s="10">
        <v>0.09</v>
      </c>
    </row>
    <row r="209" spans="1:7" x14ac:dyDescent="0.3">
      <c r="A209" s="8" t="s">
        <v>106</v>
      </c>
      <c r="B209" s="9">
        <v>2348</v>
      </c>
      <c r="C209" s="9">
        <v>2983</v>
      </c>
      <c r="D209" s="9">
        <v>2536</v>
      </c>
      <c r="E209" s="9">
        <v>635</v>
      </c>
      <c r="F209" s="9">
        <v>188</v>
      </c>
      <c r="G209" s="10">
        <v>7.3999999999999996E-2</v>
      </c>
    </row>
    <row r="210" spans="1:7" x14ac:dyDescent="0.3">
      <c r="A210" s="8" t="s">
        <v>292</v>
      </c>
      <c r="B210" s="9">
        <v>4021</v>
      </c>
      <c r="C210" s="9">
        <v>4638</v>
      </c>
      <c r="D210" s="9">
        <v>3942</v>
      </c>
      <c r="E210" s="9">
        <v>617</v>
      </c>
      <c r="F210" s="9">
        <v>-79</v>
      </c>
      <c r="G210" s="10">
        <v>-0.02</v>
      </c>
    </row>
    <row r="211" spans="1:7" x14ac:dyDescent="0.3">
      <c r="A211" s="8" t="s">
        <v>128</v>
      </c>
      <c r="B211" s="9">
        <v>1155</v>
      </c>
      <c r="C211" s="9">
        <v>2130</v>
      </c>
      <c r="D211" s="9">
        <v>1811</v>
      </c>
      <c r="E211" s="9">
        <v>975</v>
      </c>
      <c r="F211" s="9">
        <v>655</v>
      </c>
      <c r="G211" s="10">
        <v>0.36199999999999999</v>
      </c>
    </row>
    <row r="212" spans="1:7" x14ac:dyDescent="0.3">
      <c r="A212" s="8" t="s">
        <v>261</v>
      </c>
      <c r="B212" s="9">
        <v>5826</v>
      </c>
      <c r="C212" s="9">
        <v>8167</v>
      </c>
      <c r="D212" s="9">
        <v>6942</v>
      </c>
      <c r="E212" s="9">
        <v>2341</v>
      </c>
      <c r="F212" s="9">
        <v>1116</v>
      </c>
      <c r="G212" s="10">
        <v>0.161</v>
      </c>
    </row>
    <row r="213" spans="1:7" x14ac:dyDescent="0.3">
      <c r="A213" s="8" t="s">
        <v>322</v>
      </c>
      <c r="B213" s="9">
        <v>1342</v>
      </c>
      <c r="C213" s="9">
        <v>2255</v>
      </c>
      <c r="D213" s="9">
        <v>1917</v>
      </c>
      <c r="E213" s="9">
        <v>913</v>
      </c>
      <c r="F213" s="9">
        <v>575</v>
      </c>
      <c r="G213" s="10">
        <v>0.3</v>
      </c>
    </row>
    <row r="214" spans="1:7" x14ac:dyDescent="0.3">
      <c r="A214" s="8" t="s">
        <v>227</v>
      </c>
      <c r="B214" s="9">
        <v>1958</v>
      </c>
      <c r="C214" s="9">
        <v>2736</v>
      </c>
      <c r="D214" s="9">
        <v>2326</v>
      </c>
      <c r="E214" s="9">
        <v>778</v>
      </c>
      <c r="F214" s="9">
        <v>368</v>
      </c>
      <c r="G214" s="10">
        <v>0.158</v>
      </c>
    </row>
    <row r="215" spans="1:7" x14ac:dyDescent="0.3">
      <c r="A215" s="8" t="s">
        <v>274</v>
      </c>
      <c r="B215" s="9">
        <v>763</v>
      </c>
      <c r="C215" s="9">
        <v>1034</v>
      </c>
      <c r="D215" s="9">
        <v>879</v>
      </c>
      <c r="E215" s="9">
        <v>271</v>
      </c>
      <c r="F215" s="9">
        <v>116</v>
      </c>
      <c r="G215" s="10">
        <v>0.13200000000000001</v>
      </c>
    </row>
    <row r="216" spans="1:7" x14ac:dyDescent="0.3">
      <c r="A216" s="8" t="s">
        <v>174</v>
      </c>
      <c r="B216" s="9">
        <v>1585</v>
      </c>
      <c r="C216" s="9">
        <v>2191</v>
      </c>
      <c r="D216" s="9">
        <v>1862</v>
      </c>
      <c r="E216" s="9">
        <v>606</v>
      </c>
      <c r="F216" s="9">
        <v>277</v>
      </c>
      <c r="G216" s="10">
        <v>0.14899999999999999</v>
      </c>
    </row>
    <row r="217" spans="1:7" x14ac:dyDescent="0.3">
      <c r="A217" s="8" t="s">
        <v>333</v>
      </c>
      <c r="B217" s="9">
        <v>441</v>
      </c>
      <c r="C217" s="9">
        <v>639</v>
      </c>
      <c r="D217" s="9">
        <v>543</v>
      </c>
      <c r="E217" s="9">
        <v>198</v>
      </c>
      <c r="F217" s="9">
        <v>102</v>
      </c>
      <c r="G217" s="10">
        <v>0.187</v>
      </c>
    </row>
    <row r="218" spans="1:7" x14ac:dyDescent="0.3">
      <c r="A218" s="8" t="s">
        <v>262</v>
      </c>
      <c r="B218" s="9">
        <v>746</v>
      </c>
      <c r="C218" s="9">
        <v>1090</v>
      </c>
      <c r="D218" s="9">
        <v>927</v>
      </c>
      <c r="E218" s="9">
        <v>344</v>
      </c>
      <c r="F218" s="9">
        <v>180</v>
      </c>
      <c r="G218" s="10">
        <v>0.19500000000000001</v>
      </c>
    </row>
    <row r="219" spans="1:7" x14ac:dyDescent="0.3">
      <c r="A219" s="8" t="s">
        <v>139</v>
      </c>
      <c r="B219" s="9">
        <v>791</v>
      </c>
      <c r="C219" s="9">
        <v>1032</v>
      </c>
      <c r="D219" s="9">
        <v>877</v>
      </c>
      <c r="E219" s="9">
        <v>241</v>
      </c>
      <c r="F219" s="9">
        <v>87</v>
      </c>
      <c r="G219" s="10">
        <v>9.9000000000000005E-2</v>
      </c>
    </row>
    <row r="220" spans="1:7" x14ac:dyDescent="0.3">
      <c r="A220" s="8" t="s">
        <v>212</v>
      </c>
      <c r="B220" s="9">
        <v>1210</v>
      </c>
      <c r="C220" s="9">
        <v>1680</v>
      </c>
      <c r="D220" s="9">
        <v>1428</v>
      </c>
      <c r="E220" s="9">
        <v>470</v>
      </c>
      <c r="F220" s="9">
        <v>218</v>
      </c>
      <c r="G220" s="10">
        <v>0.153</v>
      </c>
    </row>
    <row r="221" spans="1:7" x14ac:dyDescent="0.3">
      <c r="A221" s="8" t="s">
        <v>430</v>
      </c>
      <c r="B221" s="9">
        <v>1894</v>
      </c>
      <c r="C221" s="9">
        <v>3202</v>
      </c>
      <c r="D221" s="9">
        <v>2722</v>
      </c>
      <c r="E221" s="9">
        <v>1308</v>
      </c>
      <c r="F221" s="9">
        <v>827</v>
      </c>
      <c r="G221" s="10">
        <v>0.30399999999999999</v>
      </c>
    </row>
    <row r="222" spans="1:7" x14ac:dyDescent="0.3">
      <c r="A222" s="8" t="s">
        <v>129</v>
      </c>
      <c r="B222" s="9">
        <v>1266</v>
      </c>
      <c r="C222" s="9">
        <v>1648</v>
      </c>
      <c r="D222" s="9">
        <v>1401</v>
      </c>
      <c r="E222" s="9">
        <v>382</v>
      </c>
      <c r="F222" s="9">
        <v>135</v>
      </c>
      <c r="G222" s="10">
        <v>9.6000000000000002E-2</v>
      </c>
    </row>
    <row r="223" spans="1:7" x14ac:dyDescent="0.3">
      <c r="A223" s="8" t="s">
        <v>175</v>
      </c>
      <c r="B223" s="9">
        <v>1890</v>
      </c>
      <c r="C223" s="9">
        <v>2401</v>
      </c>
      <c r="D223" s="9">
        <v>2041</v>
      </c>
      <c r="E223" s="9">
        <v>510</v>
      </c>
      <c r="F223" s="9">
        <v>150</v>
      </c>
      <c r="G223" s="10">
        <v>7.3999999999999996E-2</v>
      </c>
    </row>
    <row r="224" spans="1:7" x14ac:dyDescent="0.3">
      <c r="A224" s="8" t="s">
        <v>368</v>
      </c>
      <c r="B224" s="9">
        <v>1612</v>
      </c>
      <c r="C224" s="9">
        <v>2504</v>
      </c>
      <c r="D224" s="9">
        <v>2128</v>
      </c>
      <c r="E224" s="9">
        <v>892</v>
      </c>
      <c r="F224" s="9">
        <v>516</v>
      </c>
      <c r="G224" s="10">
        <v>0.24299999999999999</v>
      </c>
    </row>
    <row r="225" spans="1:7" x14ac:dyDescent="0.3">
      <c r="A225" s="8" t="s">
        <v>374</v>
      </c>
      <c r="B225" s="9">
        <v>3247</v>
      </c>
      <c r="C225" s="9">
        <v>4172</v>
      </c>
      <c r="D225" s="9">
        <v>3546</v>
      </c>
      <c r="E225" s="9">
        <v>925</v>
      </c>
      <c r="F225" s="9">
        <v>299</v>
      </c>
      <c r="G225" s="10">
        <v>8.4000000000000005E-2</v>
      </c>
    </row>
    <row r="226" spans="1:7" x14ac:dyDescent="0.3">
      <c r="A226" s="8" t="s">
        <v>176</v>
      </c>
      <c r="B226" s="9">
        <v>579</v>
      </c>
      <c r="C226" s="9">
        <v>636</v>
      </c>
      <c r="D226" s="9">
        <v>541</v>
      </c>
      <c r="E226" s="9">
        <v>57</v>
      </c>
      <c r="F226" s="9">
        <v>-38</v>
      </c>
      <c r="G226" s="10">
        <v>-7.0000000000000007E-2</v>
      </c>
    </row>
    <row r="227" spans="1:7" x14ac:dyDescent="0.3">
      <c r="A227" s="8" t="s">
        <v>275</v>
      </c>
      <c r="B227" s="9">
        <v>512</v>
      </c>
      <c r="C227" s="9">
        <v>838</v>
      </c>
      <c r="D227" s="9">
        <v>712</v>
      </c>
      <c r="E227" s="9">
        <v>326</v>
      </c>
      <c r="F227" s="9">
        <v>200</v>
      </c>
      <c r="G227" s="10">
        <v>0.28100000000000003</v>
      </c>
    </row>
    <row r="228" spans="1:7" x14ac:dyDescent="0.3">
      <c r="A228" s="8" t="s">
        <v>239</v>
      </c>
      <c r="B228" s="9">
        <v>1760</v>
      </c>
      <c r="C228" s="9">
        <v>2947</v>
      </c>
      <c r="D228" s="9">
        <v>2505</v>
      </c>
      <c r="E228" s="9">
        <v>1187</v>
      </c>
      <c r="F228" s="9">
        <v>745</v>
      </c>
      <c r="G228" s="10">
        <v>0.29699999999999999</v>
      </c>
    </row>
    <row r="229" spans="1:7" x14ac:dyDescent="0.3">
      <c r="A229" s="8" t="s">
        <v>107</v>
      </c>
      <c r="B229" s="9">
        <v>1541</v>
      </c>
      <c r="C229" s="9">
        <v>2285</v>
      </c>
      <c r="D229" s="9">
        <v>1942</v>
      </c>
      <c r="E229" s="9">
        <v>744</v>
      </c>
      <c r="F229" s="9">
        <v>401</v>
      </c>
      <c r="G229" s="10">
        <v>0.20699999999999999</v>
      </c>
    </row>
    <row r="230" spans="1:7" x14ac:dyDescent="0.3">
      <c r="A230" s="8" t="s">
        <v>110</v>
      </c>
      <c r="B230" s="9">
        <v>2545</v>
      </c>
      <c r="C230" s="9">
        <v>3764</v>
      </c>
      <c r="D230" s="9">
        <v>3199</v>
      </c>
      <c r="E230" s="9">
        <v>1219</v>
      </c>
      <c r="F230" s="9">
        <v>655</v>
      </c>
      <c r="G230" s="10">
        <v>0.20499999999999999</v>
      </c>
    </row>
    <row r="231" spans="1:7" x14ac:dyDescent="0.3">
      <c r="A231" s="8" t="s">
        <v>86</v>
      </c>
      <c r="B231" s="9">
        <v>1674</v>
      </c>
      <c r="C231" s="9">
        <v>2241</v>
      </c>
      <c r="D231" s="9">
        <v>1905</v>
      </c>
      <c r="E231" s="9">
        <v>567</v>
      </c>
      <c r="F231" s="9">
        <v>231</v>
      </c>
      <c r="G231" s="10">
        <v>0.121</v>
      </c>
    </row>
    <row r="232" spans="1:7" x14ac:dyDescent="0.3">
      <c r="A232" s="8" t="s">
        <v>130</v>
      </c>
      <c r="B232" s="9">
        <v>1691</v>
      </c>
      <c r="C232" s="9">
        <v>2017</v>
      </c>
      <c r="D232" s="9">
        <v>1715</v>
      </c>
      <c r="E232" s="9">
        <v>326</v>
      </c>
      <c r="F232" s="9">
        <v>23</v>
      </c>
      <c r="G232" s="10">
        <v>1.4E-2</v>
      </c>
    </row>
    <row r="233" spans="1:7" x14ac:dyDescent="0.3">
      <c r="A233" s="8" t="s">
        <v>131</v>
      </c>
      <c r="B233" s="9">
        <v>1259</v>
      </c>
      <c r="C233" s="9">
        <v>1489</v>
      </c>
      <c r="D233" s="9">
        <v>1266</v>
      </c>
      <c r="E233" s="9">
        <v>231</v>
      </c>
      <c r="F233" s="9">
        <v>7</v>
      </c>
      <c r="G233" s="10">
        <v>6.0000000000000001E-3</v>
      </c>
    </row>
    <row r="234" spans="1:7" x14ac:dyDescent="0.3">
      <c r="A234" s="8" t="s">
        <v>382</v>
      </c>
      <c r="B234" s="9">
        <v>1680</v>
      </c>
      <c r="C234" s="9">
        <v>2060</v>
      </c>
      <c r="D234" s="9">
        <v>1751</v>
      </c>
      <c r="E234" s="9">
        <v>380</v>
      </c>
      <c r="F234" s="9">
        <v>71</v>
      </c>
      <c r="G234" s="10">
        <v>4.1000000000000002E-2</v>
      </c>
    </row>
    <row r="235" spans="1:7" x14ac:dyDescent="0.3">
      <c r="A235" s="8" t="s">
        <v>132</v>
      </c>
      <c r="B235" s="9">
        <v>1305</v>
      </c>
      <c r="C235" s="9">
        <v>1595</v>
      </c>
      <c r="D235" s="9">
        <v>1356</v>
      </c>
      <c r="E235" s="9">
        <v>290</v>
      </c>
      <c r="F235" s="9">
        <v>51</v>
      </c>
      <c r="G235" s="10">
        <v>3.6999999999999998E-2</v>
      </c>
    </row>
    <row r="236" spans="1:7" x14ac:dyDescent="0.3">
      <c r="A236" s="8" t="s">
        <v>270</v>
      </c>
      <c r="B236" s="9">
        <v>6328</v>
      </c>
      <c r="C236" s="9">
        <v>7148</v>
      </c>
      <c r="D236" s="9">
        <v>6076</v>
      </c>
      <c r="E236" s="9">
        <v>820</v>
      </c>
      <c r="F236" s="9">
        <v>-253</v>
      </c>
      <c r="G236" s="10">
        <v>-4.2000000000000003E-2</v>
      </c>
    </row>
    <row r="237" spans="1:7" x14ac:dyDescent="0.3">
      <c r="A237" s="8" t="s">
        <v>330</v>
      </c>
      <c r="B237" s="9">
        <v>2525</v>
      </c>
      <c r="C237" s="9">
        <v>3965</v>
      </c>
      <c r="D237" s="9">
        <v>3370</v>
      </c>
      <c r="E237" s="9">
        <v>1440</v>
      </c>
      <c r="F237" s="9">
        <v>845</v>
      </c>
      <c r="G237" s="10">
        <v>0.251</v>
      </c>
    </row>
    <row r="238" spans="1:7" x14ac:dyDescent="0.3">
      <c r="A238" s="8" t="s">
        <v>183</v>
      </c>
      <c r="B238" s="9">
        <v>1233</v>
      </c>
      <c r="C238" s="9">
        <v>1442</v>
      </c>
      <c r="D238" s="9">
        <v>1226</v>
      </c>
      <c r="E238" s="9">
        <v>209</v>
      </c>
      <c r="F238" s="9">
        <v>-7</v>
      </c>
      <c r="G238" s="10">
        <v>-6.0000000000000001E-3</v>
      </c>
    </row>
    <row r="239" spans="1:7" x14ac:dyDescent="0.3">
      <c r="A239" s="8" t="s">
        <v>213</v>
      </c>
      <c r="B239" s="9">
        <v>1620</v>
      </c>
      <c r="C239" s="9">
        <v>2276</v>
      </c>
      <c r="D239" s="9">
        <v>1935</v>
      </c>
      <c r="E239" s="9">
        <v>656</v>
      </c>
      <c r="F239" s="9">
        <v>315</v>
      </c>
      <c r="G239" s="10">
        <v>0.16300000000000001</v>
      </c>
    </row>
    <row r="240" spans="1:7" x14ac:dyDescent="0.3">
      <c r="A240" s="8" t="s">
        <v>276</v>
      </c>
      <c r="B240" s="9">
        <v>487</v>
      </c>
      <c r="C240" s="9">
        <v>615</v>
      </c>
      <c r="D240" s="9">
        <v>523</v>
      </c>
      <c r="E240" s="9">
        <v>128</v>
      </c>
      <c r="F240" s="9">
        <v>36</v>
      </c>
      <c r="G240" s="10">
        <v>6.8000000000000005E-2</v>
      </c>
    </row>
    <row r="241" spans="1:7" x14ac:dyDescent="0.3">
      <c r="A241" s="8" t="s">
        <v>87</v>
      </c>
      <c r="B241" s="9">
        <v>1716</v>
      </c>
      <c r="C241" s="9">
        <v>2327</v>
      </c>
      <c r="D241" s="9">
        <v>1978</v>
      </c>
      <c r="E241" s="9">
        <v>611</v>
      </c>
      <c r="F241" s="9">
        <v>262</v>
      </c>
      <c r="G241" s="10">
        <v>0.13200000000000001</v>
      </c>
    </row>
    <row r="242" spans="1:7" x14ac:dyDescent="0.3">
      <c r="A242" s="8" t="s">
        <v>152</v>
      </c>
      <c r="B242" s="9">
        <v>3188</v>
      </c>
      <c r="C242" s="9">
        <v>3819</v>
      </c>
      <c r="D242" s="9">
        <v>3246</v>
      </c>
      <c r="E242" s="9">
        <v>631</v>
      </c>
      <c r="F242" s="9">
        <v>59</v>
      </c>
      <c r="G242" s="10">
        <v>1.7999999999999999E-2</v>
      </c>
    </row>
    <row r="243" spans="1:7" x14ac:dyDescent="0.3">
      <c r="A243" s="8" t="s">
        <v>88</v>
      </c>
      <c r="B243" s="9">
        <v>1159</v>
      </c>
      <c r="C243" s="9">
        <v>1149</v>
      </c>
      <c r="D243" s="9">
        <v>977</v>
      </c>
      <c r="E243" s="9">
        <v>-10</v>
      </c>
      <c r="F243" s="9">
        <v>-182</v>
      </c>
      <c r="G243" s="10">
        <v>-0.186</v>
      </c>
    </row>
    <row r="244" spans="1:7" x14ac:dyDescent="0.3">
      <c r="A244" s="8" t="s">
        <v>219</v>
      </c>
      <c r="B244" s="9">
        <v>1724</v>
      </c>
      <c r="C244" s="9">
        <v>2284</v>
      </c>
      <c r="D244" s="9">
        <v>1941</v>
      </c>
      <c r="E244" s="9">
        <v>560</v>
      </c>
      <c r="F244" s="9">
        <v>217</v>
      </c>
      <c r="G244" s="10">
        <v>0.112</v>
      </c>
    </row>
    <row r="245" spans="1:7" x14ac:dyDescent="0.3">
      <c r="A245" s="8" t="s">
        <v>89</v>
      </c>
      <c r="B245" s="9">
        <v>1843</v>
      </c>
      <c r="C245" s="9">
        <v>2065</v>
      </c>
      <c r="D245" s="9">
        <v>1755</v>
      </c>
      <c r="E245" s="9">
        <v>222</v>
      </c>
      <c r="F245" s="9">
        <v>-87</v>
      </c>
      <c r="G245" s="10">
        <v>-0.05</v>
      </c>
    </row>
    <row r="246" spans="1:7" x14ac:dyDescent="0.3">
      <c r="A246" s="8" t="s">
        <v>90</v>
      </c>
      <c r="B246" s="9">
        <v>3907</v>
      </c>
      <c r="C246" s="9">
        <v>4959</v>
      </c>
      <c r="D246" s="9">
        <v>4215</v>
      </c>
      <c r="E246" s="9">
        <v>1052</v>
      </c>
      <c r="F246" s="9">
        <v>309</v>
      </c>
      <c r="G246" s="10">
        <v>7.2999999999999995E-2</v>
      </c>
    </row>
    <row r="247" spans="1:7" x14ac:dyDescent="0.3">
      <c r="A247" s="8" t="s">
        <v>140</v>
      </c>
      <c r="B247" s="9">
        <v>1315</v>
      </c>
      <c r="C247" s="9">
        <v>1282</v>
      </c>
      <c r="D247" s="9">
        <v>1090</v>
      </c>
      <c r="E247" s="9">
        <v>-33</v>
      </c>
      <c r="F247" s="9">
        <v>-226</v>
      </c>
      <c r="G247" s="10">
        <v>-0.20699999999999999</v>
      </c>
    </row>
    <row r="248" spans="1:7" x14ac:dyDescent="0.3">
      <c r="A248" s="8" t="s">
        <v>187</v>
      </c>
      <c r="B248" s="9">
        <v>2011</v>
      </c>
      <c r="C248" s="9">
        <v>2185</v>
      </c>
      <c r="D248" s="9">
        <v>1857</v>
      </c>
      <c r="E248" s="9">
        <v>174</v>
      </c>
      <c r="F248" s="9">
        <v>-154</v>
      </c>
      <c r="G248" s="10">
        <v>-8.3000000000000004E-2</v>
      </c>
    </row>
    <row r="249" spans="1:7" x14ac:dyDescent="0.3">
      <c r="A249" s="8" t="s">
        <v>150</v>
      </c>
      <c r="B249" s="9">
        <v>964</v>
      </c>
      <c r="C249" s="9">
        <v>978</v>
      </c>
      <c r="D249" s="9">
        <v>831</v>
      </c>
      <c r="E249" s="9">
        <v>14</v>
      </c>
      <c r="F249" s="9">
        <v>-133</v>
      </c>
      <c r="G249" s="10">
        <v>-0.16</v>
      </c>
    </row>
    <row r="250" spans="1:7" x14ac:dyDescent="0.3">
      <c r="A250" s="8" t="s">
        <v>342</v>
      </c>
      <c r="B250" s="9">
        <v>1670</v>
      </c>
      <c r="C250" s="9">
        <v>3169</v>
      </c>
      <c r="D250" s="9">
        <v>2694</v>
      </c>
      <c r="E250" s="9">
        <v>1499</v>
      </c>
      <c r="F250" s="9">
        <v>1024</v>
      </c>
      <c r="G250" s="10">
        <v>0.38</v>
      </c>
    </row>
    <row r="251" spans="1:7" x14ac:dyDescent="0.3">
      <c r="A251" s="8" t="s">
        <v>149</v>
      </c>
      <c r="B251" s="9">
        <v>2743</v>
      </c>
      <c r="C251" s="9">
        <v>4023</v>
      </c>
      <c r="D251" s="9">
        <v>3420</v>
      </c>
      <c r="E251" s="9">
        <v>1280</v>
      </c>
      <c r="F251" s="9">
        <v>677</v>
      </c>
      <c r="G251" s="10">
        <v>0.19800000000000001</v>
      </c>
    </row>
    <row r="252" spans="1:7" x14ac:dyDescent="0.3">
      <c r="A252" s="8" t="s">
        <v>151</v>
      </c>
      <c r="B252" s="9">
        <v>382</v>
      </c>
      <c r="C252" s="9">
        <v>380</v>
      </c>
      <c r="D252" s="9">
        <v>323</v>
      </c>
      <c r="E252" s="9">
        <v>-2</v>
      </c>
      <c r="F252" s="9">
        <v>-59</v>
      </c>
      <c r="G252" s="10">
        <v>-0.182</v>
      </c>
    </row>
    <row r="253" spans="1:7" x14ac:dyDescent="0.3">
      <c r="A253" s="8" t="s">
        <v>108</v>
      </c>
      <c r="B253" s="9">
        <v>2837</v>
      </c>
      <c r="C253" s="9">
        <v>3227</v>
      </c>
      <c r="D253" s="9">
        <v>2743</v>
      </c>
      <c r="E253" s="9">
        <v>390</v>
      </c>
      <c r="F253" s="9">
        <v>-94</v>
      </c>
      <c r="G253" s="10">
        <v>-3.4000000000000002E-2</v>
      </c>
    </row>
    <row r="254" spans="1:7" x14ac:dyDescent="0.3">
      <c r="A254" s="8" t="s">
        <v>155</v>
      </c>
      <c r="B254" s="9">
        <v>1136</v>
      </c>
      <c r="C254" s="9">
        <v>1442</v>
      </c>
      <c r="D254" s="9">
        <v>1226</v>
      </c>
      <c r="E254" s="9">
        <v>306</v>
      </c>
      <c r="F254" s="9">
        <v>89</v>
      </c>
      <c r="G254" s="10">
        <v>7.2999999999999995E-2</v>
      </c>
    </row>
    <row r="255" spans="1:7" x14ac:dyDescent="0.3">
      <c r="A255" s="8" t="s">
        <v>310</v>
      </c>
      <c r="B255" s="9">
        <v>648</v>
      </c>
      <c r="C255" s="9">
        <v>1110</v>
      </c>
      <c r="D255" s="9">
        <v>944</v>
      </c>
      <c r="E255" s="9">
        <v>462</v>
      </c>
      <c r="F255" s="9">
        <v>295</v>
      </c>
      <c r="G255" s="10">
        <v>0.313</v>
      </c>
    </row>
    <row r="256" spans="1:7" x14ac:dyDescent="0.3">
      <c r="A256" s="8" t="s">
        <v>293</v>
      </c>
      <c r="B256" s="9">
        <v>883</v>
      </c>
      <c r="C256" s="9">
        <v>1212</v>
      </c>
      <c r="D256" s="9">
        <v>1030</v>
      </c>
      <c r="E256" s="9">
        <v>329</v>
      </c>
      <c r="F256" s="9">
        <v>147</v>
      </c>
      <c r="G256" s="10">
        <v>0.14299999999999999</v>
      </c>
    </row>
    <row r="257" spans="1:7" x14ac:dyDescent="0.3">
      <c r="A257" s="8" t="s">
        <v>323</v>
      </c>
      <c r="B257" s="9">
        <v>1090</v>
      </c>
      <c r="C257" s="9">
        <v>1286</v>
      </c>
      <c r="D257" s="9">
        <v>1093</v>
      </c>
      <c r="E257" s="9">
        <v>196</v>
      </c>
      <c r="F257" s="9">
        <v>3</v>
      </c>
      <c r="G257" s="10">
        <v>3.0000000000000001E-3</v>
      </c>
    </row>
    <row r="258" spans="1:7" x14ac:dyDescent="0.3">
      <c r="A258" s="8" t="s">
        <v>343</v>
      </c>
      <c r="B258" s="9">
        <v>10084</v>
      </c>
      <c r="C258" s="9">
        <v>10515</v>
      </c>
      <c r="D258" s="9">
        <v>8938</v>
      </c>
      <c r="E258" s="9">
        <v>431</v>
      </c>
      <c r="F258" s="9">
        <v>-1146</v>
      </c>
      <c r="G258" s="10">
        <v>-0.128</v>
      </c>
    </row>
    <row r="259" spans="1:7" x14ac:dyDescent="0.3">
      <c r="A259" s="8" t="s">
        <v>177</v>
      </c>
      <c r="B259" s="9">
        <v>2991</v>
      </c>
      <c r="C259" s="9">
        <v>3626</v>
      </c>
      <c r="D259" s="9">
        <v>3082</v>
      </c>
      <c r="E259" s="9">
        <v>635</v>
      </c>
      <c r="F259" s="9">
        <v>91</v>
      </c>
      <c r="G259" s="10">
        <v>0.03</v>
      </c>
    </row>
    <row r="260" spans="1:7" x14ac:dyDescent="0.3">
      <c r="A260" s="8" t="s">
        <v>156</v>
      </c>
      <c r="B260" s="9">
        <v>1418</v>
      </c>
      <c r="C260" s="9">
        <v>1503</v>
      </c>
      <c r="D260" s="9">
        <v>1278</v>
      </c>
      <c r="E260" s="9">
        <v>85</v>
      </c>
      <c r="F260" s="9">
        <v>-140</v>
      </c>
      <c r="G260" s="10">
        <v>-0.11</v>
      </c>
    </row>
    <row r="261" spans="1:7" x14ac:dyDescent="0.3">
      <c r="A261" s="8" t="s">
        <v>357</v>
      </c>
      <c r="B261" s="9">
        <v>3539</v>
      </c>
      <c r="C261" s="9">
        <v>5230</v>
      </c>
      <c r="D261" s="9">
        <v>4446</v>
      </c>
      <c r="E261" s="9">
        <v>1691</v>
      </c>
      <c r="F261" s="9">
        <v>906</v>
      </c>
      <c r="G261" s="10">
        <v>0.20399999999999999</v>
      </c>
    </row>
    <row r="262" spans="1:7" x14ac:dyDescent="0.3">
      <c r="A262" s="8" t="s">
        <v>256</v>
      </c>
      <c r="B262" s="9">
        <v>474</v>
      </c>
      <c r="C262" s="9">
        <v>641</v>
      </c>
      <c r="D262" s="9">
        <v>545</v>
      </c>
      <c r="E262" s="9">
        <v>167</v>
      </c>
      <c r="F262" s="9">
        <v>71</v>
      </c>
      <c r="G262" s="10">
        <v>0.13100000000000001</v>
      </c>
    </row>
    <row r="263" spans="1:7" x14ac:dyDescent="0.3">
      <c r="A263" s="8" t="s">
        <v>91</v>
      </c>
      <c r="B263" s="9">
        <v>1530</v>
      </c>
      <c r="C263" s="9">
        <v>2600</v>
      </c>
      <c r="D263" s="9">
        <v>2210</v>
      </c>
      <c r="E263" s="9">
        <v>1070</v>
      </c>
      <c r="F263" s="9">
        <v>680</v>
      </c>
      <c r="G263" s="10">
        <v>0.308</v>
      </c>
    </row>
    <row r="264" spans="1:7" x14ac:dyDescent="0.3">
      <c r="A264" s="8" t="s">
        <v>271</v>
      </c>
      <c r="B264" s="9">
        <v>1276</v>
      </c>
      <c r="C264" s="9">
        <v>1461</v>
      </c>
      <c r="D264" s="9">
        <v>1242</v>
      </c>
      <c r="E264" s="9">
        <v>185</v>
      </c>
      <c r="F264" s="9">
        <v>-34</v>
      </c>
      <c r="G264" s="10">
        <v>-2.8000000000000001E-2</v>
      </c>
    </row>
    <row r="265" spans="1:7" x14ac:dyDescent="0.3">
      <c r="A265" s="8" t="s">
        <v>178</v>
      </c>
      <c r="B265" s="9">
        <v>1160</v>
      </c>
      <c r="C265" s="9">
        <v>1465</v>
      </c>
      <c r="D265" s="9">
        <v>1245</v>
      </c>
      <c r="E265" s="9">
        <v>305</v>
      </c>
      <c r="F265" s="9">
        <v>85</v>
      </c>
      <c r="G265" s="10">
        <v>6.8000000000000005E-2</v>
      </c>
    </row>
    <row r="266" spans="1:7" x14ac:dyDescent="0.3">
      <c r="A266" s="8" t="s">
        <v>344</v>
      </c>
      <c r="B266" s="9">
        <v>2235</v>
      </c>
      <c r="C266" s="9">
        <v>2811</v>
      </c>
      <c r="D266" s="9">
        <v>2389</v>
      </c>
      <c r="E266" s="9">
        <v>576</v>
      </c>
      <c r="F266" s="9">
        <v>154</v>
      </c>
      <c r="G266" s="10">
        <v>6.4000000000000001E-2</v>
      </c>
    </row>
    <row r="267" spans="1:7" x14ac:dyDescent="0.3">
      <c r="A267" s="8" t="s">
        <v>345</v>
      </c>
      <c r="B267" s="9">
        <v>3132</v>
      </c>
      <c r="C267" s="9">
        <v>3700</v>
      </c>
      <c r="D267" s="9">
        <v>3145</v>
      </c>
      <c r="E267" s="9">
        <v>568</v>
      </c>
      <c r="F267" s="9">
        <v>13</v>
      </c>
      <c r="G267" s="10">
        <v>4.0000000000000001E-3</v>
      </c>
    </row>
    <row r="268" spans="1:7" x14ac:dyDescent="0.3">
      <c r="A268" s="8" t="s">
        <v>179</v>
      </c>
      <c r="B268" s="9">
        <v>2234</v>
      </c>
      <c r="C268" s="9">
        <v>2358</v>
      </c>
      <c r="D268" s="9">
        <v>2004</v>
      </c>
      <c r="E268" s="9">
        <v>124</v>
      </c>
      <c r="F268" s="9">
        <v>-229</v>
      </c>
      <c r="G268" s="10">
        <v>-0.114</v>
      </c>
    </row>
    <row r="269" spans="1:7" x14ac:dyDescent="0.3">
      <c r="A269" s="8" t="s">
        <v>214</v>
      </c>
      <c r="B269" s="9">
        <v>2082</v>
      </c>
      <c r="C269" s="9">
        <v>2249</v>
      </c>
      <c r="D269" s="9">
        <v>1912</v>
      </c>
      <c r="E269" s="9">
        <v>167</v>
      </c>
      <c r="F269" s="9">
        <v>-170</v>
      </c>
      <c r="G269" s="10">
        <v>-8.8999999999999996E-2</v>
      </c>
    </row>
    <row r="270" spans="1:7" x14ac:dyDescent="0.3">
      <c r="A270" s="8" t="s">
        <v>358</v>
      </c>
      <c r="B270" s="9">
        <v>1452</v>
      </c>
      <c r="C270" s="9">
        <v>2201</v>
      </c>
      <c r="D270" s="9">
        <v>1871</v>
      </c>
      <c r="E270" s="9">
        <v>750</v>
      </c>
      <c r="F270" s="9">
        <v>419</v>
      </c>
      <c r="G270" s="10">
        <v>0.224</v>
      </c>
    </row>
    <row r="271" spans="1:7" x14ac:dyDescent="0.3">
      <c r="A271" s="8" t="s">
        <v>277</v>
      </c>
      <c r="B271" s="9">
        <v>1813</v>
      </c>
      <c r="C271" s="9">
        <v>2586</v>
      </c>
      <c r="D271" s="9">
        <v>2198</v>
      </c>
      <c r="E271" s="9">
        <v>773</v>
      </c>
      <c r="F271" s="9">
        <v>385</v>
      </c>
      <c r="G271" s="10">
        <v>0.17499999999999999</v>
      </c>
    </row>
    <row r="272" spans="1:7" x14ac:dyDescent="0.3">
      <c r="A272" s="8" t="s">
        <v>220</v>
      </c>
      <c r="B272" s="9">
        <v>990</v>
      </c>
      <c r="C272" s="9">
        <v>1251</v>
      </c>
      <c r="D272" s="9">
        <v>1063</v>
      </c>
      <c r="E272" s="9">
        <v>261</v>
      </c>
      <c r="F272" s="9">
        <v>73</v>
      </c>
      <c r="G272" s="10">
        <v>6.9000000000000006E-2</v>
      </c>
    </row>
    <row r="273" spans="1:7" x14ac:dyDescent="0.3">
      <c r="A273" s="8" t="s">
        <v>215</v>
      </c>
      <c r="B273" s="9">
        <v>3531</v>
      </c>
      <c r="C273" s="9">
        <v>3915</v>
      </c>
      <c r="D273" s="9">
        <v>3328</v>
      </c>
      <c r="E273" s="9">
        <v>384</v>
      </c>
      <c r="F273" s="9">
        <v>-203</v>
      </c>
      <c r="G273" s="10">
        <v>-6.0999999999999999E-2</v>
      </c>
    </row>
    <row r="274" spans="1:7" x14ac:dyDescent="0.3">
      <c r="A274" s="8" t="s">
        <v>383</v>
      </c>
      <c r="B274" s="9">
        <v>2741</v>
      </c>
      <c r="C274" s="9">
        <v>3811</v>
      </c>
      <c r="D274" s="9">
        <v>3239</v>
      </c>
      <c r="E274" s="9">
        <v>1070</v>
      </c>
      <c r="F274" s="9">
        <v>498</v>
      </c>
      <c r="G274" s="10">
        <v>0.154</v>
      </c>
    </row>
    <row r="275" spans="1:7" x14ac:dyDescent="0.3">
      <c r="A275" s="8" t="s">
        <v>228</v>
      </c>
      <c r="B275" s="9">
        <v>1762</v>
      </c>
      <c r="C275" s="9">
        <v>2646</v>
      </c>
      <c r="D275" s="9">
        <v>2249</v>
      </c>
      <c r="E275" s="9">
        <v>884</v>
      </c>
      <c r="F275" s="9">
        <v>487</v>
      </c>
      <c r="G275" s="10">
        <v>0.216</v>
      </c>
    </row>
    <row r="276" spans="1:7" x14ac:dyDescent="0.3">
      <c r="A276" s="8" t="s">
        <v>216</v>
      </c>
      <c r="B276" s="9">
        <v>884</v>
      </c>
      <c r="C276" s="9">
        <v>1650</v>
      </c>
      <c r="D276" s="9">
        <v>1403</v>
      </c>
      <c r="E276" s="9">
        <v>766</v>
      </c>
      <c r="F276" s="9">
        <v>518</v>
      </c>
      <c r="G276" s="10">
        <v>0.37</v>
      </c>
    </row>
    <row r="277" spans="1:7" x14ac:dyDescent="0.3">
      <c r="A277" s="8" t="s">
        <v>133</v>
      </c>
      <c r="B277" s="9">
        <v>5358</v>
      </c>
      <c r="C277" s="9">
        <v>5669</v>
      </c>
      <c r="D277" s="9">
        <v>4819</v>
      </c>
      <c r="E277" s="9">
        <v>311</v>
      </c>
      <c r="F277" s="9">
        <v>-540</v>
      </c>
      <c r="G277" s="10">
        <v>-0.112</v>
      </c>
    </row>
    <row r="278" spans="1:7" x14ac:dyDescent="0.3">
      <c r="A278" s="8" t="s">
        <v>153</v>
      </c>
      <c r="B278" s="9">
        <v>1540</v>
      </c>
      <c r="C278" s="9">
        <v>1711</v>
      </c>
      <c r="D278" s="9">
        <v>1454</v>
      </c>
      <c r="E278" s="9">
        <v>171</v>
      </c>
      <c r="F278" s="9">
        <v>-86</v>
      </c>
      <c r="G278" s="10">
        <v>-5.8999999999999997E-2</v>
      </c>
    </row>
    <row r="279" spans="1:7" x14ac:dyDescent="0.3">
      <c r="A279" s="8" t="s">
        <v>285</v>
      </c>
      <c r="B279" s="9">
        <v>1238</v>
      </c>
      <c r="C279" s="9">
        <v>1426</v>
      </c>
      <c r="D279" s="9">
        <v>1212</v>
      </c>
      <c r="E279" s="9">
        <v>188</v>
      </c>
      <c r="F279" s="9">
        <v>-26</v>
      </c>
      <c r="G279" s="10">
        <v>-2.1999999999999999E-2</v>
      </c>
    </row>
    <row r="280" spans="1:7" x14ac:dyDescent="0.3">
      <c r="A280" s="8" t="s">
        <v>180</v>
      </c>
      <c r="B280" s="9">
        <v>6002</v>
      </c>
      <c r="C280" s="9">
        <v>6040</v>
      </c>
      <c r="D280" s="9">
        <v>5134</v>
      </c>
      <c r="E280" s="9">
        <v>38</v>
      </c>
      <c r="F280" s="9">
        <v>-868</v>
      </c>
      <c r="G280" s="10">
        <v>-0.16900000000000001</v>
      </c>
    </row>
    <row r="281" spans="1:7" x14ac:dyDescent="0.3">
      <c r="A281" s="8" t="s">
        <v>244</v>
      </c>
      <c r="B281" s="9">
        <v>327</v>
      </c>
      <c r="C281" s="9">
        <v>653</v>
      </c>
      <c r="D281" s="9">
        <v>555</v>
      </c>
      <c r="E281" s="9">
        <v>326</v>
      </c>
      <c r="F281" s="9">
        <v>228</v>
      </c>
      <c r="G281" s="10">
        <v>0.41</v>
      </c>
    </row>
    <row r="282" spans="1:7" x14ac:dyDescent="0.3">
      <c r="A282" s="8" t="s">
        <v>386</v>
      </c>
      <c r="B282" s="9">
        <v>495</v>
      </c>
      <c r="C282" s="9">
        <v>743</v>
      </c>
      <c r="D282" s="9">
        <v>632</v>
      </c>
      <c r="E282" s="9">
        <v>248</v>
      </c>
      <c r="F282" s="9">
        <v>136</v>
      </c>
      <c r="G282" s="10">
        <v>0.216</v>
      </c>
    </row>
    <row r="283" spans="1:7" x14ac:dyDescent="0.3">
      <c r="A283" s="8" t="s">
        <v>134</v>
      </c>
      <c r="B283" s="9">
        <v>916</v>
      </c>
      <c r="C283" s="9">
        <v>1220</v>
      </c>
      <c r="D283" s="9">
        <v>1037</v>
      </c>
      <c r="E283" s="9">
        <v>304</v>
      </c>
      <c r="F283" s="9">
        <v>121</v>
      </c>
      <c r="G283" s="10">
        <v>0.11700000000000001</v>
      </c>
    </row>
    <row r="284" spans="1:7" x14ac:dyDescent="0.3">
      <c r="A284" s="8" t="s">
        <v>144</v>
      </c>
      <c r="B284" s="9">
        <v>1048</v>
      </c>
      <c r="C284" s="9">
        <v>978</v>
      </c>
      <c r="D284" s="9">
        <v>831</v>
      </c>
      <c r="E284" s="9">
        <v>-70</v>
      </c>
      <c r="F284" s="9">
        <v>-217</v>
      </c>
      <c r="G284" s="10">
        <v>-0.26100000000000001</v>
      </c>
    </row>
    <row r="285" spans="1:7" x14ac:dyDescent="0.3">
      <c r="A285" s="8" t="s">
        <v>135</v>
      </c>
      <c r="B285" s="9">
        <v>1158</v>
      </c>
      <c r="C285" s="9">
        <v>1393</v>
      </c>
      <c r="D285" s="9">
        <v>1184</v>
      </c>
      <c r="E285" s="9">
        <v>235</v>
      </c>
      <c r="F285" s="9">
        <v>26</v>
      </c>
      <c r="G285" s="10">
        <v>2.1999999999999999E-2</v>
      </c>
    </row>
    <row r="286" spans="1:7" x14ac:dyDescent="0.3">
      <c r="A286" s="8" t="s">
        <v>302</v>
      </c>
      <c r="B286" s="9">
        <v>1093</v>
      </c>
      <c r="C286" s="9">
        <v>1447</v>
      </c>
      <c r="D286" s="9">
        <v>1230</v>
      </c>
      <c r="E286" s="9">
        <v>354</v>
      </c>
      <c r="F286" s="9">
        <v>137</v>
      </c>
      <c r="G286" s="10">
        <v>0.111</v>
      </c>
    </row>
    <row r="287" spans="1:7" x14ac:dyDescent="0.3">
      <c r="A287" s="8" t="s">
        <v>324</v>
      </c>
      <c r="B287" s="9">
        <v>959</v>
      </c>
      <c r="C287" s="9">
        <v>1179</v>
      </c>
      <c r="D287" s="9">
        <v>1002</v>
      </c>
      <c r="E287" s="9">
        <v>220</v>
      </c>
      <c r="F287" s="9">
        <v>43</v>
      </c>
      <c r="G287" s="10">
        <v>4.2999999999999997E-2</v>
      </c>
    </row>
    <row r="288" spans="1:7" x14ac:dyDescent="0.3">
      <c r="A288" s="8" t="s">
        <v>253</v>
      </c>
      <c r="B288" s="9">
        <v>3979</v>
      </c>
      <c r="C288" s="9">
        <v>5298</v>
      </c>
      <c r="D288" s="9">
        <v>4503</v>
      </c>
      <c r="E288" s="9">
        <v>1318</v>
      </c>
      <c r="F288" s="9">
        <v>524</v>
      </c>
      <c r="G288" s="10">
        <v>0.11600000000000001</v>
      </c>
    </row>
    <row r="289" spans="1:7" x14ac:dyDescent="0.3">
      <c r="A289" s="8" t="s">
        <v>154</v>
      </c>
      <c r="B289" s="9">
        <v>656</v>
      </c>
      <c r="C289" s="9">
        <v>640</v>
      </c>
      <c r="D289" s="9">
        <v>544</v>
      </c>
      <c r="E289" s="9">
        <v>-16</v>
      </c>
      <c r="F289" s="9">
        <v>-112</v>
      </c>
      <c r="G289" s="10">
        <v>-0.20599999999999999</v>
      </c>
    </row>
    <row r="290" spans="1:7" x14ac:dyDescent="0.3">
      <c r="A290" s="8" t="s">
        <v>384</v>
      </c>
      <c r="B290" s="9">
        <v>693</v>
      </c>
      <c r="C290" s="9">
        <v>901</v>
      </c>
      <c r="D290" s="9">
        <v>766</v>
      </c>
      <c r="E290" s="9">
        <v>208</v>
      </c>
      <c r="F290" s="9">
        <v>73</v>
      </c>
      <c r="G290" s="10">
        <v>9.6000000000000002E-2</v>
      </c>
    </row>
    <row r="291" spans="1:7" x14ac:dyDescent="0.3">
      <c r="A291" s="8" t="s">
        <v>188</v>
      </c>
      <c r="B291" s="9">
        <v>2276</v>
      </c>
      <c r="C291" s="9">
        <v>2266</v>
      </c>
      <c r="D291" s="9">
        <v>1926</v>
      </c>
      <c r="E291" s="9">
        <v>-10</v>
      </c>
      <c r="F291" s="9">
        <v>-350</v>
      </c>
      <c r="G291" s="10">
        <v>-0.18099999999999999</v>
      </c>
    </row>
    <row r="292" spans="1:7" x14ac:dyDescent="0.3">
      <c r="A292" s="8" t="s">
        <v>240</v>
      </c>
      <c r="B292" s="9">
        <v>1809</v>
      </c>
      <c r="C292" s="9">
        <v>2267</v>
      </c>
      <c r="D292" s="9">
        <v>1927</v>
      </c>
      <c r="E292" s="9">
        <v>458</v>
      </c>
      <c r="F292" s="9">
        <v>118</v>
      </c>
      <c r="G292" s="10">
        <v>6.0999999999999999E-2</v>
      </c>
    </row>
    <row r="293" spans="1:7" x14ac:dyDescent="0.3">
      <c r="A293" s="8" t="s">
        <v>136</v>
      </c>
      <c r="B293" s="9">
        <v>1963</v>
      </c>
      <c r="C293" s="9">
        <v>3271</v>
      </c>
      <c r="D293" s="9">
        <v>2780</v>
      </c>
      <c r="E293" s="9">
        <v>1308</v>
      </c>
      <c r="F293" s="9">
        <v>817</v>
      </c>
      <c r="G293" s="10">
        <v>0.29399999999999998</v>
      </c>
    </row>
    <row r="294" spans="1:7" x14ac:dyDescent="0.3">
      <c r="A294" s="8" t="s">
        <v>303</v>
      </c>
      <c r="B294" s="9">
        <v>2147</v>
      </c>
      <c r="C294" s="9">
        <v>2806</v>
      </c>
      <c r="D294" s="9">
        <v>2385</v>
      </c>
      <c r="E294" s="9">
        <v>659</v>
      </c>
      <c r="F294" s="9">
        <v>238</v>
      </c>
      <c r="G294" s="10">
        <v>0.1</v>
      </c>
    </row>
    <row r="295" spans="1:7" x14ac:dyDescent="0.3">
      <c r="A295" s="8" t="s">
        <v>254</v>
      </c>
      <c r="B295" s="9">
        <v>3112</v>
      </c>
      <c r="C295" s="9">
        <v>3958</v>
      </c>
      <c r="D295" s="9">
        <v>3364</v>
      </c>
      <c r="E295" s="9">
        <v>846</v>
      </c>
      <c r="F295" s="9">
        <v>253</v>
      </c>
      <c r="G295" s="10">
        <v>7.4999999999999997E-2</v>
      </c>
    </row>
    <row r="296" spans="1:7" x14ac:dyDescent="0.3">
      <c r="A296" s="8" t="s">
        <v>189</v>
      </c>
      <c r="B296" s="9">
        <v>1588</v>
      </c>
      <c r="C296" s="9">
        <v>1780</v>
      </c>
      <c r="D296" s="9">
        <v>1513</v>
      </c>
      <c r="E296" s="9">
        <v>192</v>
      </c>
      <c r="F296" s="9">
        <v>-75</v>
      </c>
      <c r="G296" s="10">
        <v>-0.05</v>
      </c>
    </row>
    <row r="297" spans="1:7" x14ac:dyDescent="0.3">
      <c r="A297" s="8" t="s">
        <v>304</v>
      </c>
      <c r="B297" s="9">
        <v>1004</v>
      </c>
      <c r="C297" s="9">
        <v>1280</v>
      </c>
      <c r="D297" s="9">
        <v>1088</v>
      </c>
      <c r="E297" s="9">
        <v>276</v>
      </c>
      <c r="F297" s="9">
        <v>84</v>
      </c>
      <c r="G297" s="10">
        <v>7.6999999999999999E-2</v>
      </c>
    </row>
    <row r="298" spans="1:7" x14ac:dyDescent="0.3">
      <c r="A298" s="8" t="s">
        <v>278</v>
      </c>
      <c r="B298" s="9">
        <v>933</v>
      </c>
      <c r="C298" s="9">
        <v>1282</v>
      </c>
      <c r="D298" s="9">
        <v>1090</v>
      </c>
      <c r="E298" s="9">
        <v>349</v>
      </c>
      <c r="F298" s="9">
        <v>157</v>
      </c>
      <c r="G298" s="10">
        <v>0.14399999999999999</v>
      </c>
    </row>
    <row r="299" spans="1:7" x14ac:dyDescent="0.3">
      <c r="A299" s="8" t="s">
        <v>92</v>
      </c>
      <c r="B299" s="9">
        <v>1409</v>
      </c>
      <c r="C299" s="9">
        <v>1416</v>
      </c>
      <c r="D299" s="9">
        <v>1204</v>
      </c>
      <c r="E299" s="9">
        <v>7</v>
      </c>
      <c r="F299" s="9">
        <v>-205</v>
      </c>
      <c r="G299" s="10">
        <v>-0.17</v>
      </c>
    </row>
    <row r="300" spans="1:7" x14ac:dyDescent="0.3">
      <c r="A300" s="8" t="s">
        <v>109</v>
      </c>
      <c r="B300" s="9">
        <v>2792</v>
      </c>
      <c r="C300" s="9">
        <v>3911</v>
      </c>
      <c r="D300" s="9">
        <v>3324</v>
      </c>
      <c r="E300" s="9">
        <v>1119</v>
      </c>
      <c r="F300" s="9">
        <v>532</v>
      </c>
      <c r="G300" s="10">
        <v>0.16</v>
      </c>
    </row>
    <row r="301" spans="1:7" x14ac:dyDescent="0.3">
      <c r="A301" s="8" t="s">
        <v>279</v>
      </c>
      <c r="B301" s="9">
        <v>1375</v>
      </c>
      <c r="C301" s="9">
        <v>1768</v>
      </c>
      <c r="D301" s="9">
        <v>1503</v>
      </c>
      <c r="E301" s="9">
        <v>394</v>
      </c>
      <c r="F301" s="9">
        <v>128</v>
      </c>
      <c r="G301" s="10">
        <v>8.5000000000000006E-2</v>
      </c>
    </row>
    <row r="302" spans="1:7" x14ac:dyDescent="0.3">
      <c r="A302" s="8" t="s">
        <v>93</v>
      </c>
      <c r="B302" s="9">
        <v>1318</v>
      </c>
      <c r="C302" s="9">
        <v>1573</v>
      </c>
      <c r="D302" s="9">
        <v>1337</v>
      </c>
      <c r="E302" s="9">
        <v>255</v>
      </c>
      <c r="F302" s="9">
        <v>19</v>
      </c>
      <c r="G302" s="10">
        <v>1.4E-2</v>
      </c>
    </row>
    <row r="303" spans="1:7" x14ac:dyDescent="0.3">
      <c r="A303" s="8" t="s">
        <v>329</v>
      </c>
      <c r="B303" s="9">
        <v>2723</v>
      </c>
      <c r="C303" s="9">
        <v>3302</v>
      </c>
      <c r="D303" s="9">
        <v>2807</v>
      </c>
      <c r="E303" s="9">
        <v>579</v>
      </c>
      <c r="F303" s="9">
        <v>83</v>
      </c>
      <c r="G303" s="10">
        <v>0.03</v>
      </c>
    </row>
    <row r="304" spans="1:7" x14ac:dyDescent="0.3">
      <c r="A304" s="8" t="s">
        <v>94</v>
      </c>
      <c r="B304" s="9">
        <v>2210</v>
      </c>
      <c r="C304" s="9">
        <v>2928</v>
      </c>
      <c r="D304" s="9">
        <v>2489</v>
      </c>
      <c r="E304" s="9">
        <v>718</v>
      </c>
      <c r="F304" s="9">
        <v>279</v>
      </c>
      <c r="G304" s="10">
        <v>0.112</v>
      </c>
    </row>
    <row r="305" spans="1:7" x14ac:dyDescent="0.3">
      <c r="A305" s="8" t="s">
        <v>95</v>
      </c>
      <c r="B305" s="9">
        <v>1391</v>
      </c>
      <c r="C305" s="9">
        <v>1842</v>
      </c>
      <c r="D305" s="9">
        <v>1565</v>
      </c>
      <c r="E305" s="9">
        <v>451</v>
      </c>
      <c r="F305" s="9">
        <v>174</v>
      </c>
      <c r="G305" s="10">
        <v>0.111</v>
      </c>
    </row>
    <row r="306" spans="1:7" x14ac:dyDescent="0.3">
      <c r="A306" s="8" t="s">
        <v>181</v>
      </c>
      <c r="B306" s="9">
        <v>2694</v>
      </c>
      <c r="C306" s="9">
        <v>3144</v>
      </c>
      <c r="D306" s="9">
        <v>2672</v>
      </c>
      <c r="E306" s="9">
        <v>450</v>
      </c>
      <c r="F306" s="9">
        <v>-21</v>
      </c>
      <c r="G306" s="10">
        <v>-8.0000000000000002E-3</v>
      </c>
    </row>
    <row r="307" spans="1:7" x14ac:dyDescent="0.3">
      <c r="A307" s="8" t="s">
        <v>229</v>
      </c>
      <c r="B307" s="9">
        <v>1997</v>
      </c>
      <c r="C307" s="9">
        <v>2620</v>
      </c>
      <c r="D307" s="9">
        <v>2227</v>
      </c>
      <c r="E307" s="9">
        <v>623</v>
      </c>
      <c r="F307" s="9">
        <v>230</v>
      </c>
      <c r="G307" s="10">
        <v>0.10299999999999999</v>
      </c>
    </row>
    <row r="308" spans="1:7" x14ac:dyDescent="0.3">
      <c r="A308" s="8" t="s">
        <v>305</v>
      </c>
      <c r="B308" s="9">
        <v>2167</v>
      </c>
      <c r="C308" s="9">
        <v>2836</v>
      </c>
      <c r="D308" s="9">
        <v>2411</v>
      </c>
      <c r="E308" s="9">
        <v>669</v>
      </c>
      <c r="F308" s="9">
        <v>243</v>
      </c>
      <c r="G308" s="10">
        <v>0.10100000000000001</v>
      </c>
    </row>
    <row r="309" spans="1:7" x14ac:dyDescent="0.3">
      <c r="A309" s="8" t="s">
        <v>311</v>
      </c>
      <c r="B309" s="9">
        <v>1360</v>
      </c>
      <c r="C309" s="9">
        <v>1749</v>
      </c>
      <c r="D309" s="9">
        <v>1487</v>
      </c>
      <c r="E309" s="9">
        <v>389</v>
      </c>
      <c r="F309" s="9">
        <v>127</v>
      </c>
      <c r="G309" s="10">
        <v>8.5000000000000006E-2</v>
      </c>
    </row>
    <row r="310" spans="1:7" x14ac:dyDescent="0.3">
      <c r="A310" s="8" t="s">
        <v>182</v>
      </c>
      <c r="B310" s="9">
        <v>2387</v>
      </c>
      <c r="C310" s="9">
        <v>3223</v>
      </c>
      <c r="D310" s="9">
        <v>2740</v>
      </c>
      <c r="E310" s="9">
        <v>836</v>
      </c>
      <c r="F310" s="9">
        <v>352</v>
      </c>
      <c r="G310" s="10">
        <v>0.129</v>
      </c>
    </row>
    <row r="311" spans="1:7" x14ac:dyDescent="0.3">
      <c r="A311" s="8" t="s">
        <v>96</v>
      </c>
      <c r="B311" s="9">
        <v>1926</v>
      </c>
      <c r="C311" s="9">
        <v>2776</v>
      </c>
      <c r="D311" s="9">
        <v>2360</v>
      </c>
      <c r="E311" s="9">
        <v>850</v>
      </c>
      <c r="F311" s="9">
        <v>433</v>
      </c>
      <c r="G311" s="10">
        <v>0.184</v>
      </c>
    </row>
    <row r="312" spans="1:7" x14ac:dyDescent="0.3">
      <c r="A312" s="8" t="s">
        <v>359</v>
      </c>
      <c r="B312" s="9">
        <v>2046</v>
      </c>
      <c r="C312" s="9">
        <v>2543</v>
      </c>
      <c r="D312" s="9">
        <v>2162</v>
      </c>
      <c r="E312" s="9">
        <v>497</v>
      </c>
      <c r="F312" s="9">
        <v>115</v>
      </c>
      <c r="G312" s="10">
        <v>5.2999999999999999E-2</v>
      </c>
    </row>
    <row r="313" spans="1:7" x14ac:dyDescent="0.3">
      <c r="A313" s="8" t="s">
        <v>241</v>
      </c>
      <c r="B313" s="9">
        <v>1183</v>
      </c>
      <c r="C313" s="9">
        <v>1622</v>
      </c>
      <c r="D313" s="9">
        <v>1379</v>
      </c>
      <c r="E313" s="9">
        <v>439</v>
      </c>
      <c r="F313" s="9">
        <v>196</v>
      </c>
      <c r="G313" s="10">
        <v>0.14199999999999999</v>
      </c>
    </row>
    <row r="314" spans="1:7" x14ac:dyDescent="0.3">
      <c r="A314" s="8" t="s">
        <v>294</v>
      </c>
      <c r="B314" s="9">
        <v>2456</v>
      </c>
      <c r="C314" s="9">
        <v>3838</v>
      </c>
      <c r="D314" s="9">
        <v>3263</v>
      </c>
      <c r="E314" s="9">
        <v>1383</v>
      </c>
      <c r="F314" s="9">
        <v>807</v>
      </c>
      <c r="G314" s="10">
        <v>0.247</v>
      </c>
    </row>
    <row r="315" spans="1:7" x14ac:dyDescent="0.3">
      <c r="A315" s="8" t="s">
        <v>217</v>
      </c>
      <c r="B315" s="9">
        <v>718</v>
      </c>
      <c r="C315" s="9">
        <v>1110</v>
      </c>
      <c r="D315" s="9">
        <v>944</v>
      </c>
      <c r="E315" s="9">
        <v>392</v>
      </c>
      <c r="F315" s="9">
        <v>225</v>
      </c>
      <c r="G315" s="10">
        <v>0.23899999999999999</v>
      </c>
    </row>
    <row r="316" spans="1:7" x14ac:dyDescent="0.3">
      <c r="A316" s="8" t="s">
        <v>230</v>
      </c>
      <c r="B316" s="9">
        <v>246</v>
      </c>
      <c r="C316" s="9">
        <v>307</v>
      </c>
      <c r="D316" s="9">
        <v>261</v>
      </c>
      <c r="E316" s="9">
        <v>61</v>
      </c>
      <c r="F316" s="9">
        <v>15</v>
      </c>
      <c r="G316" s="10">
        <v>5.8000000000000003E-2</v>
      </c>
    </row>
    <row r="317" spans="1:7" x14ac:dyDescent="0.3">
      <c r="A317" s="8" t="s">
        <v>325</v>
      </c>
      <c r="B317" s="9">
        <v>1444</v>
      </c>
      <c r="C317" s="9">
        <v>1911</v>
      </c>
      <c r="D317" s="9">
        <v>1624</v>
      </c>
      <c r="E317" s="9">
        <v>467</v>
      </c>
      <c r="F317" s="9">
        <v>181</v>
      </c>
      <c r="G317" s="10">
        <v>0.111</v>
      </c>
    </row>
    <row r="318" spans="1:7" x14ac:dyDescent="0.3">
      <c r="A318" s="8" t="s">
        <v>360</v>
      </c>
      <c r="B318" s="9">
        <v>646</v>
      </c>
      <c r="C318" s="9">
        <v>855</v>
      </c>
      <c r="D318" s="9">
        <v>727</v>
      </c>
      <c r="E318" s="9">
        <v>209</v>
      </c>
      <c r="F318" s="9">
        <v>80</v>
      </c>
      <c r="G318" s="10">
        <v>0.11</v>
      </c>
    </row>
    <row r="319" spans="1:7" x14ac:dyDescent="0.3">
      <c r="A319" s="8" t="s">
        <v>337</v>
      </c>
      <c r="B319" s="9">
        <v>604</v>
      </c>
      <c r="C319" s="9">
        <v>866</v>
      </c>
      <c r="D319" s="9">
        <v>736</v>
      </c>
      <c r="E319" s="9">
        <v>261</v>
      </c>
      <c r="F319" s="9">
        <v>132</v>
      </c>
      <c r="G319" s="10">
        <v>0.17899999999999999</v>
      </c>
    </row>
    <row r="320" spans="1:7" x14ac:dyDescent="0.3">
      <c r="A320" s="8" t="s">
        <v>255</v>
      </c>
      <c r="B320" s="9">
        <v>2058</v>
      </c>
      <c r="C320" s="9">
        <v>2798</v>
      </c>
      <c r="D320" s="9">
        <v>2378</v>
      </c>
      <c r="E320" s="9">
        <v>740</v>
      </c>
      <c r="F320" s="9">
        <v>320</v>
      </c>
      <c r="G320" s="10">
        <v>0.13500000000000001</v>
      </c>
    </row>
    <row r="321" spans="1:7" ht="15" thickBot="1" x14ac:dyDescent="0.35">
      <c r="A321" s="13" t="s">
        <v>97</v>
      </c>
      <c r="B321" s="14">
        <v>2101</v>
      </c>
      <c r="C321" s="14">
        <v>2212</v>
      </c>
      <c r="D321" s="14">
        <v>1880</v>
      </c>
      <c r="E321" s="14">
        <v>111</v>
      </c>
      <c r="F321" s="14">
        <v>-221</v>
      </c>
      <c r="G321" s="15">
        <v>-0.11700000000000001</v>
      </c>
    </row>
  </sheetData>
  <autoFilter ref="A3:G321" xr:uid="{347166A4-0AD8-48E4-A7DF-9B8880BC7476}"/>
  <mergeCells count="7">
    <mergeCell ref="F1:F2"/>
    <mergeCell ref="G1:G2"/>
    <mergeCell ref="B1:B2"/>
    <mergeCell ref="A1:A2"/>
    <mergeCell ref="C1:C2"/>
    <mergeCell ref="D1:D2"/>
    <mergeCell ref="E1:E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40512-BC97-448D-9612-CB867B53B814}">
  <dimension ref="A1:Z1591"/>
  <sheetViews>
    <sheetView topLeftCell="A187" workbookViewId="0">
      <selection activeCell="B187" sqref="B1:B1048576"/>
    </sheetView>
  </sheetViews>
  <sheetFormatPr defaultRowHeight="14.4" x14ac:dyDescent="0.3"/>
  <cols>
    <col min="1" max="1" width="16.6640625" bestFit="1" customWidth="1"/>
    <col min="26" max="26" width="9.5546875" bestFit="1" customWidth="1"/>
  </cols>
  <sheetData>
    <row r="1" spans="1:26" x14ac:dyDescent="0.3">
      <c r="A1" t="s">
        <v>387</v>
      </c>
      <c r="B1" t="s">
        <v>29</v>
      </c>
      <c r="C1" t="s">
        <v>67</v>
      </c>
      <c r="D1" t="s">
        <v>6</v>
      </c>
      <c r="E1" t="s">
        <v>7</v>
      </c>
      <c r="F1" t="s">
        <v>8</v>
      </c>
      <c r="G1" t="s">
        <v>9</v>
      </c>
      <c r="H1" t="s">
        <v>10</v>
      </c>
      <c r="I1" t="s">
        <v>11</v>
      </c>
      <c r="J1" t="s">
        <v>12</v>
      </c>
      <c r="K1" t="s">
        <v>13</v>
      </c>
      <c r="L1" t="s">
        <v>14</v>
      </c>
      <c r="M1" t="s">
        <v>15</v>
      </c>
      <c r="N1" t="s">
        <v>16</v>
      </c>
      <c r="O1" t="s">
        <v>17</v>
      </c>
      <c r="P1" t="s">
        <v>18</v>
      </c>
      <c r="Q1" t="s">
        <v>19</v>
      </c>
      <c r="R1" t="s">
        <v>20</v>
      </c>
      <c r="S1" t="s">
        <v>21</v>
      </c>
      <c r="T1" t="s">
        <v>22</v>
      </c>
      <c r="U1" t="s">
        <v>23</v>
      </c>
      <c r="V1" t="s">
        <v>24</v>
      </c>
      <c r="W1" t="s">
        <v>25</v>
      </c>
      <c r="X1" t="s">
        <v>26</v>
      </c>
      <c r="Y1" t="s">
        <v>27</v>
      </c>
      <c r="Z1" t="s">
        <v>68</v>
      </c>
    </row>
    <row r="2" spans="1:26" x14ac:dyDescent="0.3">
      <c r="A2" t="s">
        <v>62</v>
      </c>
      <c r="B2" s="1">
        <v>41002</v>
      </c>
      <c r="C2" s="1" t="str">
        <f>VLOOKUP($B2,'NIS NAAM GEMEENTE'!$A$2:$B$319, 2, FALSE)</f>
        <v>Aalst</v>
      </c>
      <c r="D2" s="1">
        <v>3452.08</v>
      </c>
      <c r="E2" s="1">
        <v>3557.97</v>
      </c>
      <c r="F2" s="1">
        <v>3717.01</v>
      </c>
      <c r="G2" s="1">
        <v>3851.23</v>
      </c>
      <c r="H2" s="1">
        <v>3846.65</v>
      </c>
      <c r="I2" s="1">
        <v>3895.42</v>
      </c>
      <c r="J2" s="1">
        <v>3963.45</v>
      </c>
      <c r="K2" s="1">
        <v>4004.61</v>
      </c>
      <c r="L2" s="1">
        <v>4067.72</v>
      </c>
      <c r="M2" s="1">
        <v>4035.12</v>
      </c>
      <c r="N2" s="1">
        <v>3944.38</v>
      </c>
      <c r="O2" s="1">
        <v>3905.9024333040165</v>
      </c>
      <c r="P2" s="1">
        <v>3842.4370858985635</v>
      </c>
      <c r="Q2" s="1">
        <v>3766.7240398710055</v>
      </c>
      <c r="R2" s="1">
        <v>3783.4254470829669</v>
      </c>
      <c r="S2" s="1">
        <v>3751.1360598065085</v>
      </c>
      <c r="T2" s="1">
        <v>3756.7031955438288</v>
      </c>
      <c r="U2" s="1">
        <v>3780.0851656405748</v>
      </c>
      <c r="V2" s="1">
        <v>3797.9</v>
      </c>
      <c r="W2" s="1">
        <v>3810.1476986221051</v>
      </c>
      <c r="X2" s="1">
        <v>3830.1893872764585</v>
      </c>
      <c r="Y2" s="1">
        <v>3844.6639401934917</v>
      </c>
      <c r="Z2" s="1">
        <v>3853.5713573732041</v>
      </c>
    </row>
    <row r="3" spans="1:26" x14ac:dyDescent="0.3">
      <c r="A3" t="s">
        <v>63</v>
      </c>
      <c r="B3" s="1">
        <v>41002</v>
      </c>
      <c r="C3" s="1" t="str">
        <f>VLOOKUP($B3,'NIS NAAM GEMEENTE'!$A$2:$B$319, 2, FALSE)</f>
        <v>Aalst</v>
      </c>
      <c r="D3" s="1">
        <v>4767</v>
      </c>
      <c r="E3" s="1">
        <v>4834</v>
      </c>
      <c r="F3" s="1">
        <v>4892</v>
      </c>
      <c r="G3" s="1">
        <v>5084</v>
      </c>
      <c r="H3" s="1">
        <v>5216</v>
      </c>
      <c r="I3" s="1">
        <v>5336</v>
      </c>
      <c r="J3" s="1">
        <v>5569</v>
      </c>
      <c r="K3" s="1">
        <v>5794</v>
      </c>
      <c r="L3" s="1">
        <v>5980</v>
      </c>
      <c r="M3" s="1">
        <v>6132</v>
      </c>
      <c r="N3" s="1">
        <v>6240</v>
      </c>
      <c r="O3" s="1">
        <v>6300</v>
      </c>
      <c r="P3" s="1">
        <v>6318</v>
      </c>
      <c r="Q3" s="1">
        <v>6315</v>
      </c>
      <c r="R3" s="1">
        <v>6263</v>
      </c>
      <c r="S3" s="1">
        <v>6236</v>
      </c>
      <c r="T3" s="1">
        <v>6124</v>
      </c>
      <c r="U3" s="1">
        <v>6034</v>
      </c>
      <c r="V3" s="1">
        <v>5960</v>
      </c>
      <c r="W3" s="1">
        <v>5917</v>
      </c>
      <c r="X3" s="1">
        <v>5919</v>
      </c>
      <c r="Y3" s="1">
        <v>5908</v>
      </c>
      <c r="Z3">
        <v>5930</v>
      </c>
    </row>
    <row r="4" spans="1:26" x14ac:dyDescent="0.3">
      <c r="A4" t="s">
        <v>64</v>
      </c>
      <c r="B4" s="1">
        <v>41002</v>
      </c>
      <c r="C4" s="1" t="str">
        <f>VLOOKUP($B4,'NIS NAAM GEMEENTE'!$A$2:$B$319, 2, FALSE)</f>
        <v>Aalst</v>
      </c>
      <c r="D4" s="1">
        <v>8219.08</v>
      </c>
      <c r="E4" s="1">
        <v>8391.9699999999993</v>
      </c>
      <c r="F4" s="1">
        <v>8609.01</v>
      </c>
      <c r="G4" s="1">
        <v>8935.23</v>
      </c>
      <c r="H4" s="1">
        <v>9062.65</v>
      </c>
      <c r="I4" s="1">
        <v>9231.42</v>
      </c>
      <c r="J4" s="1">
        <v>9532.4500000000007</v>
      </c>
      <c r="K4" s="1">
        <v>9798.61</v>
      </c>
      <c r="L4" s="1">
        <v>10047.719999999999</v>
      </c>
      <c r="M4" s="1">
        <v>10167.119999999999</v>
      </c>
      <c r="N4" s="1">
        <v>10184.380000000001</v>
      </c>
      <c r="O4" s="1">
        <v>10205.902433304016</v>
      </c>
      <c r="P4" s="1">
        <v>10160.437085898564</v>
      </c>
      <c r="Q4" s="1">
        <v>10081.724039871006</v>
      </c>
      <c r="R4" s="1">
        <v>10046.425447082967</v>
      </c>
      <c r="S4" s="1">
        <v>9987.1360598065075</v>
      </c>
      <c r="T4" s="1">
        <v>9880.7031955438288</v>
      </c>
      <c r="U4" s="1">
        <v>9814.0851656405757</v>
      </c>
      <c r="V4" s="1">
        <v>9757.9</v>
      </c>
      <c r="W4" s="1">
        <v>9727.147698622106</v>
      </c>
      <c r="X4" s="1">
        <v>9749.1893872764595</v>
      </c>
      <c r="Y4" s="1">
        <v>9752.6639401934917</v>
      </c>
      <c r="Z4" s="1">
        <v>9783.5713573732046</v>
      </c>
    </row>
    <row r="5" spans="1:26" x14ac:dyDescent="0.3">
      <c r="A5" t="s">
        <v>65</v>
      </c>
      <c r="B5">
        <v>41002</v>
      </c>
      <c r="C5" s="1" t="str">
        <f>VLOOKUP($B5,'NIS NAAM GEMEENTE'!$A$2:$B$319, 2, FALSE)</f>
        <v>Aalst</v>
      </c>
      <c r="D5" s="1">
        <v>11638</v>
      </c>
      <c r="E5" s="1">
        <v>11638</v>
      </c>
      <c r="F5" s="1">
        <v>11638</v>
      </c>
      <c r="G5" s="1">
        <v>11638</v>
      </c>
      <c r="H5" s="1">
        <v>11638</v>
      </c>
      <c r="I5" s="1">
        <v>11638</v>
      </c>
      <c r="J5" s="1">
        <v>11638</v>
      </c>
      <c r="K5" s="1">
        <v>11638</v>
      </c>
      <c r="L5" s="1">
        <v>11638</v>
      </c>
      <c r="M5" s="1">
        <v>11638</v>
      </c>
      <c r="N5" s="1">
        <v>11638</v>
      </c>
      <c r="O5" s="1">
        <v>11638</v>
      </c>
      <c r="P5" s="1">
        <v>11638</v>
      </c>
      <c r="Q5" s="1">
        <v>11638</v>
      </c>
      <c r="R5" s="1">
        <v>11638</v>
      </c>
      <c r="S5" s="1">
        <v>11638</v>
      </c>
      <c r="T5" s="1">
        <v>11638</v>
      </c>
      <c r="U5" s="1">
        <v>11638</v>
      </c>
      <c r="V5" s="1">
        <v>11638</v>
      </c>
      <c r="W5" s="1">
        <v>11638</v>
      </c>
      <c r="X5" s="1">
        <v>11638</v>
      </c>
      <c r="Y5" s="1">
        <v>11638</v>
      </c>
      <c r="Z5" s="1">
        <v>11638</v>
      </c>
    </row>
    <row r="6" spans="1:26" x14ac:dyDescent="0.3">
      <c r="A6" t="s">
        <v>66</v>
      </c>
      <c r="B6">
        <v>41002</v>
      </c>
      <c r="C6" s="1" t="str">
        <f>VLOOKUP($B6,'NIS NAAM GEMEENTE'!$A$2:$B$319, 2, FALSE)</f>
        <v>Aalst</v>
      </c>
      <c r="D6" s="1">
        <v>9892.3000000000011</v>
      </c>
      <c r="E6" s="1">
        <v>9892.3000000000011</v>
      </c>
      <c r="F6" s="1">
        <v>9892.3000000000011</v>
      </c>
      <c r="G6" s="1">
        <v>9892.3000000000011</v>
      </c>
      <c r="H6" s="1">
        <v>9892.3000000000011</v>
      </c>
      <c r="I6" s="1">
        <v>9892.3000000000011</v>
      </c>
      <c r="J6" s="1">
        <v>9892.3000000000011</v>
      </c>
      <c r="K6" s="1">
        <v>9892.3000000000011</v>
      </c>
      <c r="L6" s="1">
        <v>9892.3000000000011</v>
      </c>
      <c r="M6" s="1">
        <v>9892.3000000000011</v>
      </c>
      <c r="N6" s="1">
        <v>9892.3000000000011</v>
      </c>
      <c r="O6" s="1">
        <v>9892.3000000000011</v>
      </c>
      <c r="P6" s="1">
        <v>9892.3000000000011</v>
      </c>
      <c r="Q6" s="1">
        <v>9892.3000000000011</v>
      </c>
      <c r="R6" s="1">
        <v>9892.3000000000011</v>
      </c>
      <c r="S6" s="1">
        <v>9892.3000000000011</v>
      </c>
      <c r="T6" s="1">
        <v>9892.3000000000011</v>
      </c>
      <c r="U6" s="1">
        <v>9892.3000000000011</v>
      </c>
      <c r="V6" s="1">
        <v>9892.3000000000011</v>
      </c>
      <c r="W6" s="1">
        <v>9892.3000000000011</v>
      </c>
      <c r="X6" s="1">
        <v>9892.3000000000011</v>
      </c>
      <c r="Y6" s="1">
        <v>9892.3000000000011</v>
      </c>
      <c r="Z6" s="1">
        <v>9892.3000000000011</v>
      </c>
    </row>
    <row r="7" spans="1:26" x14ac:dyDescent="0.3">
      <c r="A7" t="s">
        <v>62</v>
      </c>
      <c r="B7" s="1">
        <v>44084</v>
      </c>
      <c r="C7" s="1" t="str">
        <f>VLOOKUP($B7,'NIS NAAM GEMEENTE'!$A$2:$B$319, 2, FALSE)</f>
        <v>Aalter</v>
      </c>
      <c r="D7" s="1">
        <v>1191.29</v>
      </c>
      <c r="E7" s="1">
        <v>1215.4000000000001</v>
      </c>
      <c r="F7" s="1">
        <v>1222.1300000000001</v>
      </c>
      <c r="G7" s="1">
        <v>1229.75</v>
      </c>
      <c r="H7" s="1">
        <v>1245.48</v>
      </c>
      <c r="I7" s="1">
        <v>1280.81</v>
      </c>
      <c r="J7" s="1">
        <v>1225.77</v>
      </c>
      <c r="K7" s="1">
        <v>1185.53</v>
      </c>
      <c r="L7" s="1">
        <v>1120.04</v>
      </c>
      <c r="M7" s="1">
        <v>1077.9100000000001</v>
      </c>
      <c r="N7" s="1">
        <v>1055.31</v>
      </c>
      <c r="O7" s="1">
        <v>1037.6358590308371</v>
      </c>
      <c r="P7" s="1">
        <v>1027.5070925110133</v>
      </c>
      <c r="Q7" s="1">
        <v>1001.6224669603524</v>
      </c>
      <c r="R7" s="1">
        <v>1003.8733039647577</v>
      </c>
      <c r="S7" s="1">
        <v>1000.4970484581497</v>
      </c>
      <c r="T7" s="1">
        <v>1000.4970484581497</v>
      </c>
      <c r="U7" s="1">
        <v>1014.0020704845815</v>
      </c>
      <c r="V7" s="1">
        <v>1021.88</v>
      </c>
      <c r="W7" s="1">
        <v>1042.1375330396477</v>
      </c>
      <c r="X7" s="1">
        <v>1055.6425550660792</v>
      </c>
      <c r="Y7" s="1">
        <v>1057.8933920704847</v>
      </c>
      <c r="Z7" s="1">
        <v>1051.1408810572686</v>
      </c>
    </row>
    <row r="8" spans="1:26" x14ac:dyDescent="0.3">
      <c r="A8" t="s">
        <v>63</v>
      </c>
      <c r="B8" s="1">
        <v>44084</v>
      </c>
      <c r="C8" s="1" t="str">
        <f>VLOOKUP($B8,'NIS NAAM GEMEENTE'!$A$2:$B$319, 2, FALSE)</f>
        <v>Aalter</v>
      </c>
      <c r="D8" s="1">
        <v>1642</v>
      </c>
      <c r="E8" s="1">
        <v>1652</v>
      </c>
      <c r="F8" s="1">
        <v>1675</v>
      </c>
      <c r="G8" s="1">
        <v>1706</v>
      </c>
      <c r="H8" s="1">
        <v>1722</v>
      </c>
      <c r="I8" s="1">
        <v>1736</v>
      </c>
      <c r="J8" s="1">
        <v>1798</v>
      </c>
      <c r="K8" s="1">
        <v>1853</v>
      </c>
      <c r="L8" s="1">
        <v>1844</v>
      </c>
      <c r="M8" s="1">
        <v>1908</v>
      </c>
      <c r="N8" s="1">
        <v>1861</v>
      </c>
      <c r="O8" s="1">
        <v>1822</v>
      </c>
      <c r="P8" s="1">
        <v>1770</v>
      </c>
      <c r="Q8" s="1">
        <v>1727</v>
      </c>
      <c r="R8" s="1">
        <v>1655</v>
      </c>
      <c r="S8" s="1">
        <v>1576</v>
      </c>
      <c r="T8" s="1">
        <v>1565</v>
      </c>
      <c r="U8" s="1">
        <v>1538</v>
      </c>
      <c r="V8" s="1">
        <v>1520</v>
      </c>
      <c r="W8" s="1">
        <v>1503</v>
      </c>
      <c r="X8" s="1">
        <v>1507</v>
      </c>
      <c r="Y8" s="1">
        <v>1510</v>
      </c>
      <c r="Z8">
        <v>1517</v>
      </c>
    </row>
    <row r="9" spans="1:26" x14ac:dyDescent="0.3">
      <c r="A9" t="s">
        <v>64</v>
      </c>
      <c r="B9" s="1">
        <v>44084</v>
      </c>
      <c r="C9" s="1" t="str">
        <f>VLOOKUP($B9,'NIS NAAM GEMEENTE'!$A$2:$B$319, 2, FALSE)</f>
        <v>Aalter</v>
      </c>
      <c r="D9" s="1">
        <v>2833.29</v>
      </c>
      <c r="E9" s="1">
        <v>2867.4</v>
      </c>
      <c r="F9" s="1">
        <v>2897.13</v>
      </c>
      <c r="G9" s="1">
        <v>2935.75</v>
      </c>
      <c r="H9" s="1">
        <v>2967.48</v>
      </c>
      <c r="I9" s="1">
        <v>3016.81</v>
      </c>
      <c r="J9" s="1">
        <v>3023.77</v>
      </c>
      <c r="K9" s="1">
        <v>3038.5299999999997</v>
      </c>
      <c r="L9" s="1">
        <v>2964.04</v>
      </c>
      <c r="M9" s="1">
        <v>2985.91</v>
      </c>
      <c r="N9" s="1">
        <v>2916.31</v>
      </c>
      <c r="O9" s="1">
        <v>2859.6358590308373</v>
      </c>
      <c r="P9" s="1">
        <v>2797.5070925110131</v>
      </c>
      <c r="Q9" s="1">
        <v>2728.6224669603525</v>
      </c>
      <c r="R9" s="1">
        <v>2658.8733039647577</v>
      </c>
      <c r="S9" s="1">
        <v>2576.4970484581499</v>
      </c>
      <c r="T9" s="1">
        <v>2565.4970484581499</v>
      </c>
      <c r="U9" s="1">
        <v>2552.0020704845815</v>
      </c>
      <c r="V9" s="1">
        <v>2541.88</v>
      </c>
      <c r="W9" s="1">
        <v>2545.1375330396477</v>
      </c>
      <c r="X9" s="1">
        <v>2562.6425550660792</v>
      </c>
      <c r="Y9" s="1">
        <v>2567.8933920704849</v>
      </c>
      <c r="Z9" s="1">
        <v>2568.1408810572684</v>
      </c>
    </row>
    <row r="10" spans="1:26" x14ac:dyDescent="0.3">
      <c r="A10" t="s">
        <v>65</v>
      </c>
      <c r="B10">
        <v>44084</v>
      </c>
      <c r="C10" s="1" t="str">
        <f>VLOOKUP($B10,'NIS NAAM GEMEENTE'!$A$2:$B$319, 2, FALSE)</f>
        <v>Aalter</v>
      </c>
      <c r="D10" s="1">
        <v>3635.8999999999996</v>
      </c>
      <c r="E10" s="1">
        <v>3635.8999999999996</v>
      </c>
      <c r="F10" s="1">
        <v>3635.8999999999996</v>
      </c>
      <c r="G10" s="1">
        <v>3635.8999999999996</v>
      </c>
      <c r="H10" s="1">
        <v>3635.8999999999996</v>
      </c>
      <c r="I10" s="1">
        <v>3635.8999999999996</v>
      </c>
      <c r="J10" s="1">
        <v>3635.8999999999996</v>
      </c>
      <c r="K10" s="1">
        <v>3635.8999999999996</v>
      </c>
      <c r="L10" s="1">
        <v>3635.8999999999996</v>
      </c>
      <c r="M10" s="1">
        <v>3635.8999999999996</v>
      </c>
      <c r="N10" s="1">
        <v>3635.8999999999996</v>
      </c>
      <c r="O10" s="1">
        <v>3635.8999999999996</v>
      </c>
      <c r="P10" s="1">
        <v>3635.8999999999996</v>
      </c>
      <c r="Q10" s="1">
        <v>3635.8999999999996</v>
      </c>
      <c r="R10" s="1">
        <v>3635.8999999999996</v>
      </c>
      <c r="S10" s="1">
        <v>3635.8999999999996</v>
      </c>
      <c r="T10" s="1">
        <v>3635.8999999999996</v>
      </c>
      <c r="U10" s="1">
        <v>3635.8999999999996</v>
      </c>
      <c r="V10" s="1">
        <v>3635.8999999999996</v>
      </c>
      <c r="W10" s="1">
        <v>3635.8999999999996</v>
      </c>
      <c r="X10" s="1">
        <v>3635.8999999999996</v>
      </c>
      <c r="Y10" s="1">
        <v>3635.9</v>
      </c>
      <c r="Z10" s="1">
        <v>3635.9</v>
      </c>
    </row>
    <row r="11" spans="1:26" x14ac:dyDescent="0.3">
      <c r="A11" t="s">
        <v>66</v>
      </c>
      <c r="B11">
        <v>44084</v>
      </c>
      <c r="C11" s="1" t="str">
        <f>VLOOKUP($B11,'NIS NAAM GEMEENTE'!$A$2:$B$319, 2, FALSE)</f>
        <v>Aalter</v>
      </c>
      <c r="D11" s="1">
        <v>3090.5149999999994</v>
      </c>
      <c r="E11" s="1">
        <v>3090.5149999999994</v>
      </c>
      <c r="F11" s="1">
        <v>3090.5149999999994</v>
      </c>
      <c r="G11" s="1">
        <v>3090.5149999999994</v>
      </c>
      <c r="H11" s="1">
        <v>3090.5149999999994</v>
      </c>
      <c r="I11" s="1">
        <v>3090.5149999999994</v>
      </c>
      <c r="J11" s="1">
        <v>3090.5149999999994</v>
      </c>
      <c r="K11" s="1">
        <v>3090.5149999999994</v>
      </c>
      <c r="L11" s="1">
        <v>3090.5149999999994</v>
      </c>
      <c r="M11" s="1">
        <v>3090.5149999999994</v>
      </c>
      <c r="N11" s="1">
        <v>3090.5149999999994</v>
      </c>
      <c r="O11" s="1">
        <v>3090.5149999999994</v>
      </c>
      <c r="P11" s="1">
        <v>3090.5149999999994</v>
      </c>
      <c r="Q11" s="1">
        <v>3090.5149999999994</v>
      </c>
      <c r="R11" s="1">
        <v>3090.5149999999994</v>
      </c>
      <c r="S11" s="1">
        <v>3090.5149999999994</v>
      </c>
      <c r="T11" s="1">
        <v>3090.5149999999994</v>
      </c>
      <c r="U11" s="1">
        <v>3090.5149999999994</v>
      </c>
      <c r="V11" s="1">
        <v>3090.5149999999994</v>
      </c>
      <c r="W11" s="1">
        <v>3090.5149999999994</v>
      </c>
      <c r="X11" s="1">
        <v>3090.5149999999994</v>
      </c>
      <c r="Y11" s="1">
        <v>3090.5149999999994</v>
      </c>
      <c r="Z11" s="1">
        <v>3090.5149999999994</v>
      </c>
    </row>
    <row r="12" spans="1:26" x14ac:dyDescent="0.3">
      <c r="A12" t="s">
        <v>62</v>
      </c>
      <c r="B12" s="1">
        <v>24001</v>
      </c>
      <c r="C12" s="1" t="str">
        <f>VLOOKUP($B12,'NIS NAAM GEMEENTE'!$A$2:$B$319, 2, FALSE)</f>
        <v>Aarschot</v>
      </c>
      <c r="D12" s="1">
        <v>1140.72</v>
      </c>
      <c r="E12" s="1">
        <v>1109.96</v>
      </c>
      <c r="F12" s="1">
        <v>1162.3399999999999</v>
      </c>
      <c r="G12" s="1">
        <v>1180.18</v>
      </c>
      <c r="H12" s="1">
        <v>1250.8899999999999</v>
      </c>
      <c r="I12" s="1">
        <v>1247.43</v>
      </c>
      <c r="J12" s="1">
        <v>1191.31</v>
      </c>
      <c r="K12" s="1">
        <v>1226.56</v>
      </c>
      <c r="L12" s="1">
        <v>1196.99</v>
      </c>
      <c r="M12" s="1">
        <v>1168.3399999999999</v>
      </c>
      <c r="N12" s="1">
        <v>1222.56</v>
      </c>
      <c r="O12" s="1">
        <v>1263.2752288732395</v>
      </c>
      <c r="P12" s="1">
        <v>1273.3278169014084</v>
      </c>
      <c r="Q12" s="1">
        <v>1275.5617253521127</v>
      </c>
      <c r="R12" s="1">
        <v>1286.7312676056338</v>
      </c>
      <c r="S12" s="1">
        <v>1256.5735035211267</v>
      </c>
      <c r="T12" s="1">
        <v>1266.6260915492958</v>
      </c>
      <c r="U12" s="1">
        <v>1274.4447711267605</v>
      </c>
      <c r="V12" s="1">
        <v>1268.8599999999999</v>
      </c>
      <c r="W12" s="1">
        <v>1292.3160387323944</v>
      </c>
      <c r="X12" s="1">
        <v>1307.9533978873239</v>
      </c>
      <c r="Y12" s="1">
        <v>1338.1111619718311</v>
      </c>
      <c r="Z12" s="1">
        <v>1350.3976584507043</v>
      </c>
    </row>
    <row r="13" spans="1:26" x14ac:dyDescent="0.3">
      <c r="A13" t="s">
        <v>63</v>
      </c>
      <c r="B13" s="1">
        <v>24001</v>
      </c>
      <c r="C13" s="1" t="str">
        <f>VLOOKUP($B13,'NIS NAAM GEMEENTE'!$A$2:$B$319, 2, FALSE)</f>
        <v>Aarschot</v>
      </c>
      <c r="D13" s="1">
        <v>1683</v>
      </c>
      <c r="E13" s="1">
        <v>1704</v>
      </c>
      <c r="F13" s="1">
        <v>1693</v>
      </c>
      <c r="G13" s="1">
        <v>1674</v>
      </c>
      <c r="H13" s="1">
        <v>1709</v>
      </c>
      <c r="I13" s="1">
        <v>1792</v>
      </c>
      <c r="J13" s="1">
        <v>1818</v>
      </c>
      <c r="K13" s="1">
        <v>1796</v>
      </c>
      <c r="L13" s="1">
        <v>1844</v>
      </c>
      <c r="M13" s="1">
        <v>1883</v>
      </c>
      <c r="N13" s="1">
        <v>1899</v>
      </c>
      <c r="O13" s="1">
        <v>1924</v>
      </c>
      <c r="P13" s="1">
        <v>1962</v>
      </c>
      <c r="Q13" s="1">
        <v>2000</v>
      </c>
      <c r="R13" s="1">
        <v>2002</v>
      </c>
      <c r="S13" s="1">
        <v>2027</v>
      </c>
      <c r="T13" s="1">
        <v>2048</v>
      </c>
      <c r="U13" s="1">
        <v>2054</v>
      </c>
      <c r="V13" s="1">
        <v>2069</v>
      </c>
      <c r="W13" s="1">
        <v>2067</v>
      </c>
      <c r="X13" s="1">
        <v>2072</v>
      </c>
      <c r="Y13" s="1">
        <v>2043</v>
      </c>
      <c r="Z13">
        <v>2063</v>
      </c>
    </row>
    <row r="14" spans="1:26" x14ac:dyDescent="0.3">
      <c r="A14" t="s">
        <v>64</v>
      </c>
      <c r="B14" s="1">
        <v>24001</v>
      </c>
      <c r="C14" s="1" t="str">
        <f>VLOOKUP($B14,'NIS NAAM GEMEENTE'!$A$2:$B$319, 2, FALSE)</f>
        <v>Aarschot</v>
      </c>
      <c r="D14" s="1">
        <v>2823.7200000000003</v>
      </c>
      <c r="E14" s="1">
        <v>2813.96</v>
      </c>
      <c r="F14" s="1">
        <v>2855.34</v>
      </c>
      <c r="G14" s="1">
        <v>2854.1800000000003</v>
      </c>
      <c r="H14" s="1">
        <v>2959.89</v>
      </c>
      <c r="I14" s="1">
        <v>3039.4300000000003</v>
      </c>
      <c r="J14" s="1">
        <v>3009.31</v>
      </c>
      <c r="K14" s="1">
        <v>3022.56</v>
      </c>
      <c r="L14" s="1">
        <v>3040.99</v>
      </c>
      <c r="M14" s="1">
        <v>3051.34</v>
      </c>
      <c r="N14" s="1">
        <v>3121.56</v>
      </c>
      <c r="O14" s="1">
        <v>3187.2752288732395</v>
      </c>
      <c r="P14" s="1">
        <v>3235.3278169014084</v>
      </c>
      <c r="Q14" s="1">
        <v>3275.5617253521127</v>
      </c>
      <c r="R14" s="1">
        <v>3288.7312676056335</v>
      </c>
      <c r="S14" s="1">
        <v>3283.5735035211264</v>
      </c>
      <c r="T14" s="1">
        <v>3314.6260915492958</v>
      </c>
      <c r="U14" s="1">
        <v>3328.4447711267603</v>
      </c>
      <c r="V14" s="1">
        <v>3337.8599999999997</v>
      </c>
      <c r="W14" s="1">
        <v>3359.3160387323942</v>
      </c>
      <c r="X14" s="1">
        <v>3379.9533978873242</v>
      </c>
      <c r="Y14" s="1">
        <v>3381.1111619718313</v>
      </c>
      <c r="Z14" s="1">
        <v>3413.3976584507045</v>
      </c>
    </row>
    <row r="15" spans="1:26" x14ac:dyDescent="0.3">
      <c r="A15" t="s">
        <v>65</v>
      </c>
      <c r="B15">
        <v>24001</v>
      </c>
      <c r="C15" s="1" t="str">
        <f>VLOOKUP($B15,'NIS NAAM GEMEENTE'!$A$2:$B$319, 2, FALSE)</f>
        <v>Aarschot</v>
      </c>
      <c r="D15" s="1">
        <v>3975</v>
      </c>
      <c r="E15" s="1">
        <v>3975</v>
      </c>
      <c r="F15" s="1">
        <v>3975</v>
      </c>
      <c r="G15" s="1">
        <v>3975</v>
      </c>
      <c r="H15" s="1">
        <v>3975</v>
      </c>
      <c r="I15" s="1">
        <v>3975</v>
      </c>
      <c r="J15" s="1">
        <v>3975</v>
      </c>
      <c r="K15" s="1">
        <v>3975</v>
      </c>
      <c r="L15" s="1">
        <v>3975</v>
      </c>
      <c r="M15" s="1">
        <v>3975</v>
      </c>
      <c r="N15" s="1">
        <v>3975</v>
      </c>
      <c r="O15" s="1">
        <v>3975</v>
      </c>
      <c r="P15" s="1">
        <v>3975</v>
      </c>
      <c r="Q15" s="1">
        <v>3975</v>
      </c>
      <c r="R15" s="1">
        <v>3975</v>
      </c>
      <c r="S15" s="1">
        <v>3975</v>
      </c>
      <c r="T15" s="1">
        <v>3975</v>
      </c>
      <c r="U15" s="1">
        <v>3975</v>
      </c>
      <c r="V15" s="1">
        <v>3975</v>
      </c>
      <c r="W15" s="1">
        <v>3975</v>
      </c>
      <c r="X15" s="1">
        <v>3975</v>
      </c>
      <c r="Y15" s="1">
        <v>3975</v>
      </c>
      <c r="Z15" s="1">
        <v>3975</v>
      </c>
    </row>
    <row r="16" spans="1:26" x14ac:dyDescent="0.3">
      <c r="A16" t="s">
        <v>66</v>
      </c>
      <c r="B16">
        <v>24001</v>
      </c>
      <c r="C16" s="1" t="str">
        <f>VLOOKUP($B16,'NIS NAAM GEMEENTE'!$A$2:$B$319, 2, FALSE)</f>
        <v>Aarschot</v>
      </c>
      <c r="D16" s="1">
        <v>3378.75</v>
      </c>
      <c r="E16" s="1">
        <v>3378.75</v>
      </c>
      <c r="F16" s="1">
        <v>3378.75</v>
      </c>
      <c r="G16" s="1">
        <v>3378.75</v>
      </c>
      <c r="H16" s="1">
        <v>3378.75</v>
      </c>
      <c r="I16" s="1">
        <v>3378.75</v>
      </c>
      <c r="J16" s="1">
        <v>3378.75</v>
      </c>
      <c r="K16" s="1">
        <v>3378.75</v>
      </c>
      <c r="L16" s="1">
        <v>3378.75</v>
      </c>
      <c r="M16" s="1">
        <v>3378.75</v>
      </c>
      <c r="N16" s="1">
        <v>3378.75</v>
      </c>
      <c r="O16" s="1">
        <v>3378.75</v>
      </c>
      <c r="P16" s="1">
        <v>3378.75</v>
      </c>
      <c r="Q16" s="1">
        <v>3378.75</v>
      </c>
      <c r="R16" s="1">
        <v>3378.75</v>
      </c>
      <c r="S16" s="1">
        <v>3378.75</v>
      </c>
      <c r="T16" s="1">
        <v>3378.75</v>
      </c>
      <c r="U16" s="1">
        <v>3378.75</v>
      </c>
      <c r="V16" s="1">
        <v>3378.75</v>
      </c>
      <c r="W16" s="1">
        <v>3378.75</v>
      </c>
      <c r="X16" s="1">
        <v>3378.75</v>
      </c>
      <c r="Y16" s="1">
        <v>3378.75</v>
      </c>
      <c r="Z16" s="1">
        <v>3378.75</v>
      </c>
    </row>
    <row r="17" spans="1:26" x14ac:dyDescent="0.3">
      <c r="A17" t="s">
        <v>62</v>
      </c>
      <c r="B17" s="1">
        <v>11001</v>
      </c>
      <c r="C17" s="1" t="str">
        <f>VLOOKUP($B17,'NIS NAAM GEMEENTE'!$A$2:$B$319, 2, FALSE)</f>
        <v>Aartselaar</v>
      </c>
      <c r="D17" s="1">
        <v>567.55999999999995</v>
      </c>
      <c r="E17" s="1">
        <v>566.02</v>
      </c>
      <c r="F17" s="1">
        <v>557.02</v>
      </c>
      <c r="G17" s="1">
        <v>577.78</v>
      </c>
      <c r="H17" s="1">
        <v>566.64</v>
      </c>
      <c r="I17" s="1">
        <v>577.13</v>
      </c>
      <c r="J17" s="1">
        <v>594.42999999999995</v>
      </c>
      <c r="K17" s="1">
        <v>566.66999999999996</v>
      </c>
      <c r="L17" s="1">
        <v>563.37</v>
      </c>
      <c r="M17" s="1">
        <v>533.45000000000005</v>
      </c>
      <c r="N17" s="1">
        <v>494.58</v>
      </c>
      <c r="O17" s="1">
        <v>471.60682464454976</v>
      </c>
      <c r="P17" s="1">
        <v>466.14841232227491</v>
      </c>
      <c r="Q17" s="1">
        <v>460.69</v>
      </c>
      <c r="R17" s="1">
        <v>470.51514218009481</v>
      </c>
      <c r="S17" s="1">
        <v>454.13990521327014</v>
      </c>
      <c r="T17" s="1">
        <v>451.95654028436019</v>
      </c>
      <c r="U17" s="1">
        <v>451.95654028436019</v>
      </c>
      <c r="V17" s="1">
        <v>460.69</v>
      </c>
      <c r="W17" s="1">
        <v>466.14841232227491</v>
      </c>
      <c r="X17" s="1">
        <v>459.59831753554499</v>
      </c>
      <c r="Y17" s="1">
        <v>456.32327014218009</v>
      </c>
      <c r="Z17" s="1">
        <v>455.23158767772509</v>
      </c>
    </row>
    <row r="18" spans="1:26" x14ac:dyDescent="0.3">
      <c r="A18" t="s">
        <v>63</v>
      </c>
      <c r="B18" s="1">
        <v>11001</v>
      </c>
      <c r="C18" s="1" t="str">
        <f>VLOOKUP($B18,'NIS NAAM GEMEENTE'!$A$2:$B$319, 2, FALSE)</f>
        <v>Aartselaar</v>
      </c>
      <c r="D18" s="1">
        <v>818</v>
      </c>
      <c r="E18" s="1">
        <v>802</v>
      </c>
      <c r="F18" s="1">
        <v>808</v>
      </c>
      <c r="G18" s="1">
        <v>787</v>
      </c>
      <c r="H18" s="1">
        <v>790</v>
      </c>
      <c r="I18" s="1">
        <v>788</v>
      </c>
      <c r="J18" s="1">
        <v>805</v>
      </c>
      <c r="K18" s="1">
        <v>824</v>
      </c>
      <c r="L18" s="1">
        <v>810</v>
      </c>
      <c r="M18" s="1">
        <v>816</v>
      </c>
      <c r="N18" s="1">
        <v>820</v>
      </c>
      <c r="O18" s="1">
        <v>830</v>
      </c>
      <c r="P18" s="1">
        <v>812</v>
      </c>
      <c r="Q18" s="1">
        <v>797</v>
      </c>
      <c r="R18" s="1">
        <v>775</v>
      </c>
      <c r="S18" s="1">
        <v>757</v>
      </c>
      <c r="T18" s="1">
        <v>747</v>
      </c>
      <c r="U18" s="1">
        <v>729</v>
      </c>
      <c r="V18" s="1">
        <v>713</v>
      </c>
      <c r="W18" s="1">
        <v>703</v>
      </c>
      <c r="X18" s="1">
        <v>714</v>
      </c>
      <c r="Y18" s="1">
        <v>710</v>
      </c>
      <c r="Z18">
        <v>710</v>
      </c>
    </row>
    <row r="19" spans="1:26" x14ac:dyDescent="0.3">
      <c r="A19" t="s">
        <v>64</v>
      </c>
      <c r="B19" s="1">
        <v>11001</v>
      </c>
      <c r="C19" s="1" t="str">
        <f>VLOOKUP($B19,'NIS NAAM GEMEENTE'!$A$2:$B$319, 2, FALSE)</f>
        <v>Aartselaar</v>
      </c>
      <c r="D19" s="1">
        <v>1385.56</v>
      </c>
      <c r="E19" s="1">
        <v>1368.02</v>
      </c>
      <c r="F19" s="1">
        <v>1365.02</v>
      </c>
      <c r="G19" s="1">
        <v>1364.78</v>
      </c>
      <c r="H19" s="1">
        <v>1356.6399999999999</v>
      </c>
      <c r="I19" s="1">
        <v>1365.13</v>
      </c>
      <c r="J19" s="1">
        <v>1399.4299999999998</v>
      </c>
      <c r="K19" s="1">
        <v>1390.67</v>
      </c>
      <c r="L19" s="1">
        <v>1373.37</v>
      </c>
      <c r="M19" s="1">
        <v>1349.45</v>
      </c>
      <c r="N19" s="1">
        <v>1314.58</v>
      </c>
      <c r="O19" s="1">
        <v>1301.6068246445498</v>
      </c>
      <c r="P19" s="1">
        <v>1278.1484123222749</v>
      </c>
      <c r="Q19" s="1">
        <v>1257.69</v>
      </c>
      <c r="R19" s="1">
        <v>1245.5151421800947</v>
      </c>
      <c r="S19" s="1">
        <v>1211.1399052132701</v>
      </c>
      <c r="T19" s="1">
        <v>1198.9565402843602</v>
      </c>
      <c r="U19" s="1">
        <v>1180.9565402843602</v>
      </c>
      <c r="V19" s="1">
        <v>1173.69</v>
      </c>
      <c r="W19" s="1">
        <v>1169.1484123222749</v>
      </c>
      <c r="X19" s="1">
        <v>1173.598317535545</v>
      </c>
      <c r="Y19" s="1">
        <v>1166.32327014218</v>
      </c>
      <c r="Z19" s="1">
        <v>1165.2315876777252</v>
      </c>
    </row>
    <row r="20" spans="1:26" x14ac:dyDescent="0.3">
      <c r="A20" t="s">
        <v>65</v>
      </c>
      <c r="B20">
        <v>11001</v>
      </c>
      <c r="C20" s="1" t="str">
        <f>VLOOKUP($B20,'NIS NAAM GEMEENTE'!$A$2:$B$319, 2, FALSE)</f>
        <v>Aartselaar</v>
      </c>
      <c r="D20" s="1">
        <v>1665.8823529411766</v>
      </c>
      <c r="E20" s="1">
        <v>1665.8823529411766</v>
      </c>
      <c r="F20" s="1">
        <v>1665.8823529411766</v>
      </c>
      <c r="G20" s="1">
        <v>1665.8823529411766</v>
      </c>
      <c r="H20" s="1">
        <v>1665.8823529411766</v>
      </c>
      <c r="I20" s="1">
        <v>1665.8823529411766</v>
      </c>
      <c r="J20" s="1">
        <v>1665.8823529411766</v>
      </c>
      <c r="K20" s="1">
        <v>1665.8823529411766</v>
      </c>
      <c r="L20" s="1">
        <v>1665.8823529411766</v>
      </c>
      <c r="M20" s="1">
        <v>1665.8823529411766</v>
      </c>
      <c r="N20" s="1">
        <v>1665.8823529411766</v>
      </c>
      <c r="O20" s="1">
        <v>1665.8823529411766</v>
      </c>
      <c r="P20" s="1">
        <v>1665.8823529411766</v>
      </c>
      <c r="Q20" s="1">
        <v>1665.8823529411766</v>
      </c>
      <c r="R20" s="1">
        <v>1665.8823529411766</v>
      </c>
      <c r="S20" s="1">
        <v>1665.8823529411766</v>
      </c>
      <c r="T20" s="1">
        <v>1665.8823529411766</v>
      </c>
      <c r="U20" s="1">
        <v>1665.8823529411766</v>
      </c>
      <c r="V20" s="1">
        <v>1665.8823529411766</v>
      </c>
      <c r="W20" s="1">
        <v>1665.8823529411766</v>
      </c>
      <c r="X20" s="1">
        <v>1665.8823529411766</v>
      </c>
      <c r="Y20" s="1">
        <v>1665.88235294118</v>
      </c>
      <c r="Z20" s="1">
        <v>1665.88235294118</v>
      </c>
    </row>
    <row r="21" spans="1:26" x14ac:dyDescent="0.3">
      <c r="A21" t="s">
        <v>66</v>
      </c>
      <c r="B21">
        <v>11001</v>
      </c>
      <c r="C21" s="1" t="str">
        <f>VLOOKUP($B21,'NIS NAAM GEMEENTE'!$A$2:$B$319, 2, FALSE)</f>
        <v>Aartselaar</v>
      </c>
      <c r="D21" s="1">
        <v>1416</v>
      </c>
      <c r="E21" s="1">
        <v>1416</v>
      </c>
      <c r="F21" s="1">
        <v>1416</v>
      </c>
      <c r="G21" s="1">
        <v>1416</v>
      </c>
      <c r="H21" s="1">
        <v>1416</v>
      </c>
      <c r="I21" s="1">
        <v>1416</v>
      </c>
      <c r="J21" s="1">
        <v>1416</v>
      </c>
      <c r="K21" s="1">
        <v>1416</v>
      </c>
      <c r="L21" s="1">
        <v>1416</v>
      </c>
      <c r="M21" s="1">
        <v>1416</v>
      </c>
      <c r="N21" s="1">
        <v>1416</v>
      </c>
      <c r="O21" s="1">
        <v>1416</v>
      </c>
      <c r="P21" s="1">
        <v>1416</v>
      </c>
      <c r="Q21" s="1">
        <v>1416</v>
      </c>
      <c r="R21" s="1">
        <v>1416</v>
      </c>
      <c r="S21" s="1">
        <v>1416</v>
      </c>
      <c r="T21" s="1">
        <v>1416</v>
      </c>
      <c r="U21" s="1">
        <v>1416</v>
      </c>
      <c r="V21" s="1">
        <v>1416</v>
      </c>
      <c r="W21" s="1">
        <v>1416</v>
      </c>
      <c r="X21" s="1">
        <v>1416</v>
      </c>
      <c r="Y21" s="1">
        <v>1416</v>
      </c>
      <c r="Z21" s="1">
        <v>1416</v>
      </c>
    </row>
    <row r="22" spans="1:26" x14ac:dyDescent="0.3">
      <c r="A22" t="s">
        <v>62</v>
      </c>
      <c r="B22" s="1">
        <v>23105</v>
      </c>
      <c r="C22" s="1" t="str">
        <f>VLOOKUP($B22,'NIS NAAM GEMEENTE'!$A$2:$B$319, 2, FALSE)</f>
        <v>Affligem</v>
      </c>
      <c r="D22" s="1">
        <v>535.59</v>
      </c>
      <c r="E22" s="1">
        <v>538.94000000000005</v>
      </c>
      <c r="F22" s="1">
        <v>575.86</v>
      </c>
      <c r="G22" s="1">
        <v>602.86</v>
      </c>
      <c r="H22" s="1">
        <v>607.04999999999995</v>
      </c>
      <c r="I22" s="1">
        <v>594.86</v>
      </c>
      <c r="J22" s="1">
        <v>568.83000000000004</v>
      </c>
      <c r="K22" s="1">
        <v>581.42999999999995</v>
      </c>
      <c r="L22" s="1">
        <v>571.86</v>
      </c>
      <c r="M22" s="1">
        <v>535.55999999999995</v>
      </c>
      <c r="N22" s="1">
        <v>532.37</v>
      </c>
      <c r="O22" s="1">
        <v>530.90328482328482</v>
      </c>
      <c r="P22" s="1">
        <v>536.48</v>
      </c>
      <c r="Q22" s="1">
        <v>538.71068607068605</v>
      </c>
      <c r="R22" s="1">
        <v>547.6334303534303</v>
      </c>
      <c r="S22" s="1">
        <v>546.51808731808728</v>
      </c>
      <c r="T22" s="1">
        <v>534.24931392931398</v>
      </c>
      <c r="U22" s="1">
        <v>538.71068607068605</v>
      </c>
      <c r="V22" s="1">
        <v>536.48</v>
      </c>
      <c r="W22" s="1">
        <v>540.94137214137209</v>
      </c>
      <c r="X22" s="1">
        <v>529.7879417879418</v>
      </c>
      <c r="Y22" s="1">
        <v>532.01862785862784</v>
      </c>
      <c r="Z22" s="1">
        <v>530.90328482328482</v>
      </c>
    </row>
    <row r="23" spans="1:26" x14ac:dyDescent="0.3">
      <c r="A23" t="s">
        <v>63</v>
      </c>
      <c r="B23" s="1">
        <v>23105</v>
      </c>
      <c r="C23" s="1" t="str">
        <f>VLOOKUP($B23,'NIS NAAM GEMEENTE'!$A$2:$B$319, 2, FALSE)</f>
        <v>Affligem</v>
      </c>
      <c r="D23" s="1">
        <v>693</v>
      </c>
      <c r="E23" s="1">
        <v>706</v>
      </c>
      <c r="F23" s="1">
        <v>734</v>
      </c>
      <c r="G23" s="1">
        <v>769</v>
      </c>
      <c r="H23" s="1">
        <v>771</v>
      </c>
      <c r="I23" s="1">
        <v>821</v>
      </c>
      <c r="J23" s="1">
        <v>808</v>
      </c>
      <c r="K23" s="1">
        <v>792</v>
      </c>
      <c r="L23" s="1">
        <v>785</v>
      </c>
      <c r="M23" s="1">
        <v>796</v>
      </c>
      <c r="N23" s="1">
        <v>804</v>
      </c>
      <c r="O23" s="1">
        <v>820</v>
      </c>
      <c r="P23" s="1">
        <v>810</v>
      </c>
      <c r="Q23" s="1">
        <v>805</v>
      </c>
      <c r="R23" s="1">
        <v>799</v>
      </c>
      <c r="S23" s="1">
        <v>792</v>
      </c>
      <c r="T23" s="1">
        <v>805</v>
      </c>
      <c r="U23" s="1">
        <v>797</v>
      </c>
      <c r="V23" s="1">
        <v>798</v>
      </c>
      <c r="W23" s="1">
        <v>793</v>
      </c>
      <c r="X23" s="1">
        <v>804</v>
      </c>
      <c r="Y23" s="1">
        <v>801</v>
      </c>
      <c r="Z23">
        <v>801</v>
      </c>
    </row>
    <row r="24" spans="1:26" x14ac:dyDescent="0.3">
      <c r="A24" t="s">
        <v>64</v>
      </c>
      <c r="B24" s="1">
        <v>23105</v>
      </c>
      <c r="C24" s="1" t="str">
        <f>VLOOKUP($B24,'NIS NAAM GEMEENTE'!$A$2:$B$319, 2, FALSE)</f>
        <v>Affligem</v>
      </c>
      <c r="D24" s="1">
        <v>1228.5900000000001</v>
      </c>
      <c r="E24" s="1">
        <v>1244.94</v>
      </c>
      <c r="F24" s="1">
        <v>1309.8600000000001</v>
      </c>
      <c r="G24" s="1">
        <v>1371.8600000000001</v>
      </c>
      <c r="H24" s="1">
        <v>1378.05</v>
      </c>
      <c r="I24" s="1">
        <v>1415.8600000000001</v>
      </c>
      <c r="J24" s="1">
        <v>1376.83</v>
      </c>
      <c r="K24" s="1">
        <v>1373.4299999999998</v>
      </c>
      <c r="L24" s="1">
        <v>1356.8600000000001</v>
      </c>
      <c r="M24" s="1">
        <v>1331.56</v>
      </c>
      <c r="N24" s="1">
        <v>1336.37</v>
      </c>
      <c r="O24" s="1">
        <v>1350.9032848232848</v>
      </c>
      <c r="P24" s="1">
        <v>1346.48</v>
      </c>
      <c r="Q24" s="1">
        <v>1343.7106860706861</v>
      </c>
      <c r="R24" s="1">
        <v>1346.6334303534304</v>
      </c>
      <c r="S24" s="1">
        <v>1338.5180873180873</v>
      </c>
      <c r="T24" s="1">
        <v>1339.249313929314</v>
      </c>
      <c r="U24" s="1">
        <v>1335.7106860706861</v>
      </c>
      <c r="V24" s="1">
        <v>1334.48</v>
      </c>
      <c r="W24" s="1">
        <v>1333.9413721413721</v>
      </c>
      <c r="X24" s="1">
        <v>1333.7879417879417</v>
      </c>
      <c r="Y24" s="1">
        <v>1333.018627858628</v>
      </c>
      <c r="Z24" s="1">
        <v>1331.9032848232848</v>
      </c>
    </row>
    <row r="25" spans="1:26" x14ac:dyDescent="0.3">
      <c r="A25" t="s">
        <v>65</v>
      </c>
      <c r="B25">
        <v>23105</v>
      </c>
      <c r="C25" s="1" t="str">
        <f>VLOOKUP($B25,'NIS NAAM GEMEENTE'!$A$2:$B$319, 2, FALSE)</f>
        <v>Affligem</v>
      </c>
      <c r="D25" s="1">
        <v>1626</v>
      </c>
      <c r="E25" s="1">
        <v>1626</v>
      </c>
      <c r="F25" s="1">
        <v>1626</v>
      </c>
      <c r="G25" s="1">
        <v>1626</v>
      </c>
      <c r="H25" s="1">
        <v>1626</v>
      </c>
      <c r="I25" s="1">
        <v>1626</v>
      </c>
      <c r="J25" s="1">
        <v>1626</v>
      </c>
      <c r="K25" s="1">
        <v>1626</v>
      </c>
      <c r="L25" s="1">
        <v>1626</v>
      </c>
      <c r="M25" s="1">
        <v>1626</v>
      </c>
      <c r="N25" s="1">
        <v>1626</v>
      </c>
      <c r="O25" s="1">
        <v>1626</v>
      </c>
      <c r="P25" s="1">
        <v>1626</v>
      </c>
      <c r="Q25" s="1">
        <v>1626</v>
      </c>
      <c r="R25" s="1">
        <v>1626</v>
      </c>
      <c r="S25" s="1">
        <v>1626</v>
      </c>
      <c r="T25" s="1">
        <v>1626</v>
      </c>
      <c r="U25" s="1">
        <v>1626</v>
      </c>
      <c r="V25" s="1">
        <v>1626</v>
      </c>
      <c r="W25" s="1">
        <v>1626</v>
      </c>
      <c r="X25" s="1">
        <v>1626</v>
      </c>
      <c r="Y25" s="1">
        <v>1626</v>
      </c>
      <c r="Z25" s="1">
        <v>1626</v>
      </c>
    </row>
    <row r="26" spans="1:26" x14ac:dyDescent="0.3">
      <c r="A26" t="s">
        <v>66</v>
      </c>
      <c r="B26">
        <v>23105</v>
      </c>
      <c r="C26" s="1" t="str">
        <f>VLOOKUP($B26,'NIS NAAM GEMEENTE'!$A$2:$B$319, 2, FALSE)</f>
        <v>Affligem</v>
      </c>
      <c r="D26" s="1">
        <v>1382.1</v>
      </c>
      <c r="E26" s="1">
        <v>1382.1</v>
      </c>
      <c r="F26" s="1">
        <v>1382.1</v>
      </c>
      <c r="G26" s="1">
        <v>1382.1</v>
      </c>
      <c r="H26" s="1">
        <v>1382.1</v>
      </c>
      <c r="I26" s="1">
        <v>1382.1</v>
      </c>
      <c r="J26" s="1">
        <v>1382.1</v>
      </c>
      <c r="K26" s="1">
        <v>1382.1</v>
      </c>
      <c r="L26" s="1">
        <v>1382.1</v>
      </c>
      <c r="M26" s="1">
        <v>1382.1</v>
      </c>
      <c r="N26" s="1">
        <v>1382.1</v>
      </c>
      <c r="O26" s="1">
        <v>1382.1</v>
      </c>
      <c r="P26" s="1">
        <v>1382.1</v>
      </c>
      <c r="Q26" s="1">
        <v>1382.1</v>
      </c>
      <c r="R26" s="1">
        <v>1382.1</v>
      </c>
      <c r="S26" s="1">
        <v>1382.1</v>
      </c>
      <c r="T26" s="1">
        <v>1382.1</v>
      </c>
      <c r="U26" s="1">
        <v>1382.1</v>
      </c>
      <c r="V26" s="1">
        <v>1382.1</v>
      </c>
      <c r="W26" s="1">
        <v>1382.1</v>
      </c>
      <c r="X26" s="1">
        <v>1382.1</v>
      </c>
      <c r="Y26" s="1">
        <v>1382.1</v>
      </c>
      <c r="Z26" s="1">
        <v>1382.1</v>
      </c>
    </row>
    <row r="27" spans="1:26" x14ac:dyDescent="0.3">
      <c r="A27" t="s">
        <v>62</v>
      </c>
      <c r="B27" s="1">
        <v>73001</v>
      </c>
      <c r="C27" s="1" t="str">
        <f>VLOOKUP($B27,'NIS NAAM GEMEENTE'!$A$2:$B$319, 2, FALSE)</f>
        <v>Alken</v>
      </c>
      <c r="D27" s="1">
        <v>493.99</v>
      </c>
      <c r="E27" s="1">
        <v>481.77</v>
      </c>
      <c r="F27" s="1">
        <v>542.78</v>
      </c>
      <c r="G27" s="1">
        <v>498.83</v>
      </c>
      <c r="H27" s="1">
        <v>474.42</v>
      </c>
      <c r="I27" s="1">
        <v>502.37</v>
      </c>
      <c r="J27" s="1">
        <v>496.64</v>
      </c>
      <c r="K27" s="1">
        <v>494.90999999999997</v>
      </c>
      <c r="L27" s="1">
        <v>493.83</v>
      </c>
      <c r="M27" s="1">
        <v>494.64</v>
      </c>
      <c r="N27" s="1">
        <v>485.83</v>
      </c>
      <c r="O27" s="1">
        <v>487.07283720930229</v>
      </c>
      <c r="P27" s="1">
        <v>468.08146511627905</v>
      </c>
      <c r="Q27" s="1">
        <v>461.37862790697676</v>
      </c>
      <c r="R27" s="1">
        <v>461.37862790697676</v>
      </c>
      <c r="S27" s="1">
        <v>482.60427906976741</v>
      </c>
      <c r="T27" s="1">
        <v>494.89281395348837</v>
      </c>
      <c r="U27" s="1">
        <v>485.95569767441862</v>
      </c>
      <c r="V27" s="1">
        <v>480.37</v>
      </c>
      <c r="W27" s="1">
        <v>483.72141860465115</v>
      </c>
      <c r="X27" s="1">
        <v>490.42425581395349</v>
      </c>
      <c r="Y27" s="1">
        <v>496.0099534883721</v>
      </c>
      <c r="Z27" s="1">
        <v>499.36137209302325</v>
      </c>
    </row>
    <row r="28" spans="1:26" x14ac:dyDescent="0.3">
      <c r="A28" t="s">
        <v>63</v>
      </c>
      <c r="B28" s="1">
        <v>73001</v>
      </c>
      <c r="C28" s="1" t="str">
        <f>VLOOKUP($B28,'NIS NAAM GEMEENTE'!$A$2:$B$319, 2, FALSE)</f>
        <v>Alken</v>
      </c>
      <c r="D28" s="1">
        <v>771</v>
      </c>
      <c r="E28" s="1">
        <v>768</v>
      </c>
      <c r="F28" s="1">
        <v>744</v>
      </c>
      <c r="G28" s="1">
        <v>778</v>
      </c>
      <c r="H28" s="1">
        <v>758</v>
      </c>
      <c r="I28" s="1">
        <v>763</v>
      </c>
      <c r="J28" s="1">
        <v>792</v>
      </c>
      <c r="K28" s="1">
        <v>801</v>
      </c>
      <c r="L28" s="1">
        <v>810</v>
      </c>
      <c r="M28" s="1">
        <v>801</v>
      </c>
      <c r="N28" s="1">
        <v>784</v>
      </c>
      <c r="O28" s="1">
        <v>759</v>
      </c>
      <c r="P28" s="1">
        <v>728</v>
      </c>
      <c r="Q28" s="1">
        <v>697</v>
      </c>
      <c r="R28" s="1">
        <v>687</v>
      </c>
      <c r="S28" s="1">
        <v>669</v>
      </c>
      <c r="T28" s="1">
        <v>645</v>
      </c>
      <c r="U28" s="1">
        <v>653</v>
      </c>
      <c r="V28" s="1">
        <v>656</v>
      </c>
      <c r="W28" s="1">
        <v>654</v>
      </c>
      <c r="X28" s="1">
        <v>650</v>
      </c>
      <c r="Y28" s="1">
        <v>657</v>
      </c>
      <c r="Z28">
        <v>661</v>
      </c>
    </row>
    <row r="29" spans="1:26" x14ac:dyDescent="0.3">
      <c r="A29" t="s">
        <v>64</v>
      </c>
      <c r="B29" s="1">
        <v>73001</v>
      </c>
      <c r="C29" s="1" t="str">
        <f>VLOOKUP($B29,'NIS NAAM GEMEENTE'!$A$2:$B$319, 2, FALSE)</f>
        <v>Alken</v>
      </c>
      <c r="D29" s="1">
        <v>1264.99</v>
      </c>
      <c r="E29" s="1">
        <v>1249.77</v>
      </c>
      <c r="F29" s="1">
        <v>1286.78</v>
      </c>
      <c r="G29" s="1">
        <v>1276.83</v>
      </c>
      <c r="H29" s="1">
        <v>1232.42</v>
      </c>
      <c r="I29" s="1">
        <v>1265.3699999999999</v>
      </c>
      <c r="J29" s="1">
        <v>1288.6399999999999</v>
      </c>
      <c r="K29" s="1">
        <v>1295.9099999999999</v>
      </c>
      <c r="L29" s="1">
        <v>1303.83</v>
      </c>
      <c r="M29" s="1">
        <v>1295.6399999999999</v>
      </c>
      <c r="N29" s="1">
        <v>1269.83</v>
      </c>
      <c r="O29" s="1">
        <v>1246.0728372093022</v>
      </c>
      <c r="P29" s="1">
        <v>1196.0814651162791</v>
      </c>
      <c r="Q29" s="1">
        <v>1158.3786279069768</v>
      </c>
      <c r="R29" s="1">
        <v>1148.3786279069768</v>
      </c>
      <c r="S29" s="1">
        <v>1151.6042790697675</v>
      </c>
      <c r="T29" s="1">
        <v>1139.8928139534883</v>
      </c>
      <c r="U29" s="1">
        <v>1138.9556976744186</v>
      </c>
      <c r="V29" s="1">
        <v>1136.3699999999999</v>
      </c>
      <c r="W29" s="1">
        <v>1137.7214186046513</v>
      </c>
      <c r="X29" s="1">
        <v>1140.4242558139536</v>
      </c>
      <c r="Y29" s="1">
        <v>1153.009953488372</v>
      </c>
      <c r="Z29" s="1">
        <v>1160.3613720930232</v>
      </c>
    </row>
    <row r="30" spans="1:26" x14ac:dyDescent="0.3">
      <c r="A30" t="s">
        <v>65</v>
      </c>
      <c r="B30">
        <v>73001</v>
      </c>
      <c r="C30" s="1" t="str">
        <f>VLOOKUP($B30,'NIS NAAM GEMEENTE'!$A$2:$B$319, 2, FALSE)</f>
        <v>Alken</v>
      </c>
      <c r="D30" s="1">
        <v>1583.5294117647059</v>
      </c>
      <c r="E30" s="1">
        <v>1583.5294117647059</v>
      </c>
      <c r="F30" s="1">
        <v>1583.5294117647059</v>
      </c>
      <c r="G30" s="1">
        <v>1583.5294117647059</v>
      </c>
      <c r="H30" s="1">
        <v>1583.5294117647059</v>
      </c>
      <c r="I30" s="1">
        <v>1583.5294117647059</v>
      </c>
      <c r="J30" s="1">
        <v>1583.5294117647059</v>
      </c>
      <c r="K30" s="1">
        <v>1583.5294117647059</v>
      </c>
      <c r="L30" s="1">
        <v>1583.5294117647059</v>
      </c>
      <c r="M30" s="1">
        <v>1583.5294117647059</v>
      </c>
      <c r="N30" s="1">
        <v>1583.5294117647059</v>
      </c>
      <c r="O30" s="1">
        <v>1583.5294117647059</v>
      </c>
      <c r="P30" s="1">
        <v>1583.5294117647059</v>
      </c>
      <c r="Q30" s="1">
        <v>1583.5294117647059</v>
      </c>
      <c r="R30" s="1">
        <v>1583.5294117647059</v>
      </c>
      <c r="S30" s="1">
        <v>1583.5294117647059</v>
      </c>
      <c r="T30" s="1">
        <v>1583.5294117647059</v>
      </c>
      <c r="U30" s="1">
        <v>1583.5294117647059</v>
      </c>
      <c r="V30" s="1">
        <v>1583.5294117647059</v>
      </c>
      <c r="W30" s="1">
        <v>1583.5294117647059</v>
      </c>
      <c r="X30" s="1">
        <v>1583.5294117647059</v>
      </c>
      <c r="Y30" s="1">
        <v>1583.5294117647099</v>
      </c>
      <c r="Z30" s="1">
        <v>1583.5294117647099</v>
      </c>
    </row>
    <row r="31" spans="1:26" x14ac:dyDescent="0.3">
      <c r="A31" t="s">
        <v>66</v>
      </c>
      <c r="B31">
        <v>73001</v>
      </c>
      <c r="C31" s="1" t="str">
        <f>VLOOKUP($B31,'NIS NAAM GEMEENTE'!$A$2:$B$319, 2, FALSE)</f>
        <v>Alken</v>
      </c>
      <c r="D31" s="1">
        <v>1346</v>
      </c>
      <c r="E31" s="1">
        <v>1346</v>
      </c>
      <c r="F31" s="1">
        <v>1346</v>
      </c>
      <c r="G31" s="1">
        <v>1346</v>
      </c>
      <c r="H31" s="1">
        <v>1346</v>
      </c>
      <c r="I31" s="1">
        <v>1346</v>
      </c>
      <c r="J31" s="1">
        <v>1346</v>
      </c>
      <c r="K31" s="1">
        <v>1346</v>
      </c>
      <c r="L31" s="1">
        <v>1346</v>
      </c>
      <c r="M31" s="1">
        <v>1346</v>
      </c>
      <c r="N31" s="1">
        <v>1346</v>
      </c>
      <c r="O31" s="1">
        <v>1346</v>
      </c>
      <c r="P31" s="1">
        <v>1346</v>
      </c>
      <c r="Q31" s="1">
        <v>1346</v>
      </c>
      <c r="R31" s="1">
        <v>1346</v>
      </c>
      <c r="S31" s="1">
        <v>1346</v>
      </c>
      <c r="T31" s="1">
        <v>1346</v>
      </c>
      <c r="U31" s="1">
        <v>1346</v>
      </c>
      <c r="V31" s="1">
        <v>1346</v>
      </c>
      <c r="W31" s="1">
        <v>1346</v>
      </c>
      <c r="X31" s="1">
        <v>1346</v>
      </c>
      <c r="Y31" s="1">
        <v>1346</v>
      </c>
      <c r="Z31" s="1">
        <v>1346</v>
      </c>
    </row>
    <row r="32" spans="1:26" x14ac:dyDescent="0.3">
      <c r="A32" t="s">
        <v>62</v>
      </c>
      <c r="B32" s="1">
        <v>38002</v>
      </c>
      <c r="C32" s="1" t="str">
        <f>VLOOKUP($B32,'NIS NAAM GEMEENTE'!$A$2:$B$319, 2, FALSE)</f>
        <v>Alveringem</v>
      </c>
      <c r="D32" s="1">
        <v>199.17</v>
      </c>
      <c r="E32" s="1">
        <v>190.06</v>
      </c>
      <c r="F32" s="1">
        <v>202.36</v>
      </c>
      <c r="G32" s="1">
        <v>198.09</v>
      </c>
      <c r="H32" s="1">
        <v>203.9</v>
      </c>
      <c r="I32" s="1">
        <v>202.52</v>
      </c>
      <c r="J32" s="1">
        <v>206.63</v>
      </c>
      <c r="K32" s="1">
        <v>203.44</v>
      </c>
      <c r="L32" s="1">
        <v>201.63</v>
      </c>
      <c r="M32" s="1">
        <v>199.9</v>
      </c>
      <c r="N32" s="1">
        <v>184.79</v>
      </c>
      <c r="O32" s="1">
        <v>179.59239669421487</v>
      </c>
      <c r="P32" s="1">
        <v>169.61504132231406</v>
      </c>
      <c r="Q32" s="1">
        <v>154.09471074380164</v>
      </c>
      <c r="R32" s="1">
        <v>149.6603305785124</v>
      </c>
      <c r="S32" s="1">
        <v>140.79157024793389</v>
      </c>
      <c r="T32" s="1">
        <v>139.68297520661156</v>
      </c>
      <c r="U32" s="1">
        <v>139.68297520661156</v>
      </c>
      <c r="V32" s="1">
        <v>134.13999999999999</v>
      </c>
      <c r="W32" s="1">
        <v>133.03140495867768</v>
      </c>
      <c r="X32" s="1">
        <v>131.92280991735538</v>
      </c>
      <c r="Y32" s="1">
        <v>137.46578512396695</v>
      </c>
      <c r="Z32" s="1">
        <v>145.22595041322313</v>
      </c>
    </row>
    <row r="33" spans="1:26" x14ac:dyDescent="0.3">
      <c r="A33" t="s">
        <v>63</v>
      </c>
      <c r="B33" s="1">
        <v>38002</v>
      </c>
      <c r="C33" s="1" t="str">
        <f>VLOOKUP($B33,'NIS NAAM GEMEENTE'!$A$2:$B$319, 2, FALSE)</f>
        <v>Alveringem</v>
      </c>
      <c r="D33" s="1">
        <v>325</v>
      </c>
      <c r="E33" s="1">
        <v>319</v>
      </c>
      <c r="F33" s="1">
        <v>315</v>
      </c>
      <c r="G33" s="1">
        <v>294</v>
      </c>
      <c r="H33" s="1">
        <v>276</v>
      </c>
      <c r="I33" s="1">
        <v>267</v>
      </c>
      <c r="J33" s="1">
        <v>277</v>
      </c>
      <c r="K33" s="1">
        <v>285</v>
      </c>
      <c r="L33" s="1">
        <v>293</v>
      </c>
      <c r="M33" s="1">
        <v>269</v>
      </c>
      <c r="N33" s="1">
        <v>268</v>
      </c>
      <c r="O33" s="1">
        <v>267</v>
      </c>
      <c r="P33" s="1">
        <v>265</v>
      </c>
      <c r="Q33" s="1">
        <v>260</v>
      </c>
      <c r="R33" s="1">
        <v>248</v>
      </c>
      <c r="S33" s="1">
        <v>241</v>
      </c>
      <c r="T33" s="1">
        <v>232</v>
      </c>
      <c r="U33" s="1">
        <v>222</v>
      </c>
      <c r="V33" s="1">
        <v>213</v>
      </c>
      <c r="W33" s="1">
        <v>201</v>
      </c>
      <c r="X33" s="1">
        <v>200</v>
      </c>
      <c r="Y33" s="1">
        <v>191</v>
      </c>
      <c r="Z33">
        <v>188</v>
      </c>
    </row>
    <row r="34" spans="1:26" x14ac:dyDescent="0.3">
      <c r="A34" t="s">
        <v>64</v>
      </c>
      <c r="B34" s="1">
        <v>38002</v>
      </c>
      <c r="C34" s="1" t="str">
        <f>VLOOKUP($B34,'NIS NAAM GEMEENTE'!$A$2:$B$319, 2, FALSE)</f>
        <v>Alveringem</v>
      </c>
      <c r="D34" s="1">
        <v>524.16999999999996</v>
      </c>
      <c r="E34" s="1">
        <v>509.06</v>
      </c>
      <c r="F34" s="1">
        <v>517.36</v>
      </c>
      <c r="G34" s="1">
        <v>492.09000000000003</v>
      </c>
      <c r="H34" s="1">
        <v>479.9</v>
      </c>
      <c r="I34" s="1">
        <v>469.52</v>
      </c>
      <c r="J34" s="1">
        <v>483.63</v>
      </c>
      <c r="K34" s="1">
        <v>488.44</v>
      </c>
      <c r="L34" s="1">
        <v>494.63</v>
      </c>
      <c r="M34" s="1">
        <v>468.9</v>
      </c>
      <c r="N34" s="1">
        <v>452.78999999999996</v>
      </c>
      <c r="O34" s="1">
        <v>446.59239669421487</v>
      </c>
      <c r="P34" s="1">
        <v>434.61504132231403</v>
      </c>
      <c r="Q34" s="1">
        <v>414.09471074380167</v>
      </c>
      <c r="R34" s="1">
        <v>397.6603305785124</v>
      </c>
      <c r="S34" s="1">
        <v>381.79157024793392</v>
      </c>
      <c r="T34" s="1">
        <v>371.68297520661156</v>
      </c>
      <c r="U34" s="1">
        <v>361.68297520661156</v>
      </c>
      <c r="V34" s="1">
        <v>347.14</v>
      </c>
      <c r="W34" s="1">
        <v>334.03140495867768</v>
      </c>
      <c r="X34" s="1">
        <v>331.92280991735538</v>
      </c>
      <c r="Y34" s="1">
        <v>328.46578512396695</v>
      </c>
      <c r="Z34" s="1">
        <v>333.22595041322313</v>
      </c>
    </row>
    <row r="35" spans="1:26" x14ac:dyDescent="0.3">
      <c r="A35" t="s">
        <v>65</v>
      </c>
      <c r="B35">
        <v>38002</v>
      </c>
      <c r="C35" s="1" t="str">
        <f>VLOOKUP($B35,'NIS NAAM GEMEENTE'!$A$2:$B$319, 2, FALSE)</f>
        <v>Alveringem</v>
      </c>
      <c r="D35" s="1">
        <v>567.05882352941182</v>
      </c>
      <c r="E35" s="1">
        <v>567.05882352941182</v>
      </c>
      <c r="F35" s="1">
        <v>567.05882352941182</v>
      </c>
      <c r="G35" s="1">
        <v>567.05882352941182</v>
      </c>
      <c r="H35" s="1">
        <v>567.05882352941182</v>
      </c>
      <c r="I35" s="1">
        <v>567.05882352941182</v>
      </c>
      <c r="J35" s="1">
        <v>567.05882352941182</v>
      </c>
      <c r="K35" s="1">
        <v>567.05882352941182</v>
      </c>
      <c r="L35" s="1">
        <v>567.05882352941182</v>
      </c>
      <c r="M35" s="1">
        <v>567.05882352941182</v>
      </c>
      <c r="N35" s="1">
        <v>567.05882352941182</v>
      </c>
      <c r="O35" s="1">
        <v>567.05882352941182</v>
      </c>
      <c r="P35" s="1">
        <v>567.05882352941182</v>
      </c>
      <c r="Q35" s="1">
        <v>567.05882352941182</v>
      </c>
      <c r="R35" s="1">
        <v>567.05882352941182</v>
      </c>
      <c r="S35" s="1">
        <v>567.05882352941182</v>
      </c>
      <c r="T35" s="1">
        <v>567.05882352941182</v>
      </c>
      <c r="U35" s="1">
        <v>567.05882352941182</v>
      </c>
      <c r="V35" s="1">
        <v>567.05882352941182</v>
      </c>
      <c r="W35" s="1">
        <v>567.05882352941182</v>
      </c>
      <c r="X35" s="1">
        <v>567.05882352941182</v>
      </c>
      <c r="Y35" s="1">
        <v>567.05882352941205</v>
      </c>
      <c r="Z35" s="1">
        <v>567.05882352941205</v>
      </c>
    </row>
    <row r="36" spans="1:26" x14ac:dyDescent="0.3">
      <c r="A36" t="s">
        <v>66</v>
      </c>
      <c r="B36">
        <v>38002</v>
      </c>
      <c r="C36" s="1" t="str">
        <f>VLOOKUP($B36,'NIS NAAM GEMEENTE'!$A$2:$B$319, 2, FALSE)</f>
        <v>Alveringem</v>
      </c>
      <c r="D36" s="1">
        <v>482</v>
      </c>
      <c r="E36" s="1">
        <v>482</v>
      </c>
      <c r="F36" s="1">
        <v>482</v>
      </c>
      <c r="G36" s="1">
        <v>482</v>
      </c>
      <c r="H36" s="1">
        <v>482</v>
      </c>
      <c r="I36" s="1">
        <v>482</v>
      </c>
      <c r="J36" s="1">
        <v>482</v>
      </c>
      <c r="K36" s="1">
        <v>482</v>
      </c>
      <c r="L36" s="1">
        <v>482</v>
      </c>
      <c r="M36" s="1">
        <v>482</v>
      </c>
      <c r="N36" s="1">
        <v>482</v>
      </c>
      <c r="O36" s="1">
        <v>482</v>
      </c>
      <c r="P36" s="1">
        <v>482</v>
      </c>
      <c r="Q36" s="1">
        <v>482</v>
      </c>
      <c r="R36" s="1">
        <v>482</v>
      </c>
      <c r="S36" s="1">
        <v>482</v>
      </c>
      <c r="T36" s="1">
        <v>482</v>
      </c>
      <c r="U36" s="1">
        <v>482</v>
      </c>
      <c r="V36" s="1">
        <v>482</v>
      </c>
      <c r="W36" s="1">
        <v>482</v>
      </c>
      <c r="X36" s="1">
        <v>482</v>
      </c>
      <c r="Y36" s="1">
        <v>482</v>
      </c>
      <c r="Z36" s="1">
        <v>482</v>
      </c>
    </row>
    <row r="37" spans="1:26" x14ac:dyDescent="0.3">
      <c r="A37" t="s">
        <v>62</v>
      </c>
      <c r="B37" s="1">
        <v>21001</v>
      </c>
      <c r="C37" s="1" t="str">
        <f>VLOOKUP($B37,'NIS NAAM GEMEENTE'!$A$2:$B$319, 2, FALSE)</f>
        <v>Anderlecht</v>
      </c>
      <c r="D37" s="1">
        <v>1802.1</v>
      </c>
      <c r="E37" s="1">
        <v>1821.56</v>
      </c>
      <c r="F37" s="1">
        <v>1793.55</v>
      </c>
      <c r="G37" s="1">
        <v>1945.13</v>
      </c>
      <c r="H37" s="1">
        <v>1938.67</v>
      </c>
      <c r="I37" s="1">
        <v>1977.94</v>
      </c>
      <c r="J37" s="1">
        <v>1965.07</v>
      </c>
      <c r="K37" s="1">
        <v>2048.81</v>
      </c>
      <c r="L37" s="1">
        <v>2066.4</v>
      </c>
      <c r="M37" s="1">
        <v>2251.5500000000002</v>
      </c>
      <c r="N37" s="1">
        <v>2286.9499999999998</v>
      </c>
      <c r="O37" s="1">
        <v>2292.0175991649271</v>
      </c>
      <c r="P37" s="1">
        <v>2276.3800521920666</v>
      </c>
      <c r="Q37" s="1">
        <v>2223.8825730688936</v>
      </c>
      <c r="R37" s="1">
        <v>2192.6074791231731</v>
      </c>
      <c r="S37" s="1">
        <v>2150.1627087682673</v>
      </c>
      <c r="T37" s="1">
        <v>2128.9403235908139</v>
      </c>
      <c r="U37" s="1">
        <v>2131.1742588726515</v>
      </c>
      <c r="V37" s="1">
        <v>2140.11</v>
      </c>
      <c r="W37" s="1">
        <v>2157.9814822546973</v>
      </c>
      <c r="X37" s="1">
        <v>2179.2038674321502</v>
      </c>
      <c r="Y37" s="1">
        <v>2207.128058455115</v>
      </c>
      <c r="Z37" s="1">
        <v>2227.2334759916494</v>
      </c>
    </row>
    <row r="38" spans="1:26" x14ac:dyDescent="0.3">
      <c r="A38" t="s">
        <v>63</v>
      </c>
      <c r="B38" s="1">
        <v>21001</v>
      </c>
      <c r="C38" s="1" t="str">
        <f>VLOOKUP($B38,'NIS NAAM GEMEENTE'!$A$2:$B$319, 2, FALSE)</f>
        <v>Anderlecht</v>
      </c>
      <c r="D38" s="1">
        <v>2009</v>
      </c>
      <c r="E38" s="1">
        <v>2057</v>
      </c>
      <c r="F38" s="1">
        <v>2187</v>
      </c>
      <c r="G38" s="1">
        <v>2300</v>
      </c>
      <c r="H38" s="1">
        <v>2378</v>
      </c>
      <c r="I38" s="1">
        <v>2489</v>
      </c>
      <c r="J38" s="1">
        <v>2548</v>
      </c>
      <c r="K38" s="1">
        <v>2645</v>
      </c>
      <c r="L38" s="1">
        <v>2681</v>
      </c>
      <c r="M38" s="1">
        <v>2810</v>
      </c>
      <c r="N38" s="1">
        <v>2880</v>
      </c>
      <c r="O38" s="1">
        <v>2972</v>
      </c>
      <c r="P38" s="1">
        <v>3076</v>
      </c>
      <c r="Q38" s="1">
        <v>3166</v>
      </c>
      <c r="R38" s="1">
        <v>3222</v>
      </c>
      <c r="S38" s="1">
        <v>3249</v>
      </c>
      <c r="T38" s="1">
        <v>3250</v>
      </c>
      <c r="U38" s="1">
        <v>3216</v>
      </c>
      <c r="V38" s="1">
        <v>3179</v>
      </c>
      <c r="W38" s="1">
        <v>3135</v>
      </c>
      <c r="X38" s="1">
        <v>3104</v>
      </c>
      <c r="Y38" s="1">
        <v>3078</v>
      </c>
      <c r="Z38">
        <v>3070</v>
      </c>
    </row>
    <row r="39" spans="1:26" x14ac:dyDescent="0.3">
      <c r="A39" t="s">
        <v>64</v>
      </c>
      <c r="B39" s="1">
        <v>21001</v>
      </c>
      <c r="C39" s="1" t="str">
        <f>VLOOKUP($B39,'NIS NAAM GEMEENTE'!$A$2:$B$319, 2, FALSE)</f>
        <v>Anderlecht</v>
      </c>
      <c r="D39" s="1">
        <v>3811.1</v>
      </c>
      <c r="E39" s="1">
        <v>3878.56</v>
      </c>
      <c r="F39" s="1">
        <v>3980.55</v>
      </c>
      <c r="G39" s="1">
        <v>4245.13</v>
      </c>
      <c r="H39" s="1">
        <v>4316.67</v>
      </c>
      <c r="I39" s="1">
        <v>4466.9400000000005</v>
      </c>
      <c r="J39" s="1">
        <v>4513.07</v>
      </c>
      <c r="K39" s="1">
        <v>4693.8099999999995</v>
      </c>
      <c r="L39" s="1">
        <v>4747.3999999999996</v>
      </c>
      <c r="M39" s="1">
        <v>5061.55</v>
      </c>
      <c r="N39" s="1">
        <v>5166.95</v>
      </c>
      <c r="O39" s="1">
        <v>5264.0175991649267</v>
      </c>
      <c r="P39" s="1">
        <v>5352.3800521920666</v>
      </c>
      <c r="Q39" s="1">
        <v>5389.8825730688932</v>
      </c>
      <c r="R39" s="1">
        <v>5414.6074791231731</v>
      </c>
      <c r="S39" s="1">
        <v>5399.1627087682673</v>
      </c>
      <c r="T39" s="1">
        <v>5378.9403235908139</v>
      </c>
      <c r="U39" s="1">
        <v>5347.174258872652</v>
      </c>
      <c r="V39" s="1">
        <v>5319.1100000000006</v>
      </c>
      <c r="W39" s="1">
        <v>5292.9814822546978</v>
      </c>
      <c r="X39" s="1">
        <v>5283.2038674321502</v>
      </c>
      <c r="Y39" s="1">
        <v>5285.128058455115</v>
      </c>
      <c r="Z39" s="1">
        <v>5297.2334759916494</v>
      </c>
    </row>
    <row r="40" spans="1:26" x14ac:dyDescent="0.3">
      <c r="A40" t="s">
        <v>65</v>
      </c>
      <c r="B40">
        <v>21001</v>
      </c>
      <c r="C40" s="1" t="str">
        <f>VLOOKUP($B40,'NIS NAAM GEMEENTE'!$A$2:$B$319, 2, FALSE)</f>
        <v>Anderlecht</v>
      </c>
      <c r="D40" s="1">
        <v>6557</v>
      </c>
      <c r="E40" s="1">
        <v>6557</v>
      </c>
      <c r="F40" s="1">
        <v>6557</v>
      </c>
      <c r="G40" s="1">
        <v>6557</v>
      </c>
      <c r="H40" s="1">
        <v>6557</v>
      </c>
      <c r="I40" s="1">
        <v>6557</v>
      </c>
      <c r="J40" s="1">
        <v>6557</v>
      </c>
      <c r="K40" s="1">
        <v>6557</v>
      </c>
      <c r="L40" s="1">
        <v>6557</v>
      </c>
      <c r="M40" s="1">
        <v>6557</v>
      </c>
      <c r="N40" s="1">
        <v>6557</v>
      </c>
      <c r="O40" s="1">
        <v>6557</v>
      </c>
      <c r="P40" s="1">
        <v>6557</v>
      </c>
      <c r="Q40" s="1">
        <v>6557</v>
      </c>
      <c r="R40" s="1">
        <v>6557</v>
      </c>
      <c r="S40" s="1">
        <v>6557</v>
      </c>
      <c r="T40" s="1">
        <v>6557</v>
      </c>
      <c r="U40" s="1">
        <v>6557</v>
      </c>
      <c r="V40" s="1">
        <v>6557</v>
      </c>
      <c r="W40" s="1">
        <v>6557</v>
      </c>
      <c r="X40" s="1">
        <v>6557</v>
      </c>
      <c r="Y40" s="1">
        <v>6557</v>
      </c>
      <c r="Z40" s="1">
        <v>6557</v>
      </c>
    </row>
    <row r="41" spans="1:26" x14ac:dyDescent="0.3">
      <c r="A41" t="s">
        <v>66</v>
      </c>
      <c r="B41">
        <v>21001</v>
      </c>
      <c r="C41" s="1" t="str">
        <f>VLOOKUP($B41,'NIS NAAM GEMEENTE'!$A$2:$B$319, 2, FALSE)</f>
        <v>Anderlecht</v>
      </c>
      <c r="D41" s="1">
        <v>5573.45</v>
      </c>
      <c r="E41" s="1">
        <v>5573.45</v>
      </c>
      <c r="F41" s="1">
        <v>5573.45</v>
      </c>
      <c r="G41" s="1">
        <v>5573.45</v>
      </c>
      <c r="H41" s="1">
        <v>5573.45</v>
      </c>
      <c r="I41" s="1">
        <v>5573.45</v>
      </c>
      <c r="J41" s="1">
        <v>5573.45</v>
      </c>
      <c r="K41" s="1">
        <v>5573.45</v>
      </c>
      <c r="L41" s="1">
        <v>5573.45</v>
      </c>
      <c r="M41" s="1">
        <v>5573.45</v>
      </c>
      <c r="N41" s="1">
        <v>5573.45</v>
      </c>
      <c r="O41" s="1">
        <v>5573.45</v>
      </c>
      <c r="P41" s="1">
        <v>5573.45</v>
      </c>
      <c r="Q41" s="1">
        <v>5573.45</v>
      </c>
      <c r="R41" s="1">
        <v>5573.45</v>
      </c>
      <c r="S41" s="1">
        <v>5573.45</v>
      </c>
      <c r="T41" s="1">
        <v>5573.45</v>
      </c>
      <c r="U41" s="1">
        <v>5573.45</v>
      </c>
      <c r="V41" s="1">
        <v>5573.45</v>
      </c>
      <c r="W41" s="1">
        <v>5573.45</v>
      </c>
      <c r="X41" s="1">
        <v>5573.45</v>
      </c>
      <c r="Y41" s="1">
        <v>5573.45</v>
      </c>
      <c r="Z41" s="1">
        <v>5573.45</v>
      </c>
    </row>
    <row r="42" spans="1:26" x14ac:dyDescent="0.3">
      <c r="A42" t="s">
        <v>62</v>
      </c>
      <c r="B42" s="1">
        <v>11002</v>
      </c>
      <c r="C42" s="1" t="str">
        <f>VLOOKUP($B42,'NIS NAAM GEMEENTE'!$A$2:$B$319, 2, FALSE)</f>
        <v>Antwerpen</v>
      </c>
      <c r="D42" s="1">
        <v>24585.8</v>
      </c>
      <c r="E42" s="1">
        <v>25481.25</v>
      </c>
      <c r="F42" s="1">
        <v>26054.07</v>
      </c>
      <c r="G42" s="1">
        <v>26882.9</v>
      </c>
      <c r="H42" s="1">
        <v>27460.59</v>
      </c>
      <c r="I42" s="1">
        <v>27902.639999999999</v>
      </c>
      <c r="J42" s="1">
        <v>27661.19</v>
      </c>
      <c r="K42" s="1">
        <v>27985.15</v>
      </c>
      <c r="L42" s="1">
        <v>27909.31</v>
      </c>
      <c r="M42" s="1">
        <v>27276.83</v>
      </c>
      <c r="N42" s="1">
        <v>27326.44</v>
      </c>
      <c r="O42" s="1">
        <v>27154.873528505392</v>
      </c>
      <c r="P42" s="1">
        <v>26890.530103455865</v>
      </c>
      <c r="Q42" s="1">
        <v>26662.993990755007</v>
      </c>
      <c r="R42" s="1">
        <v>26210.15251155624</v>
      </c>
      <c r="S42" s="1">
        <v>25901.194162447722</v>
      </c>
      <c r="T42" s="1">
        <v>25683.696407660136</v>
      </c>
      <c r="U42" s="1">
        <v>25413.776117103236</v>
      </c>
      <c r="V42" s="1">
        <v>25335.7</v>
      </c>
      <c r="W42" s="1">
        <v>25343.507611710324</v>
      </c>
      <c r="X42" s="1">
        <v>25436.083579132734</v>
      </c>
      <c r="Y42" s="1">
        <v>25606.735663658375</v>
      </c>
      <c r="Z42" s="1">
        <v>25762.887897864846</v>
      </c>
    </row>
    <row r="43" spans="1:26" x14ac:dyDescent="0.3">
      <c r="A43" t="s">
        <v>63</v>
      </c>
      <c r="B43" s="1">
        <v>11002</v>
      </c>
      <c r="C43" s="1" t="str">
        <f>VLOOKUP($B43,'NIS NAAM GEMEENTE'!$A$2:$B$319, 2, FALSE)</f>
        <v>Antwerpen</v>
      </c>
      <c r="D43" s="1">
        <v>29535</v>
      </c>
      <c r="E43" s="1">
        <v>30164</v>
      </c>
      <c r="F43" s="1">
        <v>31188</v>
      </c>
      <c r="G43" s="1">
        <v>32090</v>
      </c>
      <c r="H43" s="1">
        <v>33220</v>
      </c>
      <c r="I43" s="1">
        <v>34636</v>
      </c>
      <c r="J43" s="1">
        <v>36126</v>
      </c>
      <c r="K43" s="1">
        <v>37328</v>
      </c>
      <c r="L43" s="1">
        <v>38162</v>
      </c>
      <c r="M43" s="1">
        <v>38558</v>
      </c>
      <c r="N43" s="1">
        <v>38761</v>
      </c>
      <c r="O43" s="1">
        <v>38838</v>
      </c>
      <c r="P43" s="1">
        <v>38700</v>
      </c>
      <c r="Q43" s="1">
        <v>38324</v>
      </c>
      <c r="R43" s="1">
        <v>38183</v>
      </c>
      <c r="S43" s="1">
        <v>37790</v>
      </c>
      <c r="T43" s="1">
        <v>37385</v>
      </c>
      <c r="U43" s="1">
        <v>37135</v>
      </c>
      <c r="V43" s="1">
        <v>36803</v>
      </c>
      <c r="W43" s="1">
        <v>36481</v>
      </c>
      <c r="X43" s="1">
        <v>36046</v>
      </c>
      <c r="Y43" s="1">
        <v>35750</v>
      </c>
      <c r="Z43">
        <v>35606</v>
      </c>
    </row>
    <row r="44" spans="1:26" x14ac:dyDescent="0.3">
      <c r="A44" t="s">
        <v>64</v>
      </c>
      <c r="B44" s="1">
        <v>11002</v>
      </c>
      <c r="C44" s="1" t="str">
        <f>VLOOKUP($B44,'NIS NAAM GEMEENTE'!$A$2:$B$319, 2, FALSE)</f>
        <v>Antwerpen</v>
      </c>
      <c r="D44" s="1">
        <v>54120.800000000003</v>
      </c>
      <c r="E44" s="1">
        <v>55645.25</v>
      </c>
      <c r="F44" s="1">
        <v>57242.07</v>
      </c>
      <c r="G44" s="1">
        <v>58972.9</v>
      </c>
      <c r="H44" s="1">
        <v>60680.59</v>
      </c>
      <c r="I44" s="1">
        <v>62538.64</v>
      </c>
      <c r="J44" s="1">
        <v>63787.19</v>
      </c>
      <c r="K44" s="1">
        <v>65313.15</v>
      </c>
      <c r="L44" s="1">
        <v>66071.31</v>
      </c>
      <c r="M44" s="1">
        <v>65834.83</v>
      </c>
      <c r="N44" s="1">
        <v>66087.44</v>
      </c>
      <c r="O44" s="1">
        <v>65992.873528505384</v>
      </c>
      <c r="P44" s="1">
        <v>65590.530103455865</v>
      </c>
      <c r="Q44" s="1">
        <v>64986.993990755007</v>
      </c>
      <c r="R44" s="1">
        <v>64393.15251155624</v>
      </c>
      <c r="S44" s="1">
        <v>63691.194162447719</v>
      </c>
      <c r="T44" s="1">
        <v>63068.696407660136</v>
      </c>
      <c r="U44" s="1">
        <v>62548.776117103233</v>
      </c>
      <c r="V44" s="1">
        <v>62138.7</v>
      </c>
      <c r="W44" s="1">
        <v>61824.507611710324</v>
      </c>
      <c r="X44" s="1">
        <v>61482.083579132734</v>
      </c>
      <c r="Y44" s="1">
        <v>61356.735663658372</v>
      </c>
      <c r="Z44" s="1">
        <v>61368.887897864843</v>
      </c>
    </row>
    <row r="45" spans="1:26" x14ac:dyDescent="0.3">
      <c r="A45" t="s">
        <v>65</v>
      </c>
      <c r="B45">
        <v>11002</v>
      </c>
      <c r="C45" s="1" t="str">
        <f>VLOOKUP($B45,'NIS NAAM GEMEENTE'!$A$2:$B$319, 2, FALSE)</f>
        <v>Antwerpen</v>
      </c>
      <c r="D45" s="1">
        <v>77782.7</v>
      </c>
      <c r="E45" s="1">
        <v>77782.7</v>
      </c>
      <c r="F45" s="1">
        <v>77782.7</v>
      </c>
      <c r="G45" s="1">
        <v>77782.7</v>
      </c>
      <c r="H45" s="1">
        <v>77782.7</v>
      </c>
      <c r="I45" s="1">
        <v>77782.7</v>
      </c>
      <c r="J45" s="1">
        <v>77782.7</v>
      </c>
      <c r="K45" s="1">
        <v>77782.7</v>
      </c>
      <c r="L45" s="1">
        <v>77782.7</v>
      </c>
      <c r="M45" s="1">
        <v>77782.7</v>
      </c>
      <c r="N45" s="1">
        <v>77782.7</v>
      </c>
      <c r="O45" s="1">
        <v>77782.7</v>
      </c>
      <c r="P45" s="1">
        <v>77782.7</v>
      </c>
      <c r="Q45" s="1">
        <v>77782.7</v>
      </c>
      <c r="R45" s="1">
        <v>77782.7</v>
      </c>
      <c r="S45" s="1">
        <v>77782.7</v>
      </c>
      <c r="T45" s="1">
        <v>77782.7</v>
      </c>
      <c r="U45" s="1">
        <v>77782.7</v>
      </c>
      <c r="V45" s="1">
        <v>77782.7</v>
      </c>
      <c r="W45" s="1">
        <v>77782.7</v>
      </c>
      <c r="X45" s="1">
        <v>77782.7</v>
      </c>
      <c r="Y45" s="1">
        <v>77782.7</v>
      </c>
      <c r="Z45" s="1">
        <v>77782.7</v>
      </c>
    </row>
    <row r="46" spans="1:26" x14ac:dyDescent="0.3">
      <c r="A46" t="s">
        <v>66</v>
      </c>
      <c r="B46">
        <v>11002</v>
      </c>
      <c r="C46" s="1" t="str">
        <f>VLOOKUP($B46,'NIS NAAM GEMEENTE'!$A$2:$B$319, 2, FALSE)</f>
        <v>Antwerpen</v>
      </c>
      <c r="D46" s="1">
        <v>66115.294999999998</v>
      </c>
      <c r="E46" s="1">
        <v>66115.294999999998</v>
      </c>
      <c r="F46" s="1">
        <v>66115.294999999998</v>
      </c>
      <c r="G46" s="1">
        <v>66115.294999999998</v>
      </c>
      <c r="H46" s="1">
        <v>66115.294999999998</v>
      </c>
      <c r="I46" s="1">
        <v>66115.294999999998</v>
      </c>
      <c r="J46" s="1">
        <v>66115.294999999998</v>
      </c>
      <c r="K46" s="1">
        <v>66115.294999999998</v>
      </c>
      <c r="L46" s="1">
        <v>66115.294999999998</v>
      </c>
      <c r="M46" s="1">
        <v>66115.294999999998</v>
      </c>
      <c r="N46" s="1">
        <v>66115.294999999998</v>
      </c>
      <c r="O46" s="1">
        <v>66115.294999999998</v>
      </c>
      <c r="P46" s="1">
        <v>66115.294999999998</v>
      </c>
      <c r="Q46" s="1">
        <v>66115.294999999998</v>
      </c>
      <c r="R46" s="1">
        <v>66115.294999999998</v>
      </c>
      <c r="S46" s="1">
        <v>66115.294999999998</v>
      </c>
      <c r="T46" s="1">
        <v>66115.294999999998</v>
      </c>
      <c r="U46" s="1">
        <v>66115.294999999998</v>
      </c>
      <c r="V46" s="1">
        <v>66115.294999999998</v>
      </c>
      <c r="W46" s="1">
        <v>66115.294999999998</v>
      </c>
      <c r="X46" s="1">
        <v>66115.294999999998</v>
      </c>
      <c r="Y46" s="1">
        <v>66115.294999999998</v>
      </c>
      <c r="Z46" s="1">
        <v>66115.294999999998</v>
      </c>
    </row>
    <row r="47" spans="1:26" x14ac:dyDescent="0.3">
      <c r="A47" t="s">
        <v>62</v>
      </c>
      <c r="B47" s="1">
        <v>34002</v>
      </c>
      <c r="C47" s="1" t="str">
        <f>VLOOKUP($B47,'NIS NAAM GEMEENTE'!$A$2:$B$319, 2, FALSE)</f>
        <v>Anzegem</v>
      </c>
      <c r="D47" s="1">
        <v>684.46</v>
      </c>
      <c r="E47" s="1">
        <v>700.73</v>
      </c>
      <c r="F47" s="1">
        <v>685.73</v>
      </c>
      <c r="G47" s="1">
        <v>665.73</v>
      </c>
      <c r="H47" s="1">
        <v>648.62</v>
      </c>
      <c r="I47" s="1">
        <v>652.97</v>
      </c>
      <c r="J47" s="1">
        <v>668</v>
      </c>
      <c r="K47" s="1">
        <v>638.04999999999995</v>
      </c>
      <c r="L47" s="1">
        <v>635.35</v>
      </c>
      <c r="M47" s="1">
        <v>662</v>
      </c>
      <c r="N47" s="1">
        <v>637.70000000000005</v>
      </c>
      <c r="O47" s="1">
        <v>641.31888211382113</v>
      </c>
      <c r="P47" s="1">
        <v>618.8558739837398</v>
      </c>
      <c r="Q47" s="1">
        <v>604.25491869918699</v>
      </c>
      <c r="R47" s="1">
        <v>594.14656504065044</v>
      </c>
      <c r="S47" s="1">
        <v>575.05300813008125</v>
      </c>
      <c r="T47" s="1">
        <v>569.43725609756098</v>
      </c>
      <c r="U47" s="1">
        <v>554.83630081300817</v>
      </c>
      <c r="V47" s="1">
        <v>552.59</v>
      </c>
      <c r="W47" s="1">
        <v>552.59</v>
      </c>
      <c r="X47" s="1">
        <v>558.20575203252031</v>
      </c>
      <c r="Y47" s="1">
        <v>577.29930894308939</v>
      </c>
      <c r="Z47" s="1">
        <v>584.03821138211379</v>
      </c>
    </row>
    <row r="48" spans="1:26" x14ac:dyDescent="0.3">
      <c r="A48" t="s">
        <v>63</v>
      </c>
      <c r="B48" s="1">
        <v>34002</v>
      </c>
      <c r="C48" s="1" t="str">
        <f>VLOOKUP($B48,'NIS NAAM GEMEENTE'!$A$2:$B$319, 2, FALSE)</f>
        <v>Anzegem</v>
      </c>
      <c r="D48" s="1">
        <v>941</v>
      </c>
      <c r="E48" s="1">
        <v>946</v>
      </c>
      <c r="F48" s="1">
        <v>952</v>
      </c>
      <c r="G48" s="1">
        <v>964</v>
      </c>
      <c r="H48" s="1">
        <v>986</v>
      </c>
      <c r="I48" s="1">
        <v>986</v>
      </c>
      <c r="J48" s="1">
        <v>977</v>
      </c>
      <c r="K48" s="1">
        <v>991</v>
      </c>
      <c r="L48" s="1">
        <v>1011</v>
      </c>
      <c r="M48" s="1">
        <v>999</v>
      </c>
      <c r="N48" s="1">
        <v>1010</v>
      </c>
      <c r="O48" s="1">
        <v>1000</v>
      </c>
      <c r="P48" s="1">
        <v>1000</v>
      </c>
      <c r="Q48" s="1">
        <v>986</v>
      </c>
      <c r="R48" s="1">
        <v>959</v>
      </c>
      <c r="S48" s="1">
        <v>952</v>
      </c>
      <c r="T48" s="1">
        <v>929</v>
      </c>
      <c r="U48" s="1">
        <v>922</v>
      </c>
      <c r="V48" s="1">
        <v>899</v>
      </c>
      <c r="W48" s="1">
        <v>881</v>
      </c>
      <c r="X48" s="1">
        <v>870</v>
      </c>
      <c r="Y48" s="1">
        <v>850</v>
      </c>
      <c r="Z48">
        <v>845</v>
      </c>
    </row>
    <row r="49" spans="1:26" x14ac:dyDescent="0.3">
      <c r="A49" t="s">
        <v>64</v>
      </c>
      <c r="B49" s="1">
        <v>34002</v>
      </c>
      <c r="C49" s="1" t="str">
        <f>VLOOKUP($B49,'NIS NAAM GEMEENTE'!$A$2:$B$319, 2, FALSE)</f>
        <v>Anzegem</v>
      </c>
      <c r="D49" s="1">
        <v>1625.46</v>
      </c>
      <c r="E49" s="1">
        <v>1646.73</v>
      </c>
      <c r="F49" s="1">
        <v>1637.73</v>
      </c>
      <c r="G49" s="1">
        <v>1629.73</v>
      </c>
      <c r="H49" s="1">
        <v>1634.62</v>
      </c>
      <c r="I49" s="1">
        <v>1638.97</v>
      </c>
      <c r="J49" s="1">
        <v>1645</v>
      </c>
      <c r="K49" s="1">
        <v>1629.05</v>
      </c>
      <c r="L49" s="1">
        <v>1646.35</v>
      </c>
      <c r="M49" s="1">
        <v>1661</v>
      </c>
      <c r="N49" s="1">
        <v>1647.7</v>
      </c>
      <c r="O49" s="1">
        <v>1641.318882113821</v>
      </c>
      <c r="P49" s="1">
        <v>1618.8558739837399</v>
      </c>
      <c r="Q49" s="1">
        <v>1590.2549186991869</v>
      </c>
      <c r="R49" s="1">
        <v>1553.1465650406503</v>
      </c>
      <c r="S49" s="1">
        <v>1527.0530081300813</v>
      </c>
      <c r="T49" s="1">
        <v>1498.437256097561</v>
      </c>
      <c r="U49" s="1">
        <v>1476.8363008130082</v>
      </c>
      <c r="V49" s="1">
        <v>1451.5900000000001</v>
      </c>
      <c r="W49" s="1">
        <v>1433.5900000000001</v>
      </c>
      <c r="X49" s="1">
        <v>1428.2057520325202</v>
      </c>
      <c r="Y49" s="1">
        <v>1427.2993089430893</v>
      </c>
      <c r="Z49" s="1">
        <v>1429.0382113821138</v>
      </c>
    </row>
    <row r="50" spans="1:26" x14ac:dyDescent="0.3">
      <c r="A50" t="s">
        <v>65</v>
      </c>
      <c r="B50">
        <v>34002</v>
      </c>
      <c r="C50" s="1" t="str">
        <f>VLOOKUP($B50,'NIS NAAM GEMEENTE'!$A$2:$B$319, 2, FALSE)</f>
        <v>Anzegem</v>
      </c>
      <c r="D50" s="1">
        <v>2118</v>
      </c>
      <c r="E50" s="1">
        <v>2118</v>
      </c>
      <c r="F50" s="1">
        <v>2118</v>
      </c>
      <c r="G50" s="1">
        <v>2118</v>
      </c>
      <c r="H50" s="1">
        <v>2118</v>
      </c>
      <c r="I50" s="1">
        <v>2118</v>
      </c>
      <c r="J50" s="1">
        <v>2118</v>
      </c>
      <c r="K50" s="1">
        <v>2118</v>
      </c>
      <c r="L50" s="1">
        <v>2118</v>
      </c>
      <c r="M50" s="1">
        <v>2118</v>
      </c>
      <c r="N50" s="1">
        <v>2118</v>
      </c>
      <c r="O50" s="1">
        <v>2118</v>
      </c>
      <c r="P50" s="1">
        <v>2118</v>
      </c>
      <c r="Q50" s="1">
        <v>2118</v>
      </c>
      <c r="R50" s="1">
        <v>2118</v>
      </c>
      <c r="S50" s="1">
        <v>2118</v>
      </c>
      <c r="T50" s="1">
        <v>2118</v>
      </c>
      <c r="U50" s="1">
        <v>2118</v>
      </c>
      <c r="V50" s="1">
        <v>2118</v>
      </c>
      <c r="W50" s="1">
        <v>2118</v>
      </c>
      <c r="X50" s="1">
        <v>2118</v>
      </c>
      <c r="Y50" s="1">
        <v>2118</v>
      </c>
      <c r="Z50" s="1">
        <v>2118</v>
      </c>
    </row>
    <row r="51" spans="1:26" x14ac:dyDescent="0.3">
      <c r="A51" t="s">
        <v>66</v>
      </c>
      <c r="B51">
        <v>34002</v>
      </c>
      <c r="C51" s="1" t="str">
        <f>VLOOKUP($B51,'NIS NAAM GEMEENTE'!$A$2:$B$319, 2, FALSE)</f>
        <v>Anzegem</v>
      </c>
      <c r="D51" s="1">
        <v>1800.3</v>
      </c>
      <c r="E51" s="1">
        <v>1800.3</v>
      </c>
      <c r="F51" s="1">
        <v>1800.3</v>
      </c>
      <c r="G51" s="1">
        <v>1800.3</v>
      </c>
      <c r="H51" s="1">
        <v>1800.3</v>
      </c>
      <c r="I51" s="1">
        <v>1800.3</v>
      </c>
      <c r="J51" s="1">
        <v>1800.3</v>
      </c>
      <c r="K51" s="1">
        <v>1800.3</v>
      </c>
      <c r="L51" s="1">
        <v>1800.3</v>
      </c>
      <c r="M51" s="1">
        <v>1800.3</v>
      </c>
      <c r="N51" s="1">
        <v>1800.3</v>
      </c>
      <c r="O51" s="1">
        <v>1800.3</v>
      </c>
      <c r="P51" s="1">
        <v>1800.3</v>
      </c>
      <c r="Q51" s="1">
        <v>1800.3</v>
      </c>
      <c r="R51" s="1">
        <v>1800.3</v>
      </c>
      <c r="S51" s="1">
        <v>1800.3</v>
      </c>
      <c r="T51" s="1">
        <v>1800.3</v>
      </c>
      <c r="U51" s="1">
        <v>1800.3</v>
      </c>
      <c r="V51" s="1">
        <v>1800.3</v>
      </c>
      <c r="W51" s="1">
        <v>1800.3</v>
      </c>
      <c r="X51" s="1">
        <v>1800.3</v>
      </c>
      <c r="Y51" s="1">
        <v>1800.3</v>
      </c>
      <c r="Z51" s="1">
        <v>1800.3</v>
      </c>
    </row>
    <row r="52" spans="1:26" x14ac:dyDescent="0.3">
      <c r="A52" t="s">
        <v>62</v>
      </c>
      <c r="B52" s="1">
        <v>37020</v>
      </c>
      <c r="C52" s="1" t="str">
        <f>VLOOKUP($B52,'NIS NAAM GEMEENTE'!$A$2:$B$319, 2, FALSE)</f>
        <v>Ardooie</v>
      </c>
      <c r="D52" s="1">
        <v>356.23</v>
      </c>
      <c r="E52" s="1">
        <v>390.07</v>
      </c>
      <c r="F52" s="1">
        <v>363.04</v>
      </c>
      <c r="G52" s="1">
        <v>402.64</v>
      </c>
      <c r="H52" s="1">
        <v>396.34</v>
      </c>
      <c r="I52" s="1">
        <v>367.69</v>
      </c>
      <c r="J52" s="1">
        <v>362.77</v>
      </c>
      <c r="K52" s="1">
        <v>363.42</v>
      </c>
      <c r="L52" s="1">
        <v>370.85</v>
      </c>
      <c r="M52" s="1">
        <v>415.1</v>
      </c>
      <c r="N52" s="1">
        <v>384.39</v>
      </c>
      <c r="O52" s="1">
        <v>367.36732673267329</v>
      </c>
      <c r="P52" s="1">
        <v>358.46145214521454</v>
      </c>
      <c r="Q52" s="1">
        <v>336.19676567656768</v>
      </c>
      <c r="R52" s="1">
        <v>338.42323432343233</v>
      </c>
      <c r="S52" s="1">
        <v>339.53646864686471</v>
      </c>
      <c r="T52" s="1">
        <v>339.53646864686471</v>
      </c>
      <c r="U52" s="1">
        <v>332.85706270627065</v>
      </c>
      <c r="V52" s="1">
        <v>337.31</v>
      </c>
      <c r="W52" s="1">
        <v>328.40412541254125</v>
      </c>
      <c r="X52" s="1">
        <v>328.40412541254125</v>
      </c>
      <c r="Y52" s="1">
        <v>325.06442244224422</v>
      </c>
      <c r="Z52" s="1">
        <v>322.83795379537952</v>
      </c>
    </row>
    <row r="53" spans="1:26" x14ac:dyDescent="0.3">
      <c r="A53" t="s">
        <v>63</v>
      </c>
      <c r="B53" s="1">
        <v>37020</v>
      </c>
      <c r="C53" s="1" t="str">
        <f>VLOOKUP($B53,'NIS NAAM GEMEENTE'!$A$2:$B$319, 2, FALSE)</f>
        <v>Ardooie</v>
      </c>
      <c r="D53" s="1">
        <v>511</v>
      </c>
      <c r="E53" s="1">
        <v>486</v>
      </c>
      <c r="F53" s="1">
        <v>508</v>
      </c>
      <c r="G53" s="1">
        <v>517</v>
      </c>
      <c r="H53" s="1">
        <v>505</v>
      </c>
      <c r="I53" s="1">
        <v>527</v>
      </c>
      <c r="J53" s="1">
        <v>547</v>
      </c>
      <c r="K53" s="1">
        <v>579</v>
      </c>
      <c r="L53" s="1">
        <v>547</v>
      </c>
      <c r="M53" s="1">
        <v>557</v>
      </c>
      <c r="N53" s="1">
        <v>564</v>
      </c>
      <c r="O53" s="1">
        <v>567</v>
      </c>
      <c r="P53" s="1">
        <v>572</v>
      </c>
      <c r="Q53" s="1">
        <v>582</v>
      </c>
      <c r="R53" s="1">
        <v>573</v>
      </c>
      <c r="S53" s="1">
        <v>567</v>
      </c>
      <c r="T53" s="1">
        <v>563</v>
      </c>
      <c r="U53" s="1">
        <v>546</v>
      </c>
      <c r="V53" s="1">
        <v>529</v>
      </c>
      <c r="W53" s="1">
        <v>523</v>
      </c>
      <c r="X53" s="1">
        <v>528</v>
      </c>
      <c r="Y53" s="1">
        <v>521</v>
      </c>
      <c r="Z53">
        <v>515</v>
      </c>
    </row>
    <row r="54" spans="1:26" x14ac:dyDescent="0.3">
      <c r="A54" t="s">
        <v>64</v>
      </c>
      <c r="B54" s="1">
        <v>37020</v>
      </c>
      <c r="C54" s="1" t="str">
        <f>VLOOKUP($B54,'NIS NAAM GEMEENTE'!$A$2:$B$319, 2, FALSE)</f>
        <v>Ardooie</v>
      </c>
      <c r="D54" s="1">
        <v>867.23</v>
      </c>
      <c r="E54" s="1">
        <v>876.06999999999994</v>
      </c>
      <c r="F54" s="1">
        <v>871.04</v>
      </c>
      <c r="G54" s="1">
        <v>919.64</v>
      </c>
      <c r="H54" s="1">
        <v>901.33999999999992</v>
      </c>
      <c r="I54" s="1">
        <v>894.69</v>
      </c>
      <c r="J54" s="1">
        <v>909.77</v>
      </c>
      <c r="K54" s="1">
        <v>942.42000000000007</v>
      </c>
      <c r="L54" s="1">
        <v>917.85</v>
      </c>
      <c r="M54" s="1">
        <v>972.1</v>
      </c>
      <c r="N54" s="1">
        <v>948.39</v>
      </c>
      <c r="O54" s="1">
        <v>934.36732673267329</v>
      </c>
      <c r="P54" s="1">
        <v>930.46145214521448</v>
      </c>
      <c r="Q54" s="1">
        <v>918.19676567656768</v>
      </c>
      <c r="R54" s="1">
        <v>911.42323432343233</v>
      </c>
      <c r="S54" s="1">
        <v>906.53646864686471</v>
      </c>
      <c r="T54" s="1">
        <v>902.53646864686471</v>
      </c>
      <c r="U54" s="1">
        <v>878.85706270627065</v>
      </c>
      <c r="V54" s="1">
        <v>866.31</v>
      </c>
      <c r="W54" s="1">
        <v>851.40412541254125</v>
      </c>
      <c r="X54" s="1">
        <v>856.40412541254125</v>
      </c>
      <c r="Y54" s="1">
        <v>846.06442244224422</v>
      </c>
      <c r="Z54" s="1">
        <v>837.83795379537946</v>
      </c>
    </row>
    <row r="55" spans="1:26" x14ac:dyDescent="0.3">
      <c r="A55" t="s">
        <v>65</v>
      </c>
      <c r="B55">
        <v>37020</v>
      </c>
      <c r="C55" s="1" t="str">
        <f>VLOOKUP($B55,'NIS NAAM GEMEENTE'!$A$2:$B$319, 2, FALSE)</f>
        <v>Ardooie</v>
      </c>
      <c r="D55" s="1">
        <v>1191.7647058823529</v>
      </c>
      <c r="E55" s="1">
        <v>1191.7647058823529</v>
      </c>
      <c r="F55" s="1">
        <v>1191.7647058823529</v>
      </c>
      <c r="G55" s="1">
        <v>1191.7647058823529</v>
      </c>
      <c r="H55" s="1">
        <v>1191.7647058823529</v>
      </c>
      <c r="I55" s="1">
        <v>1191.7647058823529</v>
      </c>
      <c r="J55" s="1">
        <v>1191.7647058823529</v>
      </c>
      <c r="K55" s="1">
        <v>1191.7647058823529</v>
      </c>
      <c r="L55" s="1">
        <v>1191.7647058823529</v>
      </c>
      <c r="M55" s="1">
        <v>1191.7647058823529</v>
      </c>
      <c r="N55" s="1">
        <v>1191.7647058823529</v>
      </c>
      <c r="O55" s="1">
        <v>1191.7647058823529</v>
      </c>
      <c r="P55" s="1">
        <v>1191.7647058823529</v>
      </c>
      <c r="Q55" s="1">
        <v>1191.7647058823529</v>
      </c>
      <c r="R55" s="1">
        <v>1191.7647058823529</v>
      </c>
      <c r="S55" s="1">
        <v>1191.7647058823529</v>
      </c>
      <c r="T55" s="1">
        <v>1191.7647058823529</v>
      </c>
      <c r="U55" s="1">
        <v>1191.7647058823529</v>
      </c>
      <c r="V55" s="1">
        <v>1191.7647058823529</v>
      </c>
      <c r="W55" s="1">
        <v>1191.7647058823529</v>
      </c>
      <c r="X55" s="1">
        <v>1191.7647058823529</v>
      </c>
      <c r="Y55" s="1">
        <v>1191.76470588235</v>
      </c>
      <c r="Z55" s="1">
        <v>1191.76470588235</v>
      </c>
    </row>
    <row r="56" spans="1:26" x14ac:dyDescent="0.3">
      <c r="A56" t="s">
        <v>66</v>
      </c>
      <c r="B56">
        <v>37020</v>
      </c>
      <c r="C56" s="1" t="str">
        <f>VLOOKUP($B56,'NIS NAAM GEMEENTE'!$A$2:$B$319, 2, FALSE)</f>
        <v>Ardooie</v>
      </c>
      <c r="D56" s="1">
        <v>1013</v>
      </c>
      <c r="E56" s="1">
        <v>1013</v>
      </c>
      <c r="F56" s="1">
        <v>1013</v>
      </c>
      <c r="G56" s="1">
        <v>1013</v>
      </c>
      <c r="H56" s="1">
        <v>1013</v>
      </c>
      <c r="I56" s="1">
        <v>1013</v>
      </c>
      <c r="J56" s="1">
        <v>1013</v>
      </c>
      <c r="K56" s="1">
        <v>1013</v>
      </c>
      <c r="L56" s="1">
        <v>1013</v>
      </c>
      <c r="M56" s="1">
        <v>1013</v>
      </c>
      <c r="N56" s="1">
        <v>1013</v>
      </c>
      <c r="O56" s="1">
        <v>1013</v>
      </c>
      <c r="P56" s="1">
        <v>1013</v>
      </c>
      <c r="Q56" s="1">
        <v>1013</v>
      </c>
      <c r="R56" s="1">
        <v>1013</v>
      </c>
      <c r="S56" s="1">
        <v>1013</v>
      </c>
      <c r="T56" s="1">
        <v>1013</v>
      </c>
      <c r="U56" s="1">
        <v>1013</v>
      </c>
      <c r="V56" s="1">
        <v>1013</v>
      </c>
      <c r="W56" s="1">
        <v>1013</v>
      </c>
      <c r="X56" s="1">
        <v>1013</v>
      </c>
      <c r="Y56" s="1">
        <v>1013</v>
      </c>
      <c r="Z56" s="1">
        <v>1013</v>
      </c>
    </row>
    <row r="57" spans="1:26" x14ac:dyDescent="0.3">
      <c r="A57" t="s">
        <v>62</v>
      </c>
      <c r="B57" s="1">
        <v>13001</v>
      </c>
      <c r="C57" s="1" t="str">
        <f>VLOOKUP($B57,'NIS NAAM GEMEENTE'!$A$2:$B$319, 2, FALSE)</f>
        <v>Arendonk</v>
      </c>
      <c r="D57" s="1">
        <v>592.51</v>
      </c>
      <c r="E57" s="1">
        <v>602.4</v>
      </c>
      <c r="F57" s="1">
        <v>675.65</v>
      </c>
      <c r="G57" s="1">
        <v>633.97</v>
      </c>
      <c r="H57" s="1">
        <v>633.66999999999996</v>
      </c>
      <c r="I57" s="1">
        <v>668.16</v>
      </c>
      <c r="J57" s="1">
        <v>656.05</v>
      </c>
      <c r="K57" s="1">
        <v>635.86</v>
      </c>
      <c r="L57" s="1">
        <v>621.4</v>
      </c>
      <c r="M57" s="1">
        <v>603.59</v>
      </c>
      <c r="N57" s="1">
        <v>525.34</v>
      </c>
      <c r="O57" s="1">
        <v>485.93113043478263</v>
      </c>
      <c r="P57" s="1">
        <v>446.56171014492753</v>
      </c>
      <c r="Q57" s="1">
        <v>418.44069565217393</v>
      </c>
      <c r="R57" s="1">
        <v>416.19101449275365</v>
      </c>
      <c r="S57" s="1">
        <v>403.81776811594204</v>
      </c>
      <c r="T57" s="1">
        <v>394.81904347826088</v>
      </c>
      <c r="U57" s="1">
        <v>390.31968115942027</v>
      </c>
      <c r="V57" s="1">
        <v>388.07</v>
      </c>
      <c r="W57" s="1">
        <v>398.19356521739132</v>
      </c>
      <c r="X57" s="1">
        <v>404.94260869565215</v>
      </c>
      <c r="Y57" s="1">
        <v>413.94133333333332</v>
      </c>
      <c r="Z57" s="1">
        <v>412.81649275362321</v>
      </c>
    </row>
    <row r="58" spans="1:26" x14ac:dyDescent="0.3">
      <c r="A58" t="s">
        <v>63</v>
      </c>
      <c r="B58" s="1">
        <v>13001</v>
      </c>
      <c r="C58" s="1" t="str">
        <f>VLOOKUP($B58,'NIS NAAM GEMEENTE'!$A$2:$B$319, 2, FALSE)</f>
        <v>Arendonk</v>
      </c>
      <c r="D58" s="1">
        <v>874</v>
      </c>
      <c r="E58" s="1">
        <v>863</v>
      </c>
      <c r="F58" s="1">
        <v>849</v>
      </c>
      <c r="G58" s="1">
        <v>854</v>
      </c>
      <c r="H58" s="1">
        <v>835</v>
      </c>
      <c r="I58" s="1">
        <v>840</v>
      </c>
      <c r="J58" s="1">
        <v>877</v>
      </c>
      <c r="K58" s="1">
        <v>925</v>
      </c>
      <c r="L58" s="1">
        <v>982</v>
      </c>
      <c r="M58" s="1">
        <v>979</v>
      </c>
      <c r="N58" s="1">
        <v>980</v>
      </c>
      <c r="O58" s="1">
        <v>969</v>
      </c>
      <c r="P58" s="1">
        <v>934</v>
      </c>
      <c r="Q58" s="1">
        <v>881</v>
      </c>
      <c r="R58" s="1">
        <v>820</v>
      </c>
      <c r="S58" s="1">
        <v>764</v>
      </c>
      <c r="T58" s="1">
        <v>716</v>
      </c>
      <c r="U58" s="1">
        <v>671</v>
      </c>
      <c r="V58" s="1">
        <v>634</v>
      </c>
      <c r="W58" s="1">
        <v>609</v>
      </c>
      <c r="X58" s="1">
        <v>605</v>
      </c>
      <c r="Y58" s="1">
        <v>594</v>
      </c>
      <c r="Z58">
        <v>592</v>
      </c>
    </row>
    <row r="59" spans="1:26" x14ac:dyDescent="0.3">
      <c r="A59" t="s">
        <v>64</v>
      </c>
      <c r="B59" s="1">
        <v>13001</v>
      </c>
      <c r="C59" s="1" t="str">
        <f>VLOOKUP($B59,'NIS NAAM GEMEENTE'!$A$2:$B$319, 2, FALSE)</f>
        <v>Arendonk</v>
      </c>
      <c r="D59" s="1">
        <v>1466.51</v>
      </c>
      <c r="E59" s="1">
        <v>1465.4</v>
      </c>
      <c r="F59" s="1">
        <v>1524.65</v>
      </c>
      <c r="G59" s="1">
        <v>1487.97</v>
      </c>
      <c r="H59" s="1">
        <v>1468.67</v>
      </c>
      <c r="I59" s="1">
        <v>1508.1599999999999</v>
      </c>
      <c r="J59" s="1">
        <v>1533.05</v>
      </c>
      <c r="K59" s="1">
        <v>1560.8600000000001</v>
      </c>
      <c r="L59" s="1">
        <v>1603.4</v>
      </c>
      <c r="M59" s="1">
        <v>1582.5900000000001</v>
      </c>
      <c r="N59" s="1">
        <v>1505.3400000000001</v>
      </c>
      <c r="O59" s="1">
        <v>1454.9311304347825</v>
      </c>
      <c r="P59" s="1">
        <v>1380.5617101449275</v>
      </c>
      <c r="Q59" s="1">
        <v>1299.4406956521739</v>
      </c>
      <c r="R59" s="1">
        <v>1236.1910144927538</v>
      </c>
      <c r="S59" s="1">
        <v>1167.817768115942</v>
      </c>
      <c r="T59" s="1">
        <v>1110.8190434782609</v>
      </c>
      <c r="U59" s="1">
        <v>1061.3196811594203</v>
      </c>
      <c r="V59" s="1">
        <v>1022.0699999999999</v>
      </c>
      <c r="W59" s="1">
        <v>1007.1935652173913</v>
      </c>
      <c r="X59" s="1">
        <v>1009.9426086956521</v>
      </c>
      <c r="Y59" s="1">
        <v>1007.9413333333333</v>
      </c>
      <c r="Z59" s="1">
        <v>1004.8164927536232</v>
      </c>
    </row>
    <row r="60" spans="1:26" x14ac:dyDescent="0.3">
      <c r="A60" t="s">
        <v>65</v>
      </c>
      <c r="B60">
        <v>13001</v>
      </c>
      <c r="C60" s="1" t="str">
        <f>VLOOKUP($B60,'NIS NAAM GEMEENTE'!$A$2:$B$319, 2, FALSE)</f>
        <v>Arendonk</v>
      </c>
      <c r="D60" s="1">
        <v>1902.3529411764707</v>
      </c>
      <c r="E60" s="1">
        <v>1902.3529411764707</v>
      </c>
      <c r="F60" s="1">
        <v>1902.3529411764707</v>
      </c>
      <c r="G60" s="1">
        <v>1902.3529411764707</v>
      </c>
      <c r="H60" s="1">
        <v>1902.3529411764707</v>
      </c>
      <c r="I60" s="1">
        <v>1902.3529411764707</v>
      </c>
      <c r="J60" s="1">
        <v>1902.3529411764707</v>
      </c>
      <c r="K60" s="1">
        <v>1902.3529411764707</v>
      </c>
      <c r="L60" s="1">
        <v>1902.3529411764707</v>
      </c>
      <c r="M60" s="1">
        <v>1902.3529411764707</v>
      </c>
      <c r="N60" s="1">
        <v>1902.3529411764707</v>
      </c>
      <c r="O60" s="1">
        <v>1902.3529411764707</v>
      </c>
      <c r="P60" s="1">
        <v>1902.3529411764707</v>
      </c>
      <c r="Q60" s="1">
        <v>1902.3529411764707</v>
      </c>
      <c r="R60" s="1">
        <v>1902.3529411764707</v>
      </c>
      <c r="S60" s="1">
        <v>1902.3529411764707</v>
      </c>
      <c r="T60" s="1">
        <v>1902.3529411764707</v>
      </c>
      <c r="U60" s="1">
        <v>1902.3529411764707</v>
      </c>
      <c r="V60" s="1">
        <v>1902.3529411764707</v>
      </c>
      <c r="W60" s="1">
        <v>1902.3529411764707</v>
      </c>
      <c r="X60" s="1">
        <v>1902.3529411764707</v>
      </c>
      <c r="Y60" s="1">
        <v>1902.35294117647</v>
      </c>
      <c r="Z60" s="1">
        <v>1902.35294117647</v>
      </c>
    </row>
    <row r="61" spans="1:26" x14ac:dyDescent="0.3">
      <c r="A61" t="s">
        <v>66</v>
      </c>
      <c r="B61">
        <v>13001</v>
      </c>
      <c r="C61" s="1" t="str">
        <f>VLOOKUP($B61,'NIS NAAM GEMEENTE'!$A$2:$B$319, 2, FALSE)</f>
        <v>Arendonk</v>
      </c>
      <c r="D61" s="1">
        <v>1617</v>
      </c>
      <c r="E61" s="1">
        <v>1617</v>
      </c>
      <c r="F61" s="1">
        <v>1617</v>
      </c>
      <c r="G61" s="1">
        <v>1617</v>
      </c>
      <c r="H61" s="1">
        <v>1617</v>
      </c>
      <c r="I61" s="1">
        <v>1617</v>
      </c>
      <c r="J61" s="1">
        <v>1617</v>
      </c>
      <c r="K61" s="1">
        <v>1617</v>
      </c>
      <c r="L61" s="1">
        <v>1617</v>
      </c>
      <c r="M61" s="1">
        <v>1617</v>
      </c>
      <c r="N61" s="1">
        <v>1617</v>
      </c>
      <c r="O61" s="1">
        <v>1617</v>
      </c>
      <c r="P61" s="1">
        <v>1617</v>
      </c>
      <c r="Q61" s="1">
        <v>1617</v>
      </c>
      <c r="R61" s="1">
        <v>1617</v>
      </c>
      <c r="S61" s="1">
        <v>1617</v>
      </c>
      <c r="T61" s="1">
        <v>1617</v>
      </c>
      <c r="U61" s="1">
        <v>1617</v>
      </c>
      <c r="V61" s="1">
        <v>1617</v>
      </c>
      <c r="W61" s="1">
        <v>1617</v>
      </c>
      <c r="X61" s="1">
        <v>1617</v>
      </c>
      <c r="Y61" s="1">
        <v>1617</v>
      </c>
      <c r="Z61" s="1">
        <v>1617</v>
      </c>
    </row>
    <row r="62" spans="1:26" x14ac:dyDescent="0.3">
      <c r="A62" t="s">
        <v>62</v>
      </c>
      <c r="B62" s="1">
        <v>71002</v>
      </c>
      <c r="C62" s="1" t="str">
        <f>VLOOKUP($B62,'NIS NAAM GEMEENTE'!$A$2:$B$319, 2, FALSE)</f>
        <v>As</v>
      </c>
      <c r="D62" s="1">
        <v>370.99</v>
      </c>
      <c r="E62" s="1">
        <v>370.88</v>
      </c>
      <c r="F62" s="1">
        <v>418.99</v>
      </c>
      <c r="G62" s="1">
        <v>454.37</v>
      </c>
      <c r="H62" s="1">
        <v>462.29</v>
      </c>
      <c r="I62" s="1">
        <v>455.15</v>
      </c>
      <c r="J62" s="1">
        <v>432.8</v>
      </c>
      <c r="K62" s="1">
        <v>409.15</v>
      </c>
      <c r="L62" s="1">
        <v>382.42</v>
      </c>
      <c r="M62" s="1">
        <v>391.96</v>
      </c>
      <c r="N62" s="1">
        <v>396.34</v>
      </c>
      <c r="O62" s="1">
        <v>361.88382671480144</v>
      </c>
      <c r="P62" s="1">
        <v>325.92021660649823</v>
      </c>
      <c r="Q62" s="1">
        <v>319.17703971119136</v>
      </c>
      <c r="R62" s="1">
        <v>313.55772563176896</v>
      </c>
      <c r="S62" s="1">
        <v>319.17703971119136</v>
      </c>
      <c r="T62" s="1">
        <v>318.05317689530688</v>
      </c>
      <c r="U62" s="1">
        <v>319.17703971119136</v>
      </c>
      <c r="V62" s="1">
        <v>311.31</v>
      </c>
      <c r="W62" s="1">
        <v>316.9293140794224</v>
      </c>
      <c r="X62" s="1">
        <v>319.17703971119136</v>
      </c>
      <c r="Y62" s="1">
        <v>329.29180505415161</v>
      </c>
      <c r="Z62" s="1">
        <v>336.03498194945848</v>
      </c>
    </row>
    <row r="63" spans="1:26" x14ac:dyDescent="0.3">
      <c r="A63" t="s">
        <v>63</v>
      </c>
      <c r="B63" s="1">
        <v>71002</v>
      </c>
      <c r="C63" s="1" t="str">
        <f>VLOOKUP($B63,'NIS NAAM GEMEENTE'!$A$2:$B$319, 2, FALSE)</f>
        <v>As</v>
      </c>
      <c r="D63" s="1">
        <v>545</v>
      </c>
      <c r="E63" s="1">
        <v>541</v>
      </c>
      <c r="F63" s="1">
        <v>541</v>
      </c>
      <c r="G63" s="1">
        <v>533</v>
      </c>
      <c r="H63" s="1">
        <v>548</v>
      </c>
      <c r="I63" s="1">
        <v>582</v>
      </c>
      <c r="J63" s="1">
        <v>589</v>
      </c>
      <c r="K63" s="1">
        <v>621</v>
      </c>
      <c r="L63" s="1">
        <v>658</v>
      </c>
      <c r="M63" s="1">
        <v>653</v>
      </c>
      <c r="N63" s="1">
        <v>632</v>
      </c>
      <c r="O63" s="1">
        <v>611</v>
      </c>
      <c r="P63" s="1">
        <v>605</v>
      </c>
      <c r="Q63" s="1">
        <v>574</v>
      </c>
      <c r="R63" s="1">
        <v>544</v>
      </c>
      <c r="S63" s="1">
        <v>525</v>
      </c>
      <c r="T63" s="1">
        <v>509</v>
      </c>
      <c r="U63" s="1">
        <v>491</v>
      </c>
      <c r="V63" s="1">
        <v>470</v>
      </c>
      <c r="W63" s="1">
        <v>462</v>
      </c>
      <c r="X63" s="1">
        <v>453</v>
      </c>
      <c r="Y63" s="1">
        <v>455</v>
      </c>
      <c r="Z63">
        <v>452</v>
      </c>
    </row>
    <row r="64" spans="1:26" x14ac:dyDescent="0.3">
      <c r="A64" t="s">
        <v>64</v>
      </c>
      <c r="B64" s="1">
        <v>71002</v>
      </c>
      <c r="C64" s="1" t="str">
        <f>VLOOKUP($B64,'NIS NAAM GEMEENTE'!$A$2:$B$319, 2, FALSE)</f>
        <v>As</v>
      </c>
      <c r="D64" s="1">
        <v>915.99</v>
      </c>
      <c r="E64" s="1">
        <v>911.88</v>
      </c>
      <c r="F64" s="1">
        <v>959.99</v>
      </c>
      <c r="G64" s="1">
        <v>987.37</v>
      </c>
      <c r="H64" s="1">
        <v>1010.29</v>
      </c>
      <c r="I64" s="1">
        <v>1037.1500000000001</v>
      </c>
      <c r="J64" s="1">
        <v>1021.8</v>
      </c>
      <c r="K64" s="1">
        <v>1030.1500000000001</v>
      </c>
      <c r="L64" s="1">
        <v>1040.42</v>
      </c>
      <c r="M64" s="1">
        <v>1044.96</v>
      </c>
      <c r="N64" s="1">
        <v>1028.3399999999999</v>
      </c>
      <c r="O64" s="1">
        <v>972.88382671480144</v>
      </c>
      <c r="P64" s="1">
        <v>930.92021660649823</v>
      </c>
      <c r="Q64" s="1">
        <v>893.17703971119136</v>
      </c>
      <c r="R64" s="1">
        <v>857.55772563176902</v>
      </c>
      <c r="S64" s="1">
        <v>844.17703971119136</v>
      </c>
      <c r="T64" s="1">
        <v>827.05317689530693</v>
      </c>
      <c r="U64" s="1">
        <v>810.17703971119136</v>
      </c>
      <c r="V64" s="1">
        <v>781.31</v>
      </c>
      <c r="W64" s="1">
        <v>778.9293140794224</v>
      </c>
      <c r="X64" s="1">
        <v>772.17703971119136</v>
      </c>
      <c r="Y64" s="1">
        <v>784.29180505415161</v>
      </c>
      <c r="Z64" s="1">
        <v>788.03498194945848</v>
      </c>
    </row>
    <row r="65" spans="1:26" x14ac:dyDescent="0.3">
      <c r="A65" t="s">
        <v>65</v>
      </c>
      <c r="B65">
        <v>71002</v>
      </c>
      <c r="C65" s="1" t="str">
        <f>VLOOKUP($B65,'NIS NAAM GEMEENTE'!$A$2:$B$319, 2, FALSE)</f>
        <v>As</v>
      </c>
      <c r="D65" s="1">
        <v>1282.3529411764707</v>
      </c>
      <c r="E65" s="1">
        <v>1282.3529411764707</v>
      </c>
      <c r="F65" s="1">
        <v>1282.3529411764707</v>
      </c>
      <c r="G65" s="1">
        <v>1282.3529411764707</v>
      </c>
      <c r="H65" s="1">
        <v>1282.3529411764707</v>
      </c>
      <c r="I65" s="1">
        <v>1282.3529411764707</v>
      </c>
      <c r="J65" s="1">
        <v>1282.3529411764707</v>
      </c>
      <c r="K65" s="1">
        <v>1282.3529411764707</v>
      </c>
      <c r="L65" s="1">
        <v>1282.3529411764707</v>
      </c>
      <c r="M65" s="1">
        <v>1282.3529411764707</v>
      </c>
      <c r="N65" s="1">
        <v>1282.3529411764707</v>
      </c>
      <c r="O65" s="1">
        <v>1282.3529411764707</v>
      </c>
      <c r="P65" s="1">
        <v>1282.3529411764707</v>
      </c>
      <c r="Q65" s="1">
        <v>1282.3529411764707</v>
      </c>
      <c r="R65" s="1">
        <v>1282.3529411764707</v>
      </c>
      <c r="S65" s="1">
        <v>1282.3529411764707</v>
      </c>
      <c r="T65" s="1">
        <v>1282.3529411764707</v>
      </c>
      <c r="U65" s="1">
        <v>1282.3529411764707</v>
      </c>
      <c r="V65" s="1">
        <v>1282.3529411764707</v>
      </c>
      <c r="W65" s="1">
        <v>1282.3529411764707</v>
      </c>
      <c r="X65" s="1">
        <v>1282.3529411764707</v>
      </c>
      <c r="Y65" s="1">
        <v>1282.35294117647</v>
      </c>
      <c r="Z65" s="1">
        <v>1282.35294117647</v>
      </c>
    </row>
    <row r="66" spans="1:26" x14ac:dyDescent="0.3">
      <c r="A66" t="s">
        <v>66</v>
      </c>
      <c r="B66">
        <v>71002</v>
      </c>
      <c r="C66" s="1" t="str">
        <f>VLOOKUP($B66,'NIS NAAM GEMEENTE'!$A$2:$B$319, 2, FALSE)</f>
        <v>As</v>
      </c>
      <c r="D66" s="1">
        <v>1090</v>
      </c>
      <c r="E66" s="1">
        <v>1090</v>
      </c>
      <c r="F66" s="1">
        <v>1090</v>
      </c>
      <c r="G66" s="1">
        <v>1090</v>
      </c>
      <c r="H66" s="1">
        <v>1090</v>
      </c>
      <c r="I66" s="1">
        <v>1090</v>
      </c>
      <c r="J66" s="1">
        <v>1090</v>
      </c>
      <c r="K66" s="1">
        <v>1090</v>
      </c>
      <c r="L66" s="1">
        <v>1090</v>
      </c>
      <c r="M66" s="1">
        <v>1090</v>
      </c>
      <c r="N66" s="1">
        <v>1090</v>
      </c>
      <c r="O66" s="1">
        <v>1090</v>
      </c>
      <c r="P66" s="1">
        <v>1090</v>
      </c>
      <c r="Q66" s="1">
        <v>1090</v>
      </c>
      <c r="R66" s="1">
        <v>1090</v>
      </c>
      <c r="S66" s="1">
        <v>1090</v>
      </c>
      <c r="T66" s="1">
        <v>1090</v>
      </c>
      <c r="U66" s="1">
        <v>1090</v>
      </c>
      <c r="V66" s="1">
        <v>1090</v>
      </c>
      <c r="W66" s="1">
        <v>1090</v>
      </c>
      <c r="X66" s="1">
        <v>1090</v>
      </c>
      <c r="Y66" s="1">
        <v>1090</v>
      </c>
      <c r="Z66" s="1">
        <v>1090</v>
      </c>
    </row>
    <row r="67" spans="1:26" x14ac:dyDescent="0.3">
      <c r="A67" t="s">
        <v>62</v>
      </c>
      <c r="B67" s="1">
        <v>23002</v>
      </c>
      <c r="C67" s="1" t="str">
        <f>VLOOKUP($B67,'NIS NAAM GEMEENTE'!$A$2:$B$319, 2, FALSE)</f>
        <v>Asse</v>
      </c>
      <c r="D67" s="1">
        <v>1177.6400000000001</v>
      </c>
      <c r="E67" s="1">
        <v>1214.67</v>
      </c>
      <c r="F67" s="1">
        <v>1264.3699999999999</v>
      </c>
      <c r="G67" s="1">
        <v>1293.51</v>
      </c>
      <c r="H67" s="1">
        <v>1295.8599999999999</v>
      </c>
      <c r="I67" s="1">
        <v>1267.75</v>
      </c>
      <c r="J67" s="1">
        <v>1328.54</v>
      </c>
      <c r="K67" s="1">
        <v>1394.03</v>
      </c>
      <c r="L67" s="1">
        <v>1401.08</v>
      </c>
      <c r="M67" s="1">
        <v>1429.68</v>
      </c>
      <c r="N67" s="1">
        <v>1474.44</v>
      </c>
      <c r="O67" s="1">
        <v>1489.8735788630904</v>
      </c>
      <c r="P67" s="1">
        <v>1511.2056044835867</v>
      </c>
      <c r="Q67" s="1">
        <v>1488.7508406725381</v>
      </c>
      <c r="R67" s="1">
        <v>1447.2095276220975</v>
      </c>
      <c r="S67" s="1">
        <v>1423.6320256204963</v>
      </c>
      <c r="T67" s="1">
        <v>1400.054523618895</v>
      </c>
      <c r="U67" s="1">
        <v>1395.5635708566854</v>
      </c>
      <c r="V67" s="1">
        <v>1402.3</v>
      </c>
      <c r="W67" s="1">
        <v>1411.2819055244195</v>
      </c>
      <c r="X67" s="1">
        <v>1419.1410728582866</v>
      </c>
      <c r="Y67" s="1">
        <v>1433.7366693354684</v>
      </c>
      <c r="Z67" s="1">
        <v>1439.3503602882306</v>
      </c>
    </row>
    <row r="68" spans="1:26" x14ac:dyDescent="0.3">
      <c r="A68" t="s">
        <v>63</v>
      </c>
      <c r="B68" s="1">
        <v>23002</v>
      </c>
      <c r="C68" s="1" t="str">
        <f>VLOOKUP($B68,'NIS NAAM GEMEENTE'!$A$2:$B$319, 2, FALSE)</f>
        <v>Asse</v>
      </c>
      <c r="D68" s="1">
        <v>1418</v>
      </c>
      <c r="E68" s="1">
        <v>1504</v>
      </c>
      <c r="F68" s="1">
        <v>1587</v>
      </c>
      <c r="G68" s="1">
        <v>1633</v>
      </c>
      <c r="H68" s="1">
        <v>1724</v>
      </c>
      <c r="I68" s="1">
        <v>1797</v>
      </c>
      <c r="J68" s="1">
        <v>1839</v>
      </c>
      <c r="K68" s="1">
        <v>1849</v>
      </c>
      <c r="L68" s="1">
        <v>1895</v>
      </c>
      <c r="M68" s="1">
        <v>1960</v>
      </c>
      <c r="N68" s="1">
        <v>1982</v>
      </c>
      <c r="O68" s="1">
        <v>2010</v>
      </c>
      <c r="P68" s="1">
        <v>2027</v>
      </c>
      <c r="Q68" s="1">
        <v>2061</v>
      </c>
      <c r="R68" s="1">
        <v>2083</v>
      </c>
      <c r="S68" s="1">
        <v>2104</v>
      </c>
      <c r="T68" s="1">
        <v>2108</v>
      </c>
      <c r="U68" s="1">
        <v>2097</v>
      </c>
      <c r="V68" s="1">
        <v>2099</v>
      </c>
      <c r="W68" s="1">
        <v>2072</v>
      </c>
      <c r="X68" s="1">
        <v>2037</v>
      </c>
      <c r="Y68" s="1">
        <v>2019</v>
      </c>
      <c r="Z68">
        <v>2009</v>
      </c>
    </row>
    <row r="69" spans="1:26" x14ac:dyDescent="0.3">
      <c r="A69" t="s">
        <v>64</v>
      </c>
      <c r="B69" s="1">
        <v>23002</v>
      </c>
      <c r="C69" s="1" t="str">
        <f>VLOOKUP($B69,'NIS NAAM GEMEENTE'!$A$2:$B$319, 2, FALSE)</f>
        <v>Asse</v>
      </c>
      <c r="D69" s="1">
        <v>2595.6400000000003</v>
      </c>
      <c r="E69" s="1">
        <v>2718.67</v>
      </c>
      <c r="F69" s="1">
        <v>2851.37</v>
      </c>
      <c r="G69" s="1">
        <v>2926.51</v>
      </c>
      <c r="H69" s="1">
        <v>3019.8599999999997</v>
      </c>
      <c r="I69" s="1">
        <v>3064.75</v>
      </c>
      <c r="J69" s="1">
        <v>3167.54</v>
      </c>
      <c r="K69" s="1">
        <v>3243.0299999999997</v>
      </c>
      <c r="L69" s="1">
        <v>3296.08</v>
      </c>
      <c r="M69" s="1">
        <v>3389.6800000000003</v>
      </c>
      <c r="N69" s="1">
        <v>3456.44</v>
      </c>
      <c r="O69" s="1">
        <v>3499.8735788630902</v>
      </c>
      <c r="P69" s="1">
        <v>3538.2056044835867</v>
      </c>
      <c r="Q69" s="1">
        <v>3549.7508406725383</v>
      </c>
      <c r="R69" s="1">
        <v>3530.2095276220975</v>
      </c>
      <c r="S69" s="1">
        <v>3527.6320256204963</v>
      </c>
      <c r="T69" s="1">
        <v>3508.054523618895</v>
      </c>
      <c r="U69" s="1">
        <v>3492.5635708566851</v>
      </c>
      <c r="V69" s="1">
        <v>3501.3</v>
      </c>
      <c r="W69" s="1">
        <v>3483.2819055244195</v>
      </c>
      <c r="X69" s="1">
        <v>3456.1410728582869</v>
      </c>
      <c r="Y69" s="1">
        <v>3452.7366693354684</v>
      </c>
      <c r="Z69" s="1">
        <v>3448.3503602882306</v>
      </c>
    </row>
    <row r="70" spans="1:26" x14ac:dyDescent="0.3">
      <c r="A70" t="s">
        <v>65</v>
      </c>
      <c r="B70">
        <v>23002</v>
      </c>
      <c r="C70" s="1" t="str">
        <f>VLOOKUP($B70,'NIS NAAM GEMEENTE'!$A$2:$B$319, 2, FALSE)</f>
        <v>Asse</v>
      </c>
      <c r="D70" s="1">
        <v>4269</v>
      </c>
      <c r="E70" s="1">
        <v>4269</v>
      </c>
      <c r="F70" s="1">
        <v>4269</v>
      </c>
      <c r="G70" s="1">
        <v>4269</v>
      </c>
      <c r="H70" s="1">
        <v>4269</v>
      </c>
      <c r="I70" s="1">
        <v>4269</v>
      </c>
      <c r="J70" s="1">
        <v>4269</v>
      </c>
      <c r="K70" s="1">
        <v>4269</v>
      </c>
      <c r="L70" s="1">
        <v>4269</v>
      </c>
      <c r="M70" s="1">
        <v>4269</v>
      </c>
      <c r="N70" s="1">
        <v>4269</v>
      </c>
      <c r="O70" s="1">
        <v>4269</v>
      </c>
      <c r="P70" s="1">
        <v>4269</v>
      </c>
      <c r="Q70" s="1">
        <v>4269</v>
      </c>
      <c r="R70" s="1">
        <v>4269</v>
      </c>
      <c r="S70" s="1">
        <v>4269</v>
      </c>
      <c r="T70" s="1">
        <v>4269</v>
      </c>
      <c r="U70" s="1">
        <v>4269</v>
      </c>
      <c r="V70" s="1">
        <v>4269</v>
      </c>
      <c r="W70" s="1">
        <v>4269</v>
      </c>
      <c r="X70" s="1">
        <v>4269</v>
      </c>
      <c r="Y70" s="1">
        <v>4269</v>
      </c>
      <c r="Z70" s="1">
        <v>4269</v>
      </c>
    </row>
    <row r="71" spans="1:26" x14ac:dyDescent="0.3">
      <c r="A71" t="s">
        <v>66</v>
      </c>
      <c r="B71">
        <v>23002</v>
      </c>
      <c r="C71" s="1" t="str">
        <f>VLOOKUP($B71,'NIS NAAM GEMEENTE'!$A$2:$B$319, 2, FALSE)</f>
        <v>Asse</v>
      </c>
      <c r="D71" s="1">
        <v>3628.6499999999996</v>
      </c>
      <c r="E71" s="1">
        <v>3628.6499999999996</v>
      </c>
      <c r="F71" s="1">
        <v>3628.6499999999996</v>
      </c>
      <c r="G71" s="1">
        <v>3628.6499999999996</v>
      </c>
      <c r="H71" s="1">
        <v>3628.6499999999996</v>
      </c>
      <c r="I71" s="1">
        <v>3628.6499999999996</v>
      </c>
      <c r="J71" s="1">
        <v>3628.6499999999996</v>
      </c>
      <c r="K71" s="1">
        <v>3628.6499999999996</v>
      </c>
      <c r="L71" s="1">
        <v>3628.6499999999996</v>
      </c>
      <c r="M71" s="1">
        <v>3628.6499999999996</v>
      </c>
      <c r="N71" s="1">
        <v>3628.6499999999996</v>
      </c>
      <c r="O71" s="1">
        <v>3628.6499999999996</v>
      </c>
      <c r="P71" s="1">
        <v>3628.6499999999996</v>
      </c>
      <c r="Q71" s="1">
        <v>3628.6499999999996</v>
      </c>
      <c r="R71" s="1">
        <v>3628.6499999999996</v>
      </c>
      <c r="S71" s="1">
        <v>3628.6499999999996</v>
      </c>
      <c r="T71" s="1">
        <v>3628.6499999999996</v>
      </c>
      <c r="U71" s="1">
        <v>3628.6499999999996</v>
      </c>
      <c r="V71" s="1">
        <v>3628.6499999999996</v>
      </c>
      <c r="W71" s="1">
        <v>3628.6499999999996</v>
      </c>
      <c r="X71" s="1">
        <v>3628.6499999999996</v>
      </c>
      <c r="Y71" s="1">
        <v>3628.6499999999996</v>
      </c>
      <c r="Z71" s="1">
        <v>3628.6499999999996</v>
      </c>
    </row>
    <row r="72" spans="1:26" x14ac:dyDescent="0.3">
      <c r="A72" t="s">
        <v>62</v>
      </c>
      <c r="B72" s="1">
        <v>43002</v>
      </c>
      <c r="C72" s="1" t="str">
        <f>VLOOKUP($B72,'NIS NAAM GEMEENTE'!$A$2:$B$319, 2, FALSE)</f>
        <v>Assenede</v>
      </c>
      <c r="D72" s="1">
        <v>526.37</v>
      </c>
      <c r="E72" s="1">
        <v>547.55999999999995</v>
      </c>
      <c r="F72" s="1">
        <v>552.32000000000005</v>
      </c>
      <c r="G72" s="1">
        <v>567.13</v>
      </c>
      <c r="H72" s="1">
        <v>612.46</v>
      </c>
      <c r="I72" s="1">
        <v>588.94000000000005</v>
      </c>
      <c r="J72" s="1">
        <v>568.21</v>
      </c>
      <c r="K72" s="1">
        <v>596.16</v>
      </c>
      <c r="L72" s="1">
        <v>558.66999999999996</v>
      </c>
      <c r="M72" s="1">
        <v>545.64</v>
      </c>
      <c r="N72" s="1">
        <v>549.78</v>
      </c>
      <c r="O72" s="1">
        <v>544.35065999999995</v>
      </c>
      <c r="P72" s="1">
        <v>551.11278000000004</v>
      </c>
      <c r="Q72" s="1">
        <v>569.14509999999996</v>
      </c>
      <c r="R72" s="1">
        <v>563.51</v>
      </c>
      <c r="S72" s="1">
        <v>552.23979999999995</v>
      </c>
      <c r="T72" s="1">
        <v>555.62085999999999</v>
      </c>
      <c r="U72" s="1">
        <v>554.49383999999998</v>
      </c>
      <c r="V72" s="1">
        <v>563.51</v>
      </c>
      <c r="W72" s="1">
        <v>574.78020000000004</v>
      </c>
      <c r="X72" s="1">
        <v>575.90722000000005</v>
      </c>
      <c r="Y72" s="1">
        <v>577.03423999999995</v>
      </c>
      <c r="Z72" s="1">
        <v>573.65318000000002</v>
      </c>
    </row>
    <row r="73" spans="1:26" x14ac:dyDescent="0.3">
      <c r="A73" t="s">
        <v>63</v>
      </c>
      <c r="B73" s="1">
        <v>43002</v>
      </c>
      <c r="C73" s="1" t="str">
        <f>VLOOKUP($B73,'NIS NAAM GEMEENTE'!$A$2:$B$319, 2, FALSE)</f>
        <v>Assenede</v>
      </c>
      <c r="D73" s="1">
        <v>718</v>
      </c>
      <c r="E73" s="1">
        <v>720</v>
      </c>
      <c r="F73" s="1">
        <v>725</v>
      </c>
      <c r="G73" s="1">
        <v>715</v>
      </c>
      <c r="H73" s="1">
        <v>732</v>
      </c>
      <c r="I73" s="1">
        <v>745</v>
      </c>
      <c r="J73" s="1">
        <v>773</v>
      </c>
      <c r="K73" s="1">
        <v>794</v>
      </c>
      <c r="L73" s="1">
        <v>833</v>
      </c>
      <c r="M73" s="1">
        <v>809</v>
      </c>
      <c r="N73" s="1">
        <v>801</v>
      </c>
      <c r="O73" s="1">
        <v>813</v>
      </c>
      <c r="P73" s="1">
        <v>806</v>
      </c>
      <c r="Q73" s="1">
        <v>788</v>
      </c>
      <c r="R73" s="1">
        <v>785</v>
      </c>
      <c r="S73" s="1">
        <v>803</v>
      </c>
      <c r="T73" s="1">
        <v>793</v>
      </c>
      <c r="U73" s="1">
        <v>783</v>
      </c>
      <c r="V73" s="1">
        <v>783</v>
      </c>
      <c r="W73" s="1">
        <v>795</v>
      </c>
      <c r="X73" s="1">
        <v>790</v>
      </c>
      <c r="Y73" s="1">
        <v>783</v>
      </c>
      <c r="Z73">
        <v>791</v>
      </c>
    </row>
    <row r="74" spans="1:26" x14ac:dyDescent="0.3">
      <c r="A74" t="s">
        <v>64</v>
      </c>
      <c r="B74" s="1">
        <v>43002</v>
      </c>
      <c r="C74" s="1" t="str">
        <f>VLOOKUP($B74,'NIS NAAM GEMEENTE'!$A$2:$B$319, 2, FALSE)</f>
        <v>Assenede</v>
      </c>
      <c r="D74" s="1">
        <v>1244.3699999999999</v>
      </c>
      <c r="E74" s="1">
        <v>1267.56</v>
      </c>
      <c r="F74" s="1">
        <v>1277.3200000000002</v>
      </c>
      <c r="G74" s="1">
        <v>1282.1300000000001</v>
      </c>
      <c r="H74" s="1">
        <v>1344.46</v>
      </c>
      <c r="I74" s="1">
        <v>1333.94</v>
      </c>
      <c r="J74" s="1">
        <v>1341.21</v>
      </c>
      <c r="K74" s="1">
        <v>1390.1599999999999</v>
      </c>
      <c r="L74" s="1">
        <v>1391.67</v>
      </c>
      <c r="M74" s="1">
        <v>1354.6399999999999</v>
      </c>
      <c r="N74" s="1">
        <v>1350.78</v>
      </c>
      <c r="O74" s="1">
        <v>1357.3506600000001</v>
      </c>
      <c r="P74" s="1">
        <v>1357.1127799999999</v>
      </c>
      <c r="Q74" s="1">
        <v>1357.1451</v>
      </c>
      <c r="R74" s="1">
        <v>1348.51</v>
      </c>
      <c r="S74" s="1">
        <v>1355.2397999999998</v>
      </c>
      <c r="T74" s="1">
        <v>1348.62086</v>
      </c>
      <c r="U74" s="1">
        <v>1337.4938400000001</v>
      </c>
      <c r="V74" s="1">
        <v>1346.51</v>
      </c>
      <c r="W74" s="1">
        <v>1369.7802000000001</v>
      </c>
      <c r="X74" s="1">
        <v>1365.9072200000001</v>
      </c>
      <c r="Y74" s="1">
        <v>1360.03424</v>
      </c>
      <c r="Z74" s="1">
        <v>1364.65318</v>
      </c>
    </row>
    <row r="75" spans="1:26" x14ac:dyDescent="0.3">
      <c r="A75" t="s">
        <v>65</v>
      </c>
      <c r="B75">
        <v>43002</v>
      </c>
      <c r="C75" s="1" t="str">
        <f>VLOOKUP($B75,'NIS NAAM GEMEENTE'!$A$2:$B$319, 2, FALSE)</f>
        <v>Assenede</v>
      </c>
      <c r="D75" s="1">
        <v>1805.2</v>
      </c>
      <c r="E75" s="1">
        <v>1805.2</v>
      </c>
      <c r="F75" s="1">
        <v>1805.2</v>
      </c>
      <c r="G75" s="1">
        <v>1805.2</v>
      </c>
      <c r="H75" s="1">
        <v>1805.2</v>
      </c>
      <c r="I75" s="1">
        <v>1805.2</v>
      </c>
      <c r="J75" s="1">
        <v>1805.2</v>
      </c>
      <c r="K75" s="1">
        <v>1805.2</v>
      </c>
      <c r="L75" s="1">
        <v>1805.2</v>
      </c>
      <c r="M75" s="1">
        <v>1805.2</v>
      </c>
      <c r="N75" s="1">
        <v>1805.2</v>
      </c>
      <c r="O75" s="1">
        <v>1805.2</v>
      </c>
      <c r="P75" s="1">
        <v>1805.2</v>
      </c>
      <c r="Q75" s="1">
        <v>1805.2</v>
      </c>
      <c r="R75" s="1">
        <v>1805.2</v>
      </c>
      <c r="S75" s="1">
        <v>1805.2</v>
      </c>
      <c r="T75" s="1">
        <v>1805.2</v>
      </c>
      <c r="U75" s="1">
        <v>1805.2</v>
      </c>
      <c r="V75" s="1">
        <v>1805.2</v>
      </c>
      <c r="W75" s="1">
        <v>1805.2</v>
      </c>
      <c r="X75" s="1">
        <v>1805.2</v>
      </c>
      <c r="Y75" s="1">
        <v>1805.2</v>
      </c>
      <c r="Z75" s="1">
        <v>1805.2</v>
      </c>
    </row>
    <row r="76" spans="1:26" x14ac:dyDescent="0.3">
      <c r="A76" t="s">
        <v>66</v>
      </c>
      <c r="B76">
        <v>43002</v>
      </c>
      <c r="C76" s="1" t="str">
        <f>VLOOKUP($B76,'NIS NAAM GEMEENTE'!$A$2:$B$319, 2, FALSE)</f>
        <v>Assenede</v>
      </c>
      <c r="D76" s="1">
        <v>1534.42</v>
      </c>
      <c r="E76" s="1">
        <v>1534.42</v>
      </c>
      <c r="F76" s="1">
        <v>1534.42</v>
      </c>
      <c r="G76" s="1">
        <v>1534.42</v>
      </c>
      <c r="H76" s="1">
        <v>1534.42</v>
      </c>
      <c r="I76" s="1">
        <v>1534.42</v>
      </c>
      <c r="J76" s="1">
        <v>1534.42</v>
      </c>
      <c r="K76" s="1">
        <v>1534.42</v>
      </c>
      <c r="L76" s="1">
        <v>1534.42</v>
      </c>
      <c r="M76" s="1">
        <v>1534.42</v>
      </c>
      <c r="N76" s="1">
        <v>1534.42</v>
      </c>
      <c r="O76" s="1">
        <v>1534.42</v>
      </c>
      <c r="P76" s="1">
        <v>1534.42</v>
      </c>
      <c r="Q76" s="1">
        <v>1534.42</v>
      </c>
      <c r="R76" s="1">
        <v>1534.42</v>
      </c>
      <c r="S76" s="1">
        <v>1534.42</v>
      </c>
      <c r="T76" s="1">
        <v>1534.42</v>
      </c>
      <c r="U76" s="1">
        <v>1534.42</v>
      </c>
      <c r="V76" s="1">
        <v>1534.42</v>
      </c>
      <c r="W76" s="1">
        <v>1534.42</v>
      </c>
      <c r="X76" s="1">
        <v>1534.42</v>
      </c>
      <c r="Y76" s="1">
        <v>1534.42</v>
      </c>
      <c r="Z76" s="1">
        <v>1534.42</v>
      </c>
    </row>
    <row r="77" spans="1:26" x14ac:dyDescent="0.3">
      <c r="A77" t="s">
        <v>62</v>
      </c>
      <c r="B77" s="1">
        <v>34003</v>
      </c>
      <c r="C77" s="1" t="str">
        <f>VLOOKUP($B77,'NIS NAAM GEMEENTE'!$A$2:$B$319, 2, FALSE)</f>
        <v>Avelgem</v>
      </c>
      <c r="D77" s="1">
        <v>472.21</v>
      </c>
      <c r="E77" s="1">
        <v>462.61</v>
      </c>
      <c r="F77" s="1">
        <v>489.56</v>
      </c>
      <c r="G77" s="1">
        <v>468.96</v>
      </c>
      <c r="H77" s="1">
        <v>502.67</v>
      </c>
      <c r="I77" s="1">
        <v>520.94000000000005</v>
      </c>
      <c r="J77" s="1">
        <v>501.26</v>
      </c>
      <c r="K77" s="1">
        <v>497.8</v>
      </c>
      <c r="L77" s="1">
        <v>479.56</v>
      </c>
      <c r="M77" s="1">
        <v>453.72</v>
      </c>
      <c r="N77" s="1">
        <v>430.42</v>
      </c>
      <c r="O77" s="1">
        <v>439.5674934036939</v>
      </c>
      <c r="P77" s="1">
        <v>430.59672823219</v>
      </c>
      <c r="Q77" s="1">
        <v>430.59672823219</v>
      </c>
      <c r="R77" s="1">
        <v>432.83941952506598</v>
      </c>
      <c r="S77" s="1">
        <v>429.47538258575196</v>
      </c>
      <c r="T77" s="1">
        <v>429.47538258575196</v>
      </c>
      <c r="U77" s="1">
        <v>422.74730870712403</v>
      </c>
      <c r="V77" s="1">
        <v>424.99</v>
      </c>
      <c r="W77" s="1">
        <v>424.99</v>
      </c>
      <c r="X77" s="1">
        <v>427.23269129287598</v>
      </c>
      <c r="Y77" s="1">
        <v>427.23269129287598</v>
      </c>
      <c r="Z77" s="1">
        <v>422.74730870712403</v>
      </c>
    </row>
    <row r="78" spans="1:26" x14ac:dyDescent="0.3">
      <c r="A78" t="s">
        <v>63</v>
      </c>
      <c r="B78" s="1">
        <v>34003</v>
      </c>
      <c r="C78" s="1" t="str">
        <f>VLOOKUP($B78,'NIS NAAM GEMEENTE'!$A$2:$B$319, 2, FALSE)</f>
        <v>Avelgem</v>
      </c>
      <c r="D78" s="1">
        <v>688</v>
      </c>
      <c r="E78" s="1">
        <v>706</v>
      </c>
      <c r="F78" s="1">
        <v>707</v>
      </c>
      <c r="G78" s="1">
        <v>723</v>
      </c>
      <c r="H78" s="1">
        <v>736</v>
      </c>
      <c r="I78" s="1">
        <v>745</v>
      </c>
      <c r="J78" s="1">
        <v>767</v>
      </c>
      <c r="K78" s="1">
        <v>782</v>
      </c>
      <c r="L78" s="1">
        <v>800</v>
      </c>
      <c r="M78" s="1">
        <v>811</v>
      </c>
      <c r="N78" s="1">
        <v>776</v>
      </c>
      <c r="O78" s="1">
        <v>761</v>
      </c>
      <c r="P78" s="1">
        <v>750</v>
      </c>
      <c r="Q78" s="1">
        <v>733</v>
      </c>
      <c r="R78" s="1">
        <v>692</v>
      </c>
      <c r="S78" s="1">
        <v>678</v>
      </c>
      <c r="T78" s="1">
        <v>676</v>
      </c>
      <c r="U78" s="1">
        <v>676</v>
      </c>
      <c r="V78" s="1">
        <v>674</v>
      </c>
      <c r="W78" s="1">
        <v>671</v>
      </c>
      <c r="X78" s="1">
        <v>668</v>
      </c>
      <c r="Y78" s="1">
        <v>665</v>
      </c>
      <c r="Z78">
        <v>666</v>
      </c>
    </row>
    <row r="79" spans="1:26" x14ac:dyDescent="0.3">
      <c r="A79" t="s">
        <v>64</v>
      </c>
      <c r="B79" s="1">
        <v>34003</v>
      </c>
      <c r="C79" s="1" t="str">
        <f>VLOOKUP($B79,'NIS NAAM GEMEENTE'!$A$2:$B$319, 2, FALSE)</f>
        <v>Avelgem</v>
      </c>
      <c r="D79" s="1">
        <v>1160.21</v>
      </c>
      <c r="E79" s="1">
        <v>1168.6100000000001</v>
      </c>
      <c r="F79" s="1">
        <v>1196.56</v>
      </c>
      <c r="G79" s="1">
        <v>1191.96</v>
      </c>
      <c r="H79" s="1">
        <v>1238.67</v>
      </c>
      <c r="I79" s="1">
        <v>1265.94</v>
      </c>
      <c r="J79" s="1">
        <v>1268.26</v>
      </c>
      <c r="K79" s="1">
        <v>1279.8</v>
      </c>
      <c r="L79" s="1">
        <v>1279.56</v>
      </c>
      <c r="M79" s="1">
        <v>1264.72</v>
      </c>
      <c r="N79" s="1">
        <v>1206.42</v>
      </c>
      <c r="O79" s="1">
        <v>1200.5674934036938</v>
      </c>
      <c r="P79" s="1">
        <v>1180.5967282321899</v>
      </c>
      <c r="Q79" s="1">
        <v>1163.5967282321899</v>
      </c>
      <c r="R79" s="1">
        <v>1124.839419525066</v>
      </c>
      <c r="S79" s="1">
        <v>1107.475382585752</v>
      </c>
      <c r="T79" s="1">
        <v>1105.475382585752</v>
      </c>
      <c r="U79" s="1">
        <v>1098.7473087071239</v>
      </c>
      <c r="V79" s="1">
        <v>1098.99</v>
      </c>
      <c r="W79" s="1">
        <v>1095.99</v>
      </c>
      <c r="X79" s="1">
        <v>1095.2326912928761</v>
      </c>
      <c r="Y79" s="1">
        <v>1092.2326912928761</v>
      </c>
      <c r="Z79" s="1">
        <v>1088.7473087071239</v>
      </c>
    </row>
    <row r="80" spans="1:26" x14ac:dyDescent="0.3">
      <c r="A80" t="s">
        <v>65</v>
      </c>
      <c r="B80">
        <v>34003</v>
      </c>
      <c r="C80" s="1" t="str">
        <f>VLOOKUP($B80,'NIS NAAM GEMEENTE'!$A$2:$B$319, 2, FALSE)</f>
        <v>Avelgem</v>
      </c>
      <c r="D80" s="1">
        <v>1517.6470588235295</v>
      </c>
      <c r="E80" s="1">
        <v>1517.6470588235295</v>
      </c>
      <c r="F80" s="1">
        <v>1517.6470588235295</v>
      </c>
      <c r="G80" s="1">
        <v>1517.6470588235295</v>
      </c>
      <c r="H80" s="1">
        <v>1517.6470588235295</v>
      </c>
      <c r="I80" s="1">
        <v>1517.6470588235295</v>
      </c>
      <c r="J80" s="1">
        <v>1517.6470588235295</v>
      </c>
      <c r="K80" s="1">
        <v>1517.6470588235295</v>
      </c>
      <c r="L80" s="1">
        <v>1517.6470588235295</v>
      </c>
      <c r="M80" s="1">
        <v>1517.6470588235295</v>
      </c>
      <c r="N80" s="1">
        <v>1517.6470588235295</v>
      </c>
      <c r="O80" s="1">
        <v>1517.6470588235295</v>
      </c>
      <c r="P80" s="1">
        <v>1517.6470588235295</v>
      </c>
      <c r="Q80" s="1">
        <v>1517.6470588235295</v>
      </c>
      <c r="R80" s="1">
        <v>1517.6470588235295</v>
      </c>
      <c r="S80" s="1">
        <v>1517.6470588235295</v>
      </c>
      <c r="T80" s="1">
        <v>1517.6470588235295</v>
      </c>
      <c r="U80" s="1">
        <v>1517.6470588235295</v>
      </c>
      <c r="V80" s="1">
        <v>1517.6470588235295</v>
      </c>
      <c r="W80" s="1">
        <v>1517.6470588235295</v>
      </c>
      <c r="X80" s="1">
        <v>1517.6470588235295</v>
      </c>
      <c r="Y80" s="1">
        <v>1517.64705882353</v>
      </c>
      <c r="Z80" s="1">
        <v>1517.64705882353</v>
      </c>
    </row>
    <row r="81" spans="1:26" x14ac:dyDescent="0.3">
      <c r="A81" t="s">
        <v>66</v>
      </c>
      <c r="B81">
        <v>34003</v>
      </c>
      <c r="C81" s="1" t="str">
        <f>VLOOKUP($B81,'NIS NAAM GEMEENTE'!$A$2:$B$319, 2, FALSE)</f>
        <v>Avelgem</v>
      </c>
      <c r="D81" s="1">
        <v>1290</v>
      </c>
      <c r="E81" s="1">
        <v>1290</v>
      </c>
      <c r="F81" s="1">
        <v>1290</v>
      </c>
      <c r="G81" s="1">
        <v>1290</v>
      </c>
      <c r="H81" s="1">
        <v>1290</v>
      </c>
      <c r="I81" s="1">
        <v>1290</v>
      </c>
      <c r="J81" s="1">
        <v>1290</v>
      </c>
      <c r="K81" s="1">
        <v>1290</v>
      </c>
      <c r="L81" s="1">
        <v>1290</v>
      </c>
      <c r="M81" s="1">
        <v>1290</v>
      </c>
      <c r="N81" s="1">
        <v>1290</v>
      </c>
      <c r="O81" s="1">
        <v>1290</v>
      </c>
      <c r="P81" s="1">
        <v>1290</v>
      </c>
      <c r="Q81" s="1">
        <v>1290</v>
      </c>
      <c r="R81" s="1">
        <v>1290</v>
      </c>
      <c r="S81" s="1">
        <v>1290</v>
      </c>
      <c r="T81" s="1">
        <v>1290</v>
      </c>
      <c r="U81" s="1">
        <v>1290</v>
      </c>
      <c r="V81" s="1">
        <v>1290</v>
      </c>
      <c r="W81" s="1">
        <v>1290</v>
      </c>
      <c r="X81" s="1">
        <v>1290</v>
      </c>
      <c r="Y81" s="1">
        <v>1290</v>
      </c>
      <c r="Z81" s="1">
        <v>1290</v>
      </c>
    </row>
    <row r="82" spans="1:26" x14ac:dyDescent="0.3">
      <c r="A82" t="s">
        <v>62</v>
      </c>
      <c r="B82" s="1">
        <v>13002</v>
      </c>
      <c r="C82" s="1" t="str">
        <f>VLOOKUP($B82,'NIS NAAM GEMEENTE'!$A$2:$B$319, 2, FALSE)</f>
        <v>Baarle-Hertog</v>
      </c>
      <c r="D82" s="1">
        <v>176.52</v>
      </c>
      <c r="E82" s="1">
        <v>175.98</v>
      </c>
      <c r="F82" s="1">
        <v>176.06</v>
      </c>
      <c r="G82" s="1">
        <v>182.52</v>
      </c>
      <c r="H82" s="1">
        <v>181.44</v>
      </c>
      <c r="I82" s="1">
        <v>174.6</v>
      </c>
      <c r="J82" s="1">
        <v>193.17</v>
      </c>
      <c r="K82" s="1">
        <v>178.79</v>
      </c>
      <c r="L82" s="1">
        <v>169.25</v>
      </c>
      <c r="M82" s="1">
        <v>180.17</v>
      </c>
      <c r="N82" s="1">
        <v>160.13999999999999</v>
      </c>
      <c r="O82" s="1">
        <v>161.94503937007875</v>
      </c>
      <c r="P82" s="1">
        <v>155.28976377952756</v>
      </c>
      <c r="Q82" s="1">
        <v>145.30685039370078</v>
      </c>
      <c r="R82" s="1">
        <v>146.41606299212597</v>
      </c>
      <c r="S82" s="1">
        <v>143.08842519685038</v>
      </c>
      <c r="T82" s="1">
        <v>145.30685039370078</v>
      </c>
      <c r="U82" s="1">
        <v>141.97921259842519</v>
      </c>
      <c r="V82" s="1">
        <v>140.87</v>
      </c>
      <c r="W82" s="1">
        <v>143.08842519685038</v>
      </c>
      <c r="X82" s="1">
        <v>145.30685039370078</v>
      </c>
      <c r="Y82" s="1">
        <v>147.52527559055119</v>
      </c>
      <c r="Z82" s="1">
        <v>148.63448818897638</v>
      </c>
    </row>
    <row r="83" spans="1:26" x14ac:dyDescent="0.3">
      <c r="A83" t="s">
        <v>63</v>
      </c>
      <c r="B83" s="1">
        <v>13002</v>
      </c>
      <c r="C83" s="1" t="str">
        <f>VLOOKUP($B83,'NIS NAAM GEMEENTE'!$A$2:$B$319, 2, FALSE)</f>
        <v>Baarle-Hertog</v>
      </c>
      <c r="D83" s="1">
        <v>241</v>
      </c>
      <c r="E83" s="1">
        <v>260</v>
      </c>
      <c r="F83" s="1">
        <v>266</v>
      </c>
      <c r="G83" s="1">
        <v>286</v>
      </c>
      <c r="H83" s="1">
        <v>277</v>
      </c>
      <c r="I83" s="1">
        <v>285</v>
      </c>
      <c r="J83" s="1">
        <v>272</v>
      </c>
      <c r="K83" s="1">
        <v>283</v>
      </c>
      <c r="L83" s="1">
        <v>284</v>
      </c>
      <c r="M83" s="1">
        <v>273</v>
      </c>
      <c r="N83" s="1">
        <v>276</v>
      </c>
      <c r="O83" s="1">
        <v>276</v>
      </c>
      <c r="P83" s="1">
        <v>276</v>
      </c>
      <c r="Q83" s="1">
        <v>274</v>
      </c>
      <c r="R83" s="1">
        <v>260</v>
      </c>
      <c r="S83" s="1">
        <v>258</v>
      </c>
      <c r="T83" s="1">
        <v>245</v>
      </c>
      <c r="U83" s="1">
        <v>243</v>
      </c>
      <c r="V83" s="1">
        <v>238</v>
      </c>
      <c r="W83" s="1">
        <v>230</v>
      </c>
      <c r="X83" s="1">
        <v>230</v>
      </c>
      <c r="Y83" s="1">
        <v>227</v>
      </c>
      <c r="Z83">
        <v>228</v>
      </c>
    </row>
    <row r="84" spans="1:26" x14ac:dyDescent="0.3">
      <c r="A84" t="s">
        <v>64</v>
      </c>
      <c r="B84" s="1">
        <v>13002</v>
      </c>
      <c r="C84" s="1" t="str">
        <f>VLOOKUP($B84,'NIS NAAM GEMEENTE'!$A$2:$B$319, 2, FALSE)</f>
        <v>Baarle-Hertog</v>
      </c>
      <c r="D84" s="1">
        <v>417.52</v>
      </c>
      <c r="E84" s="1">
        <v>435.98</v>
      </c>
      <c r="F84" s="1">
        <v>442.06</v>
      </c>
      <c r="G84" s="1">
        <v>468.52</v>
      </c>
      <c r="H84" s="1">
        <v>458.44</v>
      </c>
      <c r="I84" s="1">
        <v>459.6</v>
      </c>
      <c r="J84" s="1">
        <v>465.16999999999996</v>
      </c>
      <c r="K84" s="1">
        <v>461.78999999999996</v>
      </c>
      <c r="L84" s="1">
        <v>453.25</v>
      </c>
      <c r="M84" s="1">
        <v>453.16999999999996</v>
      </c>
      <c r="N84" s="1">
        <v>436.14</v>
      </c>
      <c r="O84" s="1">
        <v>437.94503937007875</v>
      </c>
      <c r="P84" s="1">
        <v>431.28976377952756</v>
      </c>
      <c r="Q84" s="1">
        <v>419.30685039370076</v>
      </c>
      <c r="R84" s="1">
        <v>406.41606299212594</v>
      </c>
      <c r="S84" s="1">
        <v>401.08842519685038</v>
      </c>
      <c r="T84" s="1">
        <v>390.30685039370076</v>
      </c>
      <c r="U84" s="1">
        <v>384.97921259842519</v>
      </c>
      <c r="V84" s="1">
        <v>378.87</v>
      </c>
      <c r="W84" s="1">
        <v>373.08842519685038</v>
      </c>
      <c r="X84" s="1">
        <v>375.30685039370076</v>
      </c>
      <c r="Y84" s="1">
        <v>374.52527559055119</v>
      </c>
      <c r="Z84" s="1">
        <v>376.63448818897638</v>
      </c>
    </row>
    <row r="85" spans="1:26" x14ac:dyDescent="0.3">
      <c r="A85" t="s">
        <v>65</v>
      </c>
      <c r="B85">
        <v>13002</v>
      </c>
      <c r="C85" s="1" t="str">
        <f>VLOOKUP($B85,'NIS NAAM GEMEENTE'!$A$2:$B$319, 2, FALSE)</f>
        <v>Baarle-Hertog</v>
      </c>
      <c r="D85" s="1">
        <v>549.41176470588232</v>
      </c>
      <c r="E85" s="1">
        <v>549.41176470588232</v>
      </c>
      <c r="F85" s="1">
        <v>549.41176470588232</v>
      </c>
      <c r="G85" s="1">
        <v>549.41176470588232</v>
      </c>
      <c r="H85" s="1">
        <v>549.41176470588232</v>
      </c>
      <c r="I85" s="1">
        <v>549.41176470588232</v>
      </c>
      <c r="J85" s="1">
        <v>549.41176470588232</v>
      </c>
      <c r="K85" s="1">
        <v>549.41176470588232</v>
      </c>
      <c r="L85" s="1">
        <v>549.41176470588232</v>
      </c>
      <c r="M85" s="1">
        <v>549.41176470588232</v>
      </c>
      <c r="N85" s="1">
        <v>549.41176470588232</v>
      </c>
      <c r="O85" s="1">
        <v>549.41176470588232</v>
      </c>
      <c r="P85" s="1">
        <v>549.41176470588232</v>
      </c>
      <c r="Q85" s="1">
        <v>549.41176470588232</v>
      </c>
      <c r="R85" s="1">
        <v>549.41176470588232</v>
      </c>
      <c r="S85" s="1">
        <v>549.41176470588232</v>
      </c>
      <c r="T85" s="1">
        <v>549.41176470588232</v>
      </c>
      <c r="U85" s="1">
        <v>549.41176470588232</v>
      </c>
      <c r="V85" s="1">
        <v>549.41176470588232</v>
      </c>
      <c r="W85" s="1">
        <v>549.41176470588232</v>
      </c>
      <c r="X85" s="1">
        <v>549.41176470588232</v>
      </c>
      <c r="Y85" s="1">
        <v>549.41176470588198</v>
      </c>
      <c r="Z85" s="1">
        <v>549.41176470588198</v>
      </c>
    </row>
    <row r="86" spans="1:26" x14ac:dyDescent="0.3">
      <c r="A86" t="s">
        <v>66</v>
      </c>
      <c r="B86">
        <v>13002</v>
      </c>
      <c r="C86" s="1" t="str">
        <f>VLOOKUP($B86,'NIS NAAM GEMEENTE'!$A$2:$B$319, 2, FALSE)</f>
        <v>Baarle-Hertog</v>
      </c>
      <c r="D86" s="1">
        <v>467</v>
      </c>
      <c r="E86" s="1">
        <v>467</v>
      </c>
      <c r="F86" s="1">
        <v>467</v>
      </c>
      <c r="G86" s="1">
        <v>467</v>
      </c>
      <c r="H86" s="1">
        <v>467</v>
      </c>
      <c r="I86" s="1">
        <v>467</v>
      </c>
      <c r="J86" s="1">
        <v>467</v>
      </c>
      <c r="K86" s="1">
        <v>467</v>
      </c>
      <c r="L86" s="1">
        <v>467</v>
      </c>
      <c r="M86" s="1">
        <v>467</v>
      </c>
      <c r="N86" s="1">
        <v>467</v>
      </c>
      <c r="O86" s="1">
        <v>467</v>
      </c>
      <c r="P86" s="1">
        <v>467</v>
      </c>
      <c r="Q86" s="1">
        <v>467</v>
      </c>
      <c r="R86" s="1">
        <v>467</v>
      </c>
      <c r="S86" s="1">
        <v>467</v>
      </c>
      <c r="T86" s="1">
        <v>467</v>
      </c>
      <c r="U86" s="1">
        <v>467</v>
      </c>
      <c r="V86" s="1">
        <v>467</v>
      </c>
      <c r="W86" s="1">
        <v>467</v>
      </c>
      <c r="X86" s="1">
        <v>467</v>
      </c>
      <c r="Y86" s="1">
        <v>467</v>
      </c>
      <c r="Z86" s="1">
        <v>467</v>
      </c>
    </row>
    <row r="87" spans="1:26" x14ac:dyDescent="0.3">
      <c r="A87" t="s">
        <v>62</v>
      </c>
      <c r="B87" s="1">
        <v>13003</v>
      </c>
      <c r="C87" s="1" t="str">
        <f>VLOOKUP($B87,'NIS NAAM GEMEENTE'!$A$2:$B$319, 2, FALSE)</f>
        <v>Balen</v>
      </c>
      <c r="D87" s="1">
        <v>981.58</v>
      </c>
      <c r="E87" s="1">
        <v>1039.56</v>
      </c>
      <c r="F87" s="1">
        <v>1021.93</v>
      </c>
      <c r="G87" s="1">
        <v>1051.23</v>
      </c>
      <c r="H87" s="1">
        <v>1037.6099999999999</v>
      </c>
      <c r="I87" s="1">
        <v>1016.58</v>
      </c>
      <c r="J87" s="1">
        <v>1074.3399999999999</v>
      </c>
      <c r="K87" s="1">
        <v>1066.77</v>
      </c>
      <c r="L87" s="1">
        <v>1047.3900000000001</v>
      </c>
      <c r="M87" s="1">
        <v>1024.0899999999999</v>
      </c>
      <c r="N87" s="1">
        <v>942.95</v>
      </c>
      <c r="O87" s="1">
        <v>888.23237388724033</v>
      </c>
      <c r="P87" s="1">
        <v>834.0313946587537</v>
      </c>
      <c r="Q87" s="1">
        <v>787.57341246290798</v>
      </c>
      <c r="R87" s="1">
        <v>772.08741839762615</v>
      </c>
      <c r="S87" s="1">
        <v>763.23827893175076</v>
      </c>
      <c r="T87" s="1">
        <v>761.02599406528191</v>
      </c>
      <c r="U87" s="1">
        <v>756.60142433234421</v>
      </c>
      <c r="V87" s="1">
        <v>745.54</v>
      </c>
      <c r="W87" s="1">
        <v>745.54</v>
      </c>
      <c r="X87" s="1">
        <v>741.11543026706227</v>
      </c>
      <c r="Y87" s="1">
        <v>741.11543026706227</v>
      </c>
      <c r="Z87" s="1">
        <v>752.17685459940651</v>
      </c>
    </row>
    <row r="88" spans="1:26" x14ac:dyDescent="0.3">
      <c r="A88" t="s">
        <v>63</v>
      </c>
      <c r="B88" s="1">
        <v>13003</v>
      </c>
      <c r="C88" s="1" t="str">
        <f>VLOOKUP($B88,'NIS NAAM GEMEENTE'!$A$2:$B$319, 2, FALSE)</f>
        <v>Balen</v>
      </c>
      <c r="D88" s="1">
        <v>1112</v>
      </c>
      <c r="E88" s="1">
        <v>1119</v>
      </c>
      <c r="F88" s="1">
        <v>1163</v>
      </c>
      <c r="G88" s="1">
        <v>1197</v>
      </c>
      <c r="H88" s="1">
        <v>1235</v>
      </c>
      <c r="I88" s="1">
        <v>1275</v>
      </c>
      <c r="J88" s="1">
        <v>1313</v>
      </c>
      <c r="K88" s="1">
        <v>1309</v>
      </c>
      <c r="L88" s="1">
        <v>1360</v>
      </c>
      <c r="M88" s="1">
        <v>1426</v>
      </c>
      <c r="N88" s="1">
        <v>1369</v>
      </c>
      <c r="O88" s="1">
        <v>1293</v>
      </c>
      <c r="P88" s="1">
        <v>1235</v>
      </c>
      <c r="Q88" s="1">
        <v>1192</v>
      </c>
      <c r="R88" s="1">
        <v>1109</v>
      </c>
      <c r="S88" s="1">
        <v>1049</v>
      </c>
      <c r="T88" s="1">
        <v>988</v>
      </c>
      <c r="U88" s="1">
        <v>946</v>
      </c>
      <c r="V88" s="1">
        <v>917</v>
      </c>
      <c r="W88" s="1">
        <v>884</v>
      </c>
      <c r="X88" s="1">
        <v>872</v>
      </c>
      <c r="Y88" s="1">
        <v>866</v>
      </c>
      <c r="Z88">
        <v>855</v>
      </c>
    </row>
    <row r="89" spans="1:26" x14ac:dyDescent="0.3">
      <c r="A89" t="s">
        <v>64</v>
      </c>
      <c r="B89" s="1">
        <v>13003</v>
      </c>
      <c r="C89" s="1" t="str">
        <f>VLOOKUP($B89,'NIS NAAM GEMEENTE'!$A$2:$B$319, 2, FALSE)</f>
        <v>Balen</v>
      </c>
      <c r="D89" s="1">
        <v>2093.58</v>
      </c>
      <c r="E89" s="1">
        <v>2158.56</v>
      </c>
      <c r="F89" s="1">
        <v>2184.9299999999998</v>
      </c>
      <c r="G89" s="1">
        <v>2248.23</v>
      </c>
      <c r="H89" s="1">
        <v>2272.6099999999997</v>
      </c>
      <c r="I89" s="1">
        <v>2291.58</v>
      </c>
      <c r="J89" s="1">
        <v>2387.34</v>
      </c>
      <c r="K89" s="1">
        <v>2375.77</v>
      </c>
      <c r="L89" s="1">
        <v>2407.3900000000003</v>
      </c>
      <c r="M89" s="1">
        <v>2450.09</v>
      </c>
      <c r="N89" s="1">
        <v>2311.9499999999998</v>
      </c>
      <c r="O89" s="1">
        <v>2181.2323738872401</v>
      </c>
      <c r="P89" s="1">
        <v>2069.0313946587539</v>
      </c>
      <c r="Q89" s="1">
        <v>1979.573412462908</v>
      </c>
      <c r="R89" s="1">
        <v>1881.0874183976262</v>
      </c>
      <c r="S89" s="1">
        <v>1812.2382789317508</v>
      </c>
      <c r="T89" s="1">
        <v>1749.0259940652818</v>
      </c>
      <c r="U89" s="1">
        <v>1702.6014243323443</v>
      </c>
      <c r="V89" s="1">
        <v>1662.54</v>
      </c>
      <c r="W89" s="1">
        <v>1629.54</v>
      </c>
      <c r="X89" s="1">
        <v>1613.1154302670623</v>
      </c>
      <c r="Y89" s="1">
        <v>1607.1154302670623</v>
      </c>
      <c r="Z89" s="1">
        <v>1607.1768545994064</v>
      </c>
    </row>
    <row r="90" spans="1:26" x14ac:dyDescent="0.3">
      <c r="A90" t="s">
        <v>65</v>
      </c>
      <c r="B90">
        <v>13003</v>
      </c>
      <c r="C90" s="1" t="str">
        <f>VLOOKUP($B90,'NIS NAAM GEMEENTE'!$A$2:$B$319, 2, FALSE)</f>
        <v>Balen</v>
      </c>
      <c r="D90" s="1">
        <v>2806</v>
      </c>
      <c r="E90" s="1">
        <v>2806</v>
      </c>
      <c r="F90" s="1">
        <v>2806</v>
      </c>
      <c r="G90" s="1">
        <v>2806</v>
      </c>
      <c r="H90" s="1">
        <v>2806</v>
      </c>
      <c r="I90" s="1">
        <v>2806</v>
      </c>
      <c r="J90" s="1">
        <v>2806</v>
      </c>
      <c r="K90" s="1">
        <v>2806</v>
      </c>
      <c r="L90" s="1">
        <v>2806</v>
      </c>
      <c r="M90" s="1">
        <v>2806</v>
      </c>
      <c r="N90" s="1">
        <v>2806</v>
      </c>
      <c r="O90" s="1">
        <v>2806</v>
      </c>
      <c r="P90" s="1">
        <v>2806</v>
      </c>
      <c r="Q90" s="1">
        <v>2806</v>
      </c>
      <c r="R90" s="1">
        <v>2806</v>
      </c>
      <c r="S90" s="1">
        <v>2806</v>
      </c>
      <c r="T90" s="1">
        <v>2806</v>
      </c>
      <c r="U90" s="1">
        <v>2806</v>
      </c>
      <c r="V90" s="1">
        <v>2806</v>
      </c>
      <c r="W90" s="1">
        <v>2806</v>
      </c>
      <c r="X90" s="1">
        <v>2806</v>
      </c>
      <c r="Y90" s="1">
        <v>2806</v>
      </c>
      <c r="Z90" s="1">
        <v>2806</v>
      </c>
    </row>
    <row r="91" spans="1:26" x14ac:dyDescent="0.3">
      <c r="A91" t="s">
        <v>66</v>
      </c>
      <c r="B91">
        <v>13003</v>
      </c>
      <c r="C91" s="1" t="str">
        <f>VLOOKUP($B91,'NIS NAAM GEMEENTE'!$A$2:$B$319, 2, FALSE)</f>
        <v>Balen</v>
      </c>
      <c r="D91" s="1">
        <v>2385.1</v>
      </c>
      <c r="E91" s="1">
        <v>2385.1</v>
      </c>
      <c r="F91" s="1">
        <v>2385.1</v>
      </c>
      <c r="G91" s="1">
        <v>2385.1</v>
      </c>
      <c r="H91" s="1">
        <v>2385.1</v>
      </c>
      <c r="I91" s="1">
        <v>2385.1</v>
      </c>
      <c r="J91" s="1">
        <v>2385.1</v>
      </c>
      <c r="K91" s="1">
        <v>2385.1</v>
      </c>
      <c r="L91" s="1">
        <v>2385.1</v>
      </c>
      <c r="M91" s="1">
        <v>2385.1</v>
      </c>
      <c r="N91" s="1">
        <v>2385.1</v>
      </c>
      <c r="O91" s="1">
        <v>2385.1</v>
      </c>
      <c r="P91" s="1">
        <v>2385.1</v>
      </c>
      <c r="Q91" s="1">
        <v>2385.1</v>
      </c>
      <c r="R91" s="1">
        <v>2385.1</v>
      </c>
      <c r="S91" s="1">
        <v>2385.1</v>
      </c>
      <c r="T91" s="1">
        <v>2385.1</v>
      </c>
      <c r="U91" s="1">
        <v>2385.1</v>
      </c>
      <c r="V91" s="1">
        <v>2385.1</v>
      </c>
      <c r="W91" s="1">
        <v>2385.1</v>
      </c>
      <c r="X91" s="1">
        <v>2385.1</v>
      </c>
      <c r="Y91" s="1">
        <v>2385.1</v>
      </c>
      <c r="Z91" s="1">
        <v>2385.1</v>
      </c>
    </row>
    <row r="92" spans="1:26" x14ac:dyDescent="0.3">
      <c r="A92" t="s">
        <v>62</v>
      </c>
      <c r="B92" s="1">
        <v>31003</v>
      </c>
      <c r="C92" s="1" t="str">
        <f>VLOOKUP($B92,'NIS NAAM GEMEENTE'!$A$2:$B$319, 2, FALSE)</f>
        <v>Beernem</v>
      </c>
      <c r="D92" s="1">
        <v>643.27</v>
      </c>
      <c r="E92" s="1">
        <v>656.54</v>
      </c>
      <c r="F92" s="1">
        <v>652.42999999999995</v>
      </c>
      <c r="G92" s="1">
        <v>636.32000000000005</v>
      </c>
      <c r="H92" s="1">
        <v>616.13</v>
      </c>
      <c r="I92" s="1">
        <v>616.62</v>
      </c>
      <c r="J92" s="1">
        <v>609.78</v>
      </c>
      <c r="K92" s="1">
        <v>593.59</v>
      </c>
      <c r="L92" s="1">
        <v>586.4</v>
      </c>
      <c r="M92" s="1">
        <v>565.78</v>
      </c>
      <c r="N92" s="1">
        <v>532.26</v>
      </c>
      <c r="O92" s="1">
        <v>521.30467289719627</v>
      </c>
      <c r="P92" s="1">
        <v>516.86803738317758</v>
      </c>
      <c r="Q92" s="1">
        <v>490.24822429906544</v>
      </c>
      <c r="R92" s="1">
        <v>495.7940186915888</v>
      </c>
      <c r="S92" s="1">
        <v>469.17420560747661</v>
      </c>
      <c r="T92" s="1">
        <v>479.15663551401872</v>
      </c>
      <c r="U92" s="1">
        <v>476.93831775700937</v>
      </c>
      <c r="V92" s="1">
        <v>474.72</v>
      </c>
      <c r="W92" s="1">
        <v>480.26579439252339</v>
      </c>
      <c r="X92" s="1">
        <v>474.72</v>
      </c>
      <c r="Y92" s="1">
        <v>478.04747663551404</v>
      </c>
      <c r="Z92" s="1">
        <v>483.59327102803741</v>
      </c>
    </row>
    <row r="93" spans="1:26" x14ac:dyDescent="0.3">
      <c r="A93" t="s">
        <v>63</v>
      </c>
      <c r="B93" s="1">
        <v>31003</v>
      </c>
      <c r="C93" s="1" t="str">
        <f>VLOOKUP($B93,'NIS NAAM GEMEENTE'!$A$2:$B$319, 2, FALSE)</f>
        <v>Beernem</v>
      </c>
      <c r="D93" s="1">
        <v>853</v>
      </c>
      <c r="E93" s="1">
        <v>840</v>
      </c>
      <c r="F93" s="1">
        <v>873</v>
      </c>
      <c r="G93" s="1">
        <v>853</v>
      </c>
      <c r="H93" s="1">
        <v>878</v>
      </c>
      <c r="I93" s="1">
        <v>923</v>
      </c>
      <c r="J93" s="1">
        <v>913</v>
      </c>
      <c r="K93" s="1">
        <v>900</v>
      </c>
      <c r="L93" s="1">
        <v>911</v>
      </c>
      <c r="M93" s="1">
        <v>937</v>
      </c>
      <c r="N93" s="1">
        <v>900</v>
      </c>
      <c r="O93" s="1">
        <v>886</v>
      </c>
      <c r="P93" s="1">
        <v>849</v>
      </c>
      <c r="Q93" s="1">
        <v>832</v>
      </c>
      <c r="R93" s="1">
        <v>805</v>
      </c>
      <c r="S93" s="1">
        <v>790</v>
      </c>
      <c r="T93" s="1">
        <v>764</v>
      </c>
      <c r="U93" s="1">
        <v>746</v>
      </c>
      <c r="V93" s="1">
        <v>743</v>
      </c>
      <c r="W93" s="1">
        <v>718</v>
      </c>
      <c r="X93" s="1">
        <v>724</v>
      </c>
      <c r="Y93" s="1">
        <v>708</v>
      </c>
      <c r="Z93">
        <v>713</v>
      </c>
    </row>
    <row r="94" spans="1:26" x14ac:dyDescent="0.3">
      <c r="A94" t="s">
        <v>64</v>
      </c>
      <c r="B94" s="1">
        <v>31003</v>
      </c>
      <c r="C94" s="1" t="str">
        <f>VLOOKUP($B94,'NIS NAAM GEMEENTE'!$A$2:$B$319, 2, FALSE)</f>
        <v>Beernem</v>
      </c>
      <c r="D94" s="1">
        <v>1496.27</v>
      </c>
      <c r="E94" s="1">
        <v>1496.54</v>
      </c>
      <c r="F94" s="1">
        <v>1525.4299999999998</v>
      </c>
      <c r="G94" s="1">
        <v>1489.3200000000002</v>
      </c>
      <c r="H94" s="1">
        <v>1494.13</v>
      </c>
      <c r="I94" s="1">
        <v>1539.62</v>
      </c>
      <c r="J94" s="1">
        <v>1522.78</v>
      </c>
      <c r="K94" s="1">
        <v>1493.5900000000001</v>
      </c>
      <c r="L94" s="1">
        <v>1497.4</v>
      </c>
      <c r="M94" s="1">
        <v>1502.78</v>
      </c>
      <c r="N94" s="1">
        <v>1432.26</v>
      </c>
      <c r="O94" s="1">
        <v>1407.3046728971963</v>
      </c>
      <c r="P94" s="1">
        <v>1365.8680373831776</v>
      </c>
      <c r="Q94" s="1">
        <v>1322.2482242990654</v>
      </c>
      <c r="R94" s="1">
        <v>1300.7940186915889</v>
      </c>
      <c r="S94" s="1">
        <v>1259.1742056074766</v>
      </c>
      <c r="T94" s="1">
        <v>1243.1566355140187</v>
      </c>
      <c r="U94" s="1">
        <v>1222.9383177570094</v>
      </c>
      <c r="V94" s="1">
        <v>1217.72</v>
      </c>
      <c r="W94" s="1">
        <v>1198.2657943925233</v>
      </c>
      <c r="X94" s="1">
        <v>1198.72</v>
      </c>
      <c r="Y94" s="1">
        <v>1186.0474766355142</v>
      </c>
      <c r="Z94" s="1">
        <v>1196.5932710280374</v>
      </c>
    </row>
    <row r="95" spans="1:26" x14ac:dyDescent="0.3">
      <c r="A95" t="s">
        <v>65</v>
      </c>
      <c r="B95">
        <v>31003</v>
      </c>
      <c r="C95" s="1" t="str">
        <f>VLOOKUP($B95,'NIS NAAM GEMEENTE'!$A$2:$B$319, 2, FALSE)</f>
        <v>Beernem</v>
      </c>
      <c r="D95" s="1">
        <v>2004</v>
      </c>
      <c r="E95" s="1">
        <v>2004</v>
      </c>
      <c r="F95" s="1">
        <v>2004</v>
      </c>
      <c r="G95" s="1">
        <v>2004</v>
      </c>
      <c r="H95" s="1">
        <v>2004</v>
      </c>
      <c r="I95" s="1">
        <v>2004</v>
      </c>
      <c r="J95" s="1">
        <v>2004</v>
      </c>
      <c r="K95" s="1">
        <v>2004</v>
      </c>
      <c r="L95" s="1">
        <v>2004</v>
      </c>
      <c r="M95" s="1">
        <v>2004</v>
      </c>
      <c r="N95" s="1">
        <v>2004</v>
      </c>
      <c r="O95" s="1">
        <v>2004</v>
      </c>
      <c r="P95" s="1">
        <v>2004</v>
      </c>
      <c r="Q95" s="1">
        <v>2004</v>
      </c>
      <c r="R95" s="1">
        <v>2004</v>
      </c>
      <c r="S95" s="1">
        <v>2004</v>
      </c>
      <c r="T95" s="1">
        <v>2004</v>
      </c>
      <c r="U95" s="1">
        <v>2004</v>
      </c>
      <c r="V95" s="1">
        <v>2004</v>
      </c>
      <c r="W95" s="1">
        <v>2004</v>
      </c>
      <c r="X95" s="1">
        <v>2004</v>
      </c>
      <c r="Y95" s="1">
        <v>2004</v>
      </c>
      <c r="Z95" s="1">
        <v>2004</v>
      </c>
    </row>
    <row r="96" spans="1:26" x14ac:dyDescent="0.3">
      <c r="A96" t="s">
        <v>66</v>
      </c>
      <c r="B96">
        <v>31003</v>
      </c>
      <c r="C96" s="1" t="str">
        <f>VLOOKUP($B96,'NIS NAAM GEMEENTE'!$A$2:$B$319, 2, FALSE)</f>
        <v>Beernem</v>
      </c>
      <c r="D96" s="1">
        <v>1703.3999999999999</v>
      </c>
      <c r="E96" s="1">
        <v>1703.3999999999999</v>
      </c>
      <c r="F96" s="1">
        <v>1703.3999999999999</v>
      </c>
      <c r="G96" s="1">
        <v>1703.3999999999999</v>
      </c>
      <c r="H96" s="1">
        <v>1703.3999999999999</v>
      </c>
      <c r="I96" s="1">
        <v>1703.3999999999999</v>
      </c>
      <c r="J96" s="1">
        <v>1703.3999999999999</v>
      </c>
      <c r="K96" s="1">
        <v>1703.3999999999999</v>
      </c>
      <c r="L96" s="1">
        <v>1703.3999999999999</v>
      </c>
      <c r="M96" s="1">
        <v>1703.3999999999999</v>
      </c>
      <c r="N96" s="1">
        <v>1703.3999999999999</v>
      </c>
      <c r="O96" s="1">
        <v>1703.3999999999999</v>
      </c>
      <c r="P96" s="1">
        <v>1703.3999999999999</v>
      </c>
      <c r="Q96" s="1">
        <v>1703.3999999999999</v>
      </c>
      <c r="R96" s="1">
        <v>1703.3999999999999</v>
      </c>
      <c r="S96" s="1">
        <v>1703.3999999999999</v>
      </c>
      <c r="T96" s="1">
        <v>1703.3999999999999</v>
      </c>
      <c r="U96" s="1">
        <v>1703.3999999999999</v>
      </c>
      <c r="V96" s="1">
        <v>1703.3999999999999</v>
      </c>
      <c r="W96" s="1">
        <v>1703.3999999999999</v>
      </c>
      <c r="X96" s="1">
        <v>1703.3999999999999</v>
      </c>
      <c r="Y96" s="1">
        <v>1703.3999999999999</v>
      </c>
      <c r="Z96" s="1">
        <v>1703.3999999999999</v>
      </c>
    </row>
    <row r="97" spans="1:26" x14ac:dyDescent="0.3">
      <c r="A97" t="s">
        <v>62</v>
      </c>
      <c r="B97" s="1">
        <v>13004</v>
      </c>
      <c r="C97" s="1" t="str">
        <f>VLOOKUP($B97,'NIS NAAM GEMEENTE'!$A$2:$B$319, 2, FALSE)</f>
        <v>Beerse</v>
      </c>
      <c r="D97" s="1">
        <v>746.27</v>
      </c>
      <c r="E97" s="1">
        <v>766.95</v>
      </c>
      <c r="F97" s="1">
        <v>741.38</v>
      </c>
      <c r="G97" s="1">
        <v>700.35</v>
      </c>
      <c r="H97" s="1">
        <v>738.46</v>
      </c>
      <c r="I97" s="1">
        <v>716.92</v>
      </c>
      <c r="J97" s="1">
        <v>731.84</v>
      </c>
      <c r="K97" s="1">
        <v>745.25</v>
      </c>
      <c r="L97" s="1">
        <v>682.78</v>
      </c>
      <c r="M97" s="1">
        <v>745.95</v>
      </c>
      <c r="N97" s="1">
        <v>744.38</v>
      </c>
      <c r="O97" s="1">
        <v>727.38558064516133</v>
      </c>
      <c r="P97" s="1">
        <v>736.39345161290328</v>
      </c>
      <c r="Q97" s="1">
        <v>726.2595967741936</v>
      </c>
      <c r="R97" s="1">
        <v>728.51156451612906</v>
      </c>
      <c r="S97" s="1">
        <v>708.24385483870969</v>
      </c>
      <c r="T97" s="1">
        <v>694.73204838709682</v>
      </c>
      <c r="U97" s="1">
        <v>694.73204838709682</v>
      </c>
      <c r="V97" s="1">
        <v>698.11</v>
      </c>
      <c r="W97" s="1">
        <v>701.4879516129032</v>
      </c>
      <c r="X97" s="1">
        <v>711.62180645161288</v>
      </c>
      <c r="Y97" s="1">
        <v>718.37770967741938</v>
      </c>
      <c r="Z97" s="1">
        <v>729.63754838709679</v>
      </c>
    </row>
    <row r="98" spans="1:26" x14ac:dyDescent="0.3">
      <c r="A98" t="s">
        <v>63</v>
      </c>
      <c r="B98" s="1">
        <v>13004</v>
      </c>
      <c r="C98" s="1" t="str">
        <f>VLOOKUP($B98,'NIS NAAM GEMEENTE'!$A$2:$B$319, 2, FALSE)</f>
        <v>Beerse</v>
      </c>
      <c r="D98" s="1">
        <v>1072</v>
      </c>
      <c r="E98" s="1">
        <v>1035</v>
      </c>
      <c r="F98" s="1">
        <v>1081</v>
      </c>
      <c r="G98" s="1">
        <v>1054</v>
      </c>
      <c r="H98" s="1">
        <v>1017</v>
      </c>
      <c r="I98" s="1">
        <v>1041</v>
      </c>
      <c r="J98" s="1">
        <v>1020</v>
      </c>
      <c r="K98" s="1">
        <v>1042</v>
      </c>
      <c r="L98" s="1">
        <v>1034</v>
      </c>
      <c r="M98" s="1">
        <v>1028</v>
      </c>
      <c r="N98" s="1">
        <v>1019</v>
      </c>
      <c r="O98" s="1">
        <v>1020</v>
      </c>
      <c r="P98" s="1">
        <v>1014</v>
      </c>
      <c r="Q98" s="1">
        <v>1006</v>
      </c>
      <c r="R98" s="1">
        <v>988</v>
      </c>
      <c r="S98" s="1">
        <v>1007</v>
      </c>
      <c r="T98" s="1">
        <v>1012</v>
      </c>
      <c r="U98" s="1">
        <v>983</v>
      </c>
      <c r="V98" s="1">
        <v>975</v>
      </c>
      <c r="W98" s="1">
        <v>960</v>
      </c>
      <c r="X98" s="1">
        <v>961</v>
      </c>
      <c r="Y98" s="1">
        <v>950</v>
      </c>
      <c r="Z98">
        <v>941</v>
      </c>
    </row>
    <row r="99" spans="1:26" x14ac:dyDescent="0.3">
      <c r="A99" t="s">
        <v>64</v>
      </c>
      <c r="B99" s="1">
        <v>13004</v>
      </c>
      <c r="C99" s="1" t="str">
        <f>VLOOKUP($B99,'NIS NAAM GEMEENTE'!$A$2:$B$319, 2, FALSE)</f>
        <v>Beerse</v>
      </c>
      <c r="D99" s="1">
        <v>1818.27</v>
      </c>
      <c r="E99" s="1">
        <v>1801.95</v>
      </c>
      <c r="F99" s="1">
        <v>1822.38</v>
      </c>
      <c r="G99" s="1">
        <v>1754.35</v>
      </c>
      <c r="H99" s="1">
        <v>1755.46</v>
      </c>
      <c r="I99" s="1">
        <v>1757.92</v>
      </c>
      <c r="J99" s="1">
        <v>1751.8400000000001</v>
      </c>
      <c r="K99" s="1">
        <v>1787.25</v>
      </c>
      <c r="L99" s="1">
        <v>1716.78</v>
      </c>
      <c r="M99" s="1">
        <v>1773.95</v>
      </c>
      <c r="N99" s="1">
        <v>1763.38</v>
      </c>
      <c r="O99" s="1">
        <v>1747.3855806451613</v>
      </c>
      <c r="P99" s="1">
        <v>1750.3934516129034</v>
      </c>
      <c r="Q99" s="1">
        <v>1732.2595967741936</v>
      </c>
      <c r="R99" s="1">
        <v>1716.5115645161291</v>
      </c>
      <c r="S99" s="1">
        <v>1715.2438548387097</v>
      </c>
      <c r="T99" s="1">
        <v>1706.7320483870967</v>
      </c>
      <c r="U99" s="1">
        <v>1677.7320483870967</v>
      </c>
      <c r="V99" s="1">
        <v>1673.1100000000001</v>
      </c>
      <c r="W99" s="1">
        <v>1661.4879516129031</v>
      </c>
      <c r="X99" s="1">
        <v>1672.6218064516129</v>
      </c>
      <c r="Y99" s="1">
        <v>1668.3777096774193</v>
      </c>
      <c r="Z99" s="1">
        <v>1670.6375483870968</v>
      </c>
    </row>
    <row r="100" spans="1:26" x14ac:dyDescent="0.3">
      <c r="A100" t="s">
        <v>65</v>
      </c>
      <c r="B100">
        <v>13004</v>
      </c>
      <c r="C100" s="1" t="str">
        <f>VLOOKUP($B100,'NIS NAAM GEMEENTE'!$A$2:$B$319, 2, FALSE)</f>
        <v>Beerse</v>
      </c>
      <c r="D100" s="1">
        <v>2450</v>
      </c>
      <c r="E100" s="1">
        <v>2450</v>
      </c>
      <c r="F100" s="1">
        <v>2450</v>
      </c>
      <c r="G100" s="1">
        <v>2450</v>
      </c>
      <c r="H100" s="1">
        <v>2450</v>
      </c>
      <c r="I100" s="1">
        <v>2450</v>
      </c>
      <c r="J100" s="1">
        <v>2450</v>
      </c>
      <c r="K100" s="1">
        <v>2450</v>
      </c>
      <c r="L100" s="1">
        <v>2450</v>
      </c>
      <c r="M100" s="1">
        <v>2450</v>
      </c>
      <c r="N100" s="1">
        <v>2450</v>
      </c>
      <c r="O100" s="1">
        <v>2450</v>
      </c>
      <c r="P100" s="1">
        <v>2450</v>
      </c>
      <c r="Q100" s="1">
        <v>2450</v>
      </c>
      <c r="R100" s="1">
        <v>2450</v>
      </c>
      <c r="S100" s="1">
        <v>2450</v>
      </c>
      <c r="T100" s="1">
        <v>2450</v>
      </c>
      <c r="U100" s="1">
        <v>2450</v>
      </c>
      <c r="V100" s="1">
        <v>2450</v>
      </c>
      <c r="W100" s="1">
        <v>2450</v>
      </c>
      <c r="X100" s="1">
        <v>2450</v>
      </c>
      <c r="Y100" s="1">
        <v>2450</v>
      </c>
      <c r="Z100" s="1">
        <v>2450</v>
      </c>
    </row>
    <row r="101" spans="1:26" x14ac:dyDescent="0.3">
      <c r="A101" t="s">
        <v>66</v>
      </c>
      <c r="B101">
        <v>13004</v>
      </c>
      <c r="C101" s="1" t="str">
        <f>VLOOKUP($B101,'NIS NAAM GEMEENTE'!$A$2:$B$319, 2, FALSE)</f>
        <v>Beerse</v>
      </c>
      <c r="D101" s="1">
        <v>2082.5</v>
      </c>
      <c r="E101" s="1">
        <v>2082.5</v>
      </c>
      <c r="F101" s="1">
        <v>2082.5</v>
      </c>
      <c r="G101" s="1">
        <v>2082.5</v>
      </c>
      <c r="H101" s="1">
        <v>2082.5</v>
      </c>
      <c r="I101" s="1">
        <v>2082.5</v>
      </c>
      <c r="J101" s="1">
        <v>2082.5</v>
      </c>
      <c r="K101" s="1">
        <v>2082.5</v>
      </c>
      <c r="L101" s="1">
        <v>2082.5</v>
      </c>
      <c r="M101" s="1">
        <v>2082.5</v>
      </c>
      <c r="N101" s="1">
        <v>2082.5</v>
      </c>
      <c r="O101" s="1">
        <v>2082.5</v>
      </c>
      <c r="P101" s="1">
        <v>2082.5</v>
      </c>
      <c r="Q101" s="1">
        <v>2082.5</v>
      </c>
      <c r="R101" s="1">
        <v>2082.5</v>
      </c>
      <c r="S101" s="1">
        <v>2082.5</v>
      </c>
      <c r="T101" s="1">
        <v>2082.5</v>
      </c>
      <c r="U101" s="1">
        <v>2082.5</v>
      </c>
      <c r="V101" s="1">
        <v>2082.5</v>
      </c>
      <c r="W101" s="1">
        <v>2082.5</v>
      </c>
      <c r="X101" s="1">
        <v>2082.5</v>
      </c>
      <c r="Y101" s="1">
        <v>2082.5</v>
      </c>
      <c r="Z101" s="1">
        <v>2082.5</v>
      </c>
    </row>
    <row r="102" spans="1:26" x14ac:dyDescent="0.3">
      <c r="A102" t="s">
        <v>62</v>
      </c>
      <c r="B102" s="1">
        <v>23003</v>
      </c>
      <c r="C102" s="1" t="str">
        <f>VLOOKUP($B102,'NIS NAAM GEMEENTE'!$A$2:$B$319, 2, FALSE)</f>
        <v>Beersel</v>
      </c>
      <c r="D102" s="1">
        <v>922.25</v>
      </c>
      <c r="E102" s="1">
        <v>965.28</v>
      </c>
      <c r="F102" s="1">
        <v>992.58</v>
      </c>
      <c r="G102" s="1">
        <v>1020.31</v>
      </c>
      <c r="H102" s="1">
        <v>1018.25</v>
      </c>
      <c r="I102" s="1">
        <v>1033.0899999999999</v>
      </c>
      <c r="J102" s="1">
        <v>1123.1300000000001</v>
      </c>
      <c r="K102" s="1">
        <v>1027.0899999999999</v>
      </c>
      <c r="L102" s="1">
        <v>1099.18</v>
      </c>
      <c r="M102" s="1">
        <v>1063.58</v>
      </c>
      <c r="N102" s="1">
        <v>1075.45</v>
      </c>
      <c r="O102" s="1">
        <v>1092.0067066521265</v>
      </c>
      <c r="P102" s="1">
        <v>1089.7758451472191</v>
      </c>
      <c r="Q102" s="1">
        <v>1089.7758451472191</v>
      </c>
      <c r="R102" s="1">
        <v>1049.6203380588877</v>
      </c>
      <c r="S102" s="1">
        <v>1029.542584514722</v>
      </c>
      <c r="T102" s="1">
        <v>1008.3494002181025</v>
      </c>
      <c r="U102" s="1">
        <v>1017.2728462377318</v>
      </c>
      <c r="V102" s="1">
        <v>1022.85</v>
      </c>
      <c r="W102" s="1">
        <v>1018.3882769901854</v>
      </c>
      <c r="X102" s="1">
        <v>1012.8111232279171</v>
      </c>
      <c r="Y102" s="1">
        <v>1012.8111232279171</v>
      </c>
      <c r="Z102" s="1">
        <v>1009.4648309705561</v>
      </c>
    </row>
    <row r="103" spans="1:26" x14ac:dyDescent="0.3">
      <c r="A103" t="s">
        <v>63</v>
      </c>
      <c r="B103" s="1">
        <v>23003</v>
      </c>
      <c r="C103" s="1" t="str">
        <f>VLOOKUP($B103,'NIS NAAM GEMEENTE'!$A$2:$B$319, 2, FALSE)</f>
        <v>Beersel</v>
      </c>
      <c r="D103" s="1">
        <v>1392</v>
      </c>
      <c r="E103" s="1">
        <v>1441</v>
      </c>
      <c r="F103" s="1">
        <v>1471</v>
      </c>
      <c r="G103" s="1">
        <v>1461</v>
      </c>
      <c r="H103" s="1">
        <v>1495</v>
      </c>
      <c r="I103" s="1">
        <v>1525</v>
      </c>
      <c r="J103" s="1">
        <v>1560</v>
      </c>
      <c r="K103" s="1">
        <v>1573</v>
      </c>
      <c r="L103" s="1">
        <v>1574</v>
      </c>
      <c r="M103" s="1">
        <v>1572</v>
      </c>
      <c r="N103" s="1">
        <v>1599</v>
      </c>
      <c r="O103" s="1">
        <v>1595</v>
      </c>
      <c r="P103" s="1">
        <v>1611</v>
      </c>
      <c r="Q103" s="1">
        <v>1593</v>
      </c>
      <c r="R103" s="1">
        <v>1635</v>
      </c>
      <c r="S103" s="1">
        <v>1643</v>
      </c>
      <c r="T103" s="1">
        <v>1642</v>
      </c>
      <c r="U103" s="1">
        <v>1635</v>
      </c>
      <c r="V103" s="1">
        <v>1613</v>
      </c>
      <c r="W103" s="1">
        <v>1607</v>
      </c>
      <c r="X103" s="1">
        <v>1581</v>
      </c>
      <c r="Y103" s="1">
        <v>1565</v>
      </c>
      <c r="Z103">
        <v>1550</v>
      </c>
    </row>
    <row r="104" spans="1:26" x14ac:dyDescent="0.3">
      <c r="A104" t="s">
        <v>64</v>
      </c>
      <c r="B104" s="1">
        <v>23003</v>
      </c>
      <c r="C104" s="1" t="str">
        <f>VLOOKUP($B104,'NIS NAAM GEMEENTE'!$A$2:$B$319, 2, FALSE)</f>
        <v>Beersel</v>
      </c>
      <c r="D104" s="1">
        <v>2314.25</v>
      </c>
      <c r="E104" s="1">
        <v>2406.2799999999997</v>
      </c>
      <c r="F104" s="1">
        <v>2463.58</v>
      </c>
      <c r="G104" s="1">
        <v>2481.31</v>
      </c>
      <c r="H104" s="1">
        <v>2513.25</v>
      </c>
      <c r="I104" s="1">
        <v>2558.09</v>
      </c>
      <c r="J104" s="1">
        <v>2683.13</v>
      </c>
      <c r="K104" s="1">
        <v>2600.09</v>
      </c>
      <c r="L104" s="1">
        <v>2673.1800000000003</v>
      </c>
      <c r="M104" s="1">
        <v>2635.58</v>
      </c>
      <c r="N104" s="1">
        <v>2674.45</v>
      </c>
      <c r="O104" s="1">
        <v>2687.0067066521265</v>
      </c>
      <c r="P104" s="1">
        <v>2700.7758451472191</v>
      </c>
      <c r="Q104" s="1">
        <v>2682.7758451472191</v>
      </c>
      <c r="R104" s="1">
        <v>2684.6203380588877</v>
      </c>
      <c r="S104" s="1">
        <v>2672.542584514722</v>
      </c>
      <c r="T104" s="1">
        <v>2650.3494002181023</v>
      </c>
      <c r="U104" s="1">
        <v>2652.2728462377318</v>
      </c>
      <c r="V104" s="1">
        <v>2635.85</v>
      </c>
      <c r="W104" s="1">
        <v>2625.3882769901857</v>
      </c>
      <c r="X104" s="1">
        <v>2593.8111232279171</v>
      </c>
      <c r="Y104" s="1">
        <v>2577.8111232279171</v>
      </c>
      <c r="Z104" s="1">
        <v>2559.4648309705562</v>
      </c>
    </row>
    <row r="105" spans="1:26" x14ac:dyDescent="0.3">
      <c r="A105" t="s">
        <v>65</v>
      </c>
      <c r="B105">
        <v>23003</v>
      </c>
      <c r="C105" s="1" t="str">
        <f>VLOOKUP($B105,'NIS NAAM GEMEENTE'!$A$2:$B$319, 2, FALSE)</f>
        <v>Beersel</v>
      </c>
      <c r="D105" s="1">
        <v>2641</v>
      </c>
      <c r="E105" s="1">
        <v>2641</v>
      </c>
      <c r="F105" s="1">
        <v>2641</v>
      </c>
      <c r="G105" s="1">
        <v>2641</v>
      </c>
      <c r="H105" s="1">
        <v>2641</v>
      </c>
      <c r="I105" s="1">
        <v>2641</v>
      </c>
      <c r="J105" s="1">
        <v>2641</v>
      </c>
      <c r="K105" s="1">
        <v>2641</v>
      </c>
      <c r="L105" s="1">
        <v>2641</v>
      </c>
      <c r="M105" s="1">
        <v>2641</v>
      </c>
      <c r="N105" s="1">
        <v>2641</v>
      </c>
      <c r="O105" s="1">
        <v>2641</v>
      </c>
      <c r="P105" s="1">
        <v>2641</v>
      </c>
      <c r="Q105" s="1">
        <v>2641</v>
      </c>
      <c r="R105" s="1">
        <v>2641</v>
      </c>
      <c r="S105" s="1">
        <v>2641</v>
      </c>
      <c r="T105" s="1">
        <v>2641</v>
      </c>
      <c r="U105" s="1">
        <v>2641</v>
      </c>
      <c r="V105" s="1">
        <v>2641</v>
      </c>
      <c r="W105" s="1">
        <v>2641</v>
      </c>
      <c r="X105" s="1">
        <v>2641</v>
      </c>
      <c r="Y105" s="1">
        <v>2641</v>
      </c>
      <c r="Z105" s="1">
        <v>2641</v>
      </c>
    </row>
    <row r="106" spans="1:26" x14ac:dyDescent="0.3">
      <c r="A106" t="s">
        <v>66</v>
      </c>
      <c r="B106">
        <v>23003</v>
      </c>
      <c r="C106" s="1" t="str">
        <f>VLOOKUP($B106,'NIS NAAM GEMEENTE'!$A$2:$B$319, 2, FALSE)</f>
        <v>Beersel</v>
      </c>
      <c r="D106" s="1">
        <v>2244.85</v>
      </c>
      <c r="E106" s="1">
        <v>2244.85</v>
      </c>
      <c r="F106" s="1">
        <v>2244.85</v>
      </c>
      <c r="G106" s="1">
        <v>2244.85</v>
      </c>
      <c r="H106" s="1">
        <v>2244.85</v>
      </c>
      <c r="I106" s="1">
        <v>2244.85</v>
      </c>
      <c r="J106" s="1">
        <v>2244.85</v>
      </c>
      <c r="K106" s="1">
        <v>2244.85</v>
      </c>
      <c r="L106" s="1">
        <v>2244.85</v>
      </c>
      <c r="M106" s="1">
        <v>2244.85</v>
      </c>
      <c r="N106" s="1">
        <v>2244.85</v>
      </c>
      <c r="O106" s="1">
        <v>2244.85</v>
      </c>
      <c r="P106" s="1">
        <v>2244.85</v>
      </c>
      <c r="Q106" s="1">
        <v>2244.85</v>
      </c>
      <c r="R106" s="1">
        <v>2244.85</v>
      </c>
      <c r="S106" s="1">
        <v>2244.85</v>
      </c>
      <c r="T106" s="1">
        <v>2244.85</v>
      </c>
      <c r="U106" s="1">
        <v>2244.85</v>
      </c>
      <c r="V106" s="1">
        <v>2244.85</v>
      </c>
      <c r="W106" s="1">
        <v>2244.85</v>
      </c>
      <c r="X106" s="1">
        <v>2244.85</v>
      </c>
      <c r="Y106" s="1">
        <v>2244.85</v>
      </c>
      <c r="Z106" s="1">
        <v>2244.85</v>
      </c>
    </row>
    <row r="107" spans="1:26" x14ac:dyDescent="0.3">
      <c r="A107" t="s">
        <v>62</v>
      </c>
      <c r="B107" s="1">
        <v>24007</v>
      </c>
      <c r="C107" s="1" t="str">
        <f>VLOOKUP($B107,'NIS NAAM GEMEENTE'!$A$2:$B$319, 2, FALSE)</f>
        <v>Begijnendijk</v>
      </c>
      <c r="D107" s="1">
        <v>397.96</v>
      </c>
      <c r="E107" s="1">
        <v>433.26</v>
      </c>
      <c r="F107" s="1">
        <v>433.61</v>
      </c>
      <c r="G107" s="1">
        <v>438.88</v>
      </c>
      <c r="H107" s="1">
        <v>448.1</v>
      </c>
      <c r="I107" s="1">
        <v>436.53</v>
      </c>
      <c r="J107" s="1">
        <v>421.26</v>
      </c>
      <c r="K107" s="1">
        <v>410.31</v>
      </c>
      <c r="L107" s="1">
        <v>378.96</v>
      </c>
      <c r="M107" s="1">
        <v>391.07</v>
      </c>
      <c r="N107" s="1">
        <v>372.88</v>
      </c>
      <c r="O107" s="1">
        <v>382.61599999999999</v>
      </c>
      <c r="P107" s="1">
        <v>390.54</v>
      </c>
      <c r="Q107" s="1">
        <v>397.33199999999999</v>
      </c>
      <c r="R107" s="1">
        <v>404.12400000000002</v>
      </c>
      <c r="S107" s="1">
        <v>410.916</v>
      </c>
      <c r="T107" s="1">
        <v>410.916</v>
      </c>
      <c r="U107" s="1">
        <v>407.52</v>
      </c>
      <c r="V107" s="1">
        <v>413.18</v>
      </c>
      <c r="W107" s="1">
        <v>423.36799999999999</v>
      </c>
      <c r="X107" s="1">
        <v>415.44400000000002</v>
      </c>
      <c r="Y107" s="1">
        <v>419.97199999999998</v>
      </c>
      <c r="Z107" s="1">
        <v>413.18</v>
      </c>
    </row>
    <row r="108" spans="1:26" x14ac:dyDescent="0.3">
      <c r="A108" t="s">
        <v>63</v>
      </c>
      <c r="B108" s="1">
        <v>24007</v>
      </c>
      <c r="C108" s="1" t="str">
        <f>VLOOKUP($B108,'NIS NAAM GEMEENTE'!$A$2:$B$319, 2, FALSE)</f>
        <v>Begijnendijk</v>
      </c>
      <c r="D108" s="1">
        <v>530</v>
      </c>
      <c r="E108" s="1">
        <v>551</v>
      </c>
      <c r="F108" s="1">
        <v>568</v>
      </c>
      <c r="G108" s="1">
        <v>576</v>
      </c>
      <c r="H108" s="1">
        <v>610</v>
      </c>
      <c r="I108" s="1">
        <v>635</v>
      </c>
      <c r="J108" s="1">
        <v>645</v>
      </c>
      <c r="K108" s="1">
        <v>652</v>
      </c>
      <c r="L108" s="1">
        <v>673</v>
      </c>
      <c r="M108" s="1">
        <v>669</v>
      </c>
      <c r="N108" s="1">
        <v>650</v>
      </c>
      <c r="O108" s="1">
        <v>615</v>
      </c>
      <c r="P108" s="1">
        <v>597</v>
      </c>
      <c r="Q108" s="1">
        <v>583</v>
      </c>
      <c r="R108" s="1">
        <v>550</v>
      </c>
      <c r="S108" s="1">
        <v>543</v>
      </c>
      <c r="T108" s="1">
        <v>538</v>
      </c>
      <c r="U108" s="1">
        <v>548</v>
      </c>
      <c r="V108" s="1">
        <v>553</v>
      </c>
      <c r="W108" s="1">
        <v>554</v>
      </c>
      <c r="X108" s="1">
        <v>564</v>
      </c>
      <c r="Y108" s="1">
        <v>566</v>
      </c>
      <c r="Z108">
        <v>572</v>
      </c>
    </row>
    <row r="109" spans="1:26" x14ac:dyDescent="0.3">
      <c r="A109" t="s">
        <v>64</v>
      </c>
      <c r="B109" s="1">
        <v>24007</v>
      </c>
      <c r="C109" s="1" t="str">
        <f>VLOOKUP($B109,'NIS NAAM GEMEENTE'!$A$2:$B$319, 2, FALSE)</f>
        <v>Begijnendijk</v>
      </c>
      <c r="D109" s="1">
        <v>927.96</v>
      </c>
      <c r="E109" s="1">
        <v>984.26</v>
      </c>
      <c r="F109" s="1">
        <v>1001.61</v>
      </c>
      <c r="G109" s="1">
        <v>1014.88</v>
      </c>
      <c r="H109" s="1">
        <v>1058.0999999999999</v>
      </c>
      <c r="I109" s="1">
        <v>1071.53</v>
      </c>
      <c r="J109" s="1">
        <v>1066.26</v>
      </c>
      <c r="K109" s="1">
        <v>1062.31</v>
      </c>
      <c r="L109" s="1">
        <v>1051.96</v>
      </c>
      <c r="M109" s="1">
        <v>1060.07</v>
      </c>
      <c r="N109" s="1">
        <v>1022.88</v>
      </c>
      <c r="O109" s="1">
        <v>997.61599999999999</v>
      </c>
      <c r="P109" s="1">
        <v>987.54</v>
      </c>
      <c r="Q109" s="1">
        <v>980.33199999999999</v>
      </c>
      <c r="R109" s="1">
        <v>954.12400000000002</v>
      </c>
      <c r="S109" s="1">
        <v>953.91599999999994</v>
      </c>
      <c r="T109" s="1">
        <v>948.91599999999994</v>
      </c>
      <c r="U109" s="1">
        <v>955.52</v>
      </c>
      <c r="V109" s="1">
        <v>966.18000000000006</v>
      </c>
      <c r="W109" s="1">
        <v>977.36799999999994</v>
      </c>
      <c r="X109" s="1">
        <v>979.44399999999996</v>
      </c>
      <c r="Y109" s="1">
        <v>985.97199999999998</v>
      </c>
      <c r="Z109" s="1">
        <v>985.18000000000006</v>
      </c>
    </row>
    <row r="110" spans="1:26" x14ac:dyDescent="0.3">
      <c r="A110" t="s">
        <v>65</v>
      </c>
      <c r="B110">
        <v>24007</v>
      </c>
      <c r="C110" s="1" t="str">
        <f>VLOOKUP($B110,'NIS NAAM GEMEENTE'!$A$2:$B$319, 2, FALSE)</f>
        <v>Begijnendijk</v>
      </c>
      <c r="D110" s="1">
        <v>1154</v>
      </c>
      <c r="E110" s="1">
        <v>1154</v>
      </c>
      <c r="F110" s="1">
        <v>1154</v>
      </c>
      <c r="G110" s="1">
        <v>1154</v>
      </c>
      <c r="H110" s="1">
        <v>1154</v>
      </c>
      <c r="I110" s="1">
        <v>1154</v>
      </c>
      <c r="J110" s="1">
        <v>1154</v>
      </c>
      <c r="K110" s="1">
        <v>1154</v>
      </c>
      <c r="L110" s="1">
        <v>1154</v>
      </c>
      <c r="M110" s="1">
        <v>1154</v>
      </c>
      <c r="N110" s="1">
        <v>1154</v>
      </c>
      <c r="O110" s="1">
        <v>1154</v>
      </c>
      <c r="P110" s="1">
        <v>1154</v>
      </c>
      <c r="Q110" s="1">
        <v>1154</v>
      </c>
      <c r="R110" s="1">
        <v>1154</v>
      </c>
      <c r="S110" s="1">
        <v>1154</v>
      </c>
      <c r="T110" s="1">
        <v>1154</v>
      </c>
      <c r="U110" s="1">
        <v>1154</v>
      </c>
      <c r="V110" s="1">
        <v>1154</v>
      </c>
      <c r="W110" s="1">
        <v>1154</v>
      </c>
      <c r="X110" s="1">
        <v>1154</v>
      </c>
      <c r="Y110" s="1">
        <v>1154</v>
      </c>
      <c r="Z110" s="1">
        <v>1154</v>
      </c>
    </row>
    <row r="111" spans="1:26" x14ac:dyDescent="0.3">
      <c r="A111" t="s">
        <v>66</v>
      </c>
      <c r="B111">
        <v>24007</v>
      </c>
      <c r="C111" s="1" t="str">
        <f>VLOOKUP($B111,'NIS NAAM GEMEENTE'!$A$2:$B$319, 2, FALSE)</f>
        <v>Begijnendijk</v>
      </c>
      <c r="D111" s="1">
        <v>980.9</v>
      </c>
      <c r="E111" s="1">
        <v>980.9</v>
      </c>
      <c r="F111" s="1">
        <v>980.9</v>
      </c>
      <c r="G111" s="1">
        <v>980.9</v>
      </c>
      <c r="H111" s="1">
        <v>980.9</v>
      </c>
      <c r="I111" s="1">
        <v>980.9</v>
      </c>
      <c r="J111" s="1">
        <v>980.9</v>
      </c>
      <c r="K111" s="1">
        <v>980.9</v>
      </c>
      <c r="L111" s="1">
        <v>980.9</v>
      </c>
      <c r="M111" s="1">
        <v>980.9</v>
      </c>
      <c r="N111" s="1">
        <v>980.9</v>
      </c>
      <c r="O111" s="1">
        <v>980.9</v>
      </c>
      <c r="P111" s="1">
        <v>980.9</v>
      </c>
      <c r="Q111" s="1">
        <v>980.9</v>
      </c>
      <c r="R111" s="1">
        <v>980.9</v>
      </c>
      <c r="S111" s="1">
        <v>980.9</v>
      </c>
      <c r="T111" s="1">
        <v>980.9</v>
      </c>
      <c r="U111" s="1">
        <v>980.9</v>
      </c>
      <c r="V111" s="1">
        <v>980.9</v>
      </c>
      <c r="W111" s="1">
        <v>980.9</v>
      </c>
      <c r="X111" s="1">
        <v>980.9</v>
      </c>
      <c r="Y111" s="1">
        <v>980.9</v>
      </c>
      <c r="Z111" s="1">
        <v>980.9</v>
      </c>
    </row>
    <row r="112" spans="1:26" x14ac:dyDescent="0.3">
      <c r="A112" t="s">
        <v>62</v>
      </c>
      <c r="B112" s="1">
        <v>24008</v>
      </c>
      <c r="C112" s="1" t="str">
        <f>VLOOKUP($B112,'NIS NAAM GEMEENTE'!$A$2:$B$319, 2, FALSE)</f>
        <v>Bekkevoort</v>
      </c>
      <c r="D112" s="1">
        <v>235.2</v>
      </c>
      <c r="E112" s="1">
        <v>215.28</v>
      </c>
      <c r="F112" s="1">
        <v>217.36</v>
      </c>
      <c r="G112" s="1">
        <v>210.98</v>
      </c>
      <c r="H112" s="1">
        <v>224.93</v>
      </c>
      <c r="I112" s="1">
        <v>205.71</v>
      </c>
      <c r="J112" s="1">
        <v>215.9</v>
      </c>
      <c r="K112" s="1">
        <v>250.28</v>
      </c>
      <c r="L112" s="1">
        <v>241.17</v>
      </c>
      <c r="M112" s="1">
        <v>246.71</v>
      </c>
      <c r="N112" s="1">
        <v>239.28</v>
      </c>
      <c r="O112" s="1">
        <v>232.53971830985915</v>
      </c>
      <c r="P112" s="1">
        <v>229.16957746478874</v>
      </c>
      <c r="Q112" s="1">
        <v>239.28</v>
      </c>
      <c r="R112" s="1">
        <v>239.28</v>
      </c>
      <c r="S112" s="1">
        <v>244.8969014084507</v>
      </c>
      <c r="T112" s="1">
        <v>241.52676056338029</v>
      </c>
      <c r="U112" s="1">
        <v>238.15661971830986</v>
      </c>
      <c r="V112" s="1">
        <v>239.28</v>
      </c>
      <c r="W112" s="1">
        <v>244.8969014084507</v>
      </c>
      <c r="X112" s="1">
        <v>249.39042253521126</v>
      </c>
      <c r="Y112" s="1">
        <v>253.88394366197184</v>
      </c>
      <c r="Z112" s="1">
        <v>257.25408450704225</v>
      </c>
    </row>
    <row r="113" spans="1:26" x14ac:dyDescent="0.3">
      <c r="A113" t="s">
        <v>63</v>
      </c>
      <c r="B113" s="1">
        <v>24008</v>
      </c>
      <c r="C113" s="1" t="str">
        <f>VLOOKUP($B113,'NIS NAAM GEMEENTE'!$A$2:$B$319, 2, FALSE)</f>
        <v>Bekkevoort</v>
      </c>
      <c r="D113" s="1">
        <v>300</v>
      </c>
      <c r="E113" s="1">
        <v>301</v>
      </c>
      <c r="F113" s="1">
        <v>304</v>
      </c>
      <c r="G113" s="1">
        <v>305</v>
      </c>
      <c r="H113" s="1">
        <v>331</v>
      </c>
      <c r="I113" s="1">
        <v>316</v>
      </c>
      <c r="J113" s="1">
        <v>326</v>
      </c>
      <c r="K113" s="1">
        <v>325</v>
      </c>
      <c r="L113" s="1">
        <v>342</v>
      </c>
      <c r="M113" s="1">
        <v>348</v>
      </c>
      <c r="N113" s="1">
        <v>363</v>
      </c>
      <c r="O113" s="1">
        <v>371</v>
      </c>
      <c r="P113" s="1">
        <v>364</v>
      </c>
      <c r="Q113" s="1">
        <v>353</v>
      </c>
      <c r="R113" s="1">
        <v>343</v>
      </c>
      <c r="S113" s="1">
        <v>337</v>
      </c>
      <c r="T113" s="1">
        <v>332</v>
      </c>
      <c r="U113" s="1">
        <v>330</v>
      </c>
      <c r="V113" s="1">
        <v>329</v>
      </c>
      <c r="W113" s="1">
        <v>334</v>
      </c>
      <c r="X113" s="1">
        <v>331</v>
      </c>
      <c r="Y113" s="1">
        <v>335</v>
      </c>
      <c r="Z113">
        <v>337</v>
      </c>
    </row>
    <row r="114" spans="1:26" x14ac:dyDescent="0.3">
      <c r="A114" t="s">
        <v>64</v>
      </c>
      <c r="B114" s="1">
        <v>24008</v>
      </c>
      <c r="C114" s="1" t="str">
        <f>VLOOKUP($B114,'NIS NAAM GEMEENTE'!$A$2:$B$319, 2, FALSE)</f>
        <v>Bekkevoort</v>
      </c>
      <c r="D114" s="1">
        <v>535.20000000000005</v>
      </c>
      <c r="E114" s="1">
        <v>516.28</v>
      </c>
      <c r="F114" s="1">
        <v>521.36</v>
      </c>
      <c r="G114" s="1">
        <v>515.98</v>
      </c>
      <c r="H114" s="1">
        <v>555.93000000000006</v>
      </c>
      <c r="I114" s="1">
        <v>521.71</v>
      </c>
      <c r="J114" s="1">
        <v>541.9</v>
      </c>
      <c r="K114" s="1">
        <v>575.28</v>
      </c>
      <c r="L114" s="1">
        <v>583.16999999999996</v>
      </c>
      <c r="M114" s="1">
        <v>594.71</v>
      </c>
      <c r="N114" s="1">
        <v>602.28</v>
      </c>
      <c r="O114" s="1">
        <v>603.53971830985915</v>
      </c>
      <c r="P114" s="1">
        <v>593.16957746478874</v>
      </c>
      <c r="Q114" s="1">
        <v>592.28</v>
      </c>
      <c r="R114" s="1">
        <v>582.28</v>
      </c>
      <c r="S114" s="1">
        <v>581.89690140845073</v>
      </c>
      <c r="T114" s="1">
        <v>573.52676056338032</v>
      </c>
      <c r="U114" s="1">
        <v>568.15661971830991</v>
      </c>
      <c r="V114" s="1">
        <v>568.28</v>
      </c>
      <c r="W114" s="1">
        <v>578.89690140845073</v>
      </c>
      <c r="X114" s="1">
        <v>580.3904225352112</v>
      </c>
      <c r="Y114" s="1">
        <v>588.8839436619719</v>
      </c>
      <c r="Z114" s="1">
        <v>594.25408450704231</v>
      </c>
    </row>
    <row r="115" spans="1:26" x14ac:dyDescent="0.3">
      <c r="A115" t="s">
        <v>65</v>
      </c>
      <c r="B115">
        <v>24008</v>
      </c>
      <c r="C115" s="1" t="str">
        <f>VLOOKUP($B115,'NIS NAAM GEMEENTE'!$A$2:$B$319, 2, FALSE)</f>
        <v>Bekkevoort</v>
      </c>
      <c r="D115" s="1">
        <v>798</v>
      </c>
      <c r="E115" s="1">
        <v>798</v>
      </c>
      <c r="F115" s="1">
        <v>798</v>
      </c>
      <c r="G115" s="1">
        <v>798</v>
      </c>
      <c r="H115" s="1">
        <v>798</v>
      </c>
      <c r="I115" s="1">
        <v>798</v>
      </c>
      <c r="J115" s="1">
        <v>798</v>
      </c>
      <c r="K115" s="1">
        <v>798</v>
      </c>
      <c r="L115" s="1">
        <v>798</v>
      </c>
      <c r="M115" s="1">
        <v>798</v>
      </c>
      <c r="N115" s="1">
        <v>798</v>
      </c>
      <c r="O115" s="1">
        <v>798</v>
      </c>
      <c r="P115" s="1">
        <v>798</v>
      </c>
      <c r="Q115" s="1">
        <v>798</v>
      </c>
      <c r="R115" s="1">
        <v>798</v>
      </c>
      <c r="S115" s="1">
        <v>798</v>
      </c>
      <c r="T115" s="1">
        <v>798</v>
      </c>
      <c r="U115" s="1">
        <v>798</v>
      </c>
      <c r="V115" s="1">
        <v>798</v>
      </c>
      <c r="W115" s="1">
        <v>798</v>
      </c>
      <c r="X115" s="1">
        <v>798</v>
      </c>
      <c r="Y115" s="1">
        <v>798</v>
      </c>
      <c r="Z115" s="1">
        <v>798</v>
      </c>
    </row>
    <row r="116" spans="1:26" x14ac:dyDescent="0.3">
      <c r="A116" t="s">
        <v>66</v>
      </c>
      <c r="B116">
        <v>24008</v>
      </c>
      <c r="C116" s="1" t="str">
        <f>VLOOKUP($B116,'NIS NAAM GEMEENTE'!$A$2:$B$319, 2, FALSE)</f>
        <v>Bekkevoort</v>
      </c>
      <c r="D116" s="1">
        <v>678.3</v>
      </c>
      <c r="E116" s="1">
        <v>678.3</v>
      </c>
      <c r="F116" s="1">
        <v>678.3</v>
      </c>
      <c r="G116" s="1">
        <v>678.3</v>
      </c>
      <c r="H116" s="1">
        <v>678.3</v>
      </c>
      <c r="I116" s="1">
        <v>678.3</v>
      </c>
      <c r="J116" s="1">
        <v>678.3</v>
      </c>
      <c r="K116" s="1">
        <v>678.3</v>
      </c>
      <c r="L116" s="1">
        <v>678.3</v>
      </c>
      <c r="M116" s="1">
        <v>678.3</v>
      </c>
      <c r="N116" s="1">
        <v>678.3</v>
      </c>
      <c r="O116" s="1">
        <v>678.3</v>
      </c>
      <c r="P116" s="1">
        <v>678.3</v>
      </c>
      <c r="Q116" s="1">
        <v>678.3</v>
      </c>
      <c r="R116" s="1">
        <v>678.3</v>
      </c>
      <c r="S116" s="1">
        <v>678.3</v>
      </c>
      <c r="T116" s="1">
        <v>678.3</v>
      </c>
      <c r="U116" s="1">
        <v>678.3</v>
      </c>
      <c r="V116" s="1">
        <v>678.3</v>
      </c>
      <c r="W116" s="1">
        <v>678.3</v>
      </c>
      <c r="X116" s="1">
        <v>678.3</v>
      </c>
      <c r="Y116" s="1">
        <v>678.3</v>
      </c>
      <c r="Z116" s="1">
        <v>678.3</v>
      </c>
    </row>
    <row r="117" spans="1:26" x14ac:dyDescent="0.3">
      <c r="A117" t="s">
        <v>62</v>
      </c>
      <c r="B117" s="1">
        <v>71004</v>
      </c>
      <c r="C117" s="1" t="str">
        <f>VLOOKUP($B117,'NIS NAAM GEMEENTE'!$A$2:$B$319, 2, FALSE)</f>
        <v>Beringen</v>
      </c>
      <c r="D117" s="1">
        <v>1864.07</v>
      </c>
      <c r="E117" s="1">
        <v>1982.79</v>
      </c>
      <c r="F117" s="1">
        <v>2036.73</v>
      </c>
      <c r="G117" s="1">
        <v>2062.89</v>
      </c>
      <c r="H117" s="1">
        <v>2108.38</v>
      </c>
      <c r="I117" s="1">
        <v>2121.14</v>
      </c>
      <c r="J117" s="1">
        <v>2035.56</v>
      </c>
      <c r="K117" s="1">
        <v>1995.6399999999999</v>
      </c>
      <c r="L117" s="1">
        <v>2038.11</v>
      </c>
      <c r="M117" s="1">
        <v>1982.97</v>
      </c>
      <c r="N117" s="1">
        <v>2016.51</v>
      </c>
      <c r="O117" s="1">
        <v>2032.1226081657526</v>
      </c>
      <c r="P117" s="1">
        <v>1991.9267763558805</v>
      </c>
      <c r="Q117" s="1">
        <v>1939.4488848263254</v>
      </c>
      <c r="R117" s="1">
        <v>1920.467519804997</v>
      </c>
      <c r="S117" s="1">
        <v>1878.0385862279097</v>
      </c>
      <c r="T117" s="1">
        <v>1875.8054844606947</v>
      </c>
      <c r="U117" s="1">
        <v>1847.8917123705057</v>
      </c>
      <c r="V117" s="1">
        <v>1832.26</v>
      </c>
      <c r="W117" s="1">
        <v>1805.4627787934187</v>
      </c>
      <c r="X117" s="1">
        <v>1815.5117367458865</v>
      </c>
      <c r="Y117" s="1">
        <v>1808.8124314442414</v>
      </c>
      <c r="Z117" s="1">
        <v>1813.2786349786716</v>
      </c>
    </row>
    <row r="118" spans="1:26" x14ac:dyDescent="0.3">
      <c r="A118" t="s">
        <v>63</v>
      </c>
      <c r="B118" s="1">
        <v>71004</v>
      </c>
      <c r="C118" s="1" t="str">
        <f>VLOOKUP($B118,'NIS NAAM GEMEENTE'!$A$2:$B$319, 2, FALSE)</f>
        <v>Beringen</v>
      </c>
      <c r="D118" s="1">
        <v>2576</v>
      </c>
      <c r="E118" s="1">
        <v>2600</v>
      </c>
      <c r="F118" s="1">
        <v>2618</v>
      </c>
      <c r="G118" s="1">
        <v>2620</v>
      </c>
      <c r="H118" s="1">
        <v>2640</v>
      </c>
      <c r="I118" s="1">
        <v>2724</v>
      </c>
      <c r="J118" s="1">
        <v>2856</v>
      </c>
      <c r="K118" s="1">
        <v>2858</v>
      </c>
      <c r="L118" s="1">
        <v>2949</v>
      </c>
      <c r="M118" s="1">
        <v>2963</v>
      </c>
      <c r="N118" s="1">
        <v>2996</v>
      </c>
      <c r="O118" s="1">
        <v>2987</v>
      </c>
      <c r="P118" s="1">
        <v>2987</v>
      </c>
      <c r="Q118" s="1">
        <v>3005</v>
      </c>
      <c r="R118" s="1">
        <v>2964</v>
      </c>
      <c r="S118" s="1">
        <v>2950</v>
      </c>
      <c r="T118" s="1">
        <v>2927</v>
      </c>
      <c r="U118" s="1">
        <v>2910</v>
      </c>
      <c r="V118" s="1">
        <v>2869</v>
      </c>
      <c r="W118" s="1">
        <v>2831</v>
      </c>
      <c r="X118" s="1">
        <v>2780</v>
      </c>
      <c r="Y118" s="1">
        <v>2735</v>
      </c>
      <c r="Z118">
        <v>2726</v>
      </c>
    </row>
    <row r="119" spans="1:26" x14ac:dyDescent="0.3">
      <c r="A119" t="s">
        <v>64</v>
      </c>
      <c r="B119" s="1">
        <v>71004</v>
      </c>
      <c r="C119" s="1" t="str">
        <f>VLOOKUP($B119,'NIS NAAM GEMEENTE'!$A$2:$B$319, 2, FALSE)</f>
        <v>Beringen</v>
      </c>
      <c r="D119" s="1">
        <v>4440.07</v>
      </c>
      <c r="E119" s="1">
        <v>4582.79</v>
      </c>
      <c r="F119" s="1">
        <v>4654.7299999999996</v>
      </c>
      <c r="G119" s="1">
        <v>4682.8899999999994</v>
      </c>
      <c r="H119" s="1">
        <v>4748.38</v>
      </c>
      <c r="I119" s="1">
        <v>4845.1399999999994</v>
      </c>
      <c r="J119" s="1">
        <v>4891.5599999999995</v>
      </c>
      <c r="K119" s="1">
        <v>4853.6399999999994</v>
      </c>
      <c r="L119" s="1">
        <v>4987.1099999999997</v>
      </c>
      <c r="M119" s="1">
        <v>4945.97</v>
      </c>
      <c r="N119" s="1">
        <v>5012.51</v>
      </c>
      <c r="O119" s="1">
        <v>5019.1226081657524</v>
      </c>
      <c r="P119" s="1">
        <v>4978.9267763558801</v>
      </c>
      <c r="Q119" s="1">
        <v>4944.4488848263254</v>
      </c>
      <c r="R119" s="1">
        <v>4884.4675198049972</v>
      </c>
      <c r="S119" s="1">
        <v>4828.0385862279099</v>
      </c>
      <c r="T119" s="1">
        <v>4802.805484460695</v>
      </c>
      <c r="U119" s="1">
        <v>4757.891712370506</v>
      </c>
      <c r="V119" s="1">
        <v>4701.26</v>
      </c>
      <c r="W119" s="1">
        <v>4636.4627787934187</v>
      </c>
      <c r="X119" s="1">
        <v>4595.5117367458861</v>
      </c>
      <c r="Y119" s="1">
        <v>4543.8124314442412</v>
      </c>
      <c r="Z119" s="1">
        <v>4539.2786349786711</v>
      </c>
    </row>
    <row r="120" spans="1:26" x14ac:dyDescent="0.3">
      <c r="A120" t="s">
        <v>65</v>
      </c>
      <c r="B120">
        <v>71004</v>
      </c>
      <c r="C120" s="1" t="str">
        <f>VLOOKUP($B120,'NIS NAAM GEMEENTE'!$A$2:$B$319, 2, FALSE)</f>
        <v>Beringen</v>
      </c>
      <c r="D120" s="1">
        <v>5378.3</v>
      </c>
      <c r="E120" s="1">
        <v>5378.3</v>
      </c>
      <c r="F120" s="1">
        <v>5378.3</v>
      </c>
      <c r="G120" s="1">
        <v>5378.3</v>
      </c>
      <c r="H120" s="1">
        <v>5378.3</v>
      </c>
      <c r="I120" s="1">
        <v>5378.3</v>
      </c>
      <c r="J120" s="1">
        <v>5378.3</v>
      </c>
      <c r="K120" s="1">
        <v>5378.3</v>
      </c>
      <c r="L120" s="1">
        <v>5378.3</v>
      </c>
      <c r="M120" s="1">
        <v>5378.3</v>
      </c>
      <c r="N120" s="1">
        <v>5378.3</v>
      </c>
      <c r="O120" s="1">
        <v>5378.3</v>
      </c>
      <c r="P120" s="1">
        <v>5378.3</v>
      </c>
      <c r="Q120" s="1">
        <v>5378.3</v>
      </c>
      <c r="R120" s="1">
        <v>5378.3</v>
      </c>
      <c r="S120" s="1">
        <v>5378.3</v>
      </c>
      <c r="T120" s="1">
        <v>5378.3</v>
      </c>
      <c r="U120" s="1">
        <v>5378.3</v>
      </c>
      <c r="V120" s="1">
        <v>5378.3</v>
      </c>
      <c r="W120" s="1">
        <v>5378.3</v>
      </c>
      <c r="X120" s="1">
        <v>5378.3</v>
      </c>
      <c r="Y120" s="1">
        <v>5378.3</v>
      </c>
      <c r="Z120" s="1">
        <v>5378.3</v>
      </c>
    </row>
    <row r="121" spans="1:26" x14ac:dyDescent="0.3">
      <c r="A121" t="s">
        <v>66</v>
      </c>
      <c r="B121">
        <v>71004</v>
      </c>
      <c r="C121" s="1" t="str">
        <f>VLOOKUP($B121,'NIS NAAM GEMEENTE'!$A$2:$B$319, 2, FALSE)</f>
        <v>Beringen</v>
      </c>
      <c r="D121" s="1">
        <v>4571.5550000000003</v>
      </c>
      <c r="E121" s="1">
        <v>4571.5550000000003</v>
      </c>
      <c r="F121" s="1">
        <v>4571.5550000000003</v>
      </c>
      <c r="G121" s="1">
        <v>4571.5550000000003</v>
      </c>
      <c r="H121" s="1">
        <v>4571.5550000000003</v>
      </c>
      <c r="I121" s="1">
        <v>4571.5550000000003</v>
      </c>
      <c r="J121" s="1">
        <v>4571.5550000000003</v>
      </c>
      <c r="K121" s="1">
        <v>4571.5550000000003</v>
      </c>
      <c r="L121" s="1">
        <v>4571.5550000000003</v>
      </c>
      <c r="M121" s="1">
        <v>4571.5550000000003</v>
      </c>
      <c r="N121" s="1">
        <v>4571.5550000000003</v>
      </c>
      <c r="O121" s="1">
        <v>4571.5550000000003</v>
      </c>
      <c r="P121" s="1">
        <v>4571.5550000000003</v>
      </c>
      <c r="Q121" s="1">
        <v>4571.5550000000003</v>
      </c>
      <c r="R121" s="1">
        <v>4571.5550000000003</v>
      </c>
      <c r="S121" s="1">
        <v>4571.5550000000003</v>
      </c>
      <c r="T121" s="1">
        <v>4571.5550000000003</v>
      </c>
      <c r="U121" s="1">
        <v>4571.5550000000003</v>
      </c>
      <c r="V121" s="1">
        <v>4571.5550000000003</v>
      </c>
      <c r="W121" s="1">
        <v>4571.5550000000003</v>
      </c>
      <c r="X121" s="1">
        <v>4571.5550000000003</v>
      </c>
      <c r="Y121" s="1">
        <v>4571.5550000000003</v>
      </c>
      <c r="Z121" s="1">
        <v>4571.5550000000003</v>
      </c>
    </row>
    <row r="122" spans="1:26" x14ac:dyDescent="0.3">
      <c r="A122" t="s">
        <v>62</v>
      </c>
      <c r="B122" s="1">
        <v>12002</v>
      </c>
      <c r="C122" s="1" t="str">
        <f>VLOOKUP($B122,'NIS NAAM GEMEENTE'!$A$2:$B$319, 2, FALSE)</f>
        <v>Berlaar</v>
      </c>
      <c r="D122" s="1">
        <v>484.64</v>
      </c>
      <c r="E122" s="1">
        <v>496.83</v>
      </c>
      <c r="F122" s="1">
        <v>521.21</v>
      </c>
      <c r="G122" s="1">
        <v>534.86</v>
      </c>
      <c r="H122" s="1">
        <v>545.04999999999995</v>
      </c>
      <c r="I122" s="1">
        <v>518.37</v>
      </c>
      <c r="J122" s="1">
        <v>505.56</v>
      </c>
      <c r="K122" s="1">
        <v>491.02</v>
      </c>
      <c r="L122" s="1">
        <v>464.8</v>
      </c>
      <c r="M122" s="1">
        <v>473.64</v>
      </c>
      <c r="N122" s="1">
        <v>503.64</v>
      </c>
      <c r="O122" s="1">
        <v>518.37691991786448</v>
      </c>
      <c r="P122" s="1">
        <v>551.25494866529777</v>
      </c>
      <c r="Q122" s="1">
        <v>554.54275154004108</v>
      </c>
      <c r="R122" s="1">
        <v>541.39154004106774</v>
      </c>
      <c r="S122" s="1">
        <v>554.54275154004108</v>
      </c>
      <c r="T122" s="1">
        <v>527.1443942505133</v>
      </c>
      <c r="U122" s="1">
        <v>529.33626283367562</v>
      </c>
      <c r="V122" s="1">
        <v>533.72</v>
      </c>
      <c r="W122" s="1">
        <v>553.44681724845998</v>
      </c>
      <c r="X122" s="1">
        <v>560.02242299794659</v>
      </c>
      <c r="Y122" s="1">
        <v>574.26956878850103</v>
      </c>
      <c r="Z122" s="1">
        <v>588.51671457905547</v>
      </c>
    </row>
    <row r="123" spans="1:26" x14ac:dyDescent="0.3">
      <c r="A123" t="s">
        <v>63</v>
      </c>
      <c r="B123" s="1">
        <v>12002</v>
      </c>
      <c r="C123" s="1" t="str">
        <f>VLOOKUP($B123,'NIS NAAM GEMEENTE'!$A$2:$B$319, 2, FALSE)</f>
        <v>Berlaar</v>
      </c>
      <c r="D123" s="1">
        <v>698</v>
      </c>
      <c r="E123" s="1">
        <v>695</v>
      </c>
      <c r="F123" s="1">
        <v>714</v>
      </c>
      <c r="G123" s="1">
        <v>717</v>
      </c>
      <c r="H123" s="1">
        <v>715</v>
      </c>
      <c r="I123" s="1">
        <v>746</v>
      </c>
      <c r="J123" s="1">
        <v>754</v>
      </c>
      <c r="K123" s="1">
        <v>796</v>
      </c>
      <c r="L123" s="1">
        <v>808</v>
      </c>
      <c r="M123" s="1">
        <v>795</v>
      </c>
      <c r="N123" s="1">
        <v>783</v>
      </c>
      <c r="O123" s="1">
        <v>778</v>
      </c>
      <c r="P123" s="1">
        <v>765</v>
      </c>
      <c r="Q123" s="1">
        <v>776</v>
      </c>
      <c r="R123" s="1">
        <v>803</v>
      </c>
      <c r="S123" s="1">
        <v>820</v>
      </c>
      <c r="T123" s="1">
        <v>860</v>
      </c>
      <c r="U123" s="1">
        <v>869</v>
      </c>
      <c r="V123" s="1">
        <v>890</v>
      </c>
      <c r="W123" s="1">
        <v>878</v>
      </c>
      <c r="X123" s="1">
        <v>874</v>
      </c>
      <c r="Y123" s="1">
        <v>888</v>
      </c>
      <c r="Z123">
        <v>874</v>
      </c>
    </row>
    <row r="124" spans="1:26" x14ac:dyDescent="0.3">
      <c r="A124" t="s">
        <v>64</v>
      </c>
      <c r="B124" s="1">
        <v>12002</v>
      </c>
      <c r="C124" s="1" t="str">
        <f>VLOOKUP($B124,'NIS NAAM GEMEENTE'!$A$2:$B$319, 2, FALSE)</f>
        <v>Berlaar</v>
      </c>
      <c r="D124" s="1">
        <v>1182.6399999999999</v>
      </c>
      <c r="E124" s="1">
        <v>1191.83</v>
      </c>
      <c r="F124" s="1">
        <v>1235.21</v>
      </c>
      <c r="G124" s="1">
        <v>1251.8600000000001</v>
      </c>
      <c r="H124" s="1">
        <v>1260.05</v>
      </c>
      <c r="I124" s="1">
        <v>1264.3699999999999</v>
      </c>
      <c r="J124" s="1">
        <v>1259.56</v>
      </c>
      <c r="K124" s="1">
        <v>1287.02</v>
      </c>
      <c r="L124" s="1">
        <v>1272.8</v>
      </c>
      <c r="M124" s="1">
        <v>1268.6399999999999</v>
      </c>
      <c r="N124" s="1">
        <v>1286.6399999999999</v>
      </c>
      <c r="O124" s="1">
        <v>1296.3769199178646</v>
      </c>
      <c r="P124" s="1">
        <v>1316.2549486652979</v>
      </c>
      <c r="Q124" s="1">
        <v>1330.5427515400411</v>
      </c>
      <c r="R124" s="1">
        <v>1344.3915400410679</v>
      </c>
      <c r="S124" s="1">
        <v>1374.5427515400411</v>
      </c>
      <c r="T124" s="1">
        <v>1387.1443942505134</v>
      </c>
      <c r="U124" s="1">
        <v>1398.3362628336756</v>
      </c>
      <c r="V124" s="1">
        <v>1423.72</v>
      </c>
      <c r="W124" s="1">
        <v>1431.4468172484599</v>
      </c>
      <c r="X124" s="1">
        <v>1434.0224229979467</v>
      </c>
      <c r="Y124" s="1">
        <v>1462.2695687885011</v>
      </c>
      <c r="Z124" s="1">
        <v>1462.5167145790556</v>
      </c>
    </row>
    <row r="125" spans="1:26" x14ac:dyDescent="0.3">
      <c r="A125" t="s">
        <v>65</v>
      </c>
      <c r="B125">
        <v>12002</v>
      </c>
      <c r="C125" s="1" t="str">
        <f>VLOOKUP($B125,'NIS NAAM GEMEENTE'!$A$2:$B$319, 2, FALSE)</f>
        <v>Berlaar</v>
      </c>
      <c r="D125" s="1">
        <v>1608.2352941176471</v>
      </c>
      <c r="E125" s="1">
        <v>1608.2352941176471</v>
      </c>
      <c r="F125" s="1">
        <v>1608.2352941176471</v>
      </c>
      <c r="G125" s="1">
        <v>1608.2352941176471</v>
      </c>
      <c r="H125" s="1">
        <v>1608.2352941176471</v>
      </c>
      <c r="I125" s="1">
        <v>1608.2352941176471</v>
      </c>
      <c r="J125" s="1">
        <v>1608.2352941176471</v>
      </c>
      <c r="K125" s="1">
        <v>1608.2352941176471</v>
      </c>
      <c r="L125" s="1">
        <v>1608.2352941176471</v>
      </c>
      <c r="M125" s="1">
        <v>1608.2352941176471</v>
      </c>
      <c r="N125" s="1">
        <v>1608.2352941176471</v>
      </c>
      <c r="O125" s="1">
        <v>1608.2352941176471</v>
      </c>
      <c r="P125" s="1">
        <v>1608.2352941176471</v>
      </c>
      <c r="Q125" s="1">
        <v>1608.2352941176471</v>
      </c>
      <c r="R125" s="1">
        <v>1608.2352941176471</v>
      </c>
      <c r="S125" s="1">
        <v>1608.2352941176471</v>
      </c>
      <c r="T125" s="1">
        <v>1608.2352941176471</v>
      </c>
      <c r="U125" s="1">
        <v>1608.2352941176471</v>
      </c>
      <c r="V125" s="1">
        <v>1608.2352941176471</v>
      </c>
      <c r="W125" s="1">
        <v>1608.2352941176471</v>
      </c>
      <c r="X125" s="1">
        <v>1608.2352941176471</v>
      </c>
      <c r="Y125" s="1">
        <v>1608.23529411765</v>
      </c>
      <c r="Z125" s="1">
        <v>1608.23529411765</v>
      </c>
    </row>
    <row r="126" spans="1:26" x14ac:dyDescent="0.3">
      <c r="A126" t="s">
        <v>66</v>
      </c>
      <c r="B126">
        <v>12002</v>
      </c>
      <c r="C126" s="1" t="str">
        <f>VLOOKUP($B126,'NIS NAAM GEMEENTE'!$A$2:$B$319, 2, FALSE)</f>
        <v>Berlaar</v>
      </c>
      <c r="D126" s="1">
        <v>1367</v>
      </c>
      <c r="E126" s="1">
        <v>1367</v>
      </c>
      <c r="F126" s="1">
        <v>1367</v>
      </c>
      <c r="G126" s="1">
        <v>1367</v>
      </c>
      <c r="H126" s="1">
        <v>1367</v>
      </c>
      <c r="I126" s="1">
        <v>1367</v>
      </c>
      <c r="J126" s="1">
        <v>1367</v>
      </c>
      <c r="K126" s="1">
        <v>1367</v>
      </c>
      <c r="L126" s="1">
        <v>1367</v>
      </c>
      <c r="M126" s="1">
        <v>1367</v>
      </c>
      <c r="N126" s="1">
        <v>1367</v>
      </c>
      <c r="O126" s="1">
        <v>1367</v>
      </c>
      <c r="P126" s="1">
        <v>1367</v>
      </c>
      <c r="Q126" s="1">
        <v>1367</v>
      </c>
      <c r="R126" s="1">
        <v>1367</v>
      </c>
      <c r="S126" s="1">
        <v>1367</v>
      </c>
      <c r="T126" s="1">
        <v>1367</v>
      </c>
      <c r="U126" s="1">
        <v>1367</v>
      </c>
      <c r="V126" s="1">
        <v>1367</v>
      </c>
      <c r="W126" s="1">
        <v>1367</v>
      </c>
      <c r="X126" s="1">
        <v>1367</v>
      </c>
      <c r="Y126" s="1">
        <v>1367</v>
      </c>
      <c r="Z126" s="1">
        <v>1367</v>
      </c>
    </row>
    <row r="127" spans="1:26" x14ac:dyDescent="0.3">
      <c r="A127" t="s">
        <v>62</v>
      </c>
      <c r="B127" s="1">
        <v>42003</v>
      </c>
      <c r="C127" s="1" t="str">
        <f>VLOOKUP($B127,'NIS NAAM GEMEENTE'!$A$2:$B$319, 2, FALSE)</f>
        <v>Berlare</v>
      </c>
      <c r="D127" s="1">
        <v>606.42999999999995</v>
      </c>
      <c r="E127" s="1">
        <v>596.86</v>
      </c>
      <c r="F127" s="1">
        <v>581.94000000000005</v>
      </c>
      <c r="G127" s="1">
        <v>581.94000000000005</v>
      </c>
      <c r="H127" s="1">
        <v>546.86</v>
      </c>
      <c r="I127" s="1">
        <v>561.04999999999995</v>
      </c>
      <c r="J127" s="1">
        <v>559.48</v>
      </c>
      <c r="K127" s="1">
        <v>575.78</v>
      </c>
      <c r="L127" s="1">
        <v>545.83000000000004</v>
      </c>
      <c r="M127" s="1">
        <v>570.32000000000005</v>
      </c>
      <c r="N127" s="1">
        <v>557.75</v>
      </c>
      <c r="O127" s="1">
        <v>534.94719999999995</v>
      </c>
      <c r="P127" s="1">
        <v>526.01279999999997</v>
      </c>
      <c r="Q127" s="1">
        <v>512.61120000000005</v>
      </c>
      <c r="R127" s="1">
        <v>505.91039999999998</v>
      </c>
      <c r="S127" s="1">
        <v>510.37760000000003</v>
      </c>
      <c r="T127" s="1">
        <v>498.09280000000001</v>
      </c>
      <c r="U127" s="1">
        <v>482.45760000000001</v>
      </c>
      <c r="V127" s="1">
        <v>474.64</v>
      </c>
      <c r="W127" s="1">
        <v>473.52319999999997</v>
      </c>
      <c r="X127" s="1">
        <v>475.7568</v>
      </c>
      <c r="Y127" s="1">
        <v>491.392</v>
      </c>
      <c r="Z127" s="1">
        <v>499.20960000000002</v>
      </c>
    </row>
    <row r="128" spans="1:26" x14ac:dyDescent="0.3">
      <c r="A128" t="s">
        <v>63</v>
      </c>
      <c r="B128" s="1">
        <v>42003</v>
      </c>
      <c r="C128" s="1" t="str">
        <f>VLOOKUP($B128,'NIS NAAM GEMEENTE'!$A$2:$B$319, 2, FALSE)</f>
        <v>Berlare</v>
      </c>
      <c r="D128" s="1">
        <v>845</v>
      </c>
      <c r="E128" s="1">
        <v>844</v>
      </c>
      <c r="F128" s="1">
        <v>855</v>
      </c>
      <c r="G128" s="1">
        <v>850</v>
      </c>
      <c r="H128" s="1">
        <v>875</v>
      </c>
      <c r="I128" s="1">
        <v>909</v>
      </c>
      <c r="J128" s="1">
        <v>884</v>
      </c>
      <c r="K128" s="1">
        <v>870</v>
      </c>
      <c r="L128" s="1">
        <v>881</v>
      </c>
      <c r="M128" s="1">
        <v>885</v>
      </c>
      <c r="N128" s="1">
        <v>854</v>
      </c>
      <c r="O128" s="1">
        <v>852</v>
      </c>
      <c r="P128" s="1">
        <v>863</v>
      </c>
      <c r="Q128" s="1">
        <v>884</v>
      </c>
      <c r="R128" s="1">
        <v>872</v>
      </c>
      <c r="S128" s="1">
        <v>852</v>
      </c>
      <c r="T128" s="1">
        <v>850</v>
      </c>
      <c r="U128" s="1">
        <v>832</v>
      </c>
      <c r="V128" s="1">
        <v>819</v>
      </c>
      <c r="W128" s="1">
        <v>798</v>
      </c>
      <c r="X128" s="1">
        <v>787</v>
      </c>
      <c r="Y128" s="1">
        <v>778</v>
      </c>
      <c r="Z128">
        <v>768</v>
      </c>
    </row>
    <row r="129" spans="1:26" x14ac:dyDescent="0.3">
      <c r="A129" t="s">
        <v>64</v>
      </c>
      <c r="B129" s="1">
        <v>42003</v>
      </c>
      <c r="C129" s="1" t="str">
        <f>VLOOKUP($B129,'NIS NAAM GEMEENTE'!$A$2:$B$319, 2, FALSE)</f>
        <v>Berlare</v>
      </c>
      <c r="D129" s="1">
        <v>1451.4299999999998</v>
      </c>
      <c r="E129" s="1">
        <v>1440.8600000000001</v>
      </c>
      <c r="F129" s="1">
        <v>1436.94</v>
      </c>
      <c r="G129" s="1">
        <v>1431.94</v>
      </c>
      <c r="H129" s="1">
        <v>1421.8600000000001</v>
      </c>
      <c r="I129" s="1">
        <v>1470.05</v>
      </c>
      <c r="J129" s="1">
        <v>1443.48</v>
      </c>
      <c r="K129" s="1">
        <v>1445.78</v>
      </c>
      <c r="L129" s="1">
        <v>1426.83</v>
      </c>
      <c r="M129" s="1">
        <v>1455.3200000000002</v>
      </c>
      <c r="N129" s="1">
        <v>1411.75</v>
      </c>
      <c r="O129" s="1">
        <v>1386.9472000000001</v>
      </c>
      <c r="P129" s="1">
        <v>1389.0128</v>
      </c>
      <c r="Q129" s="1">
        <v>1396.6112000000001</v>
      </c>
      <c r="R129" s="1">
        <v>1377.9104</v>
      </c>
      <c r="S129" s="1">
        <v>1362.3776</v>
      </c>
      <c r="T129" s="1">
        <v>1348.0927999999999</v>
      </c>
      <c r="U129" s="1">
        <v>1314.4576</v>
      </c>
      <c r="V129" s="1">
        <v>1293.6399999999999</v>
      </c>
      <c r="W129" s="1">
        <v>1271.5232000000001</v>
      </c>
      <c r="X129" s="1">
        <v>1262.7568000000001</v>
      </c>
      <c r="Y129" s="1">
        <v>1269.3920000000001</v>
      </c>
      <c r="Z129" s="1">
        <v>1267.2096000000001</v>
      </c>
    </row>
    <row r="130" spans="1:26" x14ac:dyDescent="0.3">
      <c r="A130" t="s">
        <v>65</v>
      </c>
      <c r="B130">
        <v>42003</v>
      </c>
      <c r="C130" s="1" t="str">
        <f>VLOOKUP($B130,'NIS NAAM GEMEENTE'!$A$2:$B$319, 2, FALSE)</f>
        <v>Berlare</v>
      </c>
      <c r="D130" s="1">
        <v>1726</v>
      </c>
      <c r="E130" s="1">
        <v>1726</v>
      </c>
      <c r="F130" s="1">
        <v>1726</v>
      </c>
      <c r="G130" s="1">
        <v>1726</v>
      </c>
      <c r="H130" s="1">
        <v>1726</v>
      </c>
      <c r="I130" s="1">
        <v>1726</v>
      </c>
      <c r="J130" s="1">
        <v>1726</v>
      </c>
      <c r="K130" s="1">
        <v>1726</v>
      </c>
      <c r="L130" s="1">
        <v>1726</v>
      </c>
      <c r="M130" s="1">
        <v>1726</v>
      </c>
      <c r="N130" s="1">
        <v>1726</v>
      </c>
      <c r="O130" s="1">
        <v>1726</v>
      </c>
      <c r="P130" s="1">
        <v>1726</v>
      </c>
      <c r="Q130" s="1">
        <v>1726</v>
      </c>
      <c r="R130" s="1">
        <v>1726</v>
      </c>
      <c r="S130" s="1">
        <v>1726</v>
      </c>
      <c r="T130" s="1">
        <v>1726</v>
      </c>
      <c r="U130" s="1">
        <v>1726</v>
      </c>
      <c r="V130" s="1">
        <v>1726</v>
      </c>
      <c r="W130" s="1">
        <v>1726</v>
      </c>
      <c r="X130" s="1">
        <v>1726</v>
      </c>
      <c r="Y130" s="1">
        <v>1726</v>
      </c>
      <c r="Z130" s="1">
        <v>1726</v>
      </c>
    </row>
    <row r="131" spans="1:26" x14ac:dyDescent="0.3">
      <c r="A131" t="s">
        <v>66</v>
      </c>
      <c r="B131">
        <v>42003</v>
      </c>
      <c r="C131" s="1" t="str">
        <f>VLOOKUP($B131,'NIS NAAM GEMEENTE'!$A$2:$B$319, 2, FALSE)</f>
        <v>Berlare</v>
      </c>
      <c r="D131" s="1">
        <v>1467.1</v>
      </c>
      <c r="E131" s="1">
        <v>1467.1</v>
      </c>
      <c r="F131" s="1">
        <v>1467.1</v>
      </c>
      <c r="G131" s="1">
        <v>1467.1</v>
      </c>
      <c r="H131" s="1">
        <v>1467.1</v>
      </c>
      <c r="I131" s="1">
        <v>1467.1</v>
      </c>
      <c r="J131" s="1">
        <v>1467.1</v>
      </c>
      <c r="K131" s="1">
        <v>1467.1</v>
      </c>
      <c r="L131" s="1">
        <v>1467.1</v>
      </c>
      <c r="M131" s="1">
        <v>1467.1</v>
      </c>
      <c r="N131" s="1">
        <v>1467.1</v>
      </c>
      <c r="O131" s="1">
        <v>1467.1</v>
      </c>
      <c r="P131" s="1">
        <v>1467.1</v>
      </c>
      <c r="Q131" s="1">
        <v>1467.1</v>
      </c>
      <c r="R131" s="1">
        <v>1467.1</v>
      </c>
      <c r="S131" s="1">
        <v>1467.1</v>
      </c>
      <c r="T131" s="1">
        <v>1467.1</v>
      </c>
      <c r="U131" s="1">
        <v>1467.1</v>
      </c>
      <c r="V131" s="1">
        <v>1467.1</v>
      </c>
      <c r="W131" s="1">
        <v>1467.1</v>
      </c>
      <c r="X131" s="1">
        <v>1467.1</v>
      </c>
      <c r="Y131" s="1">
        <v>1467.1</v>
      </c>
      <c r="Z131" s="1">
        <v>1467.1</v>
      </c>
    </row>
    <row r="132" spans="1:26" x14ac:dyDescent="0.3">
      <c r="A132" t="s">
        <v>62</v>
      </c>
      <c r="B132" s="1">
        <v>24009</v>
      </c>
      <c r="C132" s="1" t="str">
        <f>VLOOKUP($B132,'NIS NAAM GEMEENTE'!$A$2:$B$319, 2, FALSE)</f>
        <v>Bertem</v>
      </c>
      <c r="D132" s="1">
        <v>461.64</v>
      </c>
      <c r="E132" s="1">
        <v>459.18</v>
      </c>
      <c r="F132" s="1">
        <v>458.72</v>
      </c>
      <c r="G132" s="1">
        <v>442.64</v>
      </c>
      <c r="H132" s="1">
        <v>429.8</v>
      </c>
      <c r="I132" s="1">
        <v>445.56</v>
      </c>
      <c r="J132" s="1">
        <v>436.61</v>
      </c>
      <c r="K132" s="1">
        <v>439.56</v>
      </c>
      <c r="L132" s="1">
        <v>429.45</v>
      </c>
      <c r="M132" s="1">
        <v>418.18</v>
      </c>
      <c r="N132" s="1">
        <v>435.90999999999997</v>
      </c>
      <c r="O132" s="1">
        <v>441.20830508474575</v>
      </c>
      <c r="P132" s="1">
        <v>441.20830508474575</v>
      </c>
      <c r="Q132" s="1">
        <v>434.54016949152543</v>
      </c>
      <c r="R132" s="1">
        <v>418.98118644067796</v>
      </c>
      <c r="S132" s="1">
        <v>400.08813559322033</v>
      </c>
      <c r="T132" s="1">
        <v>392.30864406779659</v>
      </c>
      <c r="U132" s="1">
        <v>396.75406779661017</v>
      </c>
      <c r="V132" s="1">
        <v>393.42</v>
      </c>
      <c r="W132" s="1">
        <v>386.75186440677965</v>
      </c>
      <c r="X132" s="1">
        <v>388.97457627118644</v>
      </c>
      <c r="Y132" s="1">
        <v>401.19949152542375</v>
      </c>
      <c r="Z132" s="1">
        <v>414.53576271186444</v>
      </c>
    </row>
    <row r="133" spans="1:26" x14ac:dyDescent="0.3">
      <c r="A133" t="s">
        <v>63</v>
      </c>
      <c r="B133" s="1">
        <v>24009</v>
      </c>
      <c r="C133" s="1" t="str">
        <f>VLOOKUP($B133,'NIS NAAM GEMEENTE'!$A$2:$B$319, 2, FALSE)</f>
        <v>Bertem</v>
      </c>
      <c r="D133" s="1">
        <v>578</v>
      </c>
      <c r="E133" s="1">
        <v>583</v>
      </c>
      <c r="F133" s="1">
        <v>602</v>
      </c>
      <c r="G133" s="1">
        <v>611</v>
      </c>
      <c r="H133" s="1">
        <v>621</v>
      </c>
      <c r="I133" s="1">
        <v>636</v>
      </c>
      <c r="J133" s="1">
        <v>648</v>
      </c>
      <c r="K133" s="1">
        <v>668</v>
      </c>
      <c r="L133" s="1">
        <v>646</v>
      </c>
      <c r="M133" s="1">
        <v>632</v>
      </c>
      <c r="N133" s="1">
        <v>627</v>
      </c>
      <c r="O133" s="1">
        <v>625</v>
      </c>
      <c r="P133" s="1">
        <v>644</v>
      </c>
      <c r="Q133" s="1">
        <v>640</v>
      </c>
      <c r="R133" s="1">
        <v>657</v>
      </c>
      <c r="S133" s="1">
        <v>669</v>
      </c>
      <c r="T133" s="1">
        <v>684</v>
      </c>
      <c r="U133" s="1">
        <v>678</v>
      </c>
      <c r="V133" s="1">
        <v>668</v>
      </c>
      <c r="W133" s="1">
        <v>658</v>
      </c>
      <c r="X133" s="1">
        <v>645</v>
      </c>
      <c r="Y133" s="1">
        <v>627</v>
      </c>
      <c r="Z133">
        <v>614</v>
      </c>
    </row>
    <row r="134" spans="1:26" x14ac:dyDescent="0.3">
      <c r="A134" t="s">
        <v>64</v>
      </c>
      <c r="B134" s="1">
        <v>24009</v>
      </c>
      <c r="C134" s="1" t="str">
        <f>VLOOKUP($B134,'NIS NAAM GEMEENTE'!$A$2:$B$319, 2, FALSE)</f>
        <v>Bertem</v>
      </c>
      <c r="D134" s="1">
        <v>1039.6399999999999</v>
      </c>
      <c r="E134" s="1">
        <v>1042.18</v>
      </c>
      <c r="F134" s="1">
        <v>1060.72</v>
      </c>
      <c r="G134" s="1">
        <v>1053.6399999999999</v>
      </c>
      <c r="H134" s="1">
        <v>1050.8</v>
      </c>
      <c r="I134" s="1">
        <v>1081.56</v>
      </c>
      <c r="J134" s="1">
        <v>1084.6100000000001</v>
      </c>
      <c r="K134" s="1">
        <v>1107.56</v>
      </c>
      <c r="L134" s="1">
        <v>1075.45</v>
      </c>
      <c r="M134" s="1">
        <v>1050.18</v>
      </c>
      <c r="N134" s="1">
        <v>1062.9099999999999</v>
      </c>
      <c r="O134" s="1">
        <v>1066.2083050847457</v>
      </c>
      <c r="P134" s="1">
        <v>1085.2083050847457</v>
      </c>
      <c r="Q134" s="1">
        <v>1074.5401694915254</v>
      </c>
      <c r="R134" s="1">
        <v>1075.9811864406779</v>
      </c>
      <c r="S134" s="1">
        <v>1069.0881355932204</v>
      </c>
      <c r="T134" s="1">
        <v>1076.3086440677966</v>
      </c>
      <c r="U134" s="1">
        <v>1074.7540677966101</v>
      </c>
      <c r="V134" s="1">
        <v>1061.42</v>
      </c>
      <c r="W134" s="1">
        <v>1044.7518644067795</v>
      </c>
      <c r="X134" s="1">
        <v>1033.9745762711864</v>
      </c>
      <c r="Y134" s="1">
        <v>1028.1994915254238</v>
      </c>
      <c r="Z134" s="1">
        <v>1028.5357627118644</v>
      </c>
    </row>
    <row r="135" spans="1:26" x14ac:dyDescent="0.3">
      <c r="A135" t="s">
        <v>65</v>
      </c>
      <c r="B135">
        <v>24009</v>
      </c>
      <c r="C135" s="1" t="str">
        <f>VLOOKUP($B135,'NIS NAAM GEMEENTE'!$A$2:$B$319, 2, FALSE)</f>
        <v>Bertem</v>
      </c>
      <c r="D135" s="1">
        <v>1317.6470588235295</v>
      </c>
      <c r="E135" s="1">
        <v>1317.6470588235295</v>
      </c>
      <c r="F135" s="1">
        <v>1317.6470588235295</v>
      </c>
      <c r="G135" s="1">
        <v>1317.6470588235295</v>
      </c>
      <c r="H135" s="1">
        <v>1317.6470588235295</v>
      </c>
      <c r="I135" s="1">
        <v>1317.6470588235295</v>
      </c>
      <c r="J135" s="1">
        <v>1317.6470588235295</v>
      </c>
      <c r="K135" s="1">
        <v>1317.6470588235295</v>
      </c>
      <c r="L135" s="1">
        <v>1317.6470588235295</v>
      </c>
      <c r="M135" s="1">
        <v>1317.6470588235295</v>
      </c>
      <c r="N135" s="1">
        <v>1317.6470588235295</v>
      </c>
      <c r="O135" s="1">
        <v>1317.6470588235295</v>
      </c>
      <c r="P135" s="1">
        <v>1317.6470588235295</v>
      </c>
      <c r="Q135" s="1">
        <v>1317.6470588235295</v>
      </c>
      <c r="R135" s="1">
        <v>1317.6470588235295</v>
      </c>
      <c r="S135" s="1">
        <v>1317.6470588235295</v>
      </c>
      <c r="T135" s="1">
        <v>1317.6470588235295</v>
      </c>
      <c r="U135" s="1">
        <v>1317.6470588235295</v>
      </c>
      <c r="V135" s="1">
        <v>1317.6470588235295</v>
      </c>
      <c r="W135" s="1">
        <v>1317.6470588235295</v>
      </c>
      <c r="X135" s="1">
        <v>1317.6470588235295</v>
      </c>
      <c r="Y135" s="1">
        <v>1317.64705882353</v>
      </c>
      <c r="Z135" s="1">
        <v>1317.64705882353</v>
      </c>
    </row>
    <row r="136" spans="1:26" x14ac:dyDescent="0.3">
      <c r="A136" t="s">
        <v>66</v>
      </c>
      <c r="B136">
        <v>24009</v>
      </c>
      <c r="C136" s="1" t="str">
        <f>VLOOKUP($B136,'NIS NAAM GEMEENTE'!$A$2:$B$319, 2, FALSE)</f>
        <v>Bertem</v>
      </c>
      <c r="D136" s="1">
        <v>1120</v>
      </c>
      <c r="E136" s="1">
        <v>1120</v>
      </c>
      <c r="F136" s="1">
        <v>1120</v>
      </c>
      <c r="G136" s="1">
        <v>1120</v>
      </c>
      <c r="H136" s="1">
        <v>1120</v>
      </c>
      <c r="I136" s="1">
        <v>1120</v>
      </c>
      <c r="J136" s="1">
        <v>1120</v>
      </c>
      <c r="K136" s="1">
        <v>1120</v>
      </c>
      <c r="L136" s="1">
        <v>1120</v>
      </c>
      <c r="M136" s="1">
        <v>1120</v>
      </c>
      <c r="N136" s="1">
        <v>1120</v>
      </c>
      <c r="O136" s="1">
        <v>1120</v>
      </c>
      <c r="P136" s="1">
        <v>1120</v>
      </c>
      <c r="Q136" s="1">
        <v>1120</v>
      </c>
      <c r="R136" s="1">
        <v>1120</v>
      </c>
      <c r="S136" s="1">
        <v>1120</v>
      </c>
      <c r="T136" s="1">
        <v>1120</v>
      </c>
      <c r="U136" s="1">
        <v>1120</v>
      </c>
      <c r="V136" s="1">
        <v>1120</v>
      </c>
      <c r="W136" s="1">
        <v>1120</v>
      </c>
      <c r="X136" s="1">
        <v>1120</v>
      </c>
      <c r="Y136" s="1">
        <v>1120</v>
      </c>
      <c r="Z136" s="1">
        <v>1120</v>
      </c>
    </row>
    <row r="137" spans="1:26" x14ac:dyDescent="0.3">
      <c r="A137" t="s">
        <v>62</v>
      </c>
      <c r="B137" s="1">
        <v>23009</v>
      </c>
      <c r="C137" s="1" t="str">
        <f>VLOOKUP($B137,'NIS NAAM GEMEENTE'!$A$2:$B$319, 2, FALSE)</f>
        <v>Bever</v>
      </c>
      <c r="D137" s="1">
        <v>172.6</v>
      </c>
      <c r="E137" s="1">
        <v>200.36</v>
      </c>
      <c r="F137" s="1">
        <v>194.25</v>
      </c>
      <c r="G137" s="1">
        <v>194.17</v>
      </c>
      <c r="H137" s="1">
        <v>185.52</v>
      </c>
      <c r="I137" s="1">
        <v>182.52</v>
      </c>
      <c r="J137" s="1">
        <v>168.06</v>
      </c>
      <c r="K137" s="1">
        <v>178.17</v>
      </c>
      <c r="L137" s="1">
        <v>157.25</v>
      </c>
      <c r="M137" s="1">
        <v>157.33000000000001</v>
      </c>
      <c r="N137" s="1">
        <v>159.25</v>
      </c>
      <c r="O137" s="1">
        <v>155.91166666666666</v>
      </c>
      <c r="P137" s="1">
        <v>150.30333333333334</v>
      </c>
      <c r="Q137" s="1">
        <v>146.93833333333333</v>
      </c>
      <c r="R137" s="1">
        <v>144.69499999999999</v>
      </c>
      <c r="S137" s="1">
        <v>142.45166666666665</v>
      </c>
      <c r="T137" s="1">
        <v>140.20833333333334</v>
      </c>
      <c r="U137" s="1">
        <v>139.08666666666667</v>
      </c>
      <c r="V137" s="1">
        <v>141.33000000000001</v>
      </c>
      <c r="W137" s="1">
        <v>143.57333333333332</v>
      </c>
      <c r="X137" s="1">
        <v>142.45166666666665</v>
      </c>
      <c r="Y137" s="1">
        <v>143.57333333333332</v>
      </c>
      <c r="Z137" s="1">
        <v>141.33000000000001</v>
      </c>
    </row>
    <row r="138" spans="1:26" x14ac:dyDescent="0.3">
      <c r="A138" t="s">
        <v>63</v>
      </c>
      <c r="B138" s="1">
        <v>23009</v>
      </c>
      <c r="C138" s="1" t="str">
        <f>VLOOKUP($B138,'NIS NAAM GEMEENTE'!$A$2:$B$319, 2, FALSE)</f>
        <v>Bever</v>
      </c>
      <c r="D138" s="1">
        <v>245</v>
      </c>
      <c r="E138" s="1">
        <v>258</v>
      </c>
      <c r="F138" s="1">
        <v>253</v>
      </c>
      <c r="G138" s="1">
        <v>270</v>
      </c>
      <c r="H138" s="1">
        <v>263</v>
      </c>
      <c r="I138" s="1">
        <v>274</v>
      </c>
      <c r="J138" s="1">
        <v>272</v>
      </c>
      <c r="K138" s="1">
        <v>269</v>
      </c>
      <c r="L138" s="1">
        <v>277</v>
      </c>
      <c r="M138" s="1">
        <v>252</v>
      </c>
      <c r="N138" s="1">
        <v>244</v>
      </c>
      <c r="O138" s="1">
        <v>240</v>
      </c>
      <c r="P138" s="1">
        <v>242</v>
      </c>
      <c r="Q138" s="1">
        <v>241</v>
      </c>
      <c r="R138" s="1">
        <v>237</v>
      </c>
      <c r="S138" s="1">
        <v>234</v>
      </c>
      <c r="T138" s="1">
        <v>230</v>
      </c>
      <c r="U138" s="1">
        <v>226</v>
      </c>
      <c r="V138" s="1">
        <v>220</v>
      </c>
      <c r="W138" s="1">
        <v>214</v>
      </c>
      <c r="X138" s="1">
        <v>213</v>
      </c>
      <c r="Y138" s="1">
        <v>211</v>
      </c>
      <c r="Z138">
        <v>211</v>
      </c>
    </row>
    <row r="139" spans="1:26" x14ac:dyDescent="0.3">
      <c r="A139" t="s">
        <v>64</v>
      </c>
      <c r="B139" s="1">
        <v>23009</v>
      </c>
      <c r="C139" s="1" t="str">
        <f>VLOOKUP($B139,'NIS NAAM GEMEENTE'!$A$2:$B$319, 2, FALSE)</f>
        <v>Bever</v>
      </c>
      <c r="D139" s="1">
        <v>417.6</v>
      </c>
      <c r="E139" s="1">
        <v>458.36</v>
      </c>
      <c r="F139" s="1">
        <v>447.25</v>
      </c>
      <c r="G139" s="1">
        <v>464.16999999999996</v>
      </c>
      <c r="H139" s="1">
        <v>448.52</v>
      </c>
      <c r="I139" s="1">
        <v>456.52</v>
      </c>
      <c r="J139" s="1">
        <v>440.06</v>
      </c>
      <c r="K139" s="1">
        <v>447.16999999999996</v>
      </c>
      <c r="L139" s="1">
        <v>434.25</v>
      </c>
      <c r="M139" s="1">
        <v>409.33000000000004</v>
      </c>
      <c r="N139" s="1">
        <v>403.25</v>
      </c>
      <c r="O139" s="1">
        <v>395.91166666666663</v>
      </c>
      <c r="P139" s="1">
        <v>392.30333333333334</v>
      </c>
      <c r="Q139" s="1">
        <v>387.93833333333333</v>
      </c>
      <c r="R139" s="1">
        <v>381.69499999999999</v>
      </c>
      <c r="S139" s="1">
        <v>376.45166666666665</v>
      </c>
      <c r="T139" s="1">
        <v>370.20833333333337</v>
      </c>
      <c r="U139" s="1">
        <v>365.0866666666667</v>
      </c>
      <c r="V139" s="1">
        <v>361.33000000000004</v>
      </c>
      <c r="W139" s="1">
        <v>357.57333333333332</v>
      </c>
      <c r="X139" s="1">
        <v>355.45166666666665</v>
      </c>
      <c r="Y139" s="1">
        <v>354.57333333333332</v>
      </c>
      <c r="Z139" s="1">
        <v>352.33000000000004</v>
      </c>
    </row>
    <row r="140" spans="1:26" x14ac:dyDescent="0.3">
      <c r="A140" t="s">
        <v>65</v>
      </c>
      <c r="B140">
        <v>23009</v>
      </c>
      <c r="C140" s="1" t="str">
        <f>VLOOKUP($B140,'NIS NAAM GEMEENTE'!$A$2:$B$319, 2, FALSE)</f>
        <v>Bever</v>
      </c>
      <c r="D140" s="1">
        <v>484</v>
      </c>
      <c r="E140" s="1">
        <v>484</v>
      </c>
      <c r="F140" s="1">
        <v>484</v>
      </c>
      <c r="G140" s="1">
        <v>484</v>
      </c>
      <c r="H140" s="1">
        <v>484</v>
      </c>
      <c r="I140" s="1">
        <v>484</v>
      </c>
      <c r="J140" s="1">
        <v>484</v>
      </c>
      <c r="K140" s="1">
        <v>484</v>
      </c>
      <c r="L140" s="1">
        <v>484</v>
      </c>
      <c r="M140" s="1">
        <v>484</v>
      </c>
      <c r="N140" s="1">
        <v>484</v>
      </c>
      <c r="O140" s="1">
        <v>484</v>
      </c>
      <c r="P140" s="1">
        <v>484</v>
      </c>
      <c r="Q140" s="1">
        <v>484</v>
      </c>
      <c r="R140" s="1">
        <v>484</v>
      </c>
      <c r="S140" s="1">
        <v>484</v>
      </c>
      <c r="T140" s="1">
        <v>484</v>
      </c>
      <c r="U140" s="1">
        <v>484</v>
      </c>
      <c r="V140" s="1">
        <v>484</v>
      </c>
      <c r="W140" s="1">
        <v>484</v>
      </c>
      <c r="X140" s="1">
        <v>484</v>
      </c>
      <c r="Y140" s="1">
        <v>484</v>
      </c>
      <c r="Z140" s="1">
        <v>484</v>
      </c>
    </row>
    <row r="141" spans="1:26" x14ac:dyDescent="0.3">
      <c r="A141" t="s">
        <v>66</v>
      </c>
      <c r="B141">
        <v>23009</v>
      </c>
      <c r="C141" s="1" t="str">
        <f>VLOOKUP($B141,'NIS NAAM GEMEENTE'!$A$2:$B$319, 2, FALSE)</f>
        <v>Bever</v>
      </c>
      <c r="D141" s="1">
        <v>411.4</v>
      </c>
      <c r="E141" s="1">
        <v>411.4</v>
      </c>
      <c r="F141" s="1">
        <v>411.4</v>
      </c>
      <c r="G141" s="1">
        <v>411.4</v>
      </c>
      <c r="H141" s="1">
        <v>411.4</v>
      </c>
      <c r="I141" s="1">
        <v>411.4</v>
      </c>
      <c r="J141" s="1">
        <v>411.4</v>
      </c>
      <c r="K141" s="1">
        <v>411.4</v>
      </c>
      <c r="L141" s="1">
        <v>411.4</v>
      </c>
      <c r="M141" s="1">
        <v>411.4</v>
      </c>
      <c r="N141" s="1">
        <v>411.4</v>
      </c>
      <c r="O141" s="1">
        <v>411.4</v>
      </c>
      <c r="P141" s="1">
        <v>411.4</v>
      </c>
      <c r="Q141" s="1">
        <v>411.4</v>
      </c>
      <c r="R141" s="1">
        <v>411.4</v>
      </c>
      <c r="S141" s="1">
        <v>411.4</v>
      </c>
      <c r="T141" s="1">
        <v>411.4</v>
      </c>
      <c r="U141" s="1">
        <v>411.4</v>
      </c>
      <c r="V141" s="1">
        <v>411.4</v>
      </c>
      <c r="W141" s="1">
        <v>411.4</v>
      </c>
      <c r="X141" s="1">
        <v>411.4</v>
      </c>
      <c r="Y141" s="1">
        <v>411.4</v>
      </c>
      <c r="Z141" s="1">
        <v>411.4</v>
      </c>
    </row>
    <row r="142" spans="1:26" x14ac:dyDescent="0.3">
      <c r="A142" t="s">
        <v>62</v>
      </c>
      <c r="B142" s="1">
        <v>46003</v>
      </c>
      <c r="C142" s="1" t="str">
        <f>VLOOKUP($B142,'NIS NAAM GEMEENTE'!$A$2:$B$319, 2, FALSE)</f>
        <v>Beveren</v>
      </c>
      <c r="D142" s="1">
        <v>2079.9499999999998</v>
      </c>
      <c r="E142" s="1">
        <v>2082.2600000000002</v>
      </c>
      <c r="F142" s="1">
        <v>2148.0300000000002</v>
      </c>
      <c r="G142" s="1">
        <v>2219.36</v>
      </c>
      <c r="H142" s="1">
        <v>2166.35</v>
      </c>
      <c r="I142" s="1">
        <v>2229.3000000000002</v>
      </c>
      <c r="J142" s="1">
        <v>2183.62</v>
      </c>
      <c r="K142" s="1">
        <v>2116.4299999999998</v>
      </c>
      <c r="L142" s="1">
        <v>2111.16</v>
      </c>
      <c r="M142" s="1">
        <v>2149.4899999999998</v>
      </c>
      <c r="N142" s="1">
        <v>2112.56</v>
      </c>
      <c r="O142" s="1">
        <v>2091.5232179341656</v>
      </c>
      <c r="P142" s="1">
        <v>2073.7135471055617</v>
      </c>
      <c r="Q142" s="1">
        <v>2011.3796992054483</v>
      </c>
      <c r="R142" s="1">
        <v>2018.0583257661747</v>
      </c>
      <c r="S142" s="1">
        <v>2005.8141770715097</v>
      </c>
      <c r="T142" s="1">
        <v>1981.3258796821792</v>
      </c>
      <c r="U142" s="1">
        <v>1974.6472531214529</v>
      </c>
      <c r="V142" s="1">
        <v>1961.29</v>
      </c>
      <c r="W142" s="1">
        <v>1967.9686265607265</v>
      </c>
      <c r="X142" s="1">
        <v>1955.7244778660613</v>
      </c>
      <c r="Y142" s="1">
        <v>1970.1948354143019</v>
      </c>
      <c r="Z142" s="1">
        <v>1975.7603575482406</v>
      </c>
    </row>
    <row r="143" spans="1:26" x14ac:dyDescent="0.3">
      <c r="A143" t="s">
        <v>63</v>
      </c>
      <c r="B143" s="1">
        <v>46003</v>
      </c>
      <c r="C143" s="1" t="str">
        <f>VLOOKUP($B143,'NIS NAAM GEMEENTE'!$A$2:$B$319, 2, FALSE)</f>
        <v>Beveren</v>
      </c>
      <c r="D143" s="1">
        <v>2936</v>
      </c>
      <c r="E143" s="1">
        <v>2875</v>
      </c>
      <c r="F143" s="1">
        <v>2896</v>
      </c>
      <c r="G143" s="1">
        <v>2924</v>
      </c>
      <c r="H143" s="1">
        <v>3015</v>
      </c>
      <c r="I143" s="1">
        <v>3053</v>
      </c>
      <c r="J143" s="1">
        <v>3202</v>
      </c>
      <c r="K143" s="1">
        <v>3316</v>
      </c>
      <c r="L143" s="1">
        <v>3386</v>
      </c>
      <c r="M143" s="1">
        <v>3427</v>
      </c>
      <c r="N143" s="1">
        <v>3412</v>
      </c>
      <c r="O143" s="1">
        <v>3469</v>
      </c>
      <c r="P143" s="1">
        <v>3469</v>
      </c>
      <c r="Q143" s="1">
        <v>3447</v>
      </c>
      <c r="R143" s="1">
        <v>3394</v>
      </c>
      <c r="S143" s="1">
        <v>3356</v>
      </c>
      <c r="T143" s="1">
        <v>3345</v>
      </c>
      <c r="U143" s="1">
        <v>3313</v>
      </c>
      <c r="V143" s="1">
        <v>3282</v>
      </c>
      <c r="W143" s="1">
        <v>3222</v>
      </c>
      <c r="X143" s="1">
        <v>3223</v>
      </c>
      <c r="Y143" s="1">
        <v>3201</v>
      </c>
      <c r="Z143">
        <v>3182</v>
      </c>
    </row>
    <row r="144" spans="1:26" x14ac:dyDescent="0.3">
      <c r="A144" t="s">
        <v>64</v>
      </c>
      <c r="B144" s="1">
        <v>46003</v>
      </c>
      <c r="C144" s="1" t="str">
        <f>VLOOKUP($B144,'NIS NAAM GEMEENTE'!$A$2:$B$319, 2, FALSE)</f>
        <v>Beveren</v>
      </c>
      <c r="D144" s="1">
        <v>5015.95</v>
      </c>
      <c r="E144" s="1">
        <v>4957.26</v>
      </c>
      <c r="F144" s="1">
        <v>5044.0300000000007</v>
      </c>
      <c r="G144" s="1">
        <v>5143.3600000000006</v>
      </c>
      <c r="H144" s="1">
        <v>5181.3500000000004</v>
      </c>
      <c r="I144" s="1">
        <v>5282.3</v>
      </c>
      <c r="J144" s="1">
        <v>5385.62</v>
      </c>
      <c r="K144" s="1">
        <v>5432.43</v>
      </c>
      <c r="L144" s="1">
        <v>5497.16</v>
      </c>
      <c r="M144" s="1">
        <v>5576.49</v>
      </c>
      <c r="N144" s="1">
        <v>5524.5599999999995</v>
      </c>
      <c r="O144" s="1">
        <v>5560.5232179341656</v>
      </c>
      <c r="P144" s="1">
        <v>5542.7135471055617</v>
      </c>
      <c r="Q144" s="1">
        <v>5458.3796992054486</v>
      </c>
      <c r="R144" s="1">
        <v>5412.0583257661747</v>
      </c>
      <c r="S144" s="1">
        <v>5361.8141770715101</v>
      </c>
      <c r="T144" s="1">
        <v>5326.3258796821792</v>
      </c>
      <c r="U144" s="1">
        <v>5287.6472531214531</v>
      </c>
      <c r="V144" s="1">
        <v>5243.29</v>
      </c>
      <c r="W144" s="1">
        <v>5189.968626560727</v>
      </c>
      <c r="X144" s="1">
        <v>5178.7244778660615</v>
      </c>
      <c r="Y144" s="1">
        <v>5171.1948354143024</v>
      </c>
      <c r="Z144" s="1">
        <v>5157.7603575482408</v>
      </c>
    </row>
    <row r="145" spans="1:26" x14ac:dyDescent="0.3">
      <c r="A145" t="s">
        <v>65</v>
      </c>
      <c r="B145">
        <v>46003</v>
      </c>
      <c r="C145" s="1" t="str">
        <f>VLOOKUP($B145,'NIS NAAM GEMEENTE'!$A$2:$B$319, 2, FALSE)</f>
        <v>Beveren</v>
      </c>
      <c r="D145" s="1">
        <v>6298</v>
      </c>
      <c r="E145" s="1">
        <v>6298</v>
      </c>
      <c r="F145" s="1">
        <v>6298</v>
      </c>
      <c r="G145" s="1">
        <v>6298</v>
      </c>
      <c r="H145" s="1">
        <v>6298</v>
      </c>
      <c r="I145" s="1">
        <v>6298</v>
      </c>
      <c r="J145" s="1">
        <v>6298</v>
      </c>
      <c r="K145" s="1">
        <v>6298</v>
      </c>
      <c r="L145" s="1">
        <v>6298</v>
      </c>
      <c r="M145" s="1">
        <v>6298</v>
      </c>
      <c r="N145" s="1">
        <v>6298</v>
      </c>
      <c r="O145" s="1">
        <v>6298</v>
      </c>
      <c r="P145" s="1">
        <v>6298</v>
      </c>
      <c r="Q145" s="1">
        <v>6298</v>
      </c>
      <c r="R145" s="1">
        <v>6298</v>
      </c>
      <c r="S145" s="1">
        <v>6298</v>
      </c>
      <c r="T145" s="1">
        <v>6298</v>
      </c>
      <c r="U145" s="1">
        <v>6298</v>
      </c>
      <c r="V145" s="1">
        <v>6298</v>
      </c>
      <c r="W145" s="1">
        <v>6298</v>
      </c>
      <c r="X145" s="1">
        <v>6298</v>
      </c>
      <c r="Y145" s="1">
        <v>6298</v>
      </c>
      <c r="Z145" s="1">
        <v>6298</v>
      </c>
    </row>
    <row r="146" spans="1:26" x14ac:dyDescent="0.3">
      <c r="A146" t="s">
        <v>66</v>
      </c>
      <c r="B146">
        <v>46003</v>
      </c>
      <c r="C146" s="1" t="str">
        <f>VLOOKUP($B146,'NIS NAAM GEMEENTE'!$A$2:$B$319, 2, FALSE)</f>
        <v>Beveren</v>
      </c>
      <c r="D146" s="1">
        <v>5353.3</v>
      </c>
      <c r="E146" s="1">
        <v>5353.3</v>
      </c>
      <c r="F146" s="1">
        <v>5353.3</v>
      </c>
      <c r="G146" s="1">
        <v>5353.3</v>
      </c>
      <c r="H146" s="1">
        <v>5353.3</v>
      </c>
      <c r="I146" s="1">
        <v>5353.3</v>
      </c>
      <c r="J146" s="1">
        <v>5353.3</v>
      </c>
      <c r="K146" s="1">
        <v>5353.3</v>
      </c>
      <c r="L146" s="1">
        <v>5353.3</v>
      </c>
      <c r="M146" s="1">
        <v>5353.3</v>
      </c>
      <c r="N146" s="1">
        <v>5353.3</v>
      </c>
      <c r="O146" s="1">
        <v>5353.3</v>
      </c>
      <c r="P146" s="1">
        <v>5353.3</v>
      </c>
      <c r="Q146" s="1">
        <v>5353.3</v>
      </c>
      <c r="R146" s="1">
        <v>5353.3</v>
      </c>
      <c r="S146" s="1">
        <v>5353.3</v>
      </c>
      <c r="T146" s="1">
        <v>5353.3</v>
      </c>
      <c r="U146" s="1">
        <v>5353.3</v>
      </c>
      <c r="V146" s="1">
        <v>5353.3</v>
      </c>
      <c r="W146" s="1">
        <v>5353.3</v>
      </c>
      <c r="X146" s="1">
        <v>5353.3</v>
      </c>
      <c r="Y146" s="1">
        <v>5353.3</v>
      </c>
      <c r="Z146" s="1">
        <v>5353.3</v>
      </c>
    </row>
    <row r="147" spans="1:26" x14ac:dyDescent="0.3">
      <c r="A147" t="s">
        <v>62</v>
      </c>
      <c r="B147" s="1">
        <v>24011</v>
      </c>
      <c r="C147" s="1" t="str">
        <f>VLOOKUP($B147,'NIS NAAM GEMEENTE'!$A$2:$B$319, 2, FALSE)</f>
        <v>Bierbeek</v>
      </c>
      <c r="D147" s="1">
        <v>460.90999999999997</v>
      </c>
      <c r="E147" s="1">
        <v>476.67</v>
      </c>
      <c r="F147" s="1">
        <v>452.34</v>
      </c>
      <c r="G147" s="1">
        <v>478.32</v>
      </c>
      <c r="H147" s="1">
        <v>453.53</v>
      </c>
      <c r="I147" s="1">
        <v>449.56</v>
      </c>
      <c r="J147" s="1">
        <v>451.88</v>
      </c>
      <c r="K147" s="1">
        <v>429.1</v>
      </c>
      <c r="L147" s="1">
        <v>400.93</v>
      </c>
      <c r="M147" s="1">
        <v>395.69</v>
      </c>
      <c r="N147" s="1">
        <v>375.77</v>
      </c>
      <c r="O147" s="1">
        <v>338.43586206896555</v>
      </c>
      <c r="P147" s="1">
        <v>332.86948275862068</v>
      </c>
      <c r="Q147" s="1">
        <v>319.5101724137931</v>
      </c>
      <c r="R147" s="1">
        <v>310.60396551724136</v>
      </c>
      <c r="S147" s="1">
        <v>308.37741379310347</v>
      </c>
      <c r="T147" s="1">
        <v>316.17034482758618</v>
      </c>
      <c r="U147" s="1">
        <v>321.73672413793105</v>
      </c>
      <c r="V147" s="1">
        <v>322.85000000000002</v>
      </c>
      <c r="W147" s="1">
        <v>325.07655172413791</v>
      </c>
      <c r="X147" s="1">
        <v>325.07655172413791</v>
      </c>
      <c r="Y147" s="1">
        <v>329.52965517241381</v>
      </c>
      <c r="Z147" s="1">
        <v>336.2093103448276</v>
      </c>
    </row>
    <row r="148" spans="1:26" x14ac:dyDescent="0.3">
      <c r="A148" t="s">
        <v>63</v>
      </c>
      <c r="B148" s="1">
        <v>24011</v>
      </c>
      <c r="C148" s="1" t="str">
        <f>VLOOKUP($B148,'NIS NAAM GEMEENTE'!$A$2:$B$319, 2, FALSE)</f>
        <v>Bierbeek</v>
      </c>
      <c r="D148" s="1">
        <v>628</v>
      </c>
      <c r="E148" s="1">
        <v>651</v>
      </c>
      <c r="F148" s="1">
        <v>643</v>
      </c>
      <c r="G148" s="1">
        <v>635</v>
      </c>
      <c r="H148" s="1">
        <v>628</v>
      </c>
      <c r="I148" s="1">
        <v>638</v>
      </c>
      <c r="J148" s="1">
        <v>646</v>
      </c>
      <c r="K148" s="1">
        <v>683</v>
      </c>
      <c r="L148" s="1">
        <v>668</v>
      </c>
      <c r="M148" s="1">
        <v>660</v>
      </c>
      <c r="N148" s="1">
        <v>646</v>
      </c>
      <c r="O148" s="1">
        <v>636</v>
      </c>
      <c r="P148" s="1">
        <v>620</v>
      </c>
      <c r="Q148" s="1">
        <v>575</v>
      </c>
      <c r="R148" s="1">
        <v>557</v>
      </c>
      <c r="S148" s="1">
        <v>528</v>
      </c>
      <c r="T148" s="1">
        <v>509</v>
      </c>
      <c r="U148" s="1">
        <v>474</v>
      </c>
      <c r="V148" s="1">
        <v>469</v>
      </c>
      <c r="W148" s="1">
        <v>459</v>
      </c>
      <c r="X148" s="1">
        <v>459</v>
      </c>
      <c r="Y148" s="1">
        <v>458</v>
      </c>
      <c r="Z148">
        <v>461</v>
      </c>
    </row>
    <row r="149" spans="1:26" x14ac:dyDescent="0.3">
      <c r="A149" t="s">
        <v>64</v>
      </c>
      <c r="B149" s="1">
        <v>24011</v>
      </c>
      <c r="C149" s="1" t="str">
        <f>VLOOKUP($B149,'NIS NAAM GEMEENTE'!$A$2:$B$319, 2, FALSE)</f>
        <v>Bierbeek</v>
      </c>
      <c r="D149" s="1">
        <v>1088.9099999999999</v>
      </c>
      <c r="E149" s="1">
        <v>1127.67</v>
      </c>
      <c r="F149" s="1">
        <v>1095.3399999999999</v>
      </c>
      <c r="G149" s="1">
        <v>1113.32</v>
      </c>
      <c r="H149" s="1">
        <v>1081.53</v>
      </c>
      <c r="I149" s="1">
        <v>1087.56</v>
      </c>
      <c r="J149" s="1">
        <v>1097.8800000000001</v>
      </c>
      <c r="K149" s="1">
        <v>1112.0999999999999</v>
      </c>
      <c r="L149" s="1">
        <v>1068.93</v>
      </c>
      <c r="M149" s="1">
        <v>1055.69</v>
      </c>
      <c r="N149" s="1">
        <v>1021.77</v>
      </c>
      <c r="O149" s="1">
        <v>974.43586206896555</v>
      </c>
      <c r="P149" s="1">
        <v>952.86948275862073</v>
      </c>
      <c r="Q149" s="1">
        <v>894.51017241379304</v>
      </c>
      <c r="R149" s="1">
        <v>867.60396551724136</v>
      </c>
      <c r="S149" s="1">
        <v>836.37741379310341</v>
      </c>
      <c r="T149" s="1">
        <v>825.17034482758618</v>
      </c>
      <c r="U149" s="1">
        <v>795.73672413793111</v>
      </c>
      <c r="V149" s="1">
        <v>791.85</v>
      </c>
      <c r="W149" s="1">
        <v>784.07655172413797</v>
      </c>
      <c r="X149" s="1">
        <v>784.07655172413797</v>
      </c>
      <c r="Y149" s="1">
        <v>787.52965517241387</v>
      </c>
      <c r="Z149" s="1">
        <v>797.2093103448276</v>
      </c>
    </row>
    <row r="150" spans="1:26" x14ac:dyDescent="0.3">
      <c r="A150" t="s">
        <v>65</v>
      </c>
      <c r="B150">
        <v>24011</v>
      </c>
      <c r="C150" s="1" t="str">
        <f>VLOOKUP($B150,'NIS NAAM GEMEENTE'!$A$2:$B$319, 2, FALSE)</f>
        <v>Bierbeek</v>
      </c>
      <c r="D150" s="1">
        <v>1276</v>
      </c>
      <c r="E150" s="1">
        <v>1276</v>
      </c>
      <c r="F150" s="1">
        <v>1276</v>
      </c>
      <c r="G150" s="1">
        <v>1276</v>
      </c>
      <c r="H150" s="1">
        <v>1276</v>
      </c>
      <c r="I150" s="1">
        <v>1276</v>
      </c>
      <c r="J150" s="1">
        <v>1276</v>
      </c>
      <c r="K150" s="1">
        <v>1276</v>
      </c>
      <c r="L150" s="1">
        <v>1276</v>
      </c>
      <c r="M150" s="1">
        <v>1276</v>
      </c>
      <c r="N150" s="1">
        <v>1276</v>
      </c>
      <c r="O150" s="1">
        <v>1276</v>
      </c>
      <c r="P150" s="1">
        <v>1276</v>
      </c>
      <c r="Q150" s="1">
        <v>1276</v>
      </c>
      <c r="R150" s="1">
        <v>1276</v>
      </c>
      <c r="S150" s="1">
        <v>1276</v>
      </c>
      <c r="T150" s="1">
        <v>1276</v>
      </c>
      <c r="U150" s="1">
        <v>1276</v>
      </c>
      <c r="V150" s="1">
        <v>1276</v>
      </c>
      <c r="W150" s="1">
        <v>1276</v>
      </c>
      <c r="X150" s="1">
        <v>1276</v>
      </c>
      <c r="Y150" s="1">
        <v>1276</v>
      </c>
      <c r="Z150" s="1">
        <v>1276</v>
      </c>
    </row>
    <row r="151" spans="1:26" x14ac:dyDescent="0.3">
      <c r="A151" t="s">
        <v>66</v>
      </c>
      <c r="B151">
        <v>24011</v>
      </c>
      <c r="C151" s="1" t="str">
        <f>VLOOKUP($B151,'NIS NAAM GEMEENTE'!$A$2:$B$319, 2, FALSE)</f>
        <v>Bierbeek</v>
      </c>
      <c r="D151" s="1">
        <v>1084.5999999999999</v>
      </c>
      <c r="E151" s="1">
        <v>1084.5999999999999</v>
      </c>
      <c r="F151" s="1">
        <v>1084.5999999999999</v>
      </c>
      <c r="G151" s="1">
        <v>1084.5999999999999</v>
      </c>
      <c r="H151" s="1">
        <v>1084.5999999999999</v>
      </c>
      <c r="I151" s="1">
        <v>1084.5999999999999</v>
      </c>
      <c r="J151" s="1">
        <v>1084.5999999999999</v>
      </c>
      <c r="K151" s="1">
        <v>1084.5999999999999</v>
      </c>
      <c r="L151" s="1">
        <v>1084.5999999999999</v>
      </c>
      <c r="M151" s="1">
        <v>1084.5999999999999</v>
      </c>
      <c r="N151" s="1">
        <v>1084.5999999999999</v>
      </c>
      <c r="O151" s="1">
        <v>1084.5999999999999</v>
      </c>
      <c r="P151" s="1">
        <v>1084.5999999999999</v>
      </c>
      <c r="Q151" s="1">
        <v>1084.5999999999999</v>
      </c>
      <c r="R151" s="1">
        <v>1084.5999999999999</v>
      </c>
      <c r="S151" s="1">
        <v>1084.5999999999999</v>
      </c>
      <c r="T151" s="1">
        <v>1084.5999999999999</v>
      </c>
      <c r="U151" s="1">
        <v>1084.5999999999999</v>
      </c>
      <c r="V151" s="1">
        <v>1084.5999999999999</v>
      </c>
      <c r="W151" s="1">
        <v>1084.5999999999999</v>
      </c>
      <c r="X151" s="1">
        <v>1084.5999999999999</v>
      </c>
      <c r="Y151" s="1">
        <v>1084.5999999999999</v>
      </c>
      <c r="Z151" s="1">
        <v>1084.5999999999999</v>
      </c>
    </row>
    <row r="152" spans="1:26" x14ac:dyDescent="0.3">
      <c r="A152" t="s">
        <v>62</v>
      </c>
      <c r="B152" s="1">
        <v>73006</v>
      </c>
      <c r="C152" s="1" t="str">
        <f>VLOOKUP($B152,'NIS NAAM GEMEENTE'!$A$2:$B$319, 2, FALSE)</f>
        <v>Bilzen</v>
      </c>
      <c r="D152" s="1">
        <v>1347.95</v>
      </c>
      <c r="E152" s="1">
        <v>1400.6</v>
      </c>
      <c r="F152" s="1">
        <v>1429.1399999999999</v>
      </c>
      <c r="G152" s="1">
        <v>1472.98</v>
      </c>
      <c r="H152" s="1">
        <v>1445.16</v>
      </c>
      <c r="I152" s="1">
        <v>1477.84</v>
      </c>
      <c r="J152" s="1">
        <v>1445.51</v>
      </c>
      <c r="K152" s="1">
        <v>1451.3</v>
      </c>
      <c r="L152" s="1">
        <v>1417.81</v>
      </c>
      <c r="M152" s="1">
        <v>1364.35</v>
      </c>
      <c r="N152" s="1">
        <v>1336.73</v>
      </c>
      <c r="O152" s="1">
        <v>1290.3708484270735</v>
      </c>
      <c r="P152" s="1">
        <v>1262.3436796949477</v>
      </c>
      <c r="Q152" s="1">
        <v>1236.5586844613917</v>
      </c>
      <c r="R152" s="1">
        <v>1184.9886939942803</v>
      </c>
      <c r="S152" s="1">
        <v>1172.6567397521449</v>
      </c>
      <c r="T152" s="1">
        <v>1171.5356530028598</v>
      </c>
      <c r="U152" s="1">
        <v>1164.8091325071496</v>
      </c>
      <c r="V152" s="1">
        <v>1176.02</v>
      </c>
      <c r="W152" s="1">
        <v>1177.141086749285</v>
      </c>
      <c r="X152" s="1">
        <v>1177.141086749285</v>
      </c>
      <c r="Y152" s="1">
        <v>1176.02</v>
      </c>
      <c r="Z152" s="1">
        <v>1174.8989132507149</v>
      </c>
    </row>
    <row r="153" spans="1:26" x14ac:dyDescent="0.3">
      <c r="A153" t="s">
        <v>63</v>
      </c>
      <c r="B153" s="1">
        <v>73006</v>
      </c>
      <c r="C153" s="1" t="str">
        <f>VLOOKUP($B153,'NIS NAAM GEMEENTE'!$A$2:$B$319, 2, FALSE)</f>
        <v>Bilzen</v>
      </c>
      <c r="D153" s="1">
        <v>1728</v>
      </c>
      <c r="E153" s="1">
        <v>1773</v>
      </c>
      <c r="F153" s="1">
        <v>1804</v>
      </c>
      <c r="G153" s="1">
        <v>1817</v>
      </c>
      <c r="H153" s="1">
        <v>1846</v>
      </c>
      <c r="I153" s="1">
        <v>1940</v>
      </c>
      <c r="J153" s="1">
        <v>2036</v>
      </c>
      <c r="K153" s="1">
        <v>2117</v>
      </c>
      <c r="L153" s="1">
        <v>2150</v>
      </c>
      <c r="M153" s="1">
        <v>2170</v>
      </c>
      <c r="N153" s="1">
        <v>2180</v>
      </c>
      <c r="O153" s="1">
        <v>2156</v>
      </c>
      <c r="P153" s="1">
        <v>2104</v>
      </c>
      <c r="Q153" s="1">
        <v>2029</v>
      </c>
      <c r="R153" s="1">
        <v>2013</v>
      </c>
      <c r="S153" s="1">
        <v>1951</v>
      </c>
      <c r="T153" s="1">
        <v>1895</v>
      </c>
      <c r="U153" s="1">
        <v>1853</v>
      </c>
      <c r="V153" s="1">
        <v>1823</v>
      </c>
      <c r="W153" s="1">
        <v>1788</v>
      </c>
      <c r="X153" s="1">
        <v>1750</v>
      </c>
      <c r="Y153" s="1">
        <v>1747</v>
      </c>
      <c r="Z153">
        <v>1746</v>
      </c>
    </row>
    <row r="154" spans="1:26" x14ac:dyDescent="0.3">
      <c r="A154" t="s">
        <v>64</v>
      </c>
      <c r="B154" s="1">
        <v>73006</v>
      </c>
      <c r="C154" s="1" t="str">
        <f>VLOOKUP($B154,'NIS NAAM GEMEENTE'!$A$2:$B$319, 2, FALSE)</f>
        <v>Bilzen</v>
      </c>
      <c r="D154" s="1">
        <v>3075.95</v>
      </c>
      <c r="E154" s="1">
        <v>3173.6</v>
      </c>
      <c r="F154" s="1">
        <v>3233.14</v>
      </c>
      <c r="G154" s="1">
        <v>3289.98</v>
      </c>
      <c r="H154" s="1">
        <v>3291.16</v>
      </c>
      <c r="I154" s="1">
        <v>3417.84</v>
      </c>
      <c r="J154" s="1">
        <v>3481.51</v>
      </c>
      <c r="K154" s="1">
        <v>3568.3</v>
      </c>
      <c r="L154" s="1">
        <v>3567.81</v>
      </c>
      <c r="M154" s="1">
        <v>3534.35</v>
      </c>
      <c r="N154" s="1">
        <v>3516.73</v>
      </c>
      <c r="O154" s="1">
        <v>3446.3708484270737</v>
      </c>
      <c r="P154" s="1">
        <v>3366.3436796949477</v>
      </c>
      <c r="Q154" s="1">
        <v>3265.5586844613917</v>
      </c>
      <c r="R154" s="1">
        <v>3197.9886939942803</v>
      </c>
      <c r="S154" s="1">
        <v>3123.6567397521449</v>
      </c>
      <c r="T154" s="1">
        <v>3066.5356530028598</v>
      </c>
      <c r="U154" s="1">
        <v>3017.8091325071496</v>
      </c>
      <c r="V154" s="1">
        <v>2999.02</v>
      </c>
      <c r="W154" s="1">
        <v>2965.141086749285</v>
      </c>
      <c r="X154" s="1">
        <v>2927.141086749285</v>
      </c>
      <c r="Y154" s="1">
        <v>2923.02</v>
      </c>
      <c r="Z154" s="1">
        <v>2920.8989132507149</v>
      </c>
    </row>
    <row r="155" spans="1:26" x14ac:dyDescent="0.3">
      <c r="A155" t="s">
        <v>65</v>
      </c>
      <c r="B155">
        <v>73006</v>
      </c>
      <c r="C155" s="1" t="str">
        <f>VLOOKUP($B155,'NIS NAAM GEMEENTE'!$A$2:$B$319, 2, FALSE)</f>
        <v>Bilzen</v>
      </c>
      <c r="D155" s="1">
        <v>4510.8999999999996</v>
      </c>
      <c r="E155" s="1">
        <v>4510.8999999999996</v>
      </c>
      <c r="F155" s="1">
        <v>4510.8999999999996</v>
      </c>
      <c r="G155" s="1">
        <v>4510.8999999999996</v>
      </c>
      <c r="H155" s="1">
        <v>4510.8999999999996</v>
      </c>
      <c r="I155" s="1">
        <v>4510.8999999999996</v>
      </c>
      <c r="J155" s="1">
        <v>4510.8999999999996</v>
      </c>
      <c r="K155" s="1">
        <v>4510.8999999999996</v>
      </c>
      <c r="L155" s="1">
        <v>4510.8999999999996</v>
      </c>
      <c r="M155" s="1">
        <v>4510.8999999999996</v>
      </c>
      <c r="N155" s="1">
        <v>4510.8999999999996</v>
      </c>
      <c r="O155" s="1">
        <v>4510.8999999999996</v>
      </c>
      <c r="P155" s="1">
        <v>4510.8999999999996</v>
      </c>
      <c r="Q155" s="1">
        <v>4510.8999999999996</v>
      </c>
      <c r="R155" s="1">
        <v>4510.8999999999996</v>
      </c>
      <c r="S155" s="1">
        <v>4510.8999999999996</v>
      </c>
      <c r="T155" s="1">
        <v>4510.8999999999996</v>
      </c>
      <c r="U155" s="1">
        <v>4510.8999999999996</v>
      </c>
      <c r="V155" s="1">
        <v>4510.8999999999996</v>
      </c>
      <c r="W155" s="1">
        <v>4510.8999999999996</v>
      </c>
      <c r="X155" s="1">
        <v>4510.8999999999996</v>
      </c>
      <c r="Y155" s="1">
        <v>4510.8999999999996</v>
      </c>
      <c r="Z155" s="1">
        <v>4510.8999999999996</v>
      </c>
    </row>
    <row r="156" spans="1:26" x14ac:dyDescent="0.3">
      <c r="A156" t="s">
        <v>66</v>
      </c>
      <c r="B156">
        <v>73006</v>
      </c>
      <c r="C156" s="1" t="str">
        <f>VLOOKUP($B156,'NIS NAAM GEMEENTE'!$A$2:$B$319, 2, FALSE)</f>
        <v>Bilzen</v>
      </c>
      <c r="D156" s="1">
        <v>3834.2649999999994</v>
      </c>
      <c r="E156" s="1">
        <v>3834.2649999999994</v>
      </c>
      <c r="F156" s="1">
        <v>3834.2649999999994</v>
      </c>
      <c r="G156" s="1">
        <v>3834.2649999999994</v>
      </c>
      <c r="H156" s="1">
        <v>3834.2649999999994</v>
      </c>
      <c r="I156" s="1">
        <v>3834.2649999999994</v>
      </c>
      <c r="J156" s="1">
        <v>3834.2649999999994</v>
      </c>
      <c r="K156" s="1">
        <v>3834.2649999999994</v>
      </c>
      <c r="L156" s="1">
        <v>3834.2649999999994</v>
      </c>
      <c r="M156" s="1">
        <v>3834.2649999999994</v>
      </c>
      <c r="N156" s="1">
        <v>3834.2649999999994</v>
      </c>
      <c r="O156" s="1">
        <v>3834.2649999999994</v>
      </c>
      <c r="P156" s="1">
        <v>3834.2649999999994</v>
      </c>
      <c r="Q156" s="1">
        <v>3834.2649999999994</v>
      </c>
      <c r="R156" s="1">
        <v>3834.2649999999994</v>
      </c>
      <c r="S156" s="1">
        <v>3834.2649999999994</v>
      </c>
      <c r="T156" s="1">
        <v>3834.2649999999994</v>
      </c>
      <c r="U156" s="1">
        <v>3834.2649999999994</v>
      </c>
      <c r="V156" s="1">
        <v>3834.2649999999994</v>
      </c>
      <c r="W156" s="1">
        <v>3834.2649999999994</v>
      </c>
      <c r="X156" s="1">
        <v>3834.2649999999994</v>
      </c>
      <c r="Y156" s="1">
        <v>3834.2649999999994</v>
      </c>
      <c r="Z156" s="1">
        <v>3834.2649999999994</v>
      </c>
    </row>
    <row r="157" spans="1:26" x14ac:dyDescent="0.3">
      <c r="A157" t="s">
        <v>62</v>
      </c>
      <c r="B157" s="1">
        <v>31004</v>
      </c>
      <c r="C157" s="1" t="str">
        <f>VLOOKUP($B157,'NIS NAAM GEMEENTE'!$A$2:$B$319, 2, FALSE)</f>
        <v>Blankenberge</v>
      </c>
      <c r="D157" s="1">
        <v>536.17999999999995</v>
      </c>
      <c r="E157" s="1">
        <v>558.13</v>
      </c>
      <c r="F157" s="1">
        <v>562.1</v>
      </c>
      <c r="G157" s="1">
        <v>634.38</v>
      </c>
      <c r="H157" s="1">
        <v>661.19</v>
      </c>
      <c r="I157" s="1">
        <v>609.29</v>
      </c>
      <c r="J157" s="1">
        <v>602.83000000000004</v>
      </c>
      <c r="K157" s="1">
        <v>609.70000000000005</v>
      </c>
      <c r="L157" s="1">
        <v>572.21</v>
      </c>
      <c r="M157" s="1">
        <v>585.59</v>
      </c>
      <c r="N157" s="1">
        <v>551.88</v>
      </c>
      <c r="O157" s="1">
        <v>538.89142857142861</v>
      </c>
      <c r="P157" s="1">
        <v>506.86714285714288</v>
      </c>
      <c r="Q157" s="1">
        <v>475.94714285714286</v>
      </c>
      <c r="R157" s="1">
        <v>484.78142857142859</v>
      </c>
      <c r="S157" s="1">
        <v>461.59142857142854</v>
      </c>
      <c r="T157" s="1">
        <v>454.96571428571428</v>
      </c>
      <c r="U157" s="1">
        <v>451.65285714285716</v>
      </c>
      <c r="V157" s="1">
        <v>448.34</v>
      </c>
      <c r="W157" s="1">
        <v>457.1742857142857</v>
      </c>
      <c r="X157" s="1">
        <v>466.00857142857143</v>
      </c>
      <c r="Y157" s="1">
        <v>462.6957142857143</v>
      </c>
      <c r="Z157" s="1">
        <v>462.6957142857143</v>
      </c>
    </row>
    <row r="158" spans="1:26" x14ac:dyDescent="0.3">
      <c r="A158" t="s">
        <v>63</v>
      </c>
      <c r="B158" s="1">
        <v>31004</v>
      </c>
      <c r="C158" s="1" t="str">
        <f>VLOOKUP($B158,'NIS NAAM GEMEENTE'!$A$2:$B$319, 2, FALSE)</f>
        <v>Blankenberge</v>
      </c>
      <c r="D158" s="1">
        <v>719</v>
      </c>
      <c r="E158" s="1">
        <v>709</v>
      </c>
      <c r="F158" s="1">
        <v>743</v>
      </c>
      <c r="G158" s="1">
        <v>763</v>
      </c>
      <c r="H158" s="1">
        <v>761</v>
      </c>
      <c r="I158" s="1">
        <v>810</v>
      </c>
      <c r="J158" s="1">
        <v>854</v>
      </c>
      <c r="K158" s="1">
        <v>907</v>
      </c>
      <c r="L158" s="1">
        <v>910</v>
      </c>
      <c r="M158" s="1">
        <v>892</v>
      </c>
      <c r="N158" s="1">
        <v>879</v>
      </c>
      <c r="O158" s="1">
        <v>860</v>
      </c>
      <c r="P158" s="1">
        <v>857</v>
      </c>
      <c r="Q158" s="1">
        <v>836</v>
      </c>
      <c r="R158" s="1">
        <v>779</v>
      </c>
      <c r="S158" s="1">
        <v>777</v>
      </c>
      <c r="T158" s="1">
        <v>756</v>
      </c>
      <c r="U158" s="1">
        <v>739</v>
      </c>
      <c r="V158" s="1">
        <v>719</v>
      </c>
      <c r="W158" s="1">
        <v>688</v>
      </c>
      <c r="X158" s="1">
        <v>685</v>
      </c>
      <c r="Y158" s="1">
        <v>680</v>
      </c>
      <c r="Z158">
        <v>677</v>
      </c>
    </row>
    <row r="159" spans="1:26" x14ac:dyDescent="0.3">
      <c r="A159" t="s">
        <v>64</v>
      </c>
      <c r="B159" s="1">
        <v>31004</v>
      </c>
      <c r="C159" s="1" t="str">
        <f>VLOOKUP($B159,'NIS NAAM GEMEENTE'!$A$2:$B$319, 2, FALSE)</f>
        <v>Blankenberge</v>
      </c>
      <c r="D159" s="1">
        <v>1255.1799999999998</v>
      </c>
      <c r="E159" s="1">
        <v>1267.1300000000001</v>
      </c>
      <c r="F159" s="1">
        <v>1305.0999999999999</v>
      </c>
      <c r="G159" s="1">
        <v>1397.38</v>
      </c>
      <c r="H159" s="1">
        <v>1422.19</v>
      </c>
      <c r="I159" s="1">
        <v>1419.29</v>
      </c>
      <c r="J159" s="1">
        <v>1456.83</v>
      </c>
      <c r="K159" s="1">
        <v>1516.7</v>
      </c>
      <c r="L159" s="1">
        <v>1482.21</v>
      </c>
      <c r="M159" s="1">
        <v>1477.5900000000001</v>
      </c>
      <c r="N159" s="1">
        <v>1430.88</v>
      </c>
      <c r="O159" s="1">
        <v>1398.8914285714286</v>
      </c>
      <c r="P159" s="1">
        <v>1363.8671428571429</v>
      </c>
      <c r="Q159" s="1">
        <v>1311.9471428571428</v>
      </c>
      <c r="R159" s="1">
        <v>1263.7814285714285</v>
      </c>
      <c r="S159" s="1">
        <v>1238.5914285714284</v>
      </c>
      <c r="T159" s="1">
        <v>1210.9657142857143</v>
      </c>
      <c r="U159" s="1">
        <v>1190.6528571428571</v>
      </c>
      <c r="V159" s="1">
        <v>1167.3399999999999</v>
      </c>
      <c r="W159" s="1">
        <v>1145.1742857142858</v>
      </c>
      <c r="X159" s="1">
        <v>1151.0085714285715</v>
      </c>
      <c r="Y159" s="1">
        <v>1142.6957142857143</v>
      </c>
      <c r="Z159" s="1">
        <v>1139.6957142857143</v>
      </c>
    </row>
    <row r="160" spans="1:26" x14ac:dyDescent="0.3">
      <c r="A160" t="s">
        <v>65</v>
      </c>
      <c r="B160">
        <v>31004</v>
      </c>
      <c r="C160" s="1" t="str">
        <f>VLOOKUP($B160,'NIS NAAM GEMEENTE'!$A$2:$B$319, 2, FALSE)</f>
        <v>Blankenberge</v>
      </c>
      <c r="D160" s="1">
        <v>1568</v>
      </c>
      <c r="E160" s="1">
        <v>1568</v>
      </c>
      <c r="F160" s="1">
        <v>1568</v>
      </c>
      <c r="G160" s="1">
        <v>1568</v>
      </c>
      <c r="H160" s="1">
        <v>1568</v>
      </c>
      <c r="I160" s="1">
        <v>1568</v>
      </c>
      <c r="J160" s="1">
        <v>1568</v>
      </c>
      <c r="K160" s="1">
        <v>1568</v>
      </c>
      <c r="L160" s="1">
        <v>1568</v>
      </c>
      <c r="M160" s="1">
        <v>1568</v>
      </c>
      <c r="N160" s="1">
        <v>1568</v>
      </c>
      <c r="O160" s="1">
        <v>1568</v>
      </c>
      <c r="P160" s="1">
        <v>1568</v>
      </c>
      <c r="Q160" s="1">
        <v>1568</v>
      </c>
      <c r="R160" s="1">
        <v>1568</v>
      </c>
      <c r="S160" s="1">
        <v>1568</v>
      </c>
      <c r="T160" s="1">
        <v>1568</v>
      </c>
      <c r="U160" s="1">
        <v>1568</v>
      </c>
      <c r="V160" s="1">
        <v>1568</v>
      </c>
      <c r="W160" s="1">
        <v>1568</v>
      </c>
      <c r="X160" s="1">
        <v>1568</v>
      </c>
      <c r="Y160" s="1">
        <v>1568</v>
      </c>
      <c r="Z160" s="1">
        <v>1568</v>
      </c>
    </row>
    <row r="161" spans="1:26" x14ac:dyDescent="0.3">
      <c r="A161" t="s">
        <v>66</v>
      </c>
      <c r="B161">
        <v>31004</v>
      </c>
      <c r="C161" s="1" t="str">
        <f>VLOOKUP($B161,'NIS NAAM GEMEENTE'!$A$2:$B$319, 2, FALSE)</f>
        <v>Blankenberge</v>
      </c>
      <c r="D161" s="1">
        <v>1332.8</v>
      </c>
      <c r="E161" s="1">
        <v>1332.8</v>
      </c>
      <c r="F161" s="1">
        <v>1332.8</v>
      </c>
      <c r="G161" s="1">
        <v>1332.8</v>
      </c>
      <c r="H161" s="1">
        <v>1332.8</v>
      </c>
      <c r="I161" s="1">
        <v>1332.8</v>
      </c>
      <c r="J161" s="1">
        <v>1332.8</v>
      </c>
      <c r="K161" s="1">
        <v>1332.8</v>
      </c>
      <c r="L161" s="1">
        <v>1332.8</v>
      </c>
      <c r="M161" s="1">
        <v>1332.8</v>
      </c>
      <c r="N161" s="1">
        <v>1332.8</v>
      </c>
      <c r="O161" s="1">
        <v>1332.8</v>
      </c>
      <c r="P161" s="1">
        <v>1332.8</v>
      </c>
      <c r="Q161" s="1">
        <v>1332.8</v>
      </c>
      <c r="R161" s="1">
        <v>1332.8</v>
      </c>
      <c r="S161" s="1">
        <v>1332.8</v>
      </c>
      <c r="T161" s="1">
        <v>1332.8</v>
      </c>
      <c r="U161" s="1">
        <v>1332.8</v>
      </c>
      <c r="V161" s="1">
        <v>1332.8</v>
      </c>
      <c r="W161" s="1">
        <v>1332.8</v>
      </c>
      <c r="X161" s="1">
        <v>1332.8</v>
      </c>
      <c r="Y161" s="1">
        <v>1332.8</v>
      </c>
      <c r="Z161" s="1">
        <v>1332.8</v>
      </c>
    </row>
    <row r="162" spans="1:26" x14ac:dyDescent="0.3">
      <c r="A162" t="s">
        <v>62</v>
      </c>
      <c r="B162" s="1">
        <v>72003</v>
      </c>
      <c r="C162" s="1" t="str">
        <f>VLOOKUP($B162,'NIS NAAM GEMEENTE'!$A$2:$B$319, 2, FALSE)</f>
        <v>Bocholt</v>
      </c>
      <c r="D162" s="1">
        <v>509.83</v>
      </c>
      <c r="E162" s="1">
        <v>491.15</v>
      </c>
      <c r="F162" s="1">
        <v>474.99</v>
      </c>
      <c r="G162" s="1">
        <v>501.24</v>
      </c>
      <c r="H162" s="1">
        <v>490.4</v>
      </c>
      <c r="I162" s="1">
        <v>503.4</v>
      </c>
      <c r="J162" s="1">
        <v>521.21</v>
      </c>
      <c r="K162" s="1">
        <v>505.99</v>
      </c>
      <c r="L162" s="1">
        <v>529.21</v>
      </c>
      <c r="M162" s="1">
        <v>537.04999999999995</v>
      </c>
      <c r="N162" s="1">
        <v>518.59</v>
      </c>
      <c r="O162" s="1">
        <v>516.80216836734689</v>
      </c>
      <c r="P162" s="1">
        <v>516.80216836734689</v>
      </c>
      <c r="Q162" s="1">
        <v>503.34961734693877</v>
      </c>
      <c r="R162" s="1">
        <v>479.80765306122447</v>
      </c>
      <c r="S162" s="1">
        <v>467.47614795918366</v>
      </c>
      <c r="T162" s="1">
        <v>442.81313775510205</v>
      </c>
      <c r="U162" s="1">
        <v>441.69209183673468</v>
      </c>
      <c r="V162" s="1">
        <v>439.45</v>
      </c>
      <c r="W162" s="1">
        <v>437.2079081632653</v>
      </c>
      <c r="X162" s="1">
        <v>436.08686224489793</v>
      </c>
      <c r="Y162" s="1">
        <v>443.93418367346936</v>
      </c>
      <c r="Z162" s="1">
        <v>455.14464285714286</v>
      </c>
    </row>
    <row r="163" spans="1:26" x14ac:dyDescent="0.3">
      <c r="A163" t="s">
        <v>63</v>
      </c>
      <c r="B163" s="1">
        <v>72003</v>
      </c>
      <c r="C163" s="1" t="str">
        <f>VLOOKUP($B163,'NIS NAAM GEMEENTE'!$A$2:$B$319, 2, FALSE)</f>
        <v>Bocholt</v>
      </c>
      <c r="D163" s="1">
        <v>731</v>
      </c>
      <c r="E163" s="1">
        <v>715</v>
      </c>
      <c r="F163" s="1">
        <v>715</v>
      </c>
      <c r="G163" s="1">
        <v>729</v>
      </c>
      <c r="H163" s="1">
        <v>710</v>
      </c>
      <c r="I163" s="1">
        <v>695</v>
      </c>
      <c r="J163" s="1">
        <v>693</v>
      </c>
      <c r="K163" s="1">
        <v>697</v>
      </c>
      <c r="L163" s="1">
        <v>726</v>
      </c>
      <c r="M163" s="1">
        <v>738</v>
      </c>
      <c r="N163" s="1">
        <v>748</v>
      </c>
      <c r="O163" s="1">
        <v>745</v>
      </c>
      <c r="P163" s="1">
        <v>746</v>
      </c>
      <c r="Q163" s="1">
        <v>732</v>
      </c>
      <c r="R163" s="1">
        <v>722</v>
      </c>
      <c r="S163" s="1">
        <v>705</v>
      </c>
      <c r="T163" s="1">
        <v>694</v>
      </c>
      <c r="U163" s="1">
        <v>687</v>
      </c>
      <c r="V163" s="1">
        <v>672</v>
      </c>
      <c r="W163" s="1">
        <v>651</v>
      </c>
      <c r="X163" s="1">
        <v>634</v>
      </c>
      <c r="Y163" s="1">
        <v>627</v>
      </c>
      <c r="Z163">
        <v>605</v>
      </c>
    </row>
    <row r="164" spans="1:26" x14ac:dyDescent="0.3">
      <c r="A164" t="s">
        <v>64</v>
      </c>
      <c r="B164" s="1">
        <v>72003</v>
      </c>
      <c r="C164" s="1" t="str">
        <f>VLOOKUP($B164,'NIS NAAM GEMEENTE'!$A$2:$B$319, 2, FALSE)</f>
        <v>Bocholt</v>
      </c>
      <c r="D164" s="1">
        <v>1240.83</v>
      </c>
      <c r="E164" s="1">
        <v>1206.1500000000001</v>
      </c>
      <c r="F164" s="1">
        <v>1189.99</v>
      </c>
      <c r="G164" s="1">
        <v>1230.24</v>
      </c>
      <c r="H164" s="1">
        <v>1200.4000000000001</v>
      </c>
      <c r="I164" s="1">
        <v>1198.4000000000001</v>
      </c>
      <c r="J164" s="1">
        <v>1214.21</v>
      </c>
      <c r="K164" s="1">
        <v>1202.99</v>
      </c>
      <c r="L164" s="1">
        <v>1255.21</v>
      </c>
      <c r="M164" s="1">
        <v>1275.05</v>
      </c>
      <c r="N164" s="1">
        <v>1266.5900000000001</v>
      </c>
      <c r="O164" s="1">
        <v>1261.8021683673469</v>
      </c>
      <c r="P164" s="1">
        <v>1262.8021683673469</v>
      </c>
      <c r="Q164" s="1">
        <v>1235.3496173469389</v>
      </c>
      <c r="R164" s="1">
        <v>1201.8076530612245</v>
      </c>
      <c r="S164" s="1">
        <v>1172.4761479591837</v>
      </c>
      <c r="T164" s="1">
        <v>1136.8131377551022</v>
      </c>
      <c r="U164" s="1">
        <v>1128.6920918367346</v>
      </c>
      <c r="V164" s="1">
        <v>1111.45</v>
      </c>
      <c r="W164" s="1">
        <v>1088.2079081632653</v>
      </c>
      <c r="X164" s="1">
        <v>1070.0868622448979</v>
      </c>
      <c r="Y164" s="1">
        <v>1070.9341836734693</v>
      </c>
      <c r="Z164" s="1">
        <v>1060.1446428571428</v>
      </c>
    </row>
    <row r="165" spans="1:26" x14ac:dyDescent="0.3">
      <c r="A165" t="s">
        <v>65</v>
      </c>
      <c r="B165">
        <v>72003</v>
      </c>
      <c r="C165" s="1" t="str">
        <f>VLOOKUP($B165,'NIS NAAM GEMEENTE'!$A$2:$B$319, 2, FALSE)</f>
        <v>Bocholt</v>
      </c>
      <c r="D165" s="1">
        <v>1757</v>
      </c>
      <c r="E165" s="1">
        <v>1757</v>
      </c>
      <c r="F165" s="1">
        <v>1757</v>
      </c>
      <c r="G165" s="1">
        <v>1757</v>
      </c>
      <c r="H165" s="1">
        <v>1757</v>
      </c>
      <c r="I165" s="1">
        <v>1757</v>
      </c>
      <c r="J165" s="1">
        <v>1757</v>
      </c>
      <c r="K165" s="1">
        <v>1757</v>
      </c>
      <c r="L165" s="1">
        <v>1757</v>
      </c>
      <c r="M165" s="1">
        <v>1757</v>
      </c>
      <c r="N165" s="1">
        <v>1757</v>
      </c>
      <c r="O165" s="1">
        <v>1757</v>
      </c>
      <c r="P165" s="1">
        <v>1757</v>
      </c>
      <c r="Q165" s="1">
        <v>1757</v>
      </c>
      <c r="R165" s="1">
        <v>1757</v>
      </c>
      <c r="S165" s="1">
        <v>1757</v>
      </c>
      <c r="T165" s="1">
        <v>1757</v>
      </c>
      <c r="U165" s="1">
        <v>1757</v>
      </c>
      <c r="V165" s="1">
        <v>1757</v>
      </c>
      <c r="W165" s="1">
        <v>1757</v>
      </c>
      <c r="X165" s="1">
        <v>1757</v>
      </c>
      <c r="Y165" s="1">
        <v>1757</v>
      </c>
      <c r="Z165" s="1">
        <v>1757</v>
      </c>
    </row>
    <row r="166" spans="1:26" x14ac:dyDescent="0.3">
      <c r="A166" t="s">
        <v>66</v>
      </c>
      <c r="B166">
        <v>72003</v>
      </c>
      <c r="C166" s="1" t="str">
        <f>VLOOKUP($B166,'NIS NAAM GEMEENTE'!$A$2:$B$319, 2, FALSE)</f>
        <v>Bocholt</v>
      </c>
      <c r="D166" s="1">
        <v>1493.4499999999998</v>
      </c>
      <c r="E166" s="1">
        <v>1493.4499999999998</v>
      </c>
      <c r="F166" s="1">
        <v>1493.4499999999998</v>
      </c>
      <c r="G166" s="1">
        <v>1493.4499999999998</v>
      </c>
      <c r="H166" s="1">
        <v>1493.4499999999998</v>
      </c>
      <c r="I166" s="1">
        <v>1493.4499999999998</v>
      </c>
      <c r="J166" s="1">
        <v>1493.4499999999998</v>
      </c>
      <c r="K166" s="1">
        <v>1493.4499999999998</v>
      </c>
      <c r="L166" s="1">
        <v>1493.4499999999998</v>
      </c>
      <c r="M166" s="1">
        <v>1493.4499999999998</v>
      </c>
      <c r="N166" s="1">
        <v>1493.4499999999998</v>
      </c>
      <c r="O166" s="1">
        <v>1493.4499999999998</v>
      </c>
      <c r="P166" s="1">
        <v>1493.4499999999998</v>
      </c>
      <c r="Q166" s="1">
        <v>1493.4499999999998</v>
      </c>
      <c r="R166" s="1">
        <v>1493.4499999999998</v>
      </c>
      <c r="S166" s="1">
        <v>1493.4499999999998</v>
      </c>
      <c r="T166" s="1">
        <v>1493.4499999999998</v>
      </c>
      <c r="U166" s="1">
        <v>1493.4499999999998</v>
      </c>
      <c r="V166" s="1">
        <v>1493.4499999999998</v>
      </c>
      <c r="W166" s="1">
        <v>1493.4499999999998</v>
      </c>
      <c r="X166" s="1">
        <v>1493.4499999999998</v>
      </c>
      <c r="Y166" s="1">
        <v>1493.4499999999998</v>
      </c>
      <c r="Z166" s="1">
        <v>1493.4499999999998</v>
      </c>
    </row>
    <row r="167" spans="1:26" x14ac:dyDescent="0.3">
      <c r="A167" t="s">
        <v>62</v>
      </c>
      <c r="B167" s="1">
        <v>11004</v>
      </c>
      <c r="C167" s="1" t="str">
        <f>VLOOKUP($B167,'NIS NAAM GEMEENTE'!$A$2:$B$319, 2, FALSE)</f>
        <v>Boechout</v>
      </c>
      <c r="D167" s="1">
        <v>518.4</v>
      </c>
      <c r="E167" s="1">
        <v>497.02</v>
      </c>
      <c r="F167" s="1">
        <v>503.59</v>
      </c>
      <c r="G167" s="1">
        <v>543.78</v>
      </c>
      <c r="H167" s="1">
        <v>510.72</v>
      </c>
      <c r="I167" s="1">
        <v>510.56</v>
      </c>
      <c r="J167" s="1">
        <v>530.78</v>
      </c>
      <c r="K167" s="1">
        <v>479.5</v>
      </c>
      <c r="L167" s="1">
        <v>486.69</v>
      </c>
      <c r="M167" s="1">
        <v>474.18</v>
      </c>
      <c r="N167" s="1">
        <v>451.72</v>
      </c>
      <c r="O167" s="1">
        <v>461.81266666666664</v>
      </c>
      <c r="P167" s="1">
        <v>475.23095238095237</v>
      </c>
      <c r="Q167" s="1">
        <v>474.1127619047619</v>
      </c>
      <c r="R167" s="1">
        <v>470.75819047619046</v>
      </c>
      <c r="S167" s="1">
        <v>464.0490476190476</v>
      </c>
      <c r="T167" s="1">
        <v>458.45809523809521</v>
      </c>
      <c r="U167" s="1">
        <v>462.93085714285712</v>
      </c>
      <c r="V167" s="1">
        <v>469.64</v>
      </c>
      <c r="W167" s="1">
        <v>479.70371428571428</v>
      </c>
      <c r="X167" s="1">
        <v>477.46733333333333</v>
      </c>
      <c r="Y167" s="1">
        <v>479.70371428571428</v>
      </c>
      <c r="Z167" s="1">
        <v>475.23095238095237</v>
      </c>
    </row>
    <row r="168" spans="1:26" x14ac:dyDescent="0.3">
      <c r="A168" t="s">
        <v>63</v>
      </c>
      <c r="B168" s="1">
        <v>11004</v>
      </c>
      <c r="C168" s="1" t="str">
        <f>VLOOKUP($B168,'NIS NAAM GEMEENTE'!$A$2:$B$319, 2, FALSE)</f>
        <v>Boechout</v>
      </c>
      <c r="D168" s="1">
        <v>828</v>
      </c>
      <c r="E168" s="1">
        <v>825</v>
      </c>
      <c r="F168" s="1">
        <v>813</v>
      </c>
      <c r="G168" s="1">
        <v>767</v>
      </c>
      <c r="H168" s="1">
        <v>780</v>
      </c>
      <c r="I168" s="1">
        <v>789</v>
      </c>
      <c r="J168" s="1">
        <v>830</v>
      </c>
      <c r="K168" s="1">
        <v>819</v>
      </c>
      <c r="L168" s="1">
        <v>824</v>
      </c>
      <c r="M168" s="1">
        <v>828</v>
      </c>
      <c r="N168" s="1">
        <v>834</v>
      </c>
      <c r="O168" s="1">
        <v>818</v>
      </c>
      <c r="P168" s="1">
        <v>791</v>
      </c>
      <c r="Q168" s="1">
        <v>783</v>
      </c>
      <c r="R168" s="1">
        <v>776</v>
      </c>
      <c r="S168" s="1">
        <v>770</v>
      </c>
      <c r="T168" s="1">
        <v>752</v>
      </c>
      <c r="U168" s="1">
        <v>752</v>
      </c>
      <c r="V168" s="1">
        <v>762</v>
      </c>
      <c r="W168" s="1">
        <v>760</v>
      </c>
      <c r="X168" s="1">
        <v>763</v>
      </c>
      <c r="Y168" s="1">
        <v>757</v>
      </c>
      <c r="Z168">
        <v>761</v>
      </c>
    </row>
    <row r="169" spans="1:26" x14ac:dyDescent="0.3">
      <c r="A169" t="s">
        <v>64</v>
      </c>
      <c r="B169" s="1">
        <v>11004</v>
      </c>
      <c r="C169" s="1" t="str">
        <f>VLOOKUP($B169,'NIS NAAM GEMEENTE'!$A$2:$B$319, 2, FALSE)</f>
        <v>Boechout</v>
      </c>
      <c r="D169" s="1">
        <v>1346.4</v>
      </c>
      <c r="E169" s="1">
        <v>1322.02</v>
      </c>
      <c r="F169" s="1">
        <v>1316.59</v>
      </c>
      <c r="G169" s="1">
        <v>1310.78</v>
      </c>
      <c r="H169" s="1">
        <v>1290.72</v>
      </c>
      <c r="I169" s="1">
        <v>1299.56</v>
      </c>
      <c r="J169" s="1">
        <v>1360.78</v>
      </c>
      <c r="K169" s="1">
        <v>1298.5</v>
      </c>
      <c r="L169" s="1">
        <v>1310.69</v>
      </c>
      <c r="M169" s="1">
        <v>1302.18</v>
      </c>
      <c r="N169" s="1">
        <v>1285.72</v>
      </c>
      <c r="O169" s="1">
        <v>1279.8126666666667</v>
      </c>
      <c r="P169" s="1">
        <v>1266.2309523809524</v>
      </c>
      <c r="Q169" s="1">
        <v>1257.112761904762</v>
      </c>
      <c r="R169" s="1">
        <v>1246.7581904761905</v>
      </c>
      <c r="S169" s="1">
        <v>1234.0490476190475</v>
      </c>
      <c r="T169" s="1">
        <v>1210.4580952380952</v>
      </c>
      <c r="U169" s="1">
        <v>1214.9308571428571</v>
      </c>
      <c r="V169" s="1">
        <v>1231.6399999999999</v>
      </c>
      <c r="W169" s="1">
        <v>1239.7037142857143</v>
      </c>
      <c r="X169" s="1">
        <v>1240.4673333333333</v>
      </c>
      <c r="Y169" s="1">
        <v>1236.7037142857143</v>
      </c>
      <c r="Z169" s="1">
        <v>1236.2309523809524</v>
      </c>
    </row>
    <row r="170" spans="1:26" x14ac:dyDescent="0.3">
      <c r="A170" t="s">
        <v>65</v>
      </c>
      <c r="B170">
        <v>11004</v>
      </c>
      <c r="C170" s="1" t="str">
        <f>VLOOKUP($B170,'NIS NAAM GEMEENTE'!$A$2:$B$319, 2, FALSE)</f>
        <v>Boechout</v>
      </c>
      <c r="D170" s="1">
        <v>1602</v>
      </c>
      <c r="E170" s="1">
        <v>1602</v>
      </c>
      <c r="F170" s="1">
        <v>1602</v>
      </c>
      <c r="G170" s="1">
        <v>1602</v>
      </c>
      <c r="H170" s="1">
        <v>1602</v>
      </c>
      <c r="I170" s="1">
        <v>1602</v>
      </c>
      <c r="J170" s="1">
        <v>1602</v>
      </c>
      <c r="K170" s="1">
        <v>1602</v>
      </c>
      <c r="L170" s="1">
        <v>1602</v>
      </c>
      <c r="M170" s="1">
        <v>1602</v>
      </c>
      <c r="N170" s="1">
        <v>1602</v>
      </c>
      <c r="O170" s="1">
        <v>1602</v>
      </c>
      <c r="P170" s="1">
        <v>1602</v>
      </c>
      <c r="Q170" s="1">
        <v>1602</v>
      </c>
      <c r="R170" s="1">
        <v>1602</v>
      </c>
      <c r="S170" s="1">
        <v>1602</v>
      </c>
      <c r="T170" s="1">
        <v>1602</v>
      </c>
      <c r="U170" s="1">
        <v>1602</v>
      </c>
      <c r="V170" s="1">
        <v>1602</v>
      </c>
      <c r="W170" s="1">
        <v>1602</v>
      </c>
      <c r="X170" s="1">
        <v>1602</v>
      </c>
      <c r="Y170" s="1">
        <v>1602</v>
      </c>
      <c r="Z170" s="1">
        <v>1602</v>
      </c>
    </row>
    <row r="171" spans="1:26" x14ac:dyDescent="0.3">
      <c r="A171" t="s">
        <v>66</v>
      </c>
      <c r="B171">
        <v>11004</v>
      </c>
      <c r="C171" s="1" t="str">
        <f>VLOOKUP($B171,'NIS NAAM GEMEENTE'!$A$2:$B$319, 2, FALSE)</f>
        <v>Boechout</v>
      </c>
      <c r="D171" s="1">
        <v>1361.6999999999998</v>
      </c>
      <c r="E171" s="1">
        <v>1361.6999999999998</v>
      </c>
      <c r="F171" s="1">
        <v>1361.6999999999998</v>
      </c>
      <c r="G171" s="1">
        <v>1361.6999999999998</v>
      </c>
      <c r="H171" s="1">
        <v>1361.6999999999998</v>
      </c>
      <c r="I171" s="1">
        <v>1361.6999999999998</v>
      </c>
      <c r="J171" s="1">
        <v>1361.6999999999998</v>
      </c>
      <c r="K171" s="1">
        <v>1361.6999999999998</v>
      </c>
      <c r="L171" s="1">
        <v>1361.6999999999998</v>
      </c>
      <c r="M171" s="1">
        <v>1361.6999999999998</v>
      </c>
      <c r="N171" s="1">
        <v>1361.6999999999998</v>
      </c>
      <c r="O171" s="1">
        <v>1361.6999999999998</v>
      </c>
      <c r="P171" s="1">
        <v>1361.6999999999998</v>
      </c>
      <c r="Q171" s="1">
        <v>1361.6999999999998</v>
      </c>
      <c r="R171" s="1">
        <v>1361.6999999999998</v>
      </c>
      <c r="S171" s="1">
        <v>1361.6999999999998</v>
      </c>
      <c r="T171" s="1">
        <v>1361.6999999999998</v>
      </c>
      <c r="U171" s="1">
        <v>1361.6999999999998</v>
      </c>
      <c r="V171" s="1">
        <v>1361.6999999999998</v>
      </c>
      <c r="W171" s="1">
        <v>1361.6999999999998</v>
      </c>
      <c r="X171" s="1">
        <v>1361.6999999999998</v>
      </c>
      <c r="Y171" s="1">
        <v>1361.6999999999998</v>
      </c>
      <c r="Z171" s="1">
        <v>1361.6999999999998</v>
      </c>
    </row>
    <row r="172" spans="1:26" x14ac:dyDescent="0.3">
      <c r="A172" t="s">
        <v>62</v>
      </c>
      <c r="B172" s="1">
        <v>12005</v>
      </c>
      <c r="C172" s="1" t="str">
        <f>VLOOKUP($B172,'NIS NAAM GEMEENTE'!$A$2:$B$319, 2, FALSE)</f>
        <v>Bonheiden</v>
      </c>
      <c r="D172" s="1">
        <v>569.66999999999996</v>
      </c>
      <c r="E172" s="1">
        <v>594.35</v>
      </c>
      <c r="F172" s="1">
        <v>620.32000000000005</v>
      </c>
      <c r="G172" s="1">
        <v>653.73</v>
      </c>
      <c r="H172" s="1">
        <v>640.59</v>
      </c>
      <c r="I172" s="1">
        <v>655.43</v>
      </c>
      <c r="J172" s="1">
        <v>646.78</v>
      </c>
      <c r="K172" s="1">
        <v>643.4</v>
      </c>
      <c r="L172" s="1">
        <v>609.13</v>
      </c>
      <c r="M172" s="1">
        <v>622.62</v>
      </c>
      <c r="N172" s="1">
        <v>583.02</v>
      </c>
      <c r="O172" s="1">
        <v>606.04971751412427</v>
      </c>
      <c r="P172" s="1">
        <v>617.1495291902072</v>
      </c>
      <c r="Q172" s="1">
        <v>593.83992467043311</v>
      </c>
      <c r="R172" s="1">
        <v>596.05988700564967</v>
      </c>
      <c r="S172" s="1">
        <v>583.85009416195862</v>
      </c>
      <c r="T172" s="1">
        <v>573.86026365348403</v>
      </c>
      <c r="U172" s="1">
        <v>586.07005649717519</v>
      </c>
      <c r="V172" s="1">
        <v>589.4</v>
      </c>
      <c r="W172" s="1">
        <v>598.27984934086624</v>
      </c>
      <c r="X172" s="1">
        <v>592.72994350282488</v>
      </c>
      <c r="Y172" s="1">
        <v>597.16986817325801</v>
      </c>
      <c r="Z172" s="1">
        <v>599.38983050847457</v>
      </c>
    </row>
    <row r="173" spans="1:26" x14ac:dyDescent="0.3">
      <c r="A173" t="s">
        <v>63</v>
      </c>
      <c r="B173" s="1">
        <v>12005</v>
      </c>
      <c r="C173" s="1" t="str">
        <f>VLOOKUP($B173,'NIS NAAM GEMEENTE'!$A$2:$B$319, 2, FALSE)</f>
        <v>Bonheiden</v>
      </c>
      <c r="D173" s="1">
        <v>845</v>
      </c>
      <c r="E173" s="1">
        <v>849</v>
      </c>
      <c r="F173" s="1">
        <v>838</v>
      </c>
      <c r="G173" s="1">
        <v>849</v>
      </c>
      <c r="H173" s="1">
        <v>888</v>
      </c>
      <c r="I173" s="1">
        <v>906</v>
      </c>
      <c r="J173" s="1">
        <v>938</v>
      </c>
      <c r="K173" s="1">
        <v>970</v>
      </c>
      <c r="L173" s="1">
        <v>986</v>
      </c>
      <c r="M173" s="1">
        <v>1016</v>
      </c>
      <c r="N173" s="1">
        <v>1020</v>
      </c>
      <c r="O173" s="1">
        <v>985</v>
      </c>
      <c r="P173" s="1">
        <v>957</v>
      </c>
      <c r="Q173" s="1">
        <v>950</v>
      </c>
      <c r="R173" s="1">
        <v>921</v>
      </c>
      <c r="S173" s="1">
        <v>911</v>
      </c>
      <c r="T173" s="1">
        <v>900</v>
      </c>
      <c r="U173" s="1">
        <v>903</v>
      </c>
      <c r="V173" s="1">
        <v>902</v>
      </c>
      <c r="W173" s="1">
        <v>878</v>
      </c>
      <c r="X173" s="1">
        <v>891</v>
      </c>
      <c r="Y173" s="1">
        <v>885</v>
      </c>
      <c r="Z173">
        <v>880</v>
      </c>
    </row>
    <row r="174" spans="1:26" x14ac:dyDescent="0.3">
      <c r="A174" t="s">
        <v>64</v>
      </c>
      <c r="B174" s="1">
        <v>12005</v>
      </c>
      <c r="C174" s="1" t="str">
        <f>VLOOKUP($B174,'NIS NAAM GEMEENTE'!$A$2:$B$319, 2, FALSE)</f>
        <v>Bonheiden</v>
      </c>
      <c r="D174" s="1">
        <v>1414.67</v>
      </c>
      <c r="E174" s="1">
        <v>1443.35</v>
      </c>
      <c r="F174" s="1">
        <v>1458.3200000000002</v>
      </c>
      <c r="G174" s="1">
        <v>1502.73</v>
      </c>
      <c r="H174" s="1">
        <v>1528.5900000000001</v>
      </c>
      <c r="I174" s="1">
        <v>1561.4299999999998</v>
      </c>
      <c r="J174" s="1">
        <v>1584.78</v>
      </c>
      <c r="K174" s="1">
        <v>1613.4</v>
      </c>
      <c r="L174" s="1">
        <v>1595.13</v>
      </c>
      <c r="M174" s="1">
        <v>1638.62</v>
      </c>
      <c r="N174" s="1">
        <v>1603.02</v>
      </c>
      <c r="O174" s="1">
        <v>1591.0497175141243</v>
      </c>
      <c r="P174" s="1">
        <v>1574.1495291902072</v>
      </c>
      <c r="Q174" s="1">
        <v>1543.839924670433</v>
      </c>
      <c r="R174" s="1">
        <v>1517.0598870056497</v>
      </c>
      <c r="S174" s="1">
        <v>1494.8500941619586</v>
      </c>
      <c r="T174" s="1">
        <v>1473.860263653484</v>
      </c>
      <c r="U174" s="1">
        <v>1489.0700564971753</v>
      </c>
      <c r="V174" s="1">
        <v>1491.4</v>
      </c>
      <c r="W174" s="1">
        <v>1476.2798493408663</v>
      </c>
      <c r="X174" s="1">
        <v>1483.7299435028249</v>
      </c>
      <c r="Y174" s="1">
        <v>1482.169868173258</v>
      </c>
      <c r="Z174" s="1">
        <v>1479.3898305084745</v>
      </c>
    </row>
    <row r="175" spans="1:26" x14ac:dyDescent="0.3">
      <c r="A175" t="s">
        <v>65</v>
      </c>
      <c r="B175">
        <v>12005</v>
      </c>
      <c r="C175" s="1" t="str">
        <f>VLOOKUP($B175,'NIS NAAM GEMEENTE'!$A$2:$B$319, 2, FALSE)</f>
        <v>Bonheiden</v>
      </c>
      <c r="D175" s="1">
        <v>1924</v>
      </c>
      <c r="E175" s="1">
        <v>1924</v>
      </c>
      <c r="F175" s="1">
        <v>1924</v>
      </c>
      <c r="G175" s="1">
        <v>1924</v>
      </c>
      <c r="H175" s="1">
        <v>1924</v>
      </c>
      <c r="I175" s="1">
        <v>1924</v>
      </c>
      <c r="J175" s="1">
        <v>1924</v>
      </c>
      <c r="K175" s="1">
        <v>1924</v>
      </c>
      <c r="L175" s="1">
        <v>1924</v>
      </c>
      <c r="M175" s="1">
        <v>1924</v>
      </c>
      <c r="N175" s="1">
        <v>1924</v>
      </c>
      <c r="O175" s="1">
        <v>1924</v>
      </c>
      <c r="P175" s="1">
        <v>1924</v>
      </c>
      <c r="Q175" s="1">
        <v>1924</v>
      </c>
      <c r="R175" s="1">
        <v>1924</v>
      </c>
      <c r="S175" s="1">
        <v>1924</v>
      </c>
      <c r="T175" s="1">
        <v>1924</v>
      </c>
      <c r="U175" s="1">
        <v>1924</v>
      </c>
      <c r="V175" s="1">
        <v>1924</v>
      </c>
      <c r="W175" s="1">
        <v>1924</v>
      </c>
      <c r="X175" s="1">
        <v>1924</v>
      </c>
      <c r="Y175" s="1">
        <v>1924</v>
      </c>
      <c r="Z175" s="1">
        <v>1924</v>
      </c>
    </row>
    <row r="176" spans="1:26" x14ac:dyDescent="0.3">
      <c r="A176" t="s">
        <v>66</v>
      </c>
      <c r="B176">
        <v>12005</v>
      </c>
      <c r="C176" s="1" t="str">
        <f>VLOOKUP($B176,'NIS NAAM GEMEENTE'!$A$2:$B$319, 2, FALSE)</f>
        <v>Bonheiden</v>
      </c>
      <c r="D176" s="1">
        <v>1635.3999999999999</v>
      </c>
      <c r="E176" s="1">
        <v>1635.3999999999999</v>
      </c>
      <c r="F176" s="1">
        <v>1635.3999999999999</v>
      </c>
      <c r="G176" s="1">
        <v>1635.3999999999999</v>
      </c>
      <c r="H176" s="1">
        <v>1635.3999999999999</v>
      </c>
      <c r="I176" s="1">
        <v>1635.3999999999999</v>
      </c>
      <c r="J176" s="1">
        <v>1635.3999999999999</v>
      </c>
      <c r="K176" s="1">
        <v>1635.3999999999999</v>
      </c>
      <c r="L176" s="1">
        <v>1635.3999999999999</v>
      </c>
      <c r="M176" s="1">
        <v>1635.3999999999999</v>
      </c>
      <c r="N176" s="1">
        <v>1635.3999999999999</v>
      </c>
      <c r="O176" s="1">
        <v>1635.3999999999999</v>
      </c>
      <c r="P176" s="1">
        <v>1635.3999999999999</v>
      </c>
      <c r="Q176" s="1">
        <v>1635.3999999999999</v>
      </c>
      <c r="R176" s="1">
        <v>1635.3999999999999</v>
      </c>
      <c r="S176" s="1">
        <v>1635.3999999999999</v>
      </c>
      <c r="T176" s="1">
        <v>1635.3999999999999</v>
      </c>
      <c r="U176" s="1">
        <v>1635.3999999999999</v>
      </c>
      <c r="V176" s="1">
        <v>1635.3999999999999</v>
      </c>
      <c r="W176" s="1">
        <v>1635.3999999999999</v>
      </c>
      <c r="X176" s="1">
        <v>1635.3999999999999</v>
      </c>
      <c r="Y176" s="1">
        <v>1635.3999999999999</v>
      </c>
      <c r="Z176" s="1">
        <v>1635.3999999999999</v>
      </c>
    </row>
    <row r="177" spans="1:26" x14ac:dyDescent="0.3">
      <c r="A177" t="s">
        <v>62</v>
      </c>
      <c r="B177" s="1">
        <v>11005</v>
      </c>
      <c r="C177" s="1" t="str">
        <f>VLOOKUP($B177,'NIS NAAM GEMEENTE'!$A$2:$B$319, 2, FALSE)</f>
        <v>Boom</v>
      </c>
      <c r="D177" s="1">
        <v>759.27</v>
      </c>
      <c r="E177" s="1">
        <v>772.03</v>
      </c>
      <c r="F177" s="1">
        <v>706.13</v>
      </c>
      <c r="G177" s="1">
        <v>701.35</v>
      </c>
      <c r="H177" s="1">
        <v>702.3</v>
      </c>
      <c r="I177" s="1">
        <v>702.56999999999994</v>
      </c>
      <c r="J177" s="1">
        <v>728.19</v>
      </c>
      <c r="K177" s="1">
        <v>796.22</v>
      </c>
      <c r="L177" s="1">
        <v>781.92</v>
      </c>
      <c r="M177" s="1">
        <v>768.27</v>
      </c>
      <c r="N177" s="1">
        <v>770.65</v>
      </c>
      <c r="O177" s="1">
        <v>776.14822222222222</v>
      </c>
      <c r="P177" s="1">
        <v>767.23977777777782</v>
      </c>
      <c r="Q177" s="1">
        <v>756.10422222222223</v>
      </c>
      <c r="R177" s="1">
        <v>737.17377777777779</v>
      </c>
      <c r="S177" s="1">
        <v>720.47044444444441</v>
      </c>
      <c r="T177" s="1">
        <v>723.81111111111113</v>
      </c>
      <c r="U177" s="1">
        <v>738.28733333333332</v>
      </c>
      <c r="V177" s="1">
        <v>751.65</v>
      </c>
      <c r="W177" s="1">
        <v>757.21777777777777</v>
      </c>
      <c r="X177" s="1">
        <v>749.42288888888891</v>
      </c>
      <c r="Y177" s="1">
        <v>750.53644444444444</v>
      </c>
      <c r="Z177" s="1">
        <v>750.53644444444444</v>
      </c>
    </row>
    <row r="178" spans="1:26" x14ac:dyDescent="0.3">
      <c r="A178" t="s">
        <v>63</v>
      </c>
      <c r="B178" s="1">
        <v>11005</v>
      </c>
      <c r="C178" s="1" t="str">
        <f>VLOOKUP($B178,'NIS NAAM GEMEENTE'!$A$2:$B$319, 2, FALSE)</f>
        <v>Boom</v>
      </c>
      <c r="D178" s="1">
        <v>972</v>
      </c>
      <c r="E178" s="1">
        <v>1022</v>
      </c>
      <c r="F178" s="1">
        <v>1054</v>
      </c>
      <c r="G178" s="1">
        <v>1037</v>
      </c>
      <c r="H178" s="1">
        <v>1050</v>
      </c>
      <c r="I178" s="1">
        <v>1057</v>
      </c>
      <c r="J178" s="1">
        <v>1051</v>
      </c>
      <c r="K178" s="1">
        <v>1036</v>
      </c>
      <c r="L178" s="1">
        <v>1028</v>
      </c>
      <c r="M178" s="1">
        <v>1084</v>
      </c>
      <c r="N178" s="1">
        <v>1139</v>
      </c>
      <c r="O178" s="1">
        <v>1186</v>
      </c>
      <c r="P178" s="1">
        <v>1241</v>
      </c>
      <c r="Q178" s="1">
        <v>1262</v>
      </c>
      <c r="R178" s="1">
        <v>1274</v>
      </c>
      <c r="S178" s="1">
        <v>1274</v>
      </c>
      <c r="T178" s="1">
        <v>1258</v>
      </c>
      <c r="U178" s="1">
        <v>1238</v>
      </c>
      <c r="V178" s="1">
        <v>1224</v>
      </c>
      <c r="W178" s="1">
        <v>1215</v>
      </c>
      <c r="X178" s="1">
        <v>1213</v>
      </c>
      <c r="Y178" s="1">
        <v>1210</v>
      </c>
      <c r="Z178">
        <v>1214</v>
      </c>
    </row>
    <row r="179" spans="1:26" x14ac:dyDescent="0.3">
      <c r="A179" t="s">
        <v>64</v>
      </c>
      <c r="B179" s="1">
        <v>11005</v>
      </c>
      <c r="C179" s="1" t="str">
        <f>VLOOKUP($B179,'NIS NAAM GEMEENTE'!$A$2:$B$319, 2, FALSE)</f>
        <v>Boom</v>
      </c>
      <c r="D179" s="1">
        <v>1731.27</v>
      </c>
      <c r="E179" s="1">
        <v>1794.03</v>
      </c>
      <c r="F179" s="1">
        <v>1760.13</v>
      </c>
      <c r="G179" s="1">
        <v>1738.35</v>
      </c>
      <c r="H179" s="1">
        <v>1752.3</v>
      </c>
      <c r="I179" s="1">
        <v>1759.57</v>
      </c>
      <c r="J179" s="1">
        <v>1779.19</v>
      </c>
      <c r="K179" s="1">
        <v>1832.22</v>
      </c>
      <c r="L179" s="1">
        <v>1809.92</v>
      </c>
      <c r="M179" s="1">
        <v>1852.27</v>
      </c>
      <c r="N179" s="1">
        <v>1909.65</v>
      </c>
      <c r="O179" s="1">
        <v>1962.1482222222221</v>
      </c>
      <c r="P179" s="1">
        <v>2008.2397777777778</v>
      </c>
      <c r="Q179" s="1">
        <v>2018.1042222222222</v>
      </c>
      <c r="R179" s="1">
        <v>2011.1737777777778</v>
      </c>
      <c r="S179" s="1">
        <v>1994.4704444444444</v>
      </c>
      <c r="T179" s="1">
        <v>1981.8111111111111</v>
      </c>
      <c r="U179" s="1">
        <v>1976.2873333333332</v>
      </c>
      <c r="V179" s="1">
        <v>1975.65</v>
      </c>
      <c r="W179" s="1">
        <v>1972.2177777777779</v>
      </c>
      <c r="X179" s="1">
        <v>1962.4228888888888</v>
      </c>
      <c r="Y179" s="1">
        <v>1960.5364444444444</v>
      </c>
      <c r="Z179" s="1">
        <v>1964.5364444444444</v>
      </c>
    </row>
    <row r="180" spans="1:26" x14ac:dyDescent="0.3">
      <c r="A180" t="s">
        <v>65</v>
      </c>
      <c r="B180">
        <v>11005</v>
      </c>
      <c r="C180" s="1" t="str">
        <f>VLOOKUP($B180,'NIS NAAM GEMEENTE'!$A$2:$B$319, 2, FALSE)</f>
        <v>Boom</v>
      </c>
      <c r="D180" s="1">
        <v>2117</v>
      </c>
      <c r="E180" s="1">
        <v>2117</v>
      </c>
      <c r="F180" s="1">
        <v>2117</v>
      </c>
      <c r="G180" s="1">
        <v>2117</v>
      </c>
      <c r="H180" s="1">
        <v>2117</v>
      </c>
      <c r="I180" s="1">
        <v>2117</v>
      </c>
      <c r="J180" s="1">
        <v>2117</v>
      </c>
      <c r="K180" s="1">
        <v>2117</v>
      </c>
      <c r="L180" s="1">
        <v>2117</v>
      </c>
      <c r="M180" s="1">
        <v>2117</v>
      </c>
      <c r="N180" s="1">
        <v>2117</v>
      </c>
      <c r="O180" s="1">
        <v>2117</v>
      </c>
      <c r="P180" s="1">
        <v>2117</v>
      </c>
      <c r="Q180" s="1">
        <v>2117</v>
      </c>
      <c r="R180" s="1">
        <v>2117</v>
      </c>
      <c r="S180" s="1">
        <v>2117</v>
      </c>
      <c r="T180" s="1">
        <v>2117</v>
      </c>
      <c r="U180" s="1">
        <v>2117</v>
      </c>
      <c r="V180" s="1">
        <v>2117</v>
      </c>
      <c r="W180" s="1">
        <v>2117</v>
      </c>
      <c r="X180" s="1">
        <v>2117</v>
      </c>
      <c r="Y180" s="1">
        <v>2117</v>
      </c>
      <c r="Z180" s="1">
        <v>2117</v>
      </c>
    </row>
    <row r="181" spans="1:26" x14ac:dyDescent="0.3">
      <c r="A181" t="s">
        <v>66</v>
      </c>
      <c r="B181">
        <v>11005</v>
      </c>
      <c r="C181" s="1" t="str">
        <f>VLOOKUP($B181,'NIS NAAM GEMEENTE'!$A$2:$B$319, 2, FALSE)</f>
        <v>Boom</v>
      </c>
      <c r="D181" s="1">
        <v>1799.45</v>
      </c>
      <c r="E181" s="1">
        <v>1799.45</v>
      </c>
      <c r="F181" s="1">
        <v>1799.45</v>
      </c>
      <c r="G181" s="1">
        <v>1799.45</v>
      </c>
      <c r="H181" s="1">
        <v>1799.45</v>
      </c>
      <c r="I181" s="1">
        <v>1799.45</v>
      </c>
      <c r="J181" s="1">
        <v>1799.45</v>
      </c>
      <c r="K181" s="1">
        <v>1799.45</v>
      </c>
      <c r="L181" s="1">
        <v>1799.45</v>
      </c>
      <c r="M181" s="1">
        <v>1799.45</v>
      </c>
      <c r="N181" s="1">
        <v>1799.45</v>
      </c>
      <c r="O181" s="1">
        <v>1799.45</v>
      </c>
      <c r="P181" s="1">
        <v>1799.45</v>
      </c>
      <c r="Q181" s="1">
        <v>1799.45</v>
      </c>
      <c r="R181" s="1">
        <v>1799.45</v>
      </c>
      <c r="S181" s="1">
        <v>1799.45</v>
      </c>
      <c r="T181" s="1">
        <v>1799.45</v>
      </c>
      <c r="U181" s="1">
        <v>1799.45</v>
      </c>
      <c r="V181" s="1">
        <v>1799.45</v>
      </c>
      <c r="W181" s="1">
        <v>1799.45</v>
      </c>
      <c r="X181" s="1">
        <v>1799.45</v>
      </c>
      <c r="Y181" s="1">
        <v>1799.45</v>
      </c>
      <c r="Z181" s="1">
        <v>1799.45</v>
      </c>
    </row>
    <row r="182" spans="1:26" x14ac:dyDescent="0.3">
      <c r="A182" t="s">
        <v>62</v>
      </c>
      <c r="B182" s="1">
        <v>24014</v>
      </c>
      <c r="C182" s="1" t="str">
        <f>VLOOKUP($B182,'NIS NAAM GEMEENTE'!$A$2:$B$319, 2, FALSE)</f>
        <v>Boortmeerbeek</v>
      </c>
      <c r="D182" s="1">
        <v>526.21</v>
      </c>
      <c r="E182" s="1">
        <v>538.16</v>
      </c>
      <c r="F182" s="1">
        <v>523.83000000000004</v>
      </c>
      <c r="G182" s="1">
        <v>520.55999999999995</v>
      </c>
      <c r="H182" s="1">
        <v>552.75</v>
      </c>
      <c r="I182" s="1">
        <v>536.72</v>
      </c>
      <c r="J182" s="1">
        <v>527.55999999999995</v>
      </c>
      <c r="K182" s="1">
        <v>511.94</v>
      </c>
      <c r="L182" s="1">
        <v>506.94</v>
      </c>
      <c r="M182" s="1">
        <v>482.26</v>
      </c>
      <c r="N182" s="1">
        <v>514.32000000000005</v>
      </c>
      <c r="O182" s="1">
        <v>534.66346153846155</v>
      </c>
      <c r="P182" s="1">
        <v>558.30121457489872</v>
      </c>
      <c r="Q182" s="1">
        <v>592.06943319838058</v>
      </c>
      <c r="R182" s="1">
        <v>604.45111336032392</v>
      </c>
      <c r="S182" s="1">
        <v>599.94868421052627</v>
      </c>
      <c r="T182" s="1">
        <v>578.56214574898786</v>
      </c>
      <c r="U182" s="1">
        <v>567.30607287449391</v>
      </c>
      <c r="V182" s="1">
        <v>556.04999999999995</v>
      </c>
      <c r="W182" s="1">
        <v>565.05485829959514</v>
      </c>
      <c r="X182" s="1">
        <v>567.30607287449391</v>
      </c>
      <c r="Y182" s="1">
        <v>567.30607287449391</v>
      </c>
      <c r="Z182" s="1">
        <v>567.30607287449391</v>
      </c>
    </row>
    <row r="183" spans="1:26" x14ac:dyDescent="0.3">
      <c r="A183" t="s">
        <v>63</v>
      </c>
      <c r="B183" s="1">
        <v>24014</v>
      </c>
      <c r="C183" s="1" t="str">
        <f>VLOOKUP($B183,'NIS NAAM GEMEENTE'!$A$2:$B$319, 2, FALSE)</f>
        <v>Boortmeerbeek</v>
      </c>
      <c r="D183" s="1">
        <v>707</v>
      </c>
      <c r="E183" s="1">
        <v>721</v>
      </c>
      <c r="F183" s="1">
        <v>715</v>
      </c>
      <c r="G183" s="1">
        <v>743</v>
      </c>
      <c r="H183" s="1">
        <v>740</v>
      </c>
      <c r="I183" s="1">
        <v>770</v>
      </c>
      <c r="J183" s="1">
        <v>810</v>
      </c>
      <c r="K183" s="1">
        <v>817</v>
      </c>
      <c r="L183" s="1">
        <v>829</v>
      </c>
      <c r="M183" s="1">
        <v>826</v>
      </c>
      <c r="N183" s="1">
        <v>797</v>
      </c>
      <c r="O183" s="1">
        <v>791</v>
      </c>
      <c r="P183" s="1">
        <v>780</v>
      </c>
      <c r="Q183" s="1">
        <v>750</v>
      </c>
      <c r="R183" s="1">
        <v>751</v>
      </c>
      <c r="S183" s="1">
        <v>768</v>
      </c>
      <c r="T183" s="1">
        <v>795</v>
      </c>
      <c r="U183" s="1">
        <v>817</v>
      </c>
      <c r="V183" s="1">
        <v>835</v>
      </c>
      <c r="W183" s="1">
        <v>844</v>
      </c>
      <c r="X183" s="1">
        <v>846</v>
      </c>
      <c r="Y183" s="1">
        <v>838</v>
      </c>
      <c r="Z183">
        <v>827</v>
      </c>
    </row>
    <row r="184" spans="1:26" x14ac:dyDescent="0.3">
      <c r="A184" t="s">
        <v>64</v>
      </c>
      <c r="B184" s="1">
        <v>24014</v>
      </c>
      <c r="C184" s="1" t="str">
        <f>VLOOKUP($B184,'NIS NAAM GEMEENTE'!$A$2:$B$319, 2, FALSE)</f>
        <v>Boortmeerbeek</v>
      </c>
      <c r="D184" s="1">
        <v>1233.21</v>
      </c>
      <c r="E184" s="1">
        <v>1259.1599999999999</v>
      </c>
      <c r="F184" s="1">
        <v>1238.83</v>
      </c>
      <c r="G184" s="1">
        <v>1263.56</v>
      </c>
      <c r="H184" s="1">
        <v>1292.75</v>
      </c>
      <c r="I184" s="1">
        <v>1306.72</v>
      </c>
      <c r="J184" s="1">
        <v>1337.56</v>
      </c>
      <c r="K184" s="1">
        <v>1328.94</v>
      </c>
      <c r="L184" s="1">
        <v>1335.94</v>
      </c>
      <c r="M184" s="1">
        <v>1308.26</v>
      </c>
      <c r="N184" s="1">
        <v>1311.3200000000002</v>
      </c>
      <c r="O184" s="1">
        <v>1325.6634615384614</v>
      </c>
      <c r="P184" s="1">
        <v>1338.3012145748987</v>
      </c>
      <c r="Q184" s="1">
        <v>1342.0694331983805</v>
      </c>
      <c r="R184" s="1">
        <v>1355.4511133603239</v>
      </c>
      <c r="S184" s="1">
        <v>1367.9486842105262</v>
      </c>
      <c r="T184" s="1">
        <v>1373.5621457489879</v>
      </c>
      <c r="U184" s="1">
        <v>1384.306072874494</v>
      </c>
      <c r="V184" s="1">
        <v>1391.05</v>
      </c>
      <c r="W184" s="1">
        <v>1409.0548582995953</v>
      </c>
      <c r="X184" s="1">
        <v>1413.306072874494</v>
      </c>
      <c r="Y184" s="1">
        <v>1405.306072874494</v>
      </c>
      <c r="Z184" s="1">
        <v>1394.306072874494</v>
      </c>
    </row>
    <row r="185" spans="1:26" x14ac:dyDescent="0.3">
      <c r="A185" t="s">
        <v>65</v>
      </c>
      <c r="B185">
        <v>24014</v>
      </c>
      <c r="C185" s="1" t="str">
        <f>VLOOKUP($B185,'NIS NAAM GEMEENTE'!$A$2:$B$319, 2, FALSE)</f>
        <v>Boortmeerbeek</v>
      </c>
      <c r="D185" s="1">
        <v>1624.7058823529412</v>
      </c>
      <c r="E185" s="1">
        <v>1624.7058823529412</v>
      </c>
      <c r="F185" s="1">
        <v>1624.7058823529412</v>
      </c>
      <c r="G185" s="1">
        <v>1624.7058823529412</v>
      </c>
      <c r="H185" s="1">
        <v>1624.7058823529412</v>
      </c>
      <c r="I185" s="1">
        <v>1624.7058823529412</v>
      </c>
      <c r="J185" s="1">
        <v>1624.7058823529412</v>
      </c>
      <c r="K185" s="1">
        <v>1624.7058823529412</v>
      </c>
      <c r="L185" s="1">
        <v>1624.7058823529412</v>
      </c>
      <c r="M185" s="1">
        <v>1624.7058823529412</v>
      </c>
      <c r="N185" s="1">
        <v>1624.7058823529412</v>
      </c>
      <c r="O185" s="1">
        <v>1624.7058823529412</v>
      </c>
      <c r="P185" s="1">
        <v>1624.7058823529412</v>
      </c>
      <c r="Q185" s="1">
        <v>1624.7058823529412</v>
      </c>
      <c r="R185" s="1">
        <v>1624.7058823529412</v>
      </c>
      <c r="S185" s="1">
        <v>1624.7058823529412</v>
      </c>
      <c r="T185" s="1">
        <v>1624.7058823529412</v>
      </c>
      <c r="U185" s="1">
        <v>1624.7058823529412</v>
      </c>
      <c r="V185" s="1">
        <v>1624.7058823529412</v>
      </c>
      <c r="W185" s="1">
        <v>1624.7058823529412</v>
      </c>
      <c r="X185" s="1">
        <v>1624.7058823529412</v>
      </c>
      <c r="Y185" s="1">
        <v>1624.7058823529401</v>
      </c>
      <c r="Z185" s="1">
        <v>1624.7058823529401</v>
      </c>
    </row>
    <row r="186" spans="1:26" x14ac:dyDescent="0.3">
      <c r="A186" t="s">
        <v>66</v>
      </c>
      <c r="B186">
        <v>24014</v>
      </c>
      <c r="C186" s="1" t="str">
        <f>VLOOKUP($B186,'NIS NAAM GEMEENTE'!$A$2:$B$319, 2, FALSE)</f>
        <v>Boortmeerbeek</v>
      </c>
      <c r="D186" s="1">
        <v>1381</v>
      </c>
      <c r="E186" s="1">
        <v>1381</v>
      </c>
      <c r="F186" s="1">
        <v>1381</v>
      </c>
      <c r="G186" s="1">
        <v>1381</v>
      </c>
      <c r="H186" s="1">
        <v>1381</v>
      </c>
      <c r="I186" s="1">
        <v>1381</v>
      </c>
      <c r="J186" s="1">
        <v>1381</v>
      </c>
      <c r="K186" s="1">
        <v>1381</v>
      </c>
      <c r="L186" s="1">
        <v>1381</v>
      </c>
      <c r="M186" s="1">
        <v>1381</v>
      </c>
      <c r="N186" s="1">
        <v>1381</v>
      </c>
      <c r="O186" s="1">
        <v>1381</v>
      </c>
      <c r="P186" s="1">
        <v>1381</v>
      </c>
      <c r="Q186" s="1">
        <v>1381</v>
      </c>
      <c r="R186" s="1">
        <v>1381</v>
      </c>
      <c r="S186" s="1">
        <v>1381</v>
      </c>
      <c r="T186" s="1">
        <v>1381</v>
      </c>
      <c r="U186" s="1">
        <v>1381</v>
      </c>
      <c r="V186" s="1">
        <v>1381</v>
      </c>
      <c r="W186" s="1">
        <v>1381</v>
      </c>
      <c r="X186" s="1">
        <v>1381</v>
      </c>
      <c r="Y186" s="1">
        <v>1381</v>
      </c>
      <c r="Z186" s="1">
        <v>1381</v>
      </c>
    </row>
    <row r="187" spans="1:26" x14ac:dyDescent="0.3">
      <c r="A187" t="s">
        <v>62</v>
      </c>
      <c r="B187" s="1">
        <v>73009</v>
      </c>
      <c r="C187" s="1" t="str">
        <f>VLOOKUP($B187,'NIS NAAM GEMEENTE'!$A$2:$B$319, 2, FALSE)</f>
        <v>Borgloon</v>
      </c>
      <c r="D187" s="1">
        <v>386.34</v>
      </c>
      <c r="E187" s="1">
        <v>384.34</v>
      </c>
      <c r="F187" s="1">
        <v>391.96</v>
      </c>
      <c r="G187" s="1">
        <v>392.23</v>
      </c>
      <c r="H187" s="1">
        <v>403.53</v>
      </c>
      <c r="I187" s="1">
        <v>389.96</v>
      </c>
      <c r="J187" s="1">
        <v>416.90999999999997</v>
      </c>
      <c r="K187" s="1">
        <v>441.72</v>
      </c>
      <c r="L187" s="1">
        <v>427.8</v>
      </c>
      <c r="M187" s="1">
        <v>425.42</v>
      </c>
      <c r="N187" s="1">
        <v>422.07</v>
      </c>
      <c r="O187" s="1">
        <v>413.3640105540897</v>
      </c>
      <c r="P187" s="1">
        <v>405.50110817941953</v>
      </c>
      <c r="Q187" s="1">
        <v>418.98036939313982</v>
      </c>
      <c r="R187" s="1">
        <v>426.84327176781005</v>
      </c>
      <c r="S187" s="1">
        <v>435.82944591029025</v>
      </c>
      <c r="T187" s="1">
        <v>429.0898153034301</v>
      </c>
      <c r="U187" s="1">
        <v>425.72</v>
      </c>
      <c r="V187" s="1">
        <v>425.72</v>
      </c>
      <c r="W187" s="1">
        <v>430.21308707124012</v>
      </c>
      <c r="X187" s="1">
        <v>432.45963060686017</v>
      </c>
      <c r="Y187" s="1">
        <v>435.82944591029025</v>
      </c>
      <c r="Z187" s="1">
        <v>435.82944591029025</v>
      </c>
    </row>
    <row r="188" spans="1:26" x14ac:dyDescent="0.3">
      <c r="A188" t="s">
        <v>63</v>
      </c>
      <c r="B188" s="1">
        <v>73009</v>
      </c>
      <c r="C188" s="1" t="str">
        <f>VLOOKUP($B188,'NIS NAAM GEMEENTE'!$A$2:$B$319, 2, FALSE)</f>
        <v>Borgloon</v>
      </c>
      <c r="D188" s="1">
        <v>652</v>
      </c>
      <c r="E188" s="1">
        <v>636</v>
      </c>
      <c r="F188" s="1">
        <v>619</v>
      </c>
      <c r="G188" s="1">
        <v>617</v>
      </c>
      <c r="H188" s="1">
        <v>619</v>
      </c>
      <c r="I188" s="1">
        <v>627</v>
      </c>
      <c r="J188" s="1">
        <v>628</v>
      </c>
      <c r="K188" s="1">
        <v>641</v>
      </c>
      <c r="L188" s="1">
        <v>685</v>
      </c>
      <c r="M188" s="1">
        <v>692</v>
      </c>
      <c r="N188" s="1">
        <v>706</v>
      </c>
      <c r="O188" s="1">
        <v>686</v>
      </c>
      <c r="P188" s="1">
        <v>694</v>
      </c>
      <c r="Q188" s="1">
        <v>692</v>
      </c>
      <c r="R188" s="1">
        <v>681</v>
      </c>
      <c r="S188" s="1">
        <v>677</v>
      </c>
      <c r="T188" s="1">
        <v>673</v>
      </c>
      <c r="U188" s="1">
        <v>677</v>
      </c>
      <c r="V188" s="1">
        <v>673</v>
      </c>
      <c r="W188" s="1">
        <v>676</v>
      </c>
      <c r="X188" s="1">
        <v>676</v>
      </c>
      <c r="Y188" s="1">
        <v>684</v>
      </c>
      <c r="Z188">
        <v>683</v>
      </c>
    </row>
    <row r="189" spans="1:26" x14ac:dyDescent="0.3">
      <c r="A189" t="s">
        <v>64</v>
      </c>
      <c r="B189" s="1">
        <v>73009</v>
      </c>
      <c r="C189" s="1" t="str">
        <f>VLOOKUP($B189,'NIS NAAM GEMEENTE'!$A$2:$B$319, 2, FALSE)</f>
        <v>Borgloon</v>
      </c>
      <c r="D189" s="1">
        <v>1038.3399999999999</v>
      </c>
      <c r="E189" s="1">
        <v>1020.3399999999999</v>
      </c>
      <c r="F189" s="1">
        <v>1010.96</v>
      </c>
      <c r="G189" s="1">
        <v>1009.23</v>
      </c>
      <c r="H189" s="1">
        <v>1022.53</v>
      </c>
      <c r="I189" s="1">
        <v>1016.96</v>
      </c>
      <c r="J189" s="1">
        <v>1044.9099999999999</v>
      </c>
      <c r="K189" s="1">
        <v>1082.72</v>
      </c>
      <c r="L189" s="1">
        <v>1112.8</v>
      </c>
      <c r="M189" s="1">
        <v>1117.42</v>
      </c>
      <c r="N189" s="1">
        <v>1128.07</v>
      </c>
      <c r="O189" s="1">
        <v>1099.3640105540896</v>
      </c>
      <c r="P189" s="1">
        <v>1099.5011081794196</v>
      </c>
      <c r="Q189" s="1">
        <v>1110.9803693931399</v>
      </c>
      <c r="R189" s="1">
        <v>1107.8432717678102</v>
      </c>
      <c r="S189" s="1">
        <v>1112.8294459102904</v>
      </c>
      <c r="T189" s="1">
        <v>1102.08981530343</v>
      </c>
      <c r="U189" s="1">
        <v>1102.72</v>
      </c>
      <c r="V189" s="1">
        <v>1098.72</v>
      </c>
      <c r="W189" s="1">
        <v>1106.2130870712401</v>
      </c>
      <c r="X189" s="1">
        <v>1108.4596306068602</v>
      </c>
      <c r="Y189" s="1">
        <v>1119.8294459102904</v>
      </c>
      <c r="Z189" s="1">
        <v>1118.8294459102904</v>
      </c>
    </row>
    <row r="190" spans="1:26" x14ac:dyDescent="0.3">
      <c r="A190" t="s">
        <v>65</v>
      </c>
      <c r="B190">
        <v>73009</v>
      </c>
      <c r="C190" s="1" t="str">
        <f>VLOOKUP($B190,'NIS NAAM GEMEENTE'!$A$2:$B$319, 2, FALSE)</f>
        <v>Borgloon</v>
      </c>
      <c r="D190" s="1">
        <v>1539</v>
      </c>
      <c r="E190" s="1">
        <v>1539</v>
      </c>
      <c r="F190" s="1">
        <v>1539</v>
      </c>
      <c r="G190" s="1">
        <v>1539</v>
      </c>
      <c r="H190" s="1">
        <v>1539</v>
      </c>
      <c r="I190" s="1">
        <v>1539</v>
      </c>
      <c r="J190" s="1">
        <v>1539</v>
      </c>
      <c r="K190" s="1">
        <v>1539</v>
      </c>
      <c r="L190" s="1">
        <v>1539</v>
      </c>
      <c r="M190" s="1">
        <v>1539</v>
      </c>
      <c r="N190" s="1">
        <v>1539</v>
      </c>
      <c r="O190" s="1">
        <v>1539</v>
      </c>
      <c r="P190" s="1">
        <v>1539</v>
      </c>
      <c r="Q190" s="1">
        <v>1539</v>
      </c>
      <c r="R190" s="1">
        <v>1539</v>
      </c>
      <c r="S190" s="1">
        <v>1539</v>
      </c>
      <c r="T190" s="1">
        <v>1539</v>
      </c>
      <c r="U190" s="1">
        <v>1539</v>
      </c>
      <c r="V190" s="1">
        <v>1539</v>
      </c>
      <c r="W190" s="1">
        <v>1539</v>
      </c>
      <c r="X190" s="1">
        <v>1539</v>
      </c>
      <c r="Y190" s="1">
        <v>1539</v>
      </c>
      <c r="Z190" s="1">
        <v>1539</v>
      </c>
    </row>
    <row r="191" spans="1:26" x14ac:dyDescent="0.3">
      <c r="A191" t="s">
        <v>66</v>
      </c>
      <c r="B191">
        <v>73009</v>
      </c>
      <c r="C191" s="1" t="str">
        <f>VLOOKUP($B191,'NIS NAAM GEMEENTE'!$A$2:$B$319, 2, FALSE)</f>
        <v>Borgloon</v>
      </c>
      <c r="D191" s="1">
        <v>1308.1500000000001</v>
      </c>
      <c r="E191" s="1">
        <v>1308.1500000000001</v>
      </c>
      <c r="F191" s="1">
        <v>1308.1500000000001</v>
      </c>
      <c r="G191" s="1">
        <v>1308.1500000000001</v>
      </c>
      <c r="H191" s="1">
        <v>1308.1500000000001</v>
      </c>
      <c r="I191" s="1">
        <v>1308.1500000000001</v>
      </c>
      <c r="J191" s="1">
        <v>1308.1500000000001</v>
      </c>
      <c r="K191" s="1">
        <v>1308.1500000000001</v>
      </c>
      <c r="L191" s="1">
        <v>1308.1500000000001</v>
      </c>
      <c r="M191" s="1">
        <v>1308.1500000000001</v>
      </c>
      <c r="N191" s="1">
        <v>1308.1500000000001</v>
      </c>
      <c r="O191" s="1">
        <v>1308.1500000000001</v>
      </c>
      <c r="P191" s="1">
        <v>1308.1500000000001</v>
      </c>
      <c r="Q191" s="1">
        <v>1308.1500000000001</v>
      </c>
      <c r="R191" s="1">
        <v>1308.1500000000001</v>
      </c>
      <c r="S191" s="1">
        <v>1308.1500000000001</v>
      </c>
      <c r="T191" s="1">
        <v>1308.1500000000001</v>
      </c>
      <c r="U191" s="1">
        <v>1308.1500000000001</v>
      </c>
      <c r="V191" s="1">
        <v>1308.1500000000001</v>
      </c>
      <c r="W191" s="1">
        <v>1308.1500000000001</v>
      </c>
      <c r="X191" s="1">
        <v>1308.1500000000001</v>
      </c>
      <c r="Y191" s="1">
        <v>1308.1500000000001</v>
      </c>
      <c r="Z191" s="1">
        <v>1308.1500000000001</v>
      </c>
    </row>
    <row r="192" spans="1:26" x14ac:dyDescent="0.3">
      <c r="A192" t="s">
        <v>62</v>
      </c>
      <c r="B192" s="1">
        <v>12007</v>
      </c>
      <c r="C192" s="1" t="str">
        <f>VLOOKUP($B192,'NIS NAAM GEMEENTE'!$A$2:$B$319, 2, FALSE)</f>
        <v>Bornem</v>
      </c>
      <c r="D192" s="1">
        <v>877.98</v>
      </c>
      <c r="E192" s="1">
        <v>880.25</v>
      </c>
      <c r="F192" s="1">
        <v>913.85</v>
      </c>
      <c r="G192" s="1">
        <v>864.49</v>
      </c>
      <c r="H192" s="1">
        <v>883.9</v>
      </c>
      <c r="I192" s="1">
        <v>832.19</v>
      </c>
      <c r="J192" s="1">
        <v>808.76</v>
      </c>
      <c r="K192" s="1">
        <v>776.95</v>
      </c>
      <c r="L192" s="1">
        <v>750</v>
      </c>
      <c r="M192" s="1">
        <v>745.19</v>
      </c>
      <c r="N192" s="1">
        <v>752.56999999999994</v>
      </c>
      <c r="O192" s="1">
        <v>761.44895988112921</v>
      </c>
      <c r="P192" s="1">
        <v>764.82317979197626</v>
      </c>
      <c r="Q192" s="1">
        <v>765.94791976225861</v>
      </c>
      <c r="R192" s="1">
        <v>778.3200594353641</v>
      </c>
      <c r="S192" s="1">
        <v>755.8252600297177</v>
      </c>
      <c r="T192" s="1">
        <v>755.8252600297177</v>
      </c>
      <c r="U192" s="1">
        <v>760.32421991084698</v>
      </c>
      <c r="V192" s="1">
        <v>756.95</v>
      </c>
      <c r="W192" s="1">
        <v>772.69635958395247</v>
      </c>
      <c r="X192" s="1">
        <v>774.94583952451705</v>
      </c>
      <c r="Y192" s="1">
        <v>771.57161961367012</v>
      </c>
      <c r="Z192" s="1">
        <v>764.82317979197626</v>
      </c>
    </row>
    <row r="193" spans="1:26" x14ac:dyDescent="0.3">
      <c r="A193" t="s">
        <v>63</v>
      </c>
      <c r="B193" s="1">
        <v>12007</v>
      </c>
      <c r="C193" s="1" t="str">
        <f>VLOOKUP($B193,'NIS NAAM GEMEENTE'!$A$2:$B$319, 2, FALSE)</f>
        <v>Bornem</v>
      </c>
      <c r="D193" s="1">
        <v>1208</v>
      </c>
      <c r="E193" s="1">
        <v>1242</v>
      </c>
      <c r="F193" s="1">
        <v>1240</v>
      </c>
      <c r="G193" s="1">
        <v>1250</v>
      </c>
      <c r="H193" s="1">
        <v>1259</v>
      </c>
      <c r="I193" s="1">
        <v>1278</v>
      </c>
      <c r="J193" s="1">
        <v>1304</v>
      </c>
      <c r="K193" s="1">
        <v>1346</v>
      </c>
      <c r="L193" s="1">
        <v>1350</v>
      </c>
      <c r="M193" s="1">
        <v>1333</v>
      </c>
      <c r="N193" s="1">
        <v>1303</v>
      </c>
      <c r="O193" s="1">
        <v>1275</v>
      </c>
      <c r="P193" s="1">
        <v>1227</v>
      </c>
      <c r="Q193" s="1">
        <v>1186</v>
      </c>
      <c r="R193" s="1">
        <v>1152</v>
      </c>
      <c r="S193" s="1">
        <v>1164</v>
      </c>
      <c r="T193" s="1">
        <v>1158</v>
      </c>
      <c r="U193" s="1">
        <v>1152</v>
      </c>
      <c r="V193" s="1">
        <v>1156</v>
      </c>
      <c r="W193" s="1">
        <v>1155</v>
      </c>
      <c r="X193" s="1">
        <v>1155</v>
      </c>
      <c r="Y193" s="1">
        <v>1142</v>
      </c>
      <c r="Z193">
        <v>1155</v>
      </c>
    </row>
    <row r="194" spans="1:26" x14ac:dyDescent="0.3">
      <c r="A194" t="s">
        <v>64</v>
      </c>
      <c r="B194" s="1">
        <v>12007</v>
      </c>
      <c r="C194" s="1" t="str">
        <f>VLOOKUP($B194,'NIS NAAM GEMEENTE'!$A$2:$B$319, 2, FALSE)</f>
        <v>Bornem</v>
      </c>
      <c r="D194" s="1">
        <v>2085.98</v>
      </c>
      <c r="E194" s="1">
        <v>2122.25</v>
      </c>
      <c r="F194" s="1">
        <v>2153.85</v>
      </c>
      <c r="G194" s="1">
        <v>2114.4899999999998</v>
      </c>
      <c r="H194" s="1">
        <v>2142.9</v>
      </c>
      <c r="I194" s="1">
        <v>2110.19</v>
      </c>
      <c r="J194" s="1">
        <v>2112.7600000000002</v>
      </c>
      <c r="K194" s="1">
        <v>2122.9499999999998</v>
      </c>
      <c r="L194" s="1">
        <v>2100</v>
      </c>
      <c r="M194" s="1">
        <v>2078.19</v>
      </c>
      <c r="N194" s="1">
        <v>2055.5699999999997</v>
      </c>
      <c r="O194" s="1">
        <v>2036.4489598811292</v>
      </c>
      <c r="P194" s="1">
        <v>1991.8231797919761</v>
      </c>
      <c r="Q194" s="1">
        <v>1951.9479197622586</v>
      </c>
      <c r="R194" s="1">
        <v>1930.3200594353641</v>
      </c>
      <c r="S194" s="1">
        <v>1919.8252600297178</v>
      </c>
      <c r="T194" s="1">
        <v>1913.8252600297178</v>
      </c>
      <c r="U194" s="1">
        <v>1912.324219910847</v>
      </c>
      <c r="V194" s="1">
        <v>1912.95</v>
      </c>
      <c r="W194" s="1">
        <v>1927.6963595839525</v>
      </c>
      <c r="X194" s="1">
        <v>1929.9458395245169</v>
      </c>
      <c r="Y194" s="1">
        <v>1913.57161961367</v>
      </c>
      <c r="Z194" s="1">
        <v>1919.8231797919761</v>
      </c>
    </row>
    <row r="195" spans="1:26" x14ac:dyDescent="0.3">
      <c r="A195" t="s">
        <v>65</v>
      </c>
      <c r="B195">
        <v>12007</v>
      </c>
      <c r="C195" s="1" t="str">
        <f>VLOOKUP($B195,'NIS NAAM GEMEENTE'!$A$2:$B$319, 2, FALSE)</f>
        <v>Bornem</v>
      </c>
      <c r="D195" s="1">
        <v>2568.2352941176473</v>
      </c>
      <c r="E195" s="1">
        <v>2568.2352941176473</v>
      </c>
      <c r="F195" s="1">
        <v>2568.2352941176473</v>
      </c>
      <c r="G195" s="1">
        <v>2568.2352941176473</v>
      </c>
      <c r="H195" s="1">
        <v>2568.2352941176473</v>
      </c>
      <c r="I195" s="1">
        <v>2568.2352941176473</v>
      </c>
      <c r="J195" s="1">
        <v>2568.2352941176473</v>
      </c>
      <c r="K195" s="1">
        <v>2568.2352941176473</v>
      </c>
      <c r="L195" s="1">
        <v>2568.2352941176473</v>
      </c>
      <c r="M195" s="1">
        <v>2568.2352941176473</v>
      </c>
      <c r="N195" s="1">
        <v>2568.2352941176473</v>
      </c>
      <c r="O195" s="1">
        <v>2568.2352941176473</v>
      </c>
      <c r="P195" s="1">
        <v>2568.2352941176473</v>
      </c>
      <c r="Q195" s="1">
        <v>2568.2352941176473</v>
      </c>
      <c r="R195" s="1">
        <v>2568.2352941176473</v>
      </c>
      <c r="S195" s="1">
        <v>2568.2352941176473</v>
      </c>
      <c r="T195" s="1">
        <v>2568.2352941176473</v>
      </c>
      <c r="U195" s="1">
        <v>2568.2352941176473</v>
      </c>
      <c r="V195" s="1">
        <v>2568.2352941176473</v>
      </c>
      <c r="W195" s="1">
        <v>2568.2352941176473</v>
      </c>
      <c r="X195" s="1">
        <v>2568.2352941176473</v>
      </c>
      <c r="Y195" s="1">
        <v>2568.23529411765</v>
      </c>
      <c r="Z195" s="1">
        <v>2568.23529411765</v>
      </c>
    </row>
    <row r="196" spans="1:26" x14ac:dyDescent="0.3">
      <c r="A196" t="s">
        <v>66</v>
      </c>
      <c r="B196">
        <v>12007</v>
      </c>
      <c r="C196" s="1" t="str">
        <f>VLOOKUP($B196,'NIS NAAM GEMEENTE'!$A$2:$B$319, 2, FALSE)</f>
        <v>Bornem</v>
      </c>
      <c r="D196" s="1">
        <v>2183</v>
      </c>
      <c r="E196" s="1">
        <v>2183</v>
      </c>
      <c r="F196" s="1">
        <v>2183</v>
      </c>
      <c r="G196" s="1">
        <v>2183</v>
      </c>
      <c r="H196" s="1">
        <v>2183</v>
      </c>
      <c r="I196" s="1">
        <v>2183</v>
      </c>
      <c r="J196" s="1">
        <v>2183</v>
      </c>
      <c r="K196" s="1">
        <v>2183</v>
      </c>
      <c r="L196" s="1">
        <v>2183</v>
      </c>
      <c r="M196" s="1">
        <v>2183</v>
      </c>
      <c r="N196" s="1">
        <v>2183</v>
      </c>
      <c r="O196" s="1">
        <v>2183</v>
      </c>
      <c r="P196" s="1">
        <v>2183</v>
      </c>
      <c r="Q196" s="1">
        <v>2183</v>
      </c>
      <c r="R196" s="1">
        <v>2183</v>
      </c>
      <c r="S196" s="1">
        <v>2183</v>
      </c>
      <c r="T196" s="1">
        <v>2183</v>
      </c>
      <c r="U196" s="1">
        <v>2183</v>
      </c>
      <c r="V196" s="1">
        <v>2183</v>
      </c>
      <c r="W196" s="1">
        <v>2183</v>
      </c>
      <c r="X196" s="1">
        <v>2183</v>
      </c>
      <c r="Y196" s="1">
        <v>2183</v>
      </c>
      <c r="Z196" s="1">
        <v>2183</v>
      </c>
    </row>
    <row r="197" spans="1:26" x14ac:dyDescent="0.3">
      <c r="A197" t="s">
        <v>62</v>
      </c>
      <c r="B197" s="1">
        <v>11007</v>
      </c>
      <c r="C197" s="1" t="str">
        <f>VLOOKUP($B197,'NIS NAAM GEMEENTE'!$A$2:$B$319, 2, FALSE)</f>
        <v>Borsbeek</v>
      </c>
      <c r="D197" s="1">
        <v>366.66</v>
      </c>
      <c r="E197" s="1">
        <v>355.93</v>
      </c>
      <c r="F197" s="1">
        <v>429.94</v>
      </c>
      <c r="G197" s="1">
        <v>430.1</v>
      </c>
      <c r="H197" s="1">
        <v>467.48</v>
      </c>
      <c r="I197" s="1">
        <v>464.8</v>
      </c>
      <c r="J197" s="1">
        <v>502.86</v>
      </c>
      <c r="K197" s="1">
        <v>472.99</v>
      </c>
      <c r="L197" s="1">
        <v>461.53</v>
      </c>
      <c r="M197" s="1">
        <v>484.64</v>
      </c>
      <c r="N197" s="1">
        <v>463.45</v>
      </c>
      <c r="O197" s="1">
        <v>454.91708737864076</v>
      </c>
      <c r="P197" s="1">
        <v>430.26640776699026</v>
      </c>
      <c r="Q197" s="1">
        <v>412.33864077669904</v>
      </c>
      <c r="R197" s="1">
        <v>395.53135922330097</v>
      </c>
      <c r="S197" s="1">
        <v>374.24213592233008</v>
      </c>
      <c r="T197" s="1">
        <v>356.31436893203886</v>
      </c>
      <c r="U197" s="1">
        <v>349.59145631067963</v>
      </c>
      <c r="V197" s="1">
        <v>346.23</v>
      </c>
      <c r="W197" s="1">
        <v>340.62757281553399</v>
      </c>
      <c r="X197" s="1">
        <v>332.78417475728156</v>
      </c>
      <c r="Y197" s="1">
        <v>331.66368932038836</v>
      </c>
      <c r="Z197" s="1">
        <v>330.54320388349515</v>
      </c>
    </row>
    <row r="198" spans="1:26" x14ac:dyDescent="0.3">
      <c r="A198" t="s">
        <v>63</v>
      </c>
      <c r="B198" s="1">
        <v>11007</v>
      </c>
      <c r="C198" s="1" t="str">
        <f>VLOOKUP($B198,'NIS NAAM GEMEENTE'!$A$2:$B$319, 2, FALSE)</f>
        <v>Borsbeek</v>
      </c>
      <c r="D198" s="1">
        <v>659</v>
      </c>
      <c r="E198" s="1">
        <v>671</v>
      </c>
      <c r="F198" s="1">
        <v>696</v>
      </c>
      <c r="G198" s="1">
        <v>689</v>
      </c>
      <c r="H198" s="1">
        <v>669</v>
      </c>
      <c r="I198" s="1">
        <v>672</v>
      </c>
      <c r="J198" s="1">
        <v>657</v>
      </c>
      <c r="K198" s="1">
        <v>668</v>
      </c>
      <c r="L198" s="1">
        <v>649</v>
      </c>
      <c r="M198" s="1">
        <v>639</v>
      </c>
      <c r="N198" s="1">
        <v>672</v>
      </c>
      <c r="O198" s="1">
        <v>684</v>
      </c>
      <c r="P198" s="1">
        <v>701</v>
      </c>
      <c r="Q198" s="1">
        <v>699</v>
      </c>
      <c r="R198" s="1">
        <v>692</v>
      </c>
      <c r="S198" s="1">
        <v>676</v>
      </c>
      <c r="T198" s="1">
        <v>660</v>
      </c>
      <c r="U198" s="1">
        <v>638</v>
      </c>
      <c r="V198" s="1">
        <v>610</v>
      </c>
      <c r="W198" s="1">
        <v>589</v>
      </c>
      <c r="X198" s="1">
        <v>572</v>
      </c>
      <c r="Y198" s="1">
        <v>552</v>
      </c>
      <c r="Z198">
        <v>535</v>
      </c>
    </row>
    <row r="199" spans="1:26" x14ac:dyDescent="0.3">
      <c r="A199" t="s">
        <v>64</v>
      </c>
      <c r="B199" s="1">
        <v>11007</v>
      </c>
      <c r="C199" s="1" t="str">
        <f>VLOOKUP($B199,'NIS NAAM GEMEENTE'!$A$2:$B$319, 2, FALSE)</f>
        <v>Borsbeek</v>
      </c>
      <c r="D199" s="1">
        <v>1025.6600000000001</v>
      </c>
      <c r="E199" s="1">
        <v>1026.93</v>
      </c>
      <c r="F199" s="1">
        <v>1125.94</v>
      </c>
      <c r="G199" s="1">
        <v>1119.0999999999999</v>
      </c>
      <c r="H199" s="1">
        <v>1136.48</v>
      </c>
      <c r="I199" s="1">
        <v>1136.8</v>
      </c>
      <c r="J199" s="1">
        <v>1159.8600000000001</v>
      </c>
      <c r="K199" s="1">
        <v>1140.99</v>
      </c>
      <c r="L199" s="1">
        <v>1110.53</v>
      </c>
      <c r="M199" s="1">
        <v>1123.6399999999999</v>
      </c>
      <c r="N199" s="1">
        <v>1135.45</v>
      </c>
      <c r="O199" s="1">
        <v>1138.9170873786406</v>
      </c>
      <c r="P199" s="1">
        <v>1131.2664077669901</v>
      </c>
      <c r="Q199" s="1">
        <v>1111.3386407766991</v>
      </c>
      <c r="R199" s="1">
        <v>1087.531359223301</v>
      </c>
      <c r="S199" s="1">
        <v>1050.2421359223301</v>
      </c>
      <c r="T199" s="1">
        <v>1016.3143689320389</v>
      </c>
      <c r="U199" s="1">
        <v>987.59145631067963</v>
      </c>
      <c r="V199" s="1">
        <v>956.23</v>
      </c>
      <c r="W199" s="1">
        <v>929.62757281553399</v>
      </c>
      <c r="X199" s="1">
        <v>904.78417475728156</v>
      </c>
      <c r="Y199" s="1">
        <v>883.66368932038836</v>
      </c>
      <c r="Z199" s="1">
        <v>865.54320388349515</v>
      </c>
    </row>
    <row r="200" spans="1:26" x14ac:dyDescent="0.3">
      <c r="A200" t="s">
        <v>65</v>
      </c>
      <c r="B200">
        <v>11007</v>
      </c>
      <c r="C200" s="1" t="str">
        <f>VLOOKUP($B200,'NIS NAAM GEMEENTE'!$A$2:$B$319, 2, FALSE)</f>
        <v>Borsbeek</v>
      </c>
      <c r="D200" s="1">
        <v>1414.1176470588236</v>
      </c>
      <c r="E200" s="1">
        <v>1414.1176470588236</v>
      </c>
      <c r="F200" s="1">
        <v>1414.1176470588236</v>
      </c>
      <c r="G200" s="1">
        <v>1414.1176470588236</v>
      </c>
      <c r="H200" s="1">
        <v>1414.1176470588236</v>
      </c>
      <c r="I200" s="1">
        <v>1414.1176470588236</v>
      </c>
      <c r="J200" s="1">
        <v>1414.1176470588236</v>
      </c>
      <c r="K200" s="1">
        <v>1414.1176470588236</v>
      </c>
      <c r="L200" s="1">
        <v>1414.1176470588236</v>
      </c>
      <c r="M200" s="1">
        <v>1414.1176470588236</v>
      </c>
      <c r="N200" s="1">
        <v>1414.1176470588236</v>
      </c>
      <c r="O200" s="1">
        <v>1414.1176470588236</v>
      </c>
      <c r="P200" s="1">
        <v>1414.1176470588236</v>
      </c>
      <c r="Q200" s="1">
        <v>1414.1176470588236</v>
      </c>
      <c r="R200" s="1">
        <v>1414.1176470588236</v>
      </c>
      <c r="S200" s="1">
        <v>1414.1176470588236</v>
      </c>
      <c r="T200" s="1">
        <v>1414.1176470588236</v>
      </c>
      <c r="U200" s="1">
        <v>1414.1176470588236</v>
      </c>
      <c r="V200" s="1">
        <v>1414.1176470588236</v>
      </c>
      <c r="W200" s="1">
        <v>1414.1176470588236</v>
      </c>
      <c r="X200" s="1">
        <v>1414.1176470588236</v>
      </c>
      <c r="Y200" s="1">
        <v>1414.11764705882</v>
      </c>
      <c r="Z200" s="1">
        <v>1414.11764705882</v>
      </c>
    </row>
    <row r="201" spans="1:26" x14ac:dyDescent="0.3">
      <c r="A201" t="s">
        <v>66</v>
      </c>
      <c r="B201">
        <v>11007</v>
      </c>
      <c r="C201" s="1" t="str">
        <f>VLOOKUP($B201,'NIS NAAM GEMEENTE'!$A$2:$B$319, 2, FALSE)</f>
        <v>Borsbeek</v>
      </c>
      <c r="D201" s="1">
        <v>1202</v>
      </c>
      <c r="E201" s="1">
        <v>1202</v>
      </c>
      <c r="F201" s="1">
        <v>1202</v>
      </c>
      <c r="G201" s="1">
        <v>1202</v>
      </c>
      <c r="H201" s="1">
        <v>1202</v>
      </c>
      <c r="I201" s="1">
        <v>1202</v>
      </c>
      <c r="J201" s="1">
        <v>1202</v>
      </c>
      <c r="K201" s="1">
        <v>1202</v>
      </c>
      <c r="L201" s="1">
        <v>1202</v>
      </c>
      <c r="M201" s="1">
        <v>1202</v>
      </c>
      <c r="N201" s="1">
        <v>1202</v>
      </c>
      <c r="O201" s="1">
        <v>1202</v>
      </c>
      <c r="P201" s="1">
        <v>1202</v>
      </c>
      <c r="Q201" s="1">
        <v>1202</v>
      </c>
      <c r="R201" s="1">
        <v>1202</v>
      </c>
      <c r="S201" s="1">
        <v>1202</v>
      </c>
      <c r="T201" s="1">
        <v>1202</v>
      </c>
      <c r="U201" s="1">
        <v>1202</v>
      </c>
      <c r="V201" s="1">
        <v>1202</v>
      </c>
      <c r="W201" s="1">
        <v>1202</v>
      </c>
      <c r="X201" s="1">
        <v>1202</v>
      </c>
      <c r="Y201" s="1">
        <v>1202</v>
      </c>
      <c r="Z201" s="1">
        <v>1202</v>
      </c>
    </row>
    <row r="202" spans="1:26" x14ac:dyDescent="0.3">
      <c r="A202" t="s">
        <v>62</v>
      </c>
      <c r="B202" s="1">
        <v>24016</v>
      </c>
      <c r="C202" s="1" t="str">
        <f>VLOOKUP($B202,'NIS NAAM GEMEENTE'!$A$2:$B$319, 2, FALSE)</f>
        <v>Boutersem</v>
      </c>
      <c r="D202" s="1">
        <v>371.69</v>
      </c>
      <c r="E202" s="1">
        <v>365.04</v>
      </c>
      <c r="F202" s="1">
        <v>400.42</v>
      </c>
      <c r="G202" s="1">
        <v>417.8</v>
      </c>
      <c r="H202" s="1">
        <v>416.15</v>
      </c>
      <c r="I202" s="1">
        <v>428.37</v>
      </c>
      <c r="J202" s="1">
        <v>439.42</v>
      </c>
      <c r="K202" s="1">
        <v>466.02</v>
      </c>
      <c r="L202" s="1">
        <v>433.88</v>
      </c>
      <c r="M202" s="1">
        <v>429.90999999999997</v>
      </c>
      <c r="N202" s="1">
        <v>422.53</v>
      </c>
      <c r="O202" s="1">
        <v>413.76178041543028</v>
      </c>
      <c r="P202" s="1">
        <v>409.27655786350147</v>
      </c>
      <c r="Q202" s="1">
        <v>385.72913946587539</v>
      </c>
      <c r="R202" s="1">
        <v>379.00130563798217</v>
      </c>
      <c r="S202" s="1">
        <v>372.27347181008901</v>
      </c>
      <c r="T202" s="1">
        <v>377.88</v>
      </c>
      <c r="U202" s="1">
        <v>383.48652818991098</v>
      </c>
      <c r="V202" s="1">
        <v>377.88</v>
      </c>
      <c r="W202" s="1">
        <v>377.88</v>
      </c>
      <c r="X202" s="1">
        <v>383.48652818991098</v>
      </c>
      <c r="Y202" s="1">
        <v>392.45697329376856</v>
      </c>
      <c r="Z202" s="1">
        <v>403.67002967359048</v>
      </c>
    </row>
    <row r="203" spans="1:26" x14ac:dyDescent="0.3">
      <c r="A203" t="s">
        <v>63</v>
      </c>
      <c r="B203" s="1">
        <v>24016</v>
      </c>
      <c r="C203" s="1" t="str">
        <f>VLOOKUP($B203,'NIS NAAM GEMEENTE'!$A$2:$B$319, 2, FALSE)</f>
        <v>Boutersem</v>
      </c>
      <c r="D203" s="1">
        <v>561</v>
      </c>
      <c r="E203" s="1">
        <v>563</v>
      </c>
      <c r="F203" s="1">
        <v>554</v>
      </c>
      <c r="G203" s="1">
        <v>560</v>
      </c>
      <c r="H203" s="1">
        <v>579</v>
      </c>
      <c r="I203" s="1">
        <v>596</v>
      </c>
      <c r="J203" s="1">
        <v>613</v>
      </c>
      <c r="K203" s="1">
        <v>617</v>
      </c>
      <c r="L203" s="1">
        <v>619</v>
      </c>
      <c r="M203" s="1">
        <v>665</v>
      </c>
      <c r="N203" s="1">
        <v>651</v>
      </c>
      <c r="O203" s="1">
        <v>631</v>
      </c>
      <c r="P203" s="1">
        <v>624</v>
      </c>
      <c r="Q203" s="1">
        <v>618</v>
      </c>
      <c r="R203" s="1">
        <v>610</v>
      </c>
      <c r="S203" s="1">
        <v>586</v>
      </c>
      <c r="T203" s="1">
        <v>570</v>
      </c>
      <c r="U203" s="1">
        <v>547</v>
      </c>
      <c r="V203" s="1">
        <v>543</v>
      </c>
      <c r="W203" s="1">
        <v>534</v>
      </c>
      <c r="X203" s="1">
        <v>530</v>
      </c>
      <c r="Y203" s="1">
        <v>519</v>
      </c>
      <c r="Z203">
        <v>521</v>
      </c>
    </row>
    <row r="204" spans="1:26" x14ac:dyDescent="0.3">
      <c r="A204" t="s">
        <v>64</v>
      </c>
      <c r="B204" s="1">
        <v>24016</v>
      </c>
      <c r="C204" s="1" t="str">
        <f>VLOOKUP($B204,'NIS NAAM GEMEENTE'!$A$2:$B$319, 2, FALSE)</f>
        <v>Boutersem</v>
      </c>
      <c r="D204" s="1">
        <v>932.69</v>
      </c>
      <c r="E204" s="1">
        <v>928.04</v>
      </c>
      <c r="F204" s="1">
        <v>954.42000000000007</v>
      </c>
      <c r="G204" s="1">
        <v>977.8</v>
      </c>
      <c r="H204" s="1">
        <v>995.15</v>
      </c>
      <c r="I204" s="1">
        <v>1024.3699999999999</v>
      </c>
      <c r="J204" s="1">
        <v>1052.42</v>
      </c>
      <c r="K204" s="1">
        <v>1083.02</v>
      </c>
      <c r="L204" s="1">
        <v>1052.8800000000001</v>
      </c>
      <c r="M204" s="1">
        <v>1094.9099999999999</v>
      </c>
      <c r="N204" s="1">
        <v>1073.53</v>
      </c>
      <c r="O204" s="1">
        <v>1044.7617804154302</v>
      </c>
      <c r="P204" s="1">
        <v>1033.2765578635015</v>
      </c>
      <c r="Q204" s="1">
        <v>1003.7291394658754</v>
      </c>
      <c r="R204" s="1">
        <v>989.00130563798211</v>
      </c>
      <c r="S204" s="1">
        <v>958.27347181008895</v>
      </c>
      <c r="T204" s="1">
        <v>947.88</v>
      </c>
      <c r="U204" s="1">
        <v>930.48652818991104</v>
      </c>
      <c r="V204" s="1">
        <v>920.88</v>
      </c>
      <c r="W204" s="1">
        <v>911.88</v>
      </c>
      <c r="X204" s="1">
        <v>913.48652818991104</v>
      </c>
      <c r="Y204" s="1">
        <v>911.45697329376856</v>
      </c>
      <c r="Z204" s="1">
        <v>924.67002967359053</v>
      </c>
    </row>
    <row r="205" spans="1:26" x14ac:dyDescent="0.3">
      <c r="A205" t="s">
        <v>65</v>
      </c>
      <c r="B205">
        <v>24016</v>
      </c>
      <c r="C205" s="1" t="str">
        <f>VLOOKUP($B205,'NIS NAAM GEMEENTE'!$A$2:$B$319, 2, FALSE)</f>
        <v>Boutersem</v>
      </c>
      <c r="D205" s="1">
        <v>1192</v>
      </c>
      <c r="E205" s="1">
        <v>1192</v>
      </c>
      <c r="F205" s="1">
        <v>1192</v>
      </c>
      <c r="G205" s="1">
        <v>1192</v>
      </c>
      <c r="H205" s="1">
        <v>1192</v>
      </c>
      <c r="I205" s="1">
        <v>1192</v>
      </c>
      <c r="J205" s="1">
        <v>1192</v>
      </c>
      <c r="K205" s="1">
        <v>1192</v>
      </c>
      <c r="L205" s="1">
        <v>1192</v>
      </c>
      <c r="M205" s="1">
        <v>1192</v>
      </c>
      <c r="N205" s="1">
        <v>1192</v>
      </c>
      <c r="O205" s="1">
        <v>1192</v>
      </c>
      <c r="P205" s="1">
        <v>1192</v>
      </c>
      <c r="Q205" s="1">
        <v>1192</v>
      </c>
      <c r="R205" s="1">
        <v>1192</v>
      </c>
      <c r="S205" s="1">
        <v>1192</v>
      </c>
      <c r="T205" s="1">
        <v>1192</v>
      </c>
      <c r="U205" s="1">
        <v>1192</v>
      </c>
      <c r="V205" s="1">
        <v>1192</v>
      </c>
      <c r="W205" s="1">
        <v>1192</v>
      </c>
      <c r="X205" s="1">
        <v>1192</v>
      </c>
      <c r="Y205" s="1">
        <v>1192</v>
      </c>
      <c r="Z205" s="1">
        <v>1192</v>
      </c>
    </row>
    <row r="206" spans="1:26" x14ac:dyDescent="0.3">
      <c r="A206" t="s">
        <v>66</v>
      </c>
      <c r="B206">
        <v>24016</v>
      </c>
      <c r="C206" s="1" t="str">
        <f>VLOOKUP($B206,'NIS NAAM GEMEENTE'!$A$2:$B$319, 2, FALSE)</f>
        <v>Boutersem</v>
      </c>
      <c r="D206" s="1">
        <v>1013.2</v>
      </c>
      <c r="E206" s="1">
        <v>1013.2</v>
      </c>
      <c r="F206" s="1">
        <v>1013.2</v>
      </c>
      <c r="G206" s="1">
        <v>1013.2</v>
      </c>
      <c r="H206" s="1">
        <v>1013.2</v>
      </c>
      <c r="I206" s="1">
        <v>1013.2</v>
      </c>
      <c r="J206" s="1">
        <v>1013.2</v>
      </c>
      <c r="K206" s="1">
        <v>1013.2</v>
      </c>
      <c r="L206" s="1">
        <v>1013.2</v>
      </c>
      <c r="M206" s="1">
        <v>1013.2</v>
      </c>
      <c r="N206" s="1">
        <v>1013.2</v>
      </c>
      <c r="O206" s="1">
        <v>1013.2</v>
      </c>
      <c r="P206" s="1">
        <v>1013.2</v>
      </c>
      <c r="Q206" s="1">
        <v>1013.2</v>
      </c>
      <c r="R206" s="1">
        <v>1013.2</v>
      </c>
      <c r="S206" s="1">
        <v>1013.2</v>
      </c>
      <c r="T206" s="1">
        <v>1013.2</v>
      </c>
      <c r="U206" s="1">
        <v>1013.2</v>
      </c>
      <c r="V206" s="1">
        <v>1013.2</v>
      </c>
      <c r="W206" s="1">
        <v>1013.2</v>
      </c>
      <c r="X206" s="1">
        <v>1013.2</v>
      </c>
      <c r="Y206" s="1">
        <v>1013.2</v>
      </c>
      <c r="Z206" s="1">
        <v>1013.2</v>
      </c>
    </row>
    <row r="207" spans="1:26" x14ac:dyDescent="0.3">
      <c r="A207" t="s">
        <v>62</v>
      </c>
      <c r="B207" s="1">
        <v>45059</v>
      </c>
      <c r="C207" s="1" t="str">
        <f>VLOOKUP($B207,'NIS NAAM GEMEENTE'!$A$2:$B$319, 2, FALSE)</f>
        <v>Brakel</v>
      </c>
      <c r="D207" s="1">
        <v>578.04999999999995</v>
      </c>
      <c r="E207" s="1">
        <v>605.70000000000005</v>
      </c>
      <c r="F207" s="1">
        <v>603.32000000000005</v>
      </c>
      <c r="G207" s="1">
        <v>583.48</v>
      </c>
      <c r="H207" s="1">
        <v>591.86</v>
      </c>
      <c r="I207" s="1">
        <v>573.86</v>
      </c>
      <c r="J207" s="1">
        <v>573.24</v>
      </c>
      <c r="K207" s="1">
        <v>581.86</v>
      </c>
      <c r="L207" s="1">
        <v>578.32000000000005</v>
      </c>
      <c r="M207" s="1">
        <v>577.13</v>
      </c>
      <c r="N207" s="1">
        <v>539.29</v>
      </c>
      <c r="O207" s="1">
        <v>515.62948019801979</v>
      </c>
      <c r="P207" s="1">
        <v>477.26754950495047</v>
      </c>
      <c r="Q207" s="1">
        <v>455.83</v>
      </c>
      <c r="R207" s="1">
        <v>458.08658415841586</v>
      </c>
      <c r="S207" s="1">
        <v>450.18853960396041</v>
      </c>
      <c r="T207" s="1">
        <v>459.21487623762374</v>
      </c>
      <c r="U207" s="1">
        <v>451.31683168316829</v>
      </c>
      <c r="V207" s="1">
        <v>455.83</v>
      </c>
      <c r="W207" s="1">
        <v>455.83</v>
      </c>
      <c r="X207" s="1">
        <v>458.08658415841586</v>
      </c>
      <c r="Y207" s="1">
        <v>458.08658415841586</v>
      </c>
      <c r="Z207" s="1">
        <v>454.7017079207921</v>
      </c>
    </row>
    <row r="208" spans="1:26" x14ac:dyDescent="0.3">
      <c r="A208" t="s">
        <v>63</v>
      </c>
      <c r="B208" s="1">
        <v>45059</v>
      </c>
      <c r="C208" s="1" t="str">
        <f>VLOOKUP($B208,'NIS NAAM GEMEENTE'!$A$2:$B$319, 2, FALSE)</f>
        <v>Brakel</v>
      </c>
      <c r="D208" s="1">
        <v>883</v>
      </c>
      <c r="E208" s="1">
        <v>897</v>
      </c>
      <c r="F208" s="1">
        <v>887</v>
      </c>
      <c r="G208" s="1">
        <v>904</v>
      </c>
      <c r="H208" s="1">
        <v>935</v>
      </c>
      <c r="I208" s="1">
        <v>944</v>
      </c>
      <c r="J208" s="1">
        <v>963</v>
      </c>
      <c r="K208" s="1">
        <v>958</v>
      </c>
      <c r="L208" s="1">
        <v>981</v>
      </c>
      <c r="M208" s="1">
        <v>953</v>
      </c>
      <c r="N208" s="1">
        <v>917</v>
      </c>
      <c r="O208" s="1">
        <v>902</v>
      </c>
      <c r="P208" s="1">
        <v>882</v>
      </c>
      <c r="Q208" s="1">
        <v>872</v>
      </c>
      <c r="R208" s="1">
        <v>833</v>
      </c>
      <c r="S208" s="1">
        <v>810</v>
      </c>
      <c r="T208" s="1">
        <v>767</v>
      </c>
      <c r="U208" s="1">
        <v>748</v>
      </c>
      <c r="V208" s="1">
        <v>721</v>
      </c>
      <c r="W208" s="1">
        <v>703</v>
      </c>
      <c r="X208" s="1">
        <v>702</v>
      </c>
      <c r="Y208" s="1">
        <v>698</v>
      </c>
      <c r="Z208">
        <v>707</v>
      </c>
    </row>
    <row r="209" spans="1:26" x14ac:dyDescent="0.3">
      <c r="A209" t="s">
        <v>64</v>
      </c>
      <c r="B209" s="1">
        <v>45059</v>
      </c>
      <c r="C209" s="1" t="str">
        <f>VLOOKUP($B209,'NIS NAAM GEMEENTE'!$A$2:$B$319, 2, FALSE)</f>
        <v>Brakel</v>
      </c>
      <c r="D209" s="1">
        <v>1461.05</v>
      </c>
      <c r="E209" s="1">
        <v>1502.7</v>
      </c>
      <c r="F209" s="1">
        <v>1490.3200000000002</v>
      </c>
      <c r="G209" s="1">
        <v>1487.48</v>
      </c>
      <c r="H209" s="1">
        <v>1526.8600000000001</v>
      </c>
      <c r="I209" s="1">
        <v>1517.8600000000001</v>
      </c>
      <c r="J209" s="1">
        <v>1536.24</v>
      </c>
      <c r="K209" s="1">
        <v>1539.8600000000001</v>
      </c>
      <c r="L209" s="1">
        <v>1559.3200000000002</v>
      </c>
      <c r="M209" s="1">
        <v>1530.13</v>
      </c>
      <c r="N209" s="1">
        <v>1456.29</v>
      </c>
      <c r="O209" s="1">
        <v>1417.6294801980198</v>
      </c>
      <c r="P209" s="1">
        <v>1359.2675495049505</v>
      </c>
      <c r="Q209" s="1">
        <v>1327.83</v>
      </c>
      <c r="R209" s="1">
        <v>1291.0865841584159</v>
      </c>
      <c r="S209" s="1">
        <v>1260.1885396039604</v>
      </c>
      <c r="T209" s="1">
        <v>1226.2148762376237</v>
      </c>
      <c r="U209" s="1">
        <v>1199.3168316831684</v>
      </c>
      <c r="V209" s="1">
        <v>1176.83</v>
      </c>
      <c r="W209" s="1">
        <v>1158.83</v>
      </c>
      <c r="X209" s="1">
        <v>1160.0865841584159</v>
      </c>
      <c r="Y209" s="1">
        <v>1156.0865841584159</v>
      </c>
      <c r="Z209" s="1">
        <v>1161.7017079207922</v>
      </c>
    </row>
    <row r="210" spans="1:26" x14ac:dyDescent="0.3">
      <c r="A210" t="s">
        <v>65</v>
      </c>
      <c r="B210">
        <v>45059</v>
      </c>
      <c r="C210" s="1" t="str">
        <f>VLOOKUP($B210,'NIS NAAM GEMEENTE'!$A$2:$B$319, 2, FALSE)</f>
        <v>Brakel</v>
      </c>
      <c r="D210" s="1">
        <v>1823.5294117647059</v>
      </c>
      <c r="E210" s="1">
        <v>1823.5294117647059</v>
      </c>
      <c r="F210" s="1">
        <v>1823.5294117647059</v>
      </c>
      <c r="G210" s="1">
        <v>1823.5294117647059</v>
      </c>
      <c r="H210" s="1">
        <v>1823.5294117647059</v>
      </c>
      <c r="I210" s="1">
        <v>1823.5294117647059</v>
      </c>
      <c r="J210" s="1">
        <v>1823.5294117647059</v>
      </c>
      <c r="K210" s="1">
        <v>1823.5294117647059</v>
      </c>
      <c r="L210" s="1">
        <v>1823.5294117647059</v>
      </c>
      <c r="M210" s="1">
        <v>1823.5294117647059</v>
      </c>
      <c r="N210" s="1">
        <v>1823.5294117647059</v>
      </c>
      <c r="O210" s="1">
        <v>1823.5294117647059</v>
      </c>
      <c r="P210" s="1">
        <v>1823.5294117647059</v>
      </c>
      <c r="Q210" s="1">
        <v>1823.5294117647059</v>
      </c>
      <c r="R210" s="1">
        <v>1823.5294117647059</v>
      </c>
      <c r="S210" s="1">
        <v>1823.5294117647059</v>
      </c>
      <c r="T210" s="1">
        <v>1823.5294117647059</v>
      </c>
      <c r="U210" s="1">
        <v>1823.5294117647059</v>
      </c>
      <c r="V210" s="1">
        <v>1823.5294117647059</v>
      </c>
      <c r="W210" s="1">
        <v>1823.5294117647059</v>
      </c>
      <c r="X210" s="1">
        <v>1823.5294117647059</v>
      </c>
      <c r="Y210" s="1">
        <v>1823.5294117647099</v>
      </c>
      <c r="Z210" s="1">
        <v>1823.5294117647099</v>
      </c>
    </row>
    <row r="211" spans="1:26" x14ac:dyDescent="0.3">
      <c r="A211" t="s">
        <v>66</v>
      </c>
      <c r="B211">
        <v>45059</v>
      </c>
      <c r="C211" s="1" t="str">
        <f>VLOOKUP($B211,'NIS NAAM GEMEENTE'!$A$2:$B$319, 2, FALSE)</f>
        <v>Brakel</v>
      </c>
      <c r="D211" s="1">
        <v>1550</v>
      </c>
      <c r="E211" s="1">
        <v>1550</v>
      </c>
      <c r="F211" s="1">
        <v>1550</v>
      </c>
      <c r="G211" s="1">
        <v>1550</v>
      </c>
      <c r="H211" s="1">
        <v>1550</v>
      </c>
      <c r="I211" s="1">
        <v>1550</v>
      </c>
      <c r="J211" s="1">
        <v>1550</v>
      </c>
      <c r="K211" s="1">
        <v>1550</v>
      </c>
      <c r="L211" s="1">
        <v>1550</v>
      </c>
      <c r="M211" s="1">
        <v>1550</v>
      </c>
      <c r="N211" s="1">
        <v>1550</v>
      </c>
      <c r="O211" s="1">
        <v>1550</v>
      </c>
      <c r="P211" s="1">
        <v>1550</v>
      </c>
      <c r="Q211" s="1">
        <v>1550</v>
      </c>
      <c r="R211" s="1">
        <v>1550</v>
      </c>
      <c r="S211" s="1">
        <v>1550</v>
      </c>
      <c r="T211" s="1">
        <v>1550</v>
      </c>
      <c r="U211" s="1">
        <v>1550</v>
      </c>
      <c r="V211" s="1">
        <v>1550</v>
      </c>
      <c r="W211" s="1">
        <v>1550</v>
      </c>
      <c r="X211" s="1">
        <v>1550</v>
      </c>
      <c r="Y211" s="1">
        <v>1550</v>
      </c>
      <c r="Z211" s="1">
        <v>1550</v>
      </c>
    </row>
    <row r="212" spans="1:26" x14ac:dyDescent="0.3">
      <c r="A212" t="s">
        <v>62</v>
      </c>
      <c r="B212" s="1">
        <v>11008</v>
      </c>
      <c r="C212" s="1" t="str">
        <f>VLOOKUP($B212,'NIS NAAM GEMEENTE'!$A$2:$B$319, 2, FALSE)</f>
        <v>Brasschaat</v>
      </c>
      <c r="D212" s="1">
        <v>1651.2</v>
      </c>
      <c r="E212" s="1">
        <v>1734.07</v>
      </c>
      <c r="F212" s="1">
        <v>1770.83</v>
      </c>
      <c r="G212" s="1">
        <v>1784.66</v>
      </c>
      <c r="H212" s="1">
        <v>1825.75</v>
      </c>
      <c r="I212" s="1">
        <v>1884.67</v>
      </c>
      <c r="J212" s="1">
        <v>1835.77</v>
      </c>
      <c r="K212" s="1">
        <v>1869.23</v>
      </c>
      <c r="L212" s="1">
        <v>1839.96</v>
      </c>
      <c r="M212" s="1">
        <v>1813.58</v>
      </c>
      <c r="N212" s="1">
        <v>1843.18</v>
      </c>
      <c r="O212" s="1">
        <v>1884.3084984423676</v>
      </c>
      <c r="P212" s="1">
        <v>1914.3417507788163</v>
      </c>
      <c r="Q212" s="1">
        <v>1916.5664361370716</v>
      </c>
      <c r="R212" s="1">
        <v>1887.6455264797507</v>
      </c>
      <c r="S212" s="1">
        <v>1808.6691962616824</v>
      </c>
      <c r="T212" s="1">
        <v>1808.6691962616824</v>
      </c>
      <c r="U212" s="1">
        <v>1794.2087414330217</v>
      </c>
      <c r="V212" s="1">
        <v>1785.31</v>
      </c>
      <c r="W212" s="1">
        <v>1774.1865732087226</v>
      </c>
      <c r="X212" s="1">
        <v>1784.1976573208722</v>
      </c>
      <c r="Y212" s="1">
        <v>1796.4334267912773</v>
      </c>
      <c r="Z212" s="1">
        <v>1814.2309096573208</v>
      </c>
    </row>
    <row r="213" spans="1:26" x14ac:dyDescent="0.3">
      <c r="A213" t="s">
        <v>63</v>
      </c>
      <c r="B213" s="1">
        <v>11008</v>
      </c>
      <c r="C213" s="1" t="str">
        <f>VLOOKUP($B213,'NIS NAAM GEMEENTE'!$A$2:$B$319, 2, FALSE)</f>
        <v>Brasschaat</v>
      </c>
      <c r="D213" s="1">
        <v>2900</v>
      </c>
      <c r="E213" s="1">
        <v>2892</v>
      </c>
      <c r="F213" s="1">
        <v>2851</v>
      </c>
      <c r="G213" s="1">
        <v>2827</v>
      </c>
      <c r="H213" s="1">
        <v>2918</v>
      </c>
      <c r="I213" s="1">
        <v>2917</v>
      </c>
      <c r="J213" s="1">
        <v>2962</v>
      </c>
      <c r="K213" s="1">
        <v>3029</v>
      </c>
      <c r="L213" s="1">
        <v>3108</v>
      </c>
      <c r="M213" s="1">
        <v>3156</v>
      </c>
      <c r="N213" s="1">
        <v>3179</v>
      </c>
      <c r="O213" s="1">
        <v>3221</v>
      </c>
      <c r="P213" s="1">
        <v>3233</v>
      </c>
      <c r="Q213" s="1">
        <v>3246</v>
      </c>
      <c r="R213" s="1">
        <v>3255</v>
      </c>
      <c r="S213" s="1">
        <v>3301</v>
      </c>
      <c r="T213" s="1">
        <v>3293</v>
      </c>
      <c r="U213" s="1">
        <v>3279</v>
      </c>
      <c r="V213" s="1">
        <v>3266</v>
      </c>
      <c r="W213" s="1">
        <v>3251</v>
      </c>
      <c r="X213" s="1">
        <v>3216</v>
      </c>
      <c r="Y213" s="1">
        <v>3145</v>
      </c>
      <c r="Z213">
        <v>3123</v>
      </c>
    </row>
    <row r="214" spans="1:26" x14ac:dyDescent="0.3">
      <c r="A214" t="s">
        <v>64</v>
      </c>
      <c r="B214" s="1">
        <v>11008</v>
      </c>
      <c r="C214" s="1" t="str">
        <f>VLOOKUP($B214,'NIS NAAM GEMEENTE'!$A$2:$B$319, 2, FALSE)</f>
        <v>Brasschaat</v>
      </c>
      <c r="D214" s="1">
        <v>4551.2</v>
      </c>
      <c r="E214" s="1">
        <v>4626.07</v>
      </c>
      <c r="F214" s="1">
        <v>4621.83</v>
      </c>
      <c r="G214" s="1">
        <v>4611.66</v>
      </c>
      <c r="H214" s="1">
        <v>4743.75</v>
      </c>
      <c r="I214" s="1">
        <v>4801.67</v>
      </c>
      <c r="J214" s="1">
        <v>4797.7700000000004</v>
      </c>
      <c r="K214" s="1">
        <v>4898.2299999999996</v>
      </c>
      <c r="L214" s="1">
        <v>4947.96</v>
      </c>
      <c r="M214" s="1">
        <v>4969.58</v>
      </c>
      <c r="N214" s="1">
        <v>5022.18</v>
      </c>
      <c r="O214" s="1">
        <v>5105.3084984423676</v>
      </c>
      <c r="P214" s="1">
        <v>5147.3417507788163</v>
      </c>
      <c r="Q214" s="1">
        <v>5162.5664361370718</v>
      </c>
      <c r="R214" s="1">
        <v>5142.6455264797505</v>
      </c>
      <c r="S214" s="1">
        <v>5109.6691962616824</v>
      </c>
      <c r="T214" s="1">
        <v>5101.6691962616824</v>
      </c>
      <c r="U214" s="1">
        <v>5073.2087414330217</v>
      </c>
      <c r="V214" s="1">
        <v>5051.3099999999995</v>
      </c>
      <c r="W214" s="1">
        <v>5025.1865732087226</v>
      </c>
      <c r="X214" s="1">
        <v>5000.1976573208722</v>
      </c>
      <c r="Y214" s="1">
        <v>4941.4334267912773</v>
      </c>
      <c r="Z214" s="1">
        <v>4937.2309096573208</v>
      </c>
    </row>
    <row r="215" spans="1:26" x14ac:dyDescent="0.3">
      <c r="A215" t="s">
        <v>65</v>
      </c>
      <c r="B215">
        <v>11008</v>
      </c>
      <c r="C215" s="1" t="str">
        <f>VLOOKUP($B215,'NIS NAAM GEMEENTE'!$A$2:$B$319, 2, FALSE)</f>
        <v>Brasschaat</v>
      </c>
      <c r="D215" s="1">
        <v>6483</v>
      </c>
      <c r="E215" s="1">
        <v>6483</v>
      </c>
      <c r="F215" s="1">
        <v>6483</v>
      </c>
      <c r="G215" s="1">
        <v>6483</v>
      </c>
      <c r="H215" s="1">
        <v>6483</v>
      </c>
      <c r="I215" s="1">
        <v>6483</v>
      </c>
      <c r="J215" s="1">
        <v>6483</v>
      </c>
      <c r="K215" s="1">
        <v>6483</v>
      </c>
      <c r="L215" s="1">
        <v>6483</v>
      </c>
      <c r="M215" s="1">
        <v>6483</v>
      </c>
      <c r="N215" s="1">
        <v>6483</v>
      </c>
      <c r="O215" s="1">
        <v>6483</v>
      </c>
      <c r="P215" s="1">
        <v>6483</v>
      </c>
      <c r="Q215" s="1">
        <v>6483</v>
      </c>
      <c r="R215" s="1">
        <v>6483</v>
      </c>
      <c r="S215" s="1">
        <v>6483</v>
      </c>
      <c r="T215" s="1">
        <v>6483</v>
      </c>
      <c r="U215" s="1">
        <v>6483</v>
      </c>
      <c r="V215" s="1">
        <v>6483</v>
      </c>
      <c r="W215" s="1">
        <v>6483</v>
      </c>
      <c r="X215" s="1">
        <v>6483</v>
      </c>
      <c r="Y215" s="1">
        <v>6483</v>
      </c>
      <c r="Z215" s="1">
        <v>6483</v>
      </c>
    </row>
    <row r="216" spans="1:26" x14ac:dyDescent="0.3">
      <c r="A216" t="s">
        <v>66</v>
      </c>
      <c r="B216">
        <v>11008</v>
      </c>
      <c r="C216" s="1" t="str">
        <f>VLOOKUP($B216,'NIS NAAM GEMEENTE'!$A$2:$B$319, 2, FALSE)</f>
        <v>Brasschaat</v>
      </c>
      <c r="D216" s="1">
        <v>5510.55</v>
      </c>
      <c r="E216" s="1">
        <v>5510.55</v>
      </c>
      <c r="F216" s="1">
        <v>5510.55</v>
      </c>
      <c r="G216" s="1">
        <v>5510.55</v>
      </c>
      <c r="H216" s="1">
        <v>5510.55</v>
      </c>
      <c r="I216" s="1">
        <v>5510.55</v>
      </c>
      <c r="J216" s="1">
        <v>5510.55</v>
      </c>
      <c r="K216" s="1">
        <v>5510.55</v>
      </c>
      <c r="L216" s="1">
        <v>5510.55</v>
      </c>
      <c r="M216" s="1">
        <v>5510.55</v>
      </c>
      <c r="N216" s="1">
        <v>5510.55</v>
      </c>
      <c r="O216" s="1">
        <v>5510.55</v>
      </c>
      <c r="P216" s="1">
        <v>5510.55</v>
      </c>
      <c r="Q216" s="1">
        <v>5510.55</v>
      </c>
      <c r="R216" s="1">
        <v>5510.55</v>
      </c>
      <c r="S216" s="1">
        <v>5510.55</v>
      </c>
      <c r="T216" s="1">
        <v>5510.55</v>
      </c>
      <c r="U216" s="1">
        <v>5510.55</v>
      </c>
      <c r="V216" s="1">
        <v>5510.55</v>
      </c>
      <c r="W216" s="1">
        <v>5510.55</v>
      </c>
      <c r="X216" s="1">
        <v>5510.55</v>
      </c>
      <c r="Y216" s="1">
        <v>5510.55</v>
      </c>
      <c r="Z216" s="1">
        <v>5510.55</v>
      </c>
    </row>
    <row r="217" spans="1:26" x14ac:dyDescent="0.3">
      <c r="A217" t="s">
        <v>62</v>
      </c>
      <c r="B217" s="1">
        <v>11009</v>
      </c>
      <c r="C217" s="1" t="str">
        <f>VLOOKUP($B217,'NIS NAAM GEMEENTE'!$A$2:$B$319, 2, FALSE)</f>
        <v>Brecht</v>
      </c>
      <c r="D217" s="1">
        <v>990.91</v>
      </c>
      <c r="E217" s="1">
        <v>1025.6600000000001</v>
      </c>
      <c r="F217" s="1">
        <v>1007.04</v>
      </c>
      <c r="G217" s="1">
        <v>1049.47</v>
      </c>
      <c r="H217" s="1">
        <v>987.74</v>
      </c>
      <c r="I217" s="1">
        <v>992.12</v>
      </c>
      <c r="J217" s="1">
        <v>1010.12</v>
      </c>
      <c r="K217" s="1">
        <v>1005.2</v>
      </c>
      <c r="L217" s="1">
        <v>1022.04</v>
      </c>
      <c r="M217" s="1">
        <v>1064.0999999999999</v>
      </c>
      <c r="N217" s="1">
        <v>1095.6400000000001</v>
      </c>
      <c r="O217" s="1">
        <v>1132.5135353535354</v>
      </c>
      <c r="P217" s="1">
        <v>1151.5191919191918</v>
      </c>
      <c r="Q217" s="1">
        <v>1136.9854545454546</v>
      </c>
      <c r="R217" s="1">
        <v>1121.3337373737374</v>
      </c>
      <c r="S217" s="1">
        <v>1094.5022222222221</v>
      </c>
      <c r="T217" s="1">
        <v>1094.5022222222221</v>
      </c>
      <c r="U217" s="1">
        <v>1094.5022222222221</v>
      </c>
      <c r="V217" s="1">
        <v>1106.8</v>
      </c>
      <c r="W217" s="1">
        <v>1101.210101010101</v>
      </c>
      <c r="X217" s="1">
        <v>1093.3842424242425</v>
      </c>
      <c r="Y217" s="1">
        <v>1081.0864646464647</v>
      </c>
      <c r="Z217" s="1">
        <v>1076.6145454545454</v>
      </c>
    </row>
    <row r="218" spans="1:26" x14ac:dyDescent="0.3">
      <c r="A218" t="s">
        <v>63</v>
      </c>
      <c r="B218" s="1">
        <v>11009</v>
      </c>
      <c r="C218" s="1" t="str">
        <f>VLOOKUP($B218,'NIS NAAM GEMEENTE'!$A$2:$B$319, 2, FALSE)</f>
        <v>Brecht</v>
      </c>
      <c r="D218" s="1">
        <v>1422</v>
      </c>
      <c r="E218" s="1">
        <v>1386</v>
      </c>
      <c r="F218" s="1">
        <v>1398</v>
      </c>
      <c r="G218" s="1">
        <v>1349</v>
      </c>
      <c r="H218" s="1">
        <v>1415</v>
      </c>
      <c r="I218" s="1">
        <v>1429</v>
      </c>
      <c r="J218" s="1">
        <v>1460</v>
      </c>
      <c r="K218" s="1">
        <v>1477</v>
      </c>
      <c r="L218" s="1">
        <v>1487</v>
      </c>
      <c r="M218" s="1">
        <v>1466</v>
      </c>
      <c r="N218" s="1">
        <v>1470</v>
      </c>
      <c r="O218" s="1">
        <v>1480</v>
      </c>
      <c r="P218" s="1">
        <v>1500</v>
      </c>
      <c r="Q218" s="1">
        <v>1541</v>
      </c>
      <c r="R218" s="1">
        <v>1576</v>
      </c>
      <c r="S218" s="1">
        <v>1616</v>
      </c>
      <c r="T218" s="1">
        <v>1628</v>
      </c>
      <c r="U218" s="1">
        <v>1648</v>
      </c>
      <c r="V218" s="1">
        <v>1645</v>
      </c>
      <c r="W218" s="1">
        <v>1632</v>
      </c>
      <c r="X218" s="1">
        <v>1620</v>
      </c>
      <c r="Y218" s="1">
        <v>1608</v>
      </c>
      <c r="Z218">
        <v>1611</v>
      </c>
    </row>
    <row r="219" spans="1:26" x14ac:dyDescent="0.3">
      <c r="A219" t="s">
        <v>64</v>
      </c>
      <c r="B219" s="1">
        <v>11009</v>
      </c>
      <c r="C219" s="1" t="str">
        <f>VLOOKUP($B219,'NIS NAAM GEMEENTE'!$A$2:$B$319, 2, FALSE)</f>
        <v>Brecht</v>
      </c>
      <c r="D219" s="1">
        <v>2412.91</v>
      </c>
      <c r="E219" s="1">
        <v>2411.66</v>
      </c>
      <c r="F219" s="1">
        <v>2405.04</v>
      </c>
      <c r="G219" s="1">
        <v>2398.4700000000003</v>
      </c>
      <c r="H219" s="1">
        <v>2402.7399999999998</v>
      </c>
      <c r="I219" s="1">
        <v>2421.12</v>
      </c>
      <c r="J219" s="1">
        <v>2470.12</v>
      </c>
      <c r="K219" s="1">
        <v>2482.1999999999998</v>
      </c>
      <c r="L219" s="1">
        <v>2509.04</v>
      </c>
      <c r="M219" s="1">
        <v>2530.1</v>
      </c>
      <c r="N219" s="1">
        <v>2565.6400000000003</v>
      </c>
      <c r="O219" s="1">
        <v>2612.5135353535352</v>
      </c>
      <c r="P219" s="1">
        <v>2651.5191919191921</v>
      </c>
      <c r="Q219" s="1">
        <v>2677.9854545454546</v>
      </c>
      <c r="R219" s="1">
        <v>2697.3337373737377</v>
      </c>
      <c r="S219" s="1">
        <v>2710.5022222222224</v>
      </c>
      <c r="T219" s="1">
        <v>2722.5022222222224</v>
      </c>
      <c r="U219" s="1">
        <v>2742.5022222222224</v>
      </c>
      <c r="V219" s="1">
        <v>2751.8</v>
      </c>
      <c r="W219" s="1">
        <v>2733.210101010101</v>
      </c>
      <c r="X219" s="1">
        <v>2713.3842424242425</v>
      </c>
      <c r="Y219" s="1">
        <v>2689.0864646464647</v>
      </c>
      <c r="Z219" s="1">
        <v>2687.6145454545454</v>
      </c>
    </row>
    <row r="220" spans="1:26" x14ac:dyDescent="0.3">
      <c r="A220" t="s">
        <v>65</v>
      </c>
      <c r="B220">
        <v>11009</v>
      </c>
      <c r="C220" s="1" t="str">
        <f>VLOOKUP($B220,'NIS NAAM GEMEENTE'!$A$2:$B$319, 2, FALSE)</f>
        <v>Brecht</v>
      </c>
      <c r="D220" s="1">
        <v>3283</v>
      </c>
      <c r="E220" s="1">
        <v>3283</v>
      </c>
      <c r="F220" s="1">
        <v>3283</v>
      </c>
      <c r="G220" s="1">
        <v>3283</v>
      </c>
      <c r="H220" s="1">
        <v>3283</v>
      </c>
      <c r="I220" s="1">
        <v>3283</v>
      </c>
      <c r="J220" s="1">
        <v>3283</v>
      </c>
      <c r="K220" s="1">
        <v>3283</v>
      </c>
      <c r="L220" s="1">
        <v>3283</v>
      </c>
      <c r="M220" s="1">
        <v>3283</v>
      </c>
      <c r="N220" s="1">
        <v>3283</v>
      </c>
      <c r="O220" s="1">
        <v>3283</v>
      </c>
      <c r="P220" s="1">
        <v>3283</v>
      </c>
      <c r="Q220" s="1">
        <v>3283</v>
      </c>
      <c r="R220" s="1">
        <v>3283</v>
      </c>
      <c r="S220" s="1">
        <v>3283</v>
      </c>
      <c r="T220" s="1">
        <v>3283</v>
      </c>
      <c r="U220" s="1">
        <v>3283</v>
      </c>
      <c r="V220" s="1">
        <v>3283</v>
      </c>
      <c r="W220" s="1">
        <v>3283</v>
      </c>
      <c r="X220" s="1">
        <v>3283</v>
      </c>
      <c r="Y220" s="1">
        <v>3283</v>
      </c>
      <c r="Z220" s="1">
        <v>3283</v>
      </c>
    </row>
    <row r="221" spans="1:26" x14ac:dyDescent="0.3">
      <c r="A221" t="s">
        <v>66</v>
      </c>
      <c r="B221">
        <v>11009</v>
      </c>
      <c r="C221" s="1" t="str">
        <f>VLOOKUP($B221,'NIS NAAM GEMEENTE'!$A$2:$B$319, 2, FALSE)</f>
        <v>Brecht</v>
      </c>
      <c r="D221" s="1">
        <v>2790.55</v>
      </c>
      <c r="E221" s="1">
        <v>2790.55</v>
      </c>
      <c r="F221" s="1">
        <v>2790.55</v>
      </c>
      <c r="G221" s="1">
        <v>2790.55</v>
      </c>
      <c r="H221" s="1">
        <v>2790.55</v>
      </c>
      <c r="I221" s="1">
        <v>2790.55</v>
      </c>
      <c r="J221" s="1">
        <v>2790.55</v>
      </c>
      <c r="K221" s="1">
        <v>2790.55</v>
      </c>
      <c r="L221" s="1">
        <v>2790.55</v>
      </c>
      <c r="M221" s="1">
        <v>2790.55</v>
      </c>
      <c r="N221" s="1">
        <v>2790.55</v>
      </c>
      <c r="O221" s="1">
        <v>2790.55</v>
      </c>
      <c r="P221" s="1">
        <v>2790.55</v>
      </c>
      <c r="Q221" s="1">
        <v>2790.55</v>
      </c>
      <c r="R221" s="1">
        <v>2790.55</v>
      </c>
      <c r="S221" s="1">
        <v>2790.55</v>
      </c>
      <c r="T221" s="1">
        <v>2790.55</v>
      </c>
      <c r="U221" s="1">
        <v>2790.55</v>
      </c>
      <c r="V221" s="1">
        <v>2790.55</v>
      </c>
      <c r="W221" s="1">
        <v>2790.55</v>
      </c>
      <c r="X221" s="1">
        <v>2790.55</v>
      </c>
      <c r="Y221" s="1">
        <v>2790.55</v>
      </c>
      <c r="Z221" s="1">
        <v>2790.55</v>
      </c>
    </row>
    <row r="222" spans="1:26" x14ac:dyDescent="0.3">
      <c r="A222" t="s">
        <v>62</v>
      </c>
      <c r="B222" s="1">
        <v>35002</v>
      </c>
      <c r="C222" s="1" t="str">
        <f>VLOOKUP($B222,'NIS NAAM GEMEENTE'!$A$2:$B$319, 2, FALSE)</f>
        <v>Bredene</v>
      </c>
      <c r="D222" s="1">
        <v>597.97</v>
      </c>
      <c r="E222" s="1">
        <v>633.13</v>
      </c>
      <c r="F222" s="1">
        <v>633.62</v>
      </c>
      <c r="G222" s="1">
        <v>676.46</v>
      </c>
      <c r="H222" s="1">
        <v>667.89</v>
      </c>
      <c r="I222" s="1">
        <v>660.43</v>
      </c>
      <c r="J222" s="1">
        <v>623.51</v>
      </c>
      <c r="K222" s="1">
        <v>609.48</v>
      </c>
      <c r="L222" s="1">
        <v>622.97</v>
      </c>
      <c r="M222" s="1">
        <v>618.4</v>
      </c>
      <c r="N222" s="1">
        <v>630.86</v>
      </c>
      <c r="O222" s="1">
        <v>640.05134649910235</v>
      </c>
      <c r="P222" s="1">
        <v>633.43012567324956</v>
      </c>
      <c r="Q222" s="1">
        <v>622.39475763016162</v>
      </c>
      <c r="R222" s="1">
        <v>619.08414721723523</v>
      </c>
      <c r="S222" s="1">
        <v>606.94524236983841</v>
      </c>
      <c r="T222" s="1">
        <v>614.66999999999996</v>
      </c>
      <c r="U222" s="1">
        <v>614.66999999999996</v>
      </c>
      <c r="V222" s="1">
        <v>614.66999999999996</v>
      </c>
      <c r="W222" s="1">
        <v>606.94524236983841</v>
      </c>
      <c r="X222" s="1">
        <v>594.80633752244171</v>
      </c>
      <c r="Y222" s="1">
        <v>588.18511669658892</v>
      </c>
      <c r="Z222" s="1">
        <v>587.08157989228005</v>
      </c>
    </row>
    <row r="223" spans="1:26" x14ac:dyDescent="0.3">
      <c r="A223" t="s">
        <v>63</v>
      </c>
      <c r="B223" s="1">
        <v>35002</v>
      </c>
      <c r="C223" s="1" t="str">
        <f>VLOOKUP($B223,'NIS NAAM GEMEENTE'!$A$2:$B$319, 2, FALSE)</f>
        <v>Bredene</v>
      </c>
      <c r="D223" s="1">
        <v>865</v>
      </c>
      <c r="E223" s="1">
        <v>853</v>
      </c>
      <c r="F223" s="1">
        <v>865</v>
      </c>
      <c r="G223" s="1">
        <v>893</v>
      </c>
      <c r="H223" s="1">
        <v>952</v>
      </c>
      <c r="I223" s="1">
        <v>987</v>
      </c>
      <c r="J223" s="1">
        <v>990</v>
      </c>
      <c r="K223" s="1">
        <v>1008</v>
      </c>
      <c r="L223" s="1">
        <v>1020</v>
      </c>
      <c r="M223" s="1">
        <v>1025</v>
      </c>
      <c r="N223" s="1">
        <v>1039</v>
      </c>
      <c r="O223" s="1">
        <v>1053</v>
      </c>
      <c r="P223" s="1">
        <v>1080</v>
      </c>
      <c r="Q223" s="1">
        <v>1093</v>
      </c>
      <c r="R223" s="1">
        <v>1099</v>
      </c>
      <c r="S223" s="1">
        <v>1104</v>
      </c>
      <c r="T223" s="1">
        <v>1095</v>
      </c>
      <c r="U223" s="1">
        <v>1095</v>
      </c>
      <c r="V223" s="1">
        <v>1085</v>
      </c>
      <c r="W223" s="1">
        <v>1077</v>
      </c>
      <c r="X223" s="1">
        <v>1085</v>
      </c>
      <c r="Y223" s="1">
        <v>1073</v>
      </c>
      <c r="Z223">
        <v>1072</v>
      </c>
    </row>
    <row r="224" spans="1:26" x14ac:dyDescent="0.3">
      <c r="A224" t="s">
        <v>64</v>
      </c>
      <c r="B224" s="1">
        <v>35002</v>
      </c>
      <c r="C224" s="1" t="str">
        <f>VLOOKUP($B224,'NIS NAAM GEMEENTE'!$A$2:$B$319, 2, FALSE)</f>
        <v>Bredene</v>
      </c>
      <c r="D224" s="1">
        <v>1462.97</v>
      </c>
      <c r="E224" s="1">
        <v>1486.13</v>
      </c>
      <c r="F224" s="1">
        <v>1498.62</v>
      </c>
      <c r="G224" s="1">
        <v>1569.46</v>
      </c>
      <c r="H224" s="1">
        <v>1619.8899999999999</v>
      </c>
      <c r="I224" s="1">
        <v>1647.4299999999998</v>
      </c>
      <c r="J224" s="1">
        <v>1613.51</v>
      </c>
      <c r="K224" s="1">
        <v>1617.48</v>
      </c>
      <c r="L224" s="1">
        <v>1642.97</v>
      </c>
      <c r="M224" s="1">
        <v>1643.4</v>
      </c>
      <c r="N224" s="1">
        <v>1669.8600000000001</v>
      </c>
      <c r="O224" s="1">
        <v>1693.0513464991022</v>
      </c>
      <c r="P224" s="1">
        <v>1713.4301256732497</v>
      </c>
      <c r="Q224" s="1">
        <v>1715.3947576301616</v>
      </c>
      <c r="R224" s="1">
        <v>1718.0841472172351</v>
      </c>
      <c r="S224" s="1">
        <v>1710.9452423698385</v>
      </c>
      <c r="T224" s="1">
        <v>1709.67</v>
      </c>
      <c r="U224" s="1">
        <v>1709.67</v>
      </c>
      <c r="V224" s="1">
        <v>1699.67</v>
      </c>
      <c r="W224" s="1">
        <v>1683.9452423698385</v>
      </c>
      <c r="X224" s="1">
        <v>1679.8063375224417</v>
      </c>
      <c r="Y224" s="1">
        <v>1661.1851166965889</v>
      </c>
      <c r="Z224" s="1">
        <v>1659.0815798922799</v>
      </c>
    </row>
    <row r="225" spans="1:26" x14ac:dyDescent="0.3">
      <c r="A225" t="s">
        <v>65</v>
      </c>
      <c r="B225">
        <v>35002</v>
      </c>
      <c r="C225" s="1" t="str">
        <f>VLOOKUP($B225,'NIS NAAM GEMEENTE'!$A$2:$B$319, 2, FALSE)</f>
        <v>Bredene</v>
      </c>
      <c r="D225" s="1">
        <v>2092.9411764705883</v>
      </c>
      <c r="E225" s="1">
        <v>2092.9411764705883</v>
      </c>
      <c r="F225" s="1">
        <v>2092.9411764705883</v>
      </c>
      <c r="G225" s="1">
        <v>2092.9411764705883</v>
      </c>
      <c r="H225" s="1">
        <v>2092.9411764705883</v>
      </c>
      <c r="I225" s="1">
        <v>2092.9411764705883</v>
      </c>
      <c r="J225" s="1">
        <v>2092.9411764705883</v>
      </c>
      <c r="K225" s="1">
        <v>2092.9411764705883</v>
      </c>
      <c r="L225" s="1">
        <v>2092.9411764705883</v>
      </c>
      <c r="M225" s="1">
        <v>2092.9411764705883</v>
      </c>
      <c r="N225" s="1">
        <v>2092.9411764705883</v>
      </c>
      <c r="O225" s="1">
        <v>2092.9411764705883</v>
      </c>
      <c r="P225" s="1">
        <v>2092.9411764705883</v>
      </c>
      <c r="Q225" s="1">
        <v>2092.9411764705883</v>
      </c>
      <c r="R225" s="1">
        <v>2092.9411764705883</v>
      </c>
      <c r="S225" s="1">
        <v>2092.9411764705883</v>
      </c>
      <c r="T225" s="1">
        <v>2092.9411764705883</v>
      </c>
      <c r="U225" s="1">
        <v>2092.9411764705883</v>
      </c>
      <c r="V225" s="1">
        <v>2092.9411764705883</v>
      </c>
      <c r="W225" s="1">
        <v>2092.9411764705883</v>
      </c>
      <c r="X225" s="1">
        <v>2092.9411764705883</v>
      </c>
      <c r="Y225" s="1">
        <v>2092.9411764705901</v>
      </c>
      <c r="Z225" s="1">
        <v>2092.9411764705901</v>
      </c>
    </row>
    <row r="226" spans="1:26" x14ac:dyDescent="0.3">
      <c r="A226" t="s">
        <v>66</v>
      </c>
      <c r="B226">
        <v>35002</v>
      </c>
      <c r="C226" s="1" t="str">
        <f>VLOOKUP($B226,'NIS NAAM GEMEENTE'!$A$2:$B$319, 2, FALSE)</f>
        <v>Bredene</v>
      </c>
      <c r="D226" s="1">
        <v>1779</v>
      </c>
      <c r="E226" s="1">
        <v>1779</v>
      </c>
      <c r="F226" s="1">
        <v>1779</v>
      </c>
      <c r="G226" s="1">
        <v>1779</v>
      </c>
      <c r="H226" s="1">
        <v>1779</v>
      </c>
      <c r="I226" s="1">
        <v>1779</v>
      </c>
      <c r="J226" s="1">
        <v>1779</v>
      </c>
      <c r="K226" s="1">
        <v>1779</v>
      </c>
      <c r="L226" s="1">
        <v>1779</v>
      </c>
      <c r="M226" s="1">
        <v>1779</v>
      </c>
      <c r="N226" s="1">
        <v>1779</v>
      </c>
      <c r="O226" s="1">
        <v>1779</v>
      </c>
      <c r="P226" s="1">
        <v>1779</v>
      </c>
      <c r="Q226" s="1">
        <v>1779</v>
      </c>
      <c r="R226" s="1">
        <v>1779</v>
      </c>
      <c r="S226" s="1">
        <v>1779</v>
      </c>
      <c r="T226" s="1">
        <v>1779</v>
      </c>
      <c r="U226" s="1">
        <v>1779</v>
      </c>
      <c r="V226" s="1">
        <v>1779</v>
      </c>
      <c r="W226" s="1">
        <v>1779</v>
      </c>
      <c r="X226" s="1">
        <v>1779</v>
      </c>
      <c r="Y226" s="1">
        <v>1779</v>
      </c>
      <c r="Z226" s="1">
        <v>1779</v>
      </c>
    </row>
    <row r="227" spans="1:26" x14ac:dyDescent="0.3">
      <c r="A227" t="s">
        <v>62</v>
      </c>
      <c r="B227" s="1">
        <v>72004</v>
      </c>
      <c r="C227" s="1" t="str">
        <f>VLOOKUP($B227,'NIS NAAM GEMEENTE'!$A$2:$B$319, 2, FALSE)</f>
        <v>Bree</v>
      </c>
      <c r="D227" s="1">
        <v>564.13</v>
      </c>
      <c r="E227" s="1">
        <v>632.87</v>
      </c>
      <c r="F227" s="1">
        <v>641.94000000000005</v>
      </c>
      <c r="G227" s="1">
        <v>662.35</v>
      </c>
      <c r="H227" s="1">
        <v>692.92</v>
      </c>
      <c r="I227" s="1">
        <v>644.08000000000004</v>
      </c>
      <c r="J227" s="1">
        <v>653.24</v>
      </c>
      <c r="K227" s="1">
        <v>653.80999999999995</v>
      </c>
      <c r="L227" s="1">
        <v>633.13</v>
      </c>
      <c r="M227" s="1">
        <v>620.59</v>
      </c>
      <c r="N227" s="1">
        <v>622.97</v>
      </c>
      <c r="O227" s="1">
        <v>595.14796747967478</v>
      </c>
      <c r="P227" s="1">
        <v>597.38536585365853</v>
      </c>
      <c r="Q227" s="1">
        <v>594.0292682926829</v>
      </c>
      <c r="R227" s="1">
        <v>580.60487804878051</v>
      </c>
      <c r="S227" s="1">
        <v>594.0292682926829</v>
      </c>
      <c r="T227" s="1">
        <v>571.6552845528455</v>
      </c>
      <c r="U227" s="1">
        <v>554.87479674796748</v>
      </c>
      <c r="V227" s="1">
        <v>550.4</v>
      </c>
      <c r="W227" s="1">
        <v>543.68780487804884</v>
      </c>
      <c r="X227" s="1">
        <v>551.51869918699185</v>
      </c>
      <c r="Y227" s="1">
        <v>561.58699186991873</v>
      </c>
      <c r="Z227" s="1">
        <v>560.46829268292686</v>
      </c>
    </row>
    <row r="228" spans="1:26" x14ac:dyDescent="0.3">
      <c r="A228" t="s">
        <v>63</v>
      </c>
      <c r="B228" s="1">
        <v>72004</v>
      </c>
      <c r="C228" s="1" t="str">
        <f>VLOOKUP($B228,'NIS NAAM GEMEENTE'!$A$2:$B$319, 2, FALSE)</f>
        <v>Bree</v>
      </c>
      <c r="D228" s="1">
        <v>839</v>
      </c>
      <c r="E228" s="1">
        <v>832</v>
      </c>
      <c r="F228" s="1">
        <v>831</v>
      </c>
      <c r="G228" s="1">
        <v>823</v>
      </c>
      <c r="H228" s="1">
        <v>828</v>
      </c>
      <c r="I228" s="1">
        <v>869</v>
      </c>
      <c r="J228" s="1">
        <v>894</v>
      </c>
      <c r="K228" s="1">
        <v>934</v>
      </c>
      <c r="L228" s="1">
        <v>960</v>
      </c>
      <c r="M228" s="1">
        <v>969</v>
      </c>
      <c r="N228" s="1">
        <v>983</v>
      </c>
      <c r="O228" s="1">
        <v>964</v>
      </c>
      <c r="P228" s="1">
        <v>943</v>
      </c>
      <c r="Q228" s="1">
        <v>916</v>
      </c>
      <c r="R228" s="1">
        <v>906</v>
      </c>
      <c r="S228" s="1">
        <v>870</v>
      </c>
      <c r="T228" s="1">
        <v>873</v>
      </c>
      <c r="U228" s="1">
        <v>861</v>
      </c>
      <c r="V228" s="1">
        <v>851</v>
      </c>
      <c r="W228" s="1">
        <v>842</v>
      </c>
      <c r="X228" s="1">
        <v>820</v>
      </c>
      <c r="Y228" s="1">
        <v>823</v>
      </c>
      <c r="Z228">
        <v>810</v>
      </c>
    </row>
    <row r="229" spans="1:26" x14ac:dyDescent="0.3">
      <c r="A229" t="s">
        <v>64</v>
      </c>
      <c r="B229" s="1">
        <v>72004</v>
      </c>
      <c r="C229" s="1" t="str">
        <f>VLOOKUP($B229,'NIS NAAM GEMEENTE'!$A$2:$B$319, 2, FALSE)</f>
        <v>Bree</v>
      </c>
      <c r="D229" s="1">
        <v>1403.13</v>
      </c>
      <c r="E229" s="1">
        <v>1464.87</v>
      </c>
      <c r="F229" s="1">
        <v>1472.94</v>
      </c>
      <c r="G229" s="1">
        <v>1485.35</v>
      </c>
      <c r="H229" s="1">
        <v>1520.92</v>
      </c>
      <c r="I229" s="1">
        <v>1513.08</v>
      </c>
      <c r="J229" s="1">
        <v>1547.24</v>
      </c>
      <c r="K229" s="1">
        <v>1587.81</v>
      </c>
      <c r="L229" s="1">
        <v>1593.13</v>
      </c>
      <c r="M229" s="1">
        <v>1589.5900000000001</v>
      </c>
      <c r="N229" s="1">
        <v>1605.97</v>
      </c>
      <c r="O229" s="1">
        <v>1559.1479674796747</v>
      </c>
      <c r="P229" s="1">
        <v>1540.3853658536586</v>
      </c>
      <c r="Q229" s="1">
        <v>1510.0292682926829</v>
      </c>
      <c r="R229" s="1">
        <v>1486.6048780487804</v>
      </c>
      <c r="S229" s="1">
        <v>1464.0292682926829</v>
      </c>
      <c r="T229" s="1">
        <v>1444.6552845528454</v>
      </c>
      <c r="U229" s="1">
        <v>1415.8747967479676</v>
      </c>
      <c r="V229" s="1">
        <v>1401.4</v>
      </c>
      <c r="W229" s="1">
        <v>1385.6878048780488</v>
      </c>
      <c r="X229" s="1">
        <v>1371.5186991869919</v>
      </c>
      <c r="Y229" s="1">
        <v>1384.5869918699186</v>
      </c>
      <c r="Z229" s="1">
        <v>1370.4682926829269</v>
      </c>
    </row>
    <row r="230" spans="1:26" x14ac:dyDescent="0.3">
      <c r="A230" t="s">
        <v>65</v>
      </c>
      <c r="B230">
        <v>72004</v>
      </c>
      <c r="C230" s="1" t="str">
        <f>VLOOKUP($B230,'NIS NAAM GEMEENTE'!$A$2:$B$319, 2, FALSE)</f>
        <v>Bree</v>
      </c>
      <c r="D230" s="1">
        <v>2020</v>
      </c>
      <c r="E230" s="1">
        <v>2020</v>
      </c>
      <c r="F230" s="1">
        <v>2020</v>
      </c>
      <c r="G230" s="1">
        <v>2020</v>
      </c>
      <c r="H230" s="1">
        <v>2020</v>
      </c>
      <c r="I230" s="1">
        <v>2020</v>
      </c>
      <c r="J230" s="1">
        <v>2020</v>
      </c>
      <c r="K230" s="1">
        <v>2020</v>
      </c>
      <c r="L230" s="1">
        <v>2020</v>
      </c>
      <c r="M230" s="1">
        <v>2020</v>
      </c>
      <c r="N230" s="1">
        <v>2020</v>
      </c>
      <c r="O230" s="1">
        <v>2020</v>
      </c>
      <c r="P230" s="1">
        <v>2020</v>
      </c>
      <c r="Q230" s="1">
        <v>2020</v>
      </c>
      <c r="R230" s="1">
        <v>2020</v>
      </c>
      <c r="S230" s="1">
        <v>2020</v>
      </c>
      <c r="T230" s="1">
        <v>2020</v>
      </c>
      <c r="U230" s="1">
        <v>2020</v>
      </c>
      <c r="V230" s="1">
        <v>2020</v>
      </c>
      <c r="W230" s="1">
        <v>2020</v>
      </c>
      <c r="X230" s="1">
        <v>2020</v>
      </c>
      <c r="Y230" s="1">
        <v>2020</v>
      </c>
      <c r="Z230" s="1">
        <v>2020</v>
      </c>
    </row>
    <row r="231" spans="1:26" x14ac:dyDescent="0.3">
      <c r="A231" t="s">
        <v>66</v>
      </c>
      <c r="B231">
        <v>72004</v>
      </c>
      <c r="C231" s="1" t="str">
        <f>VLOOKUP($B231,'NIS NAAM GEMEENTE'!$A$2:$B$319, 2, FALSE)</f>
        <v>Bree</v>
      </c>
      <c r="D231" s="1">
        <v>1717</v>
      </c>
      <c r="E231" s="1">
        <v>1717</v>
      </c>
      <c r="F231" s="1">
        <v>1717</v>
      </c>
      <c r="G231" s="1">
        <v>1717</v>
      </c>
      <c r="H231" s="1">
        <v>1717</v>
      </c>
      <c r="I231" s="1">
        <v>1717</v>
      </c>
      <c r="J231" s="1">
        <v>1717</v>
      </c>
      <c r="K231" s="1">
        <v>1717</v>
      </c>
      <c r="L231" s="1">
        <v>1717</v>
      </c>
      <c r="M231" s="1">
        <v>1717</v>
      </c>
      <c r="N231" s="1">
        <v>1717</v>
      </c>
      <c r="O231" s="1">
        <v>1717</v>
      </c>
      <c r="P231" s="1">
        <v>1717</v>
      </c>
      <c r="Q231" s="1">
        <v>1717</v>
      </c>
      <c r="R231" s="1">
        <v>1717</v>
      </c>
      <c r="S231" s="1">
        <v>1717</v>
      </c>
      <c r="T231" s="1">
        <v>1717</v>
      </c>
      <c r="U231" s="1">
        <v>1717</v>
      </c>
      <c r="V231" s="1">
        <v>1717</v>
      </c>
      <c r="W231" s="1">
        <v>1717</v>
      </c>
      <c r="X231" s="1">
        <v>1717</v>
      </c>
      <c r="Y231" s="1">
        <v>1717</v>
      </c>
      <c r="Z231" s="1">
        <v>1717</v>
      </c>
    </row>
    <row r="232" spans="1:26" x14ac:dyDescent="0.3">
      <c r="A232" t="s">
        <v>62</v>
      </c>
      <c r="B232" s="1">
        <v>31005</v>
      </c>
      <c r="C232" s="1" t="str">
        <f>VLOOKUP($B232,'NIS NAAM GEMEENTE'!$A$2:$B$319, 2, FALSE)</f>
        <v>Brugge</v>
      </c>
      <c r="D232" s="1">
        <v>4562.79</v>
      </c>
      <c r="E232" s="1">
        <v>4702.67</v>
      </c>
      <c r="F232" s="1">
        <v>4694.82</v>
      </c>
      <c r="G232" s="1">
        <v>4701.5</v>
      </c>
      <c r="H232" s="1">
        <v>4728.93</v>
      </c>
      <c r="I232" s="1">
        <v>4617.45</v>
      </c>
      <c r="J232" s="1">
        <v>4661.37</v>
      </c>
      <c r="K232" s="1">
        <v>4530.25</v>
      </c>
      <c r="L232" s="1">
        <v>4424.59</v>
      </c>
      <c r="M232" s="1">
        <v>4443.7700000000004</v>
      </c>
      <c r="N232" s="1">
        <v>4431.4399999999996</v>
      </c>
      <c r="O232" s="1">
        <v>4445.3352290679304</v>
      </c>
      <c r="P232" s="1">
        <v>4484.5061084781464</v>
      </c>
      <c r="Q232" s="1">
        <v>4407.2835176408635</v>
      </c>
      <c r="R232" s="1">
        <v>4377.0659820958399</v>
      </c>
      <c r="S232" s="1">
        <v>4262.9108478146391</v>
      </c>
      <c r="T232" s="1">
        <v>4232.6933122696155</v>
      </c>
      <c r="U232" s="1">
        <v>4233.8124802527645</v>
      </c>
      <c r="V232" s="1">
        <v>4250.6000000000004</v>
      </c>
      <c r="W232" s="1">
        <v>4277.4600315955768</v>
      </c>
      <c r="X232" s="1">
        <v>4266.2683517640862</v>
      </c>
      <c r="Y232" s="1">
        <v>4279.6983675618749</v>
      </c>
      <c r="Z232" s="1">
        <v>4281.936703528173</v>
      </c>
    </row>
    <row r="233" spans="1:26" x14ac:dyDescent="0.3">
      <c r="A233" t="s">
        <v>63</v>
      </c>
      <c r="B233" s="1">
        <v>31005</v>
      </c>
      <c r="C233" s="1" t="str">
        <f>VLOOKUP($B233,'NIS NAAM GEMEENTE'!$A$2:$B$319, 2, FALSE)</f>
        <v>Brugge</v>
      </c>
      <c r="D233" s="1">
        <v>6842</v>
      </c>
      <c r="E233" s="1">
        <v>6777</v>
      </c>
      <c r="F233" s="1">
        <v>6778</v>
      </c>
      <c r="G233" s="1">
        <v>6844</v>
      </c>
      <c r="H233" s="1">
        <v>6833</v>
      </c>
      <c r="I233" s="1">
        <v>6953</v>
      </c>
      <c r="J233" s="1">
        <v>6965</v>
      </c>
      <c r="K233" s="1">
        <v>7059</v>
      </c>
      <c r="L233" s="1">
        <v>7131</v>
      </c>
      <c r="M233" s="1">
        <v>7067</v>
      </c>
      <c r="N233" s="1">
        <v>7020</v>
      </c>
      <c r="O233" s="1">
        <v>6948</v>
      </c>
      <c r="P233" s="1">
        <v>6839</v>
      </c>
      <c r="Q233" s="1">
        <v>6769</v>
      </c>
      <c r="R233" s="1">
        <v>6726</v>
      </c>
      <c r="S233" s="1">
        <v>6722</v>
      </c>
      <c r="T233" s="1">
        <v>6696</v>
      </c>
      <c r="U233" s="1">
        <v>6629</v>
      </c>
      <c r="V233" s="1">
        <v>6606</v>
      </c>
      <c r="W233" s="1">
        <v>6505</v>
      </c>
      <c r="X233" s="1">
        <v>6500</v>
      </c>
      <c r="Y233" s="1">
        <v>6419</v>
      </c>
      <c r="Z233">
        <v>6385</v>
      </c>
    </row>
    <row r="234" spans="1:26" x14ac:dyDescent="0.3">
      <c r="A234" t="s">
        <v>64</v>
      </c>
      <c r="B234" s="1">
        <v>31005</v>
      </c>
      <c r="C234" s="1" t="str">
        <f>VLOOKUP($B234,'NIS NAAM GEMEENTE'!$A$2:$B$319, 2, FALSE)</f>
        <v>Brugge</v>
      </c>
      <c r="D234" s="1">
        <v>11404.79</v>
      </c>
      <c r="E234" s="1">
        <v>11479.67</v>
      </c>
      <c r="F234" s="1">
        <v>11472.82</v>
      </c>
      <c r="G234" s="1">
        <v>11545.5</v>
      </c>
      <c r="H234" s="1">
        <v>11561.93</v>
      </c>
      <c r="I234" s="1">
        <v>11570.45</v>
      </c>
      <c r="J234" s="1">
        <v>11626.369999999999</v>
      </c>
      <c r="K234" s="1">
        <v>11589.25</v>
      </c>
      <c r="L234" s="1">
        <v>11555.59</v>
      </c>
      <c r="M234" s="1">
        <v>11510.77</v>
      </c>
      <c r="N234" s="1">
        <v>11451.439999999999</v>
      </c>
      <c r="O234" s="1">
        <v>11393.33522906793</v>
      </c>
      <c r="P234" s="1">
        <v>11323.506108478146</v>
      </c>
      <c r="Q234" s="1">
        <v>11176.283517640863</v>
      </c>
      <c r="R234" s="1">
        <v>11103.065982095839</v>
      </c>
      <c r="S234" s="1">
        <v>10984.910847814639</v>
      </c>
      <c r="T234" s="1">
        <v>10928.693312269615</v>
      </c>
      <c r="U234" s="1">
        <v>10862.812480252764</v>
      </c>
      <c r="V234" s="1">
        <v>10856.6</v>
      </c>
      <c r="W234" s="1">
        <v>10782.460031595576</v>
      </c>
      <c r="X234" s="1">
        <v>10766.268351764087</v>
      </c>
      <c r="Y234" s="1">
        <v>10698.698367561876</v>
      </c>
      <c r="Z234" s="1">
        <v>10666.936703528172</v>
      </c>
    </row>
    <row r="235" spans="1:26" x14ac:dyDescent="0.3">
      <c r="A235" t="s">
        <v>65</v>
      </c>
      <c r="B235">
        <v>31005</v>
      </c>
      <c r="C235" s="1" t="str">
        <f>VLOOKUP($B235,'NIS NAAM GEMEENTE'!$A$2:$B$319, 2, FALSE)</f>
        <v>Brugge</v>
      </c>
      <c r="D235" s="1">
        <v>15663.900000000001</v>
      </c>
      <c r="E235" s="1">
        <v>15663.900000000001</v>
      </c>
      <c r="F235" s="1">
        <v>15663.900000000001</v>
      </c>
      <c r="G235" s="1">
        <v>15663.900000000001</v>
      </c>
      <c r="H235" s="1">
        <v>15663.900000000001</v>
      </c>
      <c r="I235" s="1">
        <v>15663.900000000001</v>
      </c>
      <c r="J235" s="1">
        <v>15663.900000000001</v>
      </c>
      <c r="K235" s="1">
        <v>15663.900000000001</v>
      </c>
      <c r="L235" s="1">
        <v>15663.900000000001</v>
      </c>
      <c r="M235" s="1">
        <v>15663.900000000001</v>
      </c>
      <c r="N235" s="1">
        <v>15663.900000000001</v>
      </c>
      <c r="O235" s="1">
        <v>15663.900000000001</v>
      </c>
      <c r="P235" s="1">
        <v>15663.900000000001</v>
      </c>
      <c r="Q235" s="1">
        <v>15663.900000000001</v>
      </c>
      <c r="R235" s="1">
        <v>15663.900000000001</v>
      </c>
      <c r="S235" s="1">
        <v>15663.900000000001</v>
      </c>
      <c r="T235" s="1">
        <v>15663.900000000001</v>
      </c>
      <c r="U235" s="1">
        <v>15663.900000000001</v>
      </c>
      <c r="V235" s="1">
        <v>15663.900000000001</v>
      </c>
      <c r="W235" s="1">
        <v>15663.900000000001</v>
      </c>
      <c r="X235" s="1">
        <v>15663.900000000001</v>
      </c>
      <c r="Y235" s="1">
        <v>15663.9</v>
      </c>
      <c r="Z235" s="1">
        <v>15663.9</v>
      </c>
    </row>
    <row r="236" spans="1:26" x14ac:dyDescent="0.3">
      <c r="A236" t="s">
        <v>66</v>
      </c>
      <c r="B236">
        <v>31005</v>
      </c>
      <c r="C236" s="1" t="str">
        <f>VLOOKUP($B236,'NIS NAAM GEMEENTE'!$A$2:$B$319, 2, FALSE)</f>
        <v>Brugge</v>
      </c>
      <c r="D236" s="1">
        <v>13314.315000000002</v>
      </c>
      <c r="E236" s="1">
        <v>13314.315000000002</v>
      </c>
      <c r="F236" s="1">
        <v>13314.315000000002</v>
      </c>
      <c r="G236" s="1">
        <v>13314.315000000002</v>
      </c>
      <c r="H236" s="1">
        <v>13314.315000000002</v>
      </c>
      <c r="I236" s="1">
        <v>13314.315000000002</v>
      </c>
      <c r="J236" s="1">
        <v>13314.315000000002</v>
      </c>
      <c r="K236" s="1">
        <v>13314.315000000002</v>
      </c>
      <c r="L236" s="1">
        <v>13314.315000000002</v>
      </c>
      <c r="M236" s="1">
        <v>13314.315000000002</v>
      </c>
      <c r="N236" s="1">
        <v>13314.315000000002</v>
      </c>
      <c r="O236" s="1">
        <v>13314.315000000002</v>
      </c>
      <c r="P236" s="1">
        <v>13314.315000000002</v>
      </c>
      <c r="Q236" s="1">
        <v>13314.315000000002</v>
      </c>
      <c r="R236" s="1">
        <v>13314.315000000002</v>
      </c>
      <c r="S236" s="1">
        <v>13314.315000000002</v>
      </c>
      <c r="T236" s="1">
        <v>13314.315000000002</v>
      </c>
      <c r="U236" s="1">
        <v>13314.315000000002</v>
      </c>
      <c r="V236" s="1">
        <v>13314.315000000002</v>
      </c>
      <c r="W236" s="1">
        <v>13314.315000000002</v>
      </c>
      <c r="X236" s="1">
        <v>13314.315000000002</v>
      </c>
      <c r="Y236" s="1">
        <v>13314.315000000002</v>
      </c>
      <c r="Z236" s="1">
        <v>13314.315000000002</v>
      </c>
    </row>
    <row r="237" spans="1:26" x14ac:dyDescent="0.3">
      <c r="A237" t="s">
        <v>62</v>
      </c>
      <c r="B237" s="1">
        <v>21004</v>
      </c>
      <c r="C237" s="1" t="str">
        <f>VLOOKUP($B237,'NIS NAAM GEMEENTE'!$A$2:$B$319, 2, FALSE)</f>
        <v>Brussel</v>
      </c>
      <c r="D237" s="1">
        <v>2195.0500000000002</v>
      </c>
      <c r="E237" s="1">
        <v>2203.62</v>
      </c>
      <c r="F237" s="1">
        <v>2282.0100000000002</v>
      </c>
      <c r="G237" s="1">
        <v>2389.96</v>
      </c>
      <c r="H237" s="1">
        <v>2568.48</v>
      </c>
      <c r="I237" s="1">
        <v>2638.56</v>
      </c>
      <c r="J237" s="1">
        <v>2661.96</v>
      </c>
      <c r="K237" s="1">
        <v>2588.7199999999998</v>
      </c>
      <c r="L237" s="1">
        <v>2625.61</v>
      </c>
      <c r="M237" s="1">
        <v>2613.85</v>
      </c>
      <c r="N237" s="1">
        <v>2743.89</v>
      </c>
      <c r="O237" s="1">
        <v>2755.5671304347825</v>
      </c>
      <c r="P237" s="1">
        <v>2723.2535652173915</v>
      </c>
      <c r="Q237" s="1">
        <v>2700.9683478260868</v>
      </c>
      <c r="R237" s="1">
        <v>2628.5413913043476</v>
      </c>
      <c r="S237" s="1">
        <v>2582.856695652174</v>
      </c>
      <c r="T237" s="1">
        <v>2553.8859130434785</v>
      </c>
      <c r="U237" s="1">
        <v>2556.1144347826089</v>
      </c>
      <c r="V237" s="1">
        <v>2562.8000000000002</v>
      </c>
      <c r="W237" s="1">
        <v>2577.2853913043477</v>
      </c>
      <c r="X237" s="1">
        <v>2595.1135652173912</v>
      </c>
      <c r="Y237" s="1">
        <v>2618.5130434782609</v>
      </c>
      <c r="Z237" s="1">
        <v>2636.3412173913043</v>
      </c>
    </row>
    <row r="238" spans="1:26" x14ac:dyDescent="0.3">
      <c r="A238" t="s">
        <v>63</v>
      </c>
      <c r="B238" s="1">
        <v>21004</v>
      </c>
      <c r="C238" s="1" t="str">
        <f>VLOOKUP($B238,'NIS NAAM GEMEENTE'!$A$2:$B$319, 2, FALSE)</f>
        <v>Brussel</v>
      </c>
      <c r="D238" s="1">
        <v>2682</v>
      </c>
      <c r="E238" s="1">
        <v>2712</v>
      </c>
      <c r="F238" s="1">
        <v>2759</v>
      </c>
      <c r="G238" s="1">
        <v>2860</v>
      </c>
      <c r="H238" s="1">
        <v>2936</v>
      </c>
      <c r="I238" s="1">
        <v>3109</v>
      </c>
      <c r="J238" s="1">
        <v>3299</v>
      </c>
      <c r="K238" s="1">
        <v>3359</v>
      </c>
      <c r="L238" s="1">
        <v>3483</v>
      </c>
      <c r="M238" s="1">
        <v>3576</v>
      </c>
      <c r="N238" s="1">
        <v>3769</v>
      </c>
      <c r="O238" s="1">
        <v>3982</v>
      </c>
      <c r="P238" s="1">
        <v>4161</v>
      </c>
      <c r="Q238" s="1">
        <v>4258</v>
      </c>
      <c r="R238" s="1">
        <v>4358</v>
      </c>
      <c r="S238" s="1">
        <v>4392</v>
      </c>
      <c r="T238" s="1">
        <v>4402</v>
      </c>
      <c r="U238" s="1">
        <v>4349</v>
      </c>
      <c r="V238" s="1">
        <v>4281</v>
      </c>
      <c r="W238" s="1">
        <v>4236</v>
      </c>
      <c r="X238" s="1">
        <v>4179</v>
      </c>
      <c r="Y238" s="1">
        <v>4137</v>
      </c>
      <c r="Z238">
        <v>4118</v>
      </c>
    </row>
    <row r="239" spans="1:26" x14ac:dyDescent="0.3">
      <c r="A239" t="s">
        <v>64</v>
      </c>
      <c r="B239" s="1">
        <v>21004</v>
      </c>
      <c r="C239" s="1" t="str">
        <f>VLOOKUP($B239,'NIS NAAM GEMEENTE'!$A$2:$B$319, 2, FALSE)</f>
        <v>Brussel</v>
      </c>
      <c r="D239" s="1">
        <v>4877.05</v>
      </c>
      <c r="E239" s="1">
        <v>4915.62</v>
      </c>
      <c r="F239" s="1">
        <v>5041.01</v>
      </c>
      <c r="G239" s="1">
        <v>5249.96</v>
      </c>
      <c r="H239" s="1">
        <v>5504.48</v>
      </c>
      <c r="I239" s="1">
        <v>5747.5599999999995</v>
      </c>
      <c r="J239" s="1">
        <v>5960.96</v>
      </c>
      <c r="K239" s="1">
        <v>5947.7199999999993</v>
      </c>
      <c r="L239" s="1">
        <v>6108.6100000000006</v>
      </c>
      <c r="M239" s="1">
        <v>6189.85</v>
      </c>
      <c r="N239" s="1">
        <v>6512.8899999999994</v>
      </c>
      <c r="O239" s="1">
        <v>6737.5671304347825</v>
      </c>
      <c r="P239" s="1">
        <v>6884.253565217392</v>
      </c>
      <c r="Q239" s="1">
        <v>6958.9683478260868</v>
      </c>
      <c r="R239" s="1">
        <v>6986.5413913043476</v>
      </c>
      <c r="S239" s="1">
        <v>6974.8566956521736</v>
      </c>
      <c r="T239" s="1">
        <v>6955.8859130434785</v>
      </c>
      <c r="U239" s="1">
        <v>6905.1144347826084</v>
      </c>
      <c r="V239" s="1">
        <v>6843.8</v>
      </c>
      <c r="W239" s="1">
        <v>6813.2853913043473</v>
      </c>
      <c r="X239" s="1">
        <v>6774.1135652173907</v>
      </c>
      <c r="Y239" s="1">
        <v>6755.5130434782604</v>
      </c>
      <c r="Z239" s="1">
        <v>6754.3412173913039</v>
      </c>
    </row>
    <row r="240" spans="1:26" x14ac:dyDescent="0.3">
      <c r="A240" t="s">
        <v>65</v>
      </c>
      <c r="B240">
        <v>21004</v>
      </c>
      <c r="C240" s="1" t="str">
        <f>VLOOKUP($B240,'NIS NAAM GEMEENTE'!$A$2:$B$319, 2, FALSE)</f>
        <v>Brussel</v>
      </c>
      <c r="D240" s="1">
        <v>7794</v>
      </c>
      <c r="E240" s="1">
        <v>7794</v>
      </c>
      <c r="F240" s="1">
        <v>7794</v>
      </c>
      <c r="G240" s="1">
        <v>7794</v>
      </c>
      <c r="H240" s="1">
        <v>7794</v>
      </c>
      <c r="I240" s="1">
        <v>7794</v>
      </c>
      <c r="J240" s="1">
        <v>7794</v>
      </c>
      <c r="K240" s="1">
        <v>7794</v>
      </c>
      <c r="L240" s="1">
        <v>7794</v>
      </c>
      <c r="M240" s="1">
        <v>7794</v>
      </c>
      <c r="N240" s="1">
        <v>7794</v>
      </c>
      <c r="O240" s="1">
        <v>7794</v>
      </c>
      <c r="P240" s="1">
        <v>7794</v>
      </c>
      <c r="Q240" s="1">
        <v>7794</v>
      </c>
      <c r="R240" s="1">
        <v>7794</v>
      </c>
      <c r="S240" s="1">
        <v>7794</v>
      </c>
      <c r="T240" s="1">
        <v>7794</v>
      </c>
      <c r="U240" s="1">
        <v>7794</v>
      </c>
      <c r="V240" s="1">
        <v>7794</v>
      </c>
      <c r="W240" s="1">
        <v>7794</v>
      </c>
      <c r="X240" s="1">
        <v>7794</v>
      </c>
      <c r="Y240" s="1">
        <v>7794</v>
      </c>
      <c r="Z240" s="1">
        <v>7794</v>
      </c>
    </row>
    <row r="241" spans="1:26" x14ac:dyDescent="0.3">
      <c r="A241" t="s">
        <v>66</v>
      </c>
      <c r="B241">
        <v>21004</v>
      </c>
      <c r="C241" s="1" t="str">
        <f>VLOOKUP($B241,'NIS NAAM GEMEENTE'!$A$2:$B$319, 2, FALSE)</f>
        <v>Brussel</v>
      </c>
      <c r="D241" s="1">
        <v>6624.9</v>
      </c>
      <c r="E241" s="1">
        <v>6624.9</v>
      </c>
      <c r="F241" s="1">
        <v>6624.9</v>
      </c>
      <c r="G241" s="1">
        <v>6624.9</v>
      </c>
      <c r="H241" s="1">
        <v>6624.9</v>
      </c>
      <c r="I241" s="1">
        <v>6624.9</v>
      </c>
      <c r="J241" s="1">
        <v>6624.9</v>
      </c>
      <c r="K241" s="1">
        <v>6624.9</v>
      </c>
      <c r="L241" s="1">
        <v>6624.9</v>
      </c>
      <c r="M241" s="1">
        <v>6624.9</v>
      </c>
      <c r="N241" s="1">
        <v>6624.9</v>
      </c>
      <c r="O241" s="1">
        <v>6624.9</v>
      </c>
      <c r="P241" s="1">
        <v>6624.9</v>
      </c>
      <c r="Q241" s="1">
        <v>6624.9</v>
      </c>
      <c r="R241" s="1">
        <v>6624.9</v>
      </c>
      <c r="S241" s="1">
        <v>6624.9</v>
      </c>
      <c r="T241" s="1">
        <v>6624.9</v>
      </c>
      <c r="U241" s="1">
        <v>6624.9</v>
      </c>
      <c r="V241" s="1">
        <v>6624.9</v>
      </c>
      <c r="W241" s="1">
        <v>6624.9</v>
      </c>
      <c r="X241" s="1">
        <v>6624.9</v>
      </c>
      <c r="Y241" s="1">
        <v>6624.9</v>
      </c>
      <c r="Z241" s="1">
        <v>6624.9</v>
      </c>
    </row>
    <row r="242" spans="1:26" x14ac:dyDescent="0.3">
      <c r="A242" t="s">
        <v>62</v>
      </c>
      <c r="B242" s="1">
        <v>42004</v>
      </c>
      <c r="C242" s="1" t="str">
        <f>VLOOKUP($B242,'NIS NAAM GEMEENTE'!$A$2:$B$319, 2, FALSE)</f>
        <v>Buggenhout</v>
      </c>
      <c r="D242" s="1">
        <v>581.24</v>
      </c>
      <c r="E242" s="1">
        <v>617.27</v>
      </c>
      <c r="F242" s="1">
        <v>630.62</v>
      </c>
      <c r="G242" s="1">
        <v>625.86</v>
      </c>
      <c r="H242" s="1">
        <v>630.04999999999995</v>
      </c>
      <c r="I242" s="1">
        <v>652.08000000000004</v>
      </c>
      <c r="J242" s="1">
        <v>582.48</v>
      </c>
      <c r="K242" s="1">
        <v>587.21</v>
      </c>
      <c r="L242" s="1">
        <v>577.13</v>
      </c>
      <c r="M242" s="1">
        <v>590.86</v>
      </c>
      <c r="N242" s="1">
        <v>552.83000000000004</v>
      </c>
      <c r="O242" s="1">
        <v>544.35197368421052</v>
      </c>
      <c r="P242" s="1">
        <v>521.95065789473688</v>
      </c>
      <c r="Q242" s="1">
        <v>510.75</v>
      </c>
      <c r="R242" s="1">
        <v>517.47039473684208</v>
      </c>
      <c r="S242" s="1">
        <v>502.90953947368422</v>
      </c>
      <c r="T242" s="1">
        <v>512.9901315789474</v>
      </c>
      <c r="U242" s="1">
        <v>504.02960526315792</v>
      </c>
      <c r="V242" s="1">
        <v>510.75</v>
      </c>
      <c r="W242" s="1">
        <v>514.11019736842104</v>
      </c>
      <c r="X242" s="1">
        <v>511.8700657894737</v>
      </c>
      <c r="Y242" s="1">
        <v>509.6299342105263</v>
      </c>
      <c r="Z242" s="1">
        <v>504.02960526315792</v>
      </c>
    </row>
    <row r="243" spans="1:26" x14ac:dyDescent="0.3">
      <c r="A243" t="s">
        <v>63</v>
      </c>
      <c r="B243" s="1">
        <v>42004</v>
      </c>
      <c r="C243" s="1" t="str">
        <f>VLOOKUP($B243,'NIS NAAM GEMEENTE'!$A$2:$B$319, 2, FALSE)</f>
        <v>Buggenhout</v>
      </c>
      <c r="D243" s="1">
        <v>807</v>
      </c>
      <c r="E243" s="1">
        <v>792</v>
      </c>
      <c r="F243" s="1">
        <v>801</v>
      </c>
      <c r="G243" s="1">
        <v>846</v>
      </c>
      <c r="H243" s="1">
        <v>854</v>
      </c>
      <c r="I243" s="1">
        <v>845</v>
      </c>
      <c r="J243" s="1">
        <v>876</v>
      </c>
      <c r="K243" s="1">
        <v>894</v>
      </c>
      <c r="L243" s="1">
        <v>902</v>
      </c>
      <c r="M243" s="1">
        <v>883</v>
      </c>
      <c r="N243" s="1">
        <v>893</v>
      </c>
      <c r="O243" s="1">
        <v>877</v>
      </c>
      <c r="P243" s="1">
        <v>846</v>
      </c>
      <c r="Q243" s="1">
        <v>843</v>
      </c>
      <c r="R243" s="1">
        <v>813</v>
      </c>
      <c r="S243" s="1">
        <v>804</v>
      </c>
      <c r="T243" s="1">
        <v>772</v>
      </c>
      <c r="U243" s="1">
        <v>764</v>
      </c>
      <c r="V243" s="1">
        <v>743</v>
      </c>
      <c r="W243" s="1">
        <v>734</v>
      </c>
      <c r="X243" s="1">
        <v>737</v>
      </c>
      <c r="Y243" s="1">
        <v>732</v>
      </c>
      <c r="Z243">
        <v>737</v>
      </c>
    </row>
    <row r="244" spans="1:26" x14ac:dyDescent="0.3">
      <c r="A244" t="s">
        <v>64</v>
      </c>
      <c r="B244" s="1">
        <v>42004</v>
      </c>
      <c r="C244" s="1" t="str">
        <f>VLOOKUP($B244,'NIS NAAM GEMEENTE'!$A$2:$B$319, 2, FALSE)</f>
        <v>Buggenhout</v>
      </c>
      <c r="D244" s="1">
        <v>1388.24</v>
      </c>
      <c r="E244" s="1">
        <v>1409.27</v>
      </c>
      <c r="F244" s="1">
        <v>1431.62</v>
      </c>
      <c r="G244" s="1">
        <v>1471.8600000000001</v>
      </c>
      <c r="H244" s="1">
        <v>1484.05</v>
      </c>
      <c r="I244" s="1">
        <v>1497.08</v>
      </c>
      <c r="J244" s="1">
        <v>1458.48</v>
      </c>
      <c r="K244" s="1">
        <v>1481.21</v>
      </c>
      <c r="L244" s="1">
        <v>1479.13</v>
      </c>
      <c r="M244" s="1">
        <v>1473.8600000000001</v>
      </c>
      <c r="N244" s="1">
        <v>1445.83</v>
      </c>
      <c r="O244" s="1">
        <v>1421.3519736842104</v>
      </c>
      <c r="P244" s="1">
        <v>1367.9506578947369</v>
      </c>
      <c r="Q244" s="1">
        <v>1353.75</v>
      </c>
      <c r="R244" s="1">
        <v>1330.4703947368421</v>
      </c>
      <c r="S244" s="1">
        <v>1306.9095394736842</v>
      </c>
      <c r="T244" s="1">
        <v>1284.9901315789475</v>
      </c>
      <c r="U244" s="1">
        <v>1268.0296052631579</v>
      </c>
      <c r="V244" s="1">
        <v>1253.75</v>
      </c>
      <c r="W244" s="1">
        <v>1248.110197368421</v>
      </c>
      <c r="X244" s="1">
        <v>1248.8700657894738</v>
      </c>
      <c r="Y244" s="1">
        <v>1241.6299342105262</v>
      </c>
      <c r="Z244" s="1">
        <v>1241.0296052631579</v>
      </c>
    </row>
    <row r="245" spans="1:26" x14ac:dyDescent="0.3">
      <c r="A245" t="s">
        <v>65</v>
      </c>
      <c r="B245">
        <v>42004</v>
      </c>
      <c r="C245" s="1" t="str">
        <f>VLOOKUP($B245,'NIS NAAM GEMEENTE'!$A$2:$B$319, 2, FALSE)</f>
        <v>Buggenhout</v>
      </c>
      <c r="D245" s="1">
        <v>2011.0000000000005</v>
      </c>
      <c r="E245" s="1">
        <v>2011.0000000000005</v>
      </c>
      <c r="F245" s="1">
        <v>2011.0000000000005</v>
      </c>
      <c r="G245" s="1">
        <v>2011.0000000000005</v>
      </c>
      <c r="H245" s="1">
        <v>2011.0000000000005</v>
      </c>
      <c r="I245" s="1">
        <v>2011.0000000000005</v>
      </c>
      <c r="J245" s="1">
        <v>2011.0000000000005</v>
      </c>
      <c r="K245" s="1">
        <v>2011.0000000000005</v>
      </c>
      <c r="L245" s="1">
        <v>2011.0000000000005</v>
      </c>
      <c r="M245" s="1">
        <v>2011.0000000000005</v>
      </c>
      <c r="N245" s="1">
        <v>2011.0000000000005</v>
      </c>
      <c r="O245" s="1">
        <v>2011.0000000000005</v>
      </c>
      <c r="P245" s="1">
        <v>2011.0000000000005</v>
      </c>
      <c r="Q245" s="1">
        <v>2011.0000000000005</v>
      </c>
      <c r="R245" s="1">
        <v>2011.0000000000005</v>
      </c>
      <c r="S245" s="1">
        <v>2011.0000000000005</v>
      </c>
      <c r="T245" s="1">
        <v>2011.0000000000005</v>
      </c>
      <c r="U245" s="1">
        <v>2011.0000000000005</v>
      </c>
      <c r="V245" s="1">
        <v>2011.0000000000005</v>
      </c>
      <c r="W245" s="1">
        <v>2011.0000000000005</v>
      </c>
      <c r="X245" s="1">
        <v>2011.0000000000005</v>
      </c>
      <c r="Y245" s="1">
        <v>2011</v>
      </c>
      <c r="Z245" s="1">
        <v>2011</v>
      </c>
    </row>
    <row r="246" spans="1:26" x14ac:dyDescent="0.3">
      <c r="A246" t="s">
        <v>66</v>
      </c>
      <c r="B246">
        <v>42004</v>
      </c>
      <c r="C246" s="1" t="str">
        <f>VLOOKUP($B246,'NIS NAAM GEMEENTE'!$A$2:$B$319, 2, FALSE)</f>
        <v>Buggenhout</v>
      </c>
      <c r="D246" s="1">
        <v>1709.3500000000001</v>
      </c>
      <c r="E246" s="1">
        <v>1709.3500000000001</v>
      </c>
      <c r="F246" s="1">
        <v>1709.3500000000001</v>
      </c>
      <c r="G246" s="1">
        <v>1709.3500000000001</v>
      </c>
      <c r="H246" s="1">
        <v>1709.3500000000001</v>
      </c>
      <c r="I246" s="1">
        <v>1709.3500000000001</v>
      </c>
      <c r="J246" s="1">
        <v>1709.3500000000001</v>
      </c>
      <c r="K246" s="1">
        <v>1709.3500000000001</v>
      </c>
      <c r="L246" s="1">
        <v>1709.3500000000001</v>
      </c>
      <c r="M246" s="1">
        <v>1709.3500000000001</v>
      </c>
      <c r="N246" s="1">
        <v>1709.3500000000001</v>
      </c>
      <c r="O246" s="1">
        <v>1709.3500000000001</v>
      </c>
      <c r="P246" s="1">
        <v>1709.3500000000001</v>
      </c>
      <c r="Q246" s="1">
        <v>1709.3500000000001</v>
      </c>
      <c r="R246" s="1">
        <v>1709.3500000000001</v>
      </c>
      <c r="S246" s="1">
        <v>1709.3500000000001</v>
      </c>
      <c r="T246" s="1">
        <v>1709.3500000000001</v>
      </c>
      <c r="U246" s="1">
        <v>1709.3500000000001</v>
      </c>
      <c r="V246" s="1">
        <v>1709.3500000000001</v>
      </c>
      <c r="W246" s="1">
        <v>1709.3500000000001</v>
      </c>
      <c r="X246" s="1">
        <v>1709.3500000000001</v>
      </c>
      <c r="Y246" s="1">
        <v>1709.3500000000001</v>
      </c>
      <c r="Z246" s="1">
        <v>1709.3500000000001</v>
      </c>
    </row>
    <row r="247" spans="1:26" x14ac:dyDescent="0.3">
      <c r="A247" t="s">
        <v>62</v>
      </c>
      <c r="B247" s="1">
        <v>31006</v>
      </c>
      <c r="C247" s="1" t="str">
        <f>VLOOKUP($B247,'NIS NAAM GEMEENTE'!$A$2:$B$319, 2, FALSE)</f>
        <v>Damme</v>
      </c>
      <c r="D247" s="1">
        <v>354.23</v>
      </c>
      <c r="E247" s="1">
        <v>343.04</v>
      </c>
      <c r="F247" s="1">
        <v>334.39</v>
      </c>
      <c r="G247" s="1">
        <v>328.04</v>
      </c>
      <c r="H247" s="1">
        <v>336.15</v>
      </c>
      <c r="I247" s="1">
        <v>345.69</v>
      </c>
      <c r="J247" s="1">
        <v>351.04</v>
      </c>
      <c r="K247" s="1">
        <v>354.15</v>
      </c>
      <c r="L247" s="1">
        <v>348.77</v>
      </c>
      <c r="M247" s="1">
        <v>352.42</v>
      </c>
      <c r="N247" s="1">
        <v>360.23</v>
      </c>
      <c r="O247" s="1">
        <v>345.14417910447759</v>
      </c>
      <c r="P247" s="1">
        <v>334.08186567164176</v>
      </c>
      <c r="Q247" s="1">
        <v>311.95723880597012</v>
      </c>
      <c r="R247" s="1">
        <v>294.25753731343286</v>
      </c>
      <c r="S247" s="1">
        <v>295.36376865671639</v>
      </c>
      <c r="T247" s="1">
        <v>303.10738805970146</v>
      </c>
      <c r="U247" s="1">
        <v>300.89492537313436</v>
      </c>
      <c r="V247" s="1">
        <v>296.47000000000003</v>
      </c>
      <c r="W247" s="1">
        <v>293.15130597014922</v>
      </c>
      <c r="X247" s="1">
        <v>288.7263805970149</v>
      </c>
      <c r="Y247" s="1">
        <v>289.83261194029853</v>
      </c>
      <c r="Z247" s="1">
        <v>293.15130597014922</v>
      </c>
    </row>
    <row r="248" spans="1:26" x14ac:dyDescent="0.3">
      <c r="A248" t="s">
        <v>63</v>
      </c>
      <c r="B248" s="1">
        <v>31006</v>
      </c>
      <c r="C248" s="1" t="str">
        <f>VLOOKUP($B248,'NIS NAAM GEMEENTE'!$A$2:$B$319, 2, FALSE)</f>
        <v>Damme</v>
      </c>
      <c r="D248" s="1">
        <v>529</v>
      </c>
      <c r="E248" s="1">
        <v>509</v>
      </c>
      <c r="F248" s="1">
        <v>493</v>
      </c>
      <c r="G248" s="1">
        <v>510</v>
      </c>
      <c r="H248" s="1">
        <v>508</v>
      </c>
      <c r="I248" s="1">
        <v>504</v>
      </c>
      <c r="J248" s="1">
        <v>500</v>
      </c>
      <c r="K248" s="1">
        <v>477</v>
      </c>
      <c r="L248" s="1">
        <v>489</v>
      </c>
      <c r="M248" s="1">
        <v>483</v>
      </c>
      <c r="N248" s="1">
        <v>482</v>
      </c>
      <c r="O248" s="1">
        <v>498</v>
      </c>
      <c r="P248" s="1">
        <v>506</v>
      </c>
      <c r="Q248" s="1">
        <v>519</v>
      </c>
      <c r="R248" s="1">
        <v>521</v>
      </c>
      <c r="S248" s="1">
        <v>514</v>
      </c>
      <c r="T248" s="1">
        <v>503</v>
      </c>
      <c r="U248" s="1">
        <v>490</v>
      </c>
      <c r="V248" s="1">
        <v>483</v>
      </c>
      <c r="W248" s="1">
        <v>471</v>
      </c>
      <c r="X248" s="1">
        <v>457</v>
      </c>
      <c r="Y248" s="1">
        <v>450</v>
      </c>
      <c r="Z248">
        <v>452</v>
      </c>
    </row>
    <row r="249" spans="1:26" x14ac:dyDescent="0.3">
      <c r="A249" t="s">
        <v>64</v>
      </c>
      <c r="B249" s="1">
        <v>31006</v>
      </c>
      <c r="C249" s="1" t="str">
        <f>VLOOKUP($B249,'NIS NAAM GEMEENTE'!$A$2:$B$319, 2, FALSE)</f>
        <v>Damme</v>
      </c>
      <c r="D249" s="1">
        <v>883.23</v>
      </c>
      <c r="E249" s="1">
        <v>852.04</v>
      </c>
      <c r="F249" s="1">
        <v>827.39</v>
      </c>
      <c r="G249" s="1">
        <v>838.04</v>
      </c>
      <c r="H249" s="1">
        <v>844.15</v>
      </c>
      <c r="I249" s="1">
        <v>849.69</v>
      </c>
      <c r="J249" s="1">
        <v>851.04</v>
      </c>
      <c r="K249" s="1">
        <v>831.15</v>
      </c>
      <c r="L249" s="1">
        <v>837.77</v>
      </c>
      <c r="M249" s="1">
        <v>835.42000000000007</v>
      </c>
      <c r="N249" s="1">
        <v>842.23</v>
      </c>
      <c r="O249" s="1">
        <v>843.14417910447764</v>
      </c>
      <c r="P249" s="1">
        <v>840.08186567164171</v>
      </c>
      <c r="Q249" s="1">
        <v>830.95723880597006</v>
      </c>
      <c r="R249" s="1">
        <v>815.25753731343286</v>
      </c>
      <c r="S249" s="1">
        <v>809.36376865671639</v>
      </c>
      <c r="T249" s="1">
        <v>806.10738805970141</v>
      </c>
      <c r="U249" s="1">
        <v>790.89492537313436</v>
      </c>
      <c r="V249" s="1">
        <v>779.47</v>
      </c>
      <c r="W249" s="1">
        <v>764.15130597014922</v>
      </c>
      <c r="X249" s="1">
        <v>745.7263805970149</v>
      </c>
      <c r="Y249" s="1">
        <v>739.83261194029853</v>
      </c>
      <c r="Z249" s="1">
        <v>745.15130597014922</v>
      </c>
    </row>
    <row r="250" spans="1:26" x14ac:dyDescent="0.3">
      <c r="A250" t="s">
        <v>65</v>
      </c>
      <c r="B250">
        <v>31006</v>
      </c>
      <c r="C250" s="1" t="str">
        <f>VLOOKUP($B250,'NIS NAAM GEMEENTE'!$A$2:$B$319, 2, FALSE)</f>
        <v>Damme</v>
      </c>
      <c r="D250" s="1">
        <v>1238</v>
      </c>
      <c r="E250" s="1">
        <v>1238</v>
      </c>
      <c r="F250" s="1">
        <v>1238</v>
      </c>
      <c r="G250" s="1">
        <v>1238</v>
      </c>
      <c r="H250" s="1">
        <v>1238</v>
      </c>
      <c r="I250" s="1">
        <v>1238</v>
      </c>
      <c r="J250" s="1">
        <v>1238</v>
      </c>
      <c r="K250" s="1">
        <v>1238</v>
      </c>
      <c r="L250" s="1">
        <v>1238</v>
      </c>
      <c r="M250" s="1">
        <v>1238</v>
      </c>
      <c r="N250" s="1">
        <v>1238</v>
      </c>
      <c r="O250" s="1">
        <v>1238</v>
      </c>
      <c r="P250" s="1">
        <v>1238</v>
      </c>
      <c r="Q250" s="1">
        <v>1238</v>
      </c>
      <c r="R250" s="1">
        <v>1238</v>
      </c>
      <c r="S250" s="1">
        <v>1238</v>
      </c>
      <c r="T250" s="1">
        <v>1238</v>
      </c>
      <c r="U250" s="1">
        <v>1238</v>
      </c>
      <c r="V250" s="1">
        <v>1238</v>
      </c>
      <c r="W250" s="1">
        <v>1238</v>
      </c>
      <c r="X250" s="1">
        <v>1238</v>
      </c>
      <c r="Y250" s="1">
        <v>1238</v>
      </c>
      <c r="Z250" s="1">
        <v>1238</v>
      </c>
    </row>
    <row r="251" spans="1:26" x14ac:dyDescent="0.3">
      <c r="A251" t="s">
        <v>66</v>
      </c>
      <c r="B251">
        <v>31006</v>
      </c>
      <c r="C251" s="1" t="str">
        <f>VLOOKUP($B251,'NIS NAAM GEMEENTE'!$A$2:$B$319, 2, FALSE)</f>
        <v>Damme</v>
      </c>
      <c r="D251" s="1">
        <v>1052.3</v>
      </c>
      <c r="E251" s="1">
        <v>1052.3</v>
      </c>
      <c r="F251" s="1">
        <v>1052.3</v>
      </c>
      <c r="G251" s="1">
        <v>1052.3</v>
      </c>
      <c r="H251" s="1">
        <v>1052.3</v>
      </c>
      <c r="I251" s="1">
        <v>1052.3</v>
      </c>
      <c r="J251" s="1">
        <v>1052.3</v>
      </c>
      <c r="K251" s="1">
        <v>1052.3</v>
      </c>
      <c r="L251" s="1">
        <v>1052.3</v>
      </c>
      <c r="M251" s="1">
        <v>1052.3</v>
      </c>
      <c r="N251" s="1">
        <v>1052.3</v>
      </c>
      <c r="O251" s="1">
        <v>1052.3</v>
      </c>
      <c r="P251" s="1">
        <v>1052.3</v>
      </c>
      <c r="Q251" s="1">
        <v>1052.3</v>
      </c>
      <c r="R251" s="1">
        <v>1052.3</v>
      </c>
      <c r="S251" s="1">
        <v>1052.3</v>
      </c>
      <c r="T251" s="1">
        <v>1052.3</v>
      </c>
      <c r="U251" s="1">
        <v>1052.3</v>
      </c>
      <c r="V251" s="1">
        <v>1052.3</v>
      </c>
      <c r="W251" s="1">
        <v>1052.3</v>
      </c>
      <c r="X251" s="1">
        <v>1052.3</v>
      </c>
      <c r="Y251" s="1">
        <v>1052.3</v>
      </c>
      <c r="Z251" s="1">
        <v>1052.3</v>
      </c>
    </row>
    <row r="252" spans="1:26" x14ac:dyDescent="0.3">
      <c r="A252" t="s">
        <v>62</v>
      </c>
      <c r="B252" s="1">
        <v>35029</v>
      </c>
      <c r="C252" s="1" t="str">
        <f>VLOOKUP($B252,'NIS NAAM GEMEENTE'!$A$2:$B$319, 2, FALSE)</f>
        <v>De Haan</v>
      </c>
      <c r="D252" s="1">
        <v>337.12</v>
      </c>
      <c r="E252" s="1">
        <v>354.61</v>
      </c>
      <c r="F252" s="1">
        <v>315.82</v>
      </c>
      <c r="G252" s="1">
        <v>337.31</v>
      </c>
      <c r="H252" s="1">
        <v>336.93</v>
      </c>
      <c r="I252" s="1">
        <v>322.47000000000003</v>
      </c>
      <c r="J252" s="1">
        <v>316.12</v>
      </c>
      <c r="K252" s="1">
        <v>310.04000000000002</v>
      </c>
      <c r="L252" s="1">
        <v>301.47000000000003</v>
      </c>
      <c r="M252" s="1">
        <v>304.95999999999998</v>
      </c>
      <c r="N252" s="1">
        <v>289.47000000000003</v>
      </c>
      <c r="O252" s="1">
        <v>294.70386281588446</v>
      </c>
      <c r="P252" s="1">
        <v>300.34953068592057</v>
      </c>
      <c r="Q252" s="1">
        <v>300.34953068592057</v>
      </c>
      <c r="R252" s="1">
        <v>308.25346570397113</v>
      </c>
      <c r="S252" s="1">
        <v>311.64086642599278</v>
      </c>
      <c r="T252" s="1">
        <v>315.02826714801444</v>
      </c>
      <c r="U252" s="1">
        <v>307.12433212996388</v>
      </c>
      <c r="V252" s="1">
        <v>312.77</v>
      </c>
      <c r="W252" s="1">
        <v>315.02826714801444</v>
      </c>
      <c r="X252" s="1">
        <v>330.8361371841155</v>
      </c>
      <c r="Y252" s="1">
        <v>337.61093862815886</v>
      </c>
      <c r="Z252" s="1">
        <v>340.99833935018052</v>
      </c>
    </row>
    <row r="253" spans="1:26" x14ac:dyDescent="0.3">
      <c r="A253" t="s">
        <v>63</v>
      </c>
      <c r="B253" s="1">
        <v>35029</v>
      </c>
      <c r="C253" s="1" t="str">
        <f>VLOOKUP($B253,'NIS NAAM GEMEENTE'!$A$2:$B$319, 2, FALSE)</f>
        <v>De Haan</v>
      </c>
      <c r="D253" s="1">
        <v>518</v>
      </c>
      <c r="E253" s="1">
        <v>509</v>
      </c>
      <c r="F253" s="1">
        <v>494</v>
      </c>
      <c r="G253" s="1">
        <v>478</v>
      </c>
      <c r="H253" s="1">
        <v>470</v>
      </c>
      <c r="I253" s="1">
        <v>503</v>
      </c>
      <c r="J253" s="1">
        <v>507</v>
      </c>
      <c r="K253" s="1">
        <v>506</v>
      </c>
      <c r="L253" s="1">
        <v>487</v>
      </c>
      <c r="M253" s="1">
        <v>472</v>
      </c>
      <c r="N253" s="1">
        <v>471</v>
      </c>
      <c r="O253" s="1">
        <v>454</v>
      </c>
      <c r="P253" s="1">
        <v>439</v>
      </c>
      <c r="Q253" s="1">
        <v>442</v>
      </c>
      <c r="R253" s="1">
        <v>434</v>
      </c>
      <c r="S253" s="1">
        <v>436</v>
      </c>
      <c r="T253" s="1">
        <v>436</v>
      </c>
      <c r="U253" s="1">
        <v>442</v>
      </c>
      <c r="V253" s="1">
        <v>451</v>
      </c>
      <c r="W253" s="1">
        <v>451</v>
      </c>
      <c r="X253" s="1">
        <v>450</v>
      </c>
      <c r="Y253" s="1">
        <v>454</v>
      </c>
      <c r="Z253">
        <v>458</v>
      </c>
    </row>
    <row r="254" spans="1:26" x14ac:dyDescent="0.3">
      <c r="A254" t="s">
        <v>64</v>
      </c>
      <c r="B254" s="1">
        <v>35029</v>
      </c>
      <c r="C254" s="1" t="str">
        <f>VLOOKUP($B254,'NIS NAAM GEMEENTE'!$A$2:$B$319, 2, FALSE)</f>
        <v>De Haan</v>
      </c>
      <c r="D254" s="1">
        <v>855.12</v>
      </c>
      <c r="E254" s="1">
        <v>863.61</v>
      </c>
      <c r="F254" s="1">
        <v>809.81999999999994</v>
      </c>
      <c r="G254" s="1">
        <v>815.31</v>
      </c>
      <c r="H254" s="1">
        <v>806.93000000000006</v>
      </c>
      <c r="I254" s="1">
        <v>825.47</v>
      </c>
      <c r="J254" s="1">
        <v>823.12</v>
      </c>
      <c r="K254" s="1">
        <v>816.04</v>
      </c>
      <c r="L254" s="1">
        <v>788.47</v>
      </c>
      <c r="M254" s="1">
        <v>776.96</v>
      </c>
      <c r="N254" s="1">
        <v>760.47</v>
      </c>
      <c r="O254" s="1">
        <v>748.70386281588446</v>
      </c>
      <c r="P254" s="1">
        <v>739.34953068592063</v>
      </c>
      <c r="Q254" s="1">
        <v>742.34953068592063</v>
      </c>
      <c r="R254" s="1">
        <v>742.25346570397119</v>
      </c>
      <c r="S254" s="1">
        <v>747.64086642599273</v>
      </c>
      <c r="T254" s="1">
        <v>751.02826714801449</v>
      </c>
      <c r="U254" s="1">
        <v>749.12433212996393</v>
      </c>
      <c r="V254" s="1">
        <v>763.77</v>
      </c>
      <c r="W254" s="1">
        <v>766.02826714801449</v>
      </c>
      <c r="X254" s="1">
        <v>780.8361371841155</v>
      </c>
      <c r="Y254" s="1">
        <v>791.61093862815892</v>
      </c>
      <c r="Z254" s="1">
        <v>798.99833935018046</v>
      </c>
    </row>
    <row r="255" spans="1:26" x14ac:dyDescent="0.3">
      <c r="A255" t="s">
        <v>65</v>
      </c>
      <c r="B255">
        <v>35029</v>
      </c>
      <c r="C255" s="1" t="str">
        <f>VLOOKUP($B255,'NIS NAAM GEMEENTE'!$A$2:$B$319, 2, FALSE)</f>
        <v>De Haan</v>
      </c>
      <c r="D255" s="1">
        <v>1176</v>
      </c>
      <c r="E255" s="1">
        <v>1176</v>
      </c>
      <c r="F255" s="1">
        <v>1176</v>
      </c>
      <c r="G255" s="1">
        <v>1176</v>
      </c>
      <c r="H255" s="1">
        <v>1176</v>
      </c>
      <c r="I255" s="1">
        <v>1176</v>
      </c>
      <c r="J255" s="1">
        <v>1176</v>
      </c>
      <c r="K255" s="1">
        <v>1176</v>
      </c>
      <c r="L255" s="1">
        <v>1176</v>
      </c>
      <c r="M255" s="1">
        <v>1176</v>
      </c>
      <c r="N255" s="1">
        <v>1176</v>
      </c>
      <c r="O255" s="1">
        <v>1176</v>
      </c>
      <c r="P255" s="1">
        <v>1176</v>
      </c>
      <c r="Q255" s="1">
        <v>1176</v>
      </c>
      <c r="R255" s="1">
        <v>1176</v>
      </c>
      <c r="S255" s="1">
        <v>1176</v>
      </c>
      <c r="T255" s="1">
        <v>1176</v>
      </c>
      <c r="U255" s="1">
        <v>1176</v>
      </c>
      <c r="V255" s="1">
        <v>1176</v>
      </c>
      <c r="W255" s="1">
        <v>1176</v>
      </c>
      <c r="X255" s="1">
        <v>1176</v>
      </c>
      <c r="Y255" s="1">
        <v>1176</v>
      </c>
      <c r="Z255" s="1">
        <v>1176</v>
      </c>
    </row>
    <row r="256" spans="1:26" x14ac:dyDescent="0.3">
      <c r="A256" t="s">
        <v>66</v>
      </c>
      <c r="B256">
        <v>35029</v>
      </c>
      <c r="C256" s="1" t="str">
        <f>VLOOKUP($B256,'NIS NAAM GEMEENTE'!$A$2:$B$319, 2, FALSE)</f>
        <v>De Haan</v>
      </c>
      <c r="D256" s="1">
        <v>999.6</v>
      </c>
      <c r="E256" s="1">
        <v>999.6</v>
      </c>
      <c r="F256" s="1">
        <v>999.6</v>
      </c>
      <c r="G256" s="1">
        <v>999.6</v>
      </c>
      <c r="H256" s="1">
        <v>999.6</v>
      </c>
      <c r="I256" s="1">
        <v>999.6</v>
      </c>
      <c r="J256" s="1">
        <v>999.6</v>
      </c>
      <c r="K256" s="1">
        <v>999.6</v>
      </c>
      <c r="L256" s="1">
        <v>999.6</v>
      </c>
      <c r="M256" s="1">
        <v>999.6</v>
      </c>
      <c r="N256" s="1">
        <v>999.6</v>
      </c>
      <c r="O256" s="1">
        <v>999.6</v>
      </c>
      <c r="P256" s="1">
        <v>999.6</v>
      </c>
      <c r="Q256" s="1">
        <v>999.6</v>
      </c>
      <c r="R256" s="1">
        <v>999.6</v>
      </c>
      <c r="S256" s="1">
        <v>999.6</v>
      </c>
      <c r="T256" s="1">
        <v>999.6</v>
      </c>
      <c r="U256" s="1">
        <v>999.6</v>
      </c>
      <c r="V256" s="1">
        <v>999.6</v>
      </c>
      <c r="W256" s="1">
        <v>999.6</v>
      </c>
      <c r="X256" s="1">
        <v>999.6</v>
      </c>
      <c r="Y256" s="1">
        <v>999.6</v>
      </c>
      <c r="Z256" s="1">
        <v>999.6</v>
      </c>
    </row>
    <row r="257" spans="1:26" x14ac:dyDescent="0.3">
      <c r="A257" t="s">
        <v>62</v>
      </c>
      <c r="B257" s="1">
        <v>38008</v>
      </c>
      <c r="C257" s="1" t="str">
        <f>VLOOKUP($B257,'NIS NAAM GEMEENTE'!$A$2:$B$319, 2, FALSE)</f>
        <v>De Panne</v>
      </c>
      <c r="D257" s="1">
        <v>353.77</v>
      </c>
      <c r="E257" s="1">
        <v>326.39</v>
      </c>
      <c r="F257" s="1">
        <v>323.39</v>
      </c>
      <c r="G257" s="1">
        <v>321.31</v>
      </c>
      <c r="H257" s="1">
        <v>321.04000000000002</v>
      </c>
      <c r="I257" s="1">
        <v>334.15</v>
      </c>
      <c r="J257" s="1">
        <v>310.31</v>
      </c>
      <c r="K257" s="1">
        <v>317.85000000000002</v>
      </c>
      <c r="L257" s="1">
        <v>324.66000000000003</v>
      </c>
      <c r="M257" s="1">
        <v>335.77</v>
      </c>
      <c r="N257" s="1">
        <v>300.66000000000003</v>
      </c>
      <c r="O257" s="1">
        <v>282.25081081081083</v>
      </c>
      <c r="P257" s="1">
        <v>261.76486486486488</v>
      </c>
      <c r="Q257" s="1">
        <v>245.83135135135134</v>
      </c>
      <c r="R257" s="1">
        <v>239.00270270270269</v>
      </c>
      <c r="S257" s="1">
        <v>236.72648648648649</v>
      </c>
      <c r="T257" s="1">
        <v>240.14081081081082</v>
      </c>
      <c r="U257" s="1">
        <v>245.83135135135134</v>
      </c>
      <c r="V257" s="1">
        <v>252.66</v>
      </c>
      <c r="W257" s="1">
        <v>257.21243243243242</v>
      </c>
      <c r="X257" s="1">
        <v>253.79810810810812</v>
      </c>
      <c r="Y257" s="1">
        <v>250.38378378378377</v>
      </c>
      <c r="Z257" s="1">
        <v>248.10756756756757</v>
      </c>
    </row>
    <row r="258" spans="1:26" x14ac:dyDescent="0.3">
      <c r="A258" t="s">
        <v>63</v>
      </c>
      <c r="B258" s="1">
        <v>38008</v>
      </c>
      <c r="C258" s="1" t="str">
        <f>VLOOKUP($B258,'NIS NAAM GEMEENTE'!$A$2:$B$319, 2, FALSE)</f>
        <v>De Panne</v>
      </c>
      <c r="D258" s="1">
        <v>476</v>
      </c>
      <c r="E258" s="1">
        <v>463</v>
      </c>
      <c r="F258" s="1">
        <v>454</v>
      </c>
      <c r="G258" s="1">
        <v>450</v>
      </c>
      <c r="H258" s="1">
        <v>462</v>
      </c>
      <c r="I258" s="1">
        <v>460</v>
      </c>
      <c r="J258" s="1">
        <v>462</v>
      </c>
      <c r="K258" s="1">
        <v>489</v>
      </c>
      <c r="L258" s="1">
        <v>479</v>
      </c>
      <c r="M258" s="1">
        <v>469</v>
      </c>
      <c r="N258" s="1">
        <v>451</v>
      </c>
      <c r="O258" s="1">
        <v>434</v>
      </c>
      <c r="P258" s="1">
        <v>407</v>
      </c>
      <c r="Q258" s="1">
        <v>395</v>
      </c>
      <c r="R258" s="1">
        <v>379</v>
      </c>
      <c r="S258" s="1">
        <v>361</v>
      </c>
      <c r="T258" s="1">
        <v>337</v>
      </c>
      <c r="U258" s="1">
        <v>320</v>
      </c>
      <c r="V258" s="1">
        <v>310</v>
      </c>
      <c r="W258" s="1">
        <v>303</v>
      </c>
      <c r="X258" s="1">
        <v>302</v>
      </c>
      <c r="Y258" s="1">
        <v>302</v>
      </c>
      <c r="Z258">
        <v>308</v>
      </c>
    </row>
    <row r="259" spans="1:26" x14ac:dyDescent="0.3">
      <c r="A259" t="s">
        <v>64</v>
      </c>
      <c r="B259" s="1">
        <v>38008</v>
      </c>
      <c r="C259" s="1" t="str">
        <f>VLOOKUP($B259,'NIS NAAM GEMEENTE'!$A$2:$B$319, 2, FALSE)</f>
        <v>De Panne</v>
      </c>
      <c r="D259" s="1">
        <v>829.77</v>
      </c>
      <c r="E259" s="1">
        <v>789.39</v>
      </c>
      <c r="F259" s="1">
        <v>777.39</v>
      </c>
      <c r="G259" s="1">
        <v>771.31</v>
      </c>
      <c r="H259" s="1">
        <v>783.04</v>
      </c>
      <c r="I259" s="1">
        <v>794.15</v>
      </c>
      <c r="J259" s="1">
        <v>772.31</v>
      </c>
      <c r="K259" s="1">
        <v>806.85</v>
      </c>
      <c r="L259" s="1">
        <v>803.66000000000008</v>
      </c>
      <c r="M259" s="1">
        <v>804.77</v>
      </c>
      <c r="N259" s="1">
        <v>751.66000000000008</v>
      </c>
      <c r="O259" s="1">
        <v>716.25081081081089</v>
      </c>
      <c r="P259" s="1">
        <v>668.76486486486488</v>
      </c>
      <c r="Q259" s="1">
        <v>640.83135135135137</v>
      </c>
      <c r="R259" s="1">
        <v>618.00270270270266</v>
      </c>
      <c r="S259" s="1">
        <v>597.72648648648646</v>
      </c>
      <c r="T259" s="1">
        <v>577.14081081081076</v>
      </c>
      <c r="U259" s="1">
        <v>565.83135135135137</v>
      </c>
      <c r="V259" s="1">
        <v>562.66</v>
      </c>
      <c r="W259" s="1">
        <v>560.21243243243248</v>
      </c>
      <c r="X259" s="1">
        <v>555.79810810810818</v>
      </c>
      <c r="Y259" s="1">
        <v>552.38378378378377</v>
      </c>
      <c r="Z259" s="1">
        <v>556.10756756756757</v>
      </c>
    </row>
    <row r="260" spans="1:26" x14ac:dyDescent="0.3">
      <c r="A260" t="s">
        <v>65</v>
      </c>
      <c r="B260">
        <v>38008</v>
      </c>
      <c r="C260" s="1" t="str">
        <f>VLOOKUP($B260,'NIS NAAM GEMEENTE'!$A$2:$B$319, 2, FALSE)</f>
        <v>De Panne</v>
      </c>
      <c r="D260" s="1">
        <v>937.64705882352951</v>
      </c>
      <c r="E260" s="1">
        <v>937.64705882352951</v>
      </c>
      <c r="F260" s="1">
        <v>937.64705882352951</v>
      </c>
      <c r="G260" s="1">
        <v>937.64705882352951</v>
      </c>
      <c r="H260" s="1">
        <v>937.64705882352951</v>
      </c>
      <c r="I260" s="1">
        <v>937.64705882352951</v>
      </c>
      <c r="J260" s="1">
        <v>937.64705882352951</v>
      </c>
      <c r="K260" s="1">
        <v>937.64705882352951</v>
      </c>
      <c r="L260" s="1">
        <v>937.64705882352951</v>
      </c>
      <c r="M260" s="1">
        <v>937.64705882352951</v>
      </c>
      <c r="N260" s="1">
        <v>937.64705882352951</v>
      </c>
      <c r="O260" s="1">
        <v>937.64705882352951</v>
      </c>
      <c r="P260" s="1">
        <v>937.64705882352951</v>
      </c>
      <c r="Q260" s="1">
        <v>937.64705882352951</v>
      </c>
      <c r="R260" s="1">
        <v>937.64705882352951</v>
      </c>
      <c r="S260" s="1">
        <v>937.64705882352951</v>
      </c>
      <c r="T260" s="1">
        <v>937.64705882352951</v>
      </c>
      <c r="U260" s="1">
        <v>937.64705882352951</v>
      </c>
      <c r="V260" s="1">
        <v>937.64705882352951</v>
      </c>
      <c r="W260" s="1">
        <v>937.64705882352951</v>
      </c>
      <c r="X260" s="1">
        <v>937.64705882352951</v>
      </c>
      <c r="Y260" s="1">
        <v>937.64705882352996</v>
      </c>
      <c r="Z260" s="1">
        <v>937.64705882352996</v>
      </c>
    </row>
    <row r="261" spans="1:26" x14ac:dyDescent="0.3">
      <c r="A261" t="s">
        <v>66</v>
      </c>
      <c r="B261">
        <v>38008</v>
      </c>
      <c r="C261" s="1" t="str">
        <f>VLOOKUP($B261,'NIS NAAM GEMEENTE'!$A$2:$B$319, 2, FALSE)</f>
        <v>De Panne</v>
      </c>
      <c r="D261" s="1">
        <v>797</v>
      </c>
      <c r="E261" s="1">
        <v>797</v>
      </c>
      <c r="F261" s="1">
        <v>797</v>
      </c>
      <c r="G261" s="1">
        <v>797</v>
      </c>
      <c r="H261" s="1">
        <v>797</v>
      </c>
      <c r="I261" s="1">
        <v>797</v>
      </c>
      <c r="J261" s="1">
        <v>797</v>
      </c>
      <c r="K261" s="1">
        <v>797</v>
      </c>
      <c r="L261" s="1">
        <v>797</v>
      </c>
      <c r="M261" s="1">
        <v>797</v>
      </c>
      <c r="N261" s="1">
        <v>797</v>
      </c>
      <c r="O261" s="1">
        <v>797</v>
      </c>
      <c r="P261" s="1">
        <v>797</v>
      </c>
      <c r="Q261" s="1">
        <v>797</v>
      </c>
      <c r="R261" s="1">
        <v>797</v>
      </c>
      <c r="S261" s="1">
        <v>797</v>
      </c>
      <c r="T261" s="1">
        <v>797</v>
      </c>
      <c r="U261" s="1">
        <v>797</v>
      </c>
      <c r="V261" s="1">
        <v>797</v>
      </c>
      <c r="W261" s="1">
        <v>797</v>
      </c>
      <c r="X261" s="1">
        <v>797</v>
      </c>
      <c r="Y261" s="1">
        <v>797</v>
      </c>
      <c r="Z261" s="1">
        <v>797</v>
      </c>
    </row>
    <row r="262" spans="1:26" x14ac:dyDescent="0.3">
      <c r="A262" t="s">
        <v>62</v>
      </c>
      <c r="B262" s="1">
        <v>44012</v>
      </c>
      <c r="C262" s="1" t="str">
        <f>VLOOKUP($B262,'NIS NAAM GEMEENTE'!$A$2:$B$319, 2, FALSE)</f>
        <v>De Pinte</v>
      </c>
      <c r="D262" s="1">
        <v>502.1</v>
      </c>
      <c r="E262" s="1">
        <v>514.4</v>
      </c>
      <c r="F262" s="1">
        <v>548.32000000000005</v>
      </c>
      <c r="G262" s="1">
        <v>565.94000000000005</v>
      </c>
      <c r="H262" s="1">
        <v>566.75</v>
      </c>
      <c r="I262" s="1">
        <v>566.78</v>
      </c>
      <c r="J262" s="1">
        <v>557.48</v>
      </c>
      <c r="K262" s="1">
        <v>583.42999999999995</v>
      </c>
      <c r="L262" s="1">
        <v>594.42999999999995</v>
      </c>
      <c r="M262" s="1">
        <v>561.91</v>
      </c>
      <c r="N262" s="1">
        <v>551.48</v>
      </c>
      <c r="O262" s="1">
        <v>550.94000000000005</v>
      </c>
      <c r="P262" s="1">
        <v>526.40421052631575</v>
      </c>
      <c r="Q262" s="1">
        <v>534.21105263157892</v>
      </c>
      <c r="R262" s="1">
        <v>524.17368421052629</v>
      </c>
      <c r="S262" s="1">
        <v>508.56</v>
      </c>
      <c r="T262" s="1">
        <v>518.59736842105258</v>
      </c>
      <c r="U262" s="1">
        <v>523.05842105263162</v>
      </c>
      <c r="V262" s="1">
        <v>529.75</v>
      </c>
      <c r="W262" s="1">
        <v>527.51947368421054</v>
      </c>
      <c r="X262" s="1">
        <v>513.02105263157898</v>
      </c>
      <c r="Y262" s="1">
        <v>516.36684210526312</v>
      </c>
      <c r="Z262" s="1">
        <v>516.36684210526312</v>
      </c>
    </row>
    <row r="263" spans="1:26" x14ac:dyDescent="0.3">
      <c r="A263" t="s">
        <v>63</v>
      </c>
      <c r="B263" s="1">
        <v>44012</v>
      </c>
      <c r="C263" s="1" t="str">
        <f>VLOOKUP($B263,'NIS NAAM GEMEENTE'!$A$2:$B$319, 2, FALSE)</f>
        <v>De Pinte</v>
      </c>
      <c r="D263" s="1">
        <v>771</v>
      </c>
      <c r="E263" s="1">
        <v>792</v>
      </c>
      <c r="F263" s="1">
        <v>821</v>
      </c>
      <c r="G263" s="1">
        <v>812</v>
      </c>
      <c r="H263" s="1">
        <v>825</v>
      </c>
      <c r="I263" s="1">
        <v>859</v>
      </c>
      <c r="J263" s="1">
        <v>898</v>
      </c>
      <c r="K263" s="1">
        <v>916</v>
      </c>
      <c r="L263" s="1">
        <v>930</v>
      </c>
      <c r="M263" s="1">
        <v>943</v>
      </c>
      <c r="N263" s="1">
        <v>939</v>
      </c>
      <c r="O263" s="1">
        <v>918</v>
      </c>
      <c r="P263" s="1">
        <v>921</v>
      </c>
      <c r="Q263" s="1">
        <v>893</v>
      </c>
      <c r="R263" s="1">
        <v>889</v>
      </c>
      <c r="S263" s="1">
        <v>876</v>
      </c>
      <c r="T263" s="1">
        <v>866</v>
      </c>
      <c r="U263" s="1">
        <v>848</v>
      </c>
      <c r="V263" s="1">
        <v>818</v>
      </c>
      <c r="W263" s="1">
        <v>829</v>
      </c>
      <c r="X263" s="1">
        <v>831</v>
      </c>
      <c r="Y263" s="1">
        <v>820</v>
      </c>
      <c r="Z263">
        <v>822</v>
      </c>
    </row>
    <row r="264" spans="1:26" x14ac:dyDescent="0.3">
      <c r="A264" t="s">
        <v>64</v>
      </c>
      <c r="B264" s="1">
        <v>44012</v>
      </c>
      <c r="C264" s="1" t="str">
        <f>VLOOKUP($B264,'NIS NAAM GEMEENTE'!$A$2:$B$319, 2, FALSE)</f>
        <v>De Pinte</v>
      </c>
      <c r="D264" s="1">
        <v>1273.0999999999999</v>
      </c>
      <c r="E264" s="1">
        <v>1306.4000000000001</v>
      </c>
      <c r="F264" s="1">
        <v>1369.3200000000002</v>
      </c>
      <c r="G264" s="1">
        <v>1377.94</v>
      </c>
      <c r="H264" s="1">
        <v>1391.75</v>
      </c>
      <c r="I264" s="1">
        <v>1425.78</v>
      </c>
      <c r="J264" s="1">
        <v>1455.48</v>
      </c>
      <c r="K264" s="1">
        <v>1499.4299999999998</v>
      </c>
      <c r="L264" s="1">
        <v>1524.4299999999998</v>
      </c>
      <c r="M264" s="1">
        <v>1504.9099999999999</v>
      </c>
      <c r="N264" s="1">
        <v>1490.48</v>
      </c>
      <c r="O264" s="1">
        <v>1468.94</v>
      </c>
      <c r="P264" s="1">
        <v>1447.4042105263156</v>
      </c>
      <c r="Q264" s="1">
        <v>1427.2110526315789</v>
      </c>
      <c r="R264" s="1">
        <v>1413.1736842105263</v>
      </c>
      <c r="S264" s="1">
        <v>1384.56</v>
      </c>
      <c r="T264" s="1">
        <v>1384.5973684210526</v>
      </c>
      <c r="U264" s="1">
        <v>1371.0584210526317</v>
      </c>
      <c r="V264" s="1">
        <v>1347.75</v>
      </c>
      <c r="W264" s="1">
        <v>1356.5194736842104</v>
      </c>
      <c r="X264" s="1">
        <v>1344.0210526315791</v>
      </c>
      <c r="Y264" s="1">
        <v>1336.366842105263</v>
      </c>
      <c r="Z264" s="1">
        <v>1338.366842105263</v>
      </c>
    </row>
    <row r="265" spans="1:26" x14ac:dyDescent="0.3">
      <c r="A265" t="s">
        <v>65</v>
      </c>
      <c r="B265">
        <v>44012</v>
      </c>
      <c r="C265" s="1" t="str">
        <f>VLOOKUP($B265,'NIS NAAM GEMEENTE'!$A$2:$B$319, 2, FALSE)</f>
        <v>De Pinte</v>
      </c>
      <c r="D265" s="1">
        <v>1677</v>
      </c>
      <c r="E265" s="1">
        <v>1677</v>
      </c>
      <c r="F265" s="1">
        <v>1677</v>
      </c>
      <c r="G265" s="1">
        <v>1677</v>
      </c>
      <c r="H265" s="1">
        <v>1677</v>
      </c>
      <c r="I265" s="1">
        <v>1677</v>
      </c>
      <c r="J265" s="1">
        <v>1677</v>
      </c>
      <c r="K265" s="1">
        <v>1677</v>
      </c>
      <c r="L265" s="1">
        <v>1677</v>
      </c>
      <c r="M265" s="1">
        <v>1677</v>
      </c>
      <c r="N265" s="1">
        <v>1677</v>
      </c>
      <c r="O265" s="1">
        <v>1677</v>
      </c>
      <c r="P265" s="1">
        <v>1677</v>
      </c>
      <c r="Q265" s="1">
        <v>1677</v>
      </c>
      <c r="R265" s="1">
        <v>1677</v>
      </c>
      <c r="S265" s="1">
        <v>1677</v>
      </c>
      <c r="T265" s="1">
        <v>1677</v>
      </c>
      <c r="U265" s="1">
        <v>1677</v>
      </c>
      <c r="V265" s="1">
        <v>1677</v>
      </c>
      <c r="W265" s="1">
        <v>1677</v>
      </c>
      <c r="X265" s="1">
        <v>1677</v>
      </c>
      <c r="Y265" s="1">
        <v>1677</v>
      </c>
      <c r="Z265" s="1">
        <v>1677</v>
      </c>
    </row>
    <row r="266" spans="1:26" x14ac:dyDescent="0.3">
      <c r="A266" t="s">
        <v>66</v>
      </c>
      <c r="B266">
        <v>44012</v>
      </c>
      <c r="C266" s="1" t="str">
        <f>VLOOKUP($B266,'NIS NAAM GEMEENTE'!$A$2:$B$319, 2, FALSE)</f>
        <v>De Pinte</v>
      </c>
      <c r="D266" s="1">
        <v>1425.4499999999998</v>
      </c>
      <c r="E266" s="1">
        <v>1425.4499999999998</v>
      </c>
      <c r="F266" s="1">
        <v>1425.4499999999998</v>
      </c>
      <c r="G266" s="1">
        <v>1425.4499999999998</v>
      </c>
      <c r="H266" s="1">
        <v>1425.4499999999998</v>
      </c>
      <c r="I266" s="1">
        <v>1425.4499999999998</v>
      </c>
      <c r="J266" s="1">
        <v>1425.4499999999998</v>
      </c>
      <c r="K266" s="1">
        <v>1425.4499999999998</v>
      </c>
      <c r="L266" s="1">
        <v>1425.4499999999998</v>
      </c>
      <c r="M266" s="1">
        <v>1425.4499999999998</v>
      </c>
      <c r="N266" s="1">
        <v>1425.4499999999998</v>
      </c>
      <c r="O266" s="1">
        <v>1425.4499999999998</v>
      </c>
      <c r="P266" s="1">
        <v>1425.4499999999998</v>
      </c>
      <c r="Q266" s="1">
        <v>1425.4499999999998</v>
      </c>
      <c r="R266" s="1">
        <v>1425.4499999999998</v>
      </c>
      <c r="S266" s="1">
        <v>1425.4499999999998</v>
      </c>
      <c r="T266" s="1">
        <v>1425.4499999999998</v>
      </c>
      <c r="U266" s="1">
        <v>1425.4499999999998</v>
      </c>
      <c r="V266" s="1">
        <v>1425.4499999999998</v>
      </c>
      <c r="W266" s="1">
        <v>1425.4499999999998</v>
      </c>
      <c r="X266" s="1">
        <v>1425.4499999999998</v>
      </c>
      <c r="Y266" s="1">
        <v>1425.4499999999998</v>
      </c>
      <c r="Z266" s="1">
        <v>1425.4499999999998</v>
      </c>
    </row>
    <row r="267" spans="1:26" x14ac:dyDescent="0.3">
      <c r="A267" t="s">
        <v>62</v>
      </c>
      <c r="B267" s="1">
        <v>34009</v>
      </c>
      <c r="C267" s="1" t="str">
        <f>VLOOKUP($B267,'NIS NAAM GEMEENTE'!$A$2:$B$319, 2, FALSE)</f>
        <v>Deerlijk</v>
      </c>
      <c r="D267" s="1">
        <v>528.21</v>
      </c>
      <c r="E267" s="1">
        <v>498.4</v>
      </c>
      <c r="F267" s="1">
        <v>474.99</v>
      </c>
      <c r="G267" s="1">
        <v>495.56</v>
      </c>
      <c r="H267" s="1">
        <v>480.69</v>
      </c>
      <c r="I267" s="1">
        <v>503.29</v>
      </c>
      <c r="J267" s="1">
        <v>552.24</v>
      </c>
      <c r="K267" s="1">
        <v>515.83000000000004</v>
      </c>
      <c r="L267" s="1">
        <v>537.75</v>
      </c>
      <c r="M267" s="1">
        <v>543.13</v>
      </c>
      <c r="N267" s="1">
        <v>524.53</v>
      </c>
      <c r="O267" s="1">
        <v>550.45466933867738</v>
      </c>
      <c r="P267" s="1">
        <v>560.40264529058118</v>
      </c>
      <c r="Q267" s="1">
        <v>553.77066132264531</v>
      </c>
      <c r="R267" s="1">
        <v>574.77194388777559</v>
      </c>
      <c r="S267" s="1">
        <v>555.98132264529056</v>
      </c>
      <c r="T267" s="1">
        <v>551.55999999999995</v>
      </c>
      <c r="U267" s="1">
        <v>547.13867735470944</v>
      </c>
      <c r="V267" s="1">
        <v>551.55999999999995</v>
      </c>
      <c r="W267" s="1">
        <v>547.13867735470944</v>
      </c>
      <c r="X267" s="1">
        <v>550.45466933867738</v>
      </c>
      <c r="Y267" s="1">
        <v>547.13867735470944</v>
      </c>
      <c r="Z267" s="1">
        <v>547.13867735470944</v>
      </c>
    </row>
    <row r="268" spans="1:26" x14ac:dyDescent="0.3">
      <c r="A268" t="s">
        <v>63</v>
      </c>
      <c r="B268" s="1">
        <v>34009</v>
      </c>
      <c r="C268" s="1" t="str">
        <f>VLOOKUP($B268,'NIS NAAM GEMEENTE'!$A$2:$B$319, 2, FALSE)</f>
        <v>Deerlijk</v>
      </c>
      <c r="D268" s="1">
        <v>671</v>
      </c>
      <c r="E268" s="1">
        <v>687</v>
      </c>
      <c r="F268" s="1">
        <v>679</v>
      </c>
      <c r="G268" s="1">
        <v>685</v>
      </c>
      <c r="H268" s="1">
        <v>694</v>
      </c>
      <c r="I268" s="1">
        <v>714</v>
      </c>
      <c r="J268" s="1">
        <v>757</v>
      </c>
      <c r="K268" s="1">
        <v>761</v>
      </c>
      <c r="L268" s="1">
        <v>741</v>
      </c>
      <c r="M268" s="1">
        <v>771</v>
      </c>
      <c r="N268" s="1">
        <v>804</v>
      </c>
      <c r="O268" s="1">
        <v>813</v>
      </c>
      <c r="P268" s="1">
        <v>817</v>
      </c>
      <c r="Q268" s="1">
        <v>824</v>
      </c>
      <c r="R268" s="1">
        <v>832</v>
      </c>
      <c r="S268" s="1">
        <v>857</v>
      </c>
      <c r="T268" s="1">
        <v>864</v>
      </c>
      <c r="U268" s="1">
        <v>878</v>
      </c>
      <c r="V268" s="1">
        <v>878</v>
      </c>
      <c r="W268" s="1">
        <v>873</v>
      </c>
      <c r="X268" s="1">
        <v>884</v>
      </c>
      <c r="Y268" s="1">
        <v>874</v>
      </c>
      <c r="Z268">
        <v>868</v>
      </c>
    </row>
    <row r="269" spans="1:26" x14ac:dyDescent="0.3">
      <c r="A269" t="s">
        <v>64</v>
      </c>
      <c r="B269" s="1">
        <v>34009</v>
      </c>
      <c r="C269" s="1" t="str">
        <f>VLOOKUP($B269,'NIS NAAM GEMEENTE'!$A$2:$B$319, 2, FALSE)</f>
        <v>Deerlijk</v>
      </c>
      <c r="D269" s="1">
        <v>1199.21</v>
      </c>
      <c r="E269" s="1">
        <v>1185.4000000000001</v>
      </c>
      <c r="F269" s="1">
        <v>1153.99</v>
      </c>
      <c r="G269" s="1">
        <v>1180.56</v>
      </c>
      <c r="H269" s="1">
        <v>1174.69</v>
      </c>
      <c r="I269" s="1">
        <v>1217.29</v>
      </c>
      <c r="J269" s="1">
        <v>1309.24</v>
      </c>
      <c r="K269" s="1">
        <v>1276.83</v>
      </c>
      <c r="L269" s="1">
        <v>1278.75</v>
      </c>
      <c r="M269" s="1">
        <v>1314.13</v>
      </c>
      <c r="N269" s="1">
        <v>1328.53</v>
      </c>
      <c r="O269" s="1">
        <v>1363.4546693386774</v>
      </c>
      <c r="P269" s="1">
        <v>1377.4026452905812</v>
      </c>
      <c r="Q269" s="1">
        <v>1377.7706613226453</v>
      </c>
      <c r="R269" s="1">
        <v>1406.7719438877757</v>
      </c>
      <c r="S269" s="1">
        <v>1412.9813226452907</v>
      </c>
      <c r="T269" s="1">
        <v>1415.56</v>
      </c>
      <c r="U269" s="1">
        <v>1425.1386773547094</v>
      </c>
      <c r="V269" s="1">
        <v>1429.56</v>
      </c>
      <c r="W269" s="1">
        <v>1420.1386773547094</v>
      </c>
      <c r="X269" s="1">
        <v>1434.4546693386774</v>
      </c>
      <c r="Y269" s="1">
        <v>1421.1386773547094</v>
      </c>
      <c r="Z269" s="1">
        <v>1415.1386773547094</v>
      </c>
    </row>
    <row r="270" spans="1:26" x14ac:dyDescent="0.3">
      <c r="A270" t="s">
        <v>65</v>
      </c>
      <c r="B270">
        <v>34009</v>
      </c>
      <c r="C270" s="1" t="str">
        <f>VLOOKUP($B270,'NIS NAAM GEMEENTE'!$A$2:$B$319, 2, FALSE)</f>
        <v>Deerlijk</v>
      </c>
      <c r="D270" s="1">
        <v>1492</v>
      </c>
      <c r="E270" s="1">
        <v>1492</v>
      </c>
      <c r="F270" s="1">
        <v>1492</v>
      </c>
      <c r="G270" s="1">
        <v>1492</v>
      </c>
      <c r="H270" s="1">
        <v>1492</v>
      </c>
      <c r="I270" s="1">
        <v>1492</v>
      </c>
      <c r="J270" s="1">
        <v>1492</v>
      </c>
      <c r="K270" s="1">
        <v>1492</v>
      </c>
      <c r="L270" s="1">
        <v>1492</v>
      </c>
      <c r="M270" s="1">
        <v>1492</v>
      </c>
      <c r="N270" s="1">
        <v>1492</v>
      </c>
      <c r="O270" s="1">
        <v>1492</v>
      </c>
      <c r="P270" s="1">
        <v>1492</v>
      </c>
      <c r="Q270" s="1">
        <v>1492</v>
      </c>
      <c r="R270" s="1">
        <v>1492</v>
      </c>
      <c r="S270" s="1">
        <v>1492</v>
      </c>
      <c r="T270" s="1">
        <v>1492</v>
      </c>
      <c r="U270" s="1">
        <v>1492</v>
      </c>
      <c r="V270" s="1">
        <v>1492</v>
      </c>
      <c r="W270" s="1">
        <v>1492</v>
      </c>
      <c r="X270" s="1">
        <v>1492</v>
      </c>
      <c r="Y270" s="1">
        <v>1492</v>
      </c>
      <c r="Z270" s="1">
        <v>1492</v>
      </c>
    </row>
    <row r="271" spans="1:26" x14ac:dyDescent="0.3">
      <c r="A271" t="s">
        <v>66</v>
      </c>
      <c r="B271">
        <v>34009</v>
      </c>
      <c r="C271" s="1" t="str">
        <f>VLOOKUP($B271,'NIS NAAM GEMEENTE'!$A$2:$B$319, 2, FALSE)</f>
        <v>Deerlijk</v>
      </c>
      <c r="D271" s="1">
        <v>1268.2</v>
      </c>
      <c r="E271" s="1">
        <v>1268.2</v>
      </c>
      <c r="F271" s="1">
        <v>1268.2</v>
      </c>
      <c r="G271" s="1">
        <v>1268.2</v>
      </c>
      <c r="H271" s="1">
        <v>1268.2</v>
      </c>
      <c r="I271" s="1">
        <v>1268.2</v>
      </c>
      <c r="J271" s="1">
        <v>1268.2</v>
      </c>
      <c r="K271" s="1">
        <v>1268.2</v>
      </c>
      <c r="L271" s="1">
        <v>1268.2</v>
      </c>
      <c r="M271" s="1">
        <v>1268.2</v>
      </c>
      <c r="N271" s="1">
        <v>1268.2</v>
      </c>
      <c r="O271" s="1">
        <v>1268.2</v>
      </c>
      <c r="P271" s="1">
        <v>1268.2</v>
      </c>
      <c r="Q271" s="1">
        <v>1268.2</v>
      </c>
      <c r="R271" s="1">
        <v>1268.2</v>
      </c>
      <c r="S271" s="1">
        <v>1268.2</v>
      </c>
      <c r="T271" s="1">
        <v>1268.2</v>
      </c>
      <c r="U271" s="1">
        <v>1268.2</v>
      </c>
      <c r="V271" s="1">
        <v>1268.2</v>
      </c>
      <c r="W271" s="1">
        <v>1268.2</v>
      </c>
      <c r="X271" s="1">
        <v>1268.2</v>
      </c>
      <c r="Y271" s="1">
        <v>1268.2</v>
      </c>
      <c r="Z271" s="1">
        <v>1268.2</v>
      </c>
    </row>
    <row r="272" spans="1:26" x14ac:dyDescent="0.3">
      <c r="A272" t="s">
        <v>62</v>
      </c>
      <c r="B272" s="1">
        <v>44083</v>
      </c>
      <c r="C272" s="1" t="str">
        <f>VLOOKUP($B272,'NIS NAAM GEMEENTE'!$A$2:$B$319, 2, FALSE)</f>
        <v>Deinze</v>
      </c>
      <c r="D272" s="1">
        <v>1706.04</v>
      </c>
      <c r="E272" s="1">
        <v>1751.6399999999999</v>
      </c>
      <c r="F272" s="1">
        <v>1816.48</v>
      </c>
      <c r="G272" s="1">
        <v>1799.12</v>
      </c>
      <c r="H272" s="1">
        <v>1846.53</v>
      </c>
      <c r="I272" s="1">
        <v>1825.26</v>
      </c>
      <c r="J272" s="1">
        <v>1809.42</v>
      </c>
      <c r="K272" s="1">
        <v>1728.25</v>
      </c>
      <c r="L272" s="1">
        <v>1694.47</v>
      </c>
      <c r="M272" s="1">
        <v>1617.74</v>
      </c>
      <c r="N272" s="1">
        <v>1637.09</v>
      </c>
      <c r="O272" s="1">
        <v>1676.8619266055046</v>
      </c>
      <c r="P272" s="1">
        <v>1724.613623853211</v>
      </c>
      <c r="Q272" s="1">
        <v>1712.3980733944954</v>
      </c>
      <c r="R272" s="1">
        <v>1711.2875688073395</v>
      </c>
      <c r="S272" s="1">
        <v>1692.4089908256881</v>
      </c>
      <c r="T272" s="1">
        <v>1691.2984862385322</v>
      </c>
      <c r="U272" s="1">
        <v>1702.4035321100916</v>
      </c>
      <c r="V272" s="1">
        <v>1694.63</v>
      </c>
      <c r="W272" s="1">
        <v>1672.4199082568807</v>
      </c>
      <c r="X272" s="1">
        <v>1640.2152752293578</v>
      </c>
      <c r="Y272" s="1">
        <v>1625.7787155963304</v>
      </c>
      <c r="Z272" s="1">
        <v>1629.1102293577981</v>
      </c>
    </row>
    <row r="273" spans="1:26" x14ac:dyDescent="0.3">
      <c r="A273" t="s">
        <v>63</v>
      </c>
      <c r="B273" s="1">
        <v>44083</v>
      </c>
      <c r="C273" s="1" t="str">
        <f>VLOOKUP($B273,'NIS NAAM GEMEENTE'!$A$2:$B$319, 2, FALSE)</f>
        <v>Deinze</v>
      </c>
      <c r="D273" s="1">
        <v>2322</v>
      </c>
      <c r="E273" s="1">
        <v>2316</v>
      </c>
      <c r="F273" s="1">
        <v>2351</v>
      </c>
      <c r="G273" s="1">
        <v>2357</v>
      </c>
      <c r="H273" s="1">
        <v>2375</v>
      </c>
      <c r="I273" s="1">
        <v>2469</v>
      </c>
      <c r="J273" s="1">
        <v>2565</v>
      </c>
      <c r="K273" s="1">
        <v>2597</v>
      </c>
      <c r="L273" s="1">
        <v>2645</v>
      </c>
      <c r="M273" s="1">
        <v>2715</v>
      </c>
      <c r="N273" s="1">
        <v>2715</v>
      </c>
      <c r="O273" s="1">
        <v>2668</v>
      </c>
      <c r="P273" s="1">
        <v>2616</v>
      </c>
      <c r="Q273" s="1">
        <v>2604</v>
      </c>
      <c r="R273" s="1">
        <v>2581</v>
      </c>
      <c r="S273" s="1">
        <v>2566</v>
      </c>
      <c r="T273" s="1">
        <v>2584</v>
      </c>
      <c r="U273" s="1">
        <v>2598</v>
      </c>
      <c r="V273" s="1">
        <v>2617</v>
      </c>
      <c r="W273" s="1">
        <v>2603</v>
      </c>
      <c r="X273" s="1">
        <v>2621</v>
      </c>
      <c r="Y273" s="1">
        <v>2606</v>
      </c>
      <c r="Z273">
        <v>2581</v>
      </c>
    </row>
    <row r="274" spans="1:26" x14ac:dyDescent="0.3">
      <c r="A274" t="s">
        <v>64</v>
      </c>
      <c r="B274" s="1">
        <v>44083</v>
      </c>
      <c r="C274" s="1" t="str">
        <f>VLOOKUP($B274,'NIS NAAM GEMEENTE'!$A$2:$B$319, 2, FALSE)</f>
        <v>Deinze</v>
      </c>
      <c r="D274" s="1">
        <v>4028.04</v>
      </c>
      <c r="E274" s="1">
        <v>4067.64</v>
      </c>
      <c r="F274" s="1">
        <v>4167.4799999999996</v>
      </c>
      <c r="G274" s="1">
        <v>4156.12</v>
      </c>
      <c r="H274" s="1">
        <v>4221.53</v>
      </c>
      <c r="I274" s="1">
        <v>4294.26</v>
      </c>
      <c r="J274" s="1">
        <v>4374.42</v>
      </c>
      <c r="K274" s="1">
        <v>4325.25</v>
      </c>
      <c r="L274" s="1">
        <v>4339.47</v>
      </c>
      <c r="M274" s="1">
        <v>4332.74</v>
      </c>
      <c r="N274" s="1">
        <v>4352.09</v>
      </c>
      <c r="O274" s="1">
        <v>4344.8619266055048</v>
      </c>
      <c r="P274" s="1">
        <v>4340.6136238532108</v>
      </c>
      <c r="Q274" s="1">
        <v>4316.3980733944954</v>
      </c>
      <c r="R274" s="1">
        <v>4292.28756880734</v>
      </c>
      <c r="S274" s="1">
        <v>4258.4089908256883</v>
      </c>
      <c r="T274" s="1">
        <v>4275.298486238532</v>
      </c>
      <c r="U274" s="1">
        <v>4300.4035321100919</v>
      </c>
      <c r="V274" s="1">
        <v>4311.63</v>
      </c>
      <c r="W274" s="1">
        <v>4275.4199082568812</v>
      </c>
      <c r="X274" s="1">
        <v>4261.2152752293578</v>
      </c>
      <c r="Y274" s="1">
        <v>4231.7787155963306</v>
      </c>
      <c r="Z274" s="1">
        <v>4210.1102293577978</v>
      </c>
    </row>
    <row r="275" spans="1:26" x14ac:dyDescent="0.3">
      <c r="A275" t="s">
        <v>65</v>
      </c>
      <c r="B275">
        <v>44083</v>
      </c>
      <c r="C275" s="1" t="str">
        <f>VLOOKUP($B275,'NIS NAAM GEMEENTE'!$A$2:$B$319, 2, FALSE)</f>
        <v>Deinze</v>
      </c>
      <c r="D275" s="1">
        <v>5328.9</v>
      </c>
      <c r="E275" s="1">
        <v>5328.9</v>
      </c>
      <c r="F275" s="1">
        <v>5328.9</v>
      </c>
      <c r="G275" s="1">
        <v>5328.9</v>
      </c>
      <c r="H275" s="1">
        <v>5328.9</v>
      </c>
      <c r="I275" s="1">
        <v>5328.9</v>
      </c>
      <c r="J275" s="1">
        <v>5328.9</v>
      </c>
      <c r="K275" s="1">
        <v>5328.9</v>
      </c>
      <c r="L275" s="1">
        <v>5328.9</v>
      </c>
      <c r="M275" s="1">
        <v>5328.9</v>
      </c>
      <c r="N275" s="1">
        <v>5328.9</v>
      </c>
      <c r="O275" s="1">
        <v>5328.9</v>
      </c>
      <c r="P275" s="1">
        <v>5328.9</v>
      </c>
      <c r="Q275" s="1">
        <v>5328.9</v>
      </c>
      <c r="R275" s="1">
        <v>5328.9</v>
      </c>
      <c r="S275" s="1">
        <v>5328.9</v>
      </c>
      <c r="T275" s="1">
        <v>5328.9</v>
      </c>
      <c r="U275" s="1">
        <v>5328.9</v>
      </c>
      <c r="V275" s="1">
        <v>5328.9</v>
      </c>
      <c r="W275" s="1">
        <v>5328.9</v>
      </c>
      <c r="X275" s="1">
        <v>5328.9</v>
      </c>
      <c r="Y275" s="1">
        <v>5328.9</v>
      </c>
      <c r="Z275" s="1">
        <v>5328.9</v>
      </c>
    </row>
    <row r="276" spans="1:26" x14ac:dyDescent="0.3">
      <c r="A276" t="s">
        <v>66</v>
      </c>
      <c r="B276">
        <v>44083</v>
      </c>
      <c r="C276" s="1" t="str">
        <f>VLOOKUP($B276,'NIS NAAM GEMEENTE'!$A$2:$B$319, 2, FALSE)</f>
        <v>Deinze</v>
      </c>
      <c r="D276" s="1">
        <v>4529.5649999999996</v>
      </c>
      <c r="E276" s="1">
        <v>4529.5649999999996</v>
      </c>
      <c r="F276" s="1">
        <v>4529.5649999999996</v>
      </c>
      <c r="G276" s="1">
        <v>4529.5649999999996</v>
      </c>
      <c r="H276" s="1">
        <v>4529.5649999999996</v>
      </c>
      <c r="I276" s="1">
        <v>4529.5649999999996</v>
      </c>
      <c r="J276" s="1">
        <v>4529.5649999999996</v>
      </c>
      <c r="K276" s="1">
        <v>4529.5649999999996</v>
      </c>
      <c r="L276" s="1">
        <v>4529.5649999999996</v>
      </c>
      <c r="M276" s="1">
        <v>4529.5649999999996</v>
      </c>
      <c r="N276" s="1">
        <v>4529.5649999999996</v>
      </c>
      <c r="O276" s="1">
        <v>4529.5649999999996</v>
      </c>
      <c r="P276" s="1">
        <v>4529.5649999999996</v>
      </c>
      <c r="Q276" s="1">
        <v>4529.5649999999996</v>
      </c>
      <c r="R276" s="1">
        <v>4529.5649999999996</v>
      </c>
      <c r="S276" s="1">
        <v>4529.5649999999996</v>
      </c>
      <c r="T276" s="1">
        <v>4529.5649999999996</v>
      </c>
      <c r="U276" s="1">
        <v>4529.5649999999996</v>
      </c>
      <c r="V276" s="1">
        <v>4529.5649999999996</v>
      </c>
      <c r="W276" s="1">
        <v>4529.5649999999996</v>
      </c>
      <c r="X276" s="1">
        <v>4529.5649999999996</v>
      </c>
      <c r="Y276" s="1">
        <v>4529.5649999999996</v>
      </c>
      <c r="Z276" s="1">
        <v>4529.5649999999996</v>
      </c>
    </row>
    <row r="277" spans="1:26" x14ac:dyDescent="0.3">
      <c r="A277" t="s">
        <v>62</v>
      </c>
      <c r="B277" s="1">
        <v>41011</v>
      </c>
      <c r="C277" s="1" t="str">
        <f>VLOOKUP($B277,'NIS NAAM GEMEENTE'!$A$2:$B$319, 2, FALSE)</f>
        <v>Denderleeuw</v>
      </c>
      <c r="D277" s="1">
        <v>811.68</v>
      </c>
      <c r="E277" s="1">
        <v>865.28</v>
      </c>
      <c r="F277" s="1">
        <v>870.76</v>
      </c>
      <c r="G277" s="1">
        <v>891.38</v>
      </c>
      <c r="H277" s="1">
        <v>923.49</v>
      </c>
      <c r="I277" s="1">
        <v>970.58</v>
      </c>
      <c r="J277" s="1">
        <v>954.71</v>
      </c>
      <c r="K277" s="1">
        <v>960.36</v>
      </c>
      <c r="L277" s="1">
        <v>973.71</v>
      </c>
      <c r="M277" s="1">
        <v>943.33</v>
      </c>
      <c r="N277" s="1">
        <v>952.28</v>
      </c>
      <c r="O277" s="1">
        <v>940.40528834355825</v>
      </c>
      <c r="P277" s="1">
        <v>924.78764417177911</v>
      </c>
      <c r="Q277" s="1">
        <v>922.55655214723924</v>
      </c>
      <c r="R277" s="1">
        <v>906.9389079754601</v>
      </c>
      <c r="S277" s="1">
        <v>893.55235582822093</v>
      </c>
      <c r="T277" s="1">
        <v>908.05445398773008</v>
      </c>
      <c r="U277" s="1">
        <v>910.28554601226995</v>
      </c>
      <c r="V277" s="1">
        <v>909.17</v>
      </c>
      <c r="W277" s="1">
        <v>906.9389079754601</v>
      </c>
      <c r="X277" s="1">
        <v>918.09436809815952</v>
      </c>
      <c r="Y277" s="1">
        <v>940.40528834355825</v>
      </c>
      <c r="Z277" s="1">
        <v>954.90738650306753</v>
      </c>
    </row>
    <row r="278" spans="1:26" x14ac:dyDescent="0.3">
      <c r="A278" t="s">
        <v>63</v>
      </c>
      <c r="B278" s="1">
        <v>41011</v>
      </c>
      <c r="C278" s="1" t="str">
        <f>VLOOKUP($B278,'NIS NAAM GEMEENTE'!$A$2:$B$319, 2, FALSE)</f>
        <v>Denderleeuw</v>
      </c>
      <c r="D278" s="1">
        <v>1114</v>
      </c>
      <c r="E278" s="1">
        <v>1140</v>
      </c>
      <c r="F278" s="1">
        <v>1187</v>
      </c>
      <c r="G278" s="1">
        <v>1219</v>
      </c>
      <c r="H278" s="1">
        <v>1247</v>
      </c>
      <c r="I278" s="1">
        <v>1327</v>
      </c>
      <c r="J278" s="1">
        <v>1394</v>
      </c>
      <c r="K278" s="1">
        <v>1474</v>
      </c>
      <c r="L278" s="1">
        <v>1537</v>
      </c>
      <c r="M278" s="1">
        <v>1590</v>
      </c>
      <c r="N278" s="1">
        <v>1631</v>
      </c>
      <c r="O278" s="1">
        <v>1644</v>
      </c>
      <c r="P278" s="1">
        <v>1636</v>
      </c>
      <c r="Q278" s="1">
        <v>1609</v>
      </c>
      <c r="R278" s="1">
        <v>1599</v>
      </c>
      <c r="S278" s="1">
        <v>1579</v>
      </c>
      <c r="T278" s="1">
        <v>1553</v>
      </c>
      <c r="U278" s="1">
        <v>1530</v>
      </c>
      <c r="V278" s="1">
        <v>1520</v>
      </c>
      <c r="W278" s="1">
        <v>1533</v>
      </c>
      <c r="X278" s="1">
        <v>1522</v>
      </c>
      <c r="Y278" s="1">
        <v>1503</v>
      </c>
      <c r="Z278">
        <v>1511</v>
      </c>
    </row>
    <row r="279" spans="1:26" x14ac:dyDescent="0.3">
      <c r="A279" t="s">
        <v>64</v>
      </c>
      <c r="B279" s="1">
        <v>41011</v>
      </c>
      <c r="C279" s="1" t="str">
        <f>VLOOKUP($B279,'NIS NAAM GEMEENTE'!$A$2:$B$319, 2, FALSE)</f>
        <v>Denderleeuw</v>
      </c>
      <c r="D279" s="1">
        <v>1925.6799999999998</v>
      </c>
      <c r="E279" s="1">
        <v>2005.28</v>
      </c>
      <c r="F279" s="1">
        <v>2057.7600000000002</v>
      </c>
      <c r="G279" s="1">
        <v>2110.38</v>
      </c>
      <c r="H279" s="1">
        <v>2170.4899999999998</v>
      </c>
      <c r="I279" s="1">
        <v>2297.58</v>
      </c>
      <c r="J279" s="1">
        <v>2348.71</v>
      </c>
      <c r="K279" s="1">
        <v>2434.36</v>
      </c>
      <c r="L279" s="1">
        <v>2510.71</v>
      </c>
      <c r="M279" s="1">
        <v>2533.33</v>
      </c>
      <c r="N279" s="1">
        <v>2583.2799999999997</v>
      </c>
      <c r="O279" s="1">
        <v>2584.4052883435584</v>
      </c>
      <c r="P279" s="1">
        <v>2560.787644171779</v>
      </c>
      <c r="Q279" s="1">
        <v>2531.556552147239</v>
      </c>
      <c r="R279" s="1">
        <v>2505.9389079754601</v>
      </c>
      <c r="S279" s="1">
        <v>2472.5523558282212</v>
      </c>
      <c r="T279" s="1">
        <v>2461.0544539877301</v>
      </c>
      <c r="U279" s="1">
        <v>2440.2855460122701</v>
      </c>
      <c r="V279" s="1">
        <v>2429.17</v>
      </c>
      <c r="W279" s="1">
        <v>2439.9389079754601</v>
      </c>
      <c r="X279" s="1">
        <v>2440.0943680981595</v>
      </c>
      <c r="Y279" s="1">
        <v>2443.4052883435584</v>
      </c>
      <c r="Z279" s="1">
        <v>2465.9073865030678</v>
      </c>
    </row>
    <row r="280" spans="1:26" x14ac:dyDescent="0.3">
      <c r="A280" t="s">
        <v>65</v>
      </c>
      <c r="B280">
        <v>41011</v>
      </c>
      <c r="C280" s="1" t="str">
        <f>VLOOKUP($B280,'NIS NAAM GEMEENTE'!$A$2:$B$319, 2, FALSE)</f>
        <v>Denderleeuw</v>
      </c>
      <c r="D280" s="1">
        <v>2937</v>
      </c>
      <c r="E280" s="1">
        <v>2937</v>
      </c>
      <c r="F280" s="1">
        <v>2937</v>
      </c>
      <c r="G280" s="1">
        <v>2937</v>
      </c>
      <c r="H280" s="1">
        <v>2937</v>
      </c>
      <c r="I280" s="1">
        <v>2937</v>
      </c>
      <c r="J280" s="1">
        <v>2937</v>
      </c>
      <c r="K280" s="1">
        <v>2937</v>
      </c>
      <c r="L280" s="1">
        <v>2937</v>
      </c>
      <c r="M280" s="1">
        <v>2937</v>
      </c>
      <c r="N280" s="1">
        <v>2937</v>
      </c>
      <c r="O280" s="1">
        <v>2937</v>
      </c>
      <c r="P280" s="1">
        <v>2937</v>
      </c>
      <c r="Q280" s="1">
        <v>2937</v>
      </c>
      <c r="R280" s="1">
        <v>2937</v>
      </c>
      <c r="S280" s="1">
        <v>2937</v>
      </c>
      <c r="T280" s="1">
        <v>2937</v>
      </c>
      <c r="U280" s="1">
        <v>2937</v>
      </c>
      <c r="V280" s="1">
        <v>2937</v>
      </c>
      <c r="W280" s="1">
        <v>2937</v>
      </c>
      <c r="X280" s="1">
        <v>2937</v>
      </c>
      <c r="Y280" s="1">
        <v>2937</v>
      </c>
      <c r="Z280" s="1">
        <v>2937</v>
      </c>
    </row>
    <row r="281" spans="1:26" x14ac:dyDescent="0.3">
      <c r="A281" t="s">
        <v>66</v>
      </c>
      <c r="B281">
        <v>41011</v>
      </c>
      <c r="C281" s="1" t="str">
        <f>VLOOKUP($B281,'NIS NAAM GEMEENTE'!$A$2:$B$319, 2, FALSE)</f>
        <v>Denderleeuw</v>
      </c>
      <c r="D281" s="1">
        <v>2496.4499999999998</v>
      </c>
      <c r="E281" s="1">
        <v>2496.4499999999998</v>
      </c>
      <c r="F281" s="1">
        <v>2496.4499999999998</v>
      </c>
      <c r="G281" s="1">
        <v>2496.4499999999998</v>
      </c>
      <c r="H281" s="1">
        <v>2496.4499999999998</v>
      </c>
      <c r="I281" s="1">
        <v>2496.4499999999998</v>
      </c>
      <c r="J281" s="1">
        <v>2496.4499999999998</v>
      </c>
      <c r="K281" s="1">
        <v>2496.4499999999998</v>
      </c>
      <c r="L281" s="1">
        <v>2496.4499999999998</v>
      </c>
      <c r="M281" s="1">
        <v>2496.4499999999998</v>
      </c>
      <c r="N281" s="1">
        <v>2496.4499999999998</v>
      </c>
      <c r="O281" s="1">
        <v>2496.4499999999998</v>
      </c>
      <c r="P281" s="1">
        <v>2496.4499999999998</v>
      </c>
      <c r="Q281" s="1">
        <v>2496.4499999999998</v>
      </c>
      <c r="R281" s="1">
        <v>2496.4499999999998</v>
      </c>
      <c r="S281" s="1">
        <v>2496.4499999999998</v>
      </c>
      <c r="T281" s="1">
        <v>2496.4499999999998</v>
      </c>
      <c r="U281" s="1">
        <v>2496.4499999999998</v>
      </c>
      <c r="V281" s="1">
        <v>2496.4499999999998</v>
      </c>
      <c r="W281" s="1">
        <v>2496.4499999999998</v>
      </c>
      <c r="X281" s="1">
        <v>2496.4499999999998</v>
      </c>
      <c r="Y281" s="1">
        <v>2496.4499999999998</v>
      </c>
      <c r="Z281" s="1">
        <v>2496.4499999999998</v>
      </c>
    </row>
    <row r="282" spans="1:26" x14ac:dyDescent="0.3">
      <c r="A282" t="s">
        <v>62</v>
      </c>
      <c r="B282" s="1">
        <v>42006</v>
      </c>
      <c r="C282" s="1" t="str">
        <f>VLOOKUP($B282,'NIS NAAM GEMEENTE'!$A$2:$B$319, 2, FALSE)</f>
        <v>Dendermonde</v>
      </c>
      <c r="D282" s="1">
        <v>1792.26</v>
      </c>
      <c r="E282" s="1">
        <v>1849.94</v>
      </c>
      <c r="F282" s="1">
        <v>1874.53</v>
      </c>
      <c r="G282" s="1">
        <v>1853.83</v>
      </c>
      <c r="H282" s="1">
        <v>1895.94</v>
      </c>
      <c r="I282" s="1">
        <v>1850.2</v>
      </c>
      <c r="J282" s="1">
        <v>1929.13</v>
      </c>
      <c r="K282" s="1">
        <v>1826.36</v>
      </c>
      <c r="L282" s="1">
        <v>1781.61</v>
      </c>
      <c r="M282" s="1">
        <v>1798.69</v>
      </c>
      <c r="N282" s="1">
        <v>1806.02</v>
      </c>
      <c r="O282" s="1">
        <v>1833.9965169980755</v>
      </c>
      <c r="P282" s="1">
        <v>1825.0337973059654</v>
      </c>
      <c r="Q282" s="1">
        <v>1821.6727774214239</v>
      </c>
      <c r="R282" s="1">
        <v>1817.1914175753689</v>
      </c>
      <c r="S282" s="1">
        <v>1800.3863181526619</v>
      </c>
      <c r="T282" s="1">
        <v>1805.988017960231</v>
      </c>
      <c r="U282" s="1">
        <v>1776.8591789608722</v>
      </c>
      <c r="V282" s="1">
        <v>1746.61</v>
      </c>
      <c r="W282" s="1">
        <v>1742.1286401539448</v>
      </c>
      <c r="X282" s="1">
        <v>1757.8133996151378</v>
      </c>
      <c r="Y282" s="1">
        <v>1777.9795189223862</v>
      </c>
      <c r="Z282" s="1">
        <v>1798.1456382296344</v>
      </c>
    </row>
    <row r="283" spans="1:26" x14ac:dyDescent="0.3">
      <c r="A283" t="s">
        <v>63</v>
      </c>
      <c r="B283" s="1">
        <v>42006</v>
      </c>
      <c r="C283" s="1" t="str">
        <f>VLOOKUP($B283,'NIS NAAM GEMEENTE'!$A$2:$B$319, 2, FALSE)</f>
        <v>Dendermonde</v>
      </c>
      <c r="D283" s="1">
        <v>2500</v>
      </c>
      <c r="E283" s="1">
        <v>2499</v>
      </c>
      <c r="F283" s="1">
        <v>2532</v>
      </c>
      <c r="G283" s="1">
        <v>2563</v>
      </c>
      <c r="H283" s="1">
        <v>2635</v>
      </c>
      <c r="I283" s="1">
        <v>2722</v>
      </c>
      <c r="J283" s="1">
        <v>2774</v>
      </c>
      <c r="K283" s="1">
        <v>2845</v>
      </c>
      <c r="L283" s="1">
        <v>2927</v>
      </c>
      <c r="M283" s="1">
        <v>2844</v>
      </c>
      <c r="N283" s="1">
        <v>2804</v>
      </c>
      <c r="O283" s="1">
        <v>2733</v>
      </c>
      <c r="P283" s="1">
        <v>2720</v>
      </c>
      <c r="Q283" s="1">
        <v>2658</v>
      </c>
      <c r="R283" s="1">
        <v>2603</v>
      </c>
      <c r="S283" s="1">
        <v>2617</v>
      </c>
      <c r="T283" s="1">
        <v>2563</v>
      </c>
      <c r="U283" s="1">
        <v>2580</v>
      </c>
      <c r="V283" s="1">
        <v>2583</v>
      </c>
      <c r="W283" s="1">
        <v>2566</v>
      </c>
      <c r="X283" s="1">
        <v>2544</v>
      </c>
      <c r="Y283" s="1">
        <v>2517</v>
      </c>
      <c r="Z283">
        <v>2511</v>
      </c>
    </row>
    <row r="284" spans="1:26" x14ac:dyDescent="0.3">
      <c r="A284" t="s">
        <v>64</v>
      </c>
      <c r="B284" s="1">
        <v>42006</v>
      </c>
      <c r="C284" s="1" t="str">
        <f>VLOOKUP($B284,'NIS NAAM GEMEENTE'!$A$2:$B$319, 2, FALSE)</f>
        <v>Dendermonde</v>
      </c>
      <c r="D284" s="1">
        <v>4292.26</v>
      </c>
      <c r="E284" s="1">
        <v>4348.9400000000005</v>
      </c>
      <c r="F284" s="1">
        <v>4406.53</v>
      </c>
      <c r="G284" s="1">
        <v>4416.83</v>
      </c>
      <c r="H284" s="1">
        <v>4530.9400000000005</v>
      </c>
      <c r="I284" s="1">
        <v>4572.2</v>
      </c>
      <c r="J284" s="1">
        <v>4703.13</v>
      </c>
      <c r="K284" s="1">
        <v>4671.3599999999997</v>
      </c>
      <c r="L284" s="1">
        <v>4708.6099999999997</v>
      </c>
      <c r="M284" s="1">
        <v>4642.6900000000005</v>
      </c>
      <c r="N284" s="1">
        <v>4610.0200000000004</v>
      </c>
      <c r="O284" s="1">
        <v>4566.9965169980751</v>
      </c>
      <c r="P284" s="1">
        <v>4545.033797305965</v>
      </c>
      <c r="Q284" s="1">
        <v>4479.6727774214241</v>
      </c>
      <c r="R284" s="1">
        <v>4420.1914175753691</v>
      </c>
      <c r="S284" s="1">
        <v>4417.3863181526622</v>
      </c>
      <c r="T284" s="1">
        <v>4368.9880179602314</v>
      </c>
      <c r="U284" s="1">
        <v>4356.8591789608727</v>
      </c>
      <c r="V284" s="1">
        <v>4329.6099999999997</v>
      </c>
      <c r="W284" s="1">
        <v>4308.1286401539446</v>
      </c>
      <c r="X284" s="1">
        <v>4301.8133996151373</v>
      </c>
      <c r="Y284" s="1">
        <v>4294.979518922386</v>
      </c>
      <c r="Z284" s="1">
        <v>4309.1456382296346</v>
      </c>
    </row>
    <row r="285" spans="1:26" x14ac:dyDescent="0.3">
      <c r="A285" t="s">
        <v>65</v>
      </c>
      <c r="B285">
        <v>42006</v>
      </c>
      <c r="C285" s="1" t="str">
        <f>VLOOKUP($B285,'NIS NAAM GEMEENTE'!$A$2:$B$319, 2, FALSE)</f>
        <v>Dendermonde</v>
      </c>
      <c r="D285" s="1">
        <v>5103.3999999999996</v>
      </c>
      <c r="E285" s="1">
        <v>5103.3999999999996</v>
      </c>
      <c r="F285" s="1">
        <v>5103.3999999999996</v>
      </c>
      <c r="G285" s="1">
        <v>5103.3999999999996</v>
      </c>
      <c r="H285" s="1">
        <v>5103.3999999999996</v>
      </c>
      <c r="I285" s="1">
        <v>5103.3999999999996</v>
      </c>
      <c r="J285" s="1">
        <v>5103.3999999999996</v>
      </c>
      <c r="K285" s="1">
        <v>5103.3999999999996</v>
      </c>
      <c r="L285" s="1">
        <v>5103.3999999999996</v>
      </c>
      <c r="M285" s="1">
        <v>5103.3999999999996</v>
      </c>
      <c r="N285" s="1">
        <v>5103.3999999999996</v>
      </c>
      <c r="O285" s="1">
        <v>5103.3999999999996</v>
      </c>
      <c r="P285" s="1">
        <v>5103.3999999999996</v>
      </c>
      <c r="Q285" s="1">
        <v>5103.3999999999996</v>
      </c>
      <c r="R285" s="1">
        <v>5103.3999999999996</v>
      </c>
      <c r="S285" s="1">
        <v>5103.3999999999996</v>
      </c>
      <c r="T285" s="1">
        <v>5103.3999999999996</v>
      </c>
      <c r="U285" s="1">
        <v>5103.3999999999996</v>
      </c>
      <c r="V285" s="1">
        <v>5103.3999999999996</v>
      </c>
      <c r="W285" s="1">
        <v>5103.3999999999996</v>
      </c>
      <c r="X285" s="1">
        <v>5103.3999999999996</v>
      </c>
      <c r="Y285" s="1">
        <v>5103.3999999999996</v>
      </c>
      <c r="Z285" s="1">
        <v>5103.3999999999996</v>
      </c>
    </row>
    <row r="286" spans="1:26" x14ac:dyDescent="0.3">
      <c r="A286" t="s">
        <v>66</v>
      </c>
      <c r="B286">
        <v>42006</v>
      </c>
      <c r="C286" s="1" t="str">
        <f>VLOOKUP($B286,'NIS NAAM GEMEENTE'!$A$2:$B$319, 2, FALSE)</f>
        <v>Dendermonde</v>
      </c>
      <c r="D286" s="1">
        <v>4337.8899999999994</v>
      </c>
      <c r="E286" s="1">
        <v>4337.8899999999994</v>
      </c>
      <c r="F286" s="1">
        <v>4337.8899999999994</v>
      </c>
      <c r="G286" s="1">
        <v>4337.8899999999994</v>
      </c>
      <c r="H286" s="1">
        <v>4337.8899999999994</v>
      </c>
      <c r="I286" s="1">
        <v>4337.8899999999994</v>
      </c>
      <c r="J286" s="1">
        <v>4337.8899999999994</v>
      </c>
      <c r="K286" s="1">
        <v>4337.8899999999994</v>
      </c>
      <c r="L286" s="1">
        <v>4337.8899999999994</v>
      </c>
      <c r="M286" s="1">
        <v>4337.8899999999994</v>
      </c>
      <c r="N286" s="1">
        <v>4337.8899999999994</v>
      </c>
      <c r="O286" s="1">
        <v>4337.8899999999994</v>
      </c>
      <c r="P286" s="1">
        <v>4337.8899999999994</v>
      </c>
      <c r="Q286" s="1">
        <v>4337.8899999999994</v>
      </c>
      <c r="R286" s="1">
        <v>4337.8899999999994</v>
      </c>
      <c r="S286" s="1">
        <v>4337.8899999999994</v>
      </c>
      <c r="T286" s="1">
        <v>4337.8899999999994</v>
      </c>
      <c r="U286" s="1">
        <v>4337.8899999999994</v>
      </c>
      <c r="V286" s="1">
        <v>4337.8899999999994</v>
      </c>
      <c r="W286" s="1">
        <v>4337.8899999999994</v>
      </c>
      <c r="X286" s="1">
        <v>4337.8899999999994</v>
      </c>
      <c r="Y286" s="1">
        <v>4337.8899999999994</v>
      </c>
      <c r="Z286" s="1">
        <v>4337.8899999999994</v>
      </c>
    </row>
    <row r="287" spans="1:26" x14ac:dyDescent="0.3">
      <c r="A287" t="s">
        <v>62</v>
      </c>
      <c r="B287" s="1">
        <v>37002</v>
      </c>
      <c r="C287" s="1" t="str">
        <f>VLOOKUP($B287,'NIS NAAM GEMEENTE'!$A$2:$B$319, 2, FALSE)</f>
        <v>Dentergem</v>
      </c>
      <c r="D287" s="1">
        <v>400.99</v>
      </c>
      <c r="E287" s="1">
        <v>385.31</v>
      </c>
      <c r="F287" s="1">
        <v>400.72</v>
      </c>
      <c r="G287" s="1">
        <v>371.31</v>
      </c>
      <c r="H287" s="1">
        <v>355.04</v>
      </c>
      <c r="I287" s="1">
        <v>329.12</v>
      </c>
      <c r="J287" s="1">
        <v>342.42</v>
      </c>
      <c r="K287" s="1">
        <v>325.12</v>
      </c>
      <c r="L287" s="1">
        <v>337.88</v>
      </c>
      <c r="M287" s="1">
        <v>349.96</v>
      </c>
      <c r="N287" s="1">
        <v>360.99</v>
      </c>
      <c r="O287" s="1">
        <v>389.39814696485621</v>
      </c>
      <c r="P287" s="1">
        <v>374.63961661341853</v>
      </c>
      <c r="Q287" s="1">
        <v>378.04543130990413</v>
      </c>
      <c r="R287" s="1">
        <v>370.09853035143772</v>
      </c>
      <c r="S287" s="1">
        <v>348.52837060702876</v>
      </c>
      <c r="T287" s="1">
        <v>350.79891373801917</v>
      </c>
      <c r="U287" s="1">
        <v>356.47527156549518</v>
      </c>
      <c r="V287" s="1">
        <v>355.34</v>
      </c>
      <c r="W287" s="1">
        <v>358.74581469648564</v>
      </c>
      <c r="X287" s="1">
        <v>363.28690095846645</v>
      </c>
      <c r="Y287" s="1">
        <v>365.55744408945685</v>
      </c>
      <c r="Z287" s="1">
        <v>366.69271565495205</v>
      </c>
    </row>
    <row r="288" spans="1:26" x14ac:dyDescent="0.3">
      <c r="A288" t="s">
        <v>63</v>
      </c>
      <c r="B288" s="1">
        <v>37002</v>
      </c>
      <c r="C288" s="1" t="str">
        <f>VLOOKUP($B288,'NIS NAAM GEMEENTE'!$A$2:$B$319, 2, FALSE)</f>
        <v>Dentergem</v>
      </c>
      <c r="D288" s="1">
        <v>563</v>
      </c>
      <c r="E288" s="1">
        <v>546</v>
      </c>
      <c r="F288" s="1">
        <v>565</v>
      </c>
      <c r="G288" s="1">
        <v>562</v>
      </c>
      <c r="H288" s="1">
        <v>580</v>
      </c>
      <c r="I288" s="1">
        <v>567</v>
      </c>
      <c r="J288" s="1">
        <v>582</v>
      </c>
      <c r="K288" s="1">
        <v>580</v>
      </c>
      <c r="L288" s="1">
        <v>560</v>
      </c>
      <c r="M288" s="1">
        <v>553</v>
      </c>
      <c r="N288" s="1">
        <v>517</v>
      </c>
      <c r="O288" s="1">
        <v>500</v>
      </c>
      <c r="P288" s="1">
        <v>503</v>
      </c>
      <c r="Q288" s="1">
        <v>494</v>
      </c>
      <c r="R288" s="1">
        <v>507</v>
      </c>
      <c r="S288" s="1">
        <v>523</v>
      </c>
      <c r="T288" s="1">
        <v>522</v>
      </c>
      <c r="U288" s="1">
        <v>527</v>
      </c>
      <c r="V288" s="1">
        <v>515</v>
      </c>
      <c r="W288" s="1">
        <v>514</v>
      </c>
      <c r="X288" s="1">
        <v>510</v>
      </c>
      <c r="Y288" s="1">
        <v>496</v>
      </c>
      <c r="Z288">
        <v>502</v>
      </c>
    </row>
    <row r="289" spans="1:26" x14ac:dyDescent="0.3">
      <c r="A289" t="s">
        <v>64</v>
      </c>
      <c r="B289" s="1">
        <v>37002</v>
      </c>
      <c r="C289" s="1" t="str">
        <f>VLOOKUP($B289,'NIS NAAM GEMEENTE'!$A$2:$B$319, 2, FALSE)</f>
        <v>Dentergem</v>
      </c>
      <c r="D289" s="1">
        <v>963.99</v>
      </c>
      <c r="E289" s="1">
        <v>931.31</v>
      </c>
      <c r="F289" s="1">
        <v>965.72</v>
      </c>
      <c r="G289" s="1">
        <v>933.31</v>
      </c>
      <c r="H289" s="1">
        <v>935.04</v>
      </c>
      <c r="I289" s="1">
        <v>896.12</v>
      </c>
      <c r="J289" s="1">
        <v>924.42000000000007</v>
      </c>
      <c r="K289" s="1">
        <v>905.12</v>
      </c>
      <c r="L289" s="1">
        <v>897.88</v>
      </c>
      <c r="M289" s="1">
        <v>902.96</v>
      </c>
      <c r="N289" s="1">
        <v>877.99</v>
      </c>
      <c r="O289" s="1">
        <v>889.39814696485621</v>
      </c>
      <c r="P289" s="1">
        <v>877.63961661341853</v>
      </c>
      <c r="Q289" s="1">
        <v>872.04543130990419</v>
      </c>
      <c r="R289" s="1">
        <v>877.09853035143772</v>
      </c>
      <c r="S289" s="1">
        <v>871.52837060702882</v>
      </c>
      <c r="T289" s="1">
        <v>872.79891373801911</v>
      </c>
      <c r="U289" s="1">
        <v>883.47527156549518</v>
      </c>
      <c r="V289" s="1">
        <v>870.33999999999992</v>
      </c>
      <c r="W289" s="1">
        <v>872.7458146964857</v>
      </c>
      <c r="X289" s="1">
        <v>873.2869009584665</v>
      </c>
      <c r="Y289" s="1">
        <v>861.55744408945679</v>
      </c>
      <c r="Z289" s="1">
        <v>868.69271565495205</v>
      </c>
    </row>
    <row r="290" spans="1:26" x14ac:dyDescent="0.3">
      <c r="A290" t="s">
        <v>65</v>
      </c>
      <c r="B290">
        <v>37002</v>
      </c>
      <c r="C290" s="1" t="str">
        <f>VLOOKUP($B290,'NIS NAAM GEMEENTE'!$A$2:$B$319, 2, FALSE)</f>
        <v>Dentergem</v>
      </c>
      <c r="D290" s="1">
        <v>1081.1764705882354</v>
      </c>
      <c r="E290" s="1">
        <v>1081.1764705882354</v>
      </c>
      <c r="F290" s="1">
        <v>1081.1764705882354</v>
      </c>
      <c r="G290" s="1">
        <v>1081.1764705882354</v>
      </c>
      <c r="H290" s="1">
        <v>1081.1764705882354</v>
      </c>
      <c r="I290" s="1">
        <v>1081.1764705882354</v>
      </c>
      <c r="J290" s="1">
        <v>1081.1764705882354</v>
      </c>
      <c r="K290" s="1">
        <v>1081.1764705882354</v>
      </c>
      <c r="L290" s="1">
        <v>1081.1764705882354</v>
      </c>
      <c r="M290" s="1">
        <v>1081.1764705882354</v>
      </c>
      <c r="N290" s="1">
        <v>1081.1764705882354</v>
      </c>
      <c r="O290" s="1">
        <v>1081.1764705882354</v>
      </c>
      <c r="P290" s="1">
        <v>1081.1764705882354</v>
      </c>
      <c r="Q290" s="1">
        <v>1081.1764705882354</v>
      </c>
      <c r="R290" s="1">
        <v>1081.1764705882354</v>
      </c>
      <c r="S290" s="1">
        <v>1081.1764705882354</v>
      </c>
      <c r="T290" s="1">
        <v>1081.1764705882354</v>
      </c>
      <c r="U290" s="1">
        <v>1081.1764705882354</v>
      </c>
      <c r="V290" s="1">
        <v>1081.1764705882354</v>
      </c>
      <c r="W290" s="1">
        <v>1081.1764705882354</v>
      </c>
      <c r="X290" s="1">
        <v>1081.1764705882354</v>
      </c>
      <c r="Y290" s="1">
        <v>1081.1764705882399</v>
      </c>
      <c r="Z290" s="1">
        <v>1081.1764705882399</v>
      </c>
    </row>
    <row r="291" spans="1:26" x14ac:dyDescent="0.3">
      <c r="A291" t="s">
        <v>66</v>
      </c>
      <c r="B291">
        <v>37002</v>
      </c>
      <c r="C291" s="1" t="str">
        <f>VLOOKUP($B291,'NIS NAAM GEMEENTE'!$A$2:$B$319, 2, FALSE)</f>
        <v>Dentergem</v>
      </c>
      <c r="D291" s="1">
        <v>919</v>
      </c>
      <c r="E291" s="1">
        <v>919</v>
      </c>
      <c r="F291" s="1">
        <v>919</v>
      </c>
      <c r="G291" s="1">
        <v>919</v>
      </c>
      <c r="H291" s="1">
        <v>919</v>
      </c>
      <c r="I291" s="1">
        <v>919</v>
      </c>
      <c r="J291" s="1">
        <v>919</v>
      </c>
      <c r="K291" s="1">
        <v>919</v>
      </c>
      <c r="L291" s="1">
        <v>919</v>
      </c>
      <c r="M291" s="1">
        <v>919</v>
      </c>
      <c r="N291" s="1">
        <v>919</v>
      </c>
      <c r="O291" s="1">
        <v>919</v>
      </c>
      <c r="P291" s="1">
        <v>919</v>
      </c>
      <c r="Q291" s="1">
        <v>919</v>
      </c>
      <c r="R291" s="1">
        <v>919</v>
      </c>
      <c r="S291" s="1">
        <v>919</v>
      </c>
      <c r="T291" s="1">
        <v>919</v>
      </c>
      <c r="U291" s="1">
        <v>919</v>
      </c>
      <c r="V291" s="1">
        <v>919</v>
      </c>
      <c r="W291" s="1">
        <v>919</v>
      </c>
      <c r="X291" s="1">
        <v>919</v>
      </c>
      <c r="Y291" s="1">
        <v>919</v>
      </c>
      <c r="Z291" s="1">
        <v>919</v>
      </c>
    </row>
    <row r="292" spans="1:26" x14ac:dyDescent="0.3">
      <c r="A292" t="s">
        <v>62</v>
      </c>
      <c r="B292" s="1">
        <v>13006</v>
      </c>
      <c r="C292" s="1" t="str">
        <f>VLOOKUP($B292,'NIS NAAM GEMEENTE'!$A$2:$B$319, 2, FALSE)</f>
        <v>Dessel</v>
      </c>
      <c r="D292" s="1">
        <v>396.42</v>
      </c>
      <c r="E292" s="1">
        <v>415.64</v>
      </c>
      <c r="F292" s="1">
        <v>435.83</v>
      </c>
      <c r="G292" s="1">
        <v>459.99</v>
      </c>
      <c r="H292" s="1">
        <v>440.8</v>
      </c>
      <c r="I292" s="1">
        <v>417.42</v>
      </c>
      <c r="J292" s="1">
        <v>398.53</v>
      </c>
      <c r="K292" s="1">
        <v>385.31</v>
      </c>
      <c r="L292" s="1">
        <v>380.77</v>
      </c>
      <c r="M292" s="1">
        <v>364.88</v>
      </c>
      <c r="N292" s="1">
        <v>358.96</v>
      </c>
      <c r="O292" s="1">
        <v>356.54286738351254</v>
      </c>
      <c r="P292" s="1">
        <v>369.83017921146956</v>
      </c>
      <c r="Q292" s="1">
        <v>356.54286738351254</v>
      </c>
      <c r="R292" s="1">
        <v>339.93372759856629</v>
      </c>
      <c r="S292" s="1">
        <v>320.0027598566308</v>
      </c>
      <c r="T292" s="1">
        <v>316.68093189964156</v>
      </c>
      <c r="U292" s="1">
        <v>312.25182795698925</v>
      </c>
      <c r="V292" s="1">
        <v>308.93</v>
      </c>
      <c r="W292" s="1">
        <v>310.03727598566309</v>
      </c>
      <c r="X292" s="1">
        <v>301.17906810035845</v>
      </c>
      <c r="Y292" s="1">
        <v>298.96451612903223</v>
      </c>
      <c r="Z292" s="1">
        <v>298.96451612903223</v>
      </c>
    </row>
    <row r="293" spans="1:26" x14ac:dyDescent="0.3">
      <c r="A293" t="s">
        <v>63</v>
      </c>
      <c r="B293" s="1">
        <v>13006</v>
      </c>
      <c r="C293" s="1" t="str">
        <f>VLOOKUP($B293,'NIS NAAM GEMEENTE'!$A$2:$B$319, 2, FALSE)</f>
        <v>Dessel</v>
      </c>
      <c r="D293" s="1">
        <v>515</v>
      </c>
      <c r="E293" s="1">
        <v>541</v>
      </c>
      <c r="F293" s="1">
        <v>547</v>
      </c>
      <c r="G293" s="1">
        <v>550</v>
      </c>
      <c r="H293" s="1">
        <v>556</v>
      </c>
      <c r="I293" s="1">
        <v>585</v>
      </c>
      <c r="J293" s="1">
        <v>616</v>
      </c>
      <c r="K293" s="1">
        <v>611</v>
      </c>
      <c r="L293" s="1">
        <v>641</v>
      </c>
      <c r="M293" s="1">
        <v>646</v>
      </c>
      <c r="N293" s="1">
        <v>634</v>
      </c>
      <c r="O293" s="1">
        <v>616</v>
      </c>
      <c r="P293" s="1">
        <v>567</v>
      </c>
      <c r="Q293" s="1">
        <v>563</v>
      </c>
      <c r="R293" s="1">
        <v>555</v>
      </c>
      <c r="S293" s="1">
        <v>556</v>
      </c>
      <c r="T293" s="1">
        <v>540</v>
      </c>
      <c r="U293" s="1">
        <v>534</v>
      </c>
      <c r="V293" s="1">
        <v>538</v>
      </c>
      <c r="W293" s="1">
        <v>521</v>
      </c>
      <c r="X293" s="1">
        <v>503</v>
      </c>
      <c r="Y293" s="1">
        <v>491</v>
      </c>
      <c r="Z293">
        <v>488</v>
      </c>
    </row>
    <row r="294" spans="1:26" x14ac:dyDescent="0.3">
      <c r="A294" t="s">
        <v>64</v>
      </c>
      <c r="B294" s="1">
        <v>13006</v>
      </c>
      <c r="C294" s="1" t="str">
        <f>VLOOKUP($B294,'NIS NAAM GEMEENTE'!$A$2:$B$319, 2, FALSE)</f>
        <v>Dessel</v>
      </c>
      <c r="D294" s="1">
        <v>911.42000000000007</v>
      </c>
      <c r="E294" s="1">
        <v>956.64</v>
      </c>
      <c r="F294" s="1">
        <v>982.82999999999993</v>
      </c>
      <c r="G294" s="1">
        <v>1009.99</v>
      </c>
      <c r="H294" s="1">
        <v>996.8</v>
      </c>
      <c r="I294" s="1">
        <v>1002.4200000000001</v>
      </c>
      <c r="J294" s="1">
        <v>1014.53</v>
      </c>
      <c r="K294" s="1">
        <v>996.31</v>
      </c>
      <c r="L294" s="1">
        <v>1021.77</v>
      </c>
      <c r="M294" s="1">
        <v>1010.88</v>
      </c>
      <c r="N294" s="1">
        <v>992.96</v>
      </c>
      <c r="O294" s="1">
        <v>972.54286738351254</v>
      </c>
      <c r="P294" s="1">
        <v>936.83017921146961</v>
      </c>
      <c r="Q294" s="1">
        <v>919.54286738351254</v>
      </c>
      <c r="R294" s="1">
        <v>894.93372759856629</v>
      </c>
      <c r="S294" s="1">
        <v>876.00275985663075</v>
      </c>
      <c r="T294" s="1">
        <v>856.68093189964156</v>
      </c>
      <c r="U294" s="1">
        <v>846.25182795698925</v>
      </c>
      <c r="V294" s="1">
        <v>846.93000000000006</v>
      </c>
      <c r="W294" s="1">
        <v>831.03727598566309</v>
      </c>
      <c r="X294" s="1">
        <v>804.17906810035845</v>
      </c>
      <c r="Y294" s="1">
        <v>789.96451612903229</v>
      </c>
      <c r="Z294" s="1">
        <v>786.96451612903229</v>
      </c>
    </row>
    <row r="295" spans="1:26" x14ac:dyDescent="0.3">
      <c r="A295" t="s">
        <v>65</v>
      </c>
      <c r="B295">
        <v>13006</v>
      </c>
      <c r="C295" s="1" t="str">
        <f>VLOOKUP($B295,'NIS NAAM GEMEENTE'!$A$2:$B$319, 2, FALSE)</f>
        <v>Dessel</v>
      </c>
      <c r="D295" s="1">
        <v>1345</v>
      </c>
      <c r="E295" s="1">
        <v>1345</v>
      </c>
      <c r="F295" s="1">
        <v>1345</v>
      </c>
      <c r="G295" s="1">
        <v>1345</v>
      </c>
      <c r="H295" s="1">
        <v>1345</v>
      </c>
      <c r="I295" s="1">
        <v>1345</v>
      </c>
      <c r="J295" s="1">
        <v>1345</v>
      </c>
      <c r="K295" s="1">
        <v>1345</v>
      </c>
      <c r="L295" s="1">
        <v>1345</v>
      </c>
      <c r="M295" s="1">
        <v>1345</v>
      </c>
      <c r="N295" s="1">
        <v>1345</v>
      </c>
      <c r="O295" s="1">
        <v>1345</v>
      </c>
      <c r="P295" s="1">
        <v>1345</v>
      </c>
      <c r="Q295" s="1">
        <v>1345</v>
      </c>
      <c r="R295" s="1">
        <v>1345</v>
      </c>
      <c r="S295" s="1">
        <v>1345</v>
      </c>
      <c r="T295" s="1">
        <v>1345</v>
      </c>
      <c r="U295" s="1">
        <v>1345</v>
      </c>
      <c r="V295" s="1">
        <v>1345</v>
      </c>
      <c r="W295" s="1">
        <v>1345</v>
      </c>
      <c r="X295" s="1">
        <v>1345</v>
      </c>
      <c r="Y295" s="1">
        <v>1345</v>
      </c>
      <c r="Z295" s="1">
        <v>1345</v>
      </c>
    </row>
    <row r="296" spans="1:26" x14ac:dyDescent="0.3">
      <c r="A296" t="s">
        <v>66</v>
      </c>
      <c r="B296">
        <v>13006</v>
      </c>
      <c r="C296" s="1" t="str">
        <f>VLOOKUP($B296,'NIS NAAM GEMEENTE'!$A$2:$B$319, 2, FALSE)</f>
        <v>Dessel</v>
      </c>
      <c r="D296" s="1">
        <v>1143.25</v>
      </c>
      <c r="E296" s="1">
        <v>1143.25</v>
      </c>
      <c r="F296" s="1">
        <v>1143.25</v>
      </c>
      <c r="G296" s="1">
        <v>1143.25</v>
      </c>
      <c r="H296" s="1">
        <v>1143.25</v>
      </c>
      <c r="I296" s="1">
        <v>1143.25</v>
      </c>
      <c r="J296" s="1">
        <v>1143.25</v>
      </c>
      <c r="K296" s="1">
        <v>1143.25</v>
      </c>
      <c r="L296" s="1">
        <v>1143.25</v>
      </c>
      <c r="M296" s="1">
        <v>1143.25</v>
      </c>
      <c r="N296" s="1">
        <v>1143.25</v>
      </c>
      <c r="O296" s="1">
        <v>1143.25</v>
      </c>
      <c r="P296" s="1">
        <v>1143.25</v>
      </c>
      <c r="Q296" s="1">
        <v>1143.25</v>
      </c>
      <c r="R296" s="1">
        <v>1143.25</v>
      </c>
      <c r="S296" s="1">
        <v>1143.25</v>
      </c>
      <c r="T296" s="1">
        <v>1143.25</v>
      </c>
      <c r="U296" s="1">
        <v>1143.25</v>
      </c>
      <c r="V296" s="1">
        <v>1143.25</v>
      </c>
      <c r="W296" s="1">
        <v>1143.25</v>
      </c>
      <c r="X296" s="1">
        <v>1143.25</v>
      </c>
      <c r="Y296" s="1">
        <v>1143.25</v>
      </c>
      <c r="Z296" s="1">
        <v>1143.25</v>
      </c>
    </row>
    <row r="297" spans="1:26" x14ac:dyDescent="0.3">
      <c r="A297" t="s">
        <v>62</v>
      </c>
      <c r="B297" s="1">
        <v>44013</v>
      </c>
      <c r="C297" s="1" t="str">
        <f>VLOOKUP($B297,'NIS NAAM GEMEENTE'!$A$2:$B$319, 2, FALSE)</f>
        <v>Destelbergen</v>
      </c>
      <c r="D297" s="1">
        <v>922.09</v>
      </c>
      <c r="E297" s="1">
        <v>987.55</v>
      </c>
      <c r="F297" s="1">
        <v>1046.8</v>
      </c>
      <c r="G297" s="1">
        <v>1001.63</v>
      </c>
      <c r="H297" s="1">
        <v>993.93</v>
      </c>
      <c r="I297" s="1">
        <v>976.79</v>
      </c>
      <c r="J297" s="1">
        <v>979.52</v>
      </c>
      <c r="K297" s="1">
        <v>919.6</v>
      </c>
      <c r="L297" s="1">
        <v>862.95</v>
      </c>
      <c r="M297" s="1">
        <v>853.63</v>
      </c>
      <c r="N297" s="1">
        <v>888.01</v>
      </c>
      <c r="O297" s="1">
        <v>906.03762326169408</v>
      </c>
      <c r="P297" s="1">
        <v>938.35630847029074</v>
      </c>
      <c r="Q297" s="1">
        <v>938.35630847029074</v>
      </c>
      <c r="R297" s="1">
        <v>918.29643489254113</v>
      </c>
      <c r="S297" s="1">
        <v>902.69431099873577</v>
      </c>
      <c r="T297" s="1">
        <v>882.63443742098605</v>
      </c>
      <c r="U297" s="1">
        <v>884.86331226295829</v>
      </c>
      <c r="V297" s="1">
        <v>881.52</v>
      </c>
      <c r="W297" s="1">
        <v>880.40556257901392</v>
      </c>
      <c r="X297" s="1">
        <v>875.94781289506955</v>
      </c>
      <c r="Y297" s="1">
        <v>865.91787610619463</v>
      </c>
      <c r="Z297" s="1">
        <v>864.80343868520856</v>
      </c>
    </row>
    <row r="298" spans="1:26" x14ac:dyDescent="0.3">
      <c r="A298" t="s">
        <v>63</v>
      </c>
      <c r="B298" s="1">
        <v>44013</v>
      </c>
      <c r="C298" s="1" t="str">
        <f>VLOOKUP($B298,'NIS NAAM GEMEENTE'!$A$2:$B$319, 2, FALSE)</f>
        <v>Destelbergen</v>
      </c>
      <c r="D298" s="1">
        <v>1241</v>
      </c>
      <c r="E298" s="1">
        <v>1240</v>
      </c>
      <c r="F298" s="1">
        <v>1293</v>
      </c>
      <c r="G298" s="1">
        <v>1310</v>
      </c>
      <c r="H298" s="1">
        <v>1367</v>
      </c>
      <c r="I298" s="1">
        <v>1374</v>
      </c>
      <c r="J298" s="1">
        <v>1411</v>
      </c>
      <c r="K298" s="1">
        <v>1462</v>
      </c>
      <c r="L298" s="1">
        <v>1476</v>
      </c>
      <c r="M298" s="1">
        <v>1473</v>
      </c>
      <c r="N298" s="1">
        <v>1425</v>
      </c>
      <c r="O298" s="1">
        <v>1405</v>
      </c>
      <c r="P298" s="1">
        <v>1371</v>
      </c>
      <c r="Q298" s="1">
        <v>1360</v>
      </c>
      <c r="R298" s="1">
        <v>1348</v>
      </c>
      <c r="S298" s="1">
        <v>1349</v>
      </c>
      <c r="T298" s="1">
        <v>1383</v>
      </c>
      <c r="U298" s="1">
        <v>1382</v>
      </c>
      <c r="V298" s="1">
        <v>1392</v>
      </c>
      <c r="W298" s="1">
        <v>1385</v>
      </c>
      <c r="X298" s="1">
        <v>1365</v>
      </c>
      <c r="Y298" s="1">
        <v>1355</v>
      </c>
      <c r="Z298">
        <v>1337</v>
      </c>
    </row>
    <row r="299" spans="1:26" x14ac:dyDescent="0.3">
      <c r="A299" t="s">
        <v>64</v>
      </c>
      <c r="B299" s="1">
        <v>44013</v>
      </c>
      <c r="C299" s="1" t="str">
        <f>VLOOKUP($B299,'NIS NAAM GEMEENTE'!$A$2:$B$319, 2, FALSE)</f>
        <v>Destelbergen</v>
      </c>
      <c r="D299" s="1">
        <v>2163.09</v>
      </c>
      <c r="E299" s="1">
        <v>2227.5500000000002</v>
      </c>
      <c r="F299" s="1">
        <v>2339.8000000000002</v>
      </c>
      <c r="G299" s="1">
        <v>2311.63</v>
      </c>
      <c r="H299" s="1">
        <v>2360.9299999999998</v>
      </c>
      <c r="I299" s="1">
        <v>2350.79</v>
      </c>
      <c r="J299" s="1">
        <v>2390.52</v>
      </c>
      <c r="K299" s="1">
        <v>2381.6</v>
      </c>
      <c r="L299" s="1">
        <v>2338.9499999999998</v>
      </c>
      <c r="M299" s="1">
        <v>2326.63</v>
      </c>
      <c r="N299" s="1">
        <v>2313.0100000000002</v>
      </c>
      <c r="O299" s="1">
        <v>2311.0376232616941</v>
      </c>
      <c r="P299" s="1">
        <v>2309.356308470291</v>
      </c>
      <c r="Q299" s="1">
        <v>2298.356308470291</v>
      </c>
      <c r="R299" s="1">
        <v>2266.2964348925411</v>
      </c>
      <c r="S299" s="1">
        <v>2251.694310998736</v>
      </c>
      <c r="T299" s="1">
        <v>2265.6344374209862</v>
      </c>
      <c r="U299" s="1">
        <v>2266.8633122629581</v>
      </c>
      <c r="V299" s="1">
        <v>2273.52</v>
      </c>
      <c r="W299" s="1">
        <v>2265.4055625790138</v>
      </c>
      <c r="X299" s="1">
        <v>2240.9478128950695</v>
      </c>
      <c r="Y299" s="1">
        <v>2220.9178761061949</v>
      </c>
      <c r="Z299" s="1">
        <v>2201.8034386852087</v>
      </c>
    </row>
    <row r="300" spans="1:26" x14ac:dyDescent="0.3">
      <c r="A300" t="s">
        <v>65</v>
      </c>
      <c r="B300">
        <v>44013</v>
      </c>
      <c r="C300" s="1" t="str">
        <f>VLOOKUP($B300,'NIS NAAM GEMEENTE'!$A$2:$B$319, 2, FALSE)</f>
        <v>Destelbergen</v>
      </c>
      <c r="D300" s="1">
        <v>2876.4705882352941</v>
      </c>
      <c r="E300" s="1">
        <v>2876.4705882352941</v>
      </c>
      <c r="F300" s="1">
        <v>2876.4705882352941</v>
      </c>
      <c r="G300" s="1">
        <v>2876.4705882352941</v>
      </c>
      <c r="H300" s="1">
        <v>2876.4705882352941</v>
      </c>
      <c r="I300" s="1">
        <v>2876.4705882352941</v>
      </c>
      <c r="J300" s="1">
        <v>2876.4705882352941</v>
      </c>
      <c r="K300" s="1">
        <v>2876.4705882352941</v>
      </c>
      <c r="L300" s="1">
        <v>2876.4705882352941</v>
      </c>
      <c r="M300" s="1">
        <v>2876.4705882352941</v>
      </c>
      <c r="N300" s="1">
        <v>2876.4705882352941</v>
      </c>
      <c r="O300" s="1">
        <v>2876.4705882352941</v>
      </c>
      <c r="P300" s="1">
        <v>2876.4705882352941</v>
      </c>
      <c r="Q300" s="1">
        <v>2876.4705882352941</v>
      </c>
      <c r="R300" s="1">
        <v>2876.4705882352941</v>
      </c>
      <c r="S300" s="1">
        <v>2876.4705882352941</v>
      </c>
      <c r="T300" s="1">
        <v>2876.4705882352941</v>
      </c>
      <c r="U300" s="1">
        <v>2876.4705882352941</v>
      </c>
      <c r="V300" s="1">
        <v>2876.4705882352941</v>
      </c>
      <c r="W300" s="1">
        <v>2876.4705882352941</v>
      </c>
      <c r="X300" s="1">
        <v>2876.4705882352941</v>
      </c>
      <c r="Y300" s="1">
        <v>2876.4705882352901</v>
      </c>
      <c r="Z300" s="1">
        <v>2876.4705882352901</v>
      </c>
    </row>
    <row r="301" spans="1:26" x14ac:dyDescent="0.3">
      <c r="A301" t="s">
        <v>66</v>
      </c>
      <c r="B301">
        <v>44013</v>
      </c>
      <c r="C301" s="1" t="str">
        <f>VLOOKUP($B301,'NIS NAAM GEMEENTE'!$A$2:$B$319, 2, FALSE)</f>
        <v>Destelbergen</v>
      </c>
      <c r="D301" s="1">
        <v>2445</v>
      </c>
      <c r="E301" s="1">
        <v>2445</v>
      </c>
      <c r="F301" s="1">
        <v>2445</v>
      </c>
      <c r="G301" s="1">
        <v>2445</v>
      </c>
      <c r="H301" s="1">
        <v>2445</v>
      </c>
      <c r="I301" s="1">
        <v>2445</v>
      </c>
      <c r="J301" s="1">
        <v>2445</v>
      </c>
      <c r="K301" s="1">
        <v>2445</v>
      </c>
      <c r="L301" s="1">
        <v>2445</v>
      </c>
      <c r="M301" s="1">
        <v>2445</v>
      </c>
      <c r="N301" s="1">
        <v>2445</v>
      </c>
      <c r="O301" s="1">
        <v>2445</v>
      </c>
      <c r="P301" s="1">
        <v>2445</v>
      </c>
      <c r="Q301" s="1">
        <v>2445</v>
      </c>
      <c r="R301" s="1">
        <v>2445</v>
      </c>
      <c r="S301" s="1">
        <v>2445</v>
      </c>
      <c r="T301" s="1">
        <v>2445</v>
      </c>
      <c r="U301" s="1">
        <v>2445</v>
      </c>
      <c r="V301" s="1">
        <v>2445</v>
      </c>
      <c r="W301" s="1">
        <v>2445</v>
      </c>
      <c r="X301" s="1">
        <v>2445</v>
      </c>
      <c r="Y301" s="1">
        <v>2445</v>
      </c>
      <c r="Z301" s="1">
        <v>2445</v>
      </c>
    </row>
    <row r="302" spans="1:26" x14ac:dyDescent="0.3">
      <c r="A302" t="s">
        <v>62</v>
      </c>
      <c r="B302" s="1">
        <v>71011</v>
      </c>
      <c r="C302" s="1" t="str">
        <f>VLOOKUP($B302,'NIS NAAM GEMEENTE'!$A$2:$B$319, 2, FALSE)</f>
        <v>Diepenbeek</v>
      </c>
      <c r="D302" s="1">
        <v>796.3</v>
      </c>
      <c r="E302" s="1">
        <v>736.62</v>
      </c>
      <c r="F302" s="1">
        <v>745.76</v>
      </c>
      <c r="G302" s="1">
        <v>791.98</v>
      </c>
      <c r="H302" s="1">
        <v>763.11</v>
      </c>
      <c r="I302" s="1">
        <v>744.92</v>
      </c>
      <c r="J302" s="1">
        <v>770.68</v>
      </c>
      <c r="K302" s="1">
        <v>784.41</v>
      </c>
      <c r="L302" s="1">
        <v>740.43</v>
      </c>
      <c r="M302" s="1">
        <v>747.68</v>
      </c>
      <c r="N302" s="1">
        <v>702.35</v>
      </c>
      <c r="O302" s="1">
        <v>682.93565217391301</v>
      </c>
      <c r="P302" s="1">
        <v>678.42782608695654</v>
      </c>
      <c r="Q302" s="1">
        <v>652.50782608695658</v>
      </c>
      <c r="R302" s="1">
        <v>649.12695652173909</v>
      </c>
      <c r="S302" s="1">
        <v>628.8417391304348</v>
      </c>
      <c r="T302" s="1">
        <v>611.93739130434778</v>
      </c>
      <c r="U302" s="1">
        <v>604.04869565217393</v>
      </c>
      <c r="V302" s="1">
        <v>596.16</v>
      </c>
      <c r="W302" s="1">
        <v>597.28695652173917</v>
      </c>
      <c r="X302" s="1">
        <v>602.92173913043484</v>
      </c>
      <c r="Y302" s="1">
        <v>597.28695652173917</v>
      </c>
      <c r="Z302" s="1">
        <v>593.90608695652179</v>
      </c>
    </row>
    <row r="303" spans="1:26" x14ac:dyDescent="0.3">
      <c r="A303" t="s">
        <v>63</v>
      </c>
      <c r="B303" s="1">
        <v>71011</v>
      </c>
      <c r="C303" s="1" t="str">
        <f>VLOOKUP($B303,'NIS NAAM GEMEENTE'!$A$2:$B$319, 2, FALSE)</f>
        <v>Diepenbeek</v>
      </c>
      <c r="D303" s="1">
        <v>1127</v>
      </c>
      <c r="E303" s="1">
        <v>1108</v>
      </c>
      <c r="F303" s="1">
        <v>1109</v>
      </c>
      <c r="G303" s="1">
        <v>1103</v>
      </c>
      <c r="H303" s="1">
        <v>1133</v>
      </c>
      <c r="I303" s="1">
        <v>1162</v>
      </c>
      <c r="J303" s="1">
        <v>1189</v>
      </c>
      <c r="K303" s="1">
        <v>1193</v>
      </c>
      <c r="L303" s="1">
        <v>1208</v>
      </c>
      <c r="M303" s="1">
        <v>1223</v>
      </c>
      <c r="N303" s="1">
        <v>1207</v>
      </c>
      <c r="O303" s="1">
        <v>1204</v>
      </c>
      <c r="P303" s="1">
        <v>1188</v>
      </c>
      <c r="Q303" s="1">
        <v>1168</v>
      </c>
      <c r="R303" s="1">
        <v>1138</v>
      </c>
      <c r="S303" s="1">
        <v>1115</v>
      </c>
      <c r="T303" s="1">
        <v>1085</v>
      </c>
      <c r="U303" s="1">
        <v>1053</v>
      </c>
      <c r="V303" s="1">
        <v>1036</v>
      </c>
      <c r="W303" s="1">
        <v>1008</v>
      </c>
      <c r="X303" s="1">
        <v>992</v>
      </c>
      <c r="Y303" s="1">
        <v>976</v>
      </c>
      <c r="Z303">
        <v>961</v>
      </c>
    </row>
    <row r="304" spans="1:26" x14ac:dyDescent="0.3">
      <c r="A304" t="s">
        <v>64</v>
      </c>
      <c r="B304" s="1">
        <v>71011</v>
      </c>
      <c r="C304" s="1" t="str">
        <f>VLOOKUP($B304,'NIS NAAM GEMEENTE'!$A$2:$B$319, 2, FALSE)</f>
        <v>Diepenbeek</v>
      </c>
      <c r="D304" s="1">
        <v>1923.3</v>
      </c>
      <c r="E304" s="1">
        <v>1844.62</v>
      </c>
      <c r="F304" s="1">
        <v>1854.76</v>
      </c>
      <c r="G304" s="1">
        <v>1894.98</v>
      </c>
      <c r="H304" s="1">
        <v>1896.1100000000001</v>
      </c>
      <c r="I304" s="1">
        <v>1906.92</v>
      </c>
      <c r="J304" s="1">
        <v>1959.6799999999998</v>
      </c>
      <c r="K304" s="1">
        <v>1977.4099999999999</v>
      </c>
      <c r="L304" s="1">
        <v>1948.4299999999998</v>
      </c>
      <c r="M304" s="1">
        <v>1970.6799999999998</v>
      </c>
      <c r="N304" s="1">
        <v>1909.35</v>
      </c>
      <c r="O304" s="1">
        <v>1886.935652173913</v>
      </c>
      <c r="P304" s="1">
        <v>1866.4278260869564</v>
      </c>
      <c r="Q304" s="1">
        <v>1820.5078260869566</v>
      </c>
      <c r="R304" s="1">
        <v>1787.126956521739</v>
      </c>
      <c r="S304" s="1">
        <v>1743.8417391304347</v>
      </c>
      <c r="T304" s="1">
        <v>1696.9373913043478</v>
      </c>
      <c r="U304" s="1">
        <v>1657.048695652174</v>
      </c>
      <c r="V304" s="1">
        <v>1632.1599999999999</v>
      </c>
      <c r="W304" s="1">
        <v>1605.2869565217393</v>
      </c>
      <c r="X304" s="1">
        <v>1594.9217391304348</v>
      </c>
      <c r="Y304" s="1">
        <v>1573.2869565217393</v>
      </c>
      <c r="Z304" s="1">
        <v>1554.9060869565219</v>
      </c>
    </row>
    <row r="305" spans="1:26" x14ac:dyDescent="0.3">
      <c r="A305" t="s">
        <v>65</v>
      </c>
      <c r="B305">
        <v>71011</v>
      </c>
      <c r="C305" s="1" t="str">
        <f>VLOOKUP($B305,'NIS NAAM GEMEENTE'!$A$2:$B$319, 2, FALSE)</f>
        <v>Diepenbeek</v>
      </c>
      <c r="D305" s="1">
        <v>2391.7647058823532</v>
      </c>
      <c r="E305" s="1">
        <v>2391.7647058823532</v>
      </c>
      <c r="F305" s="1">
        <v>2391.7647058823532</v>
      </c>
      <c r="G305" s="1">
        <v>2391.7647058823532</v>
      </c>
      <c r="H305" s="1">
        <v>2391.7647058823532</v>
      </c>
      <c r="I305" s="1">
        <v>2391.7647058823532</v>
      </c>
      <c r="J305" s="1">
        <v>2391.7647058823532</v>
      </c>
      <c r="K305" s="1">
        <v>2391.7647058823532</v>
      </c>
      <c r="L305" s="1">
        <v>2391.7647058823532</v>
      </c>
      <c r="M305" s="1">
        <v>2391.7647058823532</v>
      </c>
      <c r="N305" s="1">
        <v>2391.7647058823532</v>
      </c>
      <c r="O305" s="1">
        <v>2391.7647058823532</v>
      </c>
      <c r="P305" s="1">
        <v>2391.7647058823532</v>
      </c>
      <c r="Q305" s="1">
        <v>2391.7647058823532</v>
      </c>
      <c r="R305" s="1">
        <v>2391.7647058823532</v>
      </c>
      <c r="S305" s="1">
        <v>2391.7647058823532</v>
      </c>
      <c r="T305" s="1">
        <v>2391.7647058823532</v>
      </c>
      <c r="U305" s="1">
        <v>2391.7647058823532</v>
      </c>
      <c r="V305" s="1">
        <v>2391.7647058823532</v>
      </c>
      <c r="W305" s="1">
        <v>2391.7647058823532</v>
      </c>
      <c r="X305" s="1">
        <v>2391.7647058823532</v>
      </c>
      <c r="Y305" s="1">
        <v>2391.76470588235</v>
      </c>
      <c r="Z305" s="1">
        <v>2391.76470588235</v>
      </c>
    </row>
    <row r="306" spans="1:26" x14ac:dyDescent="0.3">
      <c r="A306" t="s">
        <v>66</v>
      </c>
      <c r="B306">
        <v>71011</v>
      </c>
      <c r="C306" s="1" t="str">
        <f>VLOOKUP($B306,'NIS NAAM GEMEENTE'!$A$2:$B$319, 2, FALSE)</f>
        <v>Diepenbeek</v>
      </c>
      <c r="D306" s="1">
        <v>2033</v>
      </c>
      <c r="E306" s="1">
        <v>2033</v>
      </c>
      <c r="F306" s="1">
        <v>2033</v>
      </c>
      <c r="G306" s="1">
        <v>2033</v>
      </c>
      <c r="H306" s="1">
        <v>2033</v>
      </c>
      <c r="I306" s="1">
        <v>2033</v>
      </c>
      <c r="J306" s="1">
        <v>2033</v>
      </c>
      <c r="K306" s="1">
        <v>2033</v>
      </c>
      <c r="L306" s="1">
        <v>2033</v>
      </c>
      <c r="M306" s="1">
        <v>2033</v>
      </c>
      <c r="N306" s="1">
        <v>2033</v>
      </c>
      <c r="O306" s="1">
        <v>2033</v>
      </c>
      <c r="P306" s="1">
        <v>2033</v>
      </c>
      <c r="Q306" s="1">
        <v>2033</v>
      </c>
      <c r="R306" s="1">
        <v>2033</v>
      </c>
      <c r="S306" s="1">
        <v>2033</v>
      </c>
      <c r="T306" s="1">
        <v>2033</v>
      </c>
      <c r="U306" s="1">
        <v>2033</v>
      </c>
      <c r="V306" s="1">
        <v>2033</v>
      </c>
      <c r="W306" s="1">
        <v>2033</v>
      </c>
      <c r="X306" s="1">
        <v>2033</v>
      </c>
      <c r="Y306" s="1">
        <v>2033</v>
      </c>
      <c r="Z306" s="1">
        <v>2033</v>
      </c>
    </row>
    <row r="307" spans="1:26" x14ac:dyDescent="0.3">
      <c r="A307" t="s">
        <v>62</v>
      </c>
      <c r="B307" s="1">
        <v>24020</v>
      </c>
      <c r="C307" s="1" t="str">
        <f>VLOOKUP($B307,'NIS NAAM GEMEENTE'!$A$2:$B$319, 2, FALSE)</f>
        <v>Diest</v>
      </c>
      <c r="D307" s="1">
        <v>1014.34</v>
      </c>
      <c r="E307" s="1">
        <v>1072.18</v>
      </c>
      <c r="F307" s="1">
        <v>1075.8</v>
      </c>
      <c r="G307" s="1">
        <v>1042.93</v>
      </c>
      <c r="H307" s="1">
        <v>1074.26</v>
      </c>
      <c r="I307" s="1">
        <v>1078.18</v>
      </c>
      <c r="J307" s="1">
        <v>1067.42</v>
      </c>
      <c r="K307" s="1">
        <v>1073.6600000000001</v>
      </c>
      <c r="L307" s="1">
        <v>1087.26</v>
      </c>
      <c r="M307" s="1">
        <v>1021.93</v>
      </c>
      <c r="N307" s="1">
        <v>1018.47</v>
      </c>
      <c r="O307" s="1">
        <v>998.26931818181822</v>
      </c>
      <c r="P307" s="1">
        <v>962.49706937799044</v>
      </c>
      <c r="Q307" s="1">
        <v>941.25729665071776</v>
      </c>
      <c r="R307" s="1">
        <v>940.13941387559805</v>
      </c>
      <c r="S307" s="1">
        <v>945.72882775119615</v>
      </c>
      <c r="T307" s="1">
        <v>942.37517942583736</v>
      </c>
      <c r="U307" s="1">
        <v>935.66788277511966</v>
      </c>
      <c r="V307" s="1">
        <v>934.55</v>
      </c>
      <c r="W307" s="1">
        <v>943.49306220095696</v>
      </c>
      <c r="X307" s="1">
        <v>960.26130382775114</v>
      </c>
      <c r="Y307" s="1">
        <v>963.61495215311004</v>
      </c>
      <c r="Z307" s="1">
        <v>963.61495215311004</v>
      </c>
    </row>
    <row r="308" spans="1:26" x14ac:dyDescent="0.3">
      <c r="A308" t="s">
        <v>63</v>
      </c>
      <c r="B308" s="1">
        <v>24020</v>
      </c>
      <c r="C308" s="1" t="str">
        <f>VLOOKUP($B308,'NIS NAAM GEMEENTE'!$A$2:$B$319, 2, FALSE)</f>
        <v>Diest</v>
      </c>
      <c r="D308" s="1">
        <v>1407</v>
      </c>
      <c r="E308" s="1">
        <v>1462</v>
      </c>
      <c r="F308" s="1">
        <v>1412</v>
      </c>
      <c r="G308" s="1">
        <v>1419</v>
      </c>
      <c r="H308" s="1">
        <v>1458</v>
      </c>
      <c r="I308" s="1">
        <v>1506</v>
      </c>
      <c r="J308" s="1">
        <v>1534</v>
      </c>
      <c r="K308" s="1">
        <v>1545</v>
      </c>
      <c r="L308" s="1">
        <v>1579</v>
      </c>
      <c r="M308" s="1">
        <v>1595</v>
      </c>
      <c r="N308" s="1">
        <v>1573</v>
      </c>
      <c r="O308" s="1">
        <v>1551</v>
      </c>
      <c r="P308" s="1">
        <v>1540</v>
      </c>
      <c r="Q308" s="1">
        <v>1536</v>
      </c>
      <c r="R308" s="1">
        <v>1505</v>
      </c>
      <c r="S308" s="1">
        <v>1462</v>
      </c>
      <c r="T308" s="1">
        <v>1434</v>
      </c>
      <c r="U308" s="1">
        <v>1418</v>
      </c>
      <c r="V308" s="1">
        <v>1402</v>
      </c>
      <c r="W308" s="1">
        <v>1378</v>
      </c>
      <c r="X308" s="1">
        <v>1365</v>
      </c>
      <c r="Y308" s="1">
        <v>1371</v>
      </c>
      <c r="Z308">
        <v>1379</v>
      </c>
    </row>
    <row r="309" spans="1:26" x14ac:dyDescent="0.3">
      <c r="A309" t="s">
        <v>64</v>
      </c>
      <c r="B309" s="1">
        <v>24020</v>
      </c>
      <c r="C309" s="1" t="str">
        <f>VLOOKUP($B309,'NIS NAAM GEMEENTE'!$A$2:$B$319, 2, FALSE)</f>
        <v>Diest</v>
      </c>
      <c r="D309" s="1">
        <v>2421.34</v>
      </c>
      <c r="E309" s="1">
        <v>2534.1800000000003</v>
      </c>
      <c r="F309" s="1">
        <v>2487.8000000000002</v>
      </c>
      <c r="G309" s="1">
        <v>2461.9300000000003</v>
      </c>
      <c r="H309" s="1">
        <v>2532.2600000000002</v>
      </c>
      <c r="I309" s="1">
        <v>2584.1800000000003</v>
      </c>
      <c r="J309" s="1">
        <v>2601.42</v>
      </c>
      <c r="K309" s="1">
        <v>2618.66</v>
      </c>
      <c r="L309" s="1">
        <v>2666.26</v>
      </c>
      <c r="M309" s="1">
        <v>2616.9299999999998</v>
      </c>
      <c r="N309" s="1">
        <v>2591.4700000000003</v>
      </c>
      <c r="O309" s="1">
        <v>2549.2693181818181</v>
      </c>
      <c r="P309" s="1">
        <v>2502.4970693779906</v>
      </c>
      <c r="Q309" s="1">
        <v>2477.2572966507178</v>
      </c>
      <c r="R309" s="1">
        <v>2445.1394138755982</v>
      </c>
      <c r="S309" s="1">
        <v>2407.7288277511961</v>
      </c>
      <c r="T309" s="1">
        <v>2376.3751794258374</v>
      </c>
      <c r="U309" s="1">
        <v>2353.6678827751198</v>
      </c>
      <c r="V309" s="1">
        <v>2336.5500000000002</v>
      </c>
      <c r="W309" s="1">
        <v>2321.493062200957</v>
      </c>
      <c r="X309" s="1">
        <v>2325.2613038277514</v>
      </c>
      <c r="Y309" s="1">
        <v>2334.6149521531102</v>
      </c>
      <c r="Z309" s="1">
        <v>2342.6149521531102</v>
      </c>
    </row>
    <row r="310" spans="1:26" x14ac:dyDescent="0.3">
      <c r="A310" t="s">
        <v>65</v>
      </c>
      <c r="B310">
        <v>24020</v>
      </c>
      <c r="C310" s="1" t="str">
        <f>VLOOKUP($B310,'NIS NAAM GEMEENTE'!$A$2:$B$319, 2, FALSE)</f>
        <v>Diest</v>
      </c>
      <c r="D310" s="1">
        <v>3133</v>
      </c>
      <c r="E310" s="1">
        <v>3133</v>
      </c>
      <c r="F310" s="1">
        <v>3133</v>
      </c>
      <c r="G310" s="1">
        <v>3133</v>
      </c>
      <c r="H310" s="1">
        <v>3133</v>
      </c>
      <c r="I310" s="1">
        <v>3133</v>
      </c>
      <c r="J310" s="1">
        <v>3133</v>
      </c>
      <c r="K310" s="1">
        <v>3133</v>
      </c>
      <c r="L310" s="1">
        <v>3133</v>
      </c>
      <c r="M310" s="1">
        <v>3133</v>
      </c>
      <c r="N310" s="1">
        <v>3133</v>
      </c>
      <c r="O310" s="1">
        <v>3133</v>
      </c>
      <c r="P310" s="1">
        <v>3133</v>
      </c>
      <c r="Q310" s="1">
        <v>3133</v>
      </c>
      <c r="R310" s="1">
        <v>3133</v>
      </c>
      <c r="S310" s="1">
        <v>3133</v>
      </c>
      <c r="T310" s="1">
        <v>3133</v>
      </c>
      <c r="U310" s="1">
        <v>3133</v>
      </c>
      <c r="V310" s="1">
        <v>3133</v>
      </c>
      <c r="W310" s="1">
        <v>3133</v>
      </c>
      <c r="X310" s="1">
        <v>3133</v>
      </c>
      <c r="Y310" s="1">
        <v>3133</v>
      </c>
      <c r="Z310" s="1">
        <v>3133</v>
      </c>
    </row>
    <row r="311" spans="1:26" x14ac:dyDescent="0.3">
      <c r="A311" t="s">
        <v>66</v>
      </c>
      <c r="B311">
        <v>24020</v>
      </c>
      <c r="C311" s="1" t="str">
        <f>VLOOKUP($B311,'NIS NAAM GEMEENTE'!$A$2:$B$319, 2, FALSE)</f>
        <v>Diest</v>
      </c>
      <c r="D311" s="1">
        <v>2663.0499999999997</v>
      </c>
      <c r="E311" s="1">
        <v>2663.0499999999997</v>
      </c>
      <c r="F311" s="1">
        <v>2663.0499999999997</v>
      </c>
      <c r="G311" s="1">
        <v>2663.0499999999997</v>
      </c>
      <c r="H311" s="1">
        <v>2663.0499999999997</v>
      </c>
      <c r="I311" s="1">
        <v>2663.0499999999997</v>
      </c>
      <c r="J311" s="1">
        <v>2663.0499999999997</v>
      </c>
      <c r="K311" s="1">
        <v>2663.0499999999997</v>
      </c>
      <c r="L311" s="1">
        <v>2663.0499999999997</v>
      </c>
      <c r="M311" s="1">
        <v>2663.0499999999997</v>
      </c>
      <c r="N311" s="1">
        <v>2663.0499999999997</v>
      </c>
      <c r="O311" s="1">
        <v>2663.0499999999997</v>
      </c>
      <c r="P311" s="1">
        <v>2663.0499999999997</v>
      </c>
      <c r="Q311" s="1">
        <v>2663.0499999999997</v>
      </c>
      <c r="R311" s="1">
        <v>2663.0499999999997</v>
      </c>
      <c r="S311" s="1">
        <v>2663.0499999999997</v>
      </c>
      <c r="T311" s="1">
        <v>2663.0499999999997</v>
      </c>
      <c r="U311" s="1">
        <v>2663.0499999999997</v>
      </c>
      <c r="V311" s="1">
        <v>2663.0499999999997</v>
      </c>
      <c r="W311" s="1">
        <v>2663.0499999999997</v>
      </c>
      <c r="X311" s="1">
        <v>2663.0499999999997</v>
      </c>
      <c r="Y311" s="1">
        <v>2663.0499999999997</v>
      </c>
      <c r="Z311" s="1">
        <v>2663.0499999999997</v>
      </c>
    </row>
    <row r="312" spans="1:26" x14ac:dyDescent="0.3">
      <c r="A312" t="s">
        <v>62</v>
      </c>
      <c r="B312" s="1">
        <v>32003</v>
      </c>
      <c r="C312" s="1" t="str">
        <f>VLOOKUP($B312,'NIS NAAM GEMEENTE'!$A$2:$B$319, 2, FALSE)</f>
        <v>Diksmuide</v>
      </c>
      <c r="D312" s="1">
        <v>676.76</v>
      </c>
      <c r="E312" s="1">
        <v>699.95</v>
      </c>
      <c r="F312" s="1">
        <v>750.79</v>
      </c>
      <c r="G312" s="1">
        <v>759.27</v>
      </c>
      <c r="H312" s="1">
        <v>744.19</v>
      </c>
      <c r="I312" s="1">
        <v>706.92</v>
      </c>
      <c r="J312" s="1">
        <v>700.03</v>
      </c>
      <c r="K312" s="1">
        <v>697.54</v>
      </c>
      <c r="L312" s="1">
        <v>704.27</v>
      </c>
      <c r="M312" s="1">
        <v>684.35</v>
      </c>
      <c r="N312" s="1">
        <v>660.89</v>
      </c>
      <c r="O312" s="1">
        <v>662.90499999999997</v>
      </c>
      <c r="P312" s="1">
        <v>674.12166666666667</v>
      </c>
      <c r="Q312" s="1">
        <v>667.39166666666665</v>
      </c>
      <c r="R312" s="1">
        <v>660.66166666666663</v>
      </c>
      <c r="S312" s="1">
        <v>638.22833333333335</v>
      </c>
      <c r="T312" s="1">
        <v>618.0383333333333</v>
      </c>
      <c r="U312" s="1">
        <v>613.55166666666662</v>
      </c>
      <c r="V312" s="1">
        <v>619.16</v>
      </c>
      <c r="W312" s="1">
        <v>620.28166666666664</v>
      </c>
      <c r="X312" s="1">
        <v>624.76833333333332</v>
      </c>
      <c r="Y312" s="1">
        <v>644.95833333333337</v>
      </c>
      <c r="Z312" s="1">
        <v>652.80999999999995</v>
      </c>
    </row>
    <row r="313" spans="1:26" x14ac:dyDescent="0.3">
      <c r="A313" t="s">
        <v>63</v>
      </c>
      <c r="B313" s="1">
        <v>32003</v>
      </c>
      <c r="C313" s="1" t="str">
        <f>VLOOKUP($B313,'NIS NAAM GEMEENTE'!$A$2:$B$319, 2, FALSE)</f>
        <v>Diksmuide</v>
      </c>
      <c r="D313" s="1">
        <v>964</v>
      </c>
      <c r="E313" s="1">
        <v>938</v>
      </c>
      <c r="F313" s="1">
        <v>946</v>
      </c>
      <c r="G313" s="1">
        <v>939</v>
      </c>
      <c r="H313" s="1">
        <v>953</v>
      </c>
      <c r="I313" s="1">
        <v>969</v>
      </c>
      <c r="J313" s="1">
        <v>1002</v>
      </c>
      <c r="K313" s="1">
        <v>1029</v>
      </c>
      <c r="L313" s="1">
        <v>1013</v>
      </c>
      <c r="M313" s="1">
        <v>1034</v>
      </c>
      <c r="N313" s="1">
        <v>1022</v>
      </c>
      <c r="O313" s="1">
        <v>992</v>
      </c>
      <c r="P313" s="1">
        <v>963</v>
      </c>
      <c r="Q313" s="1">
        <v>955</v>
      </c>
      <c r="R313" s="1">
        <v>947</v>
      </c>
      <c r="S313" s="1">
        <v>938</v>
      </c>
      <c r="T313" s="1">
        <v>928</v>
      </c>
      <c r="U313" s="1">
        <v>913</v>
      </c>
      <c r="V313" s="1">
        <v>901</v>
      </c>
      <c r="W313" s="1">
        <v>893</v>
      </c>
      <c r="X313" s="1">
        <v>887</v>
      </c>
      <c r="Y313" s="1">
        <v>862</v>
      </c>
      <c r="Z313">
        <v>851</v>
      </c>
    </row>
    <row r="314" spans="1:26" x14ac:dyDescent="0.3">
      <c r="A314" t="s">
        <v>64</v>
      </c>
      <c r="B314" s="1">
        <v>32003</v>
      </c>
      <c r="C314" s="1" t="str">
        <f>VLOOKUP($B314,'NIS NAAM GEMEENTE'!$A$2:$B$319, 2, FALSE)</f>
        <v>Diksmuide</v>
      </c>
      <c r="D314" s="1">
        <v>1640.76</v>
      </c>
      <c r="E314" s="1">
        <v>1637.95</v>
      </c>
      <c r="F314" s="1">
        <v>1696.79</v>
      </c>
      <c r="G314" s="1">
        <v>1698.27</v>
      </c>
      <c r="H314" s="1">
        <v>1697.19</v>
      </c>
      <c r="I314" s="1">
        <v>1675.92</v>
      </c>
      <c r="J314" s="1">
        <v>1702.03</v>
      </c>
      <c r="K314" s="1">
        <v>1726.54</v>
      </c>
      <c r="L314" s="1">
        <v>1717.27</v>
      </c>
      <c r="M314" s="1">
        <v>1718.35</v>
      </c>
      <c r="N314" s="1">
        <v>1682.8899999999999</v>
      </c>
      <c r="O314" s="1">
        <v>1654.905</v>
      </c>
      <c r="P314" s="1">
        <v>1637.1216666666667</v>
      </c>
      <c r="Q314" s="1">
        <v>1622.3916666666667</v>
      </c>
      <c r="R314" s="1">
        <v>1607.6616666666666</v>
      </c>
      <c r="S314" s="1">
        <v>1576.2283333333335</v>
      </c>
      <c r="T314" s="1">
        <v>1546.0383333333334</v>
      </c>
      <c r="U314" s="1">
        <v>1526.5516666666667</v>
      </c>
      <c r="V314" s="1">
        <v>1520.1599999999999</v>
      </c>
      <c r="W314" s="1">
        <v>1513.2816666666668</v>
      </c>
      <c r="X314" s="1">
        <v>1511.7683333333334</v>
      </c>
      <c r="Y314" s="1">
        <v>1506.9583333333335</v>
      </c>
      <c r="Z314" s="1">
        <v>1503.81</v>
      </c>
    </row>
    <row r="315" spans="1:26" x14ac:dyDescent="0.3">
      <c r="A315" t="s">
        <v>65</v>
      </c>
      <c r="B315">
        <v>32003</v>
      </c>
      <c r="C315" s="1" t="str">
        <f>VLOOKUP($B315,'NIS NAAM GEMEENTE'!$A$2:$B$319, 2, FALSE)</f>
        <v>Diksmuide</v>
      </c>
      <c r="D315" s="1">
        <v>2483.2999999999997</v>
      </c>
      <c r="E315" s="1">
        <v>2483.2999999999997</v>
      </c>
      <c r="F315" s="1">
        <v>2483.2999999999997</v>
      </c>
      <c r="G315" s="1">
        <v>2483.2999999999997</v>
      </c>
      <c r="H315" s="1">
        <v>2483.2999999999997</v>
      </c>
      <c r="I315" s="1">
        <v>2483.2999999999997</v>
      </c>
      <c r="J315" s="1">
        <v>2483.2999999999997</v>
      </c>
      <c r="K315" s="1">
        <v>2483.2999999999997</v>
      </c>
      <c r="L315" s="1">
        <v>2483.2999999999997</v>
      </c>
      <c r="M315" s="1">
        <v>2483.2999999999997</v>
      </c>
      <c r="N315" s="1">
        <v>2483.2999999999997</v>
      </c>
      <c r="O315" s="1">
        <v>2483.2999999999997</v>
      </c>
      <c r="P315" s="1">
        <v>2483.2999999999997</v>
      </c>
      <c r="Q315" s="1">
        <v>2483.2999999999997</v>
      </c>
      <c r="R315" s="1">
        <v>2483.2999999999997</v>
      </c>
      <c r="S315" s="1">
        <v>2483.2999999999997</v>
      </c>
      <c r="T315" s="1">
        <v>2483.2999999999997</v>
      </c>
      <c r="U315" s="1">
        <v>2483.2999999999997</v>
      </c>
      <c r="V315" s="1">
        <v>2483.2999999999997</v>
      </c>
      <c r="W315" s="1">
        <v>2483.2999999999997</v>
      </c>
      <c r="X315" s="1">
        <v>2483.2999999999997</v>
      </c>
      <c r="Y315" s="1">
        <v>2483.3000000000002</v>
      </c>
      <c r="Z315" s="1">
        <v>2483.3000000000002</v>
      </c>
    </row>
    <row r="316" spans="1:26" x14ac:dyDescent="0.3">
      <c r="A316" t="s">
        <v>66</v>
      </c>
      <c r="B316">
        <v>32003</v>
      </c>
      <c r="C316" s="1" t="str">
        <f>VLOOKUP($B316,'NIS NAAM GEMEENTE'!$A$2:$B$319, 2, FALSE)</f>
        <v>Diksmuide</v>
      </c>
      <c r="D316" s="1">
        <v>2110.8049999999998</v>
      </c>
      <c r="E316" s="1">
        <v>2110.8049999999998</v>
      </c>
      <c r="F316" s="1">
        <v>2110.8049999999998</v>
      </c>
      <c r="G316" s="1">
        <v>2110.8049999999998</v>
      </c>
      <c r="H316" s="1">
        <v>2110.8049999999998</v>
      </c>
      <c r="I316" s="1">
        <v>2110.8049999999998</v>
      </c>
      <c r="J316" s="1">
        <v>2110.8049999999998</v>
      </c>
      <c r="K316" s="1">
        <v>2110.8049999999998</v>
      </c>
      <c r="L316" s="1">
        <v>2110.8049999999998</v>
      </c>
      <c r="M316" s="1">
        <v>2110.8049999999998</v>
      </c>
      <c r="N316" s="1">
        <v>2110.8049999999998</v>
      </c>
      <c r="O316" s="1">
        <v>2110.8049999999998</v>
      </c>
      <c r="P316" s="1">
        <v>2110.8049999999998</v>
      </c>
      <c r="Q316" s="1">
        <v>2110.8049999999998</v>
      </c>
      <c r="R316" s="1">
        <v>2110.8049999999998</v>
      </c>
      <c r="S316" s="1">
        <v>2110.8049999999998</v>
      </c>
      <c r="T316" s="1">
        <v>2110.8049999999998</v>
      </c>
      <c r="U316" s="1">
        <v>2110.8049999999998</v>
      </c>
      <c r="V316" s="1">
        <v>2110.8049999999998</v>
      </c>
      <c r="W316" s="1">
        <v>2110.8049999999998</v>
      </c>
      <c r="X316" s="1">
        <v>2110.8049999999998</v>
      </c>
      <c r="Y316" s="1">
        <v>2110.8049999999998</v>
      </c>
      <c r="Z316" s="1">
        <v>2110.8049999999998</v>
      </c>
    </row>
    <row r="317" spans="1:26" x14ac:dyDescent="0.3">
      <c r="A317" t="s">
        <v>62</v>
      </c>
      <c r="B317" s="1">
        <v>23016</v>
      </c>
      <c r="C317" s="1" t="str">
        <f>VLOOKUP($B317,'NIS NAAM GEMEENTE'!$A$2:$B$319, 2, FALSE)</f>
        <v>Dilbeek</v>
      </c>
      <c r="D317" s="1">
        <v>1578.95</v>
      </c>
      <c r="E317" s="1">
        <v>1610.9</v>
      </c>
      <c r="F317" s="1">
        <v>1629.71</v>
      </c>
      <c r="G317" s="1">
        <v>1604.6</v>
      </c>
      <c r="H317" s="1">
        <v>1685.33</v>
      </c>
      <c r="I317" s="1">
        <v>1676.55</v>
      </c>
      <c r="J317" s="1">
        <v>1648.98</v>
      </c>
      <c r="K317" s="1">
        <v>1656.71</v>
      </c>
      <c r="L317" s="1">
        <v>1701.71</v>
      </c>
      <c r="M317" s="1">
        <v>1748.47</v>
      </c>
      <c r="N317" s="1">
        <v>1745.47</v>
      </c>
      <c r="O317" s="1">
        <v>1723.7050777202073</v>
      </c>
      <c r="P317" s="1">
        <v>1720.3731735751296</v>
      </c>
      <c r="Q317" s="1">
        <v>1720.3731735751296</v>
      </c>
      <c r="R317" s="1">
        <v>1688.1647668393782</v>
      </c>
      <c r="S317" s="1">
        <v>1679.2796891191711</v>
      </c>
      <c r="T317" s="1">
        <v>1679.2796891191711</v>
      </c>
      <c r="U317" s="1">
        <v>1691.4966709844559</v>
      </c>
      <c r="V317" s="1">
        <v>1714.82</v>
      </c>
      <c r="W317" s="1">
        <v>1723.7050777202073</v>
      </c>
      <c r="X317" s="1">
        <v>1728.1476165803108</v>
      </c>
      <c r="Y317" s="1">
        <v>1740.3645984455959</v>
      </c>
      <c r="Z317" s="1">
        <v>1757.0241191709845</v>
      </c>
    </row>
    <row r="318" spans="1:26" x14ac:dyDescent="0.3">
      <c r="A318" t="s">
        <v>63</v>
      </c>
      <c r="B318" s="1">
        <v>23016</v>
      </c>
      <c r="C318" s="1" t="str">
        <f>VLOOKUP($B318,'NIS NAAM GEMEENTE'!$A$2:$B$319, 2, FALSE)</f>
        <v>Dilbeek</v>
      </c>
      <c r="D318" s="1">
        <v>2451</v>
      </c>
      <c r="E318" s="1">
        <v>2483</v>
      </c>
      <c r="F318" s="1">
        <v>2493</v>
      </c>
      <c r="G318" s="1">
        <v>2507</v>
      </c>
      <c r="H318" s="1">
        <v>2553</v>
      </c>
      <c r="I318" s="1">
        <v>2607</v>
      </c>
      <c r="J318" s="1">
        <v>2639</v>
      </c>
      <c r="K318" s="1">
        <v>2675</v>
      </c>
      <c r="L318" s="1">
        <v>2679</v>
      </c>
      <c r="M318" s="1">
        <v>2674</v>
      </c>
      <c r="N318" s="1">
        <v>2698</v>
      </c>
      <c r="O318" s="1">
        <v>2737</v>
      </c>
      <c r="P318" s="1">
        <v>2754</v>
      </c>
      <c r="Q318" s="1">
        <v>2737</v>
      </c>
      <c r="R318" s="1">
        <v>2752</v>
      </c>
      <c r="S318" s="1">
        <v>2767</v>
      </c>
      <c r="T318" s="1">
        <v>2775</v>
      </c>
      <c r="U318" s="1">
        <v>2747</v>
      </c>
      <c r="V318" s="1">
        <v>2723</v>
      </c>
      <c r="W318" s="1">
        <v>2724</v>
      </c>
      <c r="X318" s="1">
        <v>2715</v>
      </c>
      <c r="Y318" s="1">
        <v>2715</v>
      </c>
      <c r="Z318">
        <v>2714</v>
      </c>
    </row>
    <row r="319" spans="1:26" x14ac:dyDescent="0.3">
      <c r="A319" t="s">
        <v>64</v>
      </c>
      <c r="B319" s="1">
        <v>23016</v>
      </c>
      <c r="C319" s="1" t="str">
        <f>VLOOKUP($B319,'NIS NAAM GEMEENTE'!$A$2:$B$319, 2, FALSE)</f>
        <v>Dilbeek</v>
      </c>
      <c r="D319" s="1">
        <v>4029.95</v>
      </c>
      <c r="E319" s="1">
        <v>4093.9</v>
      </c>
      <c r="F319" s="1">
        <v>4122.71</v>
      </c>
      <c r="G319" s="1">
        <v>4111.6000000000004</v>
      </c>
      <c r="H319" s="1">
        <v>4238.33</v>
      </c>
      <c r="I319" s="1">
        <v>4283.55</v>
      </c>
      <c r="J319" s="1">
        <v>4287.9799999999996</v>
      </c>
      <c r="K319" s="1">
        <v>4331.71</v>
      </c>
      <c r="L319" s="1">
        <v>4380.71</v>
      </c>
      <c r="M319" s="1">
        <v>4422.47</v>
      </c>
      <c r="N319" s="1">
        <v>4443.47</v>
      </c>
      <c r="O319" s="1">
        <v>4460.7050777202076</v>
      </c>
      <c r="P319" s="1">
        <v>4474.3731735751298</v>
      </c>
      <c r="Q319" s="1">
        <v>4457.3731735751298</v>
      </c>
      <c r="R319" s="1">
        <v>4440.164766839378</v>
      </c>
      <c r="S319" s="1">
        <v>4446.2796891191711</v>
      </c>
      <c r="T319" s="1">
        <v>4454.2796891191711</v>
      </c>
      <c r="U319" s="1">
        <v>4438.4966709844557</v>
      </c>
      <c r="V319" s="1">
        <v>4437.82</v>
      </c>
      <c r="W319" s="1">
        <v>4447.7050777202076</v>
      </c>
      <c r="X319" s="1">
        <v>4443.1476165803106</v>
      </c>
      <c r="Y319" s="1">
        <v>4455.3645984455961</v>
      </c>
      <c r="Z319" s="1">
        <v>4471.0241191709847</v>
      </c>
    </row>
    <row r="320" spans="1:26" x14ac:dyDescent="0.3">
      <c r="A320" t="s">
        <v>65</v>
      </c>
      <c r="B320">
        <v>23016</v>
      </c>
      <c r="C320" s="1" t="str">
        <f>VLOOKUP($B320,'NIS NAAM GEMEENTE'!$A$2:$B$319, 2, FALSE)</f>
        <v>Dilbeek</v>
      </c>
      <c r="D320" s="1">
        <v>4411</v>
      </c>
      <c r="E320" s="1">
        <v>4411</v>
      </c>
      <c r="F320" s="1">
        <v>4411</v>
      </c>
      <c r="G320" s="1">
        <v>4411</v>
      </c>
      <c r="H320" s="1">
        <v>4411</v>
      </c>
      <c r="I320" s="1">
        <v>4411</v>
      </c>
      <c r="J320" s="1">
        <v>4411</v>
      </c>
      <c r="K320" s="1">
        <v>4411</v>
      </c>
      <c r="L320" s="1">
        <v>4411</v>
      </c>
      <c r="M320" s="1">
        <v>4411</v>
      </c>
      <c r="N320" s="1">
        <v>4411</v>
      </c>
      <c r="O320" s="1">
        <v>4411</v>
      </c>
      <c r="P320" s="1">
        <v>4411</v>
      </c>
      <c r="Q320" s="1">
        <v>4411</v>
      </c>
      <c r="R320" s="1">
        <v>4411</v>
      </c>
      <c r="S320" s="1">
        <v>4411</v>
      </c>
      <c r="T320" s="1">
        <v>4411</v>
      </c>
      <c r="U320" s="1">
        <v>4411</v>
      </c>
      <c r="V320" s="1">
        <v>4411</v>
      </c>
      <c r="W320" s="1">
        <v>4411</v>
      </c>
      <c r="X320" s="1">
        <v>4411</v>
      </c>
      <c r="Y320" s="1">
        <v>4411</v>
      </c>
      <c r="Z320" s="1">
        <v>4411</v>
      </c>
    </row>
    <row r="321" spans="1:26" x14ac:dyDescent="0.3">
      <c r="A321" t="s">
        <v>66</v>
      </c>
      <c r="B321">
        <v>23016</v>
      </c>
      <c r="C321" s="1" t="str">
        <f>VLOOKUP($B321,'NIS NAAM GEMEENTE'!$A$2:$B$319, 2, FALSE)</f>
        <v>Dilbeek</v>
      </c>
      <c r="D321" s="1">
        <v>3749.3499999999995</v>
      </c>
      <c r="E321" s="1">
        <v>3749.3499999999995</v>
      </c>
      <c r="F321" s="1">
        <v>3749.3499999999995</v>
      </c>
      <c r="G321" s="1">
        <v>3749.3499999999995</v>
      </c>
      <c r="H321" s="1">
        <v>3749.3499999999995</v>
      </c>
      <c r="I321" s="1">
        <v>3749.3499999999995</v>
      </c>
      <c r="J321" s="1">
        <v>3749.3499999999995</v>
      </c>
      <c r="K321" s="1">
        <v>3749.3499999999995</v>
      </c>
      <c r="L321" s="1">
        <v>3749.3499999999995</v>
      </c>
      <c r="M321" s="1">
        <v>3749.3499999999995</v>
      </c>
      <c r="N321" s="1">
        <v>3749.3499999999995</v>
      </c>
      <c r="O321" s="1">
        <v>3749.3499999999995</v>
      </c>
      <c r="P321" s="1">
        <v>3749.3499999999995</v>
      </c>
      <c r="Q321" s="1">
        <v>3749.3499999999995</v>
      </c>
      <c r="R321" s="1">
        <v>3749.3499999999995</v>
      </c>
      <c r="S321" s="1">
        <v>3749.3499999999995</v>
      </c>
      <c r="T321" s="1">
        <v>3749.3499999999995</v>
      </c>
      <c r="U321" s="1">
        <v>3749.3499999999995</v>
      </c>
      <c r="V321" s="1">
        <v>3749.3499999999995</v>
      </c>
      <c r="W321" s="1">
        <v>3749.3499999999995</v>
      </c>
      <c r="X321" s="1">
        <v>3749.3499999999995</v>
      </c>
      <c r="Y321" s="1">
        <v>3749.3499999999995</v>
      </c>
      <c r="Z321" s="1">
        <v>3749.3499999999995</v>
      </c>
    </row>
    <row r="322" spans="1:26" x14ac:dyDescent="0.3">
      <c r="A322" t="s">
        <v>62</v>
      </c>
      <c r="B322" s="1">
        <v>72041</v>
      </c>
      <c r="C322" s="1" t="str">
        <f>VLOOKUP($B322,'NIS NAAM GEMEENTE'!$A$2:$B$319, 2, FALSE)</f>
        <v>Dilsen-Stokkem</v>
      </c>
      <c r="D322" s="1">
        <v>810.33</v>
      </c>
      <c r="E322" s="1">
        <v>799.41</v>
      </c>
      <c r="F322" s="1">
        <v>829.56999999999994</v>
      </c>
      <c r="G322" s="1">
        <v>836.56999999999994</v>
      </c>
      <c r="H322" s="1">
        <v>870.55</v>
      </c>
      <c r="I322" s="1">
        <v>932.58</v>
      </c>
      <c r="J322" s="1">
        <v>853.38</v>
      </c>
      <c r="K322" s="1">
        <v>861.11</v>
      </c>
      <c r="L322" s="1">
        <v>819.3</v>
      </c>
      <c r="M322" s="1">
        <v>777.46</v>
      </c>
      <c r="N322" s="1">
        <v>750.38</v>
      </c>
      <c r="O322" s="1">
        <v>741.2292150170648</v>
      </c>
      <c r="P322" s="1">
        <v>719.0367235494881</v>
      </c>
      <c r="Q322" s="1">
        <v>720.14634812286693</v>
      </c>
      <c r="R322" s="1">
        <v>699.06348122866893</v>
      </c>
      <c r="S322" s="1">
        <v>683.52873720136517</v>
      </c>
      <c r="T322" s="1">
        <v>667.99399317406142</v>
      </c>
      <c r="U322" s="1">
        <v>655.78812286689424</v>
      </c>
      <c r="V322" s="1">
        <v>650.24</v>
      </c>
      <c r="W322" s="1">
        <v>639.14375426621154</v>
      </c>
      <c r="X322" s="1">
        <v>650.24</v>
      </c>
      <c r="Y322" s="1">
        <v>651.34962457337883</v>
      </c>
      <c r="Z322" s="1">
        <v>660.22662116040954</v>
      </c>
    </row>
    <row r="323" spans="1:26" x14ac:dyDescent="0.3">
      <c r="A323" t="s">
        <v>63</v>
      </c>
      <c r="B323" s="1">
        <v>72041</v>
      </c>
      <c r="C323" s="1" t="str">
        <f>VLOOKUP($B323,'NIS NAAM GEMEENTE'!$A$2:$B$319, 2, FALSE)</f>
        <v>Dilsen-Stokkem</v>
      </c>
      <c r="D323" s="1">
        <v>1186</v>
      </c>
      <c r="E323" s="1">
        <v>1214</v>
      </c>
      <c r="F323" s="1">
        <v>1187</v>
      </c>
      <c r="G323" s="1">
        <v>1198</v>
      </c>
      <c r="H323" s="1">
        <v>1187</v>
      </c>
      <c r="I323" s="1">
        <v>1231</v>
      </c>
      <c r="J323" s="1">
        <v>1280</v>
      </c>
      <c r="K323" s="1">
        <v>1278</v>
      </c>
      <c r="L323" s="1">
        <v>1320</v>
      </c>
      <c r="M323" s="1">
        <v>1351</v>
      </c>
      <c r="N323" s="1">
        <v>1340</v>
      </c>
      <c r="O323" s="1">
        <v>1310</v>
      </c>
      <c r="P323" s="1">
        <v>1276</v>
      </c>
      <c r="Q323" s="1">
        <v>1227</v>
      </c>
      <c r="R323" s="1">
        <v>1182</v>
      </c>
      <c r="S323" s="1">
        <v>1143</v>
      </c>
      <c r="T323" s="1">
        <v>1116</v>
      </c>
      <c r="U323" s="1">
        <v>1098</v>
      </c>
      <c r="V323" s="1">
        <v>1072</v>
      </c>
      <c r="W323" s="1">
        <v>1069</v>
      </c>
      <c r="X323" s="1">
        <v>1038</v>
      </c>
      <c r="Y323" s="1">
        <v>1021</v>
      </c>
      <c r="Z323">
        <v>1001</v>
      </c>
    </row>
    <row r="324" spans="1:26" x14ac:dyDescent="0.3">
      <c r="A324" t="s">
        <v>64</v>
      </c>
      <c r="B324" s="1">
        <v>72041</v>
      </c>
      <c r="C324" s="1" t="str">
        <f>VLOOKUP($B324,'NIS NAAM GEMEENTE'!$A$2:$B$319, 2, FALSE)</f>
        <v>Dilsen-Stokkem</v>
      </c>
      <c r="D324" s="1">
        <v>1996.33</v>
      </c>
      <c r="E324" s="1">
        <v>2013.4099999999999</v>
      </c>
      <c r="F324" s="1">
        <v>2016.57</v>
      </c>
      <c r="G324" s="1">
        <v>2034.57</v>
      </c>
      <c r="H324" s="1">
        <v>2057.5500000000002</v>
      </c>
      <c r="I324" s="1">
        <v>2163.58</v>
      </c>
      <c r="J324" s="1">
        <v>2133.38</v>
      </c>
      <c r="K324" s="1">
        <v>2139.11</v>
      </c>
      <c r="L324" s="1">
        <v>2139.3000000000002</v>
      </c>
      <c r="M324" s="1">
        <v>2128.46</v>
      </c>
      <c r="N324" s="1">
        <v>2090.38</v>
      </c>
      <c r="O324" s="1">
        <v>2051.2292150170647</v>
      </c>
      <c r="P324" s="1">
        <v>1995.0367235494882</v>
      </c>
      <c r="Q324" s="1">
        <v>1947.146348122867</v>
      </c>
      <c r="R324" s="1">
        <v>1881.0634812286689</v>
      </c>
      <c r="S324" s="1">
        <v>1826.5287372013652</v>
      </c>
      <c r="T324" s="1">
        <v>1783.9939931740614</v>
      </c>
      <c r="U324" s="1">
        <v>1753.7881228668944</v>
      </c>
      <c r="V324" s="1">
        <v>1722.24</v>
      </c>
      <c r="W324" s="1">
        <v>1708.1437542662115</v>
      </c>
      <c r="X324" s="1">
        <v>1688.24</v>
      </c>
      <c r="Y324" s="1">
        <v>1672.3496245733788</v>
      </c>
      <c r="Z324" s="1">
        <v>1661.2266211604096</v>
      </c>
    </row>
    <row r="325" spans="1:26" x14ac:dyDescent="0.3">
      <c r="A325" t="s">
        <v>65</v>
      </c>
      <c r="B325">
        <v>72041</v>
      </c>
      <c r="C325" s="1" t="str">
        <f>VLOOKUP($B325,'NIS NAAM GEMEENTE'!$A$2:$B$319, 2, FALSE)</f>
        <v>Dilsen-Stokkem</v>
      </c>
      <c r="D325" s="1">
        <v>2916</v>
      </c>
      <c r="E325" s="1">
        <v>2916</v>
      </c>
      <c r="F325" s="1">
        <v>2916</v>
      </c>
      <c r="G325" s="1">
        <v>2916</v>
      </c>
      <c r="H325" s="1">
        <v>2916</v>
      </c>
      <c r="I325" s="1">
        <v>2916</v>
      </c>
      <c r="J325" s="1">
        <v>2916</v>
      </c>
      <c r="K325" s="1">
        <v>2916</v>
      </c>
      <c r="L325" s="1">
        <v>2916</v>
      </c>
      <c r="M325" s="1">
        <v>2916</v>
      </c>
      <c r="N325" s="1">
        <v>2916</v>
      </c>
      <c r="O325" s="1">
        <v>2916</v>
      </c>
      <c r="P325" s="1">
        <v>2916</v>
      </c>
      <c r="Q325" s="1">
        <v>2916</v>
      </c>
      <c r="R325" s="1">
        <v>2916</v>
      </c>
      <c r="S325" s="1">
        <v>2916</v>
      </c>
      <c r="T325" s="1">
        <v>2916</v>
      </c>
      <c r="U325" s="1">
        <v>2916</v>
      </c>
      <c r="V325" s="1">
        <v>2916</v>
      </c>
      <c r="W325" s="1">
        <v>2916</v>
      </c>
      <c r="X325" s="1">
        <v>2916</v>
      </c>
      <c r="Y325" s="1">
        <v>2916</v>
      </c>
      <c r="Z325" s="1">
        <v>2916</v>
      </c>
    </row>
    <row r="326" spans="1:26" x14ac:dyDescent="0.3">
      <c r="A326" t="s">
        <v>66</v>
      </c>
      <c r="B326">
        <v>72041</v>
      </c>
      <c r="C326" s="1" t="str">
        <f>VLOOKUP($B326,'NIS NAAM GEMEENTE'!$A$2:$B$319, 2, FALSE)</f>
        <v>Dilsen-Stokkem</v>
      </c>
      <c r="D326" s="1">
        <v>2478.6</v>
      </c>
      <c r="E326" s="1">
        <v>2478.6</v>
      </c>
      <c r="F326" s="1">
        <v>2478.6</v>
      </c>
      <c r="G326" s="1">
        <v>2478.6</v>
      </c>
      <c r="H326" s="1">
        <v>2478.6</v>
      </c>
      <c r="I326" s="1">
        <v>2478.6</v>
      </c>
      <c r="J326" s="1">
        <v>2478.6</v>
      </c>
      <c r="K326" s="1">
        <v>2478.6</v>
      </c>
      <c r="L326" s="1">
        <v>2478.6</v>
      </c>
      <c r="M326" s="1">
        <v>2478.6</v>
      </c>
      <c r="N326" s="1">
        <v>2478.6</v>
      </c>
      <c r="O326" s="1">
        <v>2478.6</v>
      </c>
      <c r="P326" s="1">
        <v>2478.6</v>
      </c>
      <c r="Q326" s="1">
        <v>2478.6</v>
      </c>
      <c r="R326" s="1">
        <v>2478.6</v>
      </c>
      <c r="S326" s="1">
        <v>2478.6</v>
      </c>
      <c r="T326" s="1">
        <v>2478.6</v>
      </c>
      <c r="U326" s="1">
        <v>2478.6</v>
      </c>
      <c r="V326" s="1">
        <v>2478.6</v>
      </c>
      <c r="W326" s="1">
        <v>2478.6</v>
      </c>
      <c r="X326" s="1">
        <v>2478.6</v>
      </c>
      <c r="Y326" s="1">
        <v>2478.6</v>
      </c>
      <c r="Z326" s="1">
        <v>2478.6</v>
      </c>
    </row>
    <row r="327" spans="1:26" x14ac:dyDescent="0.3">
      <c r="A327" t="s">
        <v>62</v>
      </c>
      <c r="B327" s="1">
        <v>23098</v>
      </c>
      <c r="C327" s="1" t="str">
        <f>VLOOKUP($B327,'NIS NAAM GEMEENTE'!$A$2:$B$319, 2, FALSE)</f>
        <v>Drogenbos</v>
      </c>
      <c r="D327" s="1">
        <v>163.33000000000001</v>
      </c>
      <c r="E327" s="1">
        <v>178.71</v>
      </c>
      <c r="F327" s="1">
        <v>188.52</v>
      </c>
      <c r="G327" s="1">
        <v>202.9</v>
      </c>
      <c r="H327" s="1">
        <v>210.44</v>
      </c>
      <c r="I327" s="1">
        <v>215.17</v>
      </c>
      <c r="J327" s="1">
        <v>223.28</v>
      </c>
      <c r="K327" s="1">
        <v>200.25</v>
      </c>
      <c r="L327" s="1">
        <v>209.36</v>
      </c>
      <c r="M327" s="1">
        <v>221.55</v>
      </c>
      <c r="N327" s="1">
        <v>211.82</v>
      </c>
      <c r="O327" s="1">
        <v>203.81073825503356</v>
      </c>
      <c r="P327" s="1">
        <v>200.41389261744968</v>
      </c>
      <c r="Q327" s="1">
        <v>192.48791946308725</v>
      </c>
      <c r="R327" s="1">
        <v>183.42966442953019</v>
      </c>
      <c r="S327" s="1">
        <v>176.63597315436243</v>
      </c>
      <c r="T327" s="1">
        <v>168.71</v>
      </c>
      <c r="U327" s="1">
        <v>168.71</v>
      </c>
      <c r="V327" s="1">
        <v>168.71</v>
      </c>
      <c r="W327" s="1">
        <v>167.57771812080537</v>
      </c>
      <c r="X327" s="1">
        <v>170.97456375838925</v>
      </c>
      <c r="Y327" s="1">
        <v>172.10684563758389</v>
      </c>
      <c r="Z327" s="1">
        <v>170.97456375838925</v>
      </c>
    </row>
    <row r="328" spans="1:26" x14ac:dyDescent="0.3">
      <c r="A328" t="s">
        <v>63</v>
      </c>
      <c r="B328" s="1">
        <v>23098</v>
      </c>
      <c r="C328" s="1" t="str">
        <f>VLOOKUP($B328,'NIS NAAM GEMEENTE'!$A$2:$B$319, 2, FALSE)</f>
        <v>Drogenbos</v>
      </c>
      <c r="D328" s="1">
        <v>269</v>
      </c>
      <c r="E328" s="1">
        <v>277</v>
      </c>
      <c r="F328" s="1">
        <v>272</v>
      </c>
      <c r="G328" s="1">
        <v>284</v>
      </c>
      <c r="H328" s="1">
        <v>288</v>
      </c>
      <c r="I328" s="1">
        <v>287</v>
      </c>
      <c r="J328" s="1">
        <v>276</v>
      </c>
      <c r="K328" s="1">
        <v>292</v>
      </c>
      <c r="L328" s="1">
        <v>292</v>
      </c>
      <c r="M328" s="1">
        <v>288</v>
      </c>
      <c r="N328" s="1">
        <v>295</v>
      </c>
      <c r="O328" s="1">
        <v>308</v>
      </c>
      <c r="P328" s="1">
        <v>315</v>
      </c>
      <c r="Q328" s="1">
        <v>317</v>
      </c>
      <c r="R328" s="1">
        <v>324</v>
      </c>
      <c r="S328" s="1">
        <v>323</v>
      </c>
      <c r="T328" s="1">
        <v>320</v>
      </c>
      <c r="U328" s="1">
        <v>308</v>
      </c>
      <c r="V328" s="1">
        <v>299</v>
      </c>
      <c r="W328" s="1">
        <v>292</v>
      </c>
      <c r="X328" s="1">
        <v>282</v>
      </c>
      <c r="Y328" s="1">
        <v>275</v>
      </c>
      <c r="Z328">
        <v>270</v>
      </c>
    </row>
    <row r="329" spans="1:26" x14ac:dyDescent="0.3">
      <c r="A329" t="s">
        <v>64</v>
      </c>
      <c r="B329" s="1">
        <v>23098</v>
      </c>
      <c r="C329" s="1" t="str">
        <f>VLOOKUP($B329,'NIS NAAM GEMEENTE'!$A$2:$B$319, 2, FALSE)</f>
        <v>Drogenbos</v>
      </c>
      <c r="D329" s="1">
        <v>432.33000000000004</v>
      </c>
      <c r="E329" s="1">
        <v>455.71000000000004</v>
      </c>
      <c r="F329" s="1">
        <v>460.52</v>
      </c>
      <c r="G329" s="1">
        <v>486.9</v>
      </c>
      <c r="H329" s="1">
        <v>498.44</v>
      </c>
      <c r="I329" s="1">
        <v>502.16999999999996</v>
      </c>
      <c r="J329" s="1">
        <v>499.28</v>
      </c>
      <c r="K329" s="1">
        <v>492.25</v>
      </c>
      <c r="L329" s="1">
        <v>501.36</v>
      </c>
      <c r="M329" s="1">
        <v>509.55</v>
      </c>
      <c r="N329" s="1">
        <v>506.82</v>
      </c>
      <c r="O329" s="1">
        <v>511.81073825503358</v>
      </c>
      <c r="P329" s="1">
        <v>515.41389261744962</v>
      </c>
      <c r="Q329" s="1">
        <v>509.48791946308722</v>
      </c>
      <c r="R329" s="1">
        <v>507.42966442953019</v>
      </c>
      <c r="S329" s="1">
        <v>499.63597315436243</v>
      </c>
      <c r="T329" s="1">
        <v>488.71000000000004</v>
      </c>
      <c r="U329" s="1">
        <v>476.71000000000004</v>
      </c>
      <c r="V329" s="1">
        <v>467.71000000000004</v>
      </c>
      <c r="W329" s="1">
        <v>459.57771812080534</v>
      </c>
      <c r="X329" s="1">
        <v>452.97456375838925</v>
      </c>
      <c r="Y329" s="1">
        <v>447.10684563758389</v>
      </c>
      <c r="Z329" s="1">
        <v>440.97456375838925</v>
      </c>
    </row>
    <row r="330" spans="1:26" x14ac:dyDescent="0.3">
      <c r="A330" t="s">
        <v>65</v>
      </c>
      <c r="B330">
        <v>23098</v>
      </c>
      <c r="C330" s="1" t="str">
        <f>VLOOKUP($B330,'NIS NAAM GEMEENTE'!$A$2:$B$319, 2, FALSE)</f>
        <v>Drogenbos</v>
      </c>
      <c r="D330" s="1">
        <v>520</v>
      </c>
      <c r="E330" s="1">
        <v>520</v>
      </c>
      <c r="F330" s="1">
        <v>520</v>
      </c>
      <c r="G330" s="1">
        <v>520</v>
      </c>
      <c r="H330" s="1">
        <v>520</v>
      </c>
      <c r="I330" s="1">
        <v>520</v>
      </c>
      <c r="J330" s="1">
        <v>520</v>
      </c>
      <c r="K330" s="1">
        <v>520</v>
      </c>
      <c r="L330" s="1">
        <v>520</v>
      </c>
      <c r="M330" s="1">
        <v>520</v>
      </c>
      <c r="N330" s="1">
        <v>520</v>
      </c>
      <c r="O330" s="1">
        <v>520</v>
      </c>
      <c r="P330" s="1">
        <v>520</v>
      </c>
      <c r="Q330" s="1">
        <v>520</v>
      </c>
      <c r="R330" s="1">
        <v>520</v>
      </c>
      <c r="S330" s="1">
        <v>520</v>
      </c>
      <c r="T330" s="1">
        <v>520</v>
      </c>
      <c r="U330" s="1">
        <v>520</v>
      </c>
      <c r="V330" s="1">
        <v>520</v>
      </c>
      <c r="W330" s="1">
        <v>520</v>
      </c>
      <c r="X330" s="1">
        <v>520</v>
      </c>
      <c r="Y330" s="1">
        <v>520</v>
      </c>
      <c r="Z330" s="1">
        <v>520</v>
      </c>
    </row>
    <row r="331" spans="1:26" x14ac:dyDescent="0.3">
      <c r="A331" t="s">
        <v>66</v>
      </c>
      <c r="B331">
        <v>23098</v>
      </c>
      <c r="C331" s="1" t="str">
        <f>VLOOKUP($B331,'NIS NAAM GEMEENTE'!$A$2:$B$319, 2, FALSE)</f>
        <v>Drogenbos</v>
      </c>
      <c r="D331" s="1">
        <v>442</v>
      </c>
      <c r="E331" s="1">
        <v>442</v>
      </c>
      <c r="F331" s="1">
        <v>442</v>
      </c>
      <c r="G331" s="1">
        <v>442</v>
      </c>
      <c r="H331" s="1">
        <v>442</v>
      </c>
      <c r="I331" s="1">
        <v>442</v>
      </c>
      <c r="J331" s="1">
        <v>442</v>
      </c>
      <c r="K331" s="1">
        <v>442</v>
      </c>
      <c r="L331" s="1">
        <v>442</v>
      </c>
      <c r="M331" s="1">
        <v>442</v>
      </c>
      <c r="N331" s="1">
        <v>442</v>
      </c>
      <c r="O331" s="1">
        <v>442</v>
      </c>
      <c r="P331" s="1">
        <v>442</v>
      </c>
      <c r="Q331" s="1">
        <v>442</v>
      </c>
      <c r="R331" s="1">
        <v>442</v>
      </c>
      <c r="S331" s="1">
        <v>442</v>
      </c>
      <c r="T331" s="1">
        <v>442</v>
      </c>
      <c r="U331" s="1">
        <v>442</v>
      </c>
      <c r="V331" s="1">
        <v>442</v>
      </c>
      <c r="W331" s="1">
        <v>442</v>
      </c>
      <c r="X331" s="1">
        <v>442</v>
      </c>
      <c r="Y331" s="1">
        <v>442</v>
      </c>
      <c r="Z331" s="1">
        <v>442</v>
      </c>
    </row>
    <row r="332" spans="1:26" x14ac:dyDescent="0.3">
      <c r="A332" t="s">
        <v>62</v>
      </c>
      <c r="B332" s="1">
        <v>12009</v>
      </c>
      <c r="C332" s="1" t="str">
        <f>VLOOKUP($B332,'NIS NAAM GEMEENTE'!$A$2:$B$319, 2, FALSE)</f>
        <v>Duffel</v>
      </c>
      <c r="D332" s="1">
        <v>751.52</v>
      </c>
      <c r="E332" s="1">
        <v>771.14</v>
      </c>
      <c r="F332" s="1">
        <v>795.33</v>
      </c>
      <c r="G332" s="1">
        <v>807.22</v>
      </c>
      <c r="H332" s="1">
        <v>826.87</v>
      </c>
      <c r="I332" s="1">
        <v>797.19</v>
      </c>
      <c r="J332" s="1">
        <v>770.56999999999994</v>
      </c>
      <c r="K332" s="1">
        <v>739.08</v>
      </c>
      <c r="L332" s="1">
        <v>708.43</v>
      </c>
      <c r="M332" s="1">
        <v>696.81</v>
      </c>
      <c r="N332" s="1">
        <v>614.1</v>
      </c>
      <c r="O332" s="1">
        <v>594.12377398720685</v>
      </c>
      <c r="P332" s="1">
        <v>566.36098081023454</v>
      </c>
      <c r="Q332" s="1">
        <v>533.04562899786777</v>
      </c>
      <c r="R332" s="1">
        <v>527.4930703624733</v>
      </c>
      <c r="S332" s="1">
        <v>506.39334754797443</v>
      </c>
      <c r="T332" s="1">
        <v>513.05641791044775</v>
      </c>
      <c r="U332" s="1">
        <v>515.27744136460558</v>
      </c>
      <c r="V332" s="1">
        <v>520.83000000000004</v>
      </c>
      <c r="W332" s="1">
        <v>525.27204690831559</v>
      </c>
      <c r="X332" s="1">
        <v>526.3825586353945</v>
      </c>
      <c r="Y332" s="1">
        <v>538.59818763326223</v>
      </c>
      <c r="Z332" s="1">
        <v>548.59279317697224</v>
      </c>
    </row>
    <row r="333" spans="1:26" x14ac:dyDescent="0.3">
      <c r="A333" t="s">
        <v>63</v>
      </c>
      <c r="B333" s="1">
        <v>12009</v>
      </c>
      <c r="C333" s="1" t="str">
        <f>VLOOKUP($B333,'NIS NAAM GEMEENTE'!$A$2:$B$319, 2, FALSE)</f>
        <v>Duffel</v>
      </c>
      <c r="D333" s="1">
        <v>986</v>
      </c>
      <c r="E333" s="1">
        <v>982</v>
      </c>
      <c r="F333" s="1">
        <v>1007</v>
      </c>
      <c r="G333" s="1">
        <v>991</v>
      </c>
      <c r="H333" s="1">
        <v>1043</v>
      </c>
      <c r="I333" s="1">
        <v>1073</v>
      </c>
      <c r="J333" s="1">
        <v>1133</v>
      </c>
      <c r="K333" s="1">
        <v>1170</v>
      </c>
      <c r="L333" s="1">
        <v>1191</v>
      </c>
      <c r="M333" s="1">
        <v>1210</v>
      </c>
      <c r="N333" s="1">
        <v>1195</v>
      </c>
      <c r="O333" s="1">
        <v>1153</v>
      </c>
      <c r="P333" s="1">
        <v>1093</v>
      </c>
      <c r="Q333" s="1">
        <v>1046</v>
      </c>
      <c r="R333" s="1">
        <v>984</v>
      </c>
      <c r="S333" s="1">
        <v>934</v>
      </c>
      <c r="T333" s="1">
        <v>868</v>
      </c>
      <c r="U333" s="1">
        <v>835</v>
      </c>
      <c r="V333" s="1">
        <v>812</v>
      </c>
      <c r="W333" s="1">
        <v>789</v>
      </c>
      <c r="X333" s="1">
        <v>788</v>
      </c>
      <c r="Y333" s="1">
        <v>773</v>
      </c>
      <c r="Z333">
        <v>782</v>
      </c>
    </row>
    <row r="334" spans="1:26" x14ac:dyDescent="0.3">
      <c r="A334" t="s">
        <v>64</v>
      </c>
      <c r="B334" s="1">
        <v>12009</v>
      </c>
      <c r="C334" s="1" t="str">
        <f>VLOOKUP($B334,'NIS NAAM GEMEENTE'!$A$2:$B$319, 2, FALSE)</f>
        <v>Duffel</v>
      </c>
      <c r="D334" s="1">
        <v>1737.52</v>
      </c>
      <c r="E334" s="1">
        <v>1753.1399999999999</v>
      </c>
      <c r="F334" s="1">
        <v>1802.33</v>
      </c>
      <c r="G334" s="1">
        <v>1798.22</v>
      </c>
      <c r="H334" s="1">
        <v>1869.87</v>
      </c>
      <c r="I334" s="1">
        <v>1870.19</v>
      </c>
      <c r="J334" s="1">
        <v>1903.57</v>
      </c>
      <c r="K334" s="1">
        <v>1909.08</v>
      </c>
      <c r="L334" s="1">
        <v>1899.4299999999998</v>
      </c>
      <c r="M334" s="1">
        <v>1906.81</v>
      </c>
      <c r="N334" s="1">
        <v>1809.1</v>
      </c>
      <c r="O334" s="1">
        <v>1747.1237739872067</v>
      </c>
      <c r="P334" s="1">
        <v>1659.3609808102347</v>
      </c>
      <c r="Q334" s="1">
        <v>1579.0456289978679</v>
      </c>
      <c r="R334" s="1">
        <v>1511.4930703624732</v>
      </c>
      <c r="S334" s="1">
        <v>1440.3933475479744</v>
      </c>
      <c r="T334" s="1">
        <v>1381.0564179104476</v>
      </c>
      <c r="U334" s="1">
        <v>1350.2774413646057</v>
      </c>
      <c r="V334" s="1">
        <v>1332.83</v>
      </c>
      <c r="W334" s="1">
        <v>1314.2720469083156</v>
      </c>
      <c r="X334" s="1">
        <v>1314.3825586353946</v>
      </c>
      <c r="Y334" s="1">
        <v>1311.5981876332621</v>
      </c>
      <c r="Z334" s="1">
        <v>1330.5927931769722</v>
      </c>
    </row>
    <row r="335" spans="1:26" x14ac:dyDescent="0.3">
      <c r="A335" t="s">
        <v>65</v>
      </c>
      <c r="B335">
        <v>12009</v>
      </c>
      <c r="C335" s="1" t="str">
        <f>VLOOKUP($B335,'NIS NAAM GEMEENTE'!$A$2:$B$319, 2, FALSE)</f>
        <v>Duffel</v>
      </c>
      <c r="D335" s="1">
        <v>2635</v>
      </c>
      <c r="E335" s="1">
        <v>2635</v>
      </c>
      <c r="F335" s="1">
        <v>2635</v>
      </c>
      <c r="G335" s="1">
        <v>2635</v>
      </c>
      <c r="H335" s="1">
        <v>2635</v>
      </c>
      <c r="I335" s="1">
        <v>2635</v>
      </c>
      <c r="J335" s="1">
        <v>2635</v>
      </c>
      <c r="K335" s="1">
        <v>2635</v>
      </c>
      <c r="L335" s="1">
        <v>2635</v>
      </c>
      <c r="M335" s="1">
        <v>2635</v>
      </c>
      <c r="N335" s="1">
        <v>2635</v>
      </c>
      <c r="O335" s="1">
        <v>2635</v>
      </c>
      <c r="P335" s="1">
        <v>2635</v>
      </c>
      <c r="Q335" s="1">
        <v>2635</v>
      </c>
      <c r="R335" s="1">
        <v>2635</v>
      </c>
      <c r="S335" s="1">
        <v>2635</v>
      </c>
      <c r="T335" s="1">
        <v>2635</v>
      </c>
      <c r="U335" s="1">
        <v>2635</v>
      </c>
      <c r="V335" s="1">
        <v>2635</v>
      </c>
      <c r="W335" s="1">
        <v>2635</v>
      </c>
      <c r="X335" s="1">
        <v>2635</v>
      </c>
      <c r="Y335" s="1">
        <v>2635</v>
      </c>
      <c r="Z335" s="1">
        <v>2635</v>
      </c>
    </row>
    <row r="336" spans="1:26" x14ac:dyDescent="0.3">
      <c r="A336" t="s">
        <v>66</v>
      </c>
      <c r="B336">
        <v>12009</v>
      </c>
      <c r="C336" s="1" t="str">
        <f>VLOOKUP($B336,'NIS NAAM GEMEENTE'!$A$2:$B$319, 2, FALSE)</f>
        <v>Duffel</v>
      </c>
      <c r="D336" s="1">
        <v>2239.75</v>
      </c>
      <c r="E336" s="1">
        <v>2239.75</v>
      </c>
      <c r="F336" s="1">
        <v>2239.75</v>
      </c>
      <c r="G336" s="1">
        <v>2239.75</v>
      </c>
      <c r="H336" s="1">
        <v>2239.75</v>
      </c>
      <c r="I336" s="1">
        <v>2239.75</v>
      </c>
      <c r="J336" s="1">
        <v>2239.75</v>
      </c>
      <c r="K336" s="1">
        <v>2239.75</v>
      </c>
      <c r="L336" s="1">
        <v>2239.75</v>
      </c>
      <c r="M336" s="1">
        <v>2239.75</v>
      </c>
      <c r="N336" s="1">
        <v>2239.75</v>
      </c>
      <c r="O336" s="1">
        <v>2239.75</v>
      </c>
      <c r="P336" s="1">
        <v>2239.75</v>
      </c>
      <c r="Q336" s="1">
        <v>2239.75</v>
      </c>
      <c r="R336" s="1">
        <v>2239.75</v>
      </c>
      <c r="S336" s="1">
        <v>2239.75</v>
      </c>
      <c r="T336" s="1">
        <v>2239.75</v>
      </c>
      <c r="U336" s="1">
        <v>2239.75</v>
      </c>
      <c r="V336" s="1">
        <v>2239.75</v>
      </c>
      <c r="W336" s="1">
        <v>2239.75</v>
      </c>
      <c r="X336" s="1">
        <v>2239.75</v>
      </c>
      <c r="Y336" s="1">
        <v>2239.75</v>
      </c>
      <c r="Z336" s="1">
        <v>2239.75</v>
      </c>
    </row>
    <row r="337" spans="1:26" x14ac:dyDescent="0.3">
      <c r="A337" t="s">
        <v>62</v>
      </c>
      <c r="B337" s="1">
        <v>11013</v>
      </c>
      <c r="C337" s="1" t="str">
        <f>VLOOKUP($B337,'NIS NAAM GEMEENTE'!$A$2:$B$319, 2, FALSE)</f>
        <v>Edegem</v>
      </c>
      <c r="D337" s="1">
        <v>822.06</v>
      </c>
      <c r="E337" s="1">
        <v>839.33</v>
      </c>
      <c r="F337" s="1">
        <v>920.28</v>
      </c>
      <c r="G337" s="1">
        <v>988.42</v>
      </c>
      <c r="H337" s="1">
        <v>989.09</v>
      </c>
      <c r="I337" s="1">
        <v>988.47</v>
      </c>
      <c r="J337" s="1">
        <v>1003.2</v>
      </c>
      <c r="K337" s="1">
        <v>1001.69</v>
      </c>
      <c r="L337" s="1">
        <v>988.55</v>
      </c>
      <c r="M337" s="1">
        <v>984.28</v>
      </c>
      <c r="N337" s="1">
        <v>988.74</v>
      </c>
      <c r="O337" s="1">
        <v>1017.8388741721855</v>
      </c>
      <c r="P337" s="1">
        <v>1016.7252649006623</v>
      </c>
      <c r="Q337" s="1">
        <v>1022.2933112582781</v>
      </c>
      <c r="R337" s="1">
        <v>1024.5205298013245</v>
      </c>
      <c r="S337" s="1">
        <v>986.65781456953641</v>
      </c>
      <c r="T337" s="1">
        <v>1010.0436092715232</v>
      </c>
      <c r="U337" s="1">
        <v>1005.5891721854305</v>
      </c>
      <c r="V337" s="1">
        <v>1008.93</v>
      </c>
      <c r="W337" s="1">
        <v>1018.9524834437086</v>
      </c>
      <c r="X337" s="1">
        <v>1013.3844370860927</v>
      </c>
      <c r="Y337" s="1">
        <v>1025.6341390728476</v>
      </c>
      <c r="Z337" s="1">
        <v>1034.5430132450331</v>
      </c>
    </row>
    <row r="338" spans="1:26" x14ac:dyDescent="0.3">
      <c r="A338" t="s">
        <v>63</v>
      </c>
      <c r="B338" s="1">
        <v>11013</v>
      </c>
      <c r="C338" s="1" t="str">
        <f>VLOOKUP($B338,'NIS NAAM GEMEENTE'!$A$2:$B$319, 2, FALSE)</f>
        <v>Edegem</v>
      </c>
      <c r="D338" s="1">
        <v>1456</v>
      </c>
      <c r="E338" s="1">
        <v>1437</v>
      </c>
      <c r="F338" s="1">
        <v>1408</v>
      </c>
      <c r="G338" s="1">
        <v>1474</v>
      </c>
      <c r="H338" s="1">
        <v>1514</v>
      </c>
      <c r="I338" s="1">
        <v>1556</v>
      </c>
      <c r="J338" s="1">
        <v>1577</v>
      </c>
      <c r="K338" s="1">
        <v>1628</v>
      </c>
      <c r="L338" s="1">
        <v>1662</v>
      </c>
      <c r="M338" s="1">
        <v>1752</v>
      </c>
      <c r="N338" s="1">
        <v>1759</v>
      </c>
      <c r="O338" s="1">
        <v>1768</v>
      </c>
      <c r="P338" s="1">
        <v>1754</v>
      </c>
      <c r="Q338" s="1">
        <v>1716</v>
      </c>
      <c r="R338" s="1">
        <v>1726</v>
      </c>
      <c r="S338" s="1">
        <v>1738</v>
      </c>
      <c r="T338" s="1">
        <v>1720</v>
      </c>
      <c r="U338" s="1">
        <v>1730</v>
      </c>
      <c r="V338" s="1">
        <v>1723</v>
      </c>
      <c r="W338" s="1">
        <v>1722</v>
      </c>
      <c r="X338" s="1">
        <v>1730</v>
      </c>
      <c r="Y338" s="1">
        <v>1708</v>
      </c>
      <c r="Z338">
        <v>1725</v>
      </c>
    </row>
    <row r="339" spans="1:26" x14ac:dyDescent="0.3">
      <c r="A339" t="s">
        <v>64</v>
      </c>
      <c r="B339" s="1">
        <v>11013</v>
      </c>
      <c r="C339" s="1" t="str">
        <f>VLOOKUP($B339,'NIS NAAM GEMEENTE'!$A$2:$B$319, 2, FALSE)</f>
        <v>Edegem</v>
      </c>
      <c r="D339" s="1">
        <v>2278.06</v>
      </c>
      <c r="E339" s="1">
        <v>2276.33</v>
      </c>
      <c r="F339" s="1">
        <v>2328.2799999999997</v>
      </c>
      <c r="G339" s="1">
        <v>2462.42</v>
      </c>
      <c r="H339" s="1">
        <v>2503.09</v>
      </c>
      <c r="I339" s="1">
        <v>2544.4700000000003</v>
      </c>
      <c r="J339" s="1">
        <v>2580.1999999999998</v>
      </c>
      <c r="K339" s="1">
        <v>2629.69</v>
      </c>
      <c r="L339" s="1">
        <v>2650.55</v>
      </c>
      <c r="M339" s="1">
        <v>2736.2799999999997</v>
      </c>
      <c r="N339" s="1">
        <v>2747.74</v>
      </c>
      <c r="O339" s="1">
        <v>2785.8388741721856</v>
      </c>
      <c r="P339" s="1">
        <v>2770.7252649006623</v>
      </c>
      <c r="Q339" s="1">
        <v>2738.2933112582782</v>
      </c>
      <c r="R339" s="1">
        <v>2750.5205298013243</v>
      </c>
      <c r="S339" s="1">
        <v>2724.6578145695366</v>
      </c>
      <c r="T339" s="1">
        <v>2730.0436092715231</v>
      </c>
      <c r="U339" s="1">
        <v>2735.5891721854305</v>
      </c>
      <c r="V339" s="1">
        <v>2731.93</v>
      </c>
      <c r="W339" s="1">
        <v>2740.9524834437088</v>
      </c>
      <c r="X339" s="1">
        <v>2743.3844370860925</v>
      </c>
      <c r="Y339" s="1">
        <v>2733.6341390728476</v>
      </c>
      <c r="Z339" s="1">
        <v>2759.5430132450329</v>
      </c>
    </row>
    <row r="340" spans="1:26" x14ac:dyDescent="0.3">
      <c r="A340" t="s">
        <v>65</v>
      </c>
      <c r="B340">
        <v>11013</v>
      </c>
      <c r="C340" s="1" t="str">
        <f>VLOOKUP($B340,'NIS NAAM GEMEENTE'!$A$2:$B$319, 2, FALSE)</f>
        <v>Edegem</v>
      </c>
      <c r="D340" s="1">
        <v>3196</v>
      </c>
      <c r="E340" s="1">
        <v>3196</v>
      </c>
      <c r="F340" s="1">
        <v>3196</v>
      </c>
      <c r="G340" s="1">
        <v>3196</v>
      </c>
      <c r="H340" s="1">
        <v>3196</v>
      </c>
      <c r="I340" s="1">
        <v>3196</v>
      </c>
      <c r="J340" s="1">
        <v>3196</v>
      </c>
      <c r="K340" s="1">
        <v>3196</v>
      </c>
      <c r="L340" s="1">
        <v>3196</v>
      </c>
      <c r="M340" s="1">
        <v>3196</v>
      </c>
      <c r="N340" s="1">
        <v>3196</v>
      </c>
      <c r="O340" s="1">
        <v>3196</v>
      </c>
      <c r="P340" s="1">
        <v>3196</v>
      </c>
      <c r="Q340" s="1">
        <v>3196</v>
      </c>
      <c r="R340" s="1">
        <v>3196</v>
      </c>
      <c r="S340" s="1">
        <v>3196</v>
      </c>
      <c r="T340" s="1">
        <v>3196</v>
      </c>
      <c r="U340" s="1">
        <v>3196</v>
      </c>
      <c r="V340" s="1">
        <v>3196</v>
      </c>
      <c r="W340" s="1">
        <v>3196</v>
      </c>
      <c r="X340" s="1">
        <v>3196</v>
      </c>
      <c r="Y340" s="1">
        <v>3196</v>
      </c>
      <c r="Z340" s="1">
        <v>3196</v>
      </c>
    </row>
    <row r="341" spans="1:26" x14ac:dyDescent="0.3">
      <c r="A341" t="s">
        <v>66</v>
      </c>
      <c r="B341">
        <v>11013</v>
      </c>
      <c r="C341" s="1" t="str">
        <f>VLOOKUP($B341,'NIS NAAM GEMEENTE'!$A$2:$B$319, 2, FALSE)</f>
        <v>Edegem</v>
      </c>
      <c r="D341" s="1">
        <v>2716.6</v>
      </c>
      <c r="E341" s="1">
        <v>2716.6</v>
      </c>
      <c r="F341" s="1">
        <v>2716.6</v>
      </c>
      <c r="G341" s="1">
        <v>2716.6</v>
      </c>
      <c r="H341" s="1">
        <v>2716.6</v>
      </c>
      <c r="I341" s="1">
        <v>2716.6</v>
      </c>
      <c r="J341" s="1">
        <v>2716.6</v>
      </c>
      <c r="K341" s="1">
        <v>2716.6</v>
      </c>
      <c r="L341" s="1">
        <v>2716.6</v>
      </c>
      <c r="M341" s="1">
        <v>2716.6</v>
      </c>
      <c r="N341" s="1">
        <v>2716.6</v>
      </c>
      <c r="O341" s="1">
        <v>2716.6</v>
      </c>
      <c r="P341" s="1">
        <v>2716.6</v>
      </c>
      <c r="Q341" s="1">
        <v>2716.6</v>
      </c>
      <c r="R341" s="1">
        <v>2716.6</v>
      </c>
      <c r="S341" s="1">
        <v>2716.6</v>
      </c>
      <c r="T341" s="1">
        <v>2716.6</v>
      </c>
      <c r="U341" s="1">
        <v>2716.6</v>
      </c>
      <c r="V341" s="1">
        <v>2716.6</v>
      </c>
      <c r="W341" s="1">
        <v>2716.6</v>
      </c>
      <c r="X341" s="1">
        <v>2716.6</v>
      </c>
      <c r="Y341" s="1">
        <v>2716.6</v>
      </c>
      <c r="Z341" s="1">
        <v>2716.6</v>
      </c>
    </row>
    <row r="342" spans="1:26" x14ac:dyDescent="0.3">
      <c r="A342" t="s">
        <v>62</v>
      </c>
      <c r="B342" s="1">
        <v>43005</v>
      </c>
      <c r="C342" s="1" t="str">
        <f>VLOOKUP($B342,'NIS NAAM GEMEENTE'!$A$2:$B$319, 2, FALSE)</f>
        <v>Eeklo</v>
      </c>
      <c r="D342" s="1">
        <v>927.63</v>
      </c>
      <c r="E342" s="1">
        <v>917.25</v>
      </c>
      <c r="F342" s="1">
        <v>885.55</v>
      </c>
      <c r="G342" s="1">
        <v>895.06</v>
      </c>
      <c r="H342" s="1">
        <v>913.79</v>
      </c>
      <c r="I342" s="1">
        <v>913.33</v>
      </c>
      <c r="J342" s="1">
        <v>897.95</v>
      </c>
      <c r="K342" s="1">
        <v>869.41</v>
      </c>
      <c r="L342" s="1">
        <v>806.11</v>
      </c>
      <c r="M342" s="1">
        <v>834.3</v>
      </c>
      <c r="N342" s="1">
        <v>863.3</v>
      </c>
      <c r="O342" s="1">
        <v>878.8699354838709</v>
      </c>
      <c r="P342" s="1">
        <v>876.65894193548388</v>
      </c>
      <c r="Q342" s="1">
        <v>858.97099354838713</v>
      </c>
      <c r="R342" s="1">
        <v>863.39298064516129</v>
      </c>
      <c r="S342" s="1">
        <v>865.60397419354842</v>
      </c>
      <c r="T342" s="1">
        <v>875.55344516129026</v>
      </c>
      <c r="U342" s="1">
        <v>868.92046451612896</v>
      </c>
      <c r="V342" s="1">
        <v>856.76</v>
      </c>
      <c r="W342" s="1">
        <v>854.54900645161285</v>
      </c>
      <c r="X342" s="1">
        <v>868.92046451612896</v>
      </c>
      <c r="Y342" s="1">
        <v>885.5029161290322</v>
      </c>
      <c r="Z342" s="1">
        <v>898.76887741935479</v>
      </c>
    </row>
    <row r="343" spans="1:26" x14ac:dyDescent="0.3">
      <c r="A343" t="s">
        <v>63</v>
      </c>
      <c r="B343" s="1">
        <v>43005</v>
      </c>
      <c r="C343" s="1" t="str">
        <f>VLOOKUP($B343,'NIS NAAM GEMEENTE'!$A$2:$B$319, 2, FALSE)</f>
        <v>Eeklo</v>
      </c>
      <c r="D343" s="1">
        <v>1142</v>
      </c>
      <c r="E343" s="1">
        <v>1152</v>
      </c>
      <c r="F343" s="1">
        <v>1190</v>
      </c>
      <c r="G343" s="1">
        <v>1230</v>
      </c>
      <c r="H343" s="1">
        <v>1235</v>
      </c>
      <c r="I343" s="1">
        <v>1266</v>
      </c>
      <c r="J343" s="1">
        <v>1298</v>
      </c>
      <c r="K343" s="1">
        <v>1321</v>
      </c>
      <c r="L343" s="1">
        <v>1322</v>
      </c>
      <c r="M343" s="1">
        <v>1305</v>
      </c>
      <c r="N343" s="1">
        <v>1302</v>
      </c>
      <c r="O343" s="1">
        <v>1317</v>
      </c>
      <c r="P343" s="1">
        <v>1299</v>
      </c>
      <c r="Q343" s="1">
        <v>1294</v>
      </c>
      <c r="R343" s="1">
        <v>1272</v>
      </c>
      <c r="S343" s="1">
        <v>1271</v>
      </c>
      <c r="T343" s="1">
        <v>1260</v>
      </c>
      <c r="U343" s="1">
        <v>1264</v>
      </c>
      <c r="V343" s="1">
        <v>1274</v>
      </c>
      <c r="W343" s="1">
        <v>1267</v>
      </c>
      <c r="X343" s="1">
        <v>1249</v>
      </c>
      <c r="Y343" s="1">
        <v>1241</v>
      </c>
      <c r="Z343">
        <v>1249</v>
      </c>
    </row>
    <row r="344" spans="1:26" x14ac:dyDescent="0.3">
      <c r="A344" t="s">
        <v>64</v>
      </c>
      <c r="B344" s="1">
        <v>43005</v>
      </c>
      <c r="C344" s="1" t="str">
        <f>VLOOKUP($B344,'NIS NAAM GEMEENTE'!$A$2:$B$319, 2, FALSE)</f>
        <v>Eeklo</v>
      </c>
      <c r="D344" s="1">
        <v>2069.63</v>
      </c>
      <c r="E344" s="1">
        <v>2069.25</v>
      </c>
      <c r="F344" s="1">
        <v>2075.5500000000002</v>
      </c>
      <c r="G344" s="1">
        <v>2125.06</v>
      </c>
      <c r="H344" s="1">
        <v>2148.79</v>
      </c>
      <c r="I344" s="1">
        <v>2179.33</v>
      </c>
      <c r="J344" s="1">
        <v>2195.9499999999998</v>
      </c>
      <c r="K344" s="1">
        <v>2190.41</v>
      </c>
      <c r="L344" s="1">
        <v>2128.11</v>
      </c>
      <c r="M344" s="1">
        <v>2139.3000000000002</v>
      </c>
      <c r="N344" s="1">
        <v>2165.3000000000002</v>
      </c>
      <c r="O344" s="1">
        <v>2195.8699354838709</v>
      </c>
      <c r="P344" s="1">
        <v>2175.6589419354841</v>
      </c>
      <c r="Q344" s="1">
        <v>2152.970993548387</v>
      </c>
      <c r="R344" s="1">
        <v>2135.3929806451615</v>
      </c>
      <c r="S344" s="1">
        <v>2136.6039741935483</v>
      </c>
      <c r="T344" s="1">
        <v>2135.5534451612903</v>
      </c>
      <c r="U344" s="1">
        <v>2132.920464516129</v>
      </c>
      <c r="V344" s="1">
        <v>2130.7600000000002</v>
      </c>
      <c r="W344" s="1">
        <v>2121.549006451613</v>
      </c>
      <c r="X344" s="1">
        <v>2117.920464516129</v>
      </c>
      <c r="Y344" s="1">
        <v>2126.5029161290322</v>
      </c>
      <c r="Z344" s="1">
        <v>2147.7688774193548</v>
      </c>
    </row>
    <row r="345" spans="1:26" x14ac:dyDescent="0.3">
      <c r="A345" t="s">
        <v>65</v>
      </c>
      <c r="B345">
        <v>43005</v>
      </c>
      <c r="C345" s="1" t="str">
        <f>VLOOKUP($B345,'NIS NAAM GEMEENTE'!$A$2:$B$319, 2, FALSE)</f>
        <v>Eeklo</v>
      </c>
      <c r="D345" s="1">
        <v>2853</v>
      </c>
      <c r="E345" s="1">
        <v>2853</v>
      </c>
      <c r="F345" s="1">
        <v>2853</v>
      </c>
      <c r="G345" s="1">
        <v>2853</v>
      </c>
      <c r="H345" s="1">
        <v>2853</v>
      </c>
      <c r="I345" s="1">
        <v>2853</v>
      </c>
      <c r="J345" s="1">
        <v>2853</v>
      </c>
      <c r="K345" s="1">
        <v>2853</v>
      </c>
      <c r="L345" s="1">
        <v>2853</v>
      </c>
      <c r="M345" s="1">
        <v>2853</v>
      </c>
      <c r="N345" s="1">
        <v>2853</v>
      </c>
      <c r="O345" s="1">
        <v>2853</v>
      </c>
      <c r="P345" s="1">
        <v>2853</v>
      </c>
      <c r="Q345" s="1">
        <v>2853</v>
      </c>
      <c r="R345" s="1">
        <v>2853</v>
      </c>
      <c r="S345" s="1">
        <v>2853</v>
      </c>
      <c r="T345" s="1">
        <v>2853</v>
      </c>
      <c r="U345" s="1">
        <v>2853</v>
      </c>
      <c r="V345" s="1">
        <v>2853</v>
      </c>
      <c r="W345" s="1">
        <v>2853</v>
      </c>
      <c r="X345" s="1">
        <v>2853</v>
      </c>
      <c r="Y345" s="1">
        <v>2853</v>
      </c>
      <c r="Z345" s="1">
        <v>2853</v>
      </c>
    </row>
    <row r="346" spans="1:26" x14ac:dyDescent="0.3">
      <c r="A346" t="s">
        <v>66</v>
      </c>
      <c r="B346">
        <v>43005</v>
      </c>
      <c r="C346" s="1" t="str">
        <f>VLOOKUP($B346,'NIS NAAM GEMEENTE'!$A$2:$B$319, 2, FALSE)</f>
        <v>Eeklo</v>
      </c>
      <c r="D346" s="1">
        <v>2425.0500000000002</v>
      </c>
      <c r="E346" s="1">
        <v>2425.0500000000002</v>
      </c>
      <c r="F346" s="1">
        <v>2425.0500000000002</v>
      </c>
      <c r="G346" s="1">
        <v>2425.0500000000002</v>
      </c>
      <c r="H346" s="1">
        <v>2425.0500000000002</v>
      </c>
      <c r="I346" s="1">
        <v>2425.0500000000002</v>
      </c>
      <c r="J346" s="1">
        <v>2425.0500000000002</v>
      </c>
      <c r="K346" s="1">
        <v>2425.0500000000002</v>
      </c>
      <c r="L346" s="1">
        <v>2425.0500000000002</v>
      </c>
      <c r="M346" s="1">
        <v>2425.0500000000002</v>
      </c>
      <c r="N346" s="1">
        <v>2425.0500000000002</v>
      </c>
      <c r="O346" s="1">
        <v>2425.0500000000002</v>
      </c>
      <c r="P346" s="1">
        <v>2425.0500000000002</v>
      </c>
      <c r="Q346" s="1">
        <v>2425.0500000000002</v>
      </c>
      <c r="R346" s="1">
        <v>2425.0500000000002</v>
      </c>
      <c r="S346" s="1">
        <v>2425.0500000000002</v>
      </c>
      <c r="T346" s="1">
        <v>2425.0500000000002</v>
      </c>
      <c r="U346" s="1">
        <v>2425.0500000000002</v>
      </c>
      <c r="V346" s="1">
        <v>2425.0500000000002</v>
      </c>
      <c r="W346" s="1">
        <v>2425.0500000000002</v>
      </c>
      <c r="X346" s="1">
        <v>2425.0500000000002</v>
      </c>
      <c r="Y346" s="1">
        <v>2425.0500000000002</v>
      </c>
      <c r="Z346" s="1">
        <v>2425.0500000000002</v>
      </c>
    </row>
    <row r="347" spans="1:26" x14ac:dyDescent="0.3">
      <c r="A347" t="s">
        <v>62</v>
      </c>
      <c r="B347" s="1">
        <v>21009</v>
      </c>
      <c r="C347" s="1" t="str">
        <f>VLOOKUP($B347,'NIS NAAM GEMEENTE'!$A$2:$B$319, 2, FALSE)</f>
        <v>Elsene</v>
      </c>
      <c r="D347" s="1">
        <v>298.2</v>
      </c>
      <c r="E347" s="1">
        <v>302.27999999999997</v>
      </c>
      <c r="F347" s="1">
        <v>300.58</v>
      </c>
      <c r="G347" s="1">
        <v>300.39</v>
      </c>
      <c r="H347" s="1">
        <v>289.93</v>
      </c>
      <c r="I347" s="1">
        <v>280.47000000000003</v>
      </c>
      <c r="J347" s="1">
        <v>301.2</v>
      </c>
      <c r="K347" s="1">
        <v>285.08999999999997</v>
      </c>
      <c r="L347" s="1">
        <v>285.47000000000003</v>
      </c>
      <c r="M347" s="1">
        <v>284.93</v>
      </c>
      <c r="N347" s="1">
        <v>314.39</v>
      </c>
      <c r="O347" s="1">
        <v>313.26870588235295</v>
      </c>
      <c r="P347" s="1">
        <v>314.37176470588236</v>
      </c>
      <c r="Q347" s="1">
        <v>303.34117647058827</v>
      </c>
      <c r="R347" s="1">
        <v>294.51670588235294</v>
      </c>
      <c r="S347" s="1">
        <v>286.79529411764707</v>
      </c>
      <c r="T347" s="1">
        <v>282.38305882352944</v>
      </c>
      <c r="U347" s="1">
        <v>282.38305882352944</v>
      </c>
      <c r="V347" s="1">
        <v>281.27999999999997</v>
      </c>
      <c r="W347" s="1">
        <v>281.27999999999997</v>
      </c>
      <c r="X347" s="1">
        <v>280.17694117647056</v>
      </c>
      <c r="Y347" s="1">
        <v>280.17694117647056</v>
      </c>
      <c r="Z347" s="1">
        <v>281.27999999999997</v>
      </c>
    </row>
    <row r="348" spans="1:26" x14ac:dyDescent="0.3">
      <c r="A348" t="s">
        <v>63</v>
      </c>
      <c r="B348" s="1">
        <v>21009</v>
      </c>
      <c r="C348" s="1" t="str">
        <f>VLOOKUP($B348,'NIS NAAM GEMEENTE'!$A$2:$B$319, 2, FALSE)</f>
        <v>Elsene</v>
      </c>
      <c r="D348" s="1">
        <v>234</v>
      </c>
      <c r="E348" s="1">
        <v>236</v>
      </c>
      <c r="F348" s="1">
        <v>250</v>
      </c>
      <c r="G348" s="1">
        <v>255</v>
      </c>
      <c r="H348" s="1">
        <v>254</v>
      </c>
      <c r="I348" s="1">
        <v>264</v>
      </c>
      <c r="J348" s="1">
        <v>258</v>
      </c>
      <c r="K348" s="1">
        <v>249</v>
      </c>
      <c r="L348" s="1">
        <v>246</v>
      </c>
      <c r="M348" s="1">
        <v>238</v>
      </c>
      <c r="N348" s="1">
        <v>245</v>
      </c>
      <c r="O348" s="1">
        <v>251</v>
      </c>
      <c r="P348" s="1">
        <v>255</v>
      </c>
      <c r="Q348" s="1">
        <v>258</v>
      </c>
      <c r="R348" s="1">
        <v>264</v>
      </c>
      <c r="S348" s="1">
        <v>265</v>
      </c>
      <c r="T348" s="1">
        <v>266</v>
      </c>
      <c r="U348" s="1">
        <v>262</v>
      </c>
      <c r="V348" s="1">
        <v>259</v>
      </c>
      <c r="W348" s="1">
        <v>253</v>
      </c>
      <c r="X348" s="1">
        <v>250</v>
      </c>
      <c r="Y348" s="1">
        <v>246</v>
      </c>
      <c r="Z348">
        <v>243</v>
      </c>
    </row>
    <row r="349" spans="1:26" x14ac:dyDescent="0.3">
      <c r="A349" t="s">
        <v>64</v>
      </c>
      <c r="B349" s="1">
        <v>21009</v>
      </c>
      <c r="C349" s="1" t="str">
        <f>VLOOKUP($B349,'NIS NAAM GEMEENTE'!$A$2:$B$319, 2, FALSE)</f>
        <v>Elsene</v>
      </c>
      <c r="D349" s="1">
        <v>532.20000000000005</v>
      </c>
      <c r="E349" s="1">
        <v>538.28</v>
      </c>
      <c r="F349" s="1">
        <v>550.57999999999993</v>
      </c>
      <c r="G349" s="1">
        <v>555.39</v>
      </c>
      <c r="H349" s="1">
        <v>543.93000000000006</v>
      </c>
      <c r="I349" s="1">
        <v>544.47</v>
      </c>
      <c r="J349" s="1">
        <v>559.20000000000005</v>
      </c>
      <c r="K349" s="1">
        <v>534.08999999999992</v>
      </c>
      <c r="L349" s="1">
        <v>531.47</v>
      </c>
      <c r="M349" s="1">
        <v>522.93000000000006</v>
      </c>
      <c r="N349" s="1">
        <v>559.39</v>
      </c>
      <c r="O349" s="1">
        <v>564.26870588235295</v>
      </c>
      <c r="P349" s="1">
        <v>569.37176470588236</v>
      </c>
      <c r="Q349" s="1">
        <v>561.34117647058827</v>
      </c>
      <c r="R349" s="1">
        <v>558.51670588235288</v>
      </c>
      <c r="S349" s="1">
        <v>551.79529411764702</v>
      </c>
      <c r="T349" s="1">
        <v>548.38305882352938</v>
      </c>
      <c r="U349" s="1">
        <v>544.38305882352938</v>
      </c>
      <c r="V349" s="1">
        <v>540.28</v>
      </c>
      <c r="W349" s="1">
        <v>534.28</v>
      </c>
      <c r="X349" s="1">
        <v>530.17694117647056</v>
      </c>
      <c r="Y349" s="1">
        <v>526.17694117647056</v>
      </c>
      <c r="Z349" s="1">
        <v>524.28</v>
      </c>
    </row>
    <row r="350" spans="1:26" x14ac:dyDescent="0.3">
      <c r="A350" t="s">
        <v>65</v>
      </c>
      <c r="B350">
        <v>21009</v>
      </c>
      <c r="C350" s="1" t="str">
        <f>VLOOKUP($B350,'NIS NAAM GEMEENTE'!$A$2:$B$319, 2, FALSE)</f>
        <v>Elsene</v>
      </c>
      <c r="D350" s="1">
        <v>608</v>
      </c>
      <c r="E350" s="1">
        <v>608</v>
      </c>
      <c r="F350" s="1">
        <v>608</v>
      </c>
      <c r="G350" s="1">
        <v>608</v>
      </c>
      <c r="H350" s="1">
        <v>608</v>
      </c>
      <c r="I350" s="1">
        <v>608</v>
      </c>
      <c r="J350" s="1">
        <v>608</v>
      </c>
      <c r="K350" s="1">
        <v>608</v>
      </c>
      <c r="L350" s="1">
        <v>608</v>
      </c>
      <c r="M350" s="1">
        <v>608</v>
      </c>
      <c r="N350" s="1">
        <v>608</v>
      </c>
      <c r="O350" s="1">
        <v>608</v>
      </c>
      <c r="P350" s="1">
        <v>608</v>
      </c>
      <c r="Q350" s="1">
        <v>608</v>
      </c>
      <c r="R350" s="1">
        <v>608</v>
      </c>
      <c r="S350" s="1">
        <v>608</v>
      </c>
      <c r="T350" s="1">
        <v>608</v>
      </c>
      <c r="U350" s="1">
        <v>608</v>
      </c>
      <c r="V350" s="1">
        <v>608</v>
      </c>
      <c r="W350" s="1">
        <v>608</v>
      </c>
      <c r="X350" s="1">
        <v>608</v>
      </c>
      <c r="Y350" s="1">
        <v>608</v>
      </c>
      <c r="Z350" s="1">
        <v>608</v>
      </c>
    </row>
    <row r="351" spans="1:26" x14ac:dyDescent="0.3">
      <c r="A351" t="s">
        <v>66</v>
      </c>
      <c r="B351">
        <v>21009</v>
      </c>
      <c r="C351" s="1" t="str">
        <f>VLOOKUP($B351,'NIS NAAM GEMEENTE'!$A$2:$B$319, 2, FALSE)</f>
        <v>Elsene</v>
      </c>
      <c r="D351" s="1">
        <v>516.79999999999995</v>
      </c>
      <c r="E351" s="1">
        <v>516.79999999999995</v>
      </c>
      <c r="F351" s="1">
        <v>516.79999999999995</v>
      </c>
      <c r="G351" s="1">
        <v>516.79999999999995</v>
      </c>
      <c r="H351" s="1">
        <v>516.79999999999995</v>
      </c>
      <c r="I351" s="1">
        <v>516.79999999999995</v>
      </c>
      <c r="J351" s="1">
        <v>516.79999999999995</v>
      </c>
      <c r="K351" s="1">
        <v>516.79999999999995</v>
      </c>
      <c r="L351" s="1">
        <v>516.79999999999995</v>
      </c>
      <c r="M351" s="1">
        <v>516.79999999999995</v>
      </c>
      <c r="N351" s="1">
        <v>516.79999999999995</v>
      </c>
      <c r="O351" s="1">
        <v>516.79999999999995</v>
      </c>
      <c r="P351" s="1">
        <v>516.79999999999995</v>
      </c>
      <c r="Q351" s="1">
        <v>516.79999999999995</v>
      </c>
      <c r="R351" s="1">
        <v>516.79999999999995</v>
      </c>
      <c r="S351" s="1">
        <v>516.79999999999995</v>
      </c>
      <c r="T351" s="1">
        <v>516.79999999999995</v>
      </c>
      <c r="U351" s="1">
        <v>516.79999999999995</v>
      </c>
      <c r="V351" s="1">
        <v>516.79999999999995</v>
      </c>
      <c r="W351" s="1">
        <v>516.79999999999995</v>
      </c>
      <c r="X351" s="1">
        <v>516.79999999999995</v>
      </c>
      <c r="Y351" s="1">
        <v>516.79999999999995</v>
      </c>
      <c r="Z351" s="1">
        <v>516.79999999999995</v>
      </c>
    </row>
    <row r="352" spans="1:26" x14ac:dyDescent="0.3">
      <c r="A352" t="s">
        <v>62</v>
      </c>
      <c r="B352" s="1">
        <v>41082</v>
      </c>
      <c r="C352" s="1" t="str">
        <f>VLOOKUP($B352,'NIS NAAM GEMEENTE'!$A$2:$B$319, 2, FALSE)</f>
        <v>Erpe-Mere</v>
      </c>
      <c r="D352" s="1">
        <v>837.33</v>
      </c>
      <c r="E352" s="1">
        <v>831.49</v>
      </c>
      <c r="F352" s="1">
        <v>849.06</v>
      </c>
      <c r="G352" s="1">
        <v>853.06</v>
      </c>
      <c r="H352" s="1">
        <v>883.17</v>
      </c>
      <c r="I352" s="1">
        <v>886.25</v>
      </c>
      <c r="J352" s="1">
        <v>868.06</v>
      </c>
      <c r="K352" s="1">
        <v>893.71</v>
      </c>
      <c r="L352" s="1">
        <v>904.44</v>
      </c>
      <c r="M352" s="1">
        <v>922.71</v>
      </c>
      <c r="N352" s="1">
        <v>909.06</v>
      </c>
      <c r="O352" s="1">
        <v>887.02232167832165</v>
      </c>
      <c r="P352" s="1">
        <v>852.47748251748249</v>
      </c>
      <c r="Q352" s="1">
        <v>841.33398601398596</v>
      </c>
      <c r="R352" s="1">
        <v>823.50439160839164</v>
      </c>
      <c r="S352" s="1">
        <v>823.50439160839164</v>
      </c>
      <c r="T352" s="1">
        <v>797.87434965034959</v>
      </c>
      <c r="U352" s="1">
        <v>801.2173986013986</v>
      </c>
      <c r="V352" s="1">
        <v>796.76</v>
      </c>
      <c r="W352" s="1">
        <v>811.24654545454541</v>
      </c>
      <c r="X352" s="1">
        <v>815.70394405594402</v>
      </c>
      <c r="Y352" s="1">
        <v>815.70394405594402</v>
      </c>
      <c r="Z352" s="1">
        <v>815.70394405594402</v>
      </c>
    </row>
    <row r="353" spans="1:26" x14ac:dyDescent="0.3">
      <c r="A353" t="s">
        <v>63</v>
      </c>
      <c r="B353" s="1">
        <v>41082</v>
      </c>
      <c r="C353" s="1" t="str">
        <f>VLOOKUP($B353,'NIS NAAM GEMEENTE'!$A$2:$B$319, 2, FALSE)</f>
        <v>Erpe-Mere</v>
      </c>
      <c r="D353" s="1">
        <v>1226</v>
      </c>
      <c r="E353" s="1">
        <v>1204</v>
      </c>
      <c r="F353" s="1">
        <v>1214</v>
      </c>
      <c r="G353" s="1">
        <v>1210</v>
      </c>
      <c r="H353" s="1">
        <v>1200</v>
      </c>
      <c r="I353" s="1">
        <v>1220</v>
      </c>
      <c r="J353" s="1">
        <v>1266</v>
      </c>
      <c r="K353" s="1">
        <v>1286</v>
      </c>
      <c r="L353" s="1">
        <v>1342</v>
      </c>
      <c r="M353" s="1">
        <v>1371</v>
      </c>
      <c r="N353" s="1">
        <v>1407</v>
      </c>
      <c r="O353" s="1">
        <v>1434</v>
      </c>
      <c r="P353" s="1">
        <v>1475</v>
      </c>
      <c r="Q353" s="1">
        <v>1493</v>
      </c>
      <c r="R353" s="1">
        <v>1501</v>
      </c>
      <c r="S353" s="1">
        <v>1491</v>
      </c>
      <c r="T353" s="1">
        <v>1489</v>
      </c>
      <c r="U353" s="1">
        <v>1462</v>
      </c>
      <c r="V353" s="1">
        <v>1426</v>
      </c>
      <c r="W353" s="1">
        <v>1405</v>
      </c>
      <c r="X353" s="1">
        <v>1395</v>
      </c>
      <c r="Y353" s="1">
        <v>1398</v>
      </c>
      <c r="Z353">
        <v>1375</v>
      </c>
    </row>
    <row r="354" spans="1:26" x14ac:dyDescent="0.3">
      <c r="A354" t="s">
        <v>64</v>
      </c>
      <c r="B354" s="1">
        <v>41082</v>
      </c>
      <c r="C354" s="1" t="str">
        <f>VLOOKUP($B354,'NIS NAAM GEMEENTE'!$A$2:$B$319, 2, FALSE)</f>
        <v>Erpe-Mere</v>
      </c>
      <c r="D354" s="1">
        <v>2063.33</v>
      </c>
      <c r="E354" s="1">
        <v>2035.49</v>
      </c>
      <c r="F354" s="1">
        <v>2063.06</v>
      </c>
      <c r="G354" s="1">
        <v>2063.06</v>
      </c>
      <c r="H354" s="1">
        <v>2083.17</v>
      </c>
      <c r="I354" s="1">
        <v>2106.25</v>
      </c>
      <c r="J354" s="1">
        <v>2134.06</v>
      </c>
      <c r="K354" s="1">
        <v>2179.71</v>
      </c>
      <c r="L354" s="1">
        <v>2246.44</v>
      </c>
      <c r="M354" s="1">
        <v>2293.71</v>
      </c>
      <c r="N354" s="1">
        <v>2316.06</v>
      </c>
      <c r="O354" s="1">
        <v>2321.0223216783215</v>
      </c>
      <c r="P354" s="1">
        <v>2327.4774825174827</v>
      </c>
      <c r="Q354" s="1">
        <v>2334.3339860139859</v>
      </c>
      <c r="R354" s="1">
        <v>2324.5043916083914</v>
      </c>
      <c r="S354" s="1">
        <v>2314.5043916083914</v>
      </c>
      <c r="T354" s="1">
        <v>2286.8743496503494</v>
      </c>
      <c r="U354" s="1">
        <v>2263.2173986013986</v>
      </c>
      <c r="V354" s="1">
        <v>2222.7600000000002</v>
      </c>
      <c r="W354" s="1">
        <v>2216.2465454545454</v>
      </c>
      <c r="X354" s="1">
        <v>2210.7039440559438</v>
      </c>
      <c r="Y354" s="1">
        <v>2213.7039440559438</v>
      </c>
      <c r="Z354" s="1">
        <v>2190.7039440559438</v>
      </c>
    </row>
    <row r="355" spans="1:26" x14ac:dyDescent="0.3">
      <c r="A355" t="s">
        <v>65</v>
      </c>
      <c r="B355">
        <v>41082</v>
      </c>
      <c r="C355" s="1" t="str">
        <f>VLOOKUP($B355,'NIS NAAM GEMEENTE'!$A$2:$B$319, 2, FALSE)</f>
        <v>Erpe-Mere</v>
      </c>
      <c r="D355" s="1">
        <v>2895.294117647059</v>
      </c>
      <c r="E355" s="1">
        <v>2895.294117647059</v>
      </c>
      <c r="F355" s="1">
        <v>2895.294117647059</v>
      </c>
      <c r="G355" s="1">
        <v>2895.294117647059</v>
      </c>
      <c r="H355" s="1">
        <v>2895.294117647059</v>
      </c>
      <c r="I355" s="1">
        <v>2895.294117647059</v>
      </c>
      <c r="J355" s="1">
        <v>2895.294117647059</v>
      </c>
      <c r="K355" s="1">
        <v>2895.294117647059</v>
      </c>
      <c r="L355" s="1">
        <v>2895.294117647059</v>
      </c>
      <c r="M355" s="1">
        <v>2895.294117647059</v>
      </c>
      <c r="N355" s="1">
        <v>2895.294117647059</v>
      </c>
      <c r="O355" s="1">
        <v>2895.294117647059</v>
      </c>
      <c r="P355" s="1">
        <v>2895.294117647059</v>
      </c>
      <c r="Q355" s="1">
        <v>2895.294117647059</v>
      </c>
      <c r="R355" s="1">
        <v>2895.294117647059</v>
      </c>
      <c r="S355" s="1">
        <v>2895.294117647059</v>
      </c>
      <c r="T355" s="1">
        <v>2895.294117647059</v>
      </c>
      <c r="U355" s="1">
        <v>2895.294117647059</v>
      </c>
      <c r="V355" s="1">
        <v>2895.294117647059</v>
      </c>
      <c r="W355" s="1">
        <v>2895.294117647059</v>
      </c>
      <c r="X355" s="1">
        <v>2895.294117647059</v>
      </c>
      <c r="Y355" s="1">
        <v>2895.2941176470599</v>
      </c>
      <c r="Z355" s="1">
        <v>2895.2941176470599</v>
      </c>
    </row>
    <row r="356" spans="1:26" x14ac:dyDescent="0.3">
      <c r="A356" t="s">
        <v>66</v>
      </c>
      <c r="B356">
        <v>41082</v>
      </c>
      <c r="C356" s="1" t="str">
        <f>VLOOKUP($B356,'NIS NAAM GEMEENTE'!$A$2:$B$319, 2, FALSE)</f>
        <v>Erpe-Mere</v>
      </c>
      <c r="D356" s="1">
        <v>2461</v>
      </c>
      <c r="E356" s="1">
        <v>2461</v>
      </c>
      <c r="F356" s="1">
        <v>2461</v>
      </c>
      <c r="G356" s="1">
        <v>2461</v>
      </c>
      <c r="H356" s="1">
        <v>2461</v>
      </c>
      <c r="I356" s="1">
        <v>2461</v>
      </c>
      <c r="J356" s="1">
        <v>2461</v>
      </c>
      <c r="K356" s="1">
        <v>2461</v>
      </c>
      <c r="L356" s="1">
        <v>2461</v>
      </c>
      <c r="M356" s="1">
        <v>2461</v>
      </c>
      <c r="N356" s="1">
        <v>2461</v>
      </c>
      <c r="O356" s="1">
        <v>2461</v>
      </c>
      <c r="P356" s="1">
        <v>2461</v>
      </c>
      <c r="Q356" s="1">
        <v>2461</v>
      </c>
      <c r="R356" s="1">
        <v>2461</v>
      </c>
      <c r="S356" s="1">
        <v>2461</v>
      </c>
      <c r="T356" s="1">
        <v>2461</v>
      </c>
      <c r="U356" s="1">
        <v>2461</v>
      </c>
      <c r="V356" s="1">
        <v>2461</v>
      </c>
      <c r="W356" s="1">
        <v>2461</v>
      </c>
      <c r="X356" s="1">
        <v>2461</v>
      </c>
      <c r="Y356" s="1">
        <v>2461</v>
      </c>
      <c r="Z356" s="1">
        <v>2461</v>
      </c>
    </row>
    <row r="357" spans="1:26" x14ac:dyDescent="0.3">
      <c r="A357" t="s">
        <v>62</v>
      </c>
      <c r="B357" s="1">
        <v>11016</v>
      </c>
      <c r="C357" s="1" t="str">
        <f>VLOOKUP($B357,'NIS NAAM GEMEENTE'!$A$2:$B$319, 2, FALSE)</f>
        <v>Essen</v>
      </c>
      <c r="D357" s="1">
        <v>805.22</v>
      </c>
      <c r="E357" s="1">
        <v>838.33</v>
      </c>
      <c r="F357" s="1">
        <v>834.3</v>
      </c>
      <c r="G357" s="1">
        <v>857.33</v>
      </c>
      <c r="H357" s="1">
        <v>884.09</v>
      </c>
      <c r="I357" s="1">
        <v>927.28</v>
      </c>
      <c r="J357" s="1">
        <v>932.44</v>
      </c>
      <c r="K357" s="1">
        <v>942.63</v>
      </c>
      <c r="L357" s="1">
        <v>947.71</v>
      </c>
      <c r="M357" s="1">
        <v>927.85</v>
      </c>
      <c r="N357" s="1">
        <v>867.98</v>
      </c>
      <c r="O357" s="1">
        <v>827.03195335276973</v>
      </c>
      <c r="P357" s="1">
        <v>808.95475218658896</v>
      </c>
      <c r="Q357" s="1">
        <v>801.04597667638484</v>
      </c>
      <c r="R357" s="1">
        <v>807.82492711370264</v>
      </c>
      <c r="S357" s="1">
        <v>805.56527696793</v>
      </c>
      <c r="T357" s="1">
        <v>799.91615160349852</v>
      </c>
      <c r="U357" s="1">
        <v>780.70912536443143</v>
      </c>
      <c r="V357" s="1">
        <v>775.06</v>
      </c>
      <c r="W357" s="1">
        <v>764.8915743440233</v>
      </c>
      <c r="X357" s="1">
        <v>761.50209912536445</v>
      </c>
      <c r="Y357" s="1">
        <v>742.29507288629736</v>
      </c>
      <c r="Z357" s="1">
        <v>732.12664723032071</v>
      </c>
    </row>
    <row r="358" spans="1:26" x14ac:dyDescent="0.3">
      <c r="A358" t="s">
        <v>63</v>
      </c>
      <c r="B358" s="1">
        <v>11016</v>
      </c>
      <c r="C358" s="1" t="str">
        <f>VLOOKUP($B358,'NIS NAAM GEMEENTE'!$A$2:$B$319, 2, FALSE)</f>
        <v>Essen</v>
      </c>
      <c r="D358" s="1">
        <v>1271</v>
      </c>
      <c r="E358" s="1">
        <v>1212</v>
      </c>
      <c r="F358" s="1">
        <v>1198</v>
      </c>
      <c r="G358" s="1">
        <v>1203</v>
      </c>
      <c r="H358" s="1">
        <v>1198</v>
      </c>
      <c r="I358" s="1">
        <v>1233</v>
      </c>
      <c r="J358" s="1">
        <v>1259</v>
      </c>
      <c r="K358" s="1">
        <v>1288</v>
      </c>
      <c r="L358" s="1">
        <v>1324</v>
      </c>
      <c r="M358" s="1">
        <v>1334</v>
      </c>
      <c r="N358" s="1">
        <v>1372</v>
      </c>
      <c r="O358" s="1">
        <v>1415</v>
      </c>
      <c r="P358" s="1">
        <v>1412</v>
      </c>
      <c r="Q358" s="1">
        <v>1409</v>
      </c>
      <c r="R358" s="1">
        <v>1389</v>
      </c>
      <c r="S358" s="1">
        <v>1353</v>
      </c>
      <c r="T358" s="1">
        <v>1308</v>
      </c>
      <c r="U358" s="1">
        <v>1277</v>
      </c>
      <c r="V358" s="1">
        <v>1269</v>
      </c>
      <c r="W358" s="1">
        <v>1255</v>
      </c>
      <c r="X358" s="1">
        <v>1239</v>
      </c>
      <c r="Y358" s="1">
        <v>1240</v>
      </c>
      <c r="Z358">
        <v>1235</v>
      </c>
    </row>
    <row r="359" spans="1:26" x14ac:dyDescent="0.3">
      <c r="A359" t="s">
        <v>64</v>
      </c>
      <c r="B359" s="1">
        <v>11016</v>
      </c>
      <c r="C359" s="1" t="str">
        <f>VLOOKUP($B359,'NIS NAAM GEMEENTE'!$A$2:$B$319, 2, FALSE)</f>
        <v>Essen</v>
      </c>
      <c r="D359" s="1">
        <v>2076.2200000000003</v>
      </c>
      <c r="E359" s="1">
        <v>2050.33</v>
      </c>
      <c r="F359" s="1">
        <v>2032.3</v>
      </c>
      <c r="G359" s="1">
        <v>2060.33</v>
      </c>
      <c r="H359" s="1">
        <v>2082.09</v>
      </c>
      <c r="I359" s="1">
        <v>2160.2799999999997</v>
      </c>
      <c r="J359" s="1">
        <v>2191.44</v>
      </c>
      <c r="K359" s="1">
        <v>2230.63</v>
      </c>
      <c r="L359" s="1">
        <v>2271.71</v>
      </c>
      <c r="M359" s="1">
        <v>2261.85</v>
      </c>
      <c r="N359" s="1">
        <v>2239.98</v>
      </c>
      <c r="O359" s="1">
        <v>2242.03195335277</v>
      </c>
      <c r="P359" s="1">
        <v>2220.9547521865888</v>
      </c>
      <c r="Q359" s="1">
        <v>2210.0459766763847</v>
      </c>
      <c r="R359" s="1">
        <v>2196.8249271137029</v>
      </c>
      <c r="S359" s="1">
        <v>2158.56527696793</v>
      </c>
      <c r="T359" s="1">
        <v>2107.9161516034983</v>
      </c>
      <c r="U359" s="1">
        <v>2057.7091253644312</v>
      </c>
      <c r="V359" s="1">
        <v>2044.06</v>
      </c>
      <c r="W359" s="1">
        <v>2019.8915743440234</v>
      </c>
      <c r="X359" s="1">
        <v>2000.5020991253646</v>
      </c>
      <c r="Y359" s="1">
        <v>1982.2950728862975</v>
      </c>
      <c r="Z359" s="1">
        <v>1967.1266472303207</v>
      </c>
    </row>
    <row r="360" spans="1:26" x14ac:dyDescent="0.3">
      <c r="A360" t="s">
        <v>65</v>
      </c>
      <c r="B360">
        <v>11016</v>
      </c>
      <c r="C360" s="1" t="str">
        <f>VLOOKUP($B360,'NIS NAAM GEMEENTE'!$A$2:$B$319, 2, FALSE)</f>
        <v>Essen</v>
      </c>
      <c r="D360" s="1">
        <v>2637.0000000000005</v>
      </c>
      <c r="E360" s="1">
        <v>2637.0000000000005</v>
      </c>
      <c r="F360" s="1">
        <v>2637.0000000000005</v>
      </c>
      <c r="G360" s="1">
        <v>2637.0000000000005</v>
      </c>
      <c r="H360" s="1">
        <v>2637.0000000000005</v>
      </c>
      <c r="I360" s="1">
        <v>2637.0000000000005</v>
      </c>
      <c r="J360" s="1">
        <v>2637.0000000000005</v>
      </c>
      <c r="K360" s="1">
        <v>2637.0000000000005</v>
      </c>
      <c r="L360" s="1">
        <v>2637.0000000000005</v>
      </c>
      <c r="M360" s="1">
        <v>2637.0000000000005</v>
      </c>
      <c r="N360" s="1">
        <v>2637.0000000000005</v>
      </c>
      <c r="O360" s="1">
        <v>2637.0000000000005</v>
      </c>
      <c r="P360" s="1">
        <v>2637.0000000000005</v>
      </c>
      <c r="Q360" s="1">
        <v>2637.0000000000005</v>
      </c>
      <c r="R360" s="1">
        <v>2637.0000000000005</v>
      </c>
      <c r="S360" s="1">
        <v>2637.0000000000005</v>
      </c>
      <c r="T360" s="1">
        <v>2637.0000000000005</v>
      </c>
      <c r="U360" s="1">
        <v>2637.0000000000005</v>
      </c>
      <c r="V360" s="1">
        <v>2637.0000000000005</v>
      </c>
      <c r="W360" s="1">
        <v>2637.0000000000005</v>
      </c>
      <c r="X360" s="1">
        <v>2637.0000000000005</v>
      </c>
      <c r="Y360" s="1">
        <v>2637</v>
      </c>
      <c r="Z360" s="1">
        <v>2637</v>
      </c>
    </row>
    <row r="361" spans="1:26" x14ac:dyDescent="0.3">
      <c r="A361" t="s">
        <v>66</v>
      </c>
      <c r="B361">
        <v>11016</v>
      </c>
      <c r="C361" s="1" t="str">
        <f>VLOOKUP($B361,'NIS NAAM GEMEENTE'!$A$2:$B$319, 2, FALSE)</f>
        <v>Essen</v>
      </c>
      <c r="D361" s="1">
        <v>2241.4500000000003</v>
      </c>
      <c r="E361" s="1">
        <v>2241.4500000000003</v>
      </c>
      <c r="F361" s="1">
        <v>2241.4500000000003</v>
      </c>
      <c r="G361" s="1">
        <v>2241.4500000000003</v>
      </c>
      <c r="H361" s="1">
        <v>2241.4500000000003</v>
      </c>
      <c r="I361" s="1">
        <v>2241.4500000000003</v>
      </c>
      <c r="J361" s="1">
        <v>2241.4500000000003</v>
      </c>
      <c r="K361" s="1">
        <v>2241.4500000000003</v>
      </c>
      <c r="L361" s="1">
        <v>2241.4500000000003</v>
      </c>
      <c r="M361" s="1">
        <v>2241.4500000000003</v>
      </c>
      <c r="N361" s="1">
        <v>2241.4500000000003</v>
      </c>
      <c r="O361" s="1">
        <v>2241.4500000000003</v>
      </c>
      <c r="P361" s="1">
        <v>2241.4500000000003</v>
      </c>
      <c r="Q361" s="1">
        <v>2241.4500000000003</v>
      </c>
      <c r="R361" s="1">
        <v>2241.4500000000003</v>
      </c>
      <c r="S361" s="1">
        <v>2241.4500000000003</v>
      </c>
      <c r="T361" s="1">
        <v>2241.4500000000003</v>
      </c>
      <c r="U361" s="1">
        <v>2241.4500000000003</v>
      </c>
      <c r="V361" s="1">
        <v>2241.4500000000003</v>
      </c>
      <c r="W361" s="1">
        <v>2241.4500000000003</v>
      </c>
      <c r="X361" s="1">
        <v>2241.4500000000003</v>
      </c>
      <c r="Y361" s="1">
        <v>2241.4500000000003</v>
      </c>
      <c r="Z361" s="1">
        <v>2241.4500000000003</v>
      </c>
    </row>
    <row r="362" spans="1:26" x14ac:dyDescent="0.3">
      <c r="A362" t="s">
        <v>62</v>
      </c>
      <c r="B362" s="1">
        <v>21005</v>
      </c>
      <c r="C362" s="1" t="str">
        <f>VLOOKUP($B362,'NIS NAAM GEMEENTE'!$A$2:$B$319, 2, FALSE)</f>
        <v>Etterbeek</v>
      </c>
      <c r="D362" s="1">
        <v>502.37</v>
      </c>
      <c r="E362" s="1">
        <v>505.4</v>
      </c>
      <c r="F362" s="1">
        <v>488.29</v>
      </c>
      <c r="G362" s="1">
        <v>542.70000000000005</v>
      </c>
      <c r="H362" s="1">
        <v>562.02</v>
      </c>
      <c r="I362" s="1">
        <v>585.70000000000005</v>
      </c>
      <c r="J362" s="1">
        <v>590.94000000000005</v>
      </c>
      <c r="K362" s="1">
        <v>598.62</v>
      </c>
      <c r="L362" s="1">
        <v>585.66999999999996</v>
      </c>
      <c r="M362" s="1">
        <v>569.97</v>
      </c>
      <c r="N362" s="1">
        <v>575.29</v>
      </c>
      <c r="O362" s="1">
        <v>579.75</v>
      </c>
      <c r="P362" s="1">
        <v>580.85428571428565</v>
      </c>
      <c r="Q362" s="1">
        <v>558.76857142857148</v>
      </c>
      <c r="R362" s="1">
        <v>544.41285714285709</v>
      </c>
      <c r="S362" s="1">
        <v>530.05714285714282</v>
      </c>
      <c r="T362" s="1">
        <v>522.3271428571428</v>
      </c>
      <c r="U362" s="1">
        <v>520.11857142857139</v>
      </c>
      <c r="V362" s="1">
        <v>517.91</v>
      </c>
      <c r="W362" s="1">
        <v>517.91</v>
      </c>
      <c r="X362" s="1">
        <v>516.80571428571432</v>
      </c>
      <c r="Y362" s="1">
        <v>517.91</v>
      </c>
      <c r="Z362" s="1">
        <v>519.01428571428573</v>
      </c>
    </row>
    <row r="363" spans="1:26" x14ac:dyDescent="0.3">
      <c r="A363" t="s">
        <v>63</v>
      </c>
      <c r="B363" s="1">
        <v>21005</v>
      </c>
      <c r="C363" s="1" t="str">
        <f>VLOOKUP($B363,'NIS NAAM GEMEENTE'!$A$2:$B$319, 2, FALSE)</f>
        <v>Etterbeek</v>
      </c>
      <c r="D363" s="1">
        <v>696</v>
      </c>
      <c r="E363" s="1">
        <v>729</v>
      </c>
      <c r="F363" s="1">
        <v>716</v>
      </c>
      <c r="G363" s="1">
        <v>723</v>
      </c>
      <c r="H363" s="1">
        <v>727</v>
      </c>
      <c r="I363" s="1">
        <v>741</v>
      </c>
      <c r="J363" s="1">
        <v>760</v>
      </c>
      <c r="K363" s="1">
        <v>786</v>
      </c>
      <c r="L363" s="1">
        <v>793</v>
      </c>
      <c r="M363" s="1">
        <v>822</v>
      </c>
      <c r="N363" s="1">
        <v>820</v>
      </c>
      <c r="O363" s="1">
        <v>840</v>
      </c>
      <c r="P363" s="1">
        <v>853</v>
      </c>
      <c r="Q363" s="1">
        <v>863</v>
      </c>
      <c r="R363" s="1">
        <v>883</v>
      </c>
      <c r="S363" s="1">
        <v>887</v>
      </c>
      <c r="T363" s="1">
        <v>890</v>
      </c>
      <c r="U363" s="1">
        <v>879</v>
      </c>
      <c r="V363" s="1">
        <v>867</v>
      </c>
      <c r="W363" s="1">
        <v>848</v>
      </c>
      <c r="X363" s="1">
        <v>836</v>
      </c>
      <c r="Y363" s="1">
        <v>824</v>
      </c>
      <c r="Z363">
        <v>815</v>
      </c>
    </row>
    <row r="364" spans="1:26" x14ac:dyDescent="0.3">
      <c r="A364" t="s">
        <v>64</v>
      </c>
      <c r="B364" s="1">
        <v>21005</v>
      </c>
      <c r="C364" s="1" t="str">
        <f>VLOOKUP($B364,'NIS NAAM GEMEENTE'!$A$2:$B$319, 2, FALSE)</f>
        <v>Etterbeek</v>
      </c>
      <c r="D364" s="1">
        <v>1198.3699999999999</v>
      </c>
      <c r="E364" s="1">
        <v>1234.4000000000001</v>
      </c>
      <c r="F364" s="1">
        <v>1204.29</v>
      </c>
      <c r="G364" s="1">
        <v>1265.7</v>
      </c>
      <c r="H364" s="1">
        <v>1289.02</v>
      </c>
      <c r="I364" s="1">
        <v>1326.7</v>
      </c>
      <c r="J364" s="1">
        <v>1350.94</v>
      </c>
      <c r="K364" s="1">
        <v>1384.62</v>
      </c>
      <c r="L364" s="1">
        <v>1378.67</v>
      </c>
      <c r="M364" s="1">
        <v>1391.97</v>
      </c>
      <c r="N364" s="1">
        <v>1395.29</v>
      </c>
      <c r="O364" s="1">
        <v>1419.75</v>
      </c>
      <c r="P364" s="1">
        <v>1433.8542857142857</v>
      </c>
      <c r="Q364" s="1">
        <v>1421.7685714285715</v>
      </c>
      <c r="R364" s="1">
        <v>1427.4128571428571</v>
      </c>
      <c r="S364" s="1">
        <v>1417.0571428571429</v>
      </c>
      <c r="T364" s="1">
        <v>1412.3271428571429</v>
      </c>
      <c r="U364" s="1">
        <v>1399.1185714285714</v>
      </c>
      <c r="V364" s="1">
        <v>1384.9099999999999</v>
      </c>
      <c r="W364" s="1">
        <v>1365.9099999999999</v>
      </c>
      <c r="X364" s="1">
        <v>1352.8057142857142</v>
      </c>
      <c r="Y364" s="1">
        <v>1341.9099999999999</v>
      </c>
      <c r="Z364" s="1">
        <v>1334.0142857142857</v>
      </c>
    </row>
    <row r="365" spans="1:26" x14ac:dyDescent="0.3">
      <c r="A365" t="s">
        <v>65</v>
      </c>
      <c r="B365">
        <v>21005</v>
      </c>
      <c r="C365" s="1" t="str">
        <f>VLOOKUP($B365,'NIS NAAM GEMEENTE'!$A$2:$B$319, 2, FALSE)</f>
        <v>Etterbeek</v>
      </c>
      <c r="D365" s="1">
        <v>1669</v>
      </c>
      <c r="E365" s="1">
        <v>1669</v>
      </c>
      <c r="F365" s="1">
        <v>1669</v>
      </c>
      <c r="G365" s="1">
        <v>1669</v>
      </c>
      <c r="H365" s="1">
        <v>1669</v>
      </c>
      <c r="I365" s="1">
        <v>1669</v>
      </c>
      <c r="J365" s="1">
        <v>1669</v>
      </c>
      <c r="K365" s="1">
        <v>1669</v>
      </c>
      <c r="L365" s="1">
        <v>1669</v>
      </c>
      <c r="M365" s="1">
        <v>1669</v>
      </c>
      <c r="N365" s="1">
        <v>1669</v>
      </c>
      <c r="O365" s="1">
        <v>1669</v>
      </c>
      <c r="P365" s="1">
        <v>1669</v>
      </c>
      <c r="Q365" s="1">
        <v>1669</v>
      </c>
      <c r="R365" s="1">
        <v>1669</v>
      </c>
      <c r="S365" s="1">
        <v>1669</v>
      </c>
      <c r="T365" s="1">
        <v>1669</v>
      </c>
      <c r="U365" s="1">
        <v>1669</v>
      </c>
      <c r="V365" s="1">
        <v>1669</v>
      </c>
      <c r="W365" s="1">
        <v>1669</v>
      </c>
      <c r="X365" s="1">
        <v>1669</v>
      </c>
      <c r="Y365" s="1">
        <v>1669</v>
      </c>
      <c r="Z365" s="1">
        <v>1669</v>
      </c>
    </row>
    <row r="366" spans="1:26" x14ac:dyDescent="0.3">
      <c r="A366" t="s">
        <v>66</v>
      </c>
      <c r="B366">
        <v>21005</v>
      </c>
      <c r="C366" s="1" t="str">
        <f>VLOOKUP($B366,'NIS NAAM GEMEENTE'!$A$2:$B$319, 2, FALSE)</f>
        <v>Etterbeek</v>
      </c>
      <c r="D366" s="1">
        <v>1418.65</v>
      </c>
      <c r="E366" s="1">
        <v>1418.65</v>
      </c>
      <c r="F366" s="1">
        <v>1418.65</v>
      </c>
      <c r="G366" s="1">
        <v>1418.65</v>
      </c>
      <c r="H366" s="1">
        <v>1418.65</v>
      </c>
      <c r="I366" s="1">
        <v>1418.65</v>
      </c>
      <c r="J366" s="1">
        <v>1418.65</v>
      </c>
      <c r="K366" s="1">
        <v>1418.65</v>
      </c>
      <c r="L366" s="1">
        <v>1418.65</v>
      </c>
      <c r="M366" s="1">
        <v>1418.65</v>
      </c>
      <c r="N366" s="1">
        <v>1418.65</v>
      </c>
      <c r="O366" s="1">
        <v>1418.65</v>
      </c>
      <c r="P366" s="1">
        <v>1418.65</v>
      </c>
      <c r="Q366" s="1">
        <v>1418.65</v>
      </c>
      <c r="R366" s="1">
        <v>1418.65</v>
      </c>
      <c r="S366" s="1">
        <v>1418.65</v>
      </c>
      <c r="T366" s="1">
        <v>1418.65</v>
      </c>
      <c r="U366" s="1">
        <v>1418.65</v>
      </c>
      <c r="V366" s="1">
        <v>1418.65</v>
      </c>
      <c r="W366" s="1">
        <v>1418.65</v>
      </c>
      <c r="X366" s="1">
        <v>1418.65</v>
      </c>
      <c r="Y366" s="1">
        <v>1418.65</v>
      </c>
      <c r="Z366" s="1">
        <v>1418.65</v>
      </c>
    </row>
    <row r="367" spans="1:26" x14ac:dyDescent="0.3">
      <c r="A367" t="s">
        <v>62</v>
      </c>
      <c r="B367" s="1">
        <v>21006</v>
      </c>
      <c r="C367" s="1" t="str">
        <f>VLOOKUP($B367,'NIS NAAM GEMEENTE'!$A$2:$B$319, 2, FALSE)</f>
        <v>Evere</v>
      </c>
      <c r="D367" s="1">
        <v>539.48</v>
      </c>
      <c r="E367" s="1">
        <v>526.02</v>
      </c>
      <c r="F367" s="1">
        <v>566.59</v>
      </c>
      <c r="G367" s="1">
        <v>547.1</v>
      </c>
      <c r="H367" s="1">
        <v>582.94000000000005</v>
      </c>
      <c r="I367" s="1">
        <v>566.91</v>
      </c>
      <c r="J367" s="1">
        <v>582.21</v>
      </c>
      <c r="K367" s="1">
        <v>605.78</v>
      </c>
      <c r="L367" s="1">
        <v>599.59</v>
      </c>
      <c r="M367" s="1">
        <v>600.78</v>
      </c>
      <c r="N367" s="1">
        <v>611.24</v>
      </c>
      <c r="O367" s="1">
        <v>621.97342756183741</v>
      </c>
      <c r="P367" s="1">
        <v>625.3293992932862</v>
      </c>
      <c r="Q367" s="1">
        <v>617.49879858657243</v>
      </c>
      <c r="R367" s="1">
        <v>613.02416961130746</v>
      </c>
      <c r="S367" s="1">
        <v>608.54954063604237</v>
      </c>
      <c r="T367" s="1">
        <v>616.38014134275613</v>
      </c>
      <c r="U367" s="1">
        <v>625.3293992932862</v>
      </c>
      <c r="V367" s="1">
        <v>633.16</v>
      </c>
      <c r="W367" s="1">
        <v>639.87194346289755</v>
      </c>
      <c r="X367" s="1">
        <v>647.70254416961131</v>
      </c>
      <c r="Y367" s="1">
        <v>656.65180212014138</v>
      </c>
      <c r="Z367" s="1">
        <v>662.24508833922255</v>
      </c>
    </row>
    <row r="368" spans="1:26" x14ac:dyDescent="0.3">
      <c r="A368" t="s">
        <v>63</v>
      </c>
      <c r="B368" s="1">
        <v>21006</v>
      </c>
      <c r="C368" s="1" t="str">
        <f>VLOOKUP($B368,'NIS NAAM GEMEENTE'!$A$2:$B$319, 2, FALSE)</f>
        <v>Evere</v>
      </c>
      <c r="D368" s="1">
        <v>624</v>
      </c>
      <c r="E368" s="1">
        <v>638</v>
      </c>
      <c r="F368" s="1">
        <v>638</v>
      </c>
      <c r="G368" s="1">
        <v>662</v>
      </c>
      <c r="H368" s="1">
        <v>663</v>
      </c>
      <c r="I368" s="1">
        <v>694</v>
      </c>
      <c r="J368" s="1">
        <v>715</v>
      </c>
      <c r="K368" s="1">
        <v>743</v>
      </c>
      <c r="L368" s="1">
        <v>747</v>
      </c>
      <c r="M368" s="1">
        <v>764</v>
      </c>
      <c r="N368" s="1">
        <v>782</v>
      </c>
      <c r="O368" s="1">
        <v>789</v>
      </c>
      <c r="P368" s="1">
        <v>792</v>
      </c>
      <c r="Q368" s="1">
        <v>804</v>
      </c>
      <c r="R368" s="1">
        <v>807</v>
      </c>
      <c r="S368" s="1">
        <v>812</v>
      </c>
      <c r="T368" s="1">
        <v>812</v>
      </c>
      <c r="U368" s="1">
        <v>811</v>
      </c>
      <c r="V368" s="1">
        <v>810</v>
      </c>
      <c r="W368" s="1">
        <v>807</v>
      </c>
      <c r="X368" s="1">
        <v>809</v>
      </c>
      <c r="Y368" s="1">
        <v>810</v>
      </c>
      <c r="Z368">
        <v>815</v>
      </c>
    </row>
    <row r="369" spans="1:26" x14ac:dyDescent="0.3">
      <c r="A369" t="s">
        <v>64</v>
      </c>
      <c r="B369" s="1">
        <v>21006</v>
      </c>
      <c r="C369" s="1" t="str">
        <f>VLOOKUP($B369,'NIS NAAM GEMEENTE'!$A$2:$B$319, 2, FALSE)</f>
        <v>Evere</v>
      </c>
      <c r="D369" s="1">
        <v>1163.48</v>
      </c>
      <c r="E369" s="1">
        <v>1164.02</v>
      </c>
      <c r="F369" s="1">
        <v>1204.5900000000001</v>
      </c>
      <c r="G369" s="1">
        <v>1209.0999999999999</v>
      </c>
      <c r="H369" s="1">
        <v>1245.94</v>
      </c>
      <c r="I369" s="1">
        <v>1260.9099999999999</v>
      </c>
      <c r="J369" s="1">
        <v>1297.21</v>
      </c>
      <c r="K369" s="1">
        <v>1348.78</v>
      </c>
      <c r="L369" s="1">
        <v>1346.5900000000001</v>
      </c>
      <c r="M369" s="1">
        <v>1364.78</v>
      </c>
      <c r="N369" s="1">
        <v>1393.24</v>
      </c>
      <c r="O369" s="1">
        <v>1410.9734275618375</v>
      </c>
      <c r="P369" s="1">
        <v>1417.3293992932863</v>
      </c>
      <c r="Q369" s="1">
        <v>1421.4987985865723</v>
      </c>
      <c r="R369" s="1">
        <v>1420.0241696113076</v>
      </c>
      <c r="S369" s="1">
        <v>1420.5495406360424</v>
      </c>
      <c r="T369" s="1">
        <v>1428.3801413427561</v>
      </c>
      <c r="U369" s="1">
        <v>1436.3293992932863</v>
      </c>
      <c r="V369" s="1">
        <v>1443.1599999999999</v>
      </c>
      <c r="W369" s="1">
        <v>1446.8719434628974</v>
      </c>
      <c r="X369" s="1">
        <v>1456.7025441696114</v>
      </c>
      <c r="Y369" s="1">
        <v>1466.6518021201414</v>
      </c>
      <c r="Z369" s="1">
        <v>1477.2450883392225</v>
      </c>
    </row>
    <row r="370" spans="1:26" x14ac:dyDescent="0.3">
      <c r="A370" t="s">
        <v>65</v>
      </c>
      <c r="B370">
        <v>21006</v>
      </c>
      <c r="C370" s="1" t="str">
        <f>VLOOKUP($B370,'NIS NAAM GEMEENTE'!$A$2:$B$319, 2, FALSE)</f>
        <v>Evere</v>
      </c>
      <c r="D370" s="1">
        <v>1643</v>
      </c>
      <c r="E370" s="1">
        <v>1643</v>
      </c>
      <c r="F370" s="1">
        <v>1643</v>
      </c>
      <c r="G370" s="1">
        <v>1643</v>
      </c>
      <c r="H370" s="1">
        <v>1643</v>
      </c>
      <c r="I370" s="1">
        <v>1643</v>
      </c>
      <c r="J370" s="1">
        <v>1643</v>
      </c>
      <c r="K370" s="1">
        <v>1643</v>
      </c>
      <c r="L370" s="1">
        <v>1643</v>
      </c>
      <c r="M370" s="1">
        <v>1643</v>
      </c>
      <c r="N370" s="1">
        <v>1643</v>
      </c>
      <c r="O370" s="1">
        <v>1643</v>
      </c>
      <c r="P370" s="1">
        <v>1643</v>
      </c>
      <c r="Q370" s="1">
        <v>1643</v>
      </c>
      <c r="R370" s="1">
        <v>1643</v>
      </c>
      <c r="S370" s="1">
        <v>1643</v>
      </c>
      <c r="T370" s="1">
        <v>1643</v>
      </c>
      <c r="U370" s="1">
        <v>1643</v>
      </c>
      <c r="V370" s="1">
        <v>1643</v>
      </c>
      <c r="W370" s="1">
        <v>1643</v>
      </c>
      <c r="X370" s="1">
        <v>1643</v>
      </c>
      <c r="Y370" s="1">
        <v>1643</v>
      </c>
      <c r="Z370" s="1">
        <v>1643</v>
      </c>
    </row>
    <row r="371" spans="1:26" x14ac:dyDescent="0.3">
      <c r="A371" t="s">
        <v>66</v>
      </c>
      <c r="B371">
        <v>21006</v>
      </c>
      <c r="C371" s="1" t="str">
        <f>VLOOKUP($B371,'NIS NAAM GEMEENTE'!$A$2:$B$319, 2, FALSE)</f>
        <v>Evere</v>
      </c>
      <c r="D371" s="1">
        <v>1396.55</v>
      </c>
      <c r="E371" s="1">
        <v>1396.55</v>
      </c>
      <c r="F371" s="1">
        <v>1396.55</v>
      </c>
      <c r="G371" s="1">
        <v>1396.55</v>
      </c>
      <c r="H371" s="1">
        <v>1396.55</v>
      </c>
      <c r="I371" s="1">
        <v>1396.55</v>
      </c>
      <c r="J371" s="1">
        <v>1396.55</v>
      </c>
      <c r="K371" s="1">
        <v>1396.55</v>
      </c>
      <c r="L371" s="1">
        <v>1396.55</v>
      </c>
      <c r="M371" s="1">
        <v>1396.55</v>
      </c>
      <c r="N371" s="1">
        <v>1396.55</v>
      </c>
      <c r="O371" s="1">
        <v>1396.55</v>
      </c>
      <c r="P371" s="1">
        <v>1396.55</v>
      </c>
      <c r="Q371" s="1">
        <v>1396.55</v>
      </c>
      <c r="R371" s="1">
        <v>1396.55</v>
      </c>
      <c r="S371" s="1">
        <v>1396.55</v>
      </c>
      <c r="T371" s="1">
        <v>1396.55</v>
      </c>
      <c r="U371" s="1">
        <v>1396.55</v>
      </c>
      <c r="V371" s="1">
        <v>1396.55</v>
      </c>
      <c r="W371" s="1">
        <v>1396.55</v>
      </c>
      <c r="X371" s="1">
        <v>1396.55</v>
      </c>
      <c r="Y371" s="1">
        <v>1396.55</v>
      </c>
      <c r="Z371" s="1">
        <v>1396.55</v>
      </c>
    </row>
    <row r="372" spans="1:26" x14ac:dyDescent="0.3">
      <c r="A372" t="s">
        <v>62</v>
      </c>
      <c r="B372" s="1">
        <v>44019</v>
      </c>
      <c r="C372" s="1" t="str">
        <f>VLOOKUP($B372,'NIS NAAM GEMEENTE'!$A$2:$B$319, 2, FALSE)</f>
        <v>Evergem</v>
      </c>
      <c r="D372" s="1">
        <v>1591</v>
      </c>
      <c r="E372" s="1">
        <v>1668.31</v>
      </c>
      <c r="F372" s="1">
        <v>1615.52</v>
      </c>
      <c r="G372" s="1">
        <v>1640.74</v>
      </c>
      <c r="H372" s="1">
        <v>1647.47</v>
      </c>
      <c r="I372" s="1">
        <v>1658.93</v>
      </c>
      <c r="J372" s="1">
        <v>1650.63</v>
      </c>
      <c r="K372" s="1">
        <v>1668.18</v>
      </c>
      <c r="L372" s="1">
        <v>1683.55</v>
      </c>
      <c r="M372" s="1">
        <v>1638.6</v>
      </c>
      <c r="N372" s="1">
        <v>1646.25</v>
      </c>
      <c r="O372" s="1">
        <v>1575.2145034642033</v>
      </c>
      <c r="P372" s="1">
        <v>1502.2879060816012</v>
      </c>
      <c r="Q372" s="1">
        <v>1477.6050577367205</v>
      </c>
      <c r="R372" s="1">
        <v>1464.1416859122401</v>
      </c>
      <c r="S372" s="1">
        <v>1455.16610469592</v>
      </c>
      <c r="T372" s="1">
        <v>1473.1172671285603</v>
      </c>
      <c r="U372" s="1">
        <v>1464.1416859122401</v>
      </c>
      <c r="V372" s="1">
        <v>1457.41</v>
      </c>
      <c r="W372" s="1">
        <v>1483.2147959969207</v>
      </c>
      <c r="X372" s="1">
        <v>1507.8976443418014</v>
      </c>
      <c r="Y372" s="1">
        <v>1534.824387990762</v>
      </c>
      <c r="Z372" s="1">
        <v>1537.0682832948421</v>
      </c>
    </row>
    <row r="373" spans="1:26" x14ac:dyDescent="0.3">
      <c r="A373" t="s">
        <v>63</v>
      </c>
      <c r="B373" s="1">
        <v>44019</v>
      </c>
      <c r="C373" s="1" t="str">
        <f>VLOOKUP($B373,'NIS NAAM GEMEENTE'!$A$2:$B$319, 2, FALSE)</f>
        <v>Evergem</v>
      </c>
      <c r="D373" s="1">
        <v>2217</v>
      </c>
      <c r="E373" s="1">
        <v>2253</v>
      </c>
      <c r="F373" s="1">
        <v>2271</v>
      </c>
      <c r="G373" s="1">
        <v>2307</v>
      </c>
      <c r="H373" s="1">
        <v>2305</v>
      </c>
      <c r="I373" s="1">
        <v>2375</v>
      </c>
      <c r="J373" s="1">
        <v>2440</v>
      </c>
      <c r="K373" s="1">
        <v>2503</v>
      </c>
      <c r="L373" s="1">
        <v>2513</v>
      </c>
      <c r="M373" s="1">
        <v>2538</v>
      </c>
      <c r="N373" s="1">
        <v>2499</v>
      </c>
      <c r="O373" s="1">
        <v>2532</v>
      </c>
      <c r="P373" s="1">
        <v>2514</v>
      </c>
      <c r="Q373" s="1">
        <v>2466</v>
      </c>
      <c r="R373" s="1">
        <v>2425</v>
      </c>
      <c r="S373" s="1">
        <v>2385</v>
      </c>
      <c r="T373" s="1">
        <v>2340</v>
      </c>
      <c r="U373" s="1">
        <v>2262</v>
      </c>
      <c r="V373" s="1">
        <v>2225</v>
      </c>
      <c r="W373" s="1">
        <v>2209</v>
      </c>
      <c r="X373" s="1">
        <v>2188</v>
      </c>
      <c r="Y373" s="1">
        <v>2170</v>
      </c>
      <c r="Z373">
        <v>2198</v>
      </c>
    </row>
    <row r="374" spans="1:26" x14ac:dyDescent="0.3">
      <c r="A374" t="s">
        <v>64</v>
      </c>
      <c r="B374" s="1">
        <v>44019</v>
      </c>
      <c r="C374" s="1" t="str">
        <f>VLOOKUP($B374,'NIS NAAM GEMEENTE'!$A$2:$B$319, 2, FALSE)</f>
        <v>Evergem</v>
      </c>
      <c r="D374" s="1">
        <v>3808</v>
      </c>
      <c r="E374" s="1">
        <v>3921.31</v>
      </c>
      <c r="F374" s="1">
        <v>3886.52</v>
      </c>
      <c r="G374" s="1">
        <v>3947.74</v>
      </c>
      <c r="H374" s="1">
        <v>3952.4700000000003</v>
      </c>
      <c r="I374" s="1">
        <v>4033.9300000000003</v>
      </c>
      <c r="J374" s="1">
        <v>4090.63</v>
      </c>
      <c r="K374" s="1">
        <v>4171.18</v>
      </c>
      <c r="L374" s="1">
        <v>4196.55</v>
      </c>
      <c r="M374" s="1">
        <v>4176.6000000000004</v>
      </c>
      <c r="N374" s="1">
        <v>4145.25</v>
      </c>
      <c r="O374" s="1">
        <v>4107.2145034642035</v>
      </c>
      <c r="P374" s="1">
        <v>4016.2879060816012</v>
      </c>
      <c r="Q374" s="1">
        <v>3943.6050577367205</v>
      </c>
      <c r="R374" s="1">
        <v>3889.1416859122401</v>
      </c>
      <c r="S374" s="1">
        <v>3840.1661046959198</v>
      </c>
      <c r="T374" s="1">
        <v>3813.1172671285603</v>
      </c>
      <c r="U374" s="1">
        <v>3726.1416859122401</v>
      </c>
      <c r="V374" s="1">
        <v>3682.41</v>
      </c>
      <c r="W374" s="1">
        <v>3692.2147959969207</v>
      </c>
      <c r="X374" s="1">
        <v>3695.8976443418014</v>
      </c>
      <c r="Y374" s="1">
        <v>3704.8243879907623</v>
      </c>
      <c r="Z374" s="1">
        <v>3735.0682832948423</v>
      </c>
    </row>
    <row r="375" spans="1:26" x14ac:dyDescent="0.3">
      <c r="A375" t="s">
        <v>65</v>
      </c>
      <c r="B375">
        <v>44019</v>
      </c>
      <c r="C375" s="1" t="str">
        <f>VLOOKUP($B375,'NIS NAAM GEMEENTE'!$A$2:$B$319, 2, FALSE)</f>
        <v>Evergem</v>
      </c>
      <c r="D375" s="1">
        <v>4809</v>
      </c>
      <c r="E375" s="1">
        <v>4809</v>
      </c>
      <c r="F375" s="1">
        <v>4809</v>
      </c>
      <c r="G375" s="1">
        <v>4809</v>
      </c>
      <c r="H375" s="1">
        <v>4809</v>
      </c>
      <c r="I375" s="1">
        <v>4809</v>
      </c>
      <c r="J375" s="1">
        <v>4809</v>
      </c>
      <c r="K375" s="1">
        <v>4809</v>
      </c>
      <c r="L375" s="1">
        <v>4809</v>
      </c>
      <c r="M375" s="1">
        <v>4809</v>
      </c>
      <c r="N375" s="1">
        <v>4809</v>
      </c>
      <c r="O375" s="1">
        <v>4809</v>
      </c>
      <c r="P375" s="1">
        <v>4809</v>
      </c>
      <c r="Q375" s="1">
        <v>4809</v>
      </c>
      <c r="R375" s="1">
        <v>4809</v>
      </c>
      <c r="S375" s="1">
        <v>4809</v>
      </c>
      <c r="T375" s="1">
        <v>4809</v>
      </c>
      <c r="U375" s="1">
        <v>4809</v>
      </c>
      <c r="V375" s="1">
        <v>4809</v>
      </c>
      <c r="W375" s="1">
        <v>4809</v>
      </c>
      <c r="X375" s="1">
        <v>4809</v>
      </c>
      <c r="Y375" s="1">
        <v>4809</v>
      </c>
      <c r="Z375" s="1">
        <v>4809</v>
      </c>
    </row>
    <row r="376" spans="1:26" x14ac:dyDescent="0.3">
      <c r="A376" t="s">
        <v>66</v>
      </c>
      <c r="B376">
        <v>44019</v>
      </c>
      <c r="C376" s="1" t="str">
        <f>VLOOKUP($B376,'NIS NAAM GEMEENTE'!$A$2:$B$319, 2, FALSE)</f>
        <v>Evergem</v>
      </c>
      <c r="D376" s="1">
        <v>4087.6499999999996</v>
      </c>
      <c r="E376" s="1">
        <v>4087.6499999999996</v>
      </c>
      <c r="F376" s="1">
        <v>4087.6499999999996</v>
      </c>
      <c r="G376" s="1">
        <v>4087.6499999999996</v>
      </c>
      <c r="H376" s="1">
        <v>4087.6499999999996</v>
      </c>
      <c r="I376" s="1">
        <v>4087.6499999999996</v>
      </c>
      <c r="J376" s="1">
        <v>4087.6499999999996</v>
      </c>
      <c r="K376" s="1">
        <v>4087.6499999999996</v>
      </c>
      <c r="L376" s="1">
        <v>4087.6499999999996</v>
      </c>
      <c r="M376" s="1">
        <v>4087.6499999999996</v>
      </c>
      <c r="N376" s="1">
        <v>4087.6499999999996</v>
      </c>
      <c r="O376" s="1">
        <v>4087.6499999999996</v>
      </c>
      <c r="P376" s="1">
        <v>4087.6499999999996</v>
      </c>
      <c r="Q376" s="1">
        <v>4087.6499999999996</v>
      </c>
      <c r="R376" s="1">
        <v>4087.6499999999996</v>
      </c>
      <c r="S376" s="1">
        <v>4087.6499999999996</v>
      </c>
      <c r="T376" s="1">
        <v>4087.6499999999996</v>
      </c>
      <c r="U376" s="1">
        <v>4087.6499999999996</v>
      </c>
      <c r="V376" s="1">
        <v>4087.6499999999996</v>
      </c>
      <c r="W376" s="1">
        <v>4087.6499999999996</v>
      </c>
      <c r="X376" s="1">
        <v>4087.6499999999996</v>
      </c>
      <c r="Y376" s="1">
        <v>4087.6499999999996</v>
      </c>
      <c r="Z376" s="1">
        <v>4087.6499999999996</v>
      </c>
    </row>
    <row r="377" spans="1:26" x14ac:dyDescent="0.3">
      <c r="A377" t="s">
        <v>62</v>
      </c>
      <c r="B377" s="1">
        <v>23023</v>
      </c>
      <c r="C377" s="1" t="str">
        <f>VLOOKUP($B377,'NIS NAAM GEMEENTE'!$A$2:$B$319, 2, FALSE)</f>
        <v>Galmaarden</v>
      </c>
      <c r="D377" s="1">
        <v>405.99</v>
      </c>
      <c r="E377" s="1">
        <v>424.72</v>
      </c>
      <c r="F377" s="1">
        <v>434.15</v>
      </c>
      <c r="G377" s="1">
        <v>468.99</v>
      </c>
      <c r="H377" s="1">
        <v>418.39</v>
      </c>
      <c r="I377" s="1">
        <v>456.29</v>
      </c>
      <c r="J377" s="1">
        <v>430.45</v>
      </c>
      <c r="K377" s="1">
        <v>414.88</v>
      </c>
      <c r="L377" s="1">
        <v>410.07</v>
      </c>
      <c r="M377" s="1">
        <v>400.69</v>
      </c>
      <c r="N377" s="1">
        <v>377.66</v>
      </c>
      <c r="O377" s="1">
        <v>382.13826366559488</v>
      </c>
      <c r="P377" s="1">
        <v>368.72990353697747</v>
      </c>
      <c r="Q377" s="1">
        <v>359.79099678456589</v>
      </c>
      <c r="R377" s="1">
        <v>354.20418006430867</v>
      </c>
      <c r="S377" s="1">
        <v>349.73472668810291</v>
      </c>
      <c r="T377" s="1">
        <v>341.91318327974278</v>
      </c>
      <c r="U377" s="1">
        <v>341.91318327974278</v>
      </c>
      <c r="V377" s="1">
        <v>347.5</v>
      </c>
      <c r="W377" s="1">
        <v>351.96945337620582</v>
      </c>
      <c r="X377" s="1">
        <v>347.5</v>
      </c>
      <c r="Y377" s="1">
        <v>350.85209003215436</v>
      </c>
      <c r="Z377" s="1">
        <v>345.26527331189709</v>
      </c>
    </row>
    <row r="378" spans="1:26" x14ac:dyDescent="0.3">
      <c r="A378" t="s">
        <v>63</v>
      </c>
      <c r="B378" s="1">
        <v>23023</v>
      </c>
      <c r="C378" s="1" t="str">
        <f>VLOOKUP($B378,'NIS NAAM GEMEENTE'!$A$2:$B$319, 2, FALSE)</f>
        <v>Galmaarden</v>
      </c>
      <c r="D378" s="1">
        <v>552</v>
      </c>
      <c r="E378" s="1">
        <v>577</v>
      </c>
      <c r="F378" s="1">
        <v>585</v>
      </c>
      <c r="G378" s="1">
        <v>585</v>
      </c>
      <c r="H378" s="1">
        <v>603</v>
      </c>
      <c r="I378" s="1">
        <v>621</v>
      </c>
      <c r="J378" s="1">
        <v>640</v>
      </c>
      <c r="K378" s="1">
        <v>648</v>
      </c>
      <c r="L378" s="1">
        <v>648</v>
      </c>
      <c r="M378" s="1">
        <v>652</v>
      </c>
      <c r="N378" s="1">
        <v>655</v>
      </c>
      <c r="O378" s="1">
        <v>643</v>
      </c>
      <c r="P378" s="1">
        <v>650</v>
      </c>
      <c r="Q378" s="1">
        <v>647</v>
      </c>
      <c r="R378" s="1">
        <v>635</v>
      </c>
      <c r="S378" s="1">
        <v>629</v>
      </c>
      <c r="T378" s="1">
        <v>618</v>
      </c>
      <c r="U378" s="1">
        <v>608</v>
      </c>
      <c r="V378" s="1">
        <v>589</v>
      </c>
      <c r="W378" s="1">
        <v>575</v>
      </c>
      <c r="X378" s="1">
        <v>572</v>
      </c>
      <c r="Y378" s="1">
        <v>568</v>
      </c>
      <c r="Z378">
        <v>568</v>
      </c>
    </row>
    <row r="379" spans="1:26" x14ac:dyDescent="0.3">
      <c r="A379" t="s">
        <v>64</v>
      </c>
      <c r="B379" s="1">
        <v>23023</v>
      </c>
      <c r="C379" s="1" t="str">
        <f>VLOOKUP($B379,'NIS NAAM GEMEENTE'!$A$2:$B$319, 2, FALSE)</f>
        <v>Galmaarden</v>
      </c>
      <c r="D379" s="1">
        <v>957.99</v>
      </c>
      <c r="E379" s="1">
        <v>1001.72</v>
      </c>
      <c r="F379" s="1">
        <v>1019.15</v>
      </c>
      <c r="G379" s="1">
        <v>1053.99</v>
      </c>
      <c r="H379" s="1">
        <v>1021.39</v>
      </c>
      <c r="I379" s="1">
        <v>1077.29</v>
      </c>
      <c r="J379" s="1">
        <v>1070.45</v>
      </c>
      <c r="K379" s="1">
        <v>1062.8800000000001</v>
      </c>
      <c r="L379" s="1">
        <v>1058.07</v>
      </c>
      <c r="M379" s="1">
        <v>1052.69</v>
      </c>
      <c r="N379" s="1">
        <v>1032.6600000000001</v>
      </c>
      <c r="O379" s="1">
        <v>1025.1382636655949</v>
      </c>
      <c r="P379" s="1">
        <v>1018.7299035369774</v>
      </c>
      <c r="Q379" s="1">
        <v>1006.7909967845659</v>
      </c>
      <c r="R379" s="1">
        <v>989.20418006430873</v>
      </c>
      <c r="S379" s="1">
        <v>978.73472668810291</v>
      </c>
      <c r="T379" s="1">
        <v>959.91318327974273</v>
      </c>
      <c r="U379" s="1">
        <v>949.91318327974273</v>
      </c>
      <c r="V379" s="1">
        <v>936.5</v>
      </c>
      <c r="W379" s="1">
        <v>926.96945337620582</v>
      </c>
      <c r="X379" s="1">
        <v>919.5</v>
      </c>
      <c r="Y379" s="1">
        <v>918.85209003215436</v>
      </c>
      <c r="Z379" s="1">
        <v>913.26527331189709</v>
      </c>
    </row>
    <row r="380" spans="1:26" x14ac:dyDescent="0.3">
      <c r="A380" t="s">
        <v>65</v>
      </c>
      <c r="B380">
        <v>23023</v>
      </c>
      <c r="C380" s="1" t="str">
        <f>VLOOKUP($B380,'NIS NAAM GEMEENTE'!$A$2:$B$319, 2, FALSE)</f>
        <v>Galmaarden</v>
      </c>
      <c r="D380" s="1">
        <v>1302.3529411764707</v>
      </c>
      <c r="E380" s="1">
        <v>1302.3529411764707</v>
      </c>
      <c r="F380" s="1">
        <v>1302.3529411764707</v>
      </c>
      <c r="G380" s="1">
        <v>1302.3529411764707</v>
      </c>
      <c r="H380" s="1">
        <v>1302.3529411764707</v>
      </c>
      <c r="I380" s="1">
        <v>1302.3529411764707</v>
      </c>
      <c r="J380" s="1">
        <v>1302.3529411764707</v>
      </c>
      <c r="K380" s="1">
        <v>1302.3529411764707</v>
      </c>
      <c r="L380" s="1">
        <v>1302.3529411764707</v>
      </c>
      <c r="M380" s="1">
        <v>1302.3529411764707</v>
      </c>
      <c r="N380" s="1">
        <v>1302.3529411764707</v>
      </c>
      <c r="O380" s="1">
        <v>1302.3529411764707</v>
      </c>
      <c r="P380" s="1">
        <v>1302.3529411764707</v>
      </c>
      <c r="Q380" s="1">
        <v>1302.3529411764707</v>
      </c>
      <c r="R380" s="1">
        <v>1302.3529411764707</v>
      </c>
      <c r="S380" s="1">
        <v>1302.3529411764707</v>
      </c>
      <c r="T380" s="1">
        <v>1302.3529411764707</v>
      </c>
      <c r="U380" s="1">
        <v>1302.3529411764707</v>
      </c>
      <c r="V380" s="1">
        <v>1302.3529411764707</v>
      </c>
      <c r="W380" s="1">
        <v>1302.3529411764707</v>
      </c>
      <c r="X380" s="1">
        <v>1302.3529411764707</v>
      </c>
      <c r="Y380" s="1">
        <v>1302.35294117647</v>
      </c>
      <c r="Z380" s="1">
        <v>1302.35294117647</v>
      </c>
    </row>
    <row r="381" spans="1:26" x14ac:dyDescent="0.3">
      <c r="A381" t="s">
        <v>66</v>
      </c>
      <c r="B381">
        <v>23023</v>
      </c>
      <c r="C381" s="1" t="str">
        <f>VLOOKUP($B381,'NIS NAAM GEMEENTE'!$A$2:$B$319, 2, FALSE)</f>
        <v>Galmaarden</v>
      </c>
      <c r="D381" s="1">
        <v>1107</v>
      </c>
      <c r="E381" s="1">
        <v>1107</v>
      </c>
      <c r="F381" s="1">
        <v>1107</v>
      </c>
      <c r="G381" s="1">
        <v>1107</v>
      </c>
      <c r="H381" s="1">
        <v>1107</v>
      </c>
      <c r="I381" s="1">
        <v>1107</v>
      </c>
      <c r="J381" s="1">
        <v>1107</v>
      </c>
      <c r="K381" s="1">
        <v>1107</v>
      </c>
      <c r="L381" s="1">
        <v>1107</v>
      </c>
      <c r="M381" s="1">
        <v>1107</v>
      </c>
      <c r="N381" s="1">
        <v>1107</v>
      </c>
      <c r="O381" s="1">
        <v>1107</v>
      </c>
      <c r="P381" s="1">
        <v>1107</v>
      </c>
      <c r="Q381" s="1">
        <v>1107</v>
      </c>
      <c r="R381" s="1">
        <v>1107</v>
      </c>
      <c r="S381" s="1">
        <v>1107</v>
      </c>
      <c r="T381" s="1">
        <v>1107</v>
      </c>
      <c r="U381" s="1">
        <v>1107</v>
      </c>
      <c r="V381" s="1">
        <v>1107</v>
      </c>
      <c r="W381" s="1">
        <v>1107</v>
      </c>
      <c r="X381" s="1">
        <v>1107</v>
      </c>
      <c r="Y381" s="1">
        <v>1107</v>
      </c>
      <c r="Z381" s="1">
        <v>1107</v>
      </c>
    </row>
    <row r="382" spans="1:26" x14ac:dyDescent="0.3">
      <c r="A382" t="s">
        <v>62</v>
      </c>
      <c r="B382" s="1">
        <v>21008</v>
      </c>
      <c r="C382" s="1" t="str">
        <f>VLOOKUP($B382,'NIS NAAM GEMEENTE'!$A$2:$B$319, 2, FALSE)</f>
        <v>Ganshoren</v>
      </c>
      <c r="D382" s="1">
        <v>470.83</v>
      </c>
      <c r="E382" s="1">
        <v>461.07</v>
      </c>
      <c r="F382" s="1">
        <v>468.18</v>
      </c>
      <c r="G382" s="1">
        <v>456.18</v>
      </c>
      <c r="H382" s="1">
        <v>440.34</v>
      </c>
      <c r="I382" s="1">
        <v>423.15</v>
      </c>
      <c r="J382" s="1">
        <v>446.26</v>
      </c>
      <c r="K382" s="1">
        <v>445.72</v>
      </c>
      <c r="L382" s="1">
        <v>459.48</v>
      </c>
      <c r="M382" s="1">
        <v>432.61</v>
      </c>
      <c r="N382" s="1">
        <v>454.67</v>
      </c>
      <c r="O382" s="1">
        <v>465.11176334106727</v>
      </c>
      <c r="P382" s="1">
        <v>478.75807424593967</v>
      </c>
      <c r="Q382" s="1">
        <v>490.13</v>
      </c>
      <c r="R382" s="1">
        <v>483.3068445475638</v>
      </c>
      <c r="S382" s="1">
        <v>481.03245939675173</v>
      </c>
      <c r="T382" s="1">
        <v>478.75807424593967</v>
      </c>
      <c r="U382" s="1">
        <v>485.58122969837586</v>
      </c>
      <c r="V382" s="1">
        <v>490.13</v>
      </c>
      <c r="W382" s="1">
        <v>496.95315545243619</v>
      </c>
      <c r="X382" s="1">
        <v>504.91350348027839</v>
      </c>
      <c r="Y382" s="1">
        <v>511.73665893271459</v>
      </c>
      <c r="Z382" s="1">
        <v>517.42262180974478</v>
      </c>
    </row>
    <row r="383" spans="1:26" x14ac:dyDescent="0.3">
      <c r="A383" t="s">
        <v>63</v>
      </c>
      <c r="B383" s="1">
        <v>21008</v>
      </c>
      <c r="C383" s="1" t="str">
        <f>VLOOKUP($B383,'NIS NAAM GEMEENTE'!$A$2:$B$319, 2, FALSE)</f>
        <v>Ganshoren</v>
      </c>
      <c r="D383" s="1">
        <v>555</v>
      </c>
      <c r="E383" s="1">
        <v>575</v>
      </c>
      <c r="F383" s="1">
        <v>599</v>
      </c>
      <c r="G383" s="1">
        <v>589</v>
      </c>
      <c r="H383" s="1">
        <v>616</v>
      </c>
      <c r="I383" s="1">
        <v>626</v>
      </c>
      <c r="J383" s="1">
        <v>634</v>
      </c>
      <c r="K383" s="1">
        <v>611</v>
      </c>
      <c r="L383" s="1">
        <v>603</v>
      </c>
      <c r="M383" s="1">
        <v>612</v>
      </c>
      <c r="N383" s="1">
        <v>613</v>
      </c>
      <c r="O383" s="1">
        <v>610</v>
      </c>
      <c r="P383" s="1">
        <v>608</v>
      </c>
      <c r="Q383" s="1">
        <v>599</v>
      </c>
      <c r="R383" s="1">
        <v>602</v>
      </c>
      <c r="S383" s="1">
        <v>601</v>
      </c>
      <c r="T383" s="1">
        <v>600</v>
      </c>
      <c r="U383" s="1">
        <v>598</v>
      </c>
      <c r="V383" s="1">
        <v>603</v>
      </c>
      <c r="W383" s="1">
        <v>609</v>
      </c>
      <c r="X383" s="1">
        <v>608</v>
      </c>
      <c r="Y383" s="1">
        <v>605</v>
      </c>
      <c r="Z383">
        <v>607</v>
      </c>
    </row>
    <row r="384" spans="1:26" x14ac:dyDescent="0.3">
      <c r="A384" t="s">
        <v>64</v>
      </c>
      <c r="B384" s="1">
        <v>21008</v>
      </c>
      <c r="C384" s="1" t="str">
        <f>VLOOKUP($B384,'NIS NAAM GEMEENTE'!$A$2:$B$319, 2, FALSE)</f>
        <v>Ganshoren</v>
      </c>
      <c r="D384" s="1">
        <v>1025.83</v>
      </c>
      <c r="E384" s="1">
        <v>1036.07</v>
      </c>
      <c r="F384" s="1">
        <v>1067.18</v>
      </c>
      <c r="G384" s="1">
        <v>1045.18</v>
      </c>
      <c r="H384" s="1">
        <v>1056.3399999999999</v>
      </c>
      <c r="I384" s="1">
        <v>1049.1500000000001</v>
      </c>
      <c r="J384" s="1">
        <v>1080.26</v>
      </c>
      <c r="K384" s="1">
        <v>1056.72</v>
      </c>
      <c r="L384" s="1">
        <v>1062.48</v>
      </c>
      <c r="M384" s="1">
        <v>1044.6100000000001</v>
      </c>
      <c r="N384" s="1">
        <v>1067.67</v>
      </c>
      <c r="O384" s="1">
        <v>1075.1117633410672</v>
      </c>
      <c r="P384" s="1">
        <v>1086.7580742459397</v>
      </c>
      <c r="Q384" s="1">
        <v>1089.1300000000001</v>
      </c>
      <c r="R384" s="1">
        <v>1085.3068445475637</v>
      </c>
      <c r="S384" s="1">
        <v>1082.0324593967516</v>
      </c>
      <c r="T384" s="1">
        <v>1078.7580742459397</v>
      </c>
      <c r="U384" s="1">
        <v>1083.5812296983759</v>
      </c>
      <c r="V384" s="1">
        <v>1093.1300000000001</v>
      </c>
      <c r="W384" s="1">
        <v>1105.9531554524362</v>
      </c>
      <c r="X384" s="1">
        <v>1112.9135034802785</v>
      </c>
      <c r="Y384" s="1">
        <v>1116.7366589327146</v>
      </c>
      <c r="Z384" s="1">
        <v>1124.4226218097447</v>
      </c>
    </row>
    <row r="385" spans="1:26" x14ac:dyDescent="0.3">
      <c r="A385" t="s">
        <v>65</v>
      </c>
      <c r="B385">
        <v>21008</v>
      </c>
      <c r="C385" s="1" t="str">
        <f>VLOOKUP($B385,'NIS NAAM GEMEENTE'!$A$2:$B$319, 2, FALSE)</f>
        <v>Ganshoren</v>
      </c>
      <c r="D385" s="1">
        <v>1322</v>
      </c>
      <c r="E385" s="1">
        <v>1322</v>
      </c>
      <c r="F385" s="1">
        <v>1322</v>
      </c>
      <c r="G385" s="1">
        <v>1322</v>
      </c>
      <c r="H385" s="1">
        <v>1322</v>
      </c>
      <c r="I385" s="1">
        <v>1322</v>
      </c>
      <c r="J385" s="1">
        <v>1322</v>
      </c>
      <c r="K385" s="1">
        <v>1322</v>
      </c>
      <c r="L385" s="1">
        <v>1322</v>
      </c>
      <c r="M385" s="1">
        <v>1322</v>
      </c>
      <c r="N385" s="1">
        <v>1322</v>
      </c>
      <c r="O385" s="1">
        <v>1322</v>
      </c>
      <c r="P385" s="1">
        <v>1322</v>
      </c>
      <c r="Q385" s="1">
        <v>1322</v>
      </c>
      <c r="R385" s="1">
        <v>1322</v>
      </c>
      <c r="S385" s="1">
        <v>1322</v>
      </c>
      <c r="T385" s="1">
        <v>1322</v>
      </c>
      <c r="U385" s="1">
        <v>1322</v>
      </c>
      <c r="V385" s="1">
        <v>1322</v>
      </c>
      <c r="W385" s="1">
        <v>1322</v>
      </c>
      <c r="X385" s="1">
        <v>1322</v>
      </c>
      <c r="Y385" s="1">
        <v>1322</v>
      </c>
      <c r="Z385" s="1">
        <v>1322</v>
      </c>
    </row>
    <row r="386" spans="1:26" x14ac:dyDescent="0.3">
      <c r="A386" t="s">
        <v>66</v>
      </c>
      <c r="B386">
        <v>21008</v>
      </c>
      <c r="C386" s="1" t="str">
        <f>VLOOKUP($B386,'NIS NAAM GEMEENTE'!$A$2:$B$319, 2, FALSE)</f>
        <v>Ganshoren</v>
      </c>
      <c r="D386" s="1">
        <v>1123.6999999999998</v>
      </c>
      <c r="E386" s="1">
        <v>1123.6999999999998</v>
      </c>
      <c r="F386" s="1">
        <v>1123.6999999999998</v>
      </c>
      <c r="G386" s="1">
        <v>1123.6999999999998</v>
      </c>
      <c r="H386" s="1">
        <v>1123.6999999999998</v>
      </c>
      <c r="I386" s="1">
        <v>1123.6999999999998</v>
      </c>
      <c r="J386" s="1">
        <v>1123.6999999999998</v>
      </c>
      <c r="K386" s="1">
        <v>1123.6999999999998</v>
      </c>
      <c r="L386" s="1">
        <v>1123.6999999999998</v>
      </c>
      <c r="M386" s="1">
        <v>1123.6999999999998</v>
      </c>
      <c r="N386" s="1">
        <v>1123.6999999999998</v>
      </c>
      <c r="O386" s="1">
        <v>1123.6999999999998</v>
      </c>
      <c r="P386" s="1">
        <v>1123.6999999999998</v>
      </c>
      <c r="Q386" s="1">
        <v>1123.6999999999998</v>
      </c>
      <c r="R386" s="1">
        <v>1123.6999999999998</v>
      </c>
      <c r="S386" s="1">
        <v>1123.6999999999998</v>
      </c>
      <c r="T386" s="1">
        <v>1123.6999999999998</v>
      </c>
      <c r="U386" s="1">
        <v>1123.6999999999998</v>
      </c>
      <c r="V386" s="1">
        <v>1123.6999999999998</v>
      </c>
      <c r="W386" s="1">
        <v>1123.6999999999998</v>
      </c>
      <c r="X386" s="1">
        <v>1123.6999999999998</v>
      </c>
      <c r="Y386" s="1">
        <v>1123.6999999999998</v>
      </c>
      <c r="Z386" s="1">
        <v>1123.6999999999998</v>
      </c>
    </row>
    <row r="387" spans="1:26" x14ac:dyDescent="0.3">
      <c r="A387" t="s">
        <v>62</v>
      </c>
      <c r="B387" s="1">
        <v>44020</v>
      </c>
      <c r="C387" s="1" t="str">
        <f>VLOOKUP($B387,'NIS NAAM GEMEENTE'!$A$2:$B$319, 2, FALSE)</f>
        <v>Gavere</v>
      </c>
      <c r="D387" s="1">
        <v>488.48</v>
      </c>
      <c r="E387" s="1">
        <v>492.64</v>
      </c>
      <c r="F387" s="1">
        <v>514.75</v>
      </c>
      <c r="G387" s="1">
        <v>491.99</v>
      </c>
      <c r="H387" s="1">
        <v>497.86</v>
      </c>
      <c r="I387" s="1">
        <v>484.1</v>
      </c>
      <c r="J387" s="1">
        <v>468.72</v>
      </c>
      <c r="K387" s="1">
        <v>488.1</v>
      </c>
      <c r="L387" s="1">
        <v>468.53</v>
      </c>
      <c r="M387" s="1">
        <v>497.29</v>
      </c>
      <c r="N387" s="1">
        <v>487.26</v>
      </c>
      <c r="O387" s="1">
        <v>492.88120649651972</v>
      </c>
      <c r="P387" s="1">
        <v>500.6518561484919</v>
      </c>
      <c r="Q387" s="1">
        <v>487.33074245939673</v>
      </c>
      <c r="R387" s="1">
        <v>485.11055684454755</v>
      </c>
      <c r="S387" s="1">
        <v>468.45916473317868</v>
      </c>
      <c r="T387" s="1">
        <v>458.46832946635732</v>
      </c>
      <c r="U387" s="1">
        <v>468.45916473317868</v>
      </c>
      <c r="V387" s="1">
        <v>478.45</v>
      </c>
      <c r="W387" s="1">
        <v>466.23897911832944</v>
      </c>
      <c r="X387" s="1">
        <v>459.57842227378188</v>
      </c>
      <c r="Y387" s="1">
        <v>444.03712296983758</v>
      </c>
      <c r="Z387" s="1">
        <v>429.60591647331785</v>
      </c>
    </row>
    <row r="388" spans="1:26" x14ac:dyDescent="0.3">
      <c r="A388" t="s">
        <v>63</v>
      </c>
      <c r="B388" s="1">
        <v>44020</v>
      </c>
      <c r="C388" s="1" t="str">
        <f>VLOOKUP($B388,'NIS NAAM GEMEENTE'!$A$2:$B$319, 2, FALSE)</f>
        <v>Gavere</v>
      </c>
      <c r="D388" s="1">
        <v>716</v>
      </c>
      <c r="E388" s="1">
        <v>699</v>
      </c>
      <c r="F388" s="1">
        <v>693</v>
      </c>
      <c r="G388" s="1">
        <v>706</v>
      </c>
      <c r="H388" s="1">
        <v>726</v>
      </c>
      <c r="I388" s="1">
        <v>748</v>
      </c>
      <c r="J388" s="1">
        <v>747</v>
      </c>
      <c r="K388" s="1">
        <v>762</v>
      </c>
      <c r="L388" s="1">
        <v>757</v>
      </c>
      <c r="M388" s="1">
        <v>748</v>
      </c>
      <c r="N388" s="1">
        <v>738</v>
      </c>
      <c r="O388" s="1">
        <v>738</v>
      </c>
      <c r="P388" s="1">
        <v>751</v>
      </c>
      <c r="Q388" s="1">
        <v>767</v>
      </c>
      <c r="R388" s="1">
        <v>770</v>
      </c>
      <c r="S388" s="1">
        <v>800</v>
      </c>
      <c r="T388" s="1">
        <v>808</v>
      </c>
      <c r="U388" s="1">
        <v>796</v>
      </c>
      <c r="V388" s="1">
        <v>777</v>
      </c>
      <c r="W388" s="1">
        <v>774</v>
      </c>
      <c r="X388" s="1">
        <v>775</v>
      </c>
      <c r="Y388" s="1">
        <v>761</v>
      </c>
      <c r="Z388">
        <v>754</v>
      </c>
    </row>
    <row r="389" spans="1:26" x14ac:dyDescent="0.3">
      <c r="A389" t="s">
        <v>64</v>
      </c>
      <c r="B389" s="1">
        <v>44020</v>
      </c>
      <c r="C389" s="1" t="str">
        <f>VLOOKUP($B389,'NIS NAAM GEMEENTE'!$A$2:$B$319, 2, FALSE)</f>
        <v>Gavere</v>
      </c>
      <c r="D389" s="1">
        <v>1204.48</v>
      </c>
      <c r="E389" s="1">
        <v>1191.6399999999999</v>
      </c>
      <c r="F389" s="1">
        <v>1207.75</v>
      </c>
      <c r="G389" s="1">
        <v>1197.99</v>
      </c>
      <c r="H389" s="1">
        <v>1223.8600000000001</v>
      </c>
      <c r="I389" s="1">
        <v>1232.0999999999999</v>
      </c>
      <c r="J389" s="1">
        <v>1215.72</v>
      </c>
      <c r="K389" s="1">
        <v>1250.0999999999999</v>
      </c>
      <c r="L389" s="1">
        <v>1225.53</v>
      </c>
      <c r="M389" s="1">
        <v>1245.29</v>
      </c>
      <c r="N389" s="1">
        <v>1225.26</v>
      </c>
      <c r="O389" s="1">
        <v>1230.8812064965198</v>
      </c>
      <c r="P389" s="1">
        <v>1251.6518561484918</v>
      </c>
      <c r="Q389" s="1">
        <v>1254.3307424593968</v>
      </c>
      <c r="R389" s="1">
        <v>1255.1105568445475</v>
      </c>
      <c r="S389" s="1">
        <v>1268.4591647331786</v>
      </c>
      <c r="T389" s="1">
        <v>1266.4683294663573</v>
      </c>
      <c r="U389" s="1">
        <v>1264.4591647331786</v>
      </c>
      <c r="V389" s="1">
        <v>1255.45</v>
      </c>
      <c r="W389" s="1">
        <v>1240.2389791183296</v>
      </c>
      <c r="X389" s="1">
        <v>1234.5784222737818</v>
      </c>
      <c r="Y389" s="1">
        <v>1205.0371229698376</v>
      </c>
      <c r="Z389" s="1">
        <v>1183.6059164733178</v>
      </c>
    </row>
    <row r="390" spans="1:26" x14ac:dyDescent="0.3">
      <c r="A390" t="s">
        <v>65</v>
      </c>
      <c r="B390">
        <v>44020</v>
      </c>
      <c r="C390" s="1" t="str">
        <f>VLOOKUP($B390,'NIS NAAM GEMEENTE'!$A$2:$B$319, 2, FALSE)</f>
        <v>Gavere</v>
      </c>
      <c r="D390" s="1">
        <v>1534.1176470588234</v>
      </c>
      <c r="E390" s="1">
        <v>1534.1176470588234</v>
      </c>
      <c r="F390" s="1">
        <v>1534.1176470588234</v>
      </c>
      <c r="G390" s="1">
        <v>1534.1176470588234</v>
      </c>
      <c r="H390" s="1">
        <v>1534.1176470588234</v>
      </c>
      <c r="I390" s="1">
        <v>1534.1176470588234</v>
      </c>
      <c r="J390" s="1">
        <v>1534.1176470588234</v>
      </c>
      <c r="K390" s="1">
        <v>1534.1176470588234</v>
      </c>
      <c r="L390" s="1">
        <v>1534.1176470588234</v>
      </c>
      <c r="M390" s="1">
        <v>1534.1176470588234</v>
      </c>
      <c r="N390" s="1">
        <v>1534.1176470588234</v>
      </c>
      <c r="O390" s="1">
        <v>1534.1176470588234</v>
      </c>
      <c r="P390" s="1">
        <v>1534.1176470588234</v>
      </c>
      <c r="Q390" s="1">
        <v>1534.1176470588234</v>
      </c>
      <c r="R390" s="1">
        <v>1534.1176470588234</v>
      </c>
      <c r="S390" s="1">
        <v>1534.1176470588234</v>
      </c>
      <c r="T390" s="1">
        <v>1534.1176470588234</v>
      </c>
      <c r="U390" s="1">
        <v>1534.1176470588234</v>
      </c>
      <c r="V390" s="1">
        <v>1534.1176470588234</v>
      </c>
      <c r="W390" s="1">
        <v>1534.1176470588234</v>
      </c>
      <c r="X390" s="1">
        <v>1534.1176470588234</v>
      </c>
      <c r="Y390" s="1">
        <v>1534.11764705882</v>
      </c>
      <c r="Z390" s="1">
        <v>1534.11764705882</v>
      </c>
    </row>
    <row r="391" spans="1:26" x14ac:dyDescent="0.3">
      <c r="A391" t="s">
        <v>66</v>
      </c>
      <c r="B391">
        <v>44020</v>
      </c>
      <c r="C391" s="1" t="str">
        <f>VLOOKUP($B391,'NIS NAAM GEMEENTE'!$A$2:$B$319, 2, FALSE)</f>
        <v>Gavere</v>
      </c>
      <c r="D391" s="1">
        <v>1304</v>
      </c>
      <c r="E391" s="1">
        <v>1304</v>
      </c>
      <c r="F391" s="1">
        <v>1304</v>
      </c>
      <c r="G391" s="1">
        <v>1304</v>
      </c>
      <c r="H391" s="1">
        <v>1304</v>
      </c>
      <c r="I391" s="1">
        <v>1304</v>
      </c>
      <c r="J391" s="1">
        <v>1304</v>
      </c>
      <c r="K391" s="1">
        <v>1304</v>
      </c>
      <c r="L391" s="1">
        <v>1304</v>
      </c>
      <c r="M391" s="1">
        <v>1304</v>
      </c>
      <c r="N391" s="1">
        <v>1304</v>
      </c>
      <c r="O391" s="1">
        <v>1304</v>
      </c>
      <c r="P391" s="1">
        <v>1304</v>
      </c>
      <c r="Q391" s="1">
        <v>1304</v>
      </c>
      <c r="R391" s="1">
        <v>1304</v>
      </c>
      <c r="S391" s="1">
        <v>1304</v>
      </c>
      <c r="T391" s="1">
        <v>1304</v>
      </c>
      <c r="U391" s="1">
        <v>1304</v>
      </c>
      <c r="V391" s="1">
        <v>1304</v>
      </c>
      <c r="W391" s="1">
        <v>1304</v>
      </c>
      <c r="X391" s="1">
        <v>1304</v>
      </c>
      <c r="Y391" s="1">
        <v>1304</v>
      </c>
      <c r="Z391" s="1">
        <v>1304</v>
      </c>
    </row>
    <row r="392" spans="1:26" x14ac:dyDescent="0.3">
      <c r="A392" t="s">
        <v>62</v>
      </c>
      <c r="B392" s="1">
        <v>13008</v>
      </c>
      <c r="C392" s="1" t="str">
        <f>VLOOKUP($B392,'NIS NAAM GEMEENTE'!$A$2:$B$319, 2, FALSE)</f>
        <v>Geel</v>
      </c>
      <c r="D392" s="1">
        <v>1521.95</v>
      </c>
      <c r="E392" s="1">
        <v>1588.06</v>
      </c>
      <c r="F392" s="1">
        <v>1586.44</v>
      </c>
      <c r="G392" s="1">
        <v>1616.04</v>
      </c>
      <c r="H392" s="1">
        <v>1674.8</v>
      </c>
      <c r="I392" s="1">
        <v>1686.5</v>
      </c>
      <c r="J392" s="1">
        <v>1692.82</v>
      </c>
      <c r="K392" s="1">
        <v>1701.34</v>
      </c>
      <c r="L392" s="1">
        <v>1605.11</v>
      </c>
      <c r="M392" s="1">
        <v>1633.2</v>
      </c>
      <c r="N392" s="1">
        <v>1590.57</v>
      </c>
      <c r="O392" s="1">
        <v>1517.6818548387096</v>
      </c>
      <c r="P392" s="1">
        <v>1473.2076612903224</v>
      </c>
      <c r="Q392" s="1">
        <v>1418.7267741935484</v>
      </c>
      <c r="R392" s="1">
        <v>1390.9304032258065</v>
      </c>
      <c r="S392" s="1">
        <v>1397.6015322580645</v>
      </c>
      <c r="T392" s="1">
        <v>1384.2592741935484</v>
      </c>
      <c r="U392" s="1">
        <v>1382.0355645161289</v>
      </c>
      <c r="V392" s="1">
        <v>1378.7</v>
      </c>
      <c r="W392" s="1">
        <v>1377.5881451612904</v>
      </c>
      <c r="X392" s="1">
        <v>1382.0355645161289</v>
      </c>
      <c r="Y392" s="1">
        <v>1408.7200806451613</v>
      </c>
      <c r="Z392" s="1">
        <v>1432.0690322580645</v>
      </c>
    </row>
    <row r="393" spans="1:26" x14ac:dyDescent="0.3">
      <c r="A393" t="s">
        <v>63</v>
      </c>
      <c r="B393" s="1">
        <v>13008</v>
      </c>
      <c r="C393" s="1" t="str">
        <f>VLOOKUP($B393,'NIS NAAM GEMEENTE'!$A$2:$B$319, 2, FALSE)</f>
        <v>Geel</v>
      </c>
      <c r="D393" s="1">
        <v>1989</v>
      </c>
      <c r="E393" s="1">
        <v>2019</v>
      </c>
      <c r="F393" s="1">
        <v>2062</v>
      </c>
      <c r="G393" s="1">
        <v>2091</v>
      </c>
      <c r="H393" s="1">
        <v>2164</v>
      </c>
      <c r="I393" s="1">
        <v>2235</v>
      </c>
      <c r="J393" s="1">
        <v>2331</v>
      </c>
      <c r="K393" s="1">
        <v>2401</v>
      </c>
      <c r="L393" s="1">
        <v>2441</v>
      </c>
      <c r="M393" s="1">
        <v>2511</v>
      </c>
      <c r="N393" s="1">
        <v>2510</v>
      </c>
      <c r="O393" s="1">
        <v>2555</v>
      </c>
      <c r="P393" s="1">
        <v>2551</v>
      </c>
      <c r="Q393" s="1">
        <v>2525</v>
      </c>
      <c r="R393" s="1">
        <v>2468</v>
      </c>
      <c r="S393" s="1">
        <v>2379</v>
      </c>
      <c r="T393" s="1">
        <v>2342</v>
      </c>
      <c r="U393" s="1">
        <v>2266</v>
      </c>
      <c r="V393" s="1">
        <v>2222</v>
      </c>
      <c r="W393" s="1">
        <v>2176</v>
      </c>
      <c r="X393" s="1">
        <v>2156</v>
      </c>
      <c r="Y393" s="1">
        <v>2154</v>
      </c>
      <c r="Z393">
        <v>2134</v>
      </c>
    </row>
    <row r="394" spans="1:26" x14ac:dyDescent="0.3">
      <c r="A394" t="s">
        <v>64</v>
      </c>
      <c r="B394" s="1">
        <v>13008</v>
      </c>
      <c r="C394" s="1" t="str">
        <f>VLOOKUP($B394,'NIS NAAM GEMEENTE'!$A$2:$B$319, 2, FALSE)</f>
        <v>Geel</v>
      </c>
      <c r="D394" s="1">
        <v>3510.95</v>
      </c>
      <c r="E394" s="1">
        <v>3607.06</v>
      </c>
      <c r="F394" s="1">
        <v>3648.44</v>
      </c>
      <c r="G394" s="1">
        <v>3707.04</v>
      </c>
      <c r="H394" s="1">
        <v>3838.8</v>
      </c>
      <c r="I394" s="1">
        <v>3921.5</v>
      </c>
      <c r="J394" s="1">
        <v>4023.8199999999997</v>
      </c>
      <c r="K394" s="1">
        <v>4102.34</v>
      </c>
      <c r="L394" s="1">
        <v>4046.1099999999997</v>
      </c>
      <c r="M394" s="1">
        <v>4144.2</v>
      </c>
      <c r="N394" s="1">
        <v>4100.57</v>
      </c>
      <c r="O394" s="1">
        <v>4072.6818548387096</v>
      </c>
      <c r="P394" s="1">
        <v>4024.2076612903224</v>
      </c>
      <c r="Q394" s="1">
        <v>3943.7267741935484</v>
      </c>
      <c r="R394" s="1">
        <v>3858.9304032258065</v>
      </c>
      <c r="S394" s="1">
        <v>3776.6015322580643</v>
      </c>
      <c r="T394" s="1">
        <v>3726.2592741935487</v>
      </c>
      <c r="U394" s="1">
        <v>3648.0355645161289</v>
      </c>
      <c r="V394" s="1">
        <v>3600.7</v>
      </c>
      <c r="W394" s="1">
        <v>3553.5881451612904</v>
      </c>
      <c r="X394" s="1">
        <v>3538.0355645161289</v>
      </c>
      <c r="Y394" s="1">
        <v>3562.720080645161</v>
      </c>
      <c r="Z394" s="1">
        <v>3566.0690322580645</v>
      </c>
    </row>
    <row r="395" spans="1:26" x14ac:dyDescent="0.3">
      <c r="A395" t="s">
        <v>65</v>
      </c>
      <c r="B395">
        <v>13008</v>
      </c>
      <c r="C395" s="1" t="str">
        <f>VLOOKUP($B395,'NIS NAAM GEMEENTE'!$A$2:$B$319, 2, FALSE)</f>
        <v>Geel</v>
      </c>
      <c r="D395" s="1">
        <v>5061</v>
      </c>
      <c r="E395" s="1">
        <v>5061</v>
      </c>
      <c r="F395" s="1">
        <v>5061</v>
      </c>
      <c r="G395" s="1">
        <v>5061</v>
      </c>
      <c r="H395" s="1">
        <v>5061</v>
      </c>
      <c r="I395" s="1">
        <v>5061</v>
      </c>
      <c r="J395" s="1">
        <v>5061</v>
      </c>
      <c r="K395" s="1">
        <v>5061</v>
      </c>
      <c r="L395" s="1">
        <v>5061</v>
      </c>
      <c r="M395" s="1">
        <v>5061</v>
      </c>
      <c r="N395" s="1">
        <v>5061</v>
      </c>
      <c r="O395" s="1">
        <v>5061</v>
      </c>
      <c r="P395" s="1">
        <v>5061</v>
      </c>
      <c r="Q395" s="1">
        <v>5061</v>
      </c>
      <c r="R395" s="1">
        <v>5061</v>
      </c>
      <c r="S395" s="1">
        <v>5061</v>
      </c>
      <c r="T395" s="1">
        <v>5061</v>
      </c>
      <c r="U395" s="1">
        <v>5061</v>
      </c>
      <c r="V395" s="1">
        <v>5061</v>
      </c>
      <c r="W395" s="1">
        <v>5061</v>
      </c>
      <c r="X395" s="1">
        <v>5061</v>
      </c>
      <c r="Y395" s="1">
        <v>5061</v>
      </c>
      <c r="Z395" s="1">
        <v>5061</v>
      </c>
    </row>
    <row r="396" spans="1:26" x14ac:dyDescent="0.3">
      <c r="A396" t="s">
        <v>66</v>
      </c>
      <c r="B396">
        <v>13008</v>
      </c>
      <c r="C396" s="1" t="str">
        <f>VLOOKUP($B396,'NIS NAAM GEMEENTE'!$A$2:$B$319, 2, FALSE)</f>
        <v>Geel</v>
      </c>
      <c r="D396" s="1">
        <v>4301.8500000000004</v>
      </c>
      <c r="E396" s="1">
        <v>4301.8500000000004</v>
      </c>
      <c r="F396" s="1">
        <v>4301.8500000000004</v>
      </c>
      <c r="G396" s="1">
        <v>4301.8500000000004</v>
      </c>
      <c r="H396" s="1">
        <v>4301.8500000000004</v>
      </c>
      <c r="I396" s="1">
        <v>4301.8500000000004</v>
      </c>
      <c r="J396" s="1">
        <v>4301.8500000000004</v>
      </c>
      <c r="K396" s="1">
        <v>4301.8500000000004</v>
      </c>
      <c r="L396" s="1">
        <v>4301.8500000000004</v>
      </c>
      <c r="M396" s="1">
        <v>4301.8500000000004</v>
      </c>
      <c r="N396" s="1">
        <v>4301.8500000000004</v>
      </c>
      <c r="O396" s="1">
        <v>4301.8500000000004</v>
      </c>
      <c r="P396" s="1">
        <v>4301.8500000000004</v>
      </c>
      <c r="Q396" s="1">
        <v>4301.8500000000004</v>
      </c>
      <c r="R396" s="1">
        <v>4301.8500000000004</v>
      </c>
      <c r="S396" s="1">
        <v>4301.8500000000004</v>
      </c>
      <c r="T396" s="1">
        <v>4301.8500000000004</v>
      </c>
      <c r="U396" s="1">
        <v>4301.8500000000004</v>
      </c>
      <c r="V396" s="1">
        <v>4301.8500000000004</v>
      </c>
      <c r="W396" s="1">
        <v>4301.8500000000004</v>
      </c>
      <c r="X396" s="1">
        <v>4301.8500000000004</v>
      </c>
      <c r="Y396" s="1">
        <v>4301.8500000000004</v>
      </c>
      <c r="Z396" s="1">
        <v>4301.8500000000004</v>
      </c>
    </row>
    <row r="397" spans="1:26" x14ac:dyDescent="0.3">
      <c r="A397" t="s">
        <v>62</v>
      </c>
      <c r="B397" s="1">
        <v>24028</v>
      </c>
      <c r="C397" s="1" t="str">
        <f>VLOOKUP($B397,'NIS NAAM GEMEENTE'!$A$2:$B$319, 2, FALSE)</f>
        <v>Geetbets</v>
      </c>
      <c r="D397" s="1">
        <v>207.55</v>
      </c>
      <c r="E397" s="1">
        <v>232.93</v>
      </c>
      <c r="F397" s="1">
        <v>231.82</v>
      </c>
      <c r="G397" s="1">
        <v>233.55</v>
      </c>
      <c r="H397" s="1">
        <v>221.98</v>
      </c>
      <c r="I397" s="1">
        <v>214.36</v>
      </c>
      <c r="J397" s="1">
        <v>191.87</v>
      </c>
      <c r="K397" s="1">
        <v>194.44</v>
      </c>
      <c r="L397" s="1">
        <v>193.9</v>
      </c>
      <c r="M397" s="1">
        <v>210.17</v>
      </c>
      <c r="N397" s="1">
        <v>208.71</v>
      </c>
      <c r="O397" s="1">
        <v>195.27199999999999</v>
      </c>
      <c r="P397" s="1">
        <v>187.50550000000001</v>
      </c>
      <c r="Q397" s="1">
        <v>183.0675</v>
      </c>
      <c r="R397" s="1">
        <v>181.958</v>
      </c>
      <c r="S397" s="1">
        <v>185.28649999999999</v>
      </c>
      <c r="T397" s="1">
        <v>181.958</v>
      </c>
      <c r="U397" s="1">
        <v>179.739</v>
      </c>
      <c r="V397" s="1">
        <v>177.52</v>
      </c>
      <c r="W397" s="1">
        <v>174.19149999999999</v>
      </c>
      <c r="X397" s="1">
        <v>173.08199999999999</v>
      </c>
      <c r="Y397" s="1">
        <v>175.30099999999999</v>
      </c>
      <c r="Z397" s="1">
        <v>178.62950000000001</v>
      </c>
    </row>
    <row r="398" spans="1:26" x14ac:dyDescent="0.3">
      <c r="A398" t="s">
        <v>63</v>
      </c>
      <c r="B398" s="1">
        <v>24028</v>
      </c>
      <c r="C398" s="1" t="str">
        <f>VLOOKUP($B398,'NIS NAAM GEMEENTE'!$A$2:$B$319, 2, FALSE)</f>
        <v>Geetbets</v>
      </c>
      <c r="D398" s="1">
        <v>295</v>
      </c>
      <c r="E398" s="1">
        <v>286</v>
      </c>
      <c r="F398" s="1">
        <v>275</v>
      </c>
      <c r="G398" s="1">
        <v>290</v>
      </c>
      <c r="H398" s="1">
        <v>298</v>
      </c>
      <c r="I398" s="1">
        <v>330</v>
      </c>
      <c r="J398" s="1">
        <v>336</v>
      </c>
      <c r="K398" s="1">
        <v>342</v>
      </c>
      <c r="L398" s="1">
        <v>343</v>
      </c>
      <c r="M398" s="1">
        <v>347</v>
      </c>
      <c r="N398" s="1">
        <v>354</v>
      </c>
      <c r="O398" s="1">
        <v>351</v>
      </c>
      <c r="P398" s="1">
        <v>351</v>
      </c>
      <c r="Q398" s="1">
        <v>345</v>
      </c>
      <c r="R398" s="1">
        <v>337</v>
      </c>
      <c r="S398" s="1">
        <v>321</v>
      </c>
      <c r="T398" s="1">
        <v>314</v>
      </c>
      <c r="U398" s="1">
        <v>307</v>
      </c>
      <c r="V398" s="1">
        <v>300</v>
      </c>
      <c r="W398" s="1">
        <v>294</v>
      </c>
      <c r="X398" s="1">
        <v>292</v>
      </c>
      <c r="Y398" s="1">
        <v>294</v>
      </c>
      <c r="Z398">
        <v>290</v>
      </c>
    </row>
    <row r="399" spans="1:26" x14ac:dyDescent="0.3">
      <c r="A399" t="s">
        <v>64</v>
      </c>
      <c r="B399" s="1">
        <v>24028</v>
      </c>
      <c r="C399" s="1" t="str">
        <f>VLOOKUP($B399,'NIS NAAM GEMEENTE'!$A$2:$B$319, 2, FALSE)</f>
        <v>Geetbets</v>
      </c>
      <c r="D399" s="1">
        <v>502.55</v>
      </c>
      <c r="E399" s="1">
        <v>518.93000000000006</v>
      </c>
      <c r="F399" s="1">
        <v>506.82</v>
      </c>
      <c r="G399" s="1">
        <v>523.54999999999995</v>
      </c>
      <c r="H399" s="1">
        <v>519.98</v>
      </c>
      <c r="I399" s="1">
        <v>544.36</v>
      </c>
      <c r="J399" s="1">
        <v>527.87</v>
      </c>
      <c r="K399" s="1">
        <v>536.44000000000005</v>
      </c>
      <c r="L399" s="1">
        <v>536.9</v>
      </c>
      <c r="M399" s="1">
        <v>557.16999999999996</v>
      </c>
      <c r="N399" s="1">
        <v>562.71</v>
      </c>
      <c r="O399" s="1">
        <v>546.27199999999993</v>
      </c>
      <c r="P399" s="1">
        <v>538.50549999999998</v>
      </c>
      <c r="Q399" s="1">
        <v>528.0675</v>
      </c>
      <c r="R399" s="1">
        <v>518.95799999999997</v>
      </c>
      <c r="S399" s="1">
        <v>506.28649999999999</v>
      </c>
      <c r="T399" s="1">
        <v>495.95799999999997</v>
      </c>
      <c r="U399" s="1">
        <v>486.73900000000003</v>
      </c>
      <c r="V399" s="1">
        <v>477.52</v>
      </c>
      <c r="W399" s="1">
        <v>468.19150000000002</v>
      </c>
      <c r="X399" s="1">
        <v>465.08199999999999</v>
      </c>
      <c r="Y399" s="1">
        <v>469.30099999999999</v>
      </c>
      <c r="Z399" s="1">
        <v>468.62950000000001</v>
      </c>
    </row>
    <row r="400" spans="1:26" x14ac:dyDescent="0.3">
      <c r="A400" t="s">
        <v>65</v>
      </c>
      <c r="B400">
        <v>24028</v>
      </c>
      <c r="C400" s="1" t="str">
        <f>VLOOKUP($B400,'NIS NAAM GEMEENTE'!$A$2:$B$319, 2, FALSE)</f>
        <v>Geetbets</v>
      </c>
      <c r="D400" s="1">
        <v>705.88235294117646</v>
      </c>
      <c r="E400" s="1">
        <v>705.88235294117646</v>
      </c>
      <c r="F400" s="1">
        <v>705.88235294117646</v>
      </c>
      <c r="G400" s="1">
        <v>705.88235294117646</v>
      </c>
      <c r="H400" s="1">
        <v>705.88235294117646</v>
      </c>
      <c r="I400" s="1">
        <v>705.88235294117646</v>
      </c>
      <c r="J400" s="1">
        <v>705.88235294117646</v>
      </c>
      <c r="K400" s="1">
        <v>705.88235294117646</v>
      </c>
      <c r="L400" s="1">
        <v>705.88235294117646</v>
      </c>
      <c r="M400" s="1">
        <v>705.88235294117646</v>
      </c>
      <c r="N400" s="1">
        <v>705.88235294117646</v>
      </c>
      <c r="O400" s="1">
        <v>705.88235294117646</v>
      </c>
      <c r="P400" s="1">
        <v>705.88235294117646</v>
      </c>
      <c r="Q400" s="1">
        <v>705.88235294117646</v>
      </c>
      <c r="R400" s="1">
        <v>705.88235294117646</v>
      </c>
      <c r="S400" s="1">
        <v>705.88235294117646</v>
      </c>
      <c r="T400" s="1">
        <v>705.88235294117646</v>
      </c>
      <c r="U400" s="1">
        <v>705.88235294117646</v>
      </c>
      <c r="V400" s="1">
        <v>705.88235294117646</v>
      </c>
      <c r="W400" s="1">
        <v>705.88235294117646</v>
      </c>
      <c r="X400" s="1">
        <v>705.88235294117646</v>
      </c>
      <c r="Y400" s="1">
        <v>705.88235294117601</v>
      </c>
      <c r="Z400" s="1">
        <v>705.88235294117601</v>
      </c>
    </row>
    <row r="401" spans="1:26" x14ac:dyDescent="0.3">
      <c r="A401" t="s">
        <v>66</v>
      </c>
      <c r="B401">
        <v>24028</v>
      </c>
      <c r="C401" s="1" t="str">
        <f>VLOOKUP($B401,'NIS NAAM GEMEENTE'!$A$2:$B$319, 2, FALSE)</f>
        <v>Geetbets</v>
      </c>
      <c r="D401" s="1">
        <v>600</v>
      </c>
      <c r="E401" s="1">
        <v>600</v>
      </c>
      <c r="F401" s="1">
        <v>600</v>
      </c>
      <c r="G401" s="1">
        <v>600</v>
      </c>
      <c r="H401" s="1">
        <v>600</v>
      </c>
      <c r="I401" s="1">
        <v>600</v>
      </c>
      <c r="J401" s="1">
        <v>600</v>
      </c>
      <c r="K401" s="1">
        <v>600</v>
      </c>
      <c r="L401" s="1">
        <v>600</v>
      </c>
      <c r="M401" s="1">
        <v>600</v>
      </c>
      <c r="N401" s="1">
        <v>600</v>
      </c>
      <c r="O401" s="1">
        <v>600</v>
      </c>
      <c r="P401" s="1">
        <v>600</v>
      </c>
      <c r="Q401" s="1">
        <v>600</v>
      </c>
      <c r="R401" s="1">
        <v>600</v>
      </c>
      <c r="S401" s="1">
        <v>600</v>
      </c>
      <c r="T401" s="1">
        <v>600</v>
      </c>
      <c r="U401" s="1">
        <v>600</v>
      </c>
      <c r="V401" s="1">
        <v>600</v>
      </c>
      <c r="W401" s="1">
        <v>600</v>
      </c>
      <c r="X401" s="1">
        <v>600</v>
      </c>
      <c r="Y401" s="1">
        <v>600</v>
      </c>
      <c r="Z401" s="1">
        <v>600</v>
      </c>
    </row>
    <row r="402" spans="1:26" x14ac:dyDescent="0.3">
      <c r="A402" t="s">
        <v>62</v>
      </c>
      <c r="B402" s="1">
        <v>71016</v>
      </c>
      <c r="C402" s="1" t="str">
        <f>VLOOKUP($B402,'NIS NAAM GEMEENTE'!$A$2:$B$319, 2, FALSE)</f>
        <v>Genk</v>
      </c>
      <c r="D402" s="1">
        <v>2786.6</v>
      </c>
      <c r="E402" s="1">
        <v>2852.49</v>
      </c>
      <c r="F402" s="1">
        <v>2839.89</v>
      </c>
      <c r="G402" s="1">
        <v>2938.11</v>
      </c>
      <c r="H402" s="1">
        <v>2834.05</v>
      </c>
      <c r="I402" s="1">
        <v>2849.06</v>
      </c>
      <c r="J402" s="1">
        <v>2647.79</v>
      </c>
      <c r="K402" s="1">
        <v>2687.35</v>
      </c>
      <c r="L402" s="1">
        <v>2688.83</v>
      </c>
      <c r="M402" s="1">
        <v>2595.85</v>
      </c>
      <c r="N402" s="1">
        <v>2550.44</v>
      </c>
      <c r="O402" s="1">
        <v>2469.0749849548647</v>
      </c>
      <c r="P402" s="1">
        <v>2426.8875526579741</v>
      </c>
      <c r="Q402" s="1">
        <v>2383.5899247743228</v>
      </c>
      <c r="R402" s="1">
        <v>2348.0636659979941</v>
      </c>
      <c r="S402" s="1">
        <v>2301.435451354062</v>
      </c>
      <c r="T402" s="1">
        <v>2263.6888014042124</v>
      </c>
      <c r="U402" s="1">
        <v>2238.1543029087261</v>
      </c>
      <c r="V402" s="1">
        <v>2213.73</v>
      </c>
      <c r="W402" s="1">
        <v>2213.73</v>
      </c>
      <c r="X402" s="1">
        <v>2203.7382397191573</v>
      </c>
      <c r="Y402" s="1">
        <v>2213.73</v>
      </c>
      <c r="Z402" s="1">
        <v>2219.2809779338013</v>
      </c>
    </row>
    <row r="403" spans="1:26" x14ac:dyDescent="0.3">
      <c r="A403" t="s">
        <v>63</v>
      </c>
      <c r="B403" s="1">
        <v>71016</v>
      </c>
      <c r="C403" s="1" t="str">
        <f>VLOOKUP($B403,'NIS NAAM GEMEENTE'!$A$2:$B$319, 2, FALSE)</f>
        <v>Genk</v>
      </c>
      <c r="D403" s="1">
        <v>4154</v>
      </c>
      <c r="E403" s="1">
        <v>4049</v>
      </c>
      <c r="F403" s="1">
        <v>4034</v>
      </c>
      <c r="G403" s="1">
        <v>4062</v>
      </c>
      <c r="H403" s="1">
        <v>4155</v>
      </c>
      <c r="I403" s="1">
        <v>4216</v>
      </c>
      <c r="J403" s="1">
        <v>4257</v>
      </c>
      <c r="K403" s="1">
        <v>4314</v>
      </c>
      <c r="L403" s="1">
        <v>4253</v>
      </c>
      <c r="M403" s="1">
        <v>4225</v>
      </c>
      <c r="N403" s="1">
        <v>4044</v>
      </c>
      <c r="O403" s="1">
        <v>3963</v>
      </c>
      <c r="P403" s="1">
        <v>3817</v>
      </c>
      <c r="Q403" s="1">
        <v>3718</v>
      </c>
      <c r="R403" s="1">
        <v>3636</v>
      </c>
      <c r="S403" s="1">
        <v>3542</v>
      </c>
      <c r="T403" s="1">
        <v>3504</v>
      </c>
      <c r="U403" s="1">
        <v>3412</v>
      </c>
      <c r="V403" s="1">
        <v>3353</v>
      </c>
      <c r="W403" s="1">
        <v>3296</v>
      </c>
      <c r="X403" s="1">
        <v>3254</v>
      </c>
      <c r="Y403" s="1">
        <v>3198</v>
      </c>
      <c r="Z403">
        <v>3164</v>
      </c>
    </row>
    <row r="404" spans="1:26" x14ac:dyDescent="0.3">
      <c r="A404" t="s">
        <v>64</v>
      </c>
      <c r="B404" s="1">
        <v>71016</v>
      </c>
      <c r="C404" s="1" t="str">
        <f>VLOOKUP($B404,'NIS NAAM GEMEENTE'!$A$2:$B$319, 2, FALSE)</f>
        <v>Genk</v>
      </c>
      <c r="D404" s="1">
        <v>6940.6</v>
      </c>
      <c r="E404" s="1">
        <v>6901.49</v>
      </c>
      <c r="F404" s="1">
        <v>6873.8899999999994</v>
      </c>
      <c r="G404" s="1">
        <v>7000.1100000000006</v>
      </c>
      <c r="H404" s="1">
        <v>6989.05</v>
      </c>
      <c r="I404" s="1">
        <v>7065.0599999999995</v>
      </c>
      <c r="J404" s="1">
        <v>6904.79</v>
      </c>
      <c r="K404" s="1">
        <v>7001.35</v>
      </c>
      <c r="L404" s="1">
        <v>6941.83</v>
      </c>
      <c r="M404" s="1">
        <v>6820.85</v>
      </c>
      <c r="N404" s="1">
        <v>6594.4400000000005</v>
      </c>
      <c r="O404" s="1">
        <v>6432.0749849548647</v>
      </c>
      <c r="P404" s="1">
        <v>6243.8875526579741</v>
      </c>
      <c r="Q404" s="1">
        <v>6101.5899247743228</v>
      </c>
      <c r="R404" s="1">
        <v>5984.0636659979937</v>
      </c>
      <c r="S404" s="1">
        <v>5843.435451354062</v>
      </c>
      <c r="T404" s="1">
        <v>5767.6888014042124</v>
      </c>
      <c r="U404" s="1">
        <v>5650.1543029087261</v>
      </c>
      <c r="V404" s="1">
        <v>5566.73</v>
      </c>
      <c r="W404" s="1">
        <v>5509.73</v>
      </c>
      <c r="X404" s="1">
        <v>5457.7382397191577</v>
      </c>
      <c r="Y404" s="1">
        <v>5411.73</v>
      </c>
      <c r="Z404" s="1">
        <v>5383.2809779338013</v>
      </c>
    </row>
    <row r="405" spans="1:26" x14ac:dyDescent="0.3">
      <c r="A405" t="s">
        <v>65</v>
      </c>
      <c r="B405">
        <v>71016</v>
      </c>
      <c r="C405" s="1" t="str">
        <f>VLOOKUP($B405,'NIS NAAM GEMEENTE'!$A$2:$B$319, 2, FALSE)</f>
        <v>Genk</v>
      </c>
      <c r="D405" s="1">
        <v>8371</v>
      </c>
      <c r="E405" s="1">
        <v>8371</v>
      </c>
      <c r="F405" s="1">
        <v>8371</v>
      </c>
      <c r="G405" s="1">
        <v>8371</v>
      </c>
      <c r="H405" s="1">
        <v>8371</v>
      </c>
      <c r="I405" s="1">
        <v>8371</v>
      </c>
      <c r="J405" s="1">
        <v>8371</v>
      </c>
      <c r="K405" s="1">
        <v>8371</v>
      </c>
      <c r="L405" s="1">
        <v>8371</v>
      </c>
      <c r="M405" s="1">
        <v>8371</v>
      </c>
      <c r="N405" s="1">
        <v>8371</v>
      </c>
      <c r="O405" s="1">
        <v>8371</v>
      </c>
      <c r="P405" s="1">
        <v>8371</v>
      </c>
      <c r="Q405" s="1">
        <v>8371</v>
      </c>
      <c r="R405" s="1">
        <v>8371</v>
      </c>
      <c r="S405" s="1">
        <v>8371</v>
      </c>
      <c r="T405" s="1">
        <v>8371</v>
      </c>
      <c r="U405" s="1">
        <v>8371</v>
      </c>
      <c r="V405" s="1">
        <v>8371</v>
      </c>
      <c r="W405" s="1">
        <v>8371</v>
      </c>
      <c r="X405" s="1">
        <v>8371</v>
      </c>
      <c r="Y405" s="1">
        <v>8371</v>
      </c>
      <c r="Z405" s="1">
        <v>8371</v>
      </c>
    </row>
    <row r="406" spans="1:26" x14ac:dyDescent="0.3">
      <c r="A406" t="s">
        <v>66</v>
      </c>
      <c r="B406">
        <v>71016</v>
      </c>
      <c r="C406" s="1" t="str">
        <f>VLOOKUP($B406,'NIS NAAM GEMEENTE'!$A$2:$B$319, 2, FALSE)</f>
        <v>Genk</v>
      </c>
      <c r="D406" s="1">
        <v>7115.3499999999985</v>
      </c>
      <c r="E406" s="1">
        <v>7115.3499999999985</v>
      </c>
      <c r="F406" s="1">
        <v>7115.3499999999985</v>
      </c>
      <c r="G406" s="1">
        <v>7115.3499999999985</v>
      </c>
      <c r="H406" s="1">
        <v>7115.3499999999985</v>
      </c>
      <c r="I406" s="1">
        <v>7115.3499999999985</v>
      </c>
      <c r="J406" s="1">
        <v>7115.3499999999985</v>
      </c>
      <c r="K406" s="1">
        <v>7115.3499999999985</v>
      </c>
      <c r="L406" s="1">
        <v>7115.3499999999985</v>
      </c>
      <c r="M406" s="1">
        <v>7115.3499999999985</v>
      </c>
      <c r="N406" s="1">
        <v>7115.3499999999985</v>
      </c>
      <c r="O406" s="1">
        <v>7115.3499999999985</v>
      </c>
      <c r="P406" s="1">
        <v>7115.3499999999985</v>
      </c>
      <c r="Q406" s="1">
        <v>7115.3499999999985</v>
      </c>
      <c r="R406" s="1">
        <v>7115.3499999999985</v>
      </c>
      <c r="S406" s="1">
        <v>7115.3499999999985</v>
      </c>
      <c r="T406" s="1">
        <v>7115.3499999999985</v>
      </c>
      <c r="U406" s="1">
        <v>7115.3499999999985</v>
      </c>
      <c r="V406" s="1">
        <v>7115.3499999999985</v>
      </c>
      <c r="W406" s="1">
        <v>7115.3499999999985</v>
      </c>
      <c r="X406" s="1">
        <v>7115.3499999999985</v>
      </c>
      <c r="Y406" s="1">
        <v>7115.3499999999985</v>
      </c>
      <c r="Z406" s="1">
        <v>7115.3499999999985</v>
      </c>
    </row>
    <row r="407" spans="1:26" x14ac:dyDescent="0.3">
      <c r="A407" t="s">
        <v>62</v>
      </c>
      <c r="B407" s="1">
        <v>44021</v>
      </c>
      <c r="C407" s="1" t="str">
        <f>VLOOKUP($B407,'NIS NAAM GEMEENTE'!$A$2:$B$319, 2, FALSE)</f>
        <v>Gent</v>
      </c>
      <c r="D407" s="1">
        <v>10992.63</v>
      </c>
      <c r="E407" s="1">
        <v>11534.74</v>
      </c>
      <c r="F407" s="1">
        <v>11766.619999999999</v>
      </c>
      <c r="G407" s="1">
        <v>11923.6</v>
      </c>
      <c r="H407" s="1">
        <v>12151.39</v>
      </c>
      <c r="I407" s="1">
        <v>12094.4</v>
      </c>
      <c r="J407" s="1">
        <v>11897.65</v>
      </c>
      <c r="K407" s="1">
        <v>11960.22</v>
      </c>
      <c r="L407" s="1">
        <v>11708.36</v>
      </c>
      <c r="M407" s="1">
        <v>11622.55</v>
      </c>
      <c r="N407" s="1">
        <v>11596.06</v>
      </c>
      <c r="O407" s="1">
        <v>11411.643069336227</v>
      </c>
      <c r="P407" s="1">
        <v>11317.083734096064</v>
      </c>
      <c r="Q407" s="1">
        <v>11301.509255350626</v>
      </c>
      <c r="R407" s="1">
        <v>11325.983436236314</v>
      </c>
      <c r="S407" s="1">
        <v>11343.782840516817</v>
      </c>
      <c r="T407" s="1">
        <v>11372.70687247263</v>
      </c>
      <c r="U407" s="1">
        <v>11340.445452214222</v>
      </c>
      <c r="V407" s="1">
        <v>11279.26</v>
      </c>
      <c r="W407" s="1">
        <v>11223.636861623434</v>
      </c>
      <c r="X407" s="1">
        <v>11151.326781733898</v>
      </c>
      <c r="Y407" s="1">
        <v>11073.454388006707</v>
      </c>
      <c r="Z407" s="1">
        <v>11048.980207121018</v>
      </c>
    </row>
    <row r="408" spans="1:26" x14ac:dyDescent="0.3">
      <c r="A408" t="s">
        <v>63</v>
      </c>
      <c r="B408" s="1">
        <v>44021</v>
      </c>
      <c r="C408" s="1" t="str">
        <f>VLOOKUP($B408,'NIS NAAM GEMEENTE'!$A$2:$B$319, 2, FALSE)</f>
        <v>Gent</v>
      </c>
      <c r="D408" s="1">
        <v>14201</v>
      </c>
      <c r="E408" s="1">
        <v>14466</v>
      </c>
      <c r="F408" s="1">
        <v>14683</v>
      </c>
      <c r="G408" s="1">
        <v>14965</v>
      </c>
      <c r="H408" s="1">
        <v>15208</v>
      </c>
      <c r="I408" s="1">
        <v>15817</v>
      </c>
      <c r="J408" s="1">
        <v>16398</v>
      </c>
      <c r="K408" s="1">
        <v>16771</v>
      </c>
      <c r="L408" s="1">
        <v>17014</v>
      </c>
      <c r="M408" s="1">
        <v>17084</v>
      </c>
      <c r="N408" s="1">
        <v>17034</v>
      </c>
      <c r="O408" s="1">
        <v>17044</v>
      </c>
      <c r="P408" s="1">
        <v>16955</v>
      </c>
      <c r="Q408" s="1">
        <v>16808</v>
      </c>
      <c r="R408" s="1">
        <v>16632</v>
      </c>
      <c r="S408" s="1">
        <v>16526</v>
      </c>
      <c r="T408" s="1">
        <v>16502</v>
      </c>
      <c r="U408" s="1">
        <v>16461</v>
      </c>
      <c r="V408" s="1">
        <v>16468</v>
      </c>
      <c r="W408" s="1">
        <v>16463</v>
      </c>
      <c r="X408" s="1">
        <v>16491</v>
      </c>
      <c r="Y408" s="1">
        <v>16478</v>
      </c>
      <c r="Z408">
        <v>16462</v>
      </c>
    </row>
    <row r="409" spans="1:26" x14ac:dyDescent="0.3">
      <c r="A409" t="s">
        <v>64</v>
      </c>
      <c r="B409" s="1">
        <v>44021</v>
      </c>
      <c r="C409" s="1" t="str">
        <f>VLOOKUP($B409,'NIS NAAM GEMEENTE'!$A$2:$B$319, 2, FALSE)</f>
        <v>Gent</v>
      </c>
      <c r="D409" s="1">
        <v>25193.629999999997</v>
      </c>
      <c r="E409" s="1">
        <v>26000.739999999998</v>
      </c>
      <c r="F409" s="1">
        <v>26449.62</v>
      </c>
      <c r="G409" s="1">
        <v>26888.6</v>
      </c>
      <c r="H409" s="1">
        <v>27359.39</v>
      </c>
      <c r="I409" s="1">
        <v>27911.4</v>
      </c>
      <c r="J409" s="1">
        <v>28295.65</v>
      </c>
      <c r="K409" s="1">
        <v>28731.22</v>
      </c>
      <c r="L409" s="1">
        <v>28722.36</v>
      </c>
      <c r="M409" s="1">
        <v>28706.55</v>
      </c>
      <c r="N409" s="1">
        <v>28630.059999999998</v>
      </c>
      <c r="O409" s="1">
        <v>28455.643069336227</v>
      </c>
      <c r="P409" s="1">
        <v>28272.083734096064</v>
      </c>
      <c r="Q409" s="1">
        <v>28109.509255350626</v>
      </c>
      <c r="R409" s="1">
        <v>27957.983436236314</v>
      </c>
      <c r="S409" s="1">
        <v>27869.782840516818</v>
      </c>
      <c r="T409" s="1">
        <v>27874.70687247263</v>
      </c>
      <c r="U409" s="1">
        <v>27801.445452214222</v>
      </c>
      <c r="V409" s="1">
        <v>27747.260000000002</v>
      </c>
      <c r="W409" s="1">
        <v>27686.636861623432</v>
      </c>
      <c r="X409" s="1">
        <v>27642.3267817339</v>
      </c>
      <c r="Y409" s="1">
        <v>27551.454388006707</v>
      </c>
      <c r="Z409" s="1">
        <v>27510.980207121018</v>
      </c>
    </row>
    <row r="410" spans="1:26" x14ac:dyDescent="0.3">
      <c r="A410" t="s">
        <v>65</v>
      </c>
      <c r="B410">
        <v>44021</v>
      </c>
      <c r="C410" s="1" t="str">
        <f>VLOOKUP($B410,'NIS NAAM GEMEENTE'!$A$2:$B$319, 2, FALSE)</f>
        <v>Gent</v>
      </c>
      <c r="D410" s="1">
        <v>33172</v>
      </c>
      <c r="E410" s="1">
        <v>33172</v>
      </c>
      <c r="F410" s="1">
        <v>33172</v>
      </c>
      <c r="G410" s="1">
        <v>33172</v>
      </c>
      <c r="H410" s="1">
        <v>33172</v>
      </c>
      <c r="I410" s="1">
        <v>33172</v>
      </c>
      <c r="J410" s="1">
        <v>33172</v>
      </c>
      <c r="K410" s="1">
        <v>33172</v>
      </c>
      <c r="L410" s="1">
        <v>33172</v>
      </c>
      <c r="M410" s="1">
        <v>33172</v>
      </c>
      <c r="N410" s="1">
        <v>33172</v>
      </c>
      <c r="O410" s="1">
        <v>33172</v>
      </c>
      <c r="P410" s="1">
        <v>33172</v>
      </c>
      <c r="Q410" s="1">
        <v>33172</v>
      </c>
      <c r="R410" s="1">
        <v>33172</v>
      </c>
      <c r="S410" s="1">
        <v>33172</v>
      </c>
      <c r="T410" s="1">
        <v>33172</v>
      </c>
      <c r="U410" s="1">
        <v>33172</v>
      </c>
      <c r="V410" s="1">
        <v>33172</v>
      </c>
      <c r="W410" s="1">
        <v>33172</v>
      </c>
      <c r="X410" s="1">
        <v>33172</v>
      </c>
      <c r="Y410" s="1">
        <v>33172</v>
      </c>
      <c r="Z410" s="1">
        <v>33172</v>
      </c>
    </row>
    <row r="411" spans="1:26" x14ac:dyDescent="0.3">
      <c r="A411" t="s">
        <v>66</v>
      </c>
      <c r="B411">
        <v>44021</v>
      </c>
      <c r="C411" s="1" t="str">
        <f>VLOOKUP($B411,'NIS NAAM GEMEENTE'!$A$2:$B$319, 2, FALSE)</f>
        <v>Gent</v>
      </c>
      <c r="D411" s="1">
        <v>28196.199999999997</v>
      </c>
      <c r="E411" s="1">
        <v>28196.199999999997</v>
      </c>
      <c r="F411" s="1">
        <v>28196.199999999997</v>
      </c>
      <c r="G411" s="1">
        <v>28196.199999999997</v>
      </c>
      <c r="H411" s="1">
        <v>28196.199999999997</v>
      </c>
      <c r="I411" s="1">
        <v>28196.199999999997</v>
      </c>
      <c r="J411" s="1">
        <v>28196.199999999997</v>
      </c>
      <c r="K411" s="1">
        <v>28196.199999999997</v>
      </c>
      <c r="L411" s="1">
        <v>28196.199999999997</v>
      </c>
      <c r="M411" s="1">
        <v>28196.199999999997</v>
      </c>
      <c r="N411" s="1">
        <v>28196.199999999997</v>
      </c>
      <c r="O411" s="1">
        <v>28196.199999999997</v>
      </c>
      <c r="P411" s="1">
        <v>28196.199999999997</v>
      </c>
      <c r="Q411" s="1">
        <v>28196.199999999997</v>
      </c>
      <c r="R411" s="1">
        <v>28196.199999999997</v>
      </c>
      <c r="S411" s="1">
        <v>28196.199999999997</v>
      </c>
      <c r="T411" s="1">
        <v>28196.199999999997</v>
      </c>
      <c r="U411" s="1">
        <v>28196.199999999997</v>
      </c>
      <c r="V411" s="1">
        <v>28196.199999999997</v>
      </c>
      <c r="W411" s="1">
        <v>28196.199999999997</v>
      </c>
      <c r="X411" s="1">
        <v>28196.199999999997</v>
      </c>
      <c r="Y411" s="1">
        <v>28196.199999999997</v>
      </c>
      <c r="Z411" s="1">
        <v>28196.199999999997</v>
      </c>
    </row>
    <row r="412" spans="1:26" x14ac:dyDescent="0.3">
      <c r="A412" t="s">
        <v>62</v>
      </c>
      <c r="B412" s="1">
        <v>41018</v>
      </c>
      <c r="C412" s="1" t="str">
        <f>VLOOKUP($B412,'NIS NAAM GEMEENTE'!$A$2:$B$319, 2, FALSE)</f>
        <v>Geraardsbergen</v>
      </c>
      <c r="D412" s="1">
        <v>1304.05</v>
      </c>
      <c r="E412" s="1">
        <v>1342.49</v>
      </c>
      <c r="F412" s="1">
        <v>1373</v>
      </c>
      <c r="G412" s="1">
        <v>1473.33</v>
      </c>
      <c r="H412" s="1">
        <v>1447.7</v>
      </c>
      <c r="I412" s="1">
        <v>1398.13</v>
      </c>
      <c r="J412" s="1">
        <v>1398.8899999999999</v>
      </c>
      <c r="K412" s="1">
        <v>1332.72</v>
      </c>
      <c r="L412" s="1">
        <v>1311.26</v>
      </c>
      <c r="M412" s="1">
        <v>1263.18</v>
      </c>
      <c r="N412" s="1">
        <v>1223.29</v>
      </c>
      <c r="O412" s="1">
        <v>1220.4026600985221</v>
      </c>
      <c r="P412" s="1">
        <v>1232.6289162561577</v>
      </c>
      <c r="Q412" s="1">
        <v>1233.74039408867</v>
      </c>
      <c r="R412" s="1">
        <v>1195.9501477832512</v>
      </c>
      <c r="S412" s="1">
        <v>1170.386157635468</v>
      </c>
      <c r="T412" s="1">
        <v>1134.8188669950739</v>
      </c>
      <c r="U412" s="1">
        <v>1125.9270443349753</v>
      </c>
      <c r="V412" s="1">
        <v>1128.1500000000001</v>
      </c>
      <c r="W412" s="1">
        <v>1127.0385221674876</v>
      </c>
      <c r="X412" s="1">
        <v>1130.3729556650246</v>
      </c>
      <c r="Y412" s="1">
        <v>1132.5959113300491</v>
      </c>
      <c r="Z412" s="1">
        <v>1121.4811330049261</v>
      </c>
    </row>
    <row r="413" spans="1:26" x14ac:dyDescent="0.3">
      <c r="A413" t="s">
        <v>63</v>
      </c>
      <c r="B413" s="1">
        <v>41018</v>
      </c>
      <c r="C413" s="1" t="str">
        <f>VLOOKUP($B413,'NIS NAAM GEMEENTE'!$A$2:$B$319, 2, FALSE)</f>
        <v>Geraardsbergen</v>
      </c>
      <c r="D413" s="1">
        <v>2010</v>
      </c>
      <c r="E413" s="1">
        <v>2027</v>
      </c>
      <c r="F413" s="1">
        <v>2062</v>
      </c>
      <c r="G413" s="1">
        <v>2026</v>
      </c>
      <c r="H413" s="1">
        <v>2012</v>
      </c>
      <c r="I413" s="1">
        <v>2049</v>
      </c>
      <c r="J413" s="1">
        <v>2090</v>
      </c>
      <c r="K413" s="1">
        <v>2097</v>
      </c>
      <c r="L413" s="1">
        <v>2152</v>
      </c>
      <c r="M413" s="1">
        <v>2205</v>
      </c>
      <c r="N413" s="1">
        <v>2247</v>
      </c>
      <c r="O413" s="1">
        <v>2206</v>
      </c>
      <c r="P413" s="1">
        <v>2157</v>
      </c>
      <c r="Q413" s="1">
        <v>2105</v>
      </c>
      <c r="R413" s="1">
        <v>2086</v>
      </c>
      <c r="S413" s="1">
        <v>2064</v>
      </c>
      <c r="T413" s="1">
        <v>2040</v>
      </c>
      <c r="U413" s="1">
        <v>2015</v>
      </c>
      <c r="V413" s="1">
        <v>1998</v>
      </c>
      <c r="W413" s="1">
        <v>1989</v>
      </c>
      <c r="X413" s="1">
        <v>1954</v>
      </c>
      <c r="Y413" s="1">
        <v>1918</v>
      </c>
      <c r="Z413">
        <v>1894</v>
      </c>
    </row>
    <row r="414" spans="1:26" x14ac:dyDescent="0.3">
      <c r="A414" t="s">
        <v>64</v>
      </c>
      <c r="B414" s="1">
        <v>41018</v>
      </c>
      <c r="C414" s="1" t="str">
        <f>VLOOKUP($B414,'NIS NAAM GEMEENTE'!$A$2:$B$319, 2, FALSE)</f>
        <v>Geraardsbergen</v>
      </c>
      <c r="D414" s="1">
        <v>3314.05</v>
      </c>
      <c r="E414" s="1">
        <v>3369.49</v>
      </c>
      <c r="F414" s="1">
        <v>3435</v>
      </c>
      <c r="G414" s="1">
        <v>3499.33</v>
      </c>
      <c r="H414" s="1">
        <v>3459.7</v>
      </c>
      <c r="I414" s="1">
        <v>3447.13</v>
      </c>
      <c r="J414" s="1">
        <v>3488.89</v>
      </c>
      <c r="K414" s="1">
        <v>3429.7200000000003</v>
      </c>
      <c r="L414" s="1">
        <v>3463.26</v>
      </c>
      <c r="M414" s="1">
        <v>3468.1800000000003</v>
      </c>
      <c r="N414" s="1">
        <v>3470.29</v>
      </c>
      <c r="O414" s="1">
        <v>3426.4026600985221</v>
      </c>
      <c r="P414" s="1">
        <v>3389.6289162561579</v>
      </c>
      <c r="Q414" s="1">
        <v>3338.7403940886697</v>
      </c>
      <c r="R414" s="1">
        <v>3281.9501477832509</v>
      </c>
      <c r="S414" s="1">
        <v>3234.386157635468</v>
      </c>
      <c r="T414" s="1">
        <v>3174.8188669950741</v>
      </c>
      <c r="U414" s="1">
        <v>3140.9270443349751</v>
      </c>
      <c r="V414" s="1">
        <v>3126.15</v>
      </c>
      <c r="W414" s="1">
        <v>3116.0385221674878</v>
      </c>
      <c r="X414" s="1">
        <v>3084.3729556650246</v>
      </c>
      <c r="Y414" s="1">
        <v>3050.5959113300491</v>
      </c>
      <c r="Z414" s="1">
        <v>3015.4811330049261</v>
      </c>
    </row>
    <row r="415" spans="1:26" x14ac:dyDescent="0.3">
      <c r="A415" t="s">
        <v>65</v>
      </c>
      <c r="B415">
        <v>41018</v>
      </c>
      <c r="C415" s="1" t="str">
        <f>VLOOKUP($B415,'NIS NAAM GEMEENTE'!$A$2:$B$319, 2, FALSE)</f>
        <v>Geraardsbergen</v>
      </c>
      <c r="D415" s="1">
        <v>4431</v>
      </c>
      <c r="E415" s="1">
        <v>4431</v>
      </c>
      <c r="F415" s="1">
        <v>4431</v>
      </c>
      <c r="G415" s="1">
        <v>4431</v>
      </c>
      <c r="H415" s="1">
        <v>4431</v>
      </c>
      <c r="I415" s="1">
        <v>4431</v>
      </c>
      <c r="J415" s="1">
        <v>4431</v>
      </c>
      <c r="K415" s="1">
        <v>4431</v>
      </c>
      <c r="L415" s="1">
        <v>4431</v>
      </c>
      <c r="M415" s="1">
        <v>4431</v>
      </c>
      <c r="N415" s="1">
        <v>4431</v>
      </c>
      <c r="O415" s="1">
        <v>4431</v>
      </c>
      <c r="P415" s="1">
        <v>4431</v>
      </c>
      <c r="Q415" s="1">
        <v>4431</v>
      </c>
      <c r="R415" s="1">
        <v>4431</v>
      </c>
      <c r="S415" s="1">
        <v>4431</v>
      </c>
      <c r="T415" s="1">
        <v>4431</v>
      </c>
      <c r="U415" s="1">
        <v>4431</v>
      </c>
      <c r="V415" s="1">
        <v>4431</v>
      </c>
      <c r="W415" s="1">
        <v>4431</v>
      </c>
      <c r="X415" s="1">
        <v>4431</v>
      </c>
      <c r="Y415" s="1">
        <v>4431</v>
      </c>
      <c r="Z415" s="1">
        <v>4431</v>
      </c>
    </row>
    <row r="416" spans="1:26" x14ac:dyDescent="0.3">
      <c r="A416" t="s">
        <v>66</v>
      </c>
      <c r="B416">
        <v>41018</v>
      </c>
      <c r="C416" s="1" t="str">
        <f>VLOOKUP($B416,'NIS NAAM GEMEENTE'!$A$2:$B$319, 2, FALSE)</f>
        <v>Geraardsbergen</v>
      </c>
      <c r="D416" s="1">
        <v>3766.35</v>
      </c>
      <c r="E416" s="1">
        <v>3766.35</v>
      </c>
      <c r="F416" s="1">
        <v>3766.35</v>
      </c>
      <c r="G416" s="1">
        <v>3766.35</v>
      </c>
      <c r="H416" s="1">
        <v>3766.35</v>
      </c>
      <c r="I416" s="1">
        <v>3766.35</v>
      </c>
      <c r="J416" s="1">
        <v>3766.35</v>
      </c>
      <c r="K416" s="1">
        <v>3766.35</v>
      </c>
      <c r="L416" s="1">
        <v>3766.35</v>
      </c>
      <c r="M416" s="1">
        <v>3766.35</v>
      </c>
      <c r="N416" s="1">
        <v>3766.35</v>
      </c>
      <c r="O416" s="1">
        <v>3766.35</v>
      </c>
      <c r="P416" s="1">
        <v>3766.35</v>
      </c>
      <c r="Q416" s="1">
        <v>3766.35</v>
      </c>
      <c r="R416" s="1">
        <v>3766.35</v>
      </c>
      <c r="S416" s="1">
        <v>3766.35</v>
      </c>
      <c r="T416" s="1">
        <v>3766.35</v>
      </c>
      <c r="U416" s="1">
        <v>3766.35</v>
      </c>
      <c r="V416" s="1">
        <v>3766.35</v>
      </c>
      <c r="W416" s="1">
        <v>3766.35</v>
      </c>
      <c r="X416" s="1">
        <v>3766.35</v>
      </c>
      <c r="Y416" s="1">
        <v>3766.35</v>
      </c>
      <c r="Z416" s="1">
        <v>3766.35</v>
      </c>
    </row>
    <row r="417" spans="1:26" x14ac:dyDescent="0.3">
      <c r="A417" t="s">
        <v>62</v>
      </c>
      <c r="B417" s="1">
        <v>71017</v>
      </c>
      <c r="C417" s="1" t="str">
        <f>VLOOKUP($B417,'NIS NAAM GEMEENTE'!$A$2:$B$319, 2, FALSE)</f>
        <v>Gingelom</v>
      </c>
      <c r="D417" s="1">
        <v>411.88</v>
      </c>
      <c r="E417" s="1">
        <v>425.99</v>
      </c>
      <c r="F417" s="1">
        <v>396.96</v>
      </c>
      <c r="G417" s="1">
        <v>400.34</v>
      </c>
      <c r="H417" s="1">
        <v>387.5</v>
      </c>
      <c r="I417" s="1">
        <v>376.85</v>
      </c>
      <c r="J417" s="1">
        <v>368.15</v>
      </c>
      <c r="K417" s="1">
        <v>362.8</v>
      </c>
      <c r="L417" s="1">
        <v>355.61</v>
      </c>
      <c r="M417" s="1">
        <v>349.77</v>
      </c>
      <c r="N417" s="1">
        <v>347.96</v>
      </c>
      <c r="O417" s="1">
        <v>320.92831325301205</v>
      </c>
      <c r="P417" s="1">
        <v>304.03734939759033</v>
      </c>
      <c r="Q417" s="1">
        <v>302.91128514056226</v>
      </c>
      <c r="R417" s="1">
        <v>289.39851405622488</v>
      </c>
      <c r="S417" s="1">
        <v>295.02883534136544</v>
      </c>
      <c r="T417" s="1">
        <v>296.15489959839357</v>
      </c>
      <c r="U417" s="1">
        <v>284.89425702811246</v>
      </c>
      <c r="V417" s="1">
        <v>280.39</v>
      </c>
      <c r="W417" s="1">
        <v>279.26393574297191</v>
      </c>
      <c r="X417" s="1">
        <v>274.75967871485943</v>
      </c>
      <c r="Y417" s="1">
        <v>281.51606425702812</v>
      </c>
      <c r="Z417" s="1">
        <v>282.6421285140562</v>
      </c>
    </row>
    <row r="418" spans="1:26" x14ac:dyDescent="0.3">
      <c r="A418" t="s">
        <v>63</v>
      </c>
      <c r="B418" s="1">
        <v>71017</v>
      </c>
      <c r="C418" s="1" t="str">
        <f>VLOOKUP($B418,'NIS NAAM GEMEENTE'!$A$2:$B$319, 2, FALSE)</f>
        <v>Gingelom</v>
      </c>
      <c r="D418" s="1">
        <v>523</v>
      </c>
      <c r="E418" s="1">
        <v>527</v>
      </c>
      <c r="F418" s="1">
        <v>545</v>
      </c>
      <c r="G418" s="1">
        <v>554</v>
      </c>
      <c r="H418" s="1">
        <v>557</v>
      </c>
      <c r="I418" s="1">
        <v>541</v>
      </c>
      <c r="J418" s="1">
        <v>549</v>
      </c>
      <c r="K418" s="1">
        <v>556</v>
      </c>
      <c r="L418" s="1">
        <v>536</v>
      </c>
      <c r="M418" s="1">
        <v>528</v>
      </c>
      <c r="N418" s="1">
        <v>516</v>
      </c>
      <c r="O418" s="1">
        <v>499</v>
      </c>
      <c r="P418" s="1">
        <v>487</v>
      </c>
      <c r="Q418" s="1">
        <v>463</v>
      </c>
      <c r="R418" s="1">
        <v>447</v>
      </c>
      <c r="S418" s="1">
        <v>426</v>
      </c>
      <c r="T418" s="1">
        <v>414</v>
      </c>
      <c r="U418" s="1">
        <v>397</v>
      </c>
      <c r="V418" s="1">
        <v>383</v>
      </c>
      <c r="W418" s="1">
        <v>380</v>
      </c>
      <c r="X418" s="1">
        <v>368</v>
      </c>
      <c r="Y418" s="1">
        <v>365</v>
      </c>
      <c r="Z418">
        <v>363</v>
      </c>
    </row>
    <row r="419" spans="1:26" x14ac:dyDescent="0.3">
      <c r="A419" t="s">
        <v>64</v>
      </c>
      <c r="B419" s="1">
        <v>71017</v>
      </c>
      <c r="C419" s="1" t="str">
        <f>VLOOKUP($B419,'NIS NAAM GEMEENTE'!$A$2:$B$319, 2, FALSE)</f>
        <v>Gingelom</v>
      </c>
      <c r="D419" s="1">
        <v>934.88</v>
      </c>
      <c r="E419" s="1">
        <v>952.99</v>
      </c>
      <c r="F419" s="1">
        <v>941.96</v>
      </c>
      <c r="G419" s="1">
        <v>954.33999999999992</v>
      </c>
      <c r="H419" s="1">
        <v>944.5</v>
      </c>
      <c r="I419" s="1">
        <v>917.85</v>
      </c>
      <c r="J419" s="1">
        <v>917.15</v>
      </c>
      <c r="K419" s="1">
        <v>918.8</v>
      </c>
      <c r="L419" s="1">
        <v>891.61</v>
      </c>
      <c r="M419" s="1">
        <v>877.77</v>
      </c>
      <c r="N419" s="1">
        <v>863.96</v>
      </c>
      <c r="O419" s="1">
        <v>819.92831325301199</v>
      </c>
      <c r="P419" s="1">
        <v>791.03734939759033</v>
      </c>
      <c r="Q419" s="1">
        <v>765.91128514056231</v>
      </c>
      <c r="R419" s="1">
        <v>736.39851405622494</v>
      </c>
      <c r="S419" s="1">
        <v>721.02883534136549</v>
      </c>
      <c r="T419" s="1">
        <v>710.15489959839351</v>
      </c>
      <c r="U419" s="1">
        <v>681.89425702811241</v>
      </c>
      <c r="V419" s="1">
        <v>663.39</v>
      </c>
      <c r="W419" s="1">
        <v>659.26393574297185</v>
      </c>
      <c r="X419" s="1">
        <v>642.75967871485943</v>
      </c>
      <c r="Y419" s="1">
        <v>646.51606425702812</v>
      </c>
      <c r="Z419" s="1">
        <v>645.64212851405614</v>
      </c>
    </row>
    <row r="420" spans="1:26" x14ac:dyDescent="0.3">
      <c r="A420" t="s">
        <v>65</v>
      </c>
      <c r="B420">
        <v>71017</v>
      </c>
      <c r="C420" s="1" t="str">
        <f>VLOOKUP($B420,'NIS NAAM GEMEENTE'!$A$2:$B$319, 2, FALSE)</f>
        <v>Gingelom</v>
      </c>
      <c r="D420" s="1">
        <v>1185</v>
      </c>
      <c r="E420" s="1">
        <v>1185</v>
      </c>
      <c r="F420" s="1">
        <v>1185</v>
      </c>
      <c r="G420" s="1">
        <v>1185</v>
      </c>
      <c r="H420" s="1">
        <v>1185</v>
      </c>
      <c r="I420" s="1">
        <v>1185</v>
      </c>
      <c r="J420" s="1">
        <v>1185</v>
      </c>
      <c r="K420" s="1">
        <v>1185</v>
      </c>
      <c r="L420" s="1">
        <v>1185</v>
      </c>
      <c r="M420" s="1">
        <v>1185</v>
      </c>
      <c r="N420" s="1">
        <v>1185</v>
      </c>
      <c r="O420" s="1">
        <v>1185</v>
      </c>
      <c r="P420" s="1">
        <v>1185</v>
      </c>
      <c r="Q420" s="1">
        <v>1185</v>
      </c>
      <c r="R420" s="1">
        <v>1185</v>
      </c>
      <c r="S420" s="1">
        <v>1185</v>
      </c>
      <c r="T420" s="1">
        <v>1185</v>
      </c>
      <c r="U420" s="1">
        <v>1185</v>
      </c>
      <c r="V420" s="1">
        <v>1185</v>
      </c>
      <c r="W420" s="1">
        <v>1185</v>
      </c>
      <c r="X420" s="1">
        <v>1185</v>
      </c>
      <c r="Y420" s="1">
        <v>1185</v>
      </c>
      <c r="Z420" s="1">
        <v>1185</v>
      </c>
    </row>
    <row r="421" spans="1:26" x14ac:dyDescent="0.3">
      <c r="A421" t="s">
        <v>66</v>
      </c>
      <c r="B421">
        <v>71017</v>
      </c>
      <c r="C421" s="1" t="str">
        <f>VLOOKUP($B421,'NIS NAAM GEMEENTE'!$A$2:$B$319, 2, FALSE)</f>
        <v>Gingelom</v>
      </c>
      <c r="D421" s="1">
        <v>1007.25</v>
      </c>
      <c r="E421" s="1">
        <v>1007.25</v>
      </c>
      <c r="F421" s="1">
        <v>1007.25</v>
      </c>
      <c r="G421" s="1">
        <v>1007.25</v>
      </c>
      <c r="H421" s="1">
        <v>1007.25</v>
      </c>
      <c r="I421" s="1">
        <v>1007.25</v>
      </c>
      <c r="J421" s="1">
        <v>1007.25</v>
      </c>
      <c r="K421" s="1">
        <v>1007.25</v>
      </c>
      <c r="L421" s="1">
        <v>1007.25</v>
      </c>
      <c r="M421" s="1">
        <v>1007.25</v>
      </c>
      <c r="N421" s="1">
        <v>1007.25</v>
      </c>
      <c r="O421" s="1">
        <v>1007.25</v>
      </c>
      <c r="P421" s="1">
        <v>1007.25</v>
      </c>
      <c r="Q421" s="1">
        <v>1007.25</v>
      </c>
      <c r="R421" s="1">
        <v>1007.25</v>
      </c>
      <c r="S421" s="1">
        <v>1007.25</v>
      </c>
      <c r="T421" s="1">
        <v>1007.25</v>
      </c>
      <c r="U421" s="1">
        <v>1007.25</v>
      </c>
      <c r="V421" s="1">
        <v>1007.25</v>
      </c>
      <c r="W421" s="1">
        <v>1007.25</v>
      </c>
      <c r="X421" s="1">
        <v>1007.25</v>
      </c>
      <c r="Y421" s="1">
        <v>1007.25</v>
      </c>
      <c r="Z421" s="1">
        <v>1007.25</v>
      </c>
    </row>
    <row r="422" spans="1:26" x14ac:dyDescent="0.3">
      <c r="A422" t="s">
        <v>62</v>
      </c>
      <c r="B422" s="1">
        <v>35005</v>
      </c>
      <c r="C422" s="1" t="str">
        <f>VLOOKUP($B422,'NIS NAAM GEMEENTE'!$A$2:$B$319, 2, FALSE)</f>
        <v>Gistel</v>
      </c>
      <c r="D422" s="1">
        <v>500.4</v>
      </c>
      <c r="E422" s="1">
        <v>509.67</v>
      </c>
      <c r="F422" s="1">
        <v>505.72</v>
      </c>
      <c r="G422" s="1">
        <v>504.21</v>
      </c>
      <c r="H422" s="1">
        <v>497.56</v>
      </c>
      <c r="I422" s="1">
        <v>462.18</v>
      </c>
      <c r="J422" s="1">
        <v>506.56</v>
      </c>
      <c r="K422" s="1">
        <v>469.34</v>
      </c>
      <c r="L422" s="1">
        <v>507.86</v>
      </c>
      <c r="M422" s="1">
        <v>487.1</v>
      </c>
      <c r="N422" s="1">
        <v>492.83</v>
      </c>
      <c r="O422" s="1">
        <v>497.34549763033175</v>
      </c>
      <c r="P422" s="1">
        <v>463.81658767772512</v>
      </c>
      <c r="Q422" s="1">
        <v>452.64028436018958</v>
      </c>
      <c r="R422" s="1">
        <v>447.05213270142178</v>
      </c>
      <c r="S422" s="1">
        <v>459.34606635071088</v>
      </c>
      <c r="T422" s="1">
        <v>466.05184834123224</v>
      </c>
      <c r="U422" s="1">
        <v>470.52236966824643</v>
      </c>
      <c r="V422" s="1">
        <v>471.64</v>
      </c>
      <c r="W422" s="1">
        <v>474.99289099526067</v>
      </c>
      <c r="X422" s="1">
        <v>467.1694786729858</v>
      </c>
      <c r="Y422" s="1">
        <v>451.52265402843602</v>
      </c>
      <c r="Z422" s="1">
        <v>442.5816113744076</v>
      </c>
    </row>
    <row r="423" spans="1:26" x14ac:dyDescent="0.3">
      <c r="A423" t="s">
        <v>63</v>
      </c>
      <c r="B423" s="1">
        <v>35005</v>
      </c>
      <c r="C423" s="1" t="str">
        <f>VLOOKUP($B423,'NIS NAAM GEMEENTE'!$A$2:$B$319, 2, FALSE)</f>
        <v>Gistel</v>
      </c>
      <c r="D423" s="1">
        <v>706</v>
      </c>
      <c r="E423" s="1">
        <v>696</v>
      </c>
      <c r="F423" s="1">
        <v>682</v>
      </c>
      <c r="G423" s="1">
        <v>688</v>
      </c>
      <c r="H423" s="1">
        <v>688</v>
      </c>
      <c r="I423" s="1">
        <v>711</v>
      </c>
      <c r="J423" s="1">
        <v>736</v>
      </c>
      <c r="K423" s="1">
        <v>755</v>
      </c>
      <c r="L423" s="1">
        <v>755</v>
      </c>
      <c r="M423" s="1">
        <v>749</v>
      </c>
      <c r="N423" s="1">
        <v>740</v>
      </c>
      <c r="O423" s="1">
        <v>707</v>
      </c>
      <c r="P423" s="1">
        <v>731</v>
      </c>
      <c r="Q423" s="1">
        <v>723</v>
      </c>
      <c r="R423" s="1">
        <v>730</v>
      </c>
      <c r="S423" s="1">
        <v>714</v>
      </c>
      <c r="T423" s="1">
        <v>707</v>
      </c>
      <c r="U423" s="1">
        <v>712</v>
      </c>
      <c r="V423" s="1">
        <v>700</v>
      </c>
      <c r="W423" s="1">
        <v>691</v>
      </c>
      <c r="X423" s="1">
        <v>687</v>
      </c>
      <c r="Y423" s="1">
        <v>698</v>
      </c>
      <c r="Z423">
        <v>706</v>
      </c>
    </row>
    <row r="424" spans="1:26" x14ac:dyDescent="0.3">
      <c r="A424" t="s">
        <v>64</v>
      </c>
      <c r="B424" s="1">
        <v>35005</v>
      </c>
      <c r="C424" s="1" t="str">
        <f>VLOOKUP($B424,'NIS NAAM GEMEENTE'!$A$2:$B$319, 2, FALSE)</f>
        <v>Gistel</v>
      </c>
      <c r="D424" s="1">
        <v>1206.4000000000001</v>
      </c>
      <c r="E424" s="1">
        <v>1205.67</v>
      </c>
      <c r="F424" s="1">
        <v>1187.72</v>
      </c>
      <c r="G424" s="1">
        <v>1192.21</v>
      </c>
      <c r="H424" s="1">
        <v>1185.56</v>
      </c>
      <c r="I424" s="1">
        <v>1173.18</v>
      </c>
      <c r="J424" s="1">
        <v>1242.56</v>
      </c>
      <c r="K424" s="1">
        <v>1224.3399999999999</v>
      </c>
      <c r="L424" s="1">
        <v>1262.8600000000001</v>
      </c>
      <c r="M424" s="1">
        <v>1236.0999999999999</v>
      </c>
      <c r="N424" s="1">
        <v>1232.83</v>
      </c>
      <c r="O424" s="1">
        <v>1204.3454976303317</v>
      </c>
      <c r="P424" s="1">
        <v>1194.8165876777252</v>
      </c>
      <c r="Q424" s="1">
        <v>1175.6402843601895</v>
      </c>
      <c r="R424" s="1">
        <v>1177.0521327014217</v>
      </c>
      <c r="S424" s="1">
        <v>1173.3460663507108</v>
      </c>
      <c r="T424" s="1">
        <v>1173.0518483412322</v>
      </c>
      <c r="U424" s="1">
        <v>1182.5223696682465</v>
      </c>
      <c r="V424" s="1">
        <v>1171.6399999999999</v>
      </c>
      <c r="W424" s="1">
        <v>1165.9928909952607</v>
      </c>
      <c r="X424" s="1">
        <v>1154.1694786729859</v>
      </c>
      <c r="Y424" s="1">
        <v>1149.5226540284361</v>
      </c>
      <c r="Z424" s="1">
        <v>1148.5816113744077</v>
      </c>
    </row>
    <row r="425" spans="1:26" x14ac:dyDescent="0.3">
      <c r="A425" t="s">
        <v>65</v>
      </c>
      <c r="B425">
        <v>35005</v>
      </c>
      <c r="C425" s="1" t="str">
        <f>VLOOKUP($B425,'NIS NAAM GEMEENTE'!$A$2:$B$319, 2, FALSE)</f>
        <v>Gistel</v>
      </c>
      <c r="D425" s="1">
        <v>1535.294117647059</v>
      </c>
      <c r="E425" s="1">
        <v>1535.294117647059</v>
      </c>
      <c r="F425" s="1">
        <v>1535.294117647059</v>
      </c>
      <c r="G425" s="1">
        <v>1535.294117647059</v>
      </c>
      <c r="H425" s="1">
        <v>1535.294117647059</v>
      </c>
      <c r="I425" s="1">
        <v>1535.294117647059</v>
      </c>
      <c r="J425" s="1">
        <v>1535.294117647059</v>
      </c>
      <c r="K425" s="1">
        <v>1535.294117647059</v>
      </c>
      <c r="L425" s="1">
        <v>1535.294117647059</v>
      </c>
      <c r="M425" s="1">
        <v>1535.294117647059</v>
      </c>
      <c r="N425" s="1">
        <v>1535.294117647059</v>
      </c>
      <c r="O425" s="1">
        <v>1535.294117647059</v>
      </c>
      <c r="P425" s="1">
        <v>1535.294117647059</v>
      </c>
      <c r="Q425" s="1">
        <v>1535.294117647059</v>
      </c>
      <c r="R425" s="1">
        <v>1535.294117647059</v>
      </c>
      <c r="S425" s="1">
        <v>1535.294117647059</v>
      </c>
      <c r="T425" s="1">
        <v>1535.294117647059</v>
      </c>
      <c r="U425" s="1">
        <v>1535.294117647059</v>
      </c>
      <c r="V425" s="1">
        <v>1535.294117647059</v>
      </c>
      <c r="W425" s="1">
        <v>1535.294117647059</v>
      </c>
      <c r="X425" s="1">
        <v>1535.294117647059</v>
      </c>
      <c r="Y425" s="1">
        <v>1535.2941176470599</v>
      </c>
      <c r="Z425" s="1">
        <v>1535.2941176470599</v>
      </c>
    </row>
    <row r="426" spans="1:26" x14ac:dyDescent="0.3">
      <c r="A426" t="s">
        <v>66</v>
      </c>
      <c r="B426">
        <v>35005</v>
      </c>
      <c r="C426" s="1" t="str">
        <f>VLOOKUP($B426,'NIS NAAM GEMEENTE'!$A$2:$B$319, 2, FALSE)</f>
        <v>Gistel</v>
      </c>
      <c r="D426" s="1">
        <v>1305</v>
      </c>
      <c r="E426" s="1">
        <v>1305</v>
      </c>
      <c r="F426" s="1">
        <v>1305</v>
      </c>
      <c r="G426" s="1">
        <v>1305</v>
      </c>
      <c r="H426" s="1">
        <v>1305</v>
      </c>
      <c r="I426" s="1">
        <v>1305</v>
      </c>
      <c r="J426" s="1">
        <v>1305</v>
      </c>
      <c r="K426" s="1">
        <v>1305</v>
      </c>
      <c r="L426" s="1">
        <v>1305</v>
      </c>
      <c r="M426" s="1">
        <v>1305</v>
      </c>
      <c r="N426" s="1">
        <v>1305</v>
      </c>
      <c r="O426" s="1">
        <v>1305</v>
      </c>
      <c r="P426" s="1">
        <v>1305</v>
      </c>
      <c r="Q426" s="1">
        <v>1305</v>
      </c>
      <c r="R426" s="1">
        <v>1305</v>
      </c>
      <c r="S426" s="1">
        <v>1305</v>
      </c>
      <c r="T426" s="1">
        <v>1305</v>
      </c>
      <c r="U426" s="1">
        <v>1305</v>
      </c>
      <c r="V426" s="1">
        <v>1305</v>
      </c>
      <c r="W426" s="1">
        <v>1305</v>
      </c>
      <c r="X426" s="1">
        <v>1305</v>
      </c>
      <c r="Y426" s="1">
        <v>1305</v>
      </c>
      <c r="Z426" s="1">
        <v>1305</v>
      </c>
    </row>
    <row r="427" spans="1:26" x14ac:dyDescent="0.3">
      <c r="A427" t="s">
        <v>62</v>
      </c>
      <c r="B427" s="1">
        <v>24137</v>
      </c>
      <c r="C427" s="1" t="str">
        <f>VLOOKUP($B427,'NIS NAAM GEMEENTE'!$A$2:$B$319, 2, FALSE)</f>
        <v>Glabbeek</v>
      </c>
      <c r="D427" s="1">
        <v>275.23</v>
      </c>
      <c r="E427" s="1">
        <v>275.74</v>
      </c>
      <c r="F427" s="1">
        <v>267.98</v>
      </c>
      <c r="G427" s="1">
        <v>274.82</v>
      </c>
      <c r="H427" s="1">
        <v>236.44</v>
      </c>
      <c r="I427" s="1">
        <v>189.79</v>
      </c>
      <c r="J427" s="1">
        <v>218.28</v>
      </c>
      <c r="K427" s="1">
        <v>195.25</v>
      </c>
      <c r="L427" s="1">
        <v>190.6</v>
      </c>
      <c r="M427" s="1">
        <v>195.44</v>
      </c>
      <c r="N427" s="1">
        <v>192.82</v>
      </c>
      <c r="O427" s="1">
        <v>187.8280239520958</v>
      </c>
      <c r="P427" s="1">
        <v>193.41814371257485</v>
      </c>
      <c r="Q427" s="1">
        <v>187.8280239520958</v>
      </c>
      <c r="R427" s="1">
        <v>191.18209580838322</v>
      </c>
      <c r="S427" s="1">
        <v>195.65419161676647</v>
      </c>
      <c r="T427" s="1">
        <v>187.8280239520958</v>
      </c>
      <c r="U427" s="1">
        <v>190.06407185628743</v>
      </c>
      <c r="V427" s="1">
        <v>186.71</v>
      </c>
      <c r="W427" s="1">
        <v>185.59197604790418</v>
      </c>
      <c r="X427" s="1">
        <v>186.71</v>
      </c>
      <c r="Y427" s="1">
        <v>190.06407185628743</v>
      </c>
      <c r="Z427" s="1">
        <v>191.18209580838322</v>
      </c>
    </row>
    <row r="428" spans="1:26" x14ac:dyDescent="0.3">
      <c r="A428" t="s">
        <v>63</v>
      </c>
      <c r="B428" s="1">
        <v>24137</v>
      </c>
      <c r="C428" s="1" t="str">
        <f>VLOOKUP($B428,'NIS NAAM GEMEENTE'!$A$2:$B$319, 2, FALSE)</f>
        <v>Glabbeek</v>
      </c>
      <c r="D428" s="1">
        <v>344</v>
      </c>
      <c r="E428" s="1">
        <v>360</v>
      </c>
      <c r="F428" s="1">
        <v>367</v>
      </c>
      <c r="G428" s="1">
        <v>389</v>
      </c>
      <c r="H428" s="1">
        <v>427</v>
      </c>
      <c r="I428" s="1">
        <v>420</v>
      </c>
      <c r="J428" s="1">
        <v>407</v>
      </c>
      <c r="K428" s="1">
        <v>410</v>
      </c>
      <c r="L428" s="1">
        <v>380</v>
      </c>
      <c r="M428" s="1">
        <v>351</v>
      </c>
      <c r="N428" s="1">
        <v>338</v>
      </c>
      <c r="O428" s="1">
        <v>318</v>
      </c>
      <c r="P428" s="1">
        <v>311</v>
      </c>
      <c r="Q428" s="1">
        <v>313</v>
      </c>
      <c r="R428" s="1">
        <v>301</v>
      </c>
      <c r="S428" s="1">
        <v>292</v>
      </c>
      <c r="T428" s="1">
        <v>286</v>
      </c>
      <c r="U428" s="1">
        <v>286</v>
      </c>
      <c r="V428" s="1">
        <v>291</v>
      </c>
      <c r="W428" s="1">
        <v>285</v>
      </c>
      <c r="X428" s="1">
        <v>286</v>
      </c>
      <c r="Y428" s="1">
        <v>288</v>
      </c>
      <c r="Z428">
        <v>282</v>
      </c>
    </row>
    <row r="429" spans="1:26" x14ac:dyDescent="0.3">
      <c r="A429" t="s">
        <v>64</v>
      </c>
      <c r="B429" s="1">
        <v>24137</v>
      </c>
      <c r="C429" s="1" t="str">
        <f>VLOOKUP($B429,'NIS NAAM GEMEENTE'!$A$2:$B$319, 2, FALSE)</f>
        <v>Glabbeek</v>
      </c>
      <c r="D429" s="1">
        <v>619.23</v>
      </c>
      <c r="E429" s="1">
        <v>635.74</v>
      </c>
      <c r="F429" s="1">
        <v>634.98</v>
      </c>
      <c r="G429" s="1">
        <v>663.81999999999994</v>
      </c>
      <c r="H429" s="1">
        <v>663.44</v>
      </c>
      <c r="I429" s="1">
        <v>609.79</v>
      </c>
      <c r="J429" s="1">
        <v>625.28</v>
      </c>
      <c r="K429" s="1">
        <v>605.25</v>
      </c>
      <c r="L429" s="1">
        <v>570.6</v>
      </c>
      <c r="M429" s="1">
        <v>546.44000000000005</v>
      </c>
      <c r="N429" s="1">
        <v>530.81999999999994</v>
      </c>
      <c r="O429" s="1">
        <v>505.8280239520958</v>
      </c>
      <c r="P429" s="1">
        <v>504.41814371257487</v>
      </c>
      <c r="Q429" s="1">
        <v>500.8280239520958</v>
      </c>
      <c r="R429" s="1">
        <v>492.18209580838322</v>
      </c>
      <c r="S429" s="1">
        <v>487.65419161676647</v>
      </c>
      <c r="T429" s="1">
        <v>473.8280239520958</v>
      </c>
      <c r="U429" s="1">
        <v>476.06407185628746</v>
      </c>
      <c r="V429" s="1">
        <v>477.71000000000004</v>
      </c>
      <c r="W429" s="1">
        <v>470.59197604790415</v>
      </c>
      <c r="X429" s="1">
        <v>472.71000000000004</v>
      </c>
      <c r="Y429" s="1">
        <v>478.06407185628746</v>
      </c>
      <c r="Z429" s="1">
        <v>473.18209580838322</v>
      </c>
    </row>
    <row r="430" spans="1:26" x14ac:dyDescent="0.3">
      <c r="A430" t="s">
        <v>65</v>
      </c>
      <c r="B430">
        <v>24137</v>
      </c>
      <c r="C430" s="1" t="str">
        <f>VLOOKUP($B430,'NIS NAAM GEMEENTE'!$A$2:$B$319, 2, FALSE)</f>
        <v>Glabbeek</v>
      </c>
      <c r="D430" s="1">
        <v>788</v>
      </c>
      <c r="E430" s="1">
        <v>788</v>
      </c>
      <c r="F430" s="1">
        <v>788</v>
      </c>
      <c r="G430" s="1">
        <v>788</v>
      </c>
      <c r="H430" s="1">
        <v>788</v>
      </c>
      <c r="I430" s="1">
        <v>788</v>
      </c>
      <c r="J430" s="1">
        <v>788</v>
      </c>
      <c r="K430" s="1">
        <v>788</v>
      </c>
      <c r="L430" s="1">
        <v>788</v>
      </c>
      <c r="M430" s="1">
        <v>788</v>
      </c>
      <c r="N430" s="1">
        <v>788</v>
      </c>
      <c r="O430" s="1">
        <v>788</v>
      </c>
      <c r="P430" s="1">
        <v>788</v>
      </c>
      <c r="Q430" s="1">
        <v>788</v>
      </c>
      <c r="R430" s="1">
        <v>788</v>
      </c>
      <c r="S430" s="1">
        <v>788</v>
      </c>
      <c r="T430" s="1">
        <v>788</v>
      </c>
      <c r="U430" s="1">
        <v>788</v>
      </c>
      <c r="V430" s="1">
        <v>788</v>
      </c>
      <c r="W430" s="1">
        <v>788</v>
      </c>
      <c r="X430" s="1">
        <v>788</v>
      </c>
      <c r="Y430" s="1">
        <v>788</v>
      </c>
      <c r="Z430" s="1">
        <v>788</v>
      </c>
    </row>
    <row r="431" spans="1:26" x14ac:dyDescent="0.3">
      <c r="A431" t="s">
        <v>66</v>
      </c>
      <c r="B431">
        <v>24137</v>
      </c>
      <c r="C431" s="1" t="str">
        <f>VLOOKUP($B431,'NIS NAAM GEMEENTE'!$A$2:$B$319, 2, FALSE)</f>
        <v>Glabbeek</v>
      </c>
      <c r="D431" s="1">
        <v>669.8</v>
      </c>
      <c r="E431" s="1">
        <v>669.8</v>
      </c>
      <c r="F431" s="1">
        <v>669.8</v>
      </c>
      <c r="G431" s="1">
        <v>669.8</v>
      </c>
      <c r="H431" s="1">
        <v>669.8</v>
      </c>
      <c r="I431" s="1">
        <v>669.8</v>
      </c>
      <c r="J431" s="1">
        <v>669.8</v>
      </c>
      <c r="K431" s="1">
        <v>669.8</v>
      </c>
      <c r="L431" s="1">
        <v>669.8</v>
      </c>
      <c r="M431" s="1">
        <v>669.8</v>
      </c>
      <c r="N431" s="1">
        <v>669.8</v>
      </c>
      <c r="O431" s="1">
        <v>669.8</v>
      </c>
      <c r="P431" s="1">
        <v>669.8</v>
      </c>
      <c r="Q431" s="1">
        <v>669.8</v>
      </c>
      <c r="R431" s="1">
        <v>669.8</v>
      </c>
      <c r="S431" s="1">
        <v>669.8</v>
      </c>
      <c r="T431" s="1">
        <v>669.8</v>
      </c>
      <c r="U431" s="1">
        <v>669.8</v>
      </c>
      <c r="V431" s="1">
        <v>669.8</v>
      </c>
      <c r="W431" s="1">
        <v>669.8</v>
      </c>
      <c r="X431" s="1">
        <v>669.8</v>
      </c>
      <c r="Y431" s="1">
        <v>669.8</v>
      </c>
      <c r="Z431" s="1">
        <v>669.8</v>
      </c>
    </row>
    <row r="432" spans="1:26" x14ac:dyDescent="0.3">
      <c r="A432" t="s">
        <v>62</v>
      </c>
      <c r="B432" s="1">
        <v>23024</v>
      </c>
      <c r="C432" s="1" t="str">
        <f>VLOOKUP($B432,'NIS NAAM GEMEENTE'!$A$2:$B$319, 2, FALSE)</f>
        <v>Gooik</v>
      </c>
      <c r="D432" s="1">
        <v>337.12</v>
      </c>
      <c r="E432" s="1">
        <v>355.96</v>
      </c>
      <c r="F432" s="1">
        <v>352.15</v>
      </c>
      <c r="G432" s="1">
        <v>366.8</v>
      </c>
      <c r="H432" s="1">
        <v>322.27999999999997</v>
      </c>
      <c r="I432" s="1">
        <v>343.77</v>
      </c>
      <c r="J432" s="1">
        <v>360.69</v>
      </c>
      <c r="K432" s="1">
        <v>330.74</v>
      </c>
      <c r="L432" s="1">
        <v>339.31</v>
      </c>
      <c r="M432" s="1">
        <v>345.42</v>
      </c>
      <c r="N432" s="1">
        <v>320.27999999999997</v>
      </c>
      <c r="O432" s="1">
        <v>338.49258169934643</v>
      </c>
      <c r="P432" s="1">
        <v>349.51839869281048</v>
      </c>
      <c r="Q432" s="1">
        <v>341.80032679738565</v>
      </c>
      <c r="R432" s="1">
        <v>341.80032679738565</v>
      </c>
      <c r="S432" s="1">
        <v>329.67192810457516</v>
      </c>
      <c r="T432" s="1">
        <v>331.87709150326799</v>
      </c>
      <c r="U432" s="1">
        <v>336.2874183006536</v>
      </c>
      <c r="V432" s="1">
        <v>337.39</v>
      </c>
      <c r="W432" s="1">
        <v>336.2874183006536</v>
      </c>
      <c r="X432" s="1">
        <v>335.18483660130721</v>
      </c>
      <c r="Y432" s="1">
        <v>334.08225490196077</v>
      </c>
      <c r="Z432" s="1">
        <v>334.08225490196077</v>
      </c>
    </row>
    <row r="433" spans="1:26" x14ac:dyDescent="0.3">
      <c r="A433" t="s">
        <v>63</v>
      </c>
      <c r="B433" s="1">
        <v>23024</v>
      </c>
      <c r="C433" s="1" t="str">
        <f>VLOOKUP($B433,'NIS NAAM GEMEENTE'!$A$2:$B$319, 2, FALSE)</f>
        <v>Gooik</v>
      </c>
      <c r="D433" s="1">
        <v>452</v>
      </c>
      <c r="E433" s="1">
        <v>462</v>
      </c>
      <c r="F433" s="1">
        <v>469</v>
      </c>
      <c r="G433" s="1">
        <v>457</v>
      </c>
      <c r="H433" s="1">
        <v>482</v>
      </c>
      <c r="I433" s="1">
        <v>482</v>
      </c>
      <c r="J433" s="1">
        <v>506</v>
      </c>
      <c r="K433" s="1">
        <v>509</v>
      </c>
      <c r="L433" s="1">
        <v>496</v>
      </c>
      <c r="M433" s="1">
        <v>511</v>
      </c>
      <c r="N433" s="1">
        <v>499</v>
      </c>
      <c r="O433" s="1">
        <v>488</v>
      </c>
      <c r="P433" s="1">
        <v>473</v>
      </c>
      <c r="Q433" s="1">
        <v>469</v>
      </c>
      <c r="R433" s="1">
        <v>467</v>
      </c>
      <c r="S433" s="1">
        <v>471</v>
      </c>
      <c r="T433" s="1">
        <v>464</v>
      </c>
      <c r="U433" s="1">
        <v>468</v>
      </c>
      <c r="V433" s="1">
        <v>470</v>
      </c>
      <c r="W433" s="1">
        <v>464</v>
      </c>
      <c r="X433" s="1">
        <v>469</v>
      </c>
      <c r="Y433" s="1">
        <v>462</v>
      </c>
      <c r="Z433">
        <v>459</v>
      </c>
    </row>
    <row r="434" spans="1:26" x14ac:dyDescent="0.3">
      <c r="A434" t="s">
        <v>64</v>
      </c>
      <c r="B434" s="1">
        <v>23024</v>
      </c>
      <c r="C434" s="1" t="str">
        <f>VLOOKUP($B434,'NIS NAAM GEMEENTE'!$A$2:$B$319, 2, FALSE)</f>
        <v>Gooik</v>
      </c>
      <c r="D434" s="1">
        <v>789.12</v>
      </c>
      <c r="E434" s="1">
        <v>817.96</v>
      </c>
      <c r="F434" s="1">
        <v>821.15</v>
      </c>
      <c r="G434" s="1">
        <v>823.8</v>
      </c>
      <c r="H434" s="1">
        <v>804.28</v>
      </c>
      <c r="I434" s="1">
        <v>825.77</v>
      </c>
      <c r="J434" s="1">
        <v>866.69</v>
      </c>
      <c r="K434" s="1">
        <v>839.74</v>
      </c>
      <c r="L434" s="1">
        <v>835.31</v>
      </c>
      <c r="M434" s="1">
        <v>856.42000000000007</v>
      </c>
      <c r="N434" s="1">
        <v>819.28</v>
      </c>
      <c r="O434" s="1">
        <v>826.49258169934637</v>
      </c>
      <c r="P434" s="1">
        <v>822.51839869281048</v>
      </c>
      <c r="Q434" s="1">
        <v>810.80032679738565</v>
      </c>
      <c r="R434" s="1">
        <v>808.80032679738565</v>
      </c>
      <c r="S434" s="1">
        <v>800.67192810457516</v>
      </c>
      <c r="T434" s="1">
        <v>795.87709150326805</v>
      </c>
      <c r="U434" s="1">
        <v>804.2874183006536</v>
      </c>
      <c r="V434" s="1">
        <v>807.39</v>
      </c>
      <c r="W434" s="1">
        <v>800.2874183006536</v>
      </c>
      <c r="X434" s="1">
        <v>804.18483660130721</v>
      </c>
      <c r="Y434" s="1">
        <v>796.08225490196082</v>
      </c>
      <c r="Z434" s="1">
        <v>793.08225490196082</v>
      </c>
    </row>
    <row r="435" spans="1:26" x14ac:dyDescent="0.3">
      <c r="A435" t="s">
        <v>65</v>
      </c>
      <c r="B435">
        <v>23024</v>
      </c>
      <c r="C435" s="1" t="str">
        <f>VLOOKUP($B435,'NIS NAAM GEMEENTE'!$A$2:$B$319, 2, FALSE)</f>
        <v>Gooik</v>
      </c>
      <c r="D435" s="1">
        <v>1084</v>
      </c>
      <c r="E435" s="1">
        <v>1084</v>
      </c>
      <c r="F435" s="1">
        <v>1084</v>
      </c>
      <c r="G435" s="1">
        <v>1084</v>
      </c>
      <c r="H435" s="1">
        <v>1084</v>
      </c>
      <c r="I435" s="1">
        <v>1084</v>
      </c>
      <c r="J435" s="1">
        <v>1084</v>
      </c>
      <c r="K435" s="1">
        <v>1084</v>
      </c>
      <c r="L435" s="1">
        <v>1084</v>
      </c>
      <c r="M435" s="1">
        <v>1084</v>
      </c>
      <c r="N435" s="1">
        <v>1084</v>
      </c>
      <c r="O435" s="1">
        <v>1084</v>
      </c>
      <c r="P435" s="1">
        <v>1084</v>
      </c>
      <c r="Q435" s="1">
        <v>1084</v>
      </c>
      <c r="R435" s="1">
        <v>1084</v>
      </c>
      <c r="S435" s="1">
        <v>1084</v>
      </c>
      <c r="T435" s="1">
        <v>1084</v>
      </c>
      <c r="U435" s="1">
        <v>1084</v>
      </c>
      <c r="V435" s="1">
        <v>1084</v>
      </c>
      <c r="W435" s="1">
        <v>1084</v>
      </c>
      <c r="X435" s="1">
        <v>1084</v>
      </c>
      <c r="Y435" s="1">
        <v>1084</v>
      </c>
      <c r="Z435" s="1">
        <v>1084</v>
      </c>
    </row>
    <row r="436" spans="1:26" x14ac:dyDescent="0.3">
      <c r="A436" t="s">
        <v>66</v>
      </c>
      <c r="B436">
        <v>23024</v>
      </c>
      <c r="C436" s="1" t="str">
        <f>VLOOKUP($B436,'NIS NAAM GEMEENTE'!$A$2:$B$319, 2, FALSE)</f>
        <v>Gooik</v>
      </c>
      <c r="D436" s="1">
        <v>921.4</v>
      </c>
      <c r="E436" s="1">
        <v>921.4</v>
      </c>
      <c r="F436" s="1">
        <v>921.4</v>
      </c>
      <c r="G436" s="1">
        <v>921.4</v>
      </c>
      <c r="H436" s="1">
        <v>921.4</v>
      </c>
      <c r="I436" s="1">
        <v>921.4</v>
      </c>
      <c r="J436" s="1">
        <v>921.4</v>
      </c>
      <c r="K436" s="1">
        <v>921.4</v>
      </c>
      <c r="L436" s="1">
        <v>921.4</v>
      </c>
      <c r="M436" s="1">
        <v>921.4</v>
      </c>
      <c r="N436" s="1">
        <v>921.4</v>
      </c>
      <c r="O436" s="1">
        <v>921.4</v>
      </c>
      <c r="P436" s="1">
        <v>921.4</v>
      </c>
      <c r="Q436" s="1">
        <v>921.4</v>
      </c>
      <c r="R436" s="1">
        <v>921.4</v>
      </c>
      <c r="S436" s="1">
        <v>921.4</v>
      </c>
      <c r="T436" s="1">
        <v>921.4</v>
      </c>
      <c r="U436" s="1">
        <v>921.4</v>
      </c>
      <c r="V436" s="1">
        <v>921.4</v>
      </c>
      <c r="W436" s="1">
        <v>921.4</v>
      </c>
      <c r="X436" s="1">
        <v>921.4</v>
      </c>
      <c r="Y436" s="1">
        <v>921.4</v>
      </c>
      <c r="Z436" s="1">
        <v>921.4</v>
      </c>
    </row>
    <row r="437" spans="1:26" x14ac:dyDescent="0.3">
      <c r="A437" t="s">
        <v>62</v>
      </c>
      <c r="B437" s="1">
        <v>23025</v>
      </c>
      <c r="C437" s="1" t="str">
        <f>VLOOKUP($B437,'NIS NAAM GEMEENTE'!$A$2:$B$319, 2, FALSE)</f>
        <v>Grimbergen</v>
      </c>
      <c r="D437" s="1">
        <v>1313.51</v>
      </c>
      <c r="E437" s="1">
        <v>1367.46</v>
      </c>
      <c r="F437" s="1">
        <v>1374</v>
      </c>
      <c r="G437" s="1">
        <v>1433.19</v>
      </c>
      <c r="H437" s="1">
        <v>1465.76</v>
      </c>
      <c r="I437" s="1">
        <v>1463.1399999999999</v>
      </c>
      <c r="J437" s="1">
        <v>1433.35</v>
      </c>
      <c r="K437" s="1">
        <v>1525.44</v>
      </c>
      <c r="L437" s="1">
        <v>1537.06</v>
      </c>
      <c r="M437" s="1">
        <v>1515.22</v>
      </c>
      <c r="N437" s="1">
        <v>1528.33</v>
      </c>
      <c r="O437" s="1">
        <v>1523.2110859728507</v>
      </c>
      <c r="P437" s="1">
        <v>1532.1579939668175</v>
      </c>
      <c r="Q437" s="1">
        <v>1518.7376319758673</v>
      </c>
      <c r="R437" s="1">
        <v>1505.3172699849169</v>
      </c>
      <c r="S437" s="1">
        <v>1488.5418174962292</v>
      </c>
      <c r="T437" s="1">
        <v>1470.6480015082957</v>
      </c>
      <c r="U437" s="1">
        <v>1480.7132730015082</v>
      </c>
      <c r="V437" s="1">
        <v>1482.95</v>
      </c>
      <c r="W437" s="1">
        <v>1487.4234539969834</v>
      </c>
      <c r="X437" s="1">
        <v>1479.5949095022625</v>
      </c>
      <c r="Y437" s="1">
        <v>1496.3703619909502</v>
      </c>
      <c r="Z437" s="1">
        <v>1501.9621794871796</v>
      </c>
    </row>
    <row r="438" spans="1:26" x14ac:dyDescent="0.3">
      <c r="A438" t="s">
        <v>63</v>
      </c>
      <c r="B438" s="1">
        <v>23025</v>
      </c>
      <c r="C438" s="1" t="str">
        <f>VLOOKUP($B438,'NIS NAAM GEMEENTE'!$A$2:$B$319, 2, FALSE)</f>
        <v>Grimbergen</v>
      </c>
      <c r="D438" s="1">
        <v>1693</v>
      </c>
      <c r="E438" s="1">
        <v>1747</v>
      </c>
      <c r="F438" s="1">
        <v>1786</v>
      </c>
      <c r="G438" s="1">
        <v>1867</v>
      </c>
      <c r="H438" s="1">
        <v>1957</v>
      </c>
      <c r="I438" s="1">
        <v>1996</v>
      </c>
      <c r="J438" s="1">
        <v>2089</v>
      </c>
      <c r="K438" s="1">
        <v>2149</v>
      </c>
      <c r="L438" s="1">
        <v>2161</v>
      </c>
      <c r="M438" s="1">
        <v>2221</v>
      </c>
      <c r="N438" s="1">
        <v>2236</v>
      </c>
      <c r="O438" s="1">
        <v>2255</v>
      </c>
      <c r="P438" s="1">
        <v>2253</v>
      </c>
      <c r="Q438" s="1">
        <v>2274</v>
      </c>
      <c r="R438" s="1">
        <v>2285</v>
      </c>
      <c r="S438" s="1">
        <v>2302</v>
      </c>
      <c r="T438" s="1">
        <v>2312</v>
      </c>
      <c r="U438" s="1">
        <v>2292</v>
      </c>
      <c r="V438" s="1">
        <v>2288</v>
      </c>
      <c r="W438" s="1">
        <v>2271</v>
      </c>
      <c r="X438" s="1">
        <v>2270</v>
      </c>
      <c r="Y438" s="1">
        <v>2257</v>
      </c>
      <c r="Z438">
        <v>2244</v>
      </c>
    </row>
    <row r="439" spans="1:26" x14ac:dyDescent="0.3">
      <c r="A439" t="s">
        <v>64</v>
      </c>
      <c r="B439" s="1">
        <v>23025</v>
      </c>
      <c r="C439" s="1" t="str">
        <f>VLOOKUP($B439,'NIS NAAM GEMEENTE'!$A$2:$B$319, 2, FALSE)</f>
        <v>Grimbergen</v>
      </c>
      <c r="D439" s="1">
        <v>3006.51</v>
      </c>
      <c r="E439" s="1">
        <v>3114.46</v>
      </c>
      <c r="F439" s="1">
        <v>3160</v>
      </c>
      <c r="G439" s="1">
        <v>3300.19</v>
      </c>
      <c r="H439" s="1">
        <v>3422.76</v>
      </c>
      <c r="I439" s="1">
        <v>3459.14</v>
      </c>
      <c r="J439" s="1">
        <v>3522.35</v>
      </c>
      <c r="K439" s="1">
        <v>3674.44</v>
      </c>
      <c r="L439" s="1">
        <v>3698.06</v>
      </c>
      <c r="M439" s="1">
        <v>3736.2200000000003</v>
      </c>
      <c r="N439" s="1">
        <v>3764.33</v>
      </c>
      <c r="O439" s="1">
        <v>3778.2110859728509</v>
      </c>
      <c r="P439" s="1">
        <v>3785.1579939668172</v>
      </c>
      <c r="Q439" s="1">
        <v>3792.7376319758673</v>
      </c>
      <c r="R439" s="1">
        <v>3790.3172699849169</v>
      </c>
      <c r="S439" s="1">
        <v>3790.5418174962292</v>
      </c>
      <c r="T439" s="1">
        <v>3782.6480015082957</v>
      </c>
      <c r="U439" s="1">
        <v>3772.7132730015082</v>
      </c>
      <c r="V439" s="1">
        <v>3770.95</v>
      </c>
      <c r="W439" s="1">
        <v>3758.4234539969834</v>
      </c>
      <c r="X439" s="1">
        <v>3749.5949095022625</v>
      </c>
      <c r="Y439" s="1">
        <v>3753.3703619909502</v>
      </c>
      <c r="Z439" s="1">
        <v>3745.9621794871796</v>
      </c>
    </row>
    <row r="440" spans="1:26" x14ac:dyDescent="0.3">
      <c r="A440" t="s">
        <v>65</v>
      </c>
      <c r="B440">
        <v>23025</v>
      </c>
      <c r="C440" s="1" t="str">
        <f>VLOOKUP($B440,'NIS NAAM GEMEENTE'!$A$2:$B$319, 2, FALSE)</f>
        <v>Grimbergen</v>
      </c>
      <c r="D440" s="1">
        <v>4093</v>
      </c>
      <c r="E440" s="1">
        <v>4093</v>
      </c>
      <c r="F440" s="1">
        <v>4093</v>
      </c>
      <c r="G440" s="1">
        <v>4093</v>
      </c>
      <c r="H440" s="1">
        <v>4093</v>
      </c>
      <c r="I440" s="1">
        <v>4093</v>
      </c>
      <c r="J440" s="1">
        <v>4093</v>
      </c>
      <c r="K440" s="1">
        <v>4093</v>
      </c>
      <c r="L440" s="1">
        <v>4093</v>
      </c>
      <c r="M440" s="1">
        <v>4093</v>
      </c>
      <c r="N440" s="1">
        <v>4093</v>
      </c>
      <c r="O440" s="1">
        <v>4093</v>
      </c>
      <c r="P440" s="1">
        <v>4093</v>
      </c>
      <c r="Q440" s="1">
        <v>4093</v>
      </c>
      <c r="R440" s="1">
        <v>4093</v>
      </c>
      <c r="S440" s="1">
        <v>4093</v>
      </c>
      <c r="T440" s="1">
        <v>4093</v>
      </c>
      <c r="U440" s="1">
        <v>4093</v>
      </c>
      <c r="V440" s="1">
        <v>4093</v>
      </c>
      <c r="W440" s="1">
        <v>4093</v>
      </c>
      <c r="X440" s="1">
        <v>4093</v>
      </c>
      <c r="Y440" s="1">
        <v>4093</v>
      </c>
      <c r="Z440" s="1">
        <v>4093</v>
      </c>
    </row>
    <row r="441" spans="1:26" x14ac:dyDescent="0.3">
      <c r="A441" t="s">
        <v>66</v>
      </c>
      <c r="B441">
        <v>23025</v>
      </c>
      <c r="C441" s="1" t="str">
        <f>VLOOKUP($B441,'NIS NAAM GEMEENTE'!$A$2:$B$319, 2, FALSE)</f>
        <v>Grimbergen</v>
      </c>
      <c r="D441" s="1">
        <v>3479.0499999999997</v>
      </c>
      <c r="E441" s="1">
        <v>3479.0499999999997</v>
      </c>
      <c r="F441" s="1">
        <v>3479.0499999999997</v>
      </c>
      <c r="G441" s="1">
        <v>3479.0499999999997</v>
      </c>
      <c r="H441" s="1">
        <v>3479.0499999999997</v>
      </c>
      <c r="I441" s="1">
        <v>3479.0499999999997</v>
      </c>
      <c r="J441" s="1">
        <v>3479.0499999999997</v>
      </c>
      <c r="K441" s="1">
        <v>3479.0499999999997</v>
      </c>
      <c r="L441" s="1">
        <v>3479.0499999999997</v>
      </c>
      <c r="M441" s="1">
        <v>3479.0499999999997</v>
      </c>
      <c r="N441" s="1">
        <v>3479.0499999999997</v>
      </c>
      <c r="O441" s="1">
        <v>3479.0499999999997</v>
      </c>
      <c r="P441" s="1">
        <v>3479.0499999999997</v>
      </c>
      <c r="Q441" s="1">
        <v>3479.0499999999997</v>
      </c>
      <c r="R441" s="1">
        <v>3479.0499999999997</v>
      </c>
      <c r="S441" s="1">
        <v>3479.0499999999997</v>
      </c>
      <c r="T441" s="1">
        <v>3479.0499999999997</v>
      </c>
      <c r="U441" s="1">
        <v>3479.0499999999997</v>
      </c>
      <c r="V441" s="1">
        <v>3479.0499999999997</v>
      </c>
      <c r="W441" s="1">
        <v>3479.0499999999997</v>
      </c>
      <c r="X441" s="1">
        <v>3479.0499999999997</v>
      </c>
      <c r="Y441" s="1">
        <v>3479.0499999999997</v>
      </c>
      <c r="Z441" s="1">
        <v>3479.0499999999997</v>
      </c>
    </row>
    <row r="442" spans="1:26" x14ac:dyDescent="0.3">
      <c r="A442" t="s">
        <v>62</v>
      </c>
      <c r="B442" s="1">
        <v>13010</v>
      </c>
      <c r="C442" s="1" t="str">
        <f>VLOOKUP($B442,'NIS NAAM GEMEENTE'!$A$2:$B$319, 2, FALSE)</f>
        <v>Grobbendonk</v>
      </c>
      <c r="D442" s="1">
        <v>328.28</v>
      </c>
      <c r="E442" s="1">
        <v>373.23</v>
      </c>
      <c r="F442" s="1">
        <v>358.77</v>
      </c>
      <c r="G442" s="1">
        <v>308.08999999999997</v>
      </c>
      <c r="H442" s="1">
        <v>321.39</v>
      </c>
      <c r="I442" s="1">
        <v>303.5</v>
      </c>
      <c r="J442" s="1">
        <v>300.93</v>
      </c>
      <c r="K442" s="1">
        <v>335.96</v>
      </c>
      <c r="L442" s="1">
        <v>351.42</v>
      </c>
      <c r="M442" s="1">
        <v>320.31</v>
      </c>
      <c r="N442" s="1">
        <v>298.36</v>
      </c>
      <c r="O442" s="1">
        <v>297.25988929889297</v>
      </c>
      <c r="P442" s="1">
        <v>288.41944649446492</v>
      </c>
      <c r="Q442" s="1">
        <v>278.4739483394834</v>
      </c>
      <c r="R442" s="1">
        <v>287.31439114391145</v>
      </c>
      <c r="S442" s="1">
        <v>280.6840590405904</v>
      </c>
      <c r="T442" s="1">
        <v>293.94472324723245</v>
      </c>
      <c r="U442" s="1">
        <v>293.94472324723245</v>
      </c>
      <c r="V442" s="1">
        <v>299.47000000000003</v>
      </c>
      <c r="W442" s="1">
        <v>296.1548339483395</v>
      </c>
      <c r="X442" s="1">
        <v>293.94472324723245</v>
      </c>
      <c r="Y442" s="1">
        <v>296.1548339483395</v>
      </c>
      <c r="Z442" s="1">
        <v>298.3649446494465</v>
      </c>
    </row>
    <row r="443" spans="1:26" x14ac:dyDescent="0.3">
      <c r="A443" t="s">
        <v>63</v>
      </c>
      <c r="B443" s="1">
        <v>13010</v>
      </c>
      <c r="C443" s="1" t="str">
        <f>VLOOKUP($B443,'NIS NAAM GEMEENTE'!$A$2:$B$319, 2, FALSE)</f>
        <v>Grobbendonk</v>
      </c>
      <c r="D443" s="1">
        <v>599</v>
      </c>
      <c r="E443" s="1">
        <v>544</v>
      </c>
      <c r="F443" s="1">
        <v>548</v>
      </c>
      <c r="G443" s="1">
        <v>537</v>
      </c>
      <c r="H443" s="1">
        <v>511</v>
      </c>
      <c r="I443" s="1">
        <v>506</v>
      </c>
      <c r="J443" s="1">
        <v>506</v>
      </c>
      <c r="K443" s="1">
        <v>506</v>
      </c>
      <c r="L443" s="1">
        <v>477</v>
      </c>
      <c r="M443" s="1">
        <v>459</v>
      </c>
      <c r="N443" s="1">
        <v>480</v>
      </c>
      <c r="O443" s="1">
        <v>486</v>
      </c>
      <c r="P443" s="1">
        <v>492</v>
      </c>
      <c r="Q443" s="1">
        <v>520</v>
      </c>
      <c r="R443" s="1">
        <v>517</v>
      </c>
      <c r="S443" s="1">
        <v>516</v>
      </c>
      <c r="T443" s="1">
        <v>501</v>
      </c>
      <c r="U443" s="1">
        <v>499</v>
      </c>
      <c r="V443" s="1">
        <v>485</v>
      </c>
      <c r="W443" s="1">
        <v>485</v>
      </c>
      <c r="X443" s="1">
        <v>497</v>
      </c>
      <c r="Y443" s="1">
        <v>496</v>
      </c>
      <c r="Z443">
        <v>501</v>
      </c>
    </row>
    <row r="444" spans="1:26" x14ac:dyDescent="0.3">
      <c r="A444" t="s">
        <v>64</v>
      </c>
      <c r="B444" s="1">
        <v>13010</v>
      </c>
      <c r="C444" s="1" t="str">
        <f>VLOOKUP($B444,'NIS NAAM GEMEENTE'!$A$2:$B$319, 2, FALSE)</f>
        <v>Grobbendonk</v>
      </c>
      <c r="D444" s="1">
        <v>927.28</v>
      </c>
      <c r="E444" s="1">
        <v>917.23</v>
      </c>
      <c r="F444" s="1">
        <v>906.77</v>
      </c>
      <c r="G444" s="1">
        <v>845.08999999999992</v>
      </c>
      <c r="H444" s="1">
        <v>832.39</v>
      </c>
      <c r="I444" s="1">
        <v>809.5</v>
      </c>
      <c r="J444" s="1">
        <v>806.93000000000006</v>
      </c>
      <c r="K444" s="1">
        <v>841.96</v>
      </c>
      <c r="L444" s="1">
        <v>828.42000000000007</v>
      </c>
      <c r="M444" s="1">
        <v>779.31</v>
      </c>
      <c r="N444" s="1">
        <v>778.36</v>
      </c>
      <c r="O444" s="1">
        <v>783.25988929889297</v>
      </c>
      <c r="P444" s="1">
        <v>780.41944649446486</v>
      </c>
      <c r="Q444" s="1">
        <v>798.4739483394834</v>
      </c>
      <c r="R444" s="1">
        <v>804.31439114391151</v>
      </c>
      <c r="S444" s="1">
        <v>796.68405904059045</v>
      </c>
      <c r="T444" s="1">
        <v>794.94472324723245</v>
      </c>
      <c r="U444" s="1">
        <v>792.94472324723245</v>
      </c>
      <c r="V444" s="1">
        <v>784.47</v>
      </c>
      <c r="W444" s="1">
        <v>781.1548339483395</v>
      </c>
      <c r="X444" s="1">
        <v>790.94472324723245</v>
      </c>
      <c r="Y444" s="1">
        <v>792.1548339483395</v>
      </c>
      <c r="Z444" s="1">
        <v>799.36494464944644</v>
      </c>
    </row>
    <row r="445" spans="1:26" x14ac:dyDescent="0.3">
      <c r="A445" t="s">
        <v>65</v>
      </c>
      <c r="B445">
        <v>13010</v>
      </c>
      <c r="C445" s="1" t="str">
        <f>VLOOKUP($B445,'NIS NAAM GEMEENTE'!$A$2:$B$319, 2, FALSE)</f>
        <v>Grobbendonk</v>
      </c>
      <c r="D445" s="1">
        <v>1311</v>
      </c>
      <c r="E445" s="1">
        <v>1311</v>
      </c>
      <c r="F445" s="1">
        <v>1311</v>
      </c>
      <c r="G445" s="1">
        <v>1311</v>
      </c>
      <c r="H445" s="1">
        <v>1311</v>
      </c>
      <c r="I445" s="1">
        <v>1311</v>
      </c>
      <c r="J445" s="1">
        <v>1311</v>
      </c>
      <c r="K445" s="1">
        <v>1311</v>
      </c>
      <c r="L445" s="1">
        <v>1311</v>
      </c>
      <c r="M445" s="1">
        <v>1311</v>
      </c>
      <c r="N445" s="1">
        <v>1311</v>
      </c>
      <c r="O445" s="1">
        <v>1311</v>
      </c>
      <c r="P445" s="1">
        <v>1311</v>
      </c>
      <c r="Q445" s="1">
        <v>1311</v>
      </c>
      <c r="R445" s="1">
        <v>1311</v>
      </c>
      <c r="S445" s="1">
        <v>1311</v>
      </c>
      <c r="T445" s="1">
        <v>1311</v>
      </c>
      <c r="U445" s="1">
        <v>1311</v>
      </c>
      <c r="V445" s="1">
        <v>1311</v>
      </c>
      <c r="W445" s="1">
        <v>1311</v>
      </c>
      <c r="X445" s="1">
        <v>1311</v>
      </c>
      <c r="Y445" s="1">
        <v>1311</v>
      </c>
      <c r="Z445" s="1">
        <v>1311</v>
      </c>
    </row>
    <row r="446" spans="1:26" x14ac:dyDescent="0.3">
      <c r="A446" t="s">
        <v>66</v>
      </c>
      <c r="B446">
        <v>13010</v>
      </c>
      <c r="C446" s="1" t="str">
        <f>VLOOKUP($B446,'NIS NAAM GEMEENTE'!$A$2:$B$319, 2, FALSE)</f>
        <v>Grobbendonk</v>
      </c>
      <c r="D446" s="1">
        <v>1114.3499999999999</v>
      </c>
      <c r="E446" s="1">
        <v>1114.3499999999999</v>
      </c>
      <c r="F446" s="1">
        <v>1114.3499999999999</v>
      </c>
      <c r="G446" s="1">
        <v>1114.3499999999999</v>
      </c>
      <c r="H446" s="1">
        <v>1114.3499999999999</v>
      </c>
      <c r="I446" s="1">
        <v>1114.3499999999999</v>
      </c>
      <c r="J446" s="1">
        <v>1114.3499999999999</v>
      </c>
      <c r="K446" s="1">
        <v>1114.3499999999999</v>
      </c>
      <c r="L446" s="1">
        <v>1114.3499999999999</v>
      </c>
      <c r="M446" s="1">
        <v>1114.3499999999999</v>
      </c>
      <c r="N446" s="1">
        <v>1114.3499999999999</v>
      </c>
      <c r="O446" s="1">
        <v>1114.3499999999999</v>
      </c>
      <c r="P446" s="1">
        <v>1114.3499999999999</v>
      </c>
      <c r="Q446" s="1">
        <v>1114.3499999999999</v>
      </c>
      <c r="R446" s="1">
        <v>1114.3499999999999</v>
      </c>
      <c r="S446" s="1">
        <v>1114.3499999999999</v>
      </c>
      <c r="T446" s="1">
        <v>1114.3499999999999</v>
      </c>
      <c r="U446" s="1">
        <v>1114.3499999999999</v>
      </c>
      <c r="V446" s="1">
        <v>1114.3499999999999</v>
      </c>
      <c r="W446" s="1">
        <v>1114.3499999999999</v>
      </c>
      <c r="X446" s="1">
        <v>1114.3499999999999</v>
      </c>
      <c r="Y446" s="1">
        <v>1114.3499999999999</v>
      </c>
      <c r="Z446" s="1">
        <v>1114.3499999999999</v>
      </c>
    </row>
    <row r="447" spans="1:26" x14ac:dyDescent="0.3">
      <c r="A447" t="s">
        <v>62</v>
      </c>
      <c r="B447" s="1">
        <v>24033</v>
      </c>
      <c r="C447" s="1" t="str">
        <f>VLOOKUP($B447,'NIS NAAM GEMEENTE'!$A$2:$B$319, 2, FALSE)</f>
        <v>Haacht</v>
      </c>
      <c r="D447" s="1">
        <v>715.03</v>
      </c>
      <c r="E447" s="1">
        <v>713.62</v>
      </c>
      <c r="F447" s="1">
        <v>736.76</v>
      </c>
      <c r="G447" s="1">
        <v>723.27</v>
      </c>
      <c r="H447" s="1">
        <v>687.16</v>
      </c>
      <c r="I447" s="1">
        <v>687.54</v>
      </c>
      <c r="J447" s="1">
        <v>679.73</v>
      </c>
      <c r="K447" s="1">
        <v>680.19</v>
      </c>
      <c r="L447" s="1">
        <v>652.13</v>
      </c>
      <c r="M447" s="1">
        <v>652.91999999999996</v>
      </c>
      <c r="N447" s="1">
        <v>629.32000000000005</v>
      </c>
      <c r="O447" s="1">
        <v>601.56485549132947</v>
      </c>
      <c r="P447" s="1">
        <v>610.51005780346816</v>
      </c>
      <c r="Q447" s="1">
        <v>591.50150289017336</v>
      </c>
      <c r="R447" s="1">
        <v>585.9107514450867</v>
      </c>
      <c r="S447" s="1">
        <v>594.85595375722539</v>
      </c>
      <c r="T447" s="1">
        <v>582.55630057803467</v>
      </c>
      <c r="U447" s="1">
        <v>582.55630057803467</v>
      </c>
      <c r="V447" s="1">
        <v>580.32000000000005</v>
      </c>
      <c r="W447" s="1">
        <v>573.61109826589598</v>
      </c>
      <c r="X447" s="1">
        <v>581.43815028901736</v>
      </c>
      <c r="Y447" s="1">
        <v>587.02890173410401</v>
      </c>
      <c r="Z447" s="1">
        <v>590.38335260115605</v>
      </c>
    </row>
    <row r="448" spans="1:26" x14ac:dyDescent="0.3">
      <c r="A448" t="s">
        <v>63</v>
      </c>
      <c r="B448" s="1">
        <v>24033</v>
      </c>
      <c r="C448" s="1" t="str">
        <f>VLOOKUP($B448,'NIS NAAM GEMEENTE'!$A$2:$B$319, 2, FALSE)</f>
        <v>Haacht</v>
      </c>
      <c r="D448" s="1">
        <v>980</v>
      </c>
      <c r="E448" s="1">
        <v>988</v>
      </c>
      <c r="F448" s="1">
        <v>979</v>
      </c>
      <c r="G448" s="1">
        <v>993</v>
      </c>
      <c r="H448" s="1">
        <v>1022</v>
      </c>
      <c r="I448" s="1">
        <v>1007</v>
      </c>
      <c r="J448" s="1">
        <v>1028</v>
      </c>
      <c r="K448" s="1">
        <v>1044</v>
      </c>
      <c r="L448" s="1">
        <v>1053</v>
      </c>
      <c r="M448" s="1">
        <v>1070</v>
      </c>
      <c r="N448" s="1">
        <v>1027</v>
      </c>
      <c r="O448" s="1">
        <v>1014</v>
      </c>
      <c r="P448" s="1">
        <v>960</v>
      </c>
      <c r="Q448" s="1">
        <v>942</v>
      </c>
      <c r="R448" s="1">
        <v>927</v>
      </c>
      <c r="S448" s="1">
        <v>891</v>
      </c>
      <c r="T448" s="1">
        <v>889</v>
      </c>
      <c r="U448" s="1">
        <v>868</v>
      </c>
      <c r="V448" s="1">
        <v>871</v>
      </c>
      <c r="W448" s="1">
        <v>861</v>
      </c>
      <c r="X448" s="1">
        <v>852</v>
      </c>
      <c r="Y448" s="1">
        <v>855</v>
      </c>
      <c r="Z448">
        <v>848</v>
      </c>
    </row>
    <row r="449" spans="1:26" x14ac:dyDescent="0.3">
      <c r="A449" t="s">
        <v>64</v>
      </c>
      <c r="B449" s="1">
        <v>24033</v>
      </c>
      <c r="C449" s="1" t="str">
        <f>VLOOKUP($B449,'NIS NAAM GEMEENTE'!$A$2:$B$319, 2, FALSE)</f>
        <v>Haacht</v>
      </c>
      <c r="D449" s="1">
        <v>1695.03</v>
      </c>
      <c r="E449" s="1">
        <v>1701.62</v>
      </c>
      <c r="F449" s="1">
        <v>1715.76</v>
      </c>
      <c r="G449" s="1">
        <v>1716.27</v>
      </c>
      <c r="H449" s="1">
        <v>1709.1599999999999</v>
      </c>
      <c r="I449" s="1">
        <v>1694.54</v>
      </c>
      <c r="J449" s="1">
        <v>1707.73</v>
      </c>
      <c r="K449" s="1">
        <v>1724.19</v>
      </c>
      <c r="L449" s="1">
        <v>1705.13</v>
      </c>
      <c r="M449" s="1">
        <v>1722.92</v>
      </c>
      <c r="N449" s="1">
        <v>1656.3200000000002</v>
      </c>
      <c r="O449" s="1">
        <v>1615.5648554913296</v>
      </c>
      <c r="P449" s="1">
        <v>1570.510057803468</v>
      </c>
      <c r="Q449" s="1">
        <v>1533.5015028901735</v>
      </c>
      <c r="R449" s="1">
        <v>1512.9107514450866</v>
      </c>
      <c r="S449" s="1">
        <v>1485.8559537572255</v>
      </c>
      <c r="T449" s="1">
        <v>1471.5563005780346</v>
      </c>
      <c r="U449" s="1">
        <v>1450.5563005780346</v>
      </c>
      <c r="V449" s="1">
        <v>1451.3200000000002</v>
      </c>
      <c r="W449" s="1">
        <v>1434.6110982658961</v>
      </c>
      <c r="X449" s="1">
        <v>1433.4381502890174</v>
      </c>
      <c r="Y449" s="1">
        <v>1442.028901734104</v>
      </c>
      <c r="Z449" s="1">
        <v>1438.383352601156</v>
      </c>
    </row>
    <row r="450" spans="1:26" x14ac:dyDescent="0.3">
      <c r="A450" t="s">
        <v>65</v>
      </c>
      <c r="B450">
        <v>24033</v>
      </c>
      <c r="C450" s="1" t="str">
        <f>VLOOKUP($B450,'NIS NAAM GEMEENTE'!$A$2:$B$319, 2, FALSE)</f>
        <v>Haacht</v>
      </c>
      <c r="D450" s="1">
        <v>2263</v>
      </c>
      <c r="E450" s="1">
        <v>2263</v>
      </c>
      <c r="F450" s="1">
        <v>2263</v>
      </c>
      <c r="G450" s="1">
        <v>2263</v>
      </c>
      <c r="H450" s="1">
        <v>2263</v>
      </c>
      <c r="I450" s="1">
        <v>2263</v>
      </c>
      <c r="J450" s="1">
        <v>2263</v>
      </c>
      <c r="K450" s="1">
        <v>2263</v>
      </c>
      <c r="L450" s="1">
        <v>2263</v>
      </c>
      <c r="M450" s="1">
        <v>2263</v>
      </c>
      <c r="N450" s="1">
        <v>2263</v>
      </c>
      <c r="O450" s="1">
        <v>2263</v>
      </c>
      <c r="P450" s="1">
        <v>2263</v>
      </c>
      <c r="Q450" s="1">
        <v>2263</v>
      </c>
      <c r="R450" s="1">
        <v>2263</v>
      </c>
      <c r="S450" s="1">
        <v>2263</v>
      </c>
      <c r="T450" s="1">
        <v>2263</v>
      </c>
      <c r="U450" s="1">
        <v>2263</v>
      </c>
      <c r="V450" s="1">
        <v>2263</v>
      </c>
      <c r="W450" s="1">
        <v>2263</v>
      </c>
      <c r="X450" s="1">
        <v>2263</v>
      </c>
      <c r="Y450" s="1">
        <v>2263</v>
      </c>
      <c r="Z450" s="1">
        <v>2263</v>
      </c>
    </row>
    <row r="451" spans="1:26" x14ac:dyDescent="0.3">
      <c r="A451" t="s">
        <v>66</v>
      </c>
      <c r="B451">
        <v>24033</v>
      </c>
      <c r="C451" s="1" t="str">
        <f>VLOOKUP($B451,'NIS NAAM GEMEENTE'!$A$2:$B$319, 2, FALSE)</f>
        <v>Haacht</v>
      </c>
      <c r="D451" s="1">
        <v>1923.55</v>
      </c>
      <c r="E451" s="1">
        <v>1923.55</v>
      </c>
      <c r="F451" s="1">
        <v>1923.55</v>
      </c>
      <c r="G451" s="1">
        <v>1923.55</v>
      </c>
      <c r="H451" s="1">
        <v>1923.55</v>
      </c>
      <c r="I451" s="1">
        <v>1923.55</v>
      </c>
      <c r="J451" s="1">
        <v>1923.55</v>
      </c>
      <c r="K451" s="1">
        <v>1923.55</v>
      </c>
      <c r="L451" s="1">
        <v>1923.55</v>
      </c>
      <c r="M451" s="1">
        <v>1923.55</v>
      </c>
      <c r="N451" s="1">
        <v>1923.55</v>
      </c>
      <c r="O451" s="1">
        <v>1923.55</v>
      </c>
      <c r="P451" s="1">
        <v>1923.55</v>
      </c>
      <c r="Q451" s="1">
        <v>1923.55</v>
      </c>
      <c r="R451" s="1">
        <v>1923.55</v>
      </c>
      <c r="S451" s="1">
        <v>1923.55</v>
      </c>
      <c r="T451" s="1">
        <v>1923.55</v>
      </c>
      <c r="U451" s="1">
        <v>1923.55</v>
      </c>
      <c r="V451" s="1">
        <v>1923.55</v>
      </c>
      <c r="W451" s="1">
        <v>1923.55</v>
      </c>
      <c r="X451" s="1">
        <v>1923.55</v>
      </c>
      <c r="Y451" s="1">
        <v>1923.55</v>
      </c>
      <c r="Z451" s="1">
        <v>1923.55</v>
      </c>
    </row>
    <row r="452" spans="1:26" x14ac:dyDescent="0.3">
      <c r="A452" t="s">
        <v>62</v>
      </c>
      <c r="B452" s="1">
        <v>41024</v>
      </c>
      <c r="C452" s="1" t="str">
        <f>VLOOKUP($B452,'NIS NAAM GEMEENTE'!$A$2:$B$319, 2, FALSE)</f>
        <v>Haaltert</v>
      </c>
      <c r="D452" s="1">
        <v>627.62</v>
      </c>
      <c r="E452" s="1">
        <v>665.3</v>
      </c>
      <c r="F452" s="1">
        <v>699.38</v>
      </c>
      <c r="G452" s="1">
        <v>689.51</v>
      </c>
      <c r="H452" s="1">
        <v>714.92</v>
      </c>
      <c r="I452" s="1">
        <v>685.59</v>
      </c>
      <c r="J452" s="1">
        <v>717.03</v>
      </c>
      <c r="K452" s="1">
        <v>715.35</v>
      </c>
      <c r="L452" s="1">
        <v>752.33</v>
      </c>
      <c r="M452" s="1">
        <v>745.19</v>
      </c>
      <c r="N452" s="1">
        <v>753.46</v>
      </c>
      <c r="O452" s="1">
        <v>780.92</v>
      </c>
      <c r="P452" s="1">
        <v>780.92</v>
      </c>
      <c r="Q452" s="1">
        <v>768.73543262411351</v>
      </c>
      <c r="R452" s="1">
        <v>775.38156028368792</v>
      </c>
      <c r="S452" s="1">
        <v>766.52005673758867</v>
      </c>
      <c r="T452" s="1">
        <v>777.59693617021276</v>
      </c>
      <c r="U452" s="1">
        <v>783.1353758865248</v>
      </c>
      <c r="V452" s="1">
        <v>780.92</v>
      </c>
      <c r="W452" s="1">
        <v>786.45843971631211</v>
      </c>
      <c r="X452" s="1">
        <v>783.1353758865248</v>
      </c>
      <c r="Y452" s="1">
        <v>777.59693617021276</v>
      </c>
      <c r="Z452" s="1">
        <v>772.05849645390072</v>
      </c>
    </row>
    <row r="453" spans="1:26" x14ac:dyDescent="0.3">
      <c r="A453" t="s">
        <v>63</v>
      </c>
      <c r="B453" s="1">
        <v>41024</v>
      </c>
      <c r="C453" s="1" t="str">
        <f>VLOOKUP($B453,'NIS NAAM GEMEENTE'!$A$2:$B$319, 2, FALSE)</f>
        <v>Haaltert</v>
      </c>
      <c r="D453" s="1">
        <v>671</v>
      </c>
      <c r="E453" s="1">
        <v>696</v>
      </c>
      <c r="F453" s="1">
        <v>748</v>
      </c>
      <c r="G453" s="1">
        <v>782</v>
      </c>
      <c r="H453" s="1">
        <v>836</v>
      </c>
      <c r="I453" s="1">
        <v>897</v>
      </c>
      <c r="J453" s="1">
        <v>973</v>
      </c>
      <c r="K453" s="1">
        <v>1013</v>
      </c>
      <c r="L453" s="1">
        <v>1036</v>
      </c>
      <c r="M453" s="1">
        <v>1064</v>
      </c>
      <c r="N453" s="1">
        <v>1091</v>
      </c>
      <c r="O453" s="1">
        <v>1088</v>
      </c>
      <c r="P453" s="1">
        <v>1087</v>
      </c>
      <c r="Q453" s="1">
        <v>1118</v>
      </c>
      <c r="R453" s="1">
        <v>1133</v>
      </c>
      <c r="S453" s="1">
        <v>1160</v>
      </c>
      <c r="T453" s="1">
        <v>1155</v>
      </c>
      <c r="U453" s="1">
        <v>1164</v>
      </c>
      <c r="V453" s="1">
        <v>1167</v>
      </c>
      <c r="W453" s="1">
        <v>1159</v>
      </c>
      <c r="X453" s="1">
        <v>1169</v>
      </c>
      <c r="Y453" s="1">
        <v>1157</v>
      </c>
      <c r="Z453">
        <v>1171</v>
      </c>
    </row>
    <row r="454" spans="1:26" x14ac:dyDescent="0.3">
      <c r="A454" t="s">
        <v>64</v>
      </c>
      <c r="B454" s="1">
        <v>41024</v>
      </c>
      <c r="C454" s="1" t="str">
        <f>VLOOKUP($B454,'NIS NAAM GEMEENTE'!$A$2:$B$319, 2, FALSE)</f>
        <v>Haaltert</v>
      </c>
      <c r="D454" s="1">
        <v>1298.6199999999999</v>
      </c>
      <c r="E454" s="1">
        <v>1361.3</v>
      </c>
      <c r="F454" s="1">
        <v>1447.38</v>
      </c>
      <c r="G454" s="1">
        <v>1471.51</v>
      </c>
      <c r="H454" s="1">
        <v>1550.92</v>
      </c>
      <c r="I454" s="1">
        <v>1582.5900000000001</v>
      </c>
      <c r="J454" s="1">
        <v>1690.03</v>
      </c>
      <c r="K454" s="1">
        <v>1728.35</v>
      </c>
      <c r="L454" s="1">
        <v>1788.33</v>
      </c>
      <c r="M454" s="1">
        <v>1809.19</v>
      </c>
      <c r="N454" s="1">
        <v>1844.46</v>
      </c>
      <c r="O454" s="1">
        <v>1868.92</v>
      </c>
      <c r="P454" s="1">
        <v>1867.92</v>
      </c>
      <c r="Q454" s="1">
        <v>1886.7354326241134</v>
      </c>
      <c r="R454" s="1">
        <v>1908.381560283688</v>
      </c>
      <c r="S454" s="1">
        <v>1926.5200567375887</v>
      </c>
      <c r="T454" s="1">
        <v>1932.5969361702128</v>
      </c>
      <c r="U454" s="1">
        <v>1947.1353758865248</v>
      </c>
      <c r="V454" s="1">
        <v>1947.92</v>
      </c>
      <c r="W454" s="1">
        <v>1945.4584397163121</v>
      </c>
      <c r="X454" s="1">
        <v>1952.1353758865248</v>
      </c>
      <c r="Y454" s="1">
        <v>1934.5969361702128</v>
      </c>
      <c r="Z454" s="1">
        <v>1943.0584964539007</v>
      </c>
    </row>
    <row r="455" spans="1:26" x14ac:dyDescent="0.3">
      <c r="A455" t="s">
        <v>65</v>
      </c>
      <c r="B455">
        <v>41024</v>
      </c>
      <c r="C455" s="1" t="str">
        <f>VLOOKUP($B455,'NIS NAAM GEMEENTE'!$A$2:$B$319, 2, FALSE)</f>
        <v>Haaltert</v>
      </c>
      <c r="D455" s="1">
        <v>2035</v>
      </c>
      <c r="E455" s="1">
        <v>2035</v>
      </c>
      <c r="F455" s="1">
        <v>2035</v>
      </c>
      <c r="G455" s="1">
        <v>2035</v>
      </c>
      <c r="H455" s="1">
        <v>2035</v>
      </c>
      <c r="I455" s="1">
        <v>2035</v>
      </c>
      <c r="J455" s="1">
        <v>2035</v>
      </c>
      <c r="K455" s="1">
        <v>2035</v>
      </c>
      <c r="L455" s="1">
        <v>2035</v>
      </c>
      <c r="M455" s="1">
        <v>2035</v>
      </c>
      <c r="N455" s="1">
        <v>2035</v>
      </c>
      <c r="O455" s="1">
        <v>2035</v>
      </c>
      <c r="P455" s="1">
        <v>2035</v>
      </c>
      <c r="Q455" s="1">
        <v>2035</v>
      </c>
      <c r="R455" s="1">
        <v>2035</v>
      </c>
      <c r="S455" s="1">
        <v>2035</v>
      </c>
      <c r="T455" s="1">
        <v>2035</v>
      </c>
      <c r="U455" s="1">
        <v>2035</v>
      </c>
      <c r="V455" s="1">
        <v>2035</v>
      </c>
      <c r="W455" s="1">
        <v>2035</v>
      </c>
      <c r="X455" s="1">
        <v>2035</v>
      </c>
      <c r="Y455" s="1">
        <v>2035</v>
      </c>
      <c r="Z455" s="1">
        <v>2035</v>
      </c>
    </row>
    <row r="456" spans="1:26" x14ac:dyDescent="0.3">
      <c r="A456" t="s">
        <v>66</v>
      </c>
      <c r="B456">
        <v>41024</v>
      </c>
      <c r="C456" s="1" t="str">
        <f>VLOOKUP($B456,'NIS NAAM GEMEENTE'!$A$2:$B$319, 2, FALSE)</f>
        <v>Haaltert</v>
      </c>
      <c r="D456" s="1">
        <v>1729.75</v>
      </c>
      <c r="E456" s="1">
        <v>1729.75</v>
      </c>
      <c r="F456" s="1">
        <v>1729.75</v>
      </c>
      <c r="G456" s="1">
        <v>1729.75</v>
      </c>
      <c r="H456" s="1">
        <v>1729.75</v>
      </c>
      <c r="I456" s="1">
        <v>1729.75</v>
      </c>
      <c r="J456" s="1">
        <v>1729.75</v>
      </c>
      <c r="K456" s="1">
        <v>1729.75</v>
      </c>
      <c r="L456" s="1">
        <v>1729.75</v>
      </c>
      <c r="M456" s="1">
        <v>1729.75</v>
      </c>
      <c r="N456" s="1">
        <v>1729.75</v>
      </c>
      <c r="O456" s="1">
        <v>1729.75</v>
      </c>
      <c r="P456" s="1">
        <v>1729.75</v>
      </c>
      <c r="Q456" s="1">
        <v>1729.75</v>
      </c>
      <c r="R456" s="1">
        <v>1729.75</v>
      </c>
      <c r="S456" s="1">
        <v>1729.75</v>
      </c>
      <c r="T456" s="1">
        <v>1729.75</v>
      </c>
      <c r="U456" s="1">
        <v>1729.75</v>
      </c>
      <c r="V456" s="1">
        <v>1729.75</v>
      </c>
      <c r="W456" s="1">
        <v>1729.75</v>
      </c>
      <c r="X456" s="1">
        <v>1729.75</v>
      </c>
      <c r="Y456" s="1">
        <v>1729.75</v>
      </c>
      <c r="Z456" s="1">
        <v>1729.75</v>
      </c>
    </row>
    <row r="457" spans="1:26" x14ac:dyDescent="0.3">
      <c r="A457" t="s">
        <v>62</v>
      </c>
      <c r="B457" s="1">
        <v>71020</v>
      </c>
      <c r="C457" s="1" t="str">
        <f>VLOOKUP($B457,'NIS NAAM GEMEENTE'!$A$2:$B$319, 2, FALSE)</f>
        <v>Halen</v>
      </c>
      <c r="D457" s="1">
        <v>361.07</v>
      </c>
      <c r="E457" s="1">
        <v>388.1</v>
      </c>
      <c r="F457" s="1">
        <v>403.61</v>
      </c>
      <c r="G457" s="1">
        <v>422.72</v>
      </c>
      <c r="H457" s="1">
        <v>429.61</v>
      </c>
      <c r="I457" s="1">
        <v>423.99</v>
      </c>
      <c r="J457" s="1">
        <v>392.31</v>
      </c>
      <c r="K457" s="1">
        <v>388.90999999999997</v>
      </c>
      <c r="L457" s="1">
        <v>349.74</v>
      </c>
      <c r="M457" s="1">
        <v>356.23</v>
      </c>
      <c r="N457" s="1">
        <v>363.23</v>
      </c>
      <c r="O457" s="1">
        <v>342.02125874125875</v>
      </c>
      <c r="P457" s="1">
        <v>345.39646853146854</v>
      </c>
      <c r="Q457" s="1">
        <v>328.52041958041957</v>
      </c>
      <c r="R457" s="1">
        <v>324.02013986013986</v>
      </c>
      <c r="S457" s="1">
        <v>321.77</v>
      </c>
      <c r="T457" s="1">
        <v>327.39534965034966</v>
      </c>
      <c r="U457" s="1">
        <v>322.89506993006995</v>
      </c>
      <c r="V457" s="1">
        <v>321.77</v>
      </c>
      <c r="W457" s="1">
        <v>322.89506993006995</v>
      </c>
      <c r="X457" s="1">
        <v>327.39534965034966</v>
      </c>
      <c r="Y457" s="1">
        <v>330.77055944055945</v>
      </c>
      <c r="Z457" s="1">
        <v>334.14576923076925</v>
      </c>
    </row>
    <row r="458" spans="1:26" x14ac:dyDescent="0.3">
      <c r="A458" t="s">
        <v>63</v>
      </c>
      <c r="B458" s="1">
        <v>71020</v>
      </c>
      <c r="C458" s="1" t="str">
        <f>VLOOKUP($B458,'NIS NAAM GEMEENTE'!$A$2:$B$319, 2, FALSE)</f>
        <v>Halen</v>
      </c>
      <c r="D458" s="1">
        <v>470</v>
      </c>
      <c r="E458" s="1">
        <v>494</v>
      </c>
      <c r="F458" s="1">
        <v>498</v>
      </c>
      <c r="G458" s="1">
        <v>495</v>
      </c>
      <c r="H458" s="1">
        <v>508</v>
      </c>
      <c r="I458" s="1">
        <v>515</v>
      </c>
      <c r="J458" s="1">
        <v>534</v>
      </c>
      <c r="K458" s="1">
        <v>571</v>
      </c>
      <c r="L458" s="1">
        <v>580</v>
      </c>
      <c r="M458" s="1">
        <v>578</v>
      </c>
      <c r="N458" s="1">
        <v>547</v>
      </c>
      <c r="O458" s="1">
        <v>537</v>
      </c>
      <c r="P458" s="1">
        <v>512</v>
      </c>
      <c r="Q458" s="1">
        <v>484</v>
      </c>
      <c r="R458" s="1">
        <v>480</v>
      </c>
      <c r="S458" s="1">
        <v>469</v>
      </c>
      <c r="T458" s="1">
        <v>464</v>
      </c>
      <c r="U458" s="1">
        <v>444</v>
      </c>
      <c r="V458" s="1">
        <v>445</v>
      </c>
      <c r="W458" s="1">
        <v>437</v>
      </c>
      <c r="X458" s="1">
        <v>428</v>
      </c>
      <c r="Y458" s="1">
        <v>423</v>
      </c>
      <c r="Z458">
        <v>427</v>
      </c>
    </row>
    <row r="459" spans="1:26" x14ac:dyDescent="0.3">
      <c r="A459" t="s">
        <v>64</v>
      </c>
      <c r="B459" s="1">
        <v>71020</v>
      </c>
      <c r="C459" s="1" t="str">
        <f>VLOOKUP($B459,'NIS NAAM GEMEENTE'!$A$2:$B$319, 2, FALSE)</f>
        <v>Halen</v>
      </c>
      <c r="D459" s="1">
        <v>831.06999999999994</v>
      </c>
      <c r="E459" s="1">
        <v>882.1</v>
      </c>
      <c r="F459" s="1">
        <v>901.61</v>
      </c>
      <c r="G459" s="1">
        <v>917.72</v>
      </c>
      <c r="H459" s="1">
        <v>937.61</v>
      </c>
      <c r="I459" s="1">
        <v>938.99</v>
      </c>
      <c r="J459" s="1">
        <v>926.31</v>
      </c>
      <c r="K459" s="1">
        <v>959.91</v>
      </c>
      <c r="L459" s="1">
        <v>929.74</v>
      </c>
      <c r="M459" s="1">
        <v>934.23</v>
      </c>
      <c r="N459" s="1">
        <v>910.23</v>
      </c>
      <c r="O459" s="1">
        <v>879.02125874125875</v>
      </c>
      <c r="P459" s="1">
        <v>857.3964685314686</v>
      </c>
      <c r="Q459" s="1">
        <v>812.52041958041957</v>
      </c>
      <c r="R459" s="1">
        <v>804.02013986013981</v>
      </c>
      <c r="S459" s="1">
        <v>790.77</v>
      </c>
      <c r="T459" s="1">
        <v>791.39534965034966</v>
      </c>
      <c r="U459" s="1">
        <v>766.89506993006989</v>
      </c>
      <c r="V459" s="1">
        <v>766.77</v>
      </c>
      <c r="W459" s="1">
        <v>759.89506993006989</v>
      </c>
      <c r="X459" s="1">
        <v>755.39534965034966</v>
      </c>
      <c r="Y459" s="1">
        <v>753.77055944055951</v>
      </c>
      <c r="Z459" s="1">
        <v>761.14576923076925</v>
      </c>
    </row>
    <row r="460" spans="1:26" x14ac:dyDescent="0.3">
      <c r="A460" t="s">
        <v>65</v>
      </c>
      <c r="B460">
        <v>71020</v>
      </c>
      <c r="C460" s="1" t="str">
        <f>VLOOKUP($B460,'NIS NAAM GEMEENTE'!$A$2:$B$319, 2, FALSE)</f>
        <v>Halen</v>
      </c>
      <c r="D460" s="1">
        <v>1135.2941176470588</v>
      </c>
      <c r="E460" s="1">
        <v>1135.2941176470588</v>
      </c>
      <c r="F460" s="1">
        <v>1135.2941176470588</v>
      </c>
      <c r="G460" s="1">
        <v>1135.2941176470588</v>
      </c>
      <c r="H460" s="1">
        <v>1135.2941176470588</v>
      </c>
      <c r="I460" s="1">
        <v>1135.2941176470588</v>
      </c>
      <c r="J460" s="1">
        <v>1135.2941176470588</v>
      </c>
      <c r="K460" s="1">
        <v>1135.2941176470588</v>
      </c>
      <c r="L460" s="1">
        <v>1135.2941176470588</v>
      </c>
      <c r="M460" s="1">
        <v>1135.2941176470588</v>
      </c>
      <c r="N460" s="1">
        <v>1135.2941176470588</v>
      </c>
      <c r="O460" s="1">
        <v>1135.2941176470588</v>
      </c>
      <c r="P460" s="1">
        <v>1135.2941176470588</v>
      </c>
      <c r="Q460" s="1">
        <v>1135.2941176470588</v>
      </c>
      <c r="R460" s="1">
        <v>1135.2941176470588</v>
      </c>
      <c r="S460" s="1">
        <v>1135.2941176470588</v>
      </c>
      <c r="T460" s="1">
        <v>1135.2941176470588</v>
      </c>
      <c r="U460" s="1">
        <v>1135.2941176470588</v>
      </c>
      <c r="V460" s="1">
        <v>1135.2941176470588</v>
      </c>
      <c r="W460" s="1">
        <v>1135.2941176470588</v>
      </c>
      <c r="X460" s="1">
        <v>1135.2941176470588</v>
      </c>
      <c r="Y460" s="1">
        <v>1135.2941176470599</v>
      </c>
      <c r="Z460" s="1">
        <v>1135.2941176470599</v>
      </c>
    </row>
    <row r="461" spans="1:26" x14ac:dyDescent="0.3">
      <c r="A461" t="s">
        <v>66</v>
      </c>
      <c r="B461">
        <v>71020</v>
      </c>
      <c r="C461" s="1" t="str">
        <f>VLOOKUP($B461,'NIS NAAM GEMEENTE'!$A$2:$B$319, 2, FALSE)</f>
        <v>Halen</v>
      </c>
      <c r="D461" s="1">
        <v>965</v>
      </c>
      <c r="E461" s="1">
        <v>965</v>
      </c>
      <c r="F461" s="1">
        <v>965</v>
      </c>
      <c r="G461" s="1">
        <v>965</v>
      </c>
      <c r="H461" s="1">
        <v>965</v>
      </c>
      <c r="I461" s="1">
        <v>965</v>
      </c>
      <c r="J461" s="1">
        <v>965</v>
      </c>
      <c r="K461" s="1">
        <v>965</v>
      </c>
      <c r="L461" s="1">
        <v>965</v>
      </c>
      <c r="M461" s="1">
        <v>965</v>
      </c>
      <c r="N461" s="1">
        <v>965</v>
      </c>
      <c r="O461" s="1">
        <v>965</v>
      </c>
      <c r="P461" s="1">
        <v>965</v>
      </c>
      <c r="Q461" s="1">
        <v>965</v>
      </c>
      <c r="R461" s="1">
        <v>965</v>
      </c>
      <c r="S461" s="1">
        <v>965</v>
      </c>
      <c r="T461" s="1">
        <v>965</v>
      </c>
      <c r="U461" s="1">
        <v>965</v>
      </c>
      <c r="V461" s="1">
        <v>965</v>
      </c>
      <c r="W461" s="1">
        <v>965</v>
      </c>
      <c r="X461" s="1">
        <v>965</v>
      </c>
      <c r="Y461" s="1">
        <v>965</v>
      </c>
      <c r="Z461" s="1">
        <v>965</v>
      </c>
    </row>
    <row r="462" spans="1:26" x14ac:dyDescent="0.3">
      <c r="A462" t="s">
        <v>62</v>
      </c>
      <c r="B462" s="1">
        <v>23027</v>
      </c>
      <c r="C462" s="1" t="str">
        <f>VLOOKUP($B462,'NIS NAAM GEMEENTE'!$A$2:$B$319, 2, FALSE)</f>
        <v>Halle</v>
      </c>
      <c r="D462" s="1">
        <v>1766.01</v>
      </c>
      <c r="E462" s="1">
        <v>1773.12</v>
      </c>
      <c r="F462" s="1">
        <v>1742.31</v>
      </c>
      <c r="G462" s="1">
        <v>1766.91</v>
      </c>
      <c r="H462" s="1">
        <v>1854.86</v>
      </c>
      <c r="I462" s="1">
        <v>1818.42</v>
      </c>
      <c r="J462" s="1">
        <v>1829.53</v>
      </c>
      <c r="K462" s="1">
        <v>1794.3899999999999</v>
      </c>
      <c r="L462" s="1">
        <v>1871.32</v>
      </c>
      <c r="M462" s="1">
        <v>1878.4</v>
      </c>
      <c r="N462" s="1">
        <v>1888.56</v>
      </c>
      <c r="O462" s="1">
        <v>1925.3040138010351</v>
      </c>
      <c r="P462" s="1">
        <v>1949.815986198965</v>
      </c>
      <c r="Q462" s="1">
        <v>1946.4734445083382</v>
      </c>
      <c r="R462" s="1">
        <v>1936.4458194364577</v>
      </c>
      <c r="S462" s="1">
        <v>1924.1898332374928</v>
      </c>
      <c r="T462" s="1">
        <v>1916.3905692926969</v>
      </c>
      <c r="U462" s="1">
        <v>1935.3316388729154</v>
      </c>
      <c r="V462" s="1">
        <v>1937.56</v>
      </c>
      <c r="W462" s="1">
        <v>1944.2450833812536</v>
      </c>
      <c r="X462" s="1">
        <v>1952.0443473260495</v>
      </c>
      <c r="Y462" s="1">
        <v>1967.6428752156412</v>
      </c>
      <c r="Z462" s="1">
        <v>1983.2414031052328</v>
      </c>
    </row>
    <row r="463" spans="1:26" x14ac:dyDescent="0.3">
      <c r="A463" t="s">
        <v>63</v>
      </c>
      <c r="B463" s="1">
        <v>23027</v>
      </c>
      <c r="C463" s="1" t="str">
        <f>VLOOKUP($B463,'NIS NAAM GEMEENTE'!$A$2:$B$319, 2, FALSE)</f>
        <v>Halle</v>
      </c>
      <c r="D463" s="1">
        <v>2327</v>
      </c>
      <c r="E463" s="1">
        <v>2389</v>
      </c>
      <c r="F463" s="1">
        <v>2465</v>
      </c>
      <c r="G463" s="1">
        <v>2506</v>
      </c>
      <c r="H463" s="1">
        <v>2506</v>
      </c>
      <c r="I463" s="1">
        <v>2585</v>
      </c>
      <c r="J463" s="1">
        <v>2596</v>
      </c>
      <c r="K463" s="1">
        <v>2648</v>
      </c>
      <c r="L463" s="1">
        <v>2654</v>
      </c>
      <c r="M463" s="1">
        <v>2664</v>
      </c>
      <c r="N463" s="1">
        <v>2709</v>
      </c>
      <c r="O463" s="1">
        <v>2737</v>
      </c>
      <c r="P463" s="1">
        <v>2792</v>
      </c>
      <c r="Q463" s="1">
        <v>2820</v>
      </c>
      <c r="R463" s="1">
        <v>2862</v>
      </c>
      <c r="S463" s="1">
        <v>2897</v>
      </c>
      <c r="T463" s="1">
        <v>2922</v>
      </c>
      <c r="U463" s="1">
        <v>2941</v>
      </c>
      <c r="V463" s="1">
        <v>2944</v>
      </c>
      <c r="W463" s="1">
        <v>2941</v>
      </c>
      <c r="X463" s="1">
        <v>2944</v>
      </c>
      <c r="Y463" s="1">
        <v>2934</v>
      </c>
      <c r="Z463">
        <v>2918</v>
      </c>
    </row>
    <row r="464" spans="1:26" x14ac:dyDescent="0.3">
      <c r="A464" t="s">
        <v>64</v>
      </c>
      <c r="B464" s="1">
        <v>23027</v>
      </c>
      <c r="C464" s="1" t="str">
        <f>VLOOKUP($B464,'NIS NAAM GEMEENTE'!$A$2:$B$319, 2, FALSE)</f>
        <v>Halle</v>
      </c>
      <c r="D464" s="1">
        <v>4093.01</v>
      </c>
      <c r="E464" s="1">
        <v>4162.12</v>
      </c>
      <c r="F464" s="1">
        <v>4207.3099999999995</v>
      </c>
      <c r="G464" s="1">
        <v>4272.91</v>
      </c>
      <c r="H464" s="1">
        <v>4360.8599999999997</v>
      </c>
      <c r="I464" s="1">
        <v>4403.42</v>
      </c>
      <c r="J464" s="1">
        <v>4425.53</v>
      </c>
      <c r="K464" s="1">
        <v>4442.3899999999994</v>
      </c>
      <c r="L464" s="1">
        <v>4525.32</v>
      </c>
      <c r="M464" s="1">
        <v>4542.3999999999996</v>
      </c>
      <c r="N464" s="1">
        <v>4597.5599999999995</v>
      </c>
      <c r="O464" s="1">
        <v>4662.3040138010347</v>
      </c>
      <c r="P464" s="1">
        <v>4741.8159861989652</v>
      </c>
      <c r="Q464" s="1">
        <v>4766.4734445083377</v>
      </c>
      <c r="R464" s="1">
        <v>4798.4458194364579</v>
      </c>
      <c r="S464" s="1">
        <v>4821.1898332374931</v>
      </c>
      <c r="T464" s="1">
        <v>4838.3905692926965</v>
      </c>
      <c r="U464" s="1">
        <v>4876.3316388729154</v>
      </c>
      <c r="V464" s="1">
        <v>4881.5599999999995</v>
      </c>
      <c r="W464" s="1">
        <v>4885.2450833812536</v>
      </c>
      <c r="X464" s="1">
        <v>4896.0443473260493</v>
      </c>
      <c r="Y464" s="1">
        <v>4901.6428752156407</v>
      </c>
      <c r="Z464" s="1">
        <v>4901.2414031052331</v>
      </c>
    </row>
    <row r="465" spans="1:26" x14ac:dyDescent="0.3">
      <c r="A465" t="s">
        <v>65</v>
      </c>
      <c r="B465">
        <v>23027</v>
      </c>
      <c r="C465" s="1" t="str">
        <f>VLOOKUP($B465,'NIS NAAM GEMEENTE'!$A$2:$B$319, 2, FALSE)</f>
        <v>Halle</v>
      </c>
      <c r="D465" s="1">
        <v>5044</v>
      </c>
      <c r="E465" s="1">
        <v>5044</v>
      </c>
      <c r="F465" s="1">
        <v>5044</v>
      </c>
      <c r="G465" s="1">
        <v>5044</v>
      </c>
      <c r="H465" s="1">
        <v>5044</v>
      </c>
      <c r="I465" s="1">
        <v>5044</v>
      </c>
      <c r="J465" s="1">
        <v>5044</v>
      </c>
      <c r="K465" s="1">
        <v>5044</v>
      </c>
      <c r="L465" s="1">
        <v>5044</v>
      </c>
      <c r="M465" s="1">
        <v>5044</v>
      </c>
      <c r="N465" s="1">
        <v>5044</v>
      </c>
      <c r="O465" s="1">
        <v>5044</v>
      </c>
      <c r="P465" s="1">
        <v>5044</v>
      </c>
      <c r="Q465" s="1">
        <v>5044</v>
      </c>
      <c r="R465" s="1">
        <v>5044</v>
      </c>
      <c r="S465" s="1">
        <v>5044</v>
      </c>
      <c r="T465" s="1">
        <v>5044</v>
      </c>
      <c r="U465" s="1">
        <v>5044</v>
      </c>
      <c r="V465" s="1">
        <v>5044</v>
      </c>
      <c r="W465" s="1">
        <v>5044</v>
      </c>
      <c r="X465" s="1">
        <v>5044</v>
      </c>
      <c r="Y465" s="1">
        <v>5044</v>
      </c>
      <c r="Z465" s="1">
        <v>5044</v>
      </c>
    </row>
    <row r="466" spans="1:26" x14ac:dyDescent="0.3">
      <c r="A466" t="s">
        <v>66</v>
      </c>
      <c r="B466">
        <v>23027</v>
      </c>
      <c r="C466" s="1" t="str">
        <f>VLOOKUP($B466,'NIS NAAM GEMEENTE'!$A$2:$B$319, 2, FALSE)</f>
        <v>Halle</v>
      </c>
      <c r="D466" s="1">
        <v>4287.3999999999996</v>
      </c>
      <c r="E466" s="1">
        <v>4287.3999999999996</v>
      </c>
      <c r="F466" s="1">
        <v>4287.3999999999996</v>
      </c>
      <c r="G466" s="1">
        <v>4287.3999999999996</v>
      </c>
      <c r="H466" s="1">
        <v>4287.3999999999996</v>
      </c>
      <c r="I466" s="1">
        <v>4287.3999999999996</v>
      </c>
      <c r="J466" s="1">
        <v>4287.3999999999996</v>
      </c>
      <c r="K466" s="1">
        <v>4287.3999999999996</v>
      </c>
      <c r="L466" s="1">
        <v>4287.3999999999996</v>
      </c>
      <c r="M466" s="1">
        <v>4287.3999999999996</v>
      </c>
      <c r="N466" s="1">
        <v>4287.3999999999996</v>
      </c>
      <c r="O466" s="1">
        <v>4287.3999999999996</v>
      </c>
      <c r="P466" s="1">
        <v>4287.3999999999996</v>
      </c>
      <c r="Q466" s="1">
        <v>4287.3999999999996</v>
      </c>
      <c r="R466" s="1">
        <v>4287.3999999999996</v>
      </c>
      <c r="S466" s="1">
        <v>4287.3999999999996</v>
      </c>
      <c r="T466" s="1">
        <v>4287.3999999999996</v>
      </c>
      <c r="U466" s="1">
        <v>4287.3999999999996</v>
      </c>
      <c r="V466" s="1">
        <v>4287.3999999999996</v>
      </c>
      <c r="W466" s="1">
        <v>4287.3999999999996</v>
      </c>
      <c r="X466" s="1">
        <v>4287.3999999999996</v>
      </c>
      <c r="Y466" s="1">
        <v>4287.3999999999996</v>
      </c>
      <c r="Z466" s="1">
        <v>4287.3999999999996</v>
      </c>
    </row>
    <row r="467" spans="1:26" x14ac:dyDescent="0.3">
      <c r="A467" t="s">
        <v>62</v>
      </c>
      <c r="B467" s="1">
        <v>71069</v>
      </c>
      <c r="C467" s="1" t="str">
        <f>VLOOKUP($B467,'NIS NAAM GEMEENTE'!$A$2:$B$319, 2, FALSE)</f>
        <v>Ham</v>
      </c>
      <c r="D467" s="1">
        <v>439.99</v>
      </c>
      <c r="E467" s="1">
        <v>454.1</v>
      </c>
      <c r="F467" s="1">
        <v>430.61</v>
      </c>
      <c r="G467" s="1">
        <v>449.45</v>
      </c>
      <c r="H467" s="1">
        <v>469.45</v>
      </c>
      <c r="I467" s="1">
        <v>450.61</v>
      </c>
      <c r="J467" s="1">
        <v>451.99</v>
      </c>
      <c r="K467" s="1">
        <v>458.1</v>
      </c>
      <c r="L467" s="1">
        <v>466.64</v>
      </c>
      <c r="M467" s="1">
        <v>457.23</v>
      </c>
      <c r="N467" s="1">
        <v>451.15</v>
      </c>
      <c r="O467" s="1">
        <v>431.9350714285714</v>
      </c>
      <c r="P467" s="1">
        <v>423.14249999999998</v>
      </c>
      <c r="Q467" s="1">
        <v>437.43042857142859</v>
      </c>
      <c r="R467" s="1">
        <v>440.72764285714288</v>
      </c>
      <c r="S467" s="1">
        <v>448.42114285714285</v>
      </c>
      <c r="T467" s="1">
        <v>451.71835714285714</v>
      </c>
      <c r="U467" s="1">
        <v>455.01557142857143</v>
      </c>
      <c r="V467" s="1">
        <v>461.61</v>
      </c>
      <c r="W467" s="1">
        <v>462.70907142857141</v>
      </c>
      <c r="X467" s="1">
        <v>456.11464285714288</v>
      </c>
      <c r="Y467" s="1">
        <v>450.6192857142857</v>
      </c>
      <c r="Z467" s="1">
        <v>455.01557142857143</v>
      </c>
    </row>
    <row r="468" spans="1:26" x14ac:dyDescent="0.3">
      <c r="A468" t="s">
        <v>63</v>
      </c>
      <c r="B468" s="1">
        <v>71069</v>
      </c>
      <c r="C468" s="1" t="str">
        <f>VLOOKUP($B468,'NIS NAAM GEMEENTE'!$A$2:$B$319, 2, FALSE)</f>
        <v>Ham</v>
      </c>
      <c r="D468" s="1">
        <v>523</v>
      </c>
      <c r="E468" s="1">
        <v>546</v>
      </c>
      <c r="F468" s="1">
        <v>559</v>
      </c>
      <c r="G468" s="1">
        <v>591</v>
      </c>
      <c r="H468" s="1">
        <v>604</v>
      </c>
      <c r="I468" s="1">
        <v>628</v>
      </c>
      <c r="J468" s="1">
        <v>641</v>
      </c>
      <c r="K468" s="1">
        <v>669</v>
      </c>
      <c r="L468" s="1">
        <v>679</v>
      </c>
      <c r="M468" s="1">
        <v>664</v>
      </c>
      <c r="N468" s="1">
        <v>665</v>
      </c>
      <c r="O468" s="1">
        <v>666</v>
      </c>
      <c r="P468" s="1">
        <v>660</v>
      </c>
      <c r="Q468" s="1">
        <v>631</v>
      </c>
      <c r="R468" s="1">
        <v>615</v>
      </c>
      <c r="S468" s="1">
        <v>611</v>
      </c>
      <c r="T468" s="1">
        <v>612</v>
      </c>
      <c r="U468" s="1">
        <v>607</v>
      </c>
      <c r="V468" s="1">
        <v>601</v>
      </c>
      <c r="W468" s="1">
        <v>605</v>
      </c>
      <c r="X468" s="1">
        <v>616</v>
      </c>
      <c r="Y468" s="1">
        <v>628</v>
      </c>
      <c r="Z468">
        <v>627</v>
      </c>
    </row>
    <row r="469" spans="1:26" x14ac:dyDescent="0.3">
      <c r="A469" t="s">
        <v>64</v>
      </c>
      <c r="B469" s="1">
        <v>71069</v>
      </c>
      <c r="C469" s="1" t="str">
        <f>VLOOKUP($B469,'NIS NAAM GEMEENTE'!$A$2:$B$319, 2, FALSE)</f>
        <v>Ham</v>
      </c>
      <c r="D469" s="1">
        <v>962.99</v>
      </c>
      <c r="E469" s="1">
        <v>1000.1</v>
      </c>
      <c r="F469" s="1">
        <v>989.61</v>
      </c>
      <c r="G469" s="1">
        <v>1040.45</v>
      </c>
      <c r="H469" s="1">
        <v>1073.45</v>
      </c>
      <c r="I469" s="1">
        <v>1078.6100000000001</v>
      </c>
      <c r="J469" s="1">
        <v>1092.99</v>
      </c>
      <c r="K469" s="1">
        <v>1127.0999999999999</v>
      </c>
      <c r="L469" s="1">
        <v>1145.6399999999999</v>
      </c>
      <c r="M469" s="1">
        <v>1121.23</v>
      </c>
      <c r="N469" s="1">
        <v>1116.1500000000001</v>
      </c>
      <c r="O469" s="1">
        <v>1097.9350714285715</v>
      </c>
      <c r="P469" s="1">
        <v>1083.1424999999999</v>
      </c>
      <c r="Q469" s="1">
        <v>1068.4304285714286</v>
      </c>
      <c r="R469" s="1">
        <v>1055.7276428571429</v>
      </c>
      <c r="S469" s="1">
        <v>1059.421142857143</v>
      </c>
      <c r="T469" s="1">
        <v>1063.7183571428573</v>
      </c>
      <c r="U469" s="1">
        <v>1062.0155714285715</v>
      </c>
      <c r="V469" s="1">
        <v>1062.6100000000001</v>
      </c>
      <c r="W469" s="1">
        <v>1067.7090714285714</v>
      </c>
      <c r="X469" s="1">
        <v>1072.1146428571428</v>
      </c>
      <c r="Y469" s="1">
        <v>1078.6192857142858</v>
      </c>
      <c r="Z469" s="1">
        <v>1082.0155714285715</v>
      </c>
    </row>
    <row r="470" spans="1:26" x14ac:dyDescent="0.3">
      <c r="A470" t="s">
        <v>65</v>
      </c>
      <c r="B470">
        <v>71069</v>
      </c>
      <c r="C470" s="1" t="str">
        <f>VLOOKUP($B470,'NIS NAAM GEMEENTE'!$A$2:$B$319, 2, FALSE)</f>
        <v>Ham</v>
      </c>
      <c r="D470" s="1">
        <v>2015</v>
      </c>
      <c r="E470" s="1">
        <v>2015</v>
      </c>
      <c r="F470" s="1">
        <v>2015</v>
      </c>
      <c r="G470" s="1">
        <v>2015</v>
      </c>
      <c r="H470" s="1">
        <v>2015</v>
      </c>
      <c r="I470" s="1">
        <v>2015</v>
      </c>
      <c r="J470" s="1">
        <v>2015</v>
      </c>
      <c r="K470" s="1">
        <v>2015</v>
      </c>
      <c r="L470" s="1">
        <v>2015</v>
      </c>
      <c r="M470" s="1">
        <v>2015</v>
      </c>
      <c r="N470" s="1">
        <v>2015</v>
      </c>
      <c r="O470" s="1">
        <v>2015</v>
      </c>
      <c r="P470" s="1">
        <v>2015</v>
      </c>
      <c r="Q470" s="1">
        <v>2015</v>
      </c>
      <c r="R470" s="1">
        <v>2015</v>
      </c>
      <c r="S470" s="1">
        <v>2015</v>
      </c>
      <c r="T470" s="1">
        <v>2015</v>
      </c>
      <c r="U470" s="1">
        <v>2015</v>
      </c>
      <c r="V470" s="1">
        <v>2015</v>
      </c>
      <c r="W470" s="1">
        <v>2015</v>
      </c>
      <c r="X470" s="1">
        <v>2015</v>
      </c>
      <c r="Y470" s="1">
        <v>2015</v>
      </c>
      <c r="Z470" s="1">
        <v>2015</v>
      </c>
    </row>
    <row r="471" spans="1:26" x14ac:dyDescent="0.3">
      <c r="A471" t="s">
        <v>66</v>
      </c>
      <c r="B471">
        <v>71069</v>
      </c>
      <c r="C471" s="1" t="str">
        <f>VLOOKUP($B471,'NIS NAAM GEMEENTE'!$A$2:$B$319, 2, FALSE)</f>
        <v>Ham</v>
      </c>
      <c r="D471" s="1">
        <v>1712.75</v>
      </c>
      <c r="E471" s="1">
        <v>1712.75</v>
      </c>
      <c r="F471" s="1">
        <v>1712.75</v>
      </c>
      <c r="G471" s="1">
        <v>1712.75</v>
      </c>
      <c r="H471" s="1">
        <v>1712.75</v>
      </c>
      <c r="I471" s="1">
        <v>1712.75</v>
      </c>
      <c r="J471" s="1">
        <v>1712.75</v>
      </c>
      <c r="K471" s="1">
        <v>1712.75</v>
      </c>
      <c r="L471" s="1">
        <v>1712.75</v>
      </c>
      <c r="M471" s="1">
        <v>1712.75</v>
      </c>
      <c r="N471" s="1">
        <v>1712.75</v>
      </c>
      <c r="O471" s="1">
        <v>1712.75</v>
      </c>
      <c r="P471" s="1">
        <v>1712.75</v>
      </c>
      <c r="Q471" s="1">
        <v>1712.75</v>
      </c>
      <c r="R471" s="1">
        <v>1712.75</v>
      </c>
      <c r="S471" s="1">
        <v>1712.75</v>
      </c>
      <c r="T471" s="1">
        <v>1712.75</v>
      </c>
      <c r="U471" s="1">
        <v>1712.75</v>
      </c>
      <c r="V471" s="1">
        <v>1712.75</v>
      </c>
      <c r="W471" s="1">
        <v>1712.75</v>
      </c>
      <c r="X471" s="1">
        <v>1712.75</v>
      </c>
      <c r="Y471" s="1">
        <v>1712.75</v>
      </c>
      <c r="Z471" s="1">
        <v>1712.75</v>
      </c>
    </row>
    <row r="472" spans="1:26" x14ac:dyDescent="0.3">
      <c r="A472" t="s">
        <v>62</v>
      </c>
      <c r="B472" s="1">
        <v>42008</v>
      </c>
      <c r="C472" s="1" t="str">
        <f>VLOOKUP($B472,'NIS NAAM GEMEENTE'!$A$2:$B$319, 2, FALSE)</f>
        <v>Hamme</v>
      </c>
      <c r="D472" s="1">
        <v>1116.8</v>
      </c>
      <c r="E472" s="1">
        <v>1133.8</v>
      </c>
      <c r="F472" s="1">
        <v>1154.8800000000001</v>
      </c>
      <c r="G472" s="1">
        <v>1123.3399999999999</v>
      </c>
      <c r="H472" s="1">
        <v>1127.42</v>
      </c>
      <c r="I472" s="1">
        <v>1059.8499999999999</v>
      </c>
      <c r="J472" s="1">
        <v>1076.6600000000001</v>
      </c>
      <c r="K472" s="1">
        <v>1058.96</v>
      </c>
      <c r="L472" s="1">
        <v>1026.3900000000001</v>
      </c>
      <c r="M472" s="1">
        <v>1034.04</v>
      </c>
      <c r="N472" s="1">
        <v>1020.63</v>
      </c>
      <c r="O472" s="1">
        <v>983.4960299625468</v>
      </c>
      <c r="P472" s="1">
        <v>952.4848938826467</v>
      </c>
      <c r="Q472" s="1">
        <v>905.96818976279656</v>
      </c>
      <c r="R472" s="1">
        <v>899.32294631710363</v>
      </c>
      <c r="S472" s="1">
        <v>888.2475405742822</v>
      </c>
      <c r="T472" s="1">
        <v>893.78524344569291</v>
      </c>
      <c r="U472" s="1">
        <v>894.89278401997501</v>
      </c>
      <c r="V472" s="1">
        <v>887.14</v>
      </c>
      <c r="W472" s="1">
        <v>880.49475655430706</v>
      </c>
      <c r="X472" s="1">
        <v>877.17213483146065</v>
      </c>
      <c r="Y472" s="1">
        <v>869.41935081148563</v>
      </c>
      <c r="Z472" s="1">
        <v>883.81737827715358</v>
      </c>
    </row>
    <row r="473" spans="1:26" x14ac:dyDescent="0.3">
      <c r="A473" t="s">
        <v>63</v>
      </c>
      <c r="B473" s="1">
        <v>42008</v>
      </c>
      <c r="C473" s="1" t="str">
        <f>VLOOKUP($B473,'NIS NAAM GEMEENTE'!$A$2:$B$319, 2, FALSE)</f>
        <v>Hamme</v>
      </c>
      <c r="D473" s="1">
        <v>1457</v>
      </c>
      <c r="E473" s="1">
        <v>1470</v>
      </c>
      <c r="F473" s="1">
        <v>1522</v>
      </c>
      <c r="G473" s="1">
        <v>1574</v>
      </c>
      <c r="H473" s="1">
        <v>1586</v>
      </c>
      <c r="I473" s="1">
        <v>1621</v>
      </c>
      <c r="J473" s="1">
        <v>1633</v>
      </c>
      <c r="K473" s="1">
        <v>1634</v>
      </c>
      <c r="L473" s="1">
        <v>1616</v>
      </c>
      <c r="M473" s="1">
        <v>1618</v>
      </c>
      <c r="N473" s="1">
        <v>1615</v>
      </c>
      <c r="O473" s="1">
        <v>1589</v>
      </c>
      <c r="P473" s="1">
        <v>1586</v>
      </c>
      <c r="Q473" s="1">
        <v>1573</v>
      </c>
      <c r="R473" s="1">
        <v>1526</v>
      </c>
      <c r="S473" s="1">
        <v>1501</v>
      </c>
      <c r="T473" s="1">
        <v>1471</v>
      </c>
      <c r="U473" s="1">
        <v>1430</v>
      </c>
      <c r="V473" s="1">
        <v>1405</v>
      </c>
      <c r="W473" s="1">
        <v>1364</v>
      </c>
      <c r="X473" s="1">
        <v>1360</v>
      </c>
      <c r="Y473" s="1">
        <v>1352</v>
      </c>
      <c r="Z473">
        <v>1348</v>
      </c>
    </row>
    <row r="474" spans="1:26" x14ac:dyDescent="0.3">
      <c r="A474" t="s">
        <v>64</v>
      </c>
      <c r="B474" s="1">
        <v>42008</v>
      </c>
      <c r="C474" s="1" t="str">
        <f>VLOOKUP($B474,'NIS NAAM GEMEENTE'!$A$2:$B$319, 2, FALSE)</f>
        <v>Hamme</v>
      </c>
      <c r="D474" s="1">
        <v>2573.8000000000002</v>
      </c>
      <c r="E474" s="1">
        <v>2603.8000000000002</v>
      </c>
      <c r="F474" s="1">
        <v>2676.88</v>
      </c>
      <c r="G474" s="1">
        <v>2697.34</v>
      </c>
      <c r="H474" s="1">
        <v>2713.42</v>
      </c>
      <c r="I474" s="1">
        <v>2680.85</v>
      </c>
      <c r="J474" s="1">
        <v>2709.66</v>
      </c>
      <c r="K474" s="1">
        <v>2692.96</v>
      </c>
      <c r="L474" s="1">
        <v>2642.3900000000003</v>
      </c>
      <c r="M474" s="1">
        <v>2652.04</v>
      </c>
      <c r="N474" s="1">
        <v>2635.63</v>
      </c>
      <c r="O474" s="1">
        <v>2572.4960299625468</v>
      </c>
      <c r="P474" s="1">
        <v>2538.4848938826467</v>
      </c>
      <c r="Q474" s="1">
        <v>2478.9681897627966</v>
      </c>
      <c r="R474" s="1">
        <v>2425.3229463171037</v>
      </c>
      <c r="S474" s="1">
        <v>2389.2475405742821</v>
      </c>
      <c r="T474" s="1">
        <v>2364.7852434456927</v>
      </c>
      <c r="U474" s="1">
        <v>2324.8927840199749</v>
      </c>
      <c r="V474" s="1">
        <v>2292.14</v>
      </c>
      <c r="W474" s="1">
        <v>2244.4947565543071</v>
      </c>
      <c r="X474" s="1">
        <v>2237.1721348314604</v>
      </c>
      <c r="Y474" s="1">
        <v>2221.4193508114859</v>
      </c>
      <c r="Z474" s="1">
        <v>2231.8173782771537</v>
      </c>
    </row>
    <row r="475" spans="1:26" x14ac:dyDescent="0.3">
      <c r="A475" t="s">
        <v>65</v>
      </c>
      <c r="B475">
        <v>42008</v>
      </c>
      <c r="C475" s="1" t="str">
        <f>VLOOKUP($B475,'NIS NAAM GEMEENTE'!$A$2:$B$319, 2, FALSE)</f>
        <v>Hamme</v>
      </c>
      <c r="D475" s="1">
        <v>3260</v>
      </c>
      <c r="E475" s="1">
        <v>3260</v>
      </c>
      <c r="F475" s="1">
        <v>3260</v>
      </c>
      <c r="G475" s="1">
        <v>3260</v>
      </c>
      <c r="H475" s="1">
        <v>3260</v>
      </c>
      <c r="I475" s="1">
        <v>3260</v>
      </c>
      <c r="J475" s="1">
        <v>3260</v>
      </c>
      <c r="K475" s="1">
        <v>3260</v>
      </c>
      <c r="L475" s="1">
        <v>3260</v>
      </c>
      <c r="M475" s="1">
        <v>3260</v>
      </c>
      <c r="N475" s="1">
        <v>3260</v>
      </c>
      <c r="O475" s="1">
        <v>3260</v>
      </c>
      <c r="P475" s="1">
        <v>3260</v>
      </c>
      <c r="Q475" s="1">
        <v>3260</v>
      </c>
      <c r="R475" s="1">
        <v>3260</v>
      </c>
      <c r="S475" s="1">
        <v>3260</v>
      </c>
      <c r="T475" s="1">
        <v>3260</v>
      </c>
      <c r="U475" s="1">
        <v>3260</v>
      </c>
      <c r="V475" s="1">
        <v>3260</v>
      </c>
      <c r="W475" s="1">
        <v>3260</v>
      </c>
      <c r="X475" s="1">
        <v>3260</v>
      </c>
      <c r="Y475" s="1">
        <v>3260</v>
      </c>
      <c r="Z475" s="1">
        <v>3260</v>
      </c>
    </row>
    <row r="476" spans="1:26" x14ac:dyDescent="0.3">
      <c r="A476" t="s">
        <v>66</v>
      </c>
      <c r="B476">
        <v>42008</v>
      </c>
      <c r="C476" s="1" t="str">
        <f>VLOOKUP($B476,'NIS NAAM GEMEENTE'!$A$2:$B$319, 2, FALSE)</f>
        <v>Hamme</v>
      </c>
      <c r="D476" s="1">
        <v>2771</v>
      </c>
      <c r="E476" s="1">
        <v>2771</v>
      </c>
      <c r="F476" s="1">
        <v>2771</v>
      </c>
      <c r="G476" s="1">
        <v>2771</v>
      </c>
      <c r="H476" s="1">
        <v>2771</v>
      </c>
      <c r="I476" s="1">
        <v>2771</v>
      </c>
      <c r="J476" s="1">
        <v>2771</v>
      </c>
      <c r="K476" s="1">
        <v>2771</v>
      </c>
      <c r="L476" s="1">
        <v>2771</v>
      </c>
      <c r="M476" s="1">
        <v>2771</v>
      </c>
      <c r="N476" s="1">
        <v>2771</v>
      </c>
      <c r="O476" s="1">
        <v>2771</v>
      </c>
      <c r="P476" s="1">
        <v>2771</v>
      </c>
      <c r="Q476" s="1">
        <v>2771</v>
      </c>
      <c r="R476" s="1">
        <v>2771</v>
      </c>
      <c r="S476" s="1">
        <v>2771</v>
      </c>
      <c r="T476" s="1">
        <v>2771</v>
      </c>
      <c r="U476" s="1">
        <v>2771</v>
      </c>
      <c r="V476" s="1">
        <v>2771</v>
      </c>
      <c r="W476" s="1">
        <v>2771</v>
      </c>
      <c r="X476" s="1">
        <v>2771</v>
      </c>
      <c r="Y476" s="1">
        <v>2771</v>
      </c>
      <c r="Z476" s="1">
        <v>2771</v>
      </c>
    </row>
    <row r="477" spans="1:26" x14ac:dyDescent="0.3">
      <c r="A477" t="s">
        <v>62</v>
      </c>
      <c r="B477" s="1">
        <v>72037</v>
      </c>
      <c r="C477" s="1" t="str">
        <f>VLOOKUP($B477,'NIS NAAM GEMEENTE'!$A$2:$B$319, 2, FALSE)</f>
        <v>Hamont-Achel</v>
      </c>
      <c r="D477" s="1">
        <v>621.78</v>
      </c>
      <c r="E477" s="1">
        <v>626</v>
      </c>
      <c r="F477" s="1">
        <v>633.78</v>
      </c>
      <c r="G477" s="1">
        <v>679.68</v>
      </c>
      <c r="H477" s="1">
        <v>698.3</v>
      </c>
      <c r="I477" s="1">
        <v>673.62</v>
      </c>
      <c r="J477" s="1">
        <v>683.43</v>
      </c>
      <c r="K477" s="1">
        <v>660</v>
      </c>
      <c r="L477" s="1">
        <v>652.46</v>
      </c>
      <c r="M477" s="1">
        <v>617.24</v>
      </c>
      <c r="N477" s="1">
        <v>589.94000000000005</v>
      </c>
      <c r="O477" s="1">
        <v>576.4287157894737</v>
      </c>
      <c r="P477" s="1">
        <v>554.21566315789471</v>
      </c>
      <c r="Q477" s="1">
        <v>540.88783157894738</v>
      </c>
      <c r="R477" s="1">
        <v>541.99848421052627</v>
      </c>
      <c r="S477" s="1">
        <v>532.00261052631583</v>
      </c>
      <c r="T477" s="1">
        <v>526.44934736842106</v>
      </c>
      <c r="U477" s="1">
        <v>524.22804210526317</v>
      </c>
      <c r="V477" s="1">
        <v>527.55999999999995</v>
      </c>
      <c r="W477" s="1">
        <v>515.34282105263162</v>
      </c>
      <c r="X477" s="1">
        <v>524.22804210526317</v>
      </c>
      <c r="Y477" s="1">
        <v>512.01086315789473</v>
      </c>
      <c r="Z477" s="1">
        <v>516.45347368421051</v>
      </c>
    </row>
    <row r="478" spans="1:26" x14ac:dyDescent="0.3">
      <c r="A478" t="s">
        <v>63</v>
      </c>
      <c r="B478" s="1">
        <v>72037</v>
      </c>
      <c r="C478" s="1" t="str">
        <f>VLOOKUP($B478,'NIS NAAM GEMEENTE'!$A$2:$B$319, 2, FALSE)</f>
        <v>Hamont-Achel</v>
      </c>
      <c r="D478" s="1">
        <v>913</v>
      </c>
      <c r="E478" s="1">
        <v>877</v>
      </c>
      <c r="F478" s="1">
        <v>886</v>
      </c>
      <c r="G478" s="1">
        <v>877</v>
      </c>
      <c r="H478" s="1">
        <v>883</v>
      </c>
      <c r="I478" s="1">
        <v>917</v>
      </c>
      <c r="J478" s="1">
        <v>917</v>
      </c>
      <c r="K478" s="1">
        <v>948</v>
      </c>
      <c r="L478" s="1">
        <v>938</v>
      </c>
      <c r="M478" s="1">
        <v>957</v>
      </c>
      <c r="N478" s="1">
        <v>918</v>
      </c>
      <c r="O478" s="1">
        <v>871</v>
      </c>
      <c r="P478" s="1">
        <v>845</v>
      </c>
      <c r="Q478" s="1">
        <v>808</v>
      </c>
      <c r="R478" s="1">
        <v>758</v>
      </c>
      <c r="S478" s="1">
        <v>732</v>
      </c>
      <c r="T478" s="1">
        <v>718</v>
      </c>
      <c r="U478" s="1">
        <v>706</v>
      </c>
      <c r="V478" s="1">
        <v>686</v>
      </c>
      <c r="W478" s="1">
        <v>680</v>
      </c>
      <c r="X478" s="1">
        <v>668</v>
      </c>
      <c r="Y478" s="1">
        <v>671</v>
      </c>
      <c r="Z478">
        <v>663</v>
      </c>
    </row>
    <row r="479" spans="1:26" x14ac:dyDescent="0.3">
      <c r="A479" t="s">
        <v>64</v>
      </c>
      <c r="B479" s="1">
        <v>72037</v>
      </c>
      <c r="C479" s="1" t="str">
        <f>VLOOKUP($B479,'NIS NAAM GEMEENTE'!$A$2:$B$319, 2, FALSE)</f>
        <v>Hamont-Achel</v>
      </c>
      <c r="D479" s="1">
        <v>1534.78</v>
      </c>
      <c r="E479" s="1">
        <v>1503</v>
      </c>
      <c r="F479" s="1">
        <v>1519.78</v>
      </c>
      <c r="G479" s="1">
        <v>1556.6799999999998</v>
      </c>
      <c r="H479" s="1">
        <v>1581.3</v>
      </c>
      <c r="I479" s="1">
        <v>1590.62</v>
      </c>
      <c r="J479" s="1">
        <v>1600.4299999999998</v>
      </c>
      <c r="K479" s="1">
        <v>1608</v>
      </c>
      <c r="L479" s="1">
        <v>1590.46</v>
      </c>
      <c r="M479" s="1">
        <v>1574.24</v>
      </c>
      <c r="N479" s="1">
        <v>1507.94</v>
      </c>
      <c r="O479" s="1">
        <v>1447.4287157894737</v>
      </c>
      <c r="P479" s="1">
        <v>1399.2156631578946</v>
      </c>
      <c r="Q479" s="1">
        <v>1348.8878315789475</v>
      </c>
      <c r="R479" s="1">
        <v>1299.9984842105264</v>
      </c>
      <c r="S479" s="1">
        <v>1264.0026105263159</v>
      </c>
      <c r="T479" s="1">
        <v>1244.4493473684211</v>
      </c>
      <c r="U479" s="1">
        <v>1230.2280421052633</v>
      </c>
      <c r="V479" s="1">
        <v>1213.56</v>
      </c>
      <c r="W479" s="1">
        <v>1195.3428210526317</v>
      </c>
      <c r="X479" s="1">
        <v>1192.2280421052633</v>
      </c>
      <c r="Y479" s="1">
        <v>1183.0108631578946</v>
      </c>
      <c r="Z479" s="1">
        <v>1179.4534736842106</v>
      </c>
    </row>
    <row r="480" spans="1:26" x14ac:dyDescent="0.3">
      <c r="A480" t="s">
        <v>65</v>
      </c>
      <c r="B480">
        <v>72037</v>
      </c>
      <c r="C480" s="1" t="str">
        <f>VLOOKUP($B480,'NIS NAAM GEMEENTE'!$A$2:$B$319, 2, FALSE)</f>
        <v>Hamont-Achel</v>
      </c>
      <c r="D480" s="1">
        <v>1885.8823529411766</v>
      </c>
      <c r="E480" s="1">
        <v>1885.8823529411766</v>
      </c>
      <c r="F480" s="1">
        <v>1885.8823529411766</v>
      </c>
      <c r="G480" s="1">
        <v>1885.8823529411766</v>
      </c>
      <c r="H480" s="1">
        <v>1885.8823529411766</v>
      </c>
      <c r="I480" s="1">
        <v>1885.8823529411766</v>
      </c>
      <c r="J480" s="1">
        <v>1885.8823529411766</v>
      </c>
      <c r="K480" s="1">
        <v>1885.8823529411766</v>
      </c>
      <c r="L480" s="1">
        <v>1885.8823529411766</v>
      </c>
      <c r="M480" s="1">
        <v>1885.8823529411766</v>
      </c>
      <c r="N480" s="1">
        <v>1885.8823529411766</v>
      </c>
      <c r="O480" s="1">
        <v>1885.8823529411766</v>
      </c>
      <c r="P480" s="1">
        <v>1885.8823529411766</v>
      </c>
      <c r="Q480" s="1">
        <v>1885.8823529411766</v>
      </c>
      <c r="R480" s="1">
        <v>1885.8823529411766</v>
      </c>
      <c r="S480" s="1">
        <v>1885.8823529411766</v>
      </c>
      <c r="T480" s="1">
        <v>1885.8823529411766</v>
      </c>
      <c r="U480" s="1">
        <v>1885.8823529411766</v>
      </c>
      <c r="V480" s="1">
        <v>1885.8823529411766</v>
      </c>
      <c r="W480" s="1">
        <v>1885.8823529411766</v>
      </c>
      <c r="X480" s="1">
        <v>1885.8823529411766</v>
      </c>
      <c r="Y480" s="1">
        <v>1885.88235294118</v>
      </c>
      <c r="Z480" s="1">
        <v>1885.88235294118</v>
      </c>
    </row>
    <row r="481" spans="1:26" x14ac:dyDescent="0.3">
      <c r="A481" t="s">
        <v>66</v>
      </c>
      <c r="B481">
        <v>72037</v>
      </c>
      <c r="C481" s="1" t="str">
        <f>VLOOKUP($B481,'NIS NAAM GEMEENTE'!$A$2:$B$319, 2, FALSE)</f>
        <v>Hamont-Achel</v>
      </c>
      <c r="D481" s="1">
        <v>1603</v>
      </c>
      <c r="E481" s="1">
        <v>1603</v>
      </c>
      <c r="F481" s="1">
        <v>1603</v>
      </c>
      <c r="G481" s="1">
        <v>1603</v>
      </c>
      <c r="H481" s="1">
        <v>1603</v>
      </c>
      <c r="I481" s="1">
        <v>1603</v>
      </c>
      <c r="J481" s="1">
        <v>1603</v>
      </c>
      <c r="K481" s="1">
        <v>1603</v>
      </c>
      <c r="L481" s="1">
        <v>1603</v>
      </c>
      <c r="M481" s="1">
        <v>1603</v>
      </c>
      <c r="N481" s="1">
        <v>1603</v>
      </c>
      <c r="O481" s="1">
        <v>1603</v>
      </c>
      <c r="P481" s="1">
        <v>1603</v>
      </c>
      <c r="Q481" s="1">
        <v>1603</v>
      </c>
      <c r="R481" s="1">
        <v>1603</v>
      </c>
      <c r="S481" s="1">
        <v>1603</v>
      </c>
      <c r="T481" s="1">
        <v>1603</v>
      </c>
      <c r="U481" s="1">
        <v>1603</v>
      </c>
      <c r="V481" s="1">
        <v>1603</v>
      </c>
      <c r="W481" s="1">
        <v>1603</v>
      </c>
      <c r="X481" s="1">
        <v>1603</v>
      </c>
      <c r="Y481" s="1">
        <v>1603</v>
      </c>
      <c r="Z481" s="1">
        <v>1603</v>
      </c>
    </row>
    <row r="482" spans="1:26" x14ac:dyDescent="0.3">
      <c r="A482" t="s">
        <v>62</v>
      </c>
      <c r="B482" s="1">
        <v>34013</v>
      </c>
      <c r="C482" s="1" t="str">
        <f>VLOOKUP($B482,'NIS NAAM GEMEENTE'!$A$2:$B$319, 2, FALSE)</f>
        <v>Harelbeke</v>
      </c>
      <c r="D482" s="1">
        <v>1086.5</v>
      </c>
      <c r="E482" s="1">
        <v>1097.99</v>
      </c>
      <c r="F482" s="1">
        <v>1086.82</v>
      </c>
      <c r="G482" s="1">
        <v>1176.8399999999999</v>
      </c>
      <c r="H482" s="1">
        <v>1201.1600000000001</v>
      </c>
      <c r="I482" s="1">
        <v>1239.54</v>
      </c>
      <c r="J482" s="1">
        <v>1242.26</v>
      </c>
      <c r="K482" s="1">
        <v>1225.07</v>
      </c>
      <c r="L482" s="1">
        <v>1181.72</v>
      </c>
      <c r="M482" s="1">
        <v>1209.5899999999999</v>
      </c>
      <c r="N482" s="1">
        <v>1201.29</v>
      </c>
      <c r="O482" s="1">
        <v>1242.8353398058252</v>
      </c>
      <c r="P482" s="1">
        <v>1261.9558834951456</v>
      </c>
      <c r="Q482" s="1">
        <v>1246.2095533980582</v>
      </c>
      <c r="R482" s="1">
        <v>1239.4611262135923</v>
      </c>
      <c r="S482" s="1">
        <v>1194.4716116504853</v>
      </c>
      <c r="T482" s="1">
        <v>1156.2305242718446</v>
      </c>
      <c r="U482" s="1">
        <v>1140.4841941747572</v>
      </c>
      <c r="V482" s="1">
        <v>1158.48</v>
      </c>
      <c r="W482" s="1">
        <v>1171.976854368932</v>
      </c>
      <c r="X482" s="1">
        <v>1189.9726601941748</v>
      </c>
      <c r="Y482" s="1">
        <v>1200.0953009708737</v>
      </c>
      <c r="Z482" s="1">
        <v>1187.7231844660193</v>
      </c>
    </row>
    <row r="483" spans="1:26" x14ac:dyDescent="0.3">
      <c r="A483" t="s">
        <v>63</v>
      </c>
      <c r="B483" s="1">
        <v>34013</v>
      </c>
      <c r="C483" s="1" t="str">
        <f>VLOOKUP($B483,'NIS NAAM GEMEENTE'!$A$2:$B$319, 2, FALSE)</f>
        <v>Harelbeke</v>
      </c>
      <c r="D483" s="1">
        <v>1395</v>
      </c>
      <c r="E483" s="1">
        <v>1430</v>
      </c>
      <c r="F483" s="1">
        <v>1467</v>
      </c>
      <c r="G483" s="1">
        <v>1474</v>
      </c>
      <c r="H483" s="1">
        <v>1512</v>
      </c>
      <c r="I483" s="1">
        <v>1534</v>
      </c>
      <c r="J483" s="1">
        <v>1522</v>
      </c>
      <c r="K483" s="1">
        <v>1582</v>
      </c>
      <c r="L483" s="1">
        <v>1691</v>
      </c>
      <c r="M483" s="1">
        <v>1703</v>
      </c>
      <c r="N483" s="1">
        <v>1727</v>
      </c>
      <c r="O483" s="1">
        <v>1731</v>
      </c>
      <c r="P483" s="1">
        <v>1783</v>
      </c>
      <c r="Q483" s="1">
        <v>1778</v>
      </c>
      <c r="R483" s="1">
        <v>1770</v>
      </c>
      <c r="S483" s="1">
        <v>1780</v>
      </c>
      <c r="T483" s="1">
        <v>1792</v>
      </c>
      <c r="U483" s="1">
        <v>1797</v>
      </c>
      <c r="V483" s="1">
        <v>1770</v>
      </c>
      <c r="W483" s="1">
        <v>1748</v>
      </c>
      <c r="X483" s="1">
        <v>1731</v>
      </c>
      <c r="Y483" s="1">
        <v>1699</v>
      </c>
      <c r="Z483">
        <v>1690</v>
      </c>
    </row>
    <row r="484" spans="1:26" x14ac:dyDescent="0.3">
      <c r="A484" t="s">
        <v>64</v>
      </c>
      <c r="B484" s="1">
        <v>34013</v>
      </c>
      <c r="C484" s="1" t="str">
        <f>VLOOKUP($B484,'NIS NAAM GEMEENTE'!$A$2:$B$319, 2, FALSE)</f>
        <v>Harelbeke</v>
      </c>
      <c r="D484" s="1">
        <v>2481.5</v>
      </c>
      <c r="E484" s="1">
        <v>2527.9899999999998</v>
      </c>
      <c r="F484" s="1">
        <v>2553.8199999999997</v>
      </c>
      <c r="G484" s="1">
        <v>2650.84</v>
      </c>
      <c r="H484" s="1">
        <v>2713.16</v>
      </c>
      <c r="I484" s="1">
        <v>2773.54</v>
      </c>
      <c r="J484" s="1">
        <v>2764.26</v>
      </c>
      <c r="K484" s="1">
        <v>2807.0699999999997</v>
      </c>
      <c r="L484" s="1">
        <v>2872.7200000000003</v>
      </c>
      <c r="M484" s="1">
        <v>2912.59</v>
      </c>
      <c r="N484" s="1">
        <v>2928.29</v>
      </c>
      <c r="O484" s="1">
        <v>2973.8353398058252</v>
      </c>
      <c r="P484" s="1">
        <v>3044.9558834951458</v>
      </c>
      <c r="Q484" s="1">
        <v>3024.2095533980582</v>
      </c>
      <c r="R484" s="1">
        <v>3009.4611262135923</v>
      </c>
      <c r="S484" s="1">
        <v>2974.4716116504851</v>
      </c>
      <c r="T484" s="1">
        <v>2948.2305242718448</v>
      </c>
      <c r="U484" s="1">
        <v>2937.4841941747572</v>
      </c>
      <c r="V484" s="1">
        <v>2928.48</v>
      </c>
      <c r="W484" s="1">
        <v>2919.976854368932</v>
      </c>
      <c r="X484" s="1">
        <v>2920.9726601941748</v>
      </c>
      <c r="Y484" s="1">
        <v>2899.0953009708737</v>
      </c>
      <c r="Z484" s="1">
        <v>2877.7231844660191</v>
      </c>
    </row>
    <row r="485" spans="1:26" x14ac:dyDescent="0.3">
      <c r="A485" t="s">
        <v>65</v>
      </c>
      <c r="B485">
        <v>34013</v>
      </c>
      <c r="C485" s="1" t="str">
        <f>VLOOKUP($B485,'NIS NAAM GEMEENTE'!$A$2:$B$319, 2, FALSE)</f>
        <v>Harelbeke</v>
      </c>
      <c r="D485" s="1">
        <v>3908.0000000000005</v>
      </c>
      <c r="E485" s="1">
        <v>3908.0000000000005</v>
      </c>
      <c r="F485" s="1">
        <v>3908.0000000000005</v>
      </c>
      <c r="G485" s="1">
        <v>3908.0000000000005</v>
      </c>
      <c r="H485" s="1">
        <v>3908.0000000000005</v>
      </c>
      <c r="I485" s="1">
        <v>3908.0000000000005</v>
      </c>
      <c r="J485" s="1">
        <v>3908.0000000000005</v>
      </c>
      <c r="K485" s="1">
        <v>3908.0000000000005</v>
      </c>
      <c r="L485" s="1">
        <v>3908.0000000000005</v>
      </c>
      <c r="M485" s="1">
        <v>3908.0000000000005</v>
      </c>
      <c r="N485" s="1">
        <v>3908.0000000000005</v>
      </c>
      <c r="O485" s="1">
        <v>3908.0000000000005</v>
      </c>
      <c r="P485" s="1">
        <v>3908.0000000000005</v>
      </c>
      <c r="Q485" s="1">
        <v>3908.0000000000005</v>
      </c>
      <c r="R485" s="1">
        <v>3908.0000000000005</v>
      </c>
      <c r="S485" s="1">
        <v>3908.0000000000005</v>
      </c>
      <c r="T485" s="1">
        <v>3908.0000000000005</v>
      </c>
      <c r="U485" s="1">
        <v>3908.0000000000005</v>
      </c>
      <c r="V485" s="1">
        <v>3908.0000000000005</v>
      </c>
      <c r="W485" s="1">
        <v>3908.0000000000005</v>
      </c>
      <c r="X485" s="1">
        <v>3908.0000000000005</v>
      </c>
      <c r="Y485" s="1">
        <v>3908</v>
      </c>
      <c r="Z485" s="1">
        <v>3908</v>
      </c>
    </row>
    <row r="486" spans="1:26" x14ac:dyDescent="0.3">
      <c r="A486" t="s">
        <v>66</v>
      </c>
      <c r="B486">
        <v>34013</v>
      </c>
      <c r="C486" s="1" t="str">
        <f>VLOOKUP($B486,'NIS NAAM GEMEENTE'!$A$2:$B$319, 2, FALSE)</f>
        <v>Harelbeke</v>
      </c>
      <c r="D486" s="1">
        <v>3321.8</v>
      </c>
      <c r="E486" s="1">
        <v>3321.8</v>
      </c>
      <c r="F486" s="1">
        <v>3321.8</v>
      </c>
      <c r="G486" s="1">
        <v>3321.8</v>
      </c>
      <c r="H486" s="1">
        <v>3321.8</v>
      </c>
      <c r="I486" s="1">
        <v>3321.8</v>
      </c>
      <c r="J486" s="1">
        <v>3321.8</v>
      </c>
      <c r="K486" s="1">
        <v>3321.8</v>
      </c>
      <c r="L486" s="1">
        <v>3321.8</v>
      </c>
      <c r="M486" s="1">
        <v>3321.8</v>
      </c>
      <c r="N486" s="1">
        <v>3321.8</v>
      </c>
      <c r="O486" s="1">
        <v>3321.8</v>
      </c>
      <c r="P486" s="1">
        <v>3321.8</v>
      </c>
      <c r="Q486" s="1">
        <v>3321.8</v>
      </c>
      <c r="R486" s="1">
        <v>3321.8</v>
      </c>
      <c r="S486" s="1">
        <v>3321.8</v>
      </c>
      <c r="T486" s="1">
        <v>3321.8</v>
      </c>
      <c r="U486" s="1">
        <v>3321.8</v>
      </c>
      <c r="V486" s="1">
        <v>3321.8</v>
      </c>
      <c r="W486" s="1">
        <v>3321.8</v>
      </c>
      <c r="X486" s="1">
        <v>3321.8</v>
      </c>
      <c r="Y486" s="1">
        <v>3321.8</v>
      </c>
      <c r="Z486" s="1">
        <v>3321.8</v>
      </c>
    </row>
    <row r="487" spans="1:26" x14ac:dyDescent="0.3">
      <c r="A487" t="s">
        <v>62</v>
      </c>
      <c r="B487" s="1">
        <v>71022</v>
      </c>
      <c r="C487" s="1" t="str">
        <f>VLOOKUP($B487,'NIS NAAM GEMEENTE'!$A$2:$B$319, 2, FALSE)</f>
        <v>Hasselt</v>
      </c>
      <c r="D487" s="1">
        <v>2865.98</v>
      </c>
      <c r="E487" s="1">
        <v>3038.15</v>
      </c>
      <c r="F487" s="1">
        <v>3071.69</v>
      </c>
      <c r="G487" s="1">
        <v>3112.33</v>
      </c>
      <c r="H487" s="1">
        <v>3131.61</v>
      </c>
      <c r="I487" s="1">
        <v>3153.8</v>
      </c>
      <c r="J487" s="1">
        <v>3116.2</v>
      </c>
      <c r="K487" s="1">
        <v>3157.04</v>
      </c>
      <c r="L487" s="1">
        <v>3115.77</v>
      </c>
      <c r="M487" s="1">
        <v>3033.76</v>
      </c>
      <c r="N487" s="1">
        <v>2942.81</v>
      </c>
      <c r="O487" s="1">
        <v>2853.5840987124466</v>
      </c>
      <c r="P487" s="1">
        <v>2748.5990085836911</v>
      </c>
      <c r="Q487" s="1">
        <v>2701.6907768240344</v>
      </c>
      <c r="R487" s="1">
        <v>2678.2366609442061</v>
      </c>
      <c r="S487" s="1">
        <v>2668.1848969957082</v>
      </c>
      <c r="T487" s="1">
        <v>2636.9127424892704</v>
      </c>
      <c r="U487" s="1">
        <v>2622.3935278969957</v>
      </c>
      <c r="V487" s="1">
        <v>2602.29</v>
      </c>
      <c r="W487" s="1">
        <v>2597.8225493562231</v>
      </c>
      <c r="X487" s="1">
        <v>2603.4068626609442</v>
      </c>
      <c r="Y487" s="1">
        <v>2603.4068626609442</v>
      </c>
      <c r="Z487" s="1">
        <v>2616.8092145922747</v>
      </c>
    </row>
    <row r="488" spans="1:26" x14ac:dyDescent="0.3">
      <c r="A488" t="s">
        <v>63</v>
      </c>
      <c r="B488" s="1">
        <v>71022</v>
      </c>
      <c r="C488" s="1" t="str">
        <f>VLOOKUP($B488,'NIS NAAM GEMEENTE'!$A$2:$B$319, 2, FALSE)</f>
        <v>Hasselt</v>
      </c>
      <c r="D488" s="1">
        <v>3898</v>
      </c>
      <c r="E488" s="1">
        <v>3918</v>
      </c>
      <c r="F488" s="1">
        <v>3990</v>
      </c>
      <c r="G488" s="1">
        <v>4035</v>
      </c>
      <c r="H488" s="1">
        <v>4146</v>
      </c>
      <c r="I488" s="1">
        <v>4293</v>
      </c>
      <c r="J488" s="1">
        <v>4447</v>
      </c>
      <c r="K488" s="1">
        <v>4533</v>
      </c>
      <c r="L488" s="1">
        <v>4554</v>
      </c>
      <c r="M488" s="1">
        <v>4618</v>
      </c>
      <c r="N488" s="1">
        <v>4597</v>
      </c>
      <c r="O488" s="1">
        <v>4593</v>
      </c>
      <c r="P488" s="1">
        <v>4571</v>
      </c>
      <c r="Q488" s="1">
        <v>4527</v>
      </c>
      <c r="R488" s="1">
        <v>4435</v>
      </c>
      <c r="S488" s="1">
        <v>4313</v>
      </c>
      <c r="T488" s="1">
        <v>4225</v>
      </c>
      <c r="U488" s="1">
        <v>4125</v>
      </c>
      <c r="V488" s="1">
        <v>4033</v>
      </c>
      <c r="W488" s="1">
        <v>3980</v>
      </c>
      <c r="X488" s="1">
        <v>3938</v>
      </c>
      <c r="Y488" s="1">
        <v>3922</v>
      </c>
      <c r="Z488">
        <v>3889</v>
      </c>
    </row>
    <row r="489" spans="1:26" x14ac:dyDescent="0.3">
      <c r="A489" t="s">
        <v>64</v>
      </c>
      <c r="B489" s="1">
        <v>71022</v>
      </c>
      <c r="C489" s="1" t="str">
        <f>VLOOKUP($B489,'NIS NAAM GEMEENTE'!$A$2:$B$319, 2, FALSE)</f>
        <v>Hasselt</v>
      </c>
      <c r="D489" s="1">
        <v>6763.98</v>
      </c>
      <c r="E489" s="1">
        <v>6956.15</v>
      </c>
      <c r="F489" s="1">
        <v>7061.6900000000005</v>
      </c>
      <c r="G489" s="1">
        <v>7147.33</v>
      </c>
      <c r="H489" s="1">
        <v>7277.6100000000006</v>
      </c>
      <c r="I489" s="1">
        <v>7446.8</v>
      </c>
      <c r="J489" s="1">
        <v>7563.2</v>
      </c>
      <c r="K489" s="1">
        <v>7690.04</v>
      </c>
      <c r="L489" s="1">
        <v>7669.77</v>
      </c>
      <c r="M489" s="1">
        <v>7651.76</v>
      </c>
      <c r="N489" s="1">
        <v>7539.8099999999995</v>
      </c>
      <c r="O489" s="1">
        <v>7446.5840987124466</v>
      </c>
      <c r="P489" s="1">
        <v>7319.5990085836911</v>
      </c>
      <c r="Q489" s="1">
        <v>7228.6907768240344</v>
      </c>
      <c r="R489" s="1">
        <v>7113.2366609442061</v>
      </c>
      <c r="S489" s="1">
        <v>6981.1848969957082</v>
      </c>
      <c r="T489" s="1">
        <v>6861.9127424892704</v>
      </c>
      <c r="U489" s="1">
        <v>6747.3935278969957</v>
      </c>
      <c r="V489" s="1">
        <v>6635.29</v>
      </c>
      <c r="W489" s="1">
        <v>6577.8225493562231</v>
      </c>
      <c r="X489" s="1">
        <v>6541.4068626609442</v>
      </c>
      <c r="Y489" s="1">
        <v>6525.4068626609442</v>
      </c>
      <c r="Z489" s="1">
        <v>6505.8092145922747</v>
      </c>
    </row>
    <row r="490" spans="1:26" x14ac:dyDescent="0.3">
      <c r="A490" t="s">
        <v>65</v>
      </c>
      <c r="B490">
        <v>71022</v>
      </c>
      <c r="C490" s="1" t="str">
        <f>VLOOKUP($B490,'NIS NAAM GEMEENTE'!$A$2:$B$319, 2, FALSE)</f>
        <v>Hasselt</v>
      </c>
      <c r="D490" s="1">
        <v>9183</v>
      </c>
      <c r="E490" s="1">
        <v>9183</v>
      </c>
      <c r="F490" s="1">
        <v>9183</v>
      </c>
      <c r="G490" s="1">
        <v>9183</v>
      </c>
      <c r="H490" s="1">
        <v>9183</v>
      </c>
      <c r="I490" s="1">
        <v>9183</v>
      </c>
      <c r="J490" s="1">
        <v>9183</v>
      </c>
      <c r="K490" s="1">
        <v>9183</v>
      </c>
      <c r="L490" s="1">
        <v>9183</v>
      </c>
      <c r="M490" s="1">
        <v>9183</v>
      </c>
      <c r="N490" s="1">
        <v>9183</v>
      </c>
      <c r="O490" s="1">
        <v>9183</v>
      </c>
      <c r="P490" s="1">
        <v>9183</v>
      </c>
      <c r="Q490" s="1">
        <v>9183</v>
      </c>
      <c r="R490" s="1">
        <v>9183</v>
      </c>
      <c r="S490" s="1">
        <v>9183</v>
      </c>
      <c r="T490" s="1">
        <v>9183</v>
      </c>
      <c r="U490" s="1">
        <v>9183</v>
      </c>
      <c r="V490" s="1">
        <v>9183</v>
      </c>
      <c r="W490" s="1">
        <v>9183</v>
      </c>
      <c r="X490" s="1">
        <v>9183</v>
      </c>
      <c r="Y490" s="1">
        <v>9183</v>
      </c>
      <c r="Z490" s="1">
        <v>9183</v>
      </c>
    </row>
    <row r="491" spans="1:26" x14ac:dyDescent="0.3">
      <c r="A491" t="s">
        <v>66</v>
      </c>
      <c r="B491">
        <v>71022</v>
      </c>
      <c r="C491" s="1" t="str">
        <f>VLOOKUP($B491,'NIS NAAM GEMEENTE'!$A$2:$B$319, 2, FALSE)</f>
        <v>Hasselt</v>
      </c>
      <c r="D491" s="1">
        <v>7805.5499999999993</v>
      </c>
      <c r="E491" s="1">
        <v>7805.5499999999993</v>
      </c>
      <c r="F491" s="1">
        <v>7805.5499999999993</v>
      </c>
      <c r="G491" s="1">
        <v>7805.5499999999993</v>
      </c>
      <c r="H491" s="1">
        <v>7805.5499999999993</v>
      </c>
      <c r="I491" s="1">
        <v>7805.5499999999993</v>
      </c>
      <c r="J491" s="1">
        <v>7805.5499999999993</v>
      </c>
      <c r="K491" s="1">
        <v>7805.5499999999993</v>
      </c>
      <c r="L491" s="1">
        <v>7805.5499999999993</v>
      </c>
      <c r="M491" s="1">
        <v>7805.5499999999993</v>
      </c>
      <c r="N491" s="1">
        <v>7805.5499999999993</v>
      </c>
      <c r="O491" s="1">
        <v>7805.5499999999993</v>
      </c>
      <c r="P491" s="1">
        <v>7805.5499999999993</v>
      </c>
      <c r="Q491" s="1">
        <v>7805.5499999999993</v>
      </c>
      <c r="R491" s="1">
        <v>7805.5499999999993</v>
      </c>
      <c r="S491" s="1">
        <v>7805.5499999999993</v>
      </c>
      <c r="T491" s="1">
        <v>7805.5499999999993</v>
      </c>
      <c r="U491" s="1">
        <v>7805.5499999999993</v>
      </c>
      <c r="V491" s="1">
        <v>7805.5499999999993</v>
      </c>
      <c r="W491" s="1">
        <v>7805.5499999999993</v>
      </c>
      <c r="X491" s="1">
        <v>7805.5499999999993</v>
      </c>
      <c r="Y491" s="1">
        <v>7805.5499999999993</v>
      </c>
      <c r="Z491" s="1">
        <v>7805.5499999999993</v>
      </c>
    </row>
    <row r="492" spans="1:26" x14ac:dyDescent="0.3">
      <c r="A492" t="s">
        <v>62</v>
      </c>
      <c r="B492" s="1">
        <v>72038</v>
      </c>
      <c r="C492" s="1" t="str">
        <f>VLOOKUP($B492,'NIS NAAM GEMEENTE'!$A$2:$B$319, 2, FALSE)</f>
        <v>Hechtel-Eksel</v>
      </c>
      <c r="D492" s="1">
        <v>452.8</v>
      </c>
      <c r="E492" s="1">
        <v>470.1</v>
      </c>
      <c r="F492" s="1">
        <v>460.45</v>
      </c>
      <c r="G492" s="1">
        <v>481.02</v>
      </c>
      <c r="H492" s="1">
        <v>515.86</v>
      </c>
      <c r="I492" s="1">
        <v>513.21</v>
      </c>
      <c r="J492" s="1">
        <v>524.02</v>
      </c>
      <c r="K492" s="1">
        <v>506.56</v>
      </c>
      <c r="L492" s="1">
        <v>497.48</v>
      </c>
      <c r="M492" s="1">
        <v>500.1</v>
      </c>
      <c r="N492" s="1">
        <v>500.18</v>
      </c>
      <c r="O492" s="1">
        <v>512.96342245989308</v>
      </c>
      <c r="P492" s="1">
        <v>479.21582887700538</v>
      </c>
      <c r="Q492" s="1">
        <v>460.09219251336901</v>
      </c>
      <c r="R492" s="1">
        <v>448.84299465240645</v>
      </c>
      <c r="S492" s="1">
        <v>438.71871657754014</v>
      </c>
      <c r="T492" s="1">
        <v>433.09411764705885</v>
      </c>
      <c r="U492" s="1">
        <v>422.96983957219254</v>
      </c>
      <c r="V492" s="1">
        <v>420.72</v>
      </c>
      <c r="W492" s="1">
        <v>429.71935828877008</v>
      </c>
      <c r="X492" s="1">
        <v>431.96919786096259</v>
      </c>
      <c r="Y492" s="1">
        <v>443.21839572192516</v>
      </c>
      <c r="Z492" s="1">
        <v>435.34395721925137</v>
      </c>
    </row>
    <row r="493" spans="1:26" x14ac:dyDescent="0.3">
      <c r="A493" t="s">
        <v>63</v>
      </c>
      <c r="B493" s="1">
        <v>72038</v>
      </c>
      <c r="C493" s="1" t="str">
        <f>VLOOKUP($B493,'NIS NAAM GEMEENTE'!$A$2:$B$319, 2, FALSE)</f>
        <v>Hechtel-Eksel</v>
      </c>
      <c r="D493" s="1">
        <v>616</v>
      </c>
      <c r="E493" s="1">
        <v>632</v>
      </c>
      <c r="F493" s="1">
        <v>642</v>
      </c>
      <c r="G493" s="1">
        <v>641</v>
      </c>
      <c r="H493" s="1">
        <v>642</v>
      </c>
      <c r="I493" s="1">
        <v>674</v>
      </c>
      <c r="J493" s="1">
        <v>729</v>
      </c>
      <c r="K493" s="1">
        <v>685</v>
      </c>
      <c r="L493" s="1">
        <v>697</v>
      </c>
      <c r="M493" s="1">
        <v>712</v>
      </c>
      <c r="N493" s="1">
        <v>737</v>
      </c>
      <c r="O493" s="1">
        <v>744</v>
      </c>
      <c r="P493" s="1">
        <v>775</v>
      </c>
      <c r="Q493" s="1">
        <v>783</v>
      </c>
      <c r="R493" s="1">
        <v>780</v>
      </c>
      <c r="S493" s="1">
        <v>775</v>
      </c>
      <c r="T493" s="1">
        <v>761</v>
      </c>
      <c r="U493" s="1">
        <v>759</v>
      </c>
      <c r="V493" s="1">
        <v>731</v>
      </c>
      <c r="W493" s="1">
        <v>708</v>
      </c>
      <c r="X493" s="1">
        <v>693</v>
      </c>
      <c r="Y493" s="1">
        <v>678</v>
      </c>
      <c r="Z493">
        <v>682</v>
      </c>
    </row>
    <row r="494" spans="1:26" x14ac:dyDescent="0.3">
      <c r="A494" t="s">
        <v>64</v>
      </c>
      <c r="B494" s="1">
        <v>72038</v>
      </c>
      <c r="C494" s="1" t="str">
        <f>VLOOKUP($B494,'NIS NAAM GEMEENTE'!$A$2:$B$319, 2, FALSE)</f>
        <v>Hechtel-Eksel</v>
      </c>
      <c r="D494" s="1">
        <v>1068.8</v>
      </c>
      <c r="E494" s="1">
        <v>1102.0999999999999</v>
      </c>
      <c r="F494" s="1">
        <v>1102.45</v>
      </c>
      <c r="G494" s="1">
        <v>1122.02</v>
      </c>
      <c r="H494" s="1">
        <v>1157.8600000000001</v>
      </c>
      <c r="I494" s="1">
        <v>1187.21</v>
      </c>
      <c r="J494" s="1">
        <v>1253.02</v>
      </c>
      <c r="K494" s="1">
        <v>1191.56</v>
      </c>
      <c r="L494" s="1">
        <v>1194.48</v>
      </c>
      <c r="M494" s="1">
        <v>1212.0999999999999</v>
      </c>
      <c r="N494" s="1">
        <v>1237.18</v>
      </c>
      <c r="O494" s="1">
        <v>1256.9634224598931</v>
      </c>
      <c r="P494" s="1">
        <v>1254.2158288770054</v>
      </c>
      <c r="Q494" s="1">
        <v>1243.0921925133689</v>
      </c>
      <c r="R494" s="1">
        <v>1228.8429946524066</v>
      </c>
      <c r="S494" s="1">
        <v>1213.7187165775401</v>
      </c>
      <c r="T494" s="1">
        <v>1194.0941176470587</v>
      </c>
      <c r="U494" s="1">
        <v>1181.9698395721925</v>
      </c>
      <c r="V494" s="1">
        <v>1151.72</v>
      </c>
      <c r="W494" s="1">
        <v>1137.7193582887701</v>
      </c>
      <c r="X494" s="1">
        <v>1124.9691978609626</v>
      </c>
      <c r="Y494" s="1">
        <v>1121.2183957219252</v>
      </c>
      <c r="Z494" s="1">
        <v>1117.3439572192515</v>
      </c>
    </row>
    <row r="495" spans="1:26" x14ac:dyDescent="0.3">
      <c r="A495" t="s">
        <v>65</v>
      </c>
      <c r="B495">
        <v>72038</v>
      </c>
      <c r="C495" s="1" t="str">
        <f>VLOOKUP($B495,'NIS NAAM GEMEENTE'!$A$2:$B$319, 2, FALSE)</f>
        <v>Hechtel-Eksel</v>
      </c>
      <c r="D495" s="1">
        <v>1545.8823529411766</v>
      </c>
      <c r="E495" s="1">
        <v>1545.8823529411766</v>
      </c>
      <c r="F495" s="1">
        <v>1545.8823529411766</v>
      </c>
      <c r="G495" s="1">
        <v>1545.8823529411766</v>
      </c>
      <c r="H495" s="1">
        <v>1545.8823529411766</v>
      </c>
      <c r="I495" s="1">
        <v>1545.8823529411766</v>
      </c>
      <c r="J495" s="1">
        <v>1545.8823529411766</v>
      </c>
      <c r="K495" s="1">
        <v>1545.8823529411766</v>
      </c>
      <c r="L495" s="1">
        <v>1545.8823529411766</v>
      </c>
      <c r="M495" s="1">
        <v>1545.8823529411766</v>
      </c>
      <c r="N495" s="1">
        <v>1545.8823529411766</v>
      </c>
      <c r="O495" s="1">
        <v>1545.8823529411766</v>
      </c>
      <c r="P495" s="1">
        <v>1545.8823529411766</v>
      </c>
      <c r="Q495" s="1">
        <v>1545.8823529411766</v>
      </c>
      <c r="R495" s="1">
        <v>1545.8823529411766</v>
      </c>
      <c r="S495" s="1">
        <v>1545.8823529411766</v>
      </c>
      <c r="T495" s="1">
        <v>1545.8823529411766</v>
      </c>
      <c r="U495" s="1">
        <v>1545.8823529411766</v>
      </c>
      <c r="V495" s="1">
        <v>1545.8823529411766</v>
      </c>
      <c r="W495" s="1">
        <v>1545.8823529411766</v>
      </c>
      <c r="X495" s="1">
        <v>1545.8823529411766</v>
      </c>
      <c r="Y495" s="1">
        <v>1545.88235294118</v>
      </c>
      <c r="Z495" s="1">
        <v>1545.88235294118</v>
      </c>
    </row>
    <row r="496" spans="1:26" x14ac:dyDescent="0.3">
      <c r="A496" t="s">
        <v>66</v>
      </c>
      <c r="B496">
        <v>72038</v>
      </c>
      <c r="C496" s="1" t="str">
        <f>VLOOKUP($B496,'NIS NAAM GEMEENTE'!$A$2:$B$319, 2, FALSE)</f>
        <v>Hechtel-Eksel</v>
      </c>
      <c r="D496" s="1">
        <v>1314</v>
      </c>
      <c r="E496" s="1">
        <v>1314</v>
      </c>
      <c r="F496" s="1">
        <v>1314</v>
      </c>
      <c r="G496" s="1">
        <v>1314</v>
      </c>
      <c r="H496" s="1">
        <v>1314</v>
      </c>
      <c r="I496" s="1">
        <v>1314</v>
      </c>
      <c r="J496" s="1">
        <v>1314</v>
      </c>
      <c r="K496" s="1">
        <v>1314</v>
      </c>
      <c r="L496" s="1">
        <v>1314</v>
      </c>
      <c r="M496" s="1">
        <v>1314</v>
      </c>
      <c r="N496" s="1">
        <v>1314</v>
      </c>
      <c r="O496" s="1">
        <v>1314</v>
      </c>
      <c r="P496" s="1">
        <v>1314</v>
      </c>
      <c r="Q496" s="1">
        <v>1314</v>
      </c>
      <c r="R496" s="1">
        <v>1314</v>
      </c>
      <c r="S496" s="1">
        <v>1314</v>
      </c>
      <c r="T496" s="1">
        <v>1314</v>
      </c>
      <c r="U496" s="1">
        <v>1314</v>
      </c>
      <c r="V496" s="1">
        <v>1314</v>
      </c>
      <c r="W496" s="1">
        <v>1314</v>
      </c>
      <c r="X496" s="1">
        <v>1314</v>
      </c>
      <c r="Y496" s="1">
        <v>1314</v>
      </c>
      <c r="Z496" s="1">
        <v>1314</v>
      </c>
    </row>
    <row r="497" spans="1:26" x14ac:dyDescent="0.3">
      <c r="A497" t="s">
        <v>62</v>
      </c>
      <c r="B497" s="1">
        <v>73022</v>
      </c>
      <c r="C497" s="1" t="str">
        <f>VLOOKUP($B497,'NIS NAAM GEMEENTE'!$A$2:$B$319, 2, FALSE)</f>
        <v>Heers</v>
      </c>
      <c r="D497" s="1">
        <v>221.06</v>
      </c>
      <c r="E497" s="1">
        <v>274.95999999999998</v>
      </c>
      <c r="F497" s="1">
        <v>258.08999999999997</v>
      </c>
      <c r="G497" s="1">
        <v>243.01</v>
      </c>
      <c r="H497" s="1">
        <v>224.9</v>
      </c>
      <c r="I497" s="1">
        <v>194.9</v>
      </c>
      <c r="J497" s="1">
        <v>190.25</v>
      </c>
      <c r="K497" s="1">
        <v>177.6</v>
      </c>
      <c r="L497" s="1">
        <v>166.06</v>
      </c>
      <c r="M497" s="1">
        <v>162.87</v>
      </c>
      <c r="N497" s="1">
        <v>177.17</v>
      </c>
      <c r="O497" s="1">
        <v>170.07826923076922</v>
      </c>
      <c r="P497" s="1">
        <v>166.69923076923078</v>
      </c>
      <c r="Q497" s="1">
        <v>173.45730769230769</v>
      </c>
      <c r="R497" s="1">
        <v>175.71</v>
      </c>
      <c r="S497" s="1">
        <v>180.21538461538461</v>
      </c>
      <c r="T497" s="1">
        <v>176.83634615384616</v>
      </c>
      <c r="U497" s="1">
        <v>175.71</v>
      </c>
      <c r="V497" s="1">
        <v>175.71</v>
      </c>
      <c r="W497" s="1">
        <v>177.96269230769232</v>
      </c>
      <c r="X497" s="1">
        <v>179.08903846153845</v>
      </c>
      <c r="Y497" s="1">
        <v>179.08903846153845</v>
      </c>
      <c r="Z497" s="1">
        <v>179.08903846153845</v>
      </c>
    </row>
    <row r="498" spans="1:26" x14ac:dyDescent="0.3">
      <c r="A498" t="s">
        <v>63</v>
      </c>
      <c r="B498" s="1">
        <v>73022</v>
      </c>
      <c r="C498" s="1" t="str">
        <f>VLOOKUP($B498,'NIS NAAM GEMEENTE'!$A$2:$B$319, 2, FALSE)</f>
        <v>Heers</v>
      </c>
      <c r="D498" s="1">
        <v>266</v>
      </c>
      <c r="E498" s="1">
        <v>292</v>
      </c>
      <c r="F498" s="1">
        <v>294</v>
      </c>
      <c r="G498" s="1">
        <v>301</v>
      </c>
      <c r="H498" s="1">
        <v>299</v>
      </c>
      <c r="I498" s="1">
        <v>305</v>
      </c>
      <c r="J498" s="1">
        <v>279</v>
      </c>
      <c r="K498" s="1">
        <v>278</v>
      </c>
      <c r="L498" s="1">
        <v>283</v>
      </c>
      <c r="M498" s="1">
        <v>285</v>
      </c>
      <c r="N498" s="1">
        <v>271</v>
      </c>
      <c r="O498" s="1">
        <v>264</v>
      </c>
      <c r="P498" s="1">
        <v>267</v>
      </c>
      <c r="Q498" s="1">
        <v>266</v>
      </c>
      <c r="R498" s="1">
        <v>261</v>
      </c>
      <c r="S498" s="1">
        <v>260</v>
      </c>
      <c r="T498" s="1">
        <v>258</v>
      </c>
      <c r="U498" s="1">
        <v>260</v>
      </c>
      <c r="V498" s="1">
        <v>258</v>
      </c>
      <c r="W498" s="1">
        <v>260</v>
      </c>
      <c r="X498" s="1">
        <v>259</v>
      </c>
      <c r="Y498" s="1">
        <v>263</v>
      </c>
      <c r="Z498">
        <v>262</v>
      </c>
    </row>
    <row r="499" spans="1:26" x14ac:dyDescent="0.3">
      <c r="A499" t="s">
        <v>64</v>
      </c>
      <c r="B499" s="1">
        <v>73022</v>
      </c>
      <c r="C499" s="1" t="str">
        <f>VLOOKUP($B499,'NIS NAAM GEMEENTE'!$A$2:$B$319, 2, FALSE)</f>
        <v>Heers</v>
      </c>
      <c r="D499" s="1">
        <v>487.06</v>
      </c>
      <c r="E499" s="1">
        <v>566.96</v>
      </c>
      <c r="F499" s="1">
        <v>552.08999999999992</v>
      </c>
      <c r="G499" s="1">
        <v>544.01</v>
      </c>
      <c r="H499" s="1">
        <v>523.9</v>
      </c>
      <c r="I499" s="1">
        <v>499.9</v>
      </c>
      <c r="J499" s="1">
        <v>469.25</v>
      </c>
      <c r="K499" s="1">
        <v>455.6</v>
      </c>
      <c r="L499" s="1">
        <v>449.06</v>
      </c>
      <c r="M499" s="1">
        <v>447.87</v>
      </c>
      <c r="N499" s="1">
        <v>448.16999999999996</v>
      </c>
      <c r="O499" s="1">
        <v>434.07826923076925</v>
      </c>
      <c r="P499" s="1">
        <v>433.69923076923078</v>
      </c>
      <c r="Q499" s="1">
        <v>439.45730769230772</v>
      </c>
      <c r="R499" s="1">
        <v>436.71000000000004</v>
      </c>
      <c r="S499" s="1">
        <v>440.21538461538461</v>
      </c>
      <c r="T499" s="1">
        <v>434.83634615384619</v>
      </c>
      <c r="U499" s="1">
        <v>435.71000000000004</v>
      </c>
      <c r="V499" s="1">
        <v>433.71000000000004</v>
      </c>
      <c r="W499" s="1">
        <v>437.96269230769235</v>
      </c>
      <c r="X499" s="1">
        <v>438.08903846153845</v>
      </c>
      <c r="Y499" s="1">
        <v>442.08903846153845</v>
      </c>
      <c r="Z499" s="1">
        <v>441.08903846153845</v>
      </c>
    </row>
    <row r="500" spans="1:26" x14ac:dyDescent="0.3">
      <c r="A500" t="s">
        <v>65</v>
      </c>
      <c r="B500">
        <v>73022</v>
      </c>
      <c r="C500" s="1" t="str">
        <f>VLOOKUP($B500,'NIS NAAM GEMEENTE'!$A$2:$B$319, 2, FALSE)</f>
        <v>Heers</v>
      </c>
      <c r="D500" s="1">
        <v>660</v>
      </c>
      <c r="E500" s="1">
        <v>660</v>
      </c>
      <c r="F500" s="1">
        <v>660</v>
      </c>
      <c r="G500" s="1">
        <v>660</v>
      </c>
      <c r="H500" s="1">
        <v>660</v>
      </c>
      <c r="I500" s="1">
        <v>660</v>
      </c>
      <c r="J500" s="1">
        <v>660</v>
      </c>
      <c r="K500" s="1">
        <v>660</v>
      </c>
      <c r="L500" s="1">
        <v>660</v>
      </c>
      <c r="M500" s="1">
        <v>660</v>
      </c>
      <c r="N500" s="1">
        <v>660</v>
      </c>
      <c r="O500" s="1">
        <v>660</v>
      </c>
      <c r="P500" s="1">
        <v>660</v>
      </c>
      <c r="Q500" s="1">
        <v>660</v>
      </c>
      <c r="R500" s="1">
        <v>660</v>
      </c>
      <c r="S500" s="1">
        <v>660</v>
      </c>
      <c r="T500" s="1">
        <v>660</v>
      </c>
      <c r="U500" s="1">
        <v>660</v>
      </c>
      <c r="V500" s="1">
        <v>660</v>
      </c>
      <c r="W500" s="1">
        <v>660</v>
      </c>
      <c r="X500" s="1">
        <v>660</v>
      </c>
      <c r="Y500" s="1">
        <v>660</v>
      </c>
      <c r="Z500" s="1">
        <v>660</v>
      </c>
    </row>
    <row r="501" spans="1:26" x14ac:dyDescent="0.3">
      <c r="A501" t="s">
        <v>66</v>
      </c>
      <c r="B501">
        <v>73022</v>
      </c>
      <c r="C501" s="1" t="str">
        <f>VLOOKUP($B501,'NIS NAAM GEMEENTE'!$A$2:$B$319, 2, FALSE)</f>
        <v>Heers</v>
      </c>
      <c r="D501" s="1">
        <v>561</v>
      </c>
      <c r="E501" s="1">
        <v>561</v>
      </c>
      <c r="F501" s="1">
        <v>561</v>
      </c>
      <c r="G501" s="1">
        <v>561</v>
      </c>
      <c r="H501" s="1">
        <v>561</v>
      </c>
      <c r="I501" s="1">
        <v>561</v>
      </c>
      <c r="J501" s="1">
        <v>561</v>
      </c>
      <c r="K501" s="1">
        <v>561</v>
      </c>
      <c r="L501" s="1">
        <v>561</v>
      </c>
      <c r="M501" s="1">
        <v>561</v>
      </c>
      <c r="N501" s="1">
        <v>561</v>
      </c>
      <c r="O501" s="1">
        <v>561</v>
      </c>
      <c r="P501" s="1">
        <v>561</v>
      </c>
      <c r="Q501" s="1">
        <v>561</v>
      </c>
      <c r="R501" s="1">
        <v>561</v>
      </c>
      <c r="S501" s="1">
        <v>561</v>
      </c>
      <c r="T501" s="1">
        <v>561</v>
      </c>
      <c r="U501" s="1">
        <v>561</v>
      </c>
      <c r="V501" s="1">
        <v>561</v>
      </c>
      <c r="W501" s="1">
        <v>561</v>
      </c>
      <c r="X501" s="1">
        <v>561</v>
      </c>
      <c r="Y501" s="1">
        <v>561</v>
      </c>
      <c r="Z501" s="1">
        <v>561</v>
      </c>
    </row>
    <row r="502" spans="1:26" x14ac:dyDescent="0.3">
      <c r="A502" t="s">
        <v>62</v>
      </c>
      <c r="B502" s="1">
        <v>12014</v>
      </c>
      <c r="C502" s="1" t="str">
        <f>VLOOKUP($B502,'NIS NAAM GEMEENTE'!$A$2:$B$319, 2, FALSE)</f>
        <v>Heist-op-den-Berg</v>
      </c>
      <c r="D502" s="1">
        <v>1485.46</v>
      </c>
      <c r="E502" s="1">
        <v>1461.95</v>
      </c>
      <c r="F502" s="1">
        <v>1526.63</v>
      </c>
      <c r="G502" s="1">
        <v>1520.57</v>
      </c>
      <c r="H502" s="1">
        <v>1619.3899999999999</v>
      </c>
      <c r="I502" s="1">
        <v>1631.52</v>
      </c>
      <c r="J502" s="1">
        <v>1647.58</v>
      </c>
      <c r="K502" s="1">
        <v>1638.28</v>
      </c>
      <c r="L502" s="1">
        <v>1565.87</v>
      </c>
      <c r="M502" s="1">
        <v>1494.19</v>
      </c>
      <c r="N502" s="1">
        <v>1456.19</v>
      </c>
      <c r="O502" s="1">
        <v>1420.0717801476619</v>
      </c>
      <c r="P502" s="1">
        <v>1431.2095980311731</v>
      </c>
      <c r="Q502" s="1">
        <v>1446.8025430680887</v>
      </c>
      <c r="R502" s="1">
        <v>1444.5749794913863</v>
      </c>
      <c r="S502" s="1">
        <v>1441.2336341263331</v>
      </c>
      <c r="T502" s="1">
        <v>1396.6823625922887</v>
      </c>
      <c r="U502" s="1">
        <v>1365.4964725184577</v>
      </c>
      <c r="V502" s="1">
        <v>1357.7</v>
      </c>
      <c r="W502" s="1">
        <v>1349.9035274815421</v>
      </c>
      <c r="X502" s="1">
        <v>1364.3826907301066</v>
      </c>
      <c r="Y502" s="1">
        <v>1369.9515996718621</v>
      </c>
      <c r="Z502" s="1">
        <v>1375.5205086136177</v>
      </c>
    </row>
    <row r="503" spans="1:26" x14ac:dyDescent="0.3">
      <c r="A503" t="s">
        <v>63</v>
      </c>
      <c r="B503" s="1">
        <v>12014</v>
      </c>
      <c r="C503" s="1" t="str">
        <f>VLOOKUP($B503,'NIS NAAM GEMEENTE'!$A$2:$B$319, 2, FALSE)</f>
        <v>Heist-op-den-Berg</v>
      </c>
      <c r="D503" s="1">
        <v>2032</v>
      </c>
      <c r="E503" s="1">
        <v>2031</v>
      </c>
      <c r="F503" s="1">
        <v>2015</v>
      </c>
      <c r="G503" s="1">
        <v>2047</v>
      </c>
      <c r="H503" s="1">
        <v>1968</v>
      </c>
      <c r="I503" s="1">
        <v>2142</v>
      </c>
      <c r="J503" s="1">
        <v>2134</v>
      </c>
      <c r="K503" s="1">
        <v>2131</v>
      </c>
      <c r="L503" s="1">
        <v>2206</v>
      </c>
      <c r="M503" s="1">
        <v>2196</v>
      </c>
      <c r="N503" s="1">
        <v>2276</v>
      </c>
      <c r="O503" s="1">
        <v>2277</v>
      </c>
      <c r="P503" s="1">
        <v>2244</v>
      </c>
      <c r="Q503" s="1">
        <v>2212</v>
      </c>
      <c r="R503" s="1">
        <v>2170</v>
      </c>
      <c r="S503" s="1">
        <v>2137</v>
      </c>
      <c r="T503" s="1">
        <v>2123</v>
      </c>
      <c r="U503" s="1">
        <v>2108</v>
      </c>
      <c r="V503" s="1">
        <v>2101</v>
      </c>
      <c r="W503" s="1">
        <v>2086</v>
      </c>
      <c r="X503" s="1">
        <v>2066</v>
      </c>
      <c r="Y503" s="1">
        <v>2059</v>
      </c>
      <c r="Z503">
        <v>2024</v>
      </c>
    </row>
    <row r="504" spans="1:26" x14ac:dyDescent="0.3">
      <c r="A504" t="s">
        <v>64</v>
      </c>
      <c r="B504" s="1">
        <v>12014</v>
      </c>
      <c r="C504" s="1" t="str">
        <f>VLOOKUP($B504,'NIS NAAM GEMEENTE'!$A$2:$B$319, 2, FALSE)</f>
        <v>Heist-op-den-Berg</v>
      </c>
      <c r="D504" s="1">
        <v>3517.46</v>
      </c>
      <c r="E504" s="1">
        <v>3492.95</v>
      </c>
      <c r="F504" s="1">
        <v>3541.63</v>
      </c>
      <c r="G504" s="1">
        <v>3567.5699999999997</v>
      </c>
      <c r="H504" s="1">
        <v>3587.39</v>
      </c>
      <c r="I504" s="1">
        <v>3773.52</v>
      </c>
      <c r="J504" s="1">
        <v>3781.58</v>
      </c>
      <c r="K504" s="1">
        <v>3769.2799999999997</v>
      </c>
      <c r="L504" s="1">
        <v>3771.87</v>
      </c>
      <c r="M504" s="1">
        <v>3690.19</v>
      </c>
      <c r="N504" s="1">
        <v>3732.19</v>
      </c>
      <c r="O504" s="1">
        <v>3697.0717801476621</v>
      </c>
      <c r="P504" s="1">
        <v>3675.2095980311733</v>
      </c>
      <c r="Q504" s="1">
        <v>3658.8025430680887</v>
      </c>
      <c r="R504" s="1">
        <v>3614.5749794913863</v>
      </c>
      <c r="S504" s="1">
        <v>3578.2336341263331</v>
      </c>
      <c r="T504" s="1">
        <v>3519.6823625922889</v>
      </c>
      <c r="U504" s="1">
        <v>3473.4964725184577</v>
      </c>
      <c r="V504" s="1">
        <v>3458.7</v>
      </c>
      <c r="W504" s="1">
        <v>3435.9035274815424</v>
      </c>
      <c r="X504" s="1">
        <v>3430.3826907301063</v>
      </c>
      <c r="Y504" s="1">
        <v>3428.9515996718619</v>
      </c>
      <c r="Z504" s="1">
        <v>3399.5205086136175</v>
      </c>
    </row>
    <row r="505" spans="1:26" x14ac:dyDescent="0.3">
      <c r="A505" t="s">
        <v>65</v>
      </c>
      <c r="B505">
        <v>12014</v>
      </c>
      <c r="C505" s="1" t="str">
        <f>VLOOKUP($B505,'NIS NAAM GEMEENTE'!$A$2:$B$319, 2, FALSE)</f>
        <v>Heist-op-den-Berg</v>
      </c>
      <c r="D505" s="1">
        <v>4461</v>
      </c>
      <c r="E505" s="1">
        <v>4461</v>
      </c>
      <c r="F505" s="1">
        <v>4461</v>
      </c>
      <c r="G505" s="1">
        <v>4461</v>
      </c>
      <c r="H505" s="1">
        <v>4461</v>
      </c>
      <c r="I505" s="1">
        <v>4461</v>
      </c>
      <c r="J505" s="1">
        <v>4461</v>
      </c>
      <c r="K505" s="1">
        <v>4461</v>
      </c>
      <c r="L505" s="1">
        <v>4461</v>
      </c>
      <c r="M505" s="1">
        <v>4461</v>
      </c>
      <c r="N505" s="1">
        <v>4461</v>
      </c>
      <c r="O505" s="1">
        <v>4461</v>
      </c>
      <c r="P505" s="1">
        <v>4461</v>
      </c>
      <c r="Q505" s="1">
        <v>4461</v>
      </c>
      <c r="R505" s="1">
        <v>4461</v>
      </c>
      <c r="S505" s="1">
        <v>4461</v>
      </c>
      <c r="T505" s="1">
        <v>4461</v>
      </c>
      <c r="U505" s="1">
        <v>4461</v>
      </c>
      <c r="V505" s="1">
        <v>4461</v>
      </c>
      <c r="W505" s="1">
        <v>4461</v>
      </c>
      <c r="X505" s="1">
        <v>4461</v>
      </c>
      <c r="Y505" s="1">
        <v>4461</v>
      </c>
      <c r="Z505" s="1">
        <v>4461</v>
      </c>
    </row>
    <row r="506" spans="1:26" x14ac:dyDescent="0.3">
      <c r="A506" t="s">
        <v>66</v>
      </c>
      <c r="B506">
        <v>12014</v>
      </c>
      <c r="C506" s="1" t="str">
        <f>VLOOKUP($B506,'NIS NAAM GEMEENTE'!$A$2:$B$319, 2, FALSE)</f>
        <v>Heist-op-den-Berg</v>
      </c>
      <c r="D506" s="1">
        <v>3791.8500000000004</v>
      </c>
      <c r="E506" s="1">
        <v>3791.8500000000004</v>
      </c>
      <c r="F506" s="1">
        <v>3791.8500000000004</v>
      </c>
      <c r="G506" s="1">
        <v>3791.8500000000004</v>
      </c>
      <c r="H506" s="1">
        <v>3791.8500000000004</v>
      </c>
      <c r="I506" s="1">
        <v>3791.8500000000004</v>
      </c>
      <c r="J506" s="1">
        <v>3791.8500000000004</v>
      </c>
      <c r="K506" s="1">
        <v>3791.8500000000004</v>
      </c>
      <c r="L506" s="1">
        <v>3791.8500000000004</v>
      </c>
      <c r="M506" s="1">
        <v>3791.8500000000004</v>
      </c>
      <c r="N506" s="1">
        <v>3791.8500000000004</v>
      </c>
      <c r="O506" s="1">
        <v>3791.8500000000004</v>
      </c>
      <c r="P506" s="1">
        <v>3791.8500000000004</v>
      </c>
      <c r="Q506" s="1">
        <v>3791.8500000000004</v>
      </c>
      <c r="R506" s="1">
        <v>3791.8500000000004</v>
      </c>
      <c r="S506" s="1">
        <v>3791.8500000000004</v>
      </c>
      <c r="T506" s="1">
        <v>3791.8500000000004</v>
      </c>
      <c r="U506" s="1">
        <v>3791.8500000000004</v>
      </c>
      <c r="V506" s="1">
        <v>3791.8500000000004</v>
      </c>
      <c r="W506" s="1">
        <v>3791.8500000000004</v>
      </c>
      <c r="X506" s="1">
        <v>3791.8500000000004</v>
      </c>
      <c r="Y506" s="1">
        <v>3791.8500000000004</v>
      </c>
      <c r="Z506" s="1">
        <v>3791.8500000000004</v>
      </c>
    </row>
    <row r="507" spans="1:26" x14ac:dyDescent="0.3">
      <c r="A507" t="s">
        <v>62</v>
      </c>
      <c r="B507" s="1">
        <v>11018</v>
      </c>
      <c r="C507" s="1" t="str">
        <f>VLOOKUP($B507,'NIS NAAM GEMEENTE'!$A$2:$B$319, 2, FALSE)</f>
        <v>Hemiksem</v>
      </c>
      <c r="D507" s="1">
        <v>455.1</v>
      </c>
      <c r="E507" s="1">
        <v>506.05</v>
      </c>
      <c r="F507" s="1">
        <v>534.21</v>
      </c>
      <c r="G507" s="1">
        <v>538.21</v>
      </c>
      <c r="H507" s="1">
        <v>560.32000000000005</v>
      </c>
      <c r="I507" s="1">
        <v>557.64</v>
      </c>
      <c r="J507" s="1">
        <v>530.64</v>
      </c>
      <c r="K507" s="1">
        <v>515.37</v>
      </c>
      <c r="L507" s="1">
        <v>526.29</v>
      </c>
      <c r="M507" s="1">
        <v>533.55999999999995</v>
      </c>
      <c r="N507" s="1">
        <v>505.99</v>
      </c>
      <c r="O507" s="1">
        <v>486.42840616966583</v>
      </c>
      <c r="P507" s="1">
        <v>475.24614395886891</v>
      </c>
      <c r="Q507" s="1">
        <v>468.53678663239077</v>
      </c>
      <c r="R507" s="1">
        <v>469.65501285347045</v>
      </c>
      <c r="S507" s="1">
        <v>451.76339331619539</v>
      </c>
      <c r="T507" s="1">
        <v>438.34467866323905</v>
      </c>
      <c r="U507" s="1">
        <v>434.99</v>
      </c>
      <c r="V507" s="1">
        <v>434.99</v>
      </c>
      <c r="W507" s="1">
        <v>439.46290488431879</v>
      </c>
      <c r="X507" s="1">
        <v>441.69935732647815</v>
      </c>
      <c r="Y507" s="1">
        <v>446.17226221079693</v>
      </c>
      <c r="Z507" s="1">
        <v>443.93580976863751</v>
      </c>
    </row>
    <row r="508" spans="1:26" x14ac:dyDescent="0.3">
      <c r="A508" t="s">
        <v>63</v>
      </c>
      <c r="B508" s="1">
        <v>11018</v>
      </c>
      <c r="C508" s="1" t="str">
        <f>VLOOKUP($B508,'NIS NAAM GEMEENTE'!$A$2:$B$319, 2, FALSE)</f>
        <v>Hemiksem</v>
      </c>
      <c r="D508" s="1">
        <v>643</v>
      </c>
      <c r="E508" s="1">
        <v>666</v>
      </c>
      <c r="F508" s="1">
        <v>658</v>
      </c>
      <c r="G508" s="1">
        <v>687</v>
      </c>
      <c r="H508" s="1">
        <v>717</v>
      </c>
      <c r="I508" s="1">
        <v>750</v>
      </c>
      <c r="J508" s="1">
        <v>758</v>
      </c>
      <c r="K508" s="1">
        <v>746</v>
      </c>
      <c r="L508" s="1">
        <v>791</v>
      </c>
      <c r="M508" s="1">
        <v>819</v>
      </c>
      <c r="N508" s="1">
        <v>832</v>
      </c>
      <c r="O508" s="1">
        <v>848</v>
      </c>
      <c r="P508" s="1">
        <v>854</v>
      </c>
      <c r="Q508" s="1">
        <v>848</v>
      </c>
      <c r="R508" s="1">
        <v>824</v>
      </c>
      <c r="S508" s="1">
        <v>821</v>
      </c>
      <c r="T508" s="1">
        <v>806</v>
      </c>
      <c r="U508" s="1">
        <v>775</v>
      </c>
      <c r="V508" s="1">
        <v>762</v>
      </c>
      <c r="W508" s="1">
        <v>747</v>
      </c>
      <c r="X508" s="1">
        <v>745</v>
      </c>
      <c r="Y508" s="1">
        <v>731</v>
      </c>
      <c r="Z508">
        <v>728</v>
      </c>
    </row>
    <row r="509" spans="1:26" x14ac:dyDescent="0.3">
      <c r="A509" t="s">
        <v>64</v>
      </c>
      <c r="B509" s="1">
        <v>11018</v>
      </c>
      <c r="C509" s="1" t="str">
        <f>VLOOKUP($B509,'NIS NAAM GEMEENTE'!$A$2:$B$319, 2, FALSE)</f>
        <v>Hemiksem</v>
      </c>
      <c r="D509" s="1">
        <v>1098.0999999999999</v>
      </c>
      <c r="E509" s="1">
        <v>1172.05</v>
      </c>
      <c r="F509" s="1">
        <v>1192.21</v>
      </c>
      <c r="G509" s="1">
        <v>1225.21</v>
      </c>
      <c r="H509" s="1">
        <v>1277.3200000000002</v>
      </c>
      <c r="I509" s="1">
        <v>1307.6399999999999</v>
      </c>
      <c r="J509" s="1">
        <v>1288.6399999999999</v>
      </c>
      <c r="K509" s="1">
        <v>1261.3699999999999</v>
      </c>
      <c r="L509" s="1">
        <v>1317.29</v>
      </c>
      <c r="M509" s="1">
        <v>1352.56</v>
      </c>
      <c r="N509" s="1">
        <v>1337.99</v>
      </c>
      <c r="O509" s="1">
        <v>1334.4284061696658</v>
      </c>
      <c r="P509" s="1">
        <v>1329.246143958869</v>
      </c>
      <c r="Q509" s="1">
        <v>1316.5367866323909</v>
      </c>
      <c r="R509" s="1">
        <v>1293.6550128534705</v>
      </c>
      <c r="S509" s="1">
        <v>1272.7633933161953</v>
      </c>
      <c r="T509" s="1">
        <v>1244.3446786632389</v>
      </c>
      <c r="U509" s="1">
        <v>1209.99</v>
      </c>
      <c r="V509" s="1">
        <v>1196.99</v>
      </c>
      <c r="W509" s="1">
        <v>1186.4629048843187</v>
      </c>
      <c r="X509" s="1">
        <v>1186.6993573264781</v>
      </c>
      <c r="Y509" s="1">
        <v>1177.1722622107968</v>
      </c>
      <c r="Z509" s="1">
        <v>1171.9358097686375</v>
      </c>
    </row>
    <row r="510" spans="1:26" x14ac:dyDescent="0.3">
      <c r="A510" t="s">
        <v>65</v>
      </c>
      <c r="B510">
        <v>11018</v>
      </c>
      <c r="C510" s="1" t="str">
        <f>VLOOKUP($B510,'NIS NAAM GEMEENTE'!$A$2:$B$319, 2, FALSE)</f>
        <v>Hemiksem</v>
      </c>
      <c r="D510" s="1">
        <v>1680</v>
      </c>
      <c r="E510" s="1">
        <v>1680</v>
      </c>
      <c r="F510" s="1">
        <v>1680</v>
      </c>
      <c r="G510" s="1">
        <v>1680</v>
      </c>
      <c r="H510" s="1">
        <v>1680</v>
      </c>
      <c r="I510" s="1">
        <v>1680</v>
      </c>
      <c r="J510" s="1">
        <v>1680</v>
      </c>
      <c r="K510" s="1">
        <v>1680</v>
      </c>
      <c r="L510" s="1">
        <v>1680</v>
      </c>
      <c r="M510" s="1">
        <v>1680</v>
      </c>
      <c r="N510" s="1">
        <v>1680</v>
      </c>
      <c r="O510" s="1">
        <v>1680</v>
      </c>
      <c r="P510" s="1">
        <v>1680</v>
      </c>
      <c r="Q510" s="1">
        <v>1680</v>
      </c>
      <c r="R510" s="1">
        <v>1680</v>
      </c>
      <c r="S510" s="1">
        <v>1680</v>
      </c>
      <c r="T510" s="1">
        <v>1680</v>
      </c>
      <c r="U510" s="1">
        <v>1680</v>
      </c>
      <c r="V510" s="1">
        <v>1680</v>
      </c>
      <c r="W510" s="1">
        <v>1680</v>
      </c>
      <c r="X510" s="1">
        <v>1680</v>
      </c>
      <c r="Y510" s="1">
        <v>1680</v>
      </c>
      <c r="Z510" s="1">
        <v>1680</v>
      </c>
    </row>
    <row r="511" spans="1:26" x14ac:dyDescent="0.3">
      <c r="A511" t="s">
        <v>66</v>
      </c>
      <c r="B511">
        <v>11018</v>
      </c>
      <c r="C511" s="1" t="str">
        <f>VLOOKUP($B511,'NIS NAAM GEMEENTE'!$A$2:$B$319, 2, FALSE)</f>
        <v>Hemiksem</v>
      </c>
      <c r="D511" s="1">
        <v>1428</v>
      </c>
      <c r="E511" s="1">
        <v>1428</v>
      </c>
      <c r="F511" s="1">
        <v>1428</v>
      </c>
      <c r="G511" s="1">
        <v>1428</v>
      </c>
      <c r="H511" s="1">
        <v>1428</v>
      </c>
      <c r="I511" s="1">
        <v>1428</v>
      </c>
      <c r="J511" s="1">
        <v>1428</v>
      </c>
      <c r="K511" s="1">
        <v>1428</v>
      </c>
      <c r="L511" s="1">
        <v>1428</v>
      </c>
      <c r="M511" s="1">
        <v>1428</v>
      </c>
      <c r="N511" s="1">
        <v>1428</v>
      </c>
      <c r="O511" s="1">
        <v>1428</v>
      </c>
      <c r="P511" s="1">
        <v>1428</v>
      </c>
      <c r="Q511" s="1">
        <v>1428</v>
      </c>
      <c r="R511" s="1">
        <v>1428</v>
      </c>
      <c r="S511" s="1">
        <v>1428</v>
      </c>
      <c r="T511" s="1">
        <v>1428</v>
      </c>
      <c r="U511" s="1">
        <v>1428</v>
      </c>
      <c r="V511" s="1">
        <v>1428</v>
      </c>
      <c r="W511" s="1">
        <v>1428</v>
      </c>
      <c r="X511" s="1">
        <v>1428</v>
      </c>
      <c r="Y511" s="1">
        <v>1428</v>
      </c>
      <c r="Z511" s="1">
        <v>1428</v>
      </c>
    </row>
    <row r="512" spans="1:26" x14ac:dyDescent="0.3">
      <c r="A512" t="s">
        <v>62</v>
      </c>
      <c r="B512" s="1">
        <v>24038</v>
      </c>
      <c r="C512" s="1" t="str">
        <f>VLOOKUP($B512,'NIS NAAM GEMEENTE'!$A$2:$B$319, 2, FALSE)</f>
        <v>Herent</v>
      </c>
      <c r="D512" s="1">
        <v>851.25</v>
      </c>
      <c r="E512" s="1">
        <v>854.41</v>
      </c>
      <c r="F512" s="1">
        <v>833.52</v>
      </c>
      <c r="G512" s="1">
        <v>849.98</v>
      </c>
      <c r="H512" s="1">
        <v>867.81999999999994</v>
      </c>
      <c r="I512" s="1">
        <v>873.79</v>
      </c>
      <c r="J512" s="1">
        <v>861.9</v>
      </c>
      <c r="K512" s="1">
        <v>850.06</v>
      </c>
      <c r="L512" s="1">
        <v>870.09</v>
      </c>
      <c r="M512" s="1">
        <v>851.41</v>
      </c>
      <c r="N512" s="1">
        <v>870.17</v>
      </c>
      <c r="O512" s="1">
        <v>884.32115337423306</v>
      </c>
      <c r="P512" s="1">
        <v>883.20739877300616</v>
      </c>
      <c r="Q512" s="1">
        <v>906.59624539877302</v>
      </c>
      <c r="R512" s="1">
        <v>901.02747239263806</v>
      </c>
      <c r="S512" s="1">
        <v>921.07505521472387</v>
      </c>
      <c r="T512" s="1">
        <v>912.16501840490798</v>
      </c>
      <c r="U512" s="1">
        <v>901.02747239263806</v>
      </c>
      <c r="V512" s="1">
        <v>907.71</v>
      </c>
      <c r="W512" s="1">
        <v>905.48249079754601</v>
      </c>
      <c r="X512" s="1">
        <v>905.48249079754601</v>
      </c>
      <c r="Y512" s="1">
        <v>914.3925276073619</v>
      </c>
      <c r="Z512" s="1">
        <v>917.73379141104294</v>
      </c>
    </row>
    <row r="513" spans="1:26" x14ac:dyDescent="0.3">
      <c r="A513" t="s">
        <v>63</v>
      </c>
      <c r="B513" s="1">
        <v>24038</v>
      </c>
      <c r="C513" s="1" t="str">
        <f>VLOOKUP($B513,'NIS NAAM GEMEENTE'!$A$2:$B$319, 2, FALSE)</f>
        <v>Herent</v>
      </c>
      <c r="D513" s="1">
        <v>1090</v>
      </c>
      <c r="E513" s="1">
        <v>1125</v>
      </c>
      <c r="F513" s="1">
        <v>1146</v>
      </c>
      <c r="G513" s="1">
        <v>1131</v>
      </c>
      <c r="H513" s="1">
        <v>1146</v>
      </c>
      <c r="I513" s="1">
        <v>1179</v>
      </c>
      <c r="J513" s="1">
        <v>1223</v>
      </c>
      <c r="K513" s="1">
        <v>1271</v>
      </c>
      <c r="L513" s="1">
        <v>1255</v>
      </c>
      <c r="M513" s="1">
        <v>1254</v>
      </c>
      <c r="N513" s="1">
        <v>1256</v>
      </c>
      <c r="O513" s="1">
        <v>1256</v>
      </c>
      <c r="P513" s="1">
        <v>1253</v>
      </c>
      <c r="Q513" s="1">
        <v>1237</v>
      </c>
      <c r="R513" s="1">
        <v>1271</v>
      </c>
      <c r="S513" s="1">
        <v>1273</v>
      </c>
      <c r="T513" s="1">
        <v>1290</v>
      </c>
      <c r="U513" s="1">
        <v>1314</v>
      </c>
      <c r="V513" s="1">
        <v>1311</v>
      </c>
      <c r="W513" s="1">
        <v>1324</v>
      </c>
      <c r="X513" s="1">
        <v>1320</v>
      </c>
      <c r="Y513" s="1">
        <v>1329</v>
      </c>
      <c r="Z513">
        <v>1328</v>
      </c>
    </row>
    <row r="514" spans="1:26" x14ac:dyDescent="0.3">
      <c r="A514" t="s">
        <v>64</v>
      </c>
      <c r="B514" s="1">
        <v>24038</v>
      </c>
      <c r="C514" s="1" t="str">
        <f>VLOOKUP($B514,'NIS NAAM GEMEENTE'!$A$2:$B$319, 2, FALSE)</f>
        <v>Herent</v>
      </c>
      <c r="D514" s="1">
        <v>1941.25</v>
      </c>
      <c r="E514" s="1">
        <v>1979.4099999999999</v>
      </c>
      <c r="F514" s="1">
        <v>1979.52</v>
      </c>
      <c r="G514" s="1">
        <v>1980.98</v>
      </c>
      <c r="H514" s="1">
        <v>2013.82</v>
      </c>
      <c r="I514" s="1">
        <v>2052.79</v>
      </c>
      <c r="J514" s="1">
        <v>2084.9</v>
      </c>
      <c r="K514" s="1">
        <v>2121.06</v>
      </c>
      <c r="L514" s="1">
        <v>2125.09</v>
      </c>
      <c r="M514" s="1">
        <v>2105.41</v>
      </c>
      <c r="N514" s="1">
        <v>2126.17</v>
      </c>
      <c r="O514" s="1">
        <v>2140.3211533742333</v>
      </c>
      <c r="P514" s="1">
        <v>2136.2073987730064</v>
      </c>
      <c r="Q514" s="1">
        <v>2143.5962453987731</v>
      </c>
      <c r="R514" s="1">
        <v>2172.0274723926382</v>
      </c>
      <c r="S514" s="1">
        <v>2194.0750552147238</v>
      </c>
      <c r="T514" s="1">
        <v>2202.1650184049081</v>
      </c>
      <c r="U514" s="1">
        <v>2215.0274723926382</v>
      </c>
      <c r="V514" s="1">
        <v>2218.71</v>
      </c>
      <c r="W514" s="1">
        <v>2229.4824907975462</v>
      </c>
      <c r="X514" s="1">
        <v>2225.4824907975462</v>
      </c>
      <c r="Y514" s="1">
        <v>2243.3925276073619</v>
      </c>
      <c r="Z514" s="1">
        <v>2245.7337914110431</v>
      </c>
    </row>
    <row r="515" spans="1:26" x14ac:dyDescent="0.3">
      <c r="A515" t="s">
        <v>65</v>
      </c>
      <c r="B515">
        <v>24038</v>
      </c>
      <c r="C515" s="1" t="str">
        <f>VLOOKUP($B515,'NIS NAAM GEMEENTE'!$A$2:$B$319, 2, FALSE)</f>
        <v>Herent</v>
      </c>
      <c r="D515" s="1">
        <v>2589</v>
      </c>
      <c r="E515" s="1">
        <v>2589</v>
      </c>
      <c r="F515" s="1">
        <v>2589</v>
      </c>
      <c r="G515" s="1">
        <v>2589</v>
      </c>
      <c r="H515" s="1">
        <v>2589</v>
      </c>
      <c r="I515" s="1">
        <v>2589</v>
      </c>
      <c r="J515" s="1">
        <v>2589</v>
      </c>
      <c r="K515" s="1">
        <v>2589</v>
      </c>
      <c r="L515" s="1">
        <v>2589</v>
      </c>
      <c r="M515" s="1">
        <v>2589</v>
      </c>
      <c r="N515" s="1">
        <v>2589</v>
      </c>
      <c r="O515" s="1">
        <v>2589</v>
      </c>
      <c r="P515" s="1">
        <v>2589</v>
      </c>
      <c r="Q515" s="1">
        <v>2589</v>
      </c>
      <c r="R515" s="1">
        <v>2589</v>
      </c>
      <c r="S515" s="1">
        <v>2589</v>
      </c>
      <c r="T515" s="1">
        <v>2589</v>
      </c>
      <c r="U515" s="1">
        <v>2589</v>
      </c>
      <c r="V515" s="1">
        <v>2589</v>
      </c>
      <c r="W515" s="1">
        <v>2589</v>
      </c>
      <c r="X515" s="1">
        <v>2589</v>
      </c>
      <c r="Y515" s="1">
        <v>2589</v>
      </c>
      <c r="Z515" s="1">
        <v>2589</v>
      </c>
    </row>
    <row r="516" spans="1:26" x14ac:dyDescent="0.3">
      <c r="A516" t="s">
        <v>66</v>
      </c>
      <c r="B516">
        <v>24038</v>
      </c>
      <c r="C516" s="1" t="str">
        <f>VLOOKUP($B516,'NIS NAAM GEMEENTE'!$A$2:$B$319, 2, FALSE)</f>
        <v>Herent</v>
      </c>
      <c r="D516" s="1">
        <v>2200.65</v>
      </c>
      <c r="E516" s="1">
        <v>2200.65</v>
      </c>
      <c r="F516" s="1">
        <v>2200.65</v>
      </c>
      <c r="G516" s="1">
        <v>2200.65</v>
      </c>
      <c r="H516" s="1">
        <v>2200.65</v>
      </c>
      <c r="I516" s="1">
        <v>2200.65</v>
      </c>
      <c r="J516" s="1">
        <v>2200.65</v>
      </c>
      <c r="K516" s="1">
        <v>2200.65</v>
      </c>
      <c r="L516" s="1">
        <v>2200.65</v>
      </c>
      <c r="M516" s="1">
        <v>2200.65</v>
      </c>
      <c r="N516" s="1">
        <v>2200.65</v>
      </c>
      <c r="O516" s="1">
        <v>2200.65</v>
      </c>
      <c r="P516" s="1">
        <v>2200.65</v>
      </c>
      <c r="Q516" s="1">
        <v>2200.65</v>
      </c>
      <c r="R516" s="1">
        <v>2200.65</v>
      </c>
      <c r="S516" s="1">
        <v>2200.65</v>
      </c>
      <c r="T516" s="1">
        <v>2200.65</v>
      </c>
      <c r="U516" s="1">
        <v>2200.65</v>
      </c>
      <c r="V516" s="1">
        <v>2200.65</v>
      </c>
      <c r="W516" s="1">
        <v>2200.65</v>
      </c>
      <c r="X516" s="1">
        <v>2200.65</v>
      </c>
      <c r="Y516" s="1">
        <v>2200.65</v>
      </c>
      <c r="Z516" s="1">
        <v>2200.65</v>
      </c>
    </row>
    <row r="517" spans="1:26" x14ac:dyDescent="0.3">
      <c r="A517" t="s">
        <v>62</v>
      </c>
      <c r="B517" s="1">
        <v>13011</v>
      </c>
      <c r="C517" s="1" t="str">
        <f>VLOOKUP($B517,'NIS NAAM GEMEENTE'!$A$2:$B$319, 2, FALSE)</f>
        <v>Herentals</v>
      </c>
      <c r="D517" s="1">
        <v>1000.2</v>
      </c>
      <c r="E517" s="1">
        <v>1071.02</v>
      </c>
      <c r="F517" s="1">
        <v>1097.9100000000001</v>
      </c>
      <c r="G517" s="1">
        <v>1082.8499999999999</v>
      </c>
      <c r="H517" s="1">
        <v>1133.26</v>
      </c>
      <c r="I517" s="1">
        <v>1117.3399999999999</v>
      </c>
      <c r="J517" s="1">
        <v>1089.69</v>
      </c>
      <c r="K517" s="1">
        <v>1093.9100000000001</v>
      </c>
      <c r="L517" s="1">
        <v>1085.1500000000001</v>
      </c>
      <c r="M517" s="1">
        <v>1022.9</v>
      </c>
      <c r="N517" s="1">
        <v>1104.48</v>
      </c>
      <c r="O517" s="1">
        <v>1110.1200293255131</v>
      </c>
      <c r="P517" s="1">
        <v>1160.2257478005865</v>
      </c>
      <c r="Q517" s="1">
        <v>1211.4449266862171</v>
      </c>
      <c r="R517" s="1">
        <v>1181.3814956011729</v>
      </c>
      <c r="S517" s="1">
        <v>1168.0199706744868</v>
      </c>
      <c r="T517" s="1">
        <v>1124.5950146627565</v>
      </c>
      <c r="U517" s="1">
        <v>1123.4815542521994</v>
      </c>
      <c r="V517" s="1">
        <v>1139.07</v>
      </c>
      <c r="W517" s="1">
        <v>1145.7507624633431</v>
      </c>
      <c r="X517" s="1">
        <v>1145.7507624633431</v>
      </c>
      <c r="Y517" s="1">
        <v>1136.8430791788855</v>
      </c>
      <c r="Z517" s="1">
        <v>1134.6161583577712</v>
      </c>
    </row>
    <row r="518" spans="1:26" x14ac:dyDescent="0.3">
      <c r="A518" t="s">
        <v>63</v>
      </c>
      <c r="B518" s="1">
        <v>13011</v>
      </c>
      <c r="C518" s="1" t="str">
        <f>VLOOKUP($B518,'NIS NAAM GEMEENTE'!$A$2:$B$319, 2, FALSE)</f>
        <v>Herentals</v>
      </c>
      <c r="D518" s="1">
        <v>1505</v>
      </c>
      <c r="E518" s="1">
        <v>1470</v>
      </c>
      <c r="F518" s="1">
        <v>1443</v>
      </c>
      <c r="G518" s="1">
        <v>1425</v>
      </c>
      <c r="H518" s="1">
        <v>1437</v>
      </c>
      <c r="I518" s="1">
        <v>1480</v>
      </c>
      <c r="J518" s="1">
        <v>1538</v>
      </c>
      <c r="K518" s="1">
        <v>1571</v>
      </c>
      <c r="L518" s="1">
        <v>1636</v>
      </c>
      <c r="M518" s="1">
        <v>1684</v>
      </c>
      <c r="N518" s="1">
        <v>1702</v>
      </c>
      <c r="O518" s="1">
        <v>1737</v>
      </c>
      <c r="P518" s="1">
        <v>1745</v>
      </c>
      <c r="Q518" s="1">
        <v>1708</v>
      </c>
      <c r="R518" s="1">
        <v>1757</v>
      </c>
      <c r="S518" s="1">
        <v>1782</v>
      </c>
      <c r="T518" s="1">
        <v>1840</v>
      </c>
      <c r="U518" s="1">
        <v>1845</v>
      </c>
      <c r="V518" s="1">
        <v>1845</v>
      </c>
      <c r="W518" s="1">
        <v>1863</v>
      </c>
      <c r="X518" s="1">
        <v>1841</v>
      </c>
      <c r="Y518" s="1">
        <v>1844</v>
      </c>
      <c r="Z518">
        <v>1810</v>
      </c>
    </row>
    <row r="519" spans="1:26" x14ac:dyDescent="0.3">
      <c r="A519" t="s">
        <v>64</v>
      </c>
      <c r="B519" s="1">
        <v>13011</v>
      </c>
      <c r="C519" s="1" t="str">
        <f>VLOOKUP($B519,'NIS NAAM GEMEENTE'!$A$2:$B$319, 2, FALSE)</f>
        <v>Herentals</v>
      </c>
      <c r="D519" s="1">
        <v>2505.1999999999998</v>
      </c>
      <c r="E519" s="1">
        <v>2541.02</v>
      </c>
      <c r="F519" s="1">
        <v>2540.91</v>
      </c>
      <c r="G519" s="1">
        <v>2507.85</v>
      </c>
      <c r="H519" s="1">
        <v>2570.2600000000002</v>
      </c>
      <c r="I519" s="1">
        <v>2597.34</v>
      </c>
      <c r="J519" s="1">
        <v>2627.69</v>
      </c>
      <c r="K519" s="1">
        <v>2664.91</v>
      </c>
      <c r="L519" s="1">
        <v>2721.15</v>
      </c>
      <c r="M519" s="1">
        <v>2706.9</v>
      </c>
      <c r="N519" s="1">
        <v>2806.48</v>
      </c>
      <c r="O519" s="1">
        <v>2847.1200293255133</v>
      </c>
      <c r="P519" s="1">
        <v>2905.2257478005868</v>
      </c>
      <c r="Q519" s="1">
        <v>2919.4449266862171</v>
      </c>
      <c r="R519" s="1">
        <v>2938.3814956011729</v>
      </c>
      <c r="S519" s="1">
        <v>2950.019970674487</v>
      </c>
      <c r="T519" s="1">
        <v>2964.5950146627565</v>
      </c>
      <c r="U519" s="1">
        <v>2968.4815542521992</v>
      </c>
      <c r="V519" s="1">
        <v>2984.0699999999997</v>
      </c>
      <c r="W519" s="1">
        <v>3008.7507624633431</v>
      </c>
      <c r="X519" s="1">
        <v>2986.7507624633431</v>
      </c>
      <c r="Y519" s="1">
        <v>2980.8430791788855</v>
      </c>
      <c r="Z519" s="1">
        <v>2944.6161583577714</v>
      </c>
    </row>
    <row r="520" spans="1:26" x14ac:dyDescent="0.3">
      <c r="A520" t="s">
        <v>65</v>
      </c>
      <c r="B520">
        <v>13011</v>
      </c>
      <c r="C520" s="1" t="str">
        <f>VLOOKUP($B520,'NIS NAAM GEMEENTE'!$A$2:$B$319, 2, FALSE)</f>
        <v>Herentals</v>
      </c>
      <c r="D520" s="1">
        <v>3537.7000000000003</v>
      </c>
      <c r="E520" s="1">
        <v>3537.7000000000003</v>
      </c>
      <c r="F520" s="1">
        <v>3537.7000000000003</v>
      </c>
      <c r="G520" s="1">
        <v>3537.7000000000003</v>
      </c>
      <c r="H520" s="1">
        <v>3537.7000000000003</v>
      </c>
      <c r="I520" s="1">
        <v>3537.7000000000003</v>
      </c>
      <c r="J520" s="1">
        <v>3537.7000000000003</v>
      </c>
      <c r="K520" s="1">
        <v>3537.7000000000003</v>
      </c>
      <c r="L520" s="1">
        <v>3537.7000000000003</v>
      </c>
      <c r="M520" s="1">
        <v>3537.7000000000003</v>
      </c>
      <c r="N520" s="1">
        <v>3537.7000000000003</v>
      </c>
      <c r="O520" s="1">
        <v>3537.7000000000003</v>
      </c>
      <c r="P520" s="1">
        <v>3537.7000000000003</v>
      </c>
      <c r="Q520" s="1">
        <v>3537.7000000000003</v>
      </c>
      <c r="R520" s="1">
        <v>3537.7000000000003</v>
      </c>
      <c r="S520" s="1">
        <v>3537.7000000000003</v>
      </c>
      <c r="T520" s="1">
        <v>3537.7000000000003</v>
      </c>
      <c r="U520" s="1">
        <v>3537.7000000000003</v>
      </c>
      <c r="V520" s="1">
        <v>3537.7000000000003</v>
      </c>
      <c r="W520" s="1">
        <v>3537.7000000000003</v>
      </c>
      <c r="X520" s="1">
        <v>3537.7000000000003</v>
      </c>
      <c r="Y520" s="1">
        <v>3537.7</v>
      </c>
      <c r="Z520" s="1">
        <v>3537.7</v>
      </c>
    </row>
    <row r="521" spans="1:26" x14ac:dyDescent="0.3">
      <c r="A521" t="s">
        <v>66</v>
      </c>
      <c r="B521">
        <v>13011</v>
      </c>
      <c r="C521" s="1" t="str">
        <f>VLOOKUP($B521,'NIS NAAM GEMEENTE'!$A$2:$B$319, 2, FALSE)</f>
        <v>Herentals</v>
      </c>
      <c r="D521" s="1">
        <v>3007.0450000000001</v>
      </c>
      <c r="E521" s="1">
        <v>3007.0450000000001</v>
      </c>
      <c r="F521" s="1">
        <v>3007.0450000000001</v>
      </c>
      <c r="G521" s="1">
        <v>3007.0450000000001</v>
      </c>
      <c r="H521" s="1">
        <v>3007.0450000000001</v>
      </c>
      <c r="I521" s="1">
        <v>3007.0450000000001</v>
      </c>
      <c r="J521" s="1">
        <v>3007.0450000000001</v>
      </c>
      <c r="K521" s="1">
        <v>3007.0450000000001</v>
      </c>
      <c r="L521" s="1">
        <v>3007.0450000000001</v>
      </c>
      <c r="M521" s="1">
        <v>3007.0450000000001</v>
      </c>
      <c r="N521" s="1">
        <v>3007.0450000000001</v>
      </c>
      <c r="O521" s="1">
        <v>3007.0450000000001</v>
      </c>
      <c r="P521" s="1">
        <v>3007.0450000000001</v>
      </c>
      <c r="Q521" s="1">
        <v>3007.0450000000001</v>
      </c>
      <c r="R521" s="1">
        <v>3007.0450000000001</v>
      </c>
      <c r="S521" s="1">
        <v>3007.0450000000001</v>
      </c>
      <c r="T521" s="1">
        <v>3007.0450000000001</v>
      </c>
      <c r="U521" s="1">
        <v>3007.0450000000001</v>
      </c>
      <c r="V521" s="1">
        <v>3007.0450000000001</v>
      </c>
      <c r="W521" s="1">
        <v>3007.0450000000001</v>
      </c>
      <c r="X521" s="1">
        <v>3007.0450000000001</v>
      </c>
      <c r="Y521" s="1">
        <v>3007.0450000000001</v>
      </c>
      <c r="Z521" s="1">
        <v>3007.0450000000001</v>
      </c>
    </row>
    <row r="522" spans="1:26" x14ac:dyDescent="0.3">
      <c r="A522" t="s">
        <v>62</v>
      </c>
      <c r="B522" s="1">
        <v>13012</v>
      </c>
      <c r="C522" s="1" t="str">
        <f>VLOOKUP($B522,'NIS NAAM GEMEENTE'!$A$2:$B$319, 2, FALSE)</f>
        <v>Herenthout</v>
      </c>
      <c r="D522" s="1">
        <v>360.77</v>
      </c>
      <c r="E522" s="1">
        <v>395.45</v>
      </c>
      <c r="F522" s="1">
        <v>365.77</v>
      </c>
      <c r="G522" s="1">
        <v>381.34</v>
      </c>
      <c r="H522" s="1">
        <v>377.96</v>
      </c>
      <c r="I522" s="1">
        <v>346.66</v>
      </c>
      <c r="J522" s="1">
        <v>336.47</v>
      </c>
      <c r="K522" s="1">
        <v>340.96</v>
      </c>
      <c r="L522" s="1">
        <v>334.12</v>
      </c>
      <c r="M522" s="1">
        <v>338.85</v>
      </c>
      <c r="N522" s="1">
        <v>345.42</v>
      </c>
      <c r="O522" s="1">
        <v>335.91807121661719</v>
      </c>
      <c r="P522" s="1">
        <v>334.79459940652816</v>
      </c>
      <c r="Q522" s="1">
        <v>350.52320474777446</v>
      </c>
      <c r="R522" s="1">
        <v>358.3875074183976</v>
      </c>
      <c r="S522" s="1">
        <v>372.99264094955493</v>
      </c>
      <c r="T522" s="1">
        <v>386.47430267062316</v>
      </c>
      <c r="U522" s="1">
        <v>381.98041543026704</v>
      </c>
      <c r="V522" s="1">
        <v>378.61</v>
      </c>
      <c r="W522" s="1">
        <v>372.99264094955493</v>
      </c>
      <c r="X522" s="1">
        <v>365.12833827893178</v>
      </c>
      <c r="Y522" s="1">
        <v>367.37528189910978</v>
      </c>
      <c r="Z522" s="1">
        <v>367.37528189910978</v>
      </c>
    </row>
    <row r="523" spans="1:26" x14ac:dyDescent="0.3">
      <c r="A523" t="s">
        <v>63</v>
      </c>
      <c r="B523" s="1">
        <v>13012</v>
      </c>
      <c r="C523" s="1" t="str">
        <f>VLOOKUP($B523,'NIS NAAM GEMEENTE'!$A$2:$B$319, 2, FALSE)</f>
        <v>Herenthout</v>
      </c>
      <c r="D523" s="1">
        <v>470</v>
      </c>
      <c r="E523" s="1">
        <v>461</v>
      </c>
      <c r="F523" s="1">
        <v>483</v>
      </c>
      <c r="G523" s="1">
        <v>508</v>
      </c>
      <c r="H523" s="1">
        <v>530</v>
      </c>
      <c r="I523" s="1">
        <v>551</v>
      </c>
      <c r="J523" s="1">
        <v>553</v>
      </c>
      <c r="K523" s="1">
        <v>574</v>
      </c>
      <c r="L523" s="1">
        <v>566</v>
      </c>
      <c r="M523" s="1">
        <v>553</v>
      </c>
      <c r="N523" s="1">
        <v>540</v>
      </c>
      <c r="O523" s="1">
        <v>524</v>
      </c>
      <c r="P523" s="1">
        <v>502</v>
      </c>
      <c r="Q523" s="1">
        <v>472</v>
      </c>
      <c r="R523" s="1">
        <v>467</v>
      </c>
      <c r="S523" s="1">
        <v>464</v>
      </c>
      <c r="T523" s="1">
        <v>461</v>
      </c>
      <c r="U523" s="1">
        <v>465</v>
      </c>
      <c r="V523" s="1">
        <v>473</v>
      </c>
      <c r="W523" s="1">
        <v>488</v>
      </c>
      <c r="X523" s="1">
        <v>495</v>
      </c>
      <c r="Y523" s="1">
        <v>502</v>
      </c>
      <c r="Z523">
        <v>511</v>
      </c>
    </row>
    <row r="524" spans="1:26" x14ac:dyDescent="0.3">
      <c r="A524" t="s">
        <v>64</v>
      </c>
      <c r="B524" s="1">
        <v>13012</v>
      </c>
      <c r="C524" s="1" t="str">
        <f>VLOOKUP($B524,'NIS NAAM GEMEENTE'!$A$2:$B$319, 2, FALSE)</f>
        <v>Herenthout</v>
      </c>
      <c r="D524" s="1">
        <v>830.77</v>
      </c>
      <c r="E524" s="1">
        <v>856.45</v>
      </c>
      <c r="F524" s="1">
        <v>848.77</v>
      </c>
      <c r="G524" s="1">
        <v>889.33999999999992</v>
      </c>
      <c r="H524" s="1">
        <v>907.96</v>
      </c>
      <c r="I524" s="1">
        <v>897.66000000000008</v>
      </c>
      <c r="J524" s="1">
        <v>889.47</v>
      </c>
      <c r="K524" s="1">
        <v>914.96</v>
      </c>
      <c r="L524" s="1">
        <v>900.12</v>
      </c>
      <c r="M524" s="1">
        <v>891.85</v>
      </c>
      <c r="N524" s="1">
        <v>885.42000000000007</v>
      </c>
      <c r="O524" s="1">
        <v>859.91807121661714</v>
      </c>
      <c r="P524" s="1">
        <v>836.79459940652816</v>
      </c>
      <c r="Q524" s="1">
        <v>822.52320474777446</v>
      </c>
      <c r="R524" s="1">
        <v>825.3875074183976</v>
      </c>
      <c r="S524" s="1">
        <v>836.99264094955493</v>
      </c>
      <c r="T524" s="1">
        <v>847.47430267062316</v>
      </c>
      <c r="U524" s="1">
        <v>846.98041543026704</v>
      </c>
      <c r="V524" s="1">
        <v>851.61</v>
      </c>
      <c r="W524" s="1">
        <v>860.99264094955493</v>
      </c>
      <c r="X524" s="1">
        <v>860.12833827893178</v>
      </c>
      <c r="Y524" s="1">
        <v>869.37528189910972</v>
      </c>
      <c r="Z524" s="1">
        <v>878.37528189910972</v>
      </c>
    </row>
    <row r="525" spans="1:26" x14ac:dyDescent="0.3">
      <c r="A525" t="s">
        <v>65</v>
      </c>
      <c r="B525">
        <v>13012</v>
      </c>
      <c r="C525" s="1" t="str">
        <f>VLOOKUP($B525,'NIS NAAM GEMEENTE'!$A$2:$B$319, 2, FALSE)</f>
        <v>Herenthout</v>
      </c>
      <c r="D525" s="1">
        <v>1100</v>
      </c>
      <c r="E525" s="1">
        <v>1100</v>
      </c>
      <c r="F525" s="1">
        <v>1100</v>
      </c>
      <c r="G525" s="1">
        <v>1100</v>
      </c>
      <c r="H525" s="1">
        <v>1100</v>
      </c>
      <c r="I525" s="1">
        <v>1100</v>
      </c>
      <c r="J525" s="1">
        <v>1100</v>
      </c>
      <c r="K525" s="1">
        <v>1100</v>
      </c>
      <c r="L525" s="1">
        <v>1100</v>
      </c>
      <c r="M525" s="1">
        <v>1100</v>
      </c>
      <c r="N525" s="1">
        <v>1100</v>
      </c>
      <c r="O525" s="1">
        <v>1100</v>
      </c>
      <c r="P525" s="1">
        <v>1100</v>
      </c>
      <c r="Q525" s="1">
        <v>1100</v>
      </c>
      <c r="R525" s="1">
        <v>1100</v>
      </c>
      <c r="S525" s="1">
        <v>1100</v>
      </c>
      <c r="T525" s="1">
        <v>1100</v>
      </c>
      <c r="U525" s="1">
        <v>1100</v>
      </c>
      <c r="V525" s="1">
        <v>1100</v>
      </c>
      <c r="W525" s="1">
        <v>1100</v>
      </c>
      <c r="X525" s="1">
        <v>1100</v>
      </c>
      <c r="Y525" s="1">
        <v>1100</v>
      </c>
      <c r="Z525" s="1">
        <v>1100</v>
      </c>
    </row>
    <row r="526" spans="1:26" x14ac:dyDescent="0.3">
      <c r="A526" t="s">
        <v>66</v>
      </c>
      <c r="B526">
        <v>13012</v>
      </c>
      <c r="C526" s="1" t="str">
        <f>VLOOKUP($B526,'NIS NAAM GEMEENTE'!$A$2:$B$319, 2, FALSE)</f>
        <v>Herenthout</v>
      </c>
      <c r="D526" s="1">
        <v>935</v>
      </c>
      <c r="E526" s="1">
        <v>935</v>
      </c>
      <c r="F526" s="1">
        <v>935</v>
      </c>
      <c r="G526" s="1">
        <v>935</v>
      </c>
      <c r="H526" s="1">
        <v>935</v>
      </c>
      <c r="I526" s="1">
        <v>935</v>
      </c>
      <c r="J526" s="1">
        <v>935</v>
      </c>
      <c r="K526" s="1">
        <v>935</v>
      </c>
      <c r="L526" s="1">
        <v>935</v>
      </c>
      <c r="M526" s="1">
        <v>935</v>
      </c>
      <c r="N526" s="1">
        <v>935</v>
      </c>
      <c r="O526" s="1">
        <v>935</v>
      </c>
      <c r="P526" s="1">
        <v>935</v>
      </c>
      <c r="Q526" s="1">
        <v>935</v>
      </c>
      <c r="R526" s="1">
        <v>935</v>
      </c>
      <c r="S526" s="1">
        <v>935</v>
      </c>
      <c r="T526" s="1">
        <v>935</v>
      </c>
      <c r="U526" s="1">
        <v>935</v>
      </c>
      <c r="V526" s="1">
        <v>935</v>
      </c>
      <c r="W526" s="1">
        <v>935</v>
      </c>
      <c r="X526" s="1">
        <v>935</v>
      </c>
      <c r="Y526" s="1">
        <v>935</v>
      </c>
      <c r="Z526" s="1">
        <v>935</v>
      </c>
    </row>
    <row r="527" spans="1:26" x14ac:dyDescent="0.3">
      <c r="A527" t="s">
        <v>62</v>
      </c>
      <c r="B527" s="1">
        <v>71024</v>
      </c>
      <c r="C527" s="1" t="str">
        <f>VLOOKUP($B527,'NIS NAAM GEMEENTE'!$A$2:$B$319, 2, FALSE)</f>
        <v>Herk-de-Stad</v>
      </c>
      <c r="D527" s="1">
        <v>536.66999999999996</v>
      </c>
      <c r="E527" s="1">
        <v>537.48</v>
      </c>
      <c r="F527" s="1">
        <v>554.78</v>
      </c>
      <c r="G527" s="1">
        <v>530.02</v>
      </c>
      <c r="H527" s="1">
        <v>518.94000000000005</v>
      </c>
      <c r="I527" s="1">
        <v>508.56</v>
      </c>
      <c r="J527" s="1">
        <v>521.75</v>
      </c>
      <c r="K527" s="1">
        <v>519.21</v>
      </c>
      <c r="L527" s="1">
        <v>520.29</v>
      </c>
      <c r="M527" s="1">
        <v>512.37</v>
      </c>
      <c r="N527" s="1">
        <v>468.15</v>
      </c>
      <c r="O527" s="1">
        <v>460.02335025380711</v>
      </c>
      <c r="P527" s="1">
        <v>463.35685279187817</v>
      </c>
      <c r="Q527" s="1">
        <v>453.35634517766499</v>
      </c>
      <c r="R527" s="1">
        <v>454.46751269035531</v>
      </c>
      <c r="S527" s="1">
        <v>458.91218274111674</v>
      </c>
      <c r="T527" s="1">
        <v>447.80050761421319</v>
      </c>
      <c r="U527" s="1">
        <v>442.24467005076144</v>
      </c>
      <c r="V527" s="1">
        <v>437.8</v>
      </c>
      <c r="W527" s="1">
        <v>442.24467005076144</v>
      </c>
      <c r="X527" s="1">
        <v>445.5781725888325</v>
      </c>
      <c r="Y527" s="1">
        <v>442.24467005076144</v>
      </c>
      <c r="Z527" s="1">
        <v>442.24467005076144</v>
      </c>
    </row>
    <row r="528" spans="1:26" x14ac:dyDescent="0.3">
      <c r="A528" t="s">
        <v>63</v>
      </c>
      <c r="B528" s="1">
        <v>71024</v>
      </c>
      <c r="C528" s="1" t="str">
        <f>VLOOKUP($B528,'NIS NAAM GEMEENTE'!$A$2:$B$319, 2, FALSE)</f>
        <v>Herk-de-Stad</v>
      </c>
      <c r="D528" s="1">
        <v>674</v>
      </c>
      <c r="E528" s="1">
        <v>680</v>
      </c>
      <c r="F528" s="1">
        <v>697</v>
      </c>
      <c r="G528" s="1">
        <v>707</v>
      </c>
      <c r="H528" s="1">
        <v>746</v>
      </c>
      <c r="I528" s="1">
        <v>764</v>
      </c>
      <c r="J528" s="1">
        <v>784</v>
      </c>
      <c r="K528" s="1">
        <v>801</v>
      </c>
      <c r="L528" s="1">
        <v>799</v>
      </c>
      <c r="M528" s="1">
        <v>797</v>
      </c>
      <c r="N528" s="1">
        <v>789</v>
      </c>
      <c r="O528" s="1">
        <v>788</v>
      </c>
      <c r="P528" s="1">
        <v>777</v>
      </c>
      <c r="Q528" s="1">
        <v>779</v>
      </c>
      <c r="R528" s="1">
        <v>771</v>
      </c>
      <c r="S528" s="1">
        <v>755</v>
      </c>
      <c r="T528" s="1">
        <v>743</v>
      </c>
      <c r="U528" s="1">
        <v>733</v>
      </c>
      <c r="V528" s="1">
        <v>736</v>
      </c>
      <c r="W528" s="1">
        <v>718</v>
      </c>
      <c r="X528" s="1">
        <v>713</v>
      </c>
      <c r="Y528" s="1">
        <v>714</v>
      </c>
      <c r="Z528">
        <v>707</v>
      </c>
    </row>
    <row r="529" spans="1:26" x14ac:dyDescent="0.3">
      <c r="A529" t="s">
        <v>64</v>
      </c>
      <c r="B529" s="1">
        <v>71024</v>
      </c>
      <c r="C529" s="1" t="str">
        <f>VLOOKUP($B529,'NIS NAAM GEMEENTE'!$A$2:$B$319, 2, FALSE)</f>
        <v>Herk-de-Stad</v>
      </c>
      <c r="D529" s="1">
        <v>1210.67</v>
      </c>
      <c r="E529" s="1">
        <v>1217.48</v>
      </c>
      <c r="F529" s="1">
        <v>1251.78</v>
      </c>
      <c r="G529" s="1">
        <v>1237.02</v>
      </c>
      <c r="H529" s="1">
        <v>1264.94</v>
      </c>
      <c r="I529" s="1">
        <v>1272.56</v>
      </c>
      <c r="J529" s="1">
        <v>1305.75</v>
      </c>
      <c r="K529" s="1">
        <v>1320.21</v>
      </c>
      <c r="L529" s="1">
        <v>1319.29</v>
      </c>
      <c r="M529" s="1">
        <v>1309.3699999999999</v>
      </c>
      <c r="N529" s="1">
        <v>1257.1500000000001</v>
      </c>
      <c r="O529" s="1">
        <v>1248.0233502538072</v>
      </c>
      <c r="P529" s="1">
        <v>1240.3568527918783</v>
      </c>
      <c r="Q529" s="1">
        <v>1232.3563451776649</v>
      </c>
      <c r="R529" s="1">
        <v>1225.4675126903553</v>
      </c>
      <c r="S529" s="1">
        <v>1213.9121827411168</v>
      </c>
      <c r="T529" s="1">
        <v>1190.8005076142131</v>
      </c>
      <c r="U529" s="1">
        <v>1175.2446700507614</v>
      </c>
      <c r="V529" s="1">
        <v>1173.8</v>
      </c>
      <c r="W529" s="1">
        <v>1160.2446700507614</v>
      </c>
      <c r="X529" s="1">
        <v>1158.5781725888326</v>
      </c>
      <c r="Y529" s="1">
        <v>1156.2446700507614</v>
      </c>
      <c r="Z529" s="1">
        <v>1149.2446700507614</v>
      </c>
    </row>
    <row r="530" spans="1:26" x14ac:dyDescent="0.3">
      <c r="A530" t="s">
        <v>65</v>
      </c>
      <c r="B530">
        <v>71024</v>
      </c>
      <c r="C530" s="1" t="str">
        <f>VLOOKUP($B530,'NIS NAAM GEMEENTE'!$A$2:$B$319, 2, FALSE)</f>
        <v>Herk-de-Stad</v>
      </c>
      <c r="D530" s="1">
        <v>1582.3529411764707</v>
      </c>
      <c r="E530" s="1">
        <v>1582.3529411764707</v>
      </c>
      <c r="F530" s="1">
        <v>1582.3529411764707</v>
      </c>
      <c r="G530" s="1">
        <v>1582.3529411764707</v>
      </c>
      <c r="H530" s="1">
        <v>1582.3529411764707</v>
      </c>
      <c r="I530" s="1">
        <v>1582.3529411764707</v>
      </c>
      <c r="J530" s="1">
        <v>1582.3529411764707</v>
      </c>
      <c r="K530" s="1">
        <v>1582.3529411764707</v>
      </c>
      <c r="L530" s="1">
        <v>1582.3529411764707</v>
      </c>
      <c r="M530" s="1">
        <v>1582.3529411764707</v>
      </c>
      <c r="N530" s="1">
        <v>1582.3529411764707</v>
      </c>
      <c r="O530" s="1">
        <v>1582.3529411764707</v>
      </c>
      <c r="P530" s="1">
        <v>1582.3529411764707</v>
      </c>
      <c r="Q530" s="1">
        <v>1582.3529411764707</v>
      </c>
      <c r="R530" s="1">
        <v>1582.3529411764707</v>
      </c>
      <c r="S530" s="1">
        <v>1582.3529411764707</v>
      </c>
      <c r="T530" s="1">
        <v>1582.3529411764707</v>
      </c>
      <c r="U530" s="1">
        <v>1582.3529411764707</v>
      </c>
      <c r="V530" s="1">
        <v>1582.3529411764707</v>
      </c>
      <c r="W530" s="1">
        <v>1582.3529411764707</v>
      </c>
      <c r="X530" s="1">
        <v>1582.3529411764707</v>
      </c>
      <c r="Y530" s="1">
        <v>1582.35294117647</v>
      </c>
      <c r="Z530" s="1">
        <v>1582.35294117647</v>
      </c>
    </row>
    <row r="531" spans="1:26" x14ac:dyDescent="0.3">
      <c r="A531" t="s">
        <v>66</v>
      </c>
      <c r="B531">
        <v>71024</v>
      </c>
      <c r="C531" s="1" t="str">
        <f>VLOOKUP($B531,'NIS NAAM GEMEENTE'!$A$2:$B$319, 2, FALSE)</f>
        <v>Herk-de-Stad</v>
      </c>
      <c r="D531" s="1">
        <v>1345</v>
      </c>
      <c r="E531" s="1">
        <v>1345</v>
      </c>
      <c r="F531" s="1">
        <v>1345</v>
      </c>
      <c r="G531" s="1">
        <v>1345</v>
      </c>
      <c r="H531" s="1">
        <v>1345</v>
      </c>
      <c r="I531" s="1">
        <v>1345</v>
      </c>
      <c r="J531" s="1">
        <v>1345</v>
      </c>
      <c r="K531" s="1">
        <v>1345</v>
      </c>
      <c r="L531" s="1">
        <v>1345</v>
      </c>
      <c r="M531" s="1">
        <v>1345</v>
      </c>
      <c r="N531" s="1">
        <v>1345</v>
      </c>
      <c r="O531" s="1">
        <v>1345</v>
      </c>
      <c r="P531" s="1">
        <v>1345</v>
      </c>
      <c r="Q531" s="1">
        <v>1345</v>
      </c>
      <c r="R531" s="1">
        <v>1345</v>
      </c>
      <c r="S531" s="1">
        <v>1345</v>
      </c>
      <c r="T531" s="1">
        <v>1345</v>
      </c>
      <c r="U531" s="1">
        <v>1345</v>
      </c>
      <c r="V531" s="1">
        <v>1345</v>
      </c>
      <c r="W531" s="1">
        <v>1345</v>
      </c>
      <c r="X531" s="1">
        <v>1345</v>
      </c>
      <c r="Y531" s="1">
        <v>1345</v>
      </c>
      <c r="Z531" s="1">
        <v>1345</v>
      </c>
    </row>
    <row r="532" spans="1:26" x14ac:dyDescent="0.3">
      <c r="A532" t="s">
        <v>62</v>
      </c>
      <c r="B532" s="1">
        <v>23032</v>
      </c>
      <c r="C532" s="1" t="str">
        <f>VLOOKUP($B532,'NIS NAAM GEMEENTE'!$A$2:$B$319, 2, FALSE)</f>
        <v>Herne</v>
      </c>
      <c r="D532" s="1">
        <v>300.93</v>
      </c>
      <c r="E532" s="1">
        <v>291.01</v>
      </c>
      <c r="F532" s="1">
        <v>260.89999999999998</v>
      </c>
      <c r="G532" s="1">
        <v>272.27999999999997</v>
      </c>
      <c r="H532" s="1">
        <v>272.01</v>
      </c>
      <c r="I532" s="1">
        <v>257.63</v>
      </c>
      <c r="J532" s="1">
        <v>258.89999999999998</v>
      </c>
      <c r="K532" s="1">
        <v>276.66000000000003</v>
      </c>
      <c r="L532" s="1">
        <v>291.12</v>
      </c>
      <c r="M532" s="1">
        <v>283.27999999999997</v>
      </c>
      <c r="N532" s="1">
        <v>295.23</v>
      </c>
      <c r="O532" s="1">
        <v>290.39725925925927</v>
      </c>
      <c r="P532" s="1">
        <v>292.68385185185184</v>
      </c>
      <c r="Q532" s="1">
        <v>310.97659259259257</v>
      </c>
      <c r="R532" s="1">
        <v>309.83329629629628</v>
      </c>
      <c r="S532" s="1">
        <v>307.54670370370371</v>
      </c>
      <c r="T532" s="1">
        <v>308.69</v>
      </c>
      <c r="U532" s="1">
        <v>306.40340740740743</v>
      </c>
      <c r="V532" s="1">
        <v>308.69</v>
      </c>
      <c r="W532" s="1">
        <v>312.11988888888891</v>
      </c>
      <c r="X532" s="1">
        <v>308.69</v>
      </c>
      <c r="Y532" s="1">
        <v>313.26318518518519</v>
      </c>
      <c r="Z532" s="1">
        <v>312.11988888888891</v>
      </c>
    </row>
    <row r="533" spans="1:26" x14ac:dyDescent="0.3">
      <c r="A533" t="s">
        <v>63</v>
      </c>
      <c r="B533" s="1">
        <v>23032</v>
      </c>
      <c r="C533" s="1" t="str">
        <f>VLOOKUP($B533,'NIS NAAM GEMEENTE'!$A$2:$B$319, 2, FALSE)</f>
        <v>Herne</v>
      </c>
      <c r="D533" s="1">
        <v>460</v>
      </c>
      <c r="E533" s="1">
        <v>450</v>
      </c>
      <c r="F533" s="1">
        <v>439</v>
      </c>
      <c r="G533" s="1">
        <v>443</v>
      </c>
      <c r="H533" s="1">
        <v>418</v>
      </c>
      <c r="I533" s="1">
        <v>413</v>
      </c>
      <c r="J533" s="1">
        <v>394</v>
      </c>
      <c r="K533" s="1">
        <v>410</v>
      </c>
      <c r="L533" s="1">
        <v>415</v>
      </c>
      <c r="M533" s="1">
        <v>409</v>
      </c>
      <c r="N533" s="1">
        <v>410</v>
      </c>
      <c r="O533" s="1">
        <v>421</v>
      </c>
      <c r="P533" s="1">
        <v>433</v>
      </c>
      <c r="Q533" s="1">
        <v>425</v>
      </c>
      <c r="R533" s="1">
        <v>434</v>
      </c>
      <c r="S533" s="1">
        <v>442</v>
      </c>
      <c r="T533" s="1">
        <v>445</v>
      </c>
      <c r="U533" s="1">
        <v>443</v>
      </c>
      <c r="V533" s="1">
        <v>440</v>
      </c>
      <c r="W533" s="1">
        <v>455</v>
      </c>
      <c r="X533" s="1">
        <v>459</v>
      </c>
      <c r="Y533" s="1">
        <v>454</v>
      </c>
      <c r="Z533">
        <v>456</v>
      </c>
    </row>
    <row r="534" spans="1:26" x14ac:dyDescent="0.3">
      <c r="A534" t="s">
        <v>64</v>
      </c>
      <c r="B534" s="1">
        <v>23032</v>
      </c>
      <c r="C534" s="1" t="str">
        <f>VLOOKUP($B534,'NIS NAAM GEMEENTE'!$A$2:$B$319, 2, FALSE)</f>
        <v>Herne</v>
      </c>
      <c r="D534" s="1">
        <v>760.93000000000006</v>
      </c>
      <c r="E534" s="1">
        <v>741.01</v>
      </c>
      <c r="F534" s="1">
        <v>699.9</v>
      </c>
      <c r="G534" s="1">
        <v>715.28</v>
      </c>
      <c r="H534" s="1">
        <v>690.01</v>
      </c>
      <c r="I534" s="1">
        <v>670.63</v>
      </c>
      <c r="J534" s="1">
        <v>652.9</v>
      </c>
      <c r="K534" s="1">
        <v>686.66000000000008</v>
      </c>
      <c r="L534" s="1">
        <v>706.12</v>
      </c>
      <c r="M534" s="1">
        <v>692.28</v>
      </c>
      <c r="N534" s="1">
        <v>705.23</v>
      </c>
      <c r="O534" s="1">
        <v>711.39725925925927</v>
      </c>
      <c r="P534" s="1">
        <v>725.68385185185184</v>
      </c>
      <c r="Q534" s="1">
        <v>735.97659259259262</v>
      </c>
      <c r="R534" s="1">
        <v>743.83329629629634</v>
      </c>
      <c r="S534" s="1">
        <v>749.54670370370377</v>
      </c>
      <c r="T534" s="1">
        <v>753.69</v>
      </c>
      <c r="U534" s="1">
        <v>749.40340740740749</v>
      </c>
      <c r="V534" s="1">
        <v>748.69</v>
      </c>
      <c r="W534" s="1">
        <v>767.11988888888891</v>
      </c>
      <c r="X534" s="1">
        <v>767.69</v>
      </c>
      <c r="Y534" s="1">
        <v>767.26318518518519</v>
      </c>
      <c r="Z534" s="1">
        <v>768.11988888888891</v>
      </c>
    </row>
    <row r="535" spans="1:26" x14ac:dyDescent="0.3">
      <c r="A535" t="s">
        <v>65</v>
      </c>
      <c r="B535">
        <v>23032</v>
      </c>
      <c r="C535" s="1" t="str">
        <f>VLOOKUP($B535,'NIS NAAM GEMEENTE'!$A$2:$B$319, 2, FALSE)</f>
        <v>Herne</v>
      </c>
      <c r="D535" s="1">
        <v>868.23529411764707</v>
      </c>
      <c r="E535" s="1">
        <v>868.23529411764707</v>
      </c>
      <c r="F535" s="1">
        <v>868.23529411764707</v>
      </c>
      <c r="G535" s="1">
        <v>868.23529411764707</v>
      </c>
      <c r="H535" s="1">
        <v>868.23529411764707</v>
      </c>
      <c r="I535" s="1">
        <v>868.23529411764707</v>
      </c>
      <c r="J535" s="1">
        <v>868.23529411764707</v>
      </c>
      <c r="K535" s="1">
        <v>868.23529411764707</v>
      </c>
      <c r="L535" s="1">
        <v>868.23529411764707</v>
      </c>
      <c r="M535" s="1">
        <v>868.23529411764707</v>
      </c>
      <c r="N535" s="1">
        <v>868.23529411764707</v>
      </c>
      <c r="O535" s="1">
        <v>868.23529411764707</v>
      </c>
      <c r="P535" s="1">
        <v>868.23529411764707</v>
      </c>
      <c r="Q535" s="1">
        <v>868.23529411764707</v>
      </c>
      <c r="R535" s="1">
        <v>868.23529411764707</v>
      </c>
      <c r="S535" s="1">
        <v>868.23529411764707</v>
      </c>
      <c r="T535" s="1">
        <v>868.23529411764707</v>
      </c>
      <c r="U535" s="1">
        <v>868.23529411764707</v>
      </c>
      <c r="V535" s="1">
        <v>868.23529411764707</v>
      </c>
      <c r="W535" s="1">
        <v>868.23529411764707</v>
      </c>
      <c r="X535" s="1">
        <v>868.23529411764707</v>
      </c>
      <c r="Y535" s="1">
        <v>868.23529411764696</v>
      </c>
      <c r="Z535" s="1">
        <v>868.23529411764696</v>
      </c>
    </row>
    <row r="536" spans="1:26" x14ac:dyDescent="0.3">
      <c r="A536" t="s">
        <v>66</v>
      </c>
      <c r="B536">
        <v>23032</v>
      </c>
      <c r="C536" s="1" t="str">
        <f>VLOOKUP($B536,'NIS NAAM GEMEENTE'!$A$2:$B$319, 2, FALSE)</f>
        <v>Herne</v>
      </c>
      <c r="D536" s="1">
        <v>738</v>
      </c>
      <c r="E536" s="1">
        <v>738</v>
      </c>
      <c r="F536" s="1">
        <v>738</v>
      </c>
      <c r="G536" s="1">
        <v>738</v>
      </c>
      <c r="H536" s="1">
        <v>738</v>
      </c>
      <c r="I536" s="1">
        <v>738</v>
      </c>
      <c r="J536" s="1">
        <v>738</v>
      </c>
      <c r="K536" s="1">
        <v>738</v>
      </c>
      <c r="L536" s="1">
        <v>738</v>
      </c>
      <c r="M536" s="1">
        <v>738</v>
      </c>
      <c r="N536" s="1">
        <v>738</v>
      </c>
      <c r="O536" s="1">
        <v>738</v>
      </c>
      <c r="P536" s="1">
        <v>738</v>
      </c>
      <c r="Q536" s="1">
        <v>738</v>
      </c>
      <c r="R536" s="1">
        <v>738</v>
      </c>
      <c r="S536" s="1">
        <v>738</v>
      </c>
      <c r="T536" s="1">
        <v>738</v>
      </c>
      <c r="U536" s="1">
        <v>738</v>
      </c>
      <c r="V536" s="1">
        <v>738</v>
      </c>
      <c r="W536" s="1">
        <v>738</v>
      </c>
      <c r="X536" s="1">
        <v>738</v>
      </c>
      <c r="Y536" s="1">
        <v>738</v>
      </c>
      <c r="Z536" s="1">
        <v>738</v>
      </c>
    </row>
    <row r="537" spans="1:26" x14ac:dyDescent="0.3">
      <c r="A537" t="s">
        <v>62</v>
      </c>
      <c r="B537" s="1">
        <v>13013</v>
      </c>
      <c r="C537" s="1" t="str">
        <f>VLOOKUP($B537,'NIS NAAM GEMEENTE'!$A$2:$B$319, 2, FALSE)</f>
        <v>Herselt</v>
      </c>
      <c r="D537" s="1">
        <v>461.48</v>
      </c>
      <c r="E537" s="1">
        <v>512.32000000000005</v>
      </c>
      <c r="F537" s="1">
        <v>505.94</v>
      </c>
      <c r="G537" s="1">
        <v>493.83</v>
      </c>
      <c r="H537" s="1">
        <v>486.56</v>
      </c>
      <c r="I537" s="1">
        <v>468.90999999999997</v>
      </c>
      <c r="J537" s="1">
        <v>473.83</v>
      </c>
      <c r="K537" s="1">
        <v>476.8</v>
      </c>
      <c r="L537" s="1">
        <v>452.77</v>
      </c>
      <c r="M537" s="1">
        <v>434.88</v>
      </c>
      <c r="N537" s="1">
        <v>379.23</v>
      </c>
      <c r="O537" s="1">
        <v>364.35575091575095</v>
      </c>
      <c r="P537" s="1">
        <v>344.23794871794871</v>
      </c>
      <c r="Q537" s="1">
        <v>329.70842490842489</v>
      </c>
      <c r="R537" s="1">
        <v>315.17890109890112</v>
      </c>
      <c r="S537" s="1">
        <v>309.59062271062271</v>
      </c>
      <c r="T537" s="1">
        <v>299.53172161172159</v>
      </c>
      <c r="U537" s="1">
        <v>305.12</v>
      </c>
      <c r="V537" s="1">
        <v>305.12</v>
      </c>
      <c r="W537" s="1">
        <v>316.29655677655677</v>
      </c>
      <c r="X537" s="1">
        <v>323.00249084249083</v>
      </c>
      <c r="Y537" s="1">
        <v>321.88483516483518</v>
      </c>
      <c r="Z537" s="1">
        <v>319.64952380952383</v>
      </c>
    </row>
    <row r="538" spans="1:26" x14ac:dyDescent="0.3">
      <c r="A538" t="s">
        <v>63</v>
      </c>
      <c r="B538" s="1">
        <v>13013</v>
      </c>
      <c r="C538" s="1" t="str">
        <f>VLOOKUP($B538,'NIS NAAM GEMEENTE'!$A$2:$B$319, 2, FALSE)</f>
        <v>Herselt</v>
      </c>
      <c r="D538" s="1">
        <v>611</v>
      </c>
      <c r="E538" s="1">
        <v>597</v>
      </c>
      <c r="F538" s="1">
        <v>620</v>
      </c>
      <c r="G538" s="1">
        <v>605</v>
      </c>
      <c r="H538" s="1">
        <v>655</v>
      </c>
      <c r="I538" s="1">
        <v>675</v>
      </c>
      <c r="J538" s="1">
        <v>679</v>
      </c>
      <c r="K538" s="1">
        <v>715</v>
      </c>
      <c r="L538" s="1">
        <v>709</v>
      </c>
      <c r="M538" s="1">
        <v>714</v>
      </c>
      <c r="N538" s="1">
        <v>722</v>
      </c>
      <c r="O538" s="1">
        <v>697</v>
      </c>
      <c r="P538" s="1">
        <v>675</v>
      </c>
      <c r="Q538" s="1">
        <v>642</v>
      </c>
      <c r="R538" s="1">
        <v>619</v>
      </c>
      <c r="S538" s="1">
        <v>576</v>
      </c>
      <c r="T538" s="1">
        <v>532</v>
      </c>
      <c r="U538" s="1">
        <v>508</v>
      </c>
      <c r="V538" s="1">
        <v>493</v>
      </c>
      <c r="W538" s="1">
        <v>476</v>
      </c>
      <c r="X538" s="1">
        <v>465</v>
      </c>
      <c r="Y538" s="1">
        <v>462</v>
      </c>
      <c r="Z538">
        <v>460</v>
      </c>
    </row>
    <row r="539" spans="1:26" x14ac:dyDescent="0.3">
      <c r="A539" t="s">
        <v>64</v>
      </c>
      <c r="B539" s="1">
        <v>13013</v>
      </c>
      <c r="C539" s="1" t="str">
        <f>VLOOKUP($B539,'NIS NAAM GEMEENTE'!$A$2:$B$319, 2, FALSE)</f>
        <v>Herselt</v>
      </c>
      <c r="D539" s="1">
        <v>1072.48</v>
      </c>
      <c r="E539" s="1">
        <v>1109.3200000000002</v>
      </c>
      <c r="F539" s="1">
        <v>1125.94</v>
      </c>
      <c r="G539" s="1">
        <v>1098.83</v>
      </c>
      <c r="H539" s="1">
        <v>1141.56</v>
      </c>
      <c r="I539" s="1">
        <v>1143.9099999999999</v>
      </c>
      <c r="J539" s="1">
        <v>1152.83</v>
      </c>
      <c r="K539" s="1">
        <v>1191.8</v>
      </c>
      <c r="L539" s="1">
        <v>1161.77</v>
      </c>
      <c r="M539" s="1">
        <v>1148.8800000000001</v>
      </c>
      <c r="N539" s="1">
        <v>1101.23</v>
      </c>
      <c r="O539" s="1">
        <v>1061.3557509157508</v>
      </c>
      <c r="P539" s="1">
        <v>1019.2379487179487</v>
      </c>
      <c r="Q539" s="1">
        <v>971.70842490842483</v>
      </c>
      <c r="R539" s="1">
        <v>934.17890109890118</v>
      </c>
      <c r="S539" s="1">
        <v>885.59062271062271</v>
      </c>
      <c r="T539" s="1">
        <v>831.53172161172165</v>
      </c>
      <c r="U539" s="1">
        <v>813.12</v>
      </c>
      <c r="V539" s="1">
        <v>798.12</v>
      </c>
      <c r="W539" s="1">
        <v>792.29655677655683</v>
      </c>
      <c r="X539" s="1">
        <v>788.00249084249083</v>
      </c>
      <c r="Y539" s="1">
        <v>783.88483516483518</v>
      </c>
      <c r="Z539" s="1">
        <v>779.64952380952377</v>
      </c>
    </row>
    <row r="540" spans="1:26" x14ac:dyDescent="0.3">
      <c r="A540" t="s">
        <v>65</v>
      </c>
      <c r="B540">
        <v>13013</v>
      </c>
      <c r="C540" s="1" t="str">
        <f>VLOOKUP($B540,'NIS NAAM GEMEENTE'!$A$2:$B$319, 2, FALSE)</f>
        <v>Herselt</v>
      </c>
      <c r="D540" s="1">
        <v>1587</v>
      </c>
      <c r="E540" s="1">
        <v>1587</v>
      </c>
      <c r="F540" s="1">
        <v>1587</v>
      </c>
      <c r="G540" s="1">
        <v>1587</v>
      </c>
      <c r="H540" s="1">
        <v>1587</v>
      </c>
      <c r="I540" s="1">
        <v>1587</v>
      </c>
      <c r="J540" s="1">
        <v>1587</v>
      </c>
      <c r="K540" s="1">
        <v>1587</v>
      </c>
      <c r="L540" s="1">
        <v>1587</v>
      </c>
      <c r="M540" s="1">
        <v>1587</v>
      </c>
      <c r="N540" s="1">
        <v>1587</v>
      </c>
      <c r="O540" s="1">
        <v>1587</v>
      </c>
      <c r="P540" s="1">
        <v>1587</v>
      </c>
      <c r="Q540" s="1">
        <v>1587</v>
      </c>
      <c r="R540" s="1">
        <v>1587</v>
      </c>
      <c r="S540" s="1">
        <v>1587</v>
      </c>
      <c r="T540" s="1">
        <v>1587</v>
      </c>
      <c r="U540" s="1">
        <v>1587</v>
      </c>
      <c r="V540" s="1">
        <v>1587</v>
      </c>
      <c r="W540" s="1">
        <v>1587</v>
      </c>
      <c r="X540" s="1">
        <v>1587</v>
      </c>
      <c r="Y540" s="1">
        <v>1587</v>
      </c>
      <c r="Z540" s="1">
        <v>1587</v>
      </c>
    </row>
    <row r="541" spans="1:26" x14ac:dyDescent="0.3">
      <c r="A541" t="s">
        <v>66</v>
      </c>
      <c r="B541">
        <v>13013</v>
      </c>
      <c r="C541" s="1" t="str">
        <f>VLOOKUP($B541,'NIS NAAM GEMEENTE'!$A$2:$B$319, 2, FALSE)</f>
        <v>Herselt</v>
      </c>
      <c r="D541" s="1">
        <v>1348.9499999999998</v>
      </c>
      <c r="E541" s="1">
        <v>1348.9499999999998</v>
      </c>
      <c r="F541" s="1">
        <v>1348.9499999999998</v>
      </c>
      <c r="G541" s="1">
        <v>1348.9499999999998</v>
      </c>
      <c r="H541" s="1">
        <v>1348.9499999999998</v>
      </c>
      <c r="I541" s="1">
        <v>1348.9499999999998</v>
      </c>
      <c r="J541" s="1">
        <v>1348.9499999999998</v>
      </c>
      <c r="K541" s="1">
        <v>1348.9499999999998</v>
      </c>
      <c r="L541" s="1">
        <v>1348.9499999999998</v>
      </c>
      <c r="M541" s="1">
        <v>1348.9499999999998</v>
      </c>
      <c r="N541" s="1">
        <v>1348.9499999999998</v>
      </c>
      <c r="O541" s="1">
        <v>1348.9499999999998</v>
      </c>
      <c r="P541" s="1">
        <v>1348.9499999999998</v>
      </c>
      <c r="Q541" s="1">
        <v>1348.9499999999998</v>
      </c>
      <c r="R541" s="1">
        <v>1348.9499999999998</v>
      </c>
      <c r="S541" s="1">
        <v>1348.9499999999998</v>
      </c>
      <c r="T541" s="1">
        <v>1348.9499999999998</v>
      </c>
      <c r="U541" s="1">
        <v>1348.9499999999998</v>
      </c>
      <c r="V541" s="1">
        <v>1348.9499999999998</v>
      </c>
      <c r="W541" s="1">
        <v>1348.9499999999998</v>
      </c>
      <c r="X541" s="1">
        <v>1348.9499999999998</v>
      </c>
      <c r="Y541" s="1">
        <v>1348.9499999999998</v>
      </c>
      <c r="Z541" s="1">
        <v>1348.9499999999998</v>
      </c>
    </row>
    <row r="542" spans="1:26" x14ac:dyDescent="0.3">
      <c r="A542" t="s">
        <v>62</v>
      </c>
      <c r="B542" s="1">
        <v>41027</v>
      </c>
      <c r="C542" s="1" t="str">
        <f>VLOOKUP($B542,'NIS NAAM GEMEENTE'!$A$2:$B$319, 2, FALSE)</f>
        <v>Herzele</v>
      </c>
      <c r="D542" s="1">
        <v>693.43</v>
      </c>
      <c r="E542" s="1">
        <v>725.92</v>
      </c>
      <c r="F542" s="1">
        <v>697.78</v>
      </c>
      <c r="G542" s="1">
        <v>714.84</v>
      </c>
      <c r="H542" s="1">
        <v>738.38</v>
      </c>
      <c r="I542" s="1">
        <v>729.11</v>
      </c>
      <c r="J542" s="1">
        <v>724.03</v>
      </c>
      <c r="K542" s="1">
        <v>670.24</v>
      </c>
      <c r="L542" s="1">
        <v>678.62</v>
      </c>
      <c r="M542" s="1">
        <v>697.46</v>
      </c>
      <c r="N542" s="1">
        <v>690.73</v>
      </c>
      <c r="O542" s="1">
        <v>687.59934318555008</v>
      </c>
      <c r="P542" s="1">
        <v>677.52052545155993</v>
      </c>
      <c r="Q542" s="1">
        <v>677.52052545155993</v>
      </c>
      <c r="R542" s="1">
        <v>684.23973727422003</v>
      </c>
      <c r="S542" s="1">
        <v>693.19868637110017</v>
      </c>
      <c r="T542" s="1">
        <v>687.59934318555008</v>
      </c>
      <c r="U542" s="1">
        <v>686.47947454844007</v>
      </c>
      <c r="V542" s="1">
        <v>682</v>
      </c>
      <c r="W542" s="1">
        <v>670.80131362889983</v>
      </c>
      <c r="X542" s="1">
        <v>664.08210180623973</v>
      </c>
      <c r="Y542" s="1">
        <v>658.48275862068965</v>
      </c>
      <c r="Z542" s="1">
        <v>657.36288998357963</v>
      </c>
    </row>
    <row r="543" spans="1:26" x14ac:dyDescent="0.3">
      <c r="A543" t="s">
        <v>63</v>
      </c>
      <c r="B543" s="1">
        <v>41027</v>
      </c>
      <c r="C543" s="1" t="str">
        <f>VLOOKUP($B543,'NIS NAAM GEMEENTE'!$A$2:$B$319, 2, FALSE)</f>
        <v>Herzele</v>
      </c>
      <c r="D543" s="1">
        <v>905</v>
      </c>
      <c r="E543" s="1">
        <v>908</v>
      </c>
      <c r="F543" s="1">
        <v>920</v>
      </c>
      <c r="G543" s="1">
        <v>967</v>
      </c>
      <c r="H543" s="1">
        <v>967</v>
      </c>
      <c r="I543" s="1">
        <v>1040</v>
      </c>
      <c r="J543" s="1">
        <v>1072</v>
      </c>
      <c r="K543" s="1">
        <v>1111</v>
      </c>
      <c r="L543" s="1">
        <v>1122</v>
      </c>
      <c r="M543" s="1">
        <v>1079</v>
      </c>
      <c r="N543" s="1">
        <v>1102</v>
      </c>
      <c r="O543" s="1">
        <v>1089</v>
      </c>
      <c r="P543" s="1">
        <v>1091</v>
      </c>
      <c r="Q543" s="1">
        <v>1090</v>
      </c>
      <c r="R543" s="1">
        <v>1082</v>
      </c>
      <c r="S543" s="1">
        <v>1079</v>
      </c>
      <c r="T543" s="1">
        <v>1076</v>
      </c>
      <c r="U543" s="1">
        <v>1071</v>
      </c>
      <c r="V543" s="1">
        <v>1062</v>
      </c>
      <c r="W543" s="1">
        <v>1062</v>
      </c>
      <c r="X543" s="1">
        <v>1064</v>
      </c>
      <c r="Y543" s="1">
        <v>1071</v>
      </c>
      <c r="Z543">
        <v>1062</v>
      </c>
    </row>
    <row r="544" spans="1:26" x14ac:dyDescent="0.3">
      <c r="A544" t="s">
        <v>64</v>
      </c>
      <c r="B544" s="1">
        <v>41027</v>
      </c>
      <c r="C544" s="1" t="str">
        <f>VLOOKUP($B544,'NIS NAAM GEMEENTE'!$A$2:$B$319, 2, FALSE)</f>
        <v>Herzele</v>
      </c>
      <c r="D544" s="1">
        <v>1598.4299999999998</v>
      </c>
      <c r="E544" s="1">
        <v>1633.92</v>
      </c>
      <c r="F544" s="1">
        <v>1617.78</v>
      </c>
      <c r="G544" s="1">
        <v>1681.8400000000001</v>
      </c>
      <c r="H544" s="1">
        <v>1705.38</v>
      </c>
      <c r="I544" s="1">
        <v>1769.1100000000001</v>
      </c>
      <c r="J544" s="1">
        <v>1796.03</v>
      </c>
      <c r="K544" s="1">
        <v>1781.24</v>
      </c>
      <c r="L544" s="1">
        <v>1800.62</v>
      </c>
      <c r="M544" s="1">
        <v>1776.46</v>
      </c>
      <c r="N544" s="1">
        <v>1792.73</v>
      </c>
      <c r="O544" s="1">
        <v>1776.59934318555</v>
      </c>
      <c r="P544" s="1">
        <v>1768.5205254515599</v>
      </c>
      <c r="Q544" s="1">
        <v>1767.5205254515599</v>
      </c>
      <c r="R544" s="1">
        <v>1766.23973727422</v>
      </c>
      <c r="S544" s="1">
        <v>1772.1986863711002</v>
      </c>
      <c r="T544" s="1">
        <v>1763.59934318555</v>
      </c>
      <c r="U544" s="1">
        <v>1757.4794745484401</v>
      </c>
      <c r="V544" s="1">
        <v>1744</v>
      </c>
      <c r="W544" s="1">
        <v>1732.8013136288998</v>
      </c>
      <c r="X544" s="1">
        <v>1728.0821018062397</v>
      </c>
      <c r="Y544" s="1">
        <v>1729.4827586206898</v>
      </c>
      <c r="Z544" s="1">
        <v>1719.3628899835796</v>
      </c>
    </row>
    <row r="545" spans="1:26" x14ac:dyDescent="0.3">
      <c r="A545" t="s">
        <v>65</v>
      </c>
      <c r="B545">
        <v>41027</v>
      </c>
      <c r="C545" s="1" t="str">
        <f>VLOOKUP($B545,'NIS NAAM GEMEENTE'!$A$2:$B$319, 2, FALSE)</f>
        <v>Herzele</v>
      </c>
      <c r="D545" s="1">
        <v>2234.1176470588234</v>
      </c>
      <c r="E545" s="1">
        <v>2234.1176470588234</v>
      </c>
      <c r="F545" s="1">
        <v>2234.1176470588234</v>
      </c>
      <c r="G545" s="1">
        <v>2234.1176470588234</v>
      </c>
      <c r="H545" s="1">
        <v>2234.1176470588234</v>
      </c>
      <c r="I545" s="1">
        <v>2234.1176470588234</v>
      </c>
      <c r="J545" s="1">
        <v>2234.1176470588234</v>
      </c>
      <c r="K545" s="1">
        <v>2234.1176470588234</v>
      </c>
      <c r="L545" s="1">
        <v>2234.1176470588234</v>
      </c>
      <c r="M545" s="1">
        <v>2234.1176470588234</v>
      </c>
      <c r="N545" s="1">
        <v>2234.1176470588234</v>
      </c>
      <c r="O545" s="1">
        <v>2234.1176470588234</v>
      </c>
      <c r="P545" s="1">
        <v>2234.1176470588234</v>
      </c>
      <c r="Q545" s="1">
        <v>2234.1176470588234</v>
      </c>
      <c r="R545" s="1">
        <v>2234.1176470588234</v>
      </c>
      <c r="S545" s="1">
        <v>2234.1176470588234</v>
      </c>
      <c r="T545" s="1">
        <v>2234.1176470588234</v>
      </c>
      <c r="U545" s="1">
        <v>2234.1176470588234</v>
      </c>
      <c r="V545" s="1">
        <v>2234.1176470588234</v>
      </c>
      <c r="W545" s="1">
        <v>2234.1176470588234</v>
      </c>
      <c r="X545" s="1">
        <v>2234.1176470588234</v>
      </c>
      <c r="Y545" s="1">
        <v>2234.1176470588198</v>
      </c>
      <c r="Z545" s="1">
        <v>2234.1176470588198</v>
      </c>
    </row>
    <row r="546" spans="1:26" x14ac:dyDescent="0.3">
      <c r="A546" t="s">
        <v>66</v>
      </c>
      <c r="B546">
        <v>41027</v>
      </c>
      <c r="C546" s="1" t="str">
        <f>VLOOKUP($B546,'NIS NAAM GEMEENTE'!$A$2:$B$319, 2, FALSE)</f>
        <v>Herzele</v>
      </c>
      <c r="D546" s="1">
        <v>1899</v>
      </c>
      <c r="E546" s="1">
        <v>1899</v>
      </c>
      <c r="F546" s="1">
        <v>1899</v>
      </c>
      <c r="G546" s="1">
        <v>1899</v>
      </c>
      <c r="H546" s="1">
        <v>1899</v>
      </c>
      <c r="I546" s="1">
        <v>1899</v>
      </c>
      <c r="J546" s="1">
        <v>1899</v>
      </c>
      <c r="K546" s="1">
        <v>1899</v>
      </c>
      <c r="L546" s="1">
        <v>1899</v>
      </c>
      <c r="M546" s="1">
        <v>1899</v>
      </c>
      <c r="N546" s="1">
        <v>1899</v>
      </c>
      <c r="O546" s="1">
        <v>1899</v>
      </c>
      <c r="P546" s="1">
        <v>1899</v>
      </c>
      <c r="Q546" s="1">
        <v>1899</v>
      </c>
      <c r="R546" s="1">
        <v>1899</v>
      </c>
      <c r="S546" s="1">
        <v>1899</v>
      </c>
      <c r="T546" s="1">
        <v>1899</v>
      </c>
      <c r="U546" s="1">
        <v>1899</v>
      </c>
      <c r="V546" s="1">
        <v>1899</v>
      </c>
      <c r="W546" s="1">
        <v>1899</v>
      </c>
      <c r="X546" s="1">
        <v>1899</v>
      </c>
      <c r="Y546" s="1">
        <v>1899</v>
      </c>
      <c r="Z546" s="1">
        <v>1899</v>
      </c>
    </row>
    <row r="547" spans="1:26" x14ac:dyDescent="0.3">
      <c r="A547" t="s">
        <v>62</v>
      </c>
      <c r="B547" s="1">
        <v>71070</v>
      </c>
      <c r="C547" s="1" t="str">
        <f>VLOOKUP($B547,'NIS NAAM GEMEENTE'!$A$2:$B$319, 2, FALSE)</f>
        <v>Heusden-Zolder</v>
      </c>
      <c r="D547" s="1">
        <v>1325.59</v>
      </c>
      <c r="E547" s="1">
        <v>1373.68</v>
      </c>
      <c r="F547" s="1">
        <v>1386.08</v>
      </c>
      <c r="G547" s="1">
        <v>1398.54</v>
      </c>
      <c r="H547" s="1">
        <v>1462.98</v>
      </c>
      <c r="I547" s="1">
        <v>1472.76</v>
      </c>
      <c r="J547" s="1">
        <v>1447.27</v>
      </c>
      <c r="K547" s="1">
        <v>1400.59</v>
      </c>
      <c r="L547" s="1">
        <v>1328.4</v>
      </c>
      <c r="M547" s="1">
        <v>1320.32</v>
      </c>
      <c r="N547" s="1">
        <v>1355.8899999999999</v>
      </c>
      <c r="O547" s="1">
        <v>1360.5365387968614</v>
      </c>
      <c r="P547" s="1">
        <v>1386.0396687009591</v>
      </c>
      <c r="Q547" s="1">
        <v>1373.8425196163905</v>
      </c>
      <c r="R547" s="1">
        <v>1333.924577157803</v>
      </c>
      <c r="S547" s="1">
        <v>1322.8362598081953</v>
      </c>
      <c r="T547" s="1">
        <v>1291.7889712292938</v>
      </c>
      <c r="U547" s="1">
        <v>1275.1564952048823</v>
      </c>
      <c r="V547" s="1">
        <v>1271.83</v>
      </c>
      <c r="W547" s="1">
        <v>1277.3741586748038</v>
      </c>
      <c r="X547" s="1">
        <v>1298.4419616390585</v>
      </c>
      <c r="Y547" s="1">
        <v>1319.509764603313</v>
      </c>
      <c r="Z547" s="1">
        <v>1327.2715867480383</v>
      </c>
    </row>
    <row r="548" spans="1:26" x14ac:dyDescent="0.3">
      <c r="A548" t="s">
        <v>63</v>
      </c>
      <c r="B548" s="1">
        <v>71070</v>
      </c>
      <c r="C548" s="1" t="str">
        <f>VLOOKUP($B548,'NIS NAAM GEMEENTE'!$A$2:$B$319, 2, FALSE)</f>
        <v>Heusden-Zolder</v>
      </c>
      <c r="D548" s="1">
        <v>1899</v>
      </c>
      <c r="E548" s="1">
        <v>1916</v>
      </c>
      <c r="F548" s="1">
        <v>1937</v>
      </c>
      <c r="G548" s="1">
        <v>1967</v>
      </c>
      <c r="H548" s="1">
        <v>1984</v>
      </c>
      <c r="I548" s="1">
        <v>2042</v>
      </c>
      <c r="J548" s="1">
        <v>2095</v>
      </c>
      <c r="K548" s="1">
        <v>2125</v>
      </c>
      <c r="L548" s="1">
        <v>2152</v>
      </c>
      <c r="M548" s="1">
        <v>2183</v>
      </c>
      <c r="N548" s="1">
        <v>2166</v>
      </c>
      <c r="O548" s="1">
        <v>2151</v>
      </c>
      <c r="P548" s="1">
        <v>2131</v>
      </c>
      <c r="Q548" s="1">
        <v>2105</v>
      </c>
      <c r="R548" s="1">
        <v>2093</v>
      </c>
      <c r="S548" s="1">
        <v>2067</v>
      </c>
      <c r="T548" s="1">
        <v>2084</v>
      </c>
      <c r="U548" s="1">
        <v>2080</v>
      </c>
      <c r="V548" s="1">
        <v>2076</v>
      </c>
      <c r="W548" s="1">
        <v>2055</v>
      </c>
      <c r="X548" s="1">
        <v>2015</v>
      </c>
      <c r="Y548" s="1">
        <v>1992</v>
      </c>
      <c r="Z548">
        <v>1969</v>
      </c>
    </row>
    <row r="549" spans="1:26" x14ac:dyDescent="0.3">
      <c r="A549" t="s">
        <v>64</v>
      </c>
      <c r="B549" s="1">
        <v>71070</v>
      </c>
      <c r="C549" s="1" t="str">
        <f>VLOOKUP($B549,'NIS NAAM GEMEENTE'!$A$2:$B$319, 2, FALSE)</f>
        <v>Heusden-Zolder</v>
      </c>
      <c r="D549" s="1">
        <v>3224.59</v>
      </c>
      <c r="E549" s="1">
        <v>3289.6800000000003</v>
      </c>
      <c r="F549" s="1">
        <v>3323.08</v>
      </c>
      <c r="G549" s="1">
        <v>3365.54</v>
      </c>
      <c r="H549" s="1">
        <v>3446.98</v>
      </c>
      <c r="I549" s="1">
        <v>3514.76</v>
      </c>
      <c r="J549" s="1">
        <v>3542.27</v>
      </c>
      <c r="K549" s="1">
        <v>3525.59</v>
      </c>
      <c r="L549" s="1">
        <v>3480.4</v>
      </c>
      <c r="M549" s="1">
        <v>3503.3199999999997</v>
      </c>
      <c r="N549" s="1">
        <v>3521.89</v>
      </c>
      <c r="O549" s="1">
        <v>3511.5365387968614</v>
      </c>
      <c r="P549" s="1">
        <v>3517.0396687009588</v>
      </c>
      <c r="Q549" s="1">
        <v>3478.8425196163907</v>
      </c>
      <c r="R549" s="1">
        <v>3426.924577157803</v>
      </c>
      <c r="S549" s="1">
        <v>3389.8362598081953</v>
      </c>
      <c r="T549" s="1">
        <v>3375.7889712292936</v>
      </c>
      <c r="U549" s="1">
        <v>3355.156495204882</v>
      </c>
      <c r="V549" s="1">
        <v>3347.83</v>
      </c>
      <c r="W549" s="1">
        <v>3332.3741586748038</v>
      </c>
      <c r="X549" s="1">
        <v>3313.4419616390587</v>
      </c>
      <c r="Y549" s="1">
        <v>3311.5097646033128</v>
      </c>
      <c r="Z549" s="1">
        <v>3296.2715867480383</v>
      </c>
    </row>
    <row r="550" spans="1:26" x14ac:dyDescent="0.3">
      <c r="A550" t="s">
        <v>65</v>
      </c>
      <c r="B550">
        <v>71070</v>
      </c>
      <c r="C550" s="1" t="str">
        <f>VLOOKUP($B550,'NIS NAAM GEMEENTE'!$A$2:$B$319, 2, FALSE)</f>
        <v>Heusden-Zolder</v>
      </c>
      <c r="D550" s="1">
        <v>4395.2941176470595</v>
      </c>
      <c r="E550" s="1">
        <v>4395.2941176470595</v>
      </c>
      <c r="F550" s="1">
        <v>4395.2941176470595</v>
      </c>
      <c r="G550" s="1">
        <v>4395.2941176470595</v>
      </c>
      <c r="H550" s="1">
        <v>4395.2941176470595</v>
      </c>
      <c r="I550" s="1">
        <v>4395.2941176470595</v>
      </c>
      <c r="J550" s="1">
        <v>4395.2941176470595</v>
      </c>
      <c r="K550" s="1">
        <v>4395.2941176470595</v>
      </c>
      <c r="L550" s="1">
        <v>4395.2941176470595</v>
      </c>
      <c r="M550" s="1">
        <v>4395.2941176470595</v>
      </c>
      <c r="N550" s="1">
        <v>4395.2941176470595</v>
      </c>
      <c r="O550" s="1">
        <v>4395.2941176470595</v>
      </c>
      <c r="P550" s="1">
        <v>4395.2941176470595</v>
      </c>
      <c r="Q550" s="1">
        <v>4395.2941176470595</v>
      </c>
      <c r="R550" s="1">
        <v>4395.2941176470595</v>
      </c>
      <c r="S550" s="1">
        <v>4395.2941176470595</v>
      </c>
      <c r="T550" s="1">
        <v>4395.2941176470595</v>
      </c>
      <c r="U550" s="1">
        <v>4395.2941176470595</v>
      </c>
      <c r="V550" s="1">
        <v>4395.2941176470595</v>
      </c>
      <c r="W550" s="1">
        <v>4395.2941176470595</v>
      </c>
      <c r="X550" s="1">
        <v>4395.2941176470595</v>
      </c>
      <c r="Y550" s="1">
        <v>4395.2941176470604</v>
      </c>
      <c r="Z550" s="1">
        <v>4395.2941176470604</v>
      </c>
    </row>
    <row r="551" spans="1:26" x14ac:dyDescent="0.3">
      <c r="A551" t="s">
        <v>66</v>
      </c>
      <c r="B551">
        <v>71070</v>
      </c>
      <c r="C551" s="1" t="str">
        <f>VLOOKUP($B551,'NIS NAAM GEMEENTE'!$A$2:$B$319, 2, FALSE)</f>
        <v>Heusden-Zolder</v>
      </c>
      <c r="D551" s="1">
        <v>3736</v>
      </c>
      <c r="E551" s="1">
        <v>3736</v>
      </c>
      <c r="F551" s="1">
        <v>3736</v>
      </c>
      <c r="G551" s="1">
        <v>3736</v>
      </c>
      <c r="H551" s="1">
        <v>3736</v>
      </c>
      <c r="I551" s="1">
        <v>3736</v>
      </c>
      <c r="J551" s="1">
        <v>3736</v>
      </c>
      <c r="K551" s="1">
        <v>3736</v>
      </c>
      <c r="L551" s="1">
        <v>3736</v>
      </c>
      <c r="M551" s="1">
        <v>3736</v>
      </c>
      <c r="N551" s="1">
        <v>3736</v>
      </c>
      <c r="O551" s="1">
        <v>3736</v>
      </c>
      <c r="P551" s="1">
        <v>3736</v>
      </c>
      <c r="Q551" s="1">
        <v>3736</v>
      </c>
      <c r="R551" s="1">
        <v>3736</v>
      </c>
      <c r="S551" s="1">
        <v>3736</v>
      </c>
      <c r="T551" s="1">
        <v>3736</v>
      </c>
      <c r="U551" s="1">
        <v>3736</v>
      </c>
      <c r="V551" s="1">
        <v>3736</v>
      </c>
      <c r="W551" s="1">
        <v>3736</v>
      </c>
      <c r="X551" s="1">
        <v>3736</v>
      </c>
      <c r="Y551" s="1">
        <v>3736</v>
      </c>
      <c r="Z551" s="1">
        <v>3736</v>
      </c>
    </row>
    <row r="552" spans="1:26" x14ac:dyDescent="0.3">
      <c r="A552" t="s">
        <v>62</v>
      </c>
      <c r="B552" s="1">
        <v>33039</v>
      </c>
      <c r="C552" s="1" t="str">
        <f>VLOOKUP($B552,'NIS NAAM GEMEENTE'!$A$2:$B$319, 2, FALSE)</f>
        <v>Heuvelland</v>
      </c>
      <c r="D552" s="1">
        <v>324.74</v>
      </c>
      <c r="E552" s="1">
        <v>314.66000000000003</v>
      </c>
      <c r="F552" s="1">
        <v>321.77</v>
      </c>
      <c r="G552" s="1">
        <v>315.2</v>
      </c>
      <c r="H552" s="1">
        <v>356.61</v>
      </c>
      <c r="I552" s="1">
        <v>349.5</v>
      </c>
      <c r="J552" s="1">
        <v>330.23</v>
      </c>
      <c r="K552" s="1">
        <v>333.04</v>
      </c>
      <c r="L552" s="1">
        <v>310.2</v>
      </c>
      <c r="M552" s="1">
        <v>308.58</v>
      </c>
      <c r="N552" s="1">
        <v>308.93</v>
      </c>
      <c r="O552" s="1">
        <v>300.74</v>
      </c>
      <c r="P552" s="1">
        <v>311.75611721611722</v>
      </c>
      <c r="Q552" s="1">
        <v>308.45128205128208</v>
      </c>
      <c r="R552" s="1">
        <v>310.65450549450549</v>
      </c>
      <c r="S552" s="1">
        <v>316.16256410256409</v>
      </c>
      <c r="T552" s="1">
        <v>310.65450549450549</v>
      </c>
      <c r="U552" s="1">
        <v>308.45128205128208</v>
      </c>
      <c r="V552" s="1">
        <v>300.74</v>
      </c>
      <c r="W552" s="1">
        <v>296.33355311355314</v>
      </c>
      <c r="X552" s="1">
        <v>296.33355311355314</v>
      </c>
      <c r="Y552" s="1">
        <v>301.84161172161174</v>
      </c>
      <c r="Z552" s="1">
        <v>312.85772893772895</v>
      </c>
    </row>
    <row r="553" spans="1:26" x14ac:dyDescent="0.3">
      <c r="A553" t="s">
        <v>63</v>
      </c>
      <c r="B553" s="1">
        <v>33039</v>
      </c>
      <c r="C553" s="1" t="str">
        <f>VLOOKUP($B553,'NIS NAAM GEMEENTE'!$A$2:$B$319, 2, FALSE)</f>
        <v>Heuvelland</v>
      </c>
      <c r="D553" s="1">
        <v>417</v>
      </c>
      <c r="E553" s="1">
        <v>410</v>
      </c>
      <c r="F553" s="1">
        <v>417</v>
      </c>
      <c r="G553" s="1">
        <v>435</v>
      </c>
      <c r="H553" s="1">
        <v>441</v>
      </c>
      <c r="I553" s="1">
        <v>445</v>
      </c>
      <c r="J553" s="1">
        <v>462</v>
      </c>
      <c r="K553" s="1">
        <v>474</v>
      </c>
      <c r="L553" s="1">
        <v>481</v>
      </c>
      <c r="M553" s="1">
        <v>468</v>
      </c>
      <c r="N553" s="1">
        <v>495</v>
      </c>
      <c r="O553" s="1">
        <v>505</v>
      </c>
      <c r="P553" s="1">
        <v>490</v>
      </c>
      <c r="Q553" s="1">
        <v>495</v>
      </c>
      <c r="R553" s="1">
        <v>481</v>
      </c>
      <c r="S553" s="1">
        <v>469</v>
      </c>
      <c r="T553" s="1">
        <v>469</v>
      </c>
      <c r="U553" s="1">
        <v>465</v>
      </c>
      <c r="V553" s="1">
        <v>470</v>
      </c>
      <c r="W553" s="1">
        <v>468</v>
      </c>
      <c r="X553" s="1">
        <v>466</v>
      </c>
      <c r="Y553" s="1">
        <v>471</v>
      </c>
      <c r="Z553">
        <v>459</v>
      </c>
    </row>
    <row r="554" spans="1:26" x14ac:dyDescent="0.3">
      <c r="A554" t="s">
        <v>64</v>
      </c>
      <c r="B554" s="1">
        <v>33039</v>
      </c>
      <c r="C554" s="1" t="str">
        <f>VLOOKUP($B554,'NIS NAAM GEMEENTE'!$A$2:$B$319, 2, FALSE)</f>
        <v>Heuvelland</v>
      </c>
      <c r="D554" s="1">
        <v>741.74</v>
      </c>
      <c r="E554" s="1">
        <v>724.66000000000008</v>
      </c>
      <c r="F554" s="1">
        <v>738.77</v>
      </c>
      <c r="G554" s="1">
        <v>750.2</v>
      </c>
      <c r="H554" s="1">
        <v>797.61</v>
      </c>
      <c r="I554" s="1">
        <v>794.5</v>
      </c>
      <c r="J554" s="1">
        <v>792.23</v>
      </c>
      <c r="K554" s="1">
        <v>807.04</v>
      </c>
      <c r="L554" s="1">
        <v>791.2</v>
      </c>
      <c r="M554" s="1">
        <v>776.57999999999993</v>
      </c>
      <c r="N554" s="1">
        <v>803.93000000000006</v>
      </c>
      <c r="O554" s="1">
        <v>805.74</v>
      </c>
      <c r="P554" s="1">
        <v>801.75611721611722</v>
      </c>
      <c r="Q554" s="1">
        <v>803.45128205128208</v>
      </c>
      <c r="R554" s="1">
        <v>791.65450549450543</v>
      </c>
      <c r="S554" s="1">
        <v>785.16256410256415</v>
      </c>
      <c r="T554" s="1">
        <v>779.65450549450543</v>
      </c>
      <c r="U554" s="1">
        <v>773.45128205128208</v>
      </c>
      <c r="V554" s="1">
        <v>770.74</v>
      </c>
      <c r="W554" s="1">
        <v>764.33355311355308</v>
      </c>
      <c r="X554" s="1">
        <v>762.33355311355308</v>
      </c>
      <c r="Y554" s="1">
        <v>772.8416117216118</v>
      </c>
      <c r="Z554" s="1">
        <v>771.85772893772901</v>
      </c>
    </row>
    <row r="555" spans="1:26" x14ac:dyDescent="0.3">
      <c r="A555" t="s">
        <v>65</v>
      </c>
      <c r="B555">
        <v>33039</v>
      </c>
      <c r="C555" s="1" t="str">
        <f>VLOOKUP($B555,'NIS NAAM GEMEENTE'!$A$2:$B$319, 2, FALSE)</f>
        <v>Heuvelland</v>
      </c>
      <c r="D555" s="1">
        <v>1005.8823529411765</v>
      </c>
      <c r="E555" s="1">
        <v>1005.8823529411765</v>
      </c>
      <c r="F555" s="1">
        <v>1005.8823529411765</v>
      </c>
      <c r="G555" s="1">
        <v>1005.8823529411765</v>
      </c>
      <c r="H555" s="1">
        <v>1005.8823529411765</v>
      </c>
      <c r="I555" s="1">
        <v>1005.8823529411765</v>
      </c>
      <c r="J555" s="1">
        <v>1005.8823529411765</v>
      </c>
      <c r="K555" s="1">
        <v>1005.8823529411765</v>
      </c>
      <c r="L555" s="1">
        <v>1005.8823529411765</v>
      </c>
      <c r="M555" s="1">
        <v>1005.8823529411765</v>
      </c>
      <c r="N555" s="1">
        <v>1005.8823529411765</v>
      </c>
      <c r="O555" s="1">
        <v>1005.8823529411765</v>
      </c>
      <c r="P555" s="1">
        <v>1005.8823529411765</v>
      </c>
      <c r="Q555" s="1">
        <v>1005.8823529411765</v>
      </c>
      <c r="R555" s="1">
        <v>1005.8823529411765</v>
      </c>
      <c r="S555" s="1">
        <v>1005.8823529411765</v>
      </c>
      <c r="T555" s="1">
        <v>1005.8823529411765</v>
      </c>
      <c r="U555" s="1">
        <v>1005.8823529411765</v>
      </c>
      <c r="V555" s="1">
        <v>1005.8823529411765</v>
      </c>
      <c r="W555" s="1">
        <v>1005.8823529411765</v>
      </c>
      <c r="X555" s="1">
        <v>1005.8823529411765</v>
      </c>
      <c r="Y555" s="1">
        <v>1005.88235294118</v>
      </c>
      <c r="Z555" s="1">
        <v>1005.88235294118</v>
      </c>
    </row>
    <row r="556" spans="1:26" x14ac:dyDescent="0.3">
      <c r="A556" t="s">
        <v>66</v>
      </c>
      <c r="B556">
        <v>33039</v>
      </c>
      <c r="C556" s="1" t="str">
        <f>VLOOKUP($B556,'NIS NAAM GEMEENTE'!$A$2:$B$319, 2, FALSE)</f>
        <v>Heuvelland</v>
      </c>
      <c r="D556" s="1">
        <v>855</v>
      </c>
      <c r="E556" s="1">
        <v>855</v>
      </c>
      <c r="F556" s="1">
        <v>855</v>
      </c>
      <c r="G556" s="1">
        <v>855</v>
      </c>
      <c r="H556" s="1">
        <v>855</v>
      </c>
      <c r="I556" s="1">
        <v>855</v>
      </c>
      <c r="J556" s="1">
        <v>855</v>
      </c>
      <c r="K556" s="1">
        <v>855</v>
      </c>
      <c r="L556" s="1">
        <v>855</v>
      </c>
      <c r="M556" s="1">
        <v>855</v>
      </c>
      <c r="N556" s="1">
        <v>855</v>
      </c>
      <c r="O556" s="1">
        <v>855</v>
      </c>
      <c r="P556" s="1">
        <v>855</v>
      </c>
      <c r="Q556" s="1">
        <v>855</v>
      </c>
      <c r="R556" s="1">
        <v>855</v>
      </c>
      <c r="S556" s="1">
        <v>855</v>
      </c>
      <c r="T556" s="1">
        <v>855</v>
      </c>
      <c r="U556" s="1">
        <v>855</v>
      </c>
      <c r="V556" s="1">
        <v>855</v>
      </c>
      <c r="W556" s="1">
        <v>855</v>
      </c>
      <c r="X556" s="1">
        <v>855</v>
      </c>
      <c r="Y556" s="1">
        <v>855</v>
      </c>
      <c r="Z556" s="1">
        <v>855</v>
      </c>
    </row>
    <row r="557" spans="1:26" x14ac:dyDescent="0.3">
      <c r="A557" t="s">
        <v>62</v>
      </c>
      <c r="B557" s="1">
        <v>24041</v>
      </c>
      <c r="C557" s="1" t="str">
        <f>VLOOKUP($B557,'NIS NAAM GEMEENTE'!$A$2:$B$319, 2, FALSE)</f>
        <v>Hoegaarden</v>
      </c>
      <c r="D557" s="1">
        <v>399.99</v>
      </c>
      <c r="E557" s="1">
        <v>365.58</v>
      </c>
      <c r="F557" s="1">
        <v>363.31</v>
      </c>
      <c r="G557" s="1">
        <v>405.26</v>
      </c>
      <c r="H557" s="1">
        <v>369.04</v>
      </c>
      <c r="I557" s="1">
        <v>363.12</v>
      </c>
      <c r="J557" s="1">
        <v>368.96</v>
      </c>
      <c r="K557" s="1">
        <v>370.61</v>
      </c>
      <c r="L557" s="1">
        <v>353.42</v>
      </c>
      <c r="M557" s="1">
        <v>354.04</v>
      </c>
      <c r="N557" s="1">
        <v>382.88</v>
      </c>
      <c r="O557" s="1">
        <v>376.62212837837836</v>
      </c>
      <c r="P557" s="1">
        <v>361.06841216216219</v>
      </c>
      <c r="Q557" s="1">
        <v>357.73547297297296</v>
      </c>
      <c r="R557" s="1">
        <v>344.4037162162162</v>
      </c>
      <c r="S557" s="1">
        <v>347.73665540540543</v>
      </c>
      <c r="T557" s="1">
        <v>345.51469594594596</v>
      </c>
      <c r="U557" s="1">
        <v>337.73783783783784</v>
      </c>
      <c r="V557" s="1">
        <v>328.85</v>
      </c>
      <c r="W557" s="1">
        <v>324.40608108108108</v>
      </c>
      <c r="X557" s="1">
        <v>325.51706081081079</v>
      </c>
      <c r="Y557" s="1">
        <v>334.40489864864867</v>
      </c>
      <c r="Z557" s="1">
        <v>337.73783783783784</v>
      </c>
    </row>
    <row r="558" spans="1:26" x14ac:dyDescent="0.3">
      <c r="A558" t="s">
        <v>63</v>
      </c>
      <c r="B558" s="1">
        <v>24041</v>
      </c>
      <c r="C558" s="1" t="str">
        <f>VLOOKUP($B558,'NIS NAAM GEMEENTE'!$A$2:$B$319, 2, FALSE)</f>
        <v>Hoegaarden</v>
      </c>
      <c r="D558" s="1">
        <v>552</v>
      </c>
      <c r="E558" s="1">
        <v>561</v>
      </c>
      <c r="F558" s="1">
        <v>575</v>
      </c>
      <c r="G558" s="1">
        <v>569</v>
      </c>
      <c r="H558" s="1">
        <v>568</v>
      </c>
      <c r="I558" s="1">
        <v>556</v>
      </c>
      <c r="J558" s="1">
        <v>556</v>
      </c>
      <c r="K558" s="1">
        <v>555</v>
      </c>
      <c r="L558" s="1">
        <v>569</v>
      </c>
      <c r="M558" s="1">
        <v>579</v>
      </c>
      <c r="N558" s="1">
        <v>570</v>
      </c>
      <c r="O558" s="1">
        <v>593</v>
      </c>
      <c r="P558" s="1">
        <v>610</v>
      </c>
      <c r="Q558" s="1">
        <v>619</v>
      </c>
      <c r="R558" s="1">
        <v>626</v>
      </c>
      <c r="S558" s="1">
        <v>623</v>
      </c>
      <c r="T558" s="1">
        <v>629</v>
      </c>
      <c r="U558" s="1">
        <v>619</v>
      </c>
      <c r="V558" s="1">
        <v>610</v>
      </c>
      <c r="W558" s="1">
        <v>607</v>
      </c>
      <c r="X558" s="1">
        <v>590</v>
      </c>
      <c r="Y558" s="1">
        <v>581</v>
      </c>
      <c r="Z558">
        <v>580</v>
      </c>
    </row>
    <row r="559" spans="1:26" x14ac:dyDescent="0.3">
      <c r="A559" t="s">
        <v>64</v>
      </c>
      <c r="B559" s="1">
        <v>24041</v>
      </c>
      <c r="C559" s="1" t="str">
        <f>VLOOKUP($B559,'NIS NAAM GEMEENTE'!$A$2:$B$319, 2, FALSE)</f>
        <v>Hoegaarden</v>
      </c>
      <c r="D559" s="1">
        <v>951.99</v>
      </c>
      <c r="E559" s="1">
        <v>926.57999999999993</v>
      </c>
      <c r="F559" s="1">
        <v>938.31</v>
      </c>
      <c r="G559" s="1">
        <v>974.26</v>
      </c>
      <c r="H559" s="1">
        <v>937.04</v>
      </c>
      <c r="I559" s="1">
        <v>919.12</v>
      </c>
      <c r="J559" s="1">
        <v>924.96</v>
      </c>
      <c r="K559" s="1">
        <v>925.61</v>
      </c>
      <c r="L559" s="1">
        <v>922.42000000000007</v>
      </c>
      <c r="M559" s="1">
        <v>933.04</v>
      </c>
      <c r="N559" s="1">
        <v>952.88</v>
      </c>
      <c r="O559" s="1">
        <v>969.62212837837842</v>
      </c>
      <c r="P559" s="1">
        <v>971.06841216216219</v>
      </c>
      <c r="Q559" s="1">
        <v>976.73547297297296</v>
      </c>
      <c r="R559" s="1">
        <v>970.40371621621625</v>
      </c>
      <c r="S559" s="1">
        <v>970.73665540540537</v>
      </c>
      <c r="T559" s="1">
        <v>974.51469594594596</v>
      </c>
      <c r="U559" s="1">
        <v>956.73783783783779</v>
      </c>
      <c r="V559" s="1">
        <v>938.85</v>
      </c>
      <c r="W559" s="1">
        <v>931.40608108108108</v>
      </c>
      <c r="X559" s="1">
        <v>915.51706081081079</v>
      </c>
      <c r="Y559" s="1">
        <v>915.40489864864867</v>
      </c>
      <c r="Z559" s="1">
        <v>917.73783783783779</v>
      </c>
    </row>
    <row r="560" spans="1:26" x14ac:dyDescent="0.3">
      <c r="A560" t="s">
        <v>65</v>
      </c>
      <c r="B560">
        <v>24041</v>
      </c>
      <c r="C560" s="1" t="str">
        <f>VLOOKUP($B560,'NIS NAAM GEMEENTE'!$A$2:$B$319, 2, FALSE)</f>
        <v>Hoegaarden</v>
      </c>
      <c r="D560" s="1">
        <v>1185.8823529411766</v>
      </c>
      <c r="E560" s="1">
        <v>1185.8823529411766</v>
      </c>
      <c r="F560" s="1">
        <v>1185.8823529411766</v>
      </c>
      <c r="G560" s="1">
        <v>1185.8823529411766</v>
      </c>
      <c r="H560" s="1">
        <v>1185.8823529411766</v>
      </c>
      <c r="I560" s="1">
        <v>1185.8823529411766</v>
      </c>
      <c r="J560" s="1">
        <v>1185.8823529411766</v>
      </c>
      <c r="K560" s="1">
        <v>1185.8823529411766</v>
      </c>
      <c r="L560" s="1">
        <v>1185.8823529411766</v>
      </c>
      <c r="M560" s="1">
        <v>1185.8823529411766</v>
      </c>
      <c r="N560" s="1">
        <v>1185.8823529411766</v>
      </c>
      <c r="O560" s="1">
        <v>1185.8823529411766</v>
      </c>
      <c r="P560" s="1">
        <v>1185.8823529411766</v>
      </c>
      <c r="Q560" s="1">
        <v>1185.8823529411766</v>
      </c>
      <c r="R560" s="1">
        <v>1185.8823529411766</v>
      </c>
      <c r="S560" s="1">
        <v>1185.8823529411766</v>
      </c>
      <c r="T560" s="1">
        <v>1185.8823529411766</v>
      </c>
      <c r="U560" s="1">
        <v>1185.8823529411766</v>
      </c>
      <c r="V560" s="1">
        <v>1185.8823529411766</v>
      </c>
      <c r="W560" s="1">
        <v>1185.8823529411766</v>
      </c>
      <c r="X560" s="1">
        <v>1185.8823529411766</v>
      </c>
      <c r="Y560" s="1">
        <v>1185.88235294118</v>
      </c>
      <c r="Z560" s="1">
        <v>1185.88235294118</v>
      </c>
    </row>
    <row r="561" spans="1:26" x14ac:dyDescent="0.3">
      <c r="A561" t="s">
        <v>66</v>
      </c>
      <c r="B561">
        <v>24041</v>
      </c>
      <c r="C561" s="1" t="str">
        <f>VLOOKUP($B561,'NIS NAAM GEMEENTE'!$A$2:$B$319, 2, FALSE)</f>
        <v>Hoegaarden</v>
      </c>
      <c r="D561" s="1">
        <v>1008</v>
      </c>
      <c r="E561" s="1">
        <v>1008</v>
      </c>
      <c r="F561" s="1">
        <v>1008</v>
      </c>
      <c r="G561" s="1">
        <v>1008</v>
      </c>
      <c r="H561" s="1">
        <v>1008</v>
      </c>
      <c r="I561" s="1">
        <v>1008</v>
      </c>
      <c r="J561" s="1">
        <v>1008</v>
      </c>
      <c r="K561" s="1">
        <v>1008</v>
      </c>
      <c r="L561" s="1">
        <v>1008</v>
      </c>
      <c r="M561" s="1">
        <v>1008</v>
      </c>
      <c r="N561" s="1">
        <v>1008</v>
      </c>
      <c r="O561" s="1">
        <v>1008</v>
      </c>
      <c r="P561" s="1">
        <v>1008</v>
      </c>
      <c r="Q561" s="1">
        <v>1008</v>
      </c>
      <c r="R561" s="1">
        <v>1008</v>
      </c>
      <c r="S561" s="1">
        <v>1008</v>
      </c>
      <c r="T561" s="1">
        <v>1008</v>
      </c>
      <c r="U561" s="1">
        <v>1008</v>
      </c>
      <c r="V561" s="1">
        <v>1008</v>
      </c>
      <c r="W561" s="1">
        <v>1008</v>
      </c>
      <c r="X561" s="1">
        <v>1008</v>
      </c>
      <c r="Y561" s="1">
        <v>1008</v>
      </c>
      <c r="Z561" s="1">
        <v>1008</v>
      </c>
    </row>
    <row r="562" spans="1:26" x14ac:dyDescent="0.3">
      <c r="A562" t="s">
        <v>62</v>
      </c>
      <c r="B562" s="1">
        <v>23033</v>
      </c>
      <c r="C562" s="1" t="str">
        <f>VLOOKUP($B562,'NIS NAAM GEMEENTE'!$A$2:$B$319, 2, FALSE)</f>
        <v>Hoeilaart</v>
      </c>
      <c r="D562" s="1">
        <v>512.15</v>
      </c>
      <c r="E562" s="1">
        <v>539.48</v>
      </c>
      <c r="F562" s="1">
        <v>516.29</v>
      </c>
      <c r="G562" s="1">
        <v>477.02</v>
      </c>
      <c r="H562" s="1">
        <v>511.32</v>
      </c>
      <c r="I562" s="1">
        <v>482.8</v>
      </c>
      <c r="J562" s="1">
        <v>496.72</v>
      </c>
      <c r="K562" s="1">
        <v>499.64</v>
      </c>
      <c r="L562" s="1">
        <v>504.32</v>
      </c>
      <c r="M562" s="1">
        <v>490.37</v>
      </c>
      <c r="N562" s="1">
        <v>514.32000000000005</v>
      </c>
      <c r="O562" s="1">
        <v>521.4366748166259</v>
      </c>
      <c r="P562" s="1">
        <v>516.95119804400974</v>
      </c>
      <c r="Q562" s="1">
        <v>509.10161369193156</v>
      </c>
      <c r="R562" s="1">
        <v>472.09643031784839</v>
      </c>
      <c r="S562" s="1">
        <v>450.79041564792175</v>
      </c>
      <c r="T562" s="1">
        <v>444.06220048899758</v>
      </c>
      <c r="U562" s="1">
        <v>448.54767726161367</v>
      </c>
      <c r="V562" s="1">
        <v>458.64</v>
      </c>
      <c r="W562" s="1">
        <v>467.61095354523229</v>
      </c>
      <c r="X562" s="1">
        <v>469.85369193154031</v>
      </c>
      <c r="Y562" s="1">
        <v>468.7323227383863</v>
      </c>
      <c r="Z562" s="1">
        <v>469.85369193154031</v>
      </c>
    </row>
    <row r="563" spans="1:26" x14ac:dyDescent="0.3">
      <c r="A563" t="s">
        <v>63</v>
      </c>
      <c r="B563" s="1">
        <v>23033</v>
      </c>
      <c r="C563" s="1" t="str">
        <f>VLOOKUP($B563,'NIS NAAM GEMEENTE'!$A$2:$B$319, 2, FALSE)</f>
        <v>Hoeilaart</v>
      </c>
      <c r="D563" s="1">
        <v>773</v>
      </c>
      <c r="E563" s="1">
        <v>760</v>
      </c>
      <c r="F563" s="1">
        <v>780</v>
      </c>
      <c r="G563" s="1">
        <v>813</v>
      </c>
      <c r="H563" s="1">
        <v>773</v>
      </c>
      <c r="I563" s="1">
        <v>783</v>
      </c>
      <c r="J563" s="1">
        <v>785</v>
      </c>
      <c r="K563" s="1">
        <v>786</v>
      </c>
      <c r="L563" s="1">
        <v>788</v>
      </c>
      <c r="M563" s="1">
        <v>789</v>
      </c>
      <c r="N563" s="1">
        <v>798</v>
      </c>
      <c r="O563" s="1">
        <v>795</v>
      </c>
      <c r="P563" s="1">
        <v>810</v>
      </c>
      <c r="Q563" s="1">
        <v>814</v>
      </c>
      <c r="R563" s="1">
        <v>816</v>
      </c>
      <c r="S563" s="1">
        <v>822</v>
      </c>
      <c r="T563" s="1">
        <v>817</v>
      </c>
      <c r="U563" s="1">
        <v>804</v>
      </c>
      <c r="V563" s="1">
        <v>782</v>
      </c>
      <c r="W563" s="1">
        <v>769</v>
      </c>
      <c r="X563" s="1">
        <v>748</v>
      </c>
      <c r="Y563" s="1">
        <v>734</v>
      </c>
      <c r="Z563">
        <v>727</v>
      </c>
    </row>
    <row r="564" spans="1:26" x14ac:dyDescent="0.3">
      <c r="A564" t="s">
        <v>64</v>
      </c>
      <c r="B564" s="1">
        <v>23033</v>
      </c>
      <c r="C564" s="1" t="str">
        <f>VLOOKUP($B564,'NIS NAAM GEMEENTE'!$A$2:$B$319, 2, FALSE)</f>
        <v>Hoeilaart</v>
      </c>
      <c r="D564" s="1">
        <v>1285.1500000000001</v>
      </c>
      <c r="E564" s="1">
        <v>1299.48</v>
      </c>
      <c r="F564" s="1">
        <v>1296.29</v>
      </c>
      <c r="G564" s="1">
        <v>1290.02</v>
      </c>
      <c r="H564" s="1">
        <v>1284.32</v>
      </c>
      <c r="I564" s="1">
        <v>1265.8</v>
      </c>
      <c r="J564" s="1">
        <v>1281.72</v>
      </c>
      <c r="K564" s="1">
        <v>1285.6399999999999</v>
      </c>
      <c r="L564" s="1">
        <v>1292.32</v>
      </c>
      <c r="M564" s="1">
        <v>1279.3699999999999</v>
      </c>
      <c r="N564" s="1">
        <v>1312.3200000000002</v>
      </c>
      <c r="O564" s="1">
        <v>1316.4366748166258</v>
      </c>
      <c r="P564" s="1">
        <v>1326.9511980440097</v>
      </c>
      <c r="Q564" s="1">
        <v>1323.1016136919316</v>
      </c>
      <c r="R564" s="1">
        <v>1288.0964303178484</v>
      </c>
      <c r="S564" s="1">
        <v>1272.7904156479217</v>
      </c>
      <c r="T564" s="1">
        <v>1261.0622004889976</v>
      </c>
      <c r="U564" s="1">
        <v>1252.5476772616137</v>
      </c>
      <c r="V564" s="1">
        <v>1240.6399999999999</v>
      </c>
      <c r="W564" s="1">
        <v>1236.6109535452324</v>
      </c>
      <c r="X564" s="1">
        <v>1217.8536919315402</v>
      </c>
      <c r="Y564" s="1">
        <v>1202.7323227383863</v>
      </c>
      <c r="Z564" s="1">
        <v>1196.8536919315402</v>
      </c>
    </row>
    <row r="565" spans="1:26" x14ac:dyDescent="0.3">
      <c r="A565" t="s">
        <v>65</v>
      </c>
      <c r="B565">
        <v>23033</v>
      </c>
      <c r="C565" s="1" t="str">
        <f>VLOOKUP($B565,'NIS NAAM GEMEENTE'!$A$2:$B$319, 2, FALSE)</f>
        <v>Hoeilaart</v>
      </c>
      <c r="D565" s="1">
        <v>1419</v>
      </c>
      <c r="E565" s="1">
        <v>1419</v>
      </c>
      <c r="F565" s="1">
        <v>1419</v>
      </c>
      <c r="G565" s="1">
        <v>1419</v>
      </c>
      <c r="H565" s="1">
        <v>1419</v>
      </c>
      <c r="I565" s="1">
        <v>1419</v>
      </c>
      <c r="J565" s="1">
        <v>1419</v>
      </c>
      <c r="K565" s="1">
        <v>1419</v>
      </c>
      <c r="L565" s="1">
        <v>1419</v>
      </c>
      <c r="M565" s="1">
        <v>1419</v>
      </c>
      <c r="N565" s="1">
        <v>1419</v>
      </c>
      <c r="O565" s="1">
        <v>1419</v>
      </c>
      <c r="P565" s="1">
        <v>1419</v>
      </c>
      <c r="Q565" s="1">
        <v>1419</v>
      </c>
      <c r="R565" s="1">
        <v>1419</v>
      </c>
      <c r="S565" s="1">
        <v>1419</v>
      </c>
      <c r="T565" s="1">
        <v>1419</v>
      </c>
      <c r="U565" s="1">
        <v>1419</v>
      </c>
      <c r="V565" s="1">
        <v>1419</v>
      </c>
      <c r="W565" s="1">
        <v>1419</v>
      </c>
      <c r="X565" s="1">
        <v>1419</v>
      </c>
      <c r="Y565" s="1">
        <v>1419</v>
      </c>
      <c r="Z565" s="1">
        <v>1419</v>
      </c>
    </row>
    <row r="566" spans="1:26" x14ac:dyDescent="0.3">
      <c r="A566" t="s">
        <v>66</v>
      </c>
      <c r="B566">
        <v>23033</v>
      </c>
      <c r="C566" s="1" t="str">
        <f>VLOOKUP($B566,'NIS NAAM GEMEENTE'!$A$2:$B$319, 2, FALSE)</f>
        <v>Hoeilaart</v>
      </c>
      <c r="D566" s="1">
        <v>1206.1500000000001</v>
      </c>
      <c r="E566" s="1">
        <v>1206.1500000000001</v>
      </c>
      <c r="F566" s="1">
        <v>1206.1500000000001</v>
      </c>
      <c r="G566" s="1">
        <v>1206.1500000000001</v>
      </c>
      <c r="H566" s="1">
        <v>1206.1500000000001</v>
      </c>
      <c r="I566" s="1">
        <v>1206.1500000000001</v>
      </c>
      <c r="J566" s="1">
        <v>1206.1500000000001</v>
      </c>
      <c r="K566" s="1">
        <v>1206.1500000000001</v>
      </c>
      <c r="L566" s="1">
        <v>1206.1500000000001</v>
      </c>
      <c r="M566" s="1">
        <v>1206.1500000000001</v>
      </c>
      <c r="N566" s="1">
        <v>1206.1500000000001</v>
      </c>
      <c r="O566" s="1">
        <v>1206.1500000000001</v>
      </c>
      <c r="P566" s="1">
        <v>1206.1500000000001</v>
      </c>
      <c r="Q566" s="1">
        <v>1206.1500000000001</v>
      </c>
      <c r="R566" s="1">
        <v>1206.1500000000001</v>
      </c>
      <c r="S566" s="1">
        <v>1206.1500000000001</v>
      </c>
      <c r="T566" s="1">
        <v>1206.1500000000001</v>
      </c>
      <c r="U566" s="1">
        <v>1206.1500000000001</v>
      </c>
      <c r="V566" s="1">
        <v>1206.1500000000001</v>
      </c>
      <c r="W566" s="1">
        <v>1206.1500000000001</v>
      </c>
      <c r="X566" s="1">
        <v>1206.1500000000001</v>
      </c>
      <c r="Y566" s="1">
        <v>1206.1500000000001</v>
      </c>
      <c r="Z566" s="1">
        <v>1206.1500000000001</v>
      </c>
    </row>
    <row r="567" spans="1:26" x14ac:dyDescent="0.3">
      <c r="A567" t="s">
        <v>62</v>
      </c>
      <c r="B567" s="1">
        <v>73032</v>
      </c>
      <c r="C567" s="1" t="str">
        <f>VLOOKUP($B567,'NIS NAAM GEMEENTE'!$A$2:$B$319, 2, FALSE)</f>
        <v>Hoeselt</v>
      </c>
      <c r="D567" s="1">
        <v>381.45</v>
      </c>
      <c r="E567" s="1">
        <v>372.42</v>
      </c>
      <c r="F567" s="1">
        <v>353.15</v>
      </c>
      <c r="G567" s="1">
        <v>368.85</v>
      </c>
      <c r="H567" s="1">
        <v>381.07</v>
      </c>
      <c r="I567" s="1">
        <v>364.31</v>
      </c>
      <c r="J567" s="1">
        <v>364.58</v>
      </c>
      <c r="K567" s="1">
        <v>346.47</v>
      </c>
      <c r="L567" s="1">
        <v>339.5</v>
      </c>
      <c r="M567" s="1">
        <v>314.23</v>
      </c>
      <c r="N567" s="1">
        <v>300.93</v>
      </c>
      <c r="O567" s="1">
        <v>300.67292418772564</v>
      </c>
      <c r="P567" s="1">
        <v>307.30541516245489</v>
      </c>
      <c r="Q567" s="1">
        <v>298.46209386281589</v>
      </c>
      <c r="R567" s="1">
        <v>303.98916967509024</v>
      </c>
      <c r="S567" s="1">
        <v>309.51624548736464</v>
      </c>
      <c r="T567" s="1">
        <v>308.41083032490974</v>
      </c>
      <c r="U567" s="1">
        <v>310.62166064981949</v>
      </c>
      <c r="V567" s="1">
        <v>306.2</v>
      </c>
      <c r="W567" s="1">
        <v>305.09458483754514</v>
      </c>
      <c r="X567" s="1">
        <v>303.98916967509024</v>
      </c>
      <c r="Y567" s="1">
        <v>301.77833935018049</v>
      </c>
      <c r="Z567" s="1">
        <v>306.2</v>
      </c>
    </row>
    <row r="568" spans="1:26" x14ac:dyDescent="0.3">
      <c r="A568" t="s">
        <v>63</v>
      </c>
      <c r="B568" s="1">
        <v>73032</v>
      </c>
      <c r="C568" s="1" t="str">
        <f>VLOOKUP($B568,'NIS NAAM GEMEENTE'!$A$2:$B$319, 2, FALSE)</f>
        <v>Hoeselt</v>
      </c>
      <c r="D568" s="1">
        <v>463</v>
      </c>
      <c r="E568" s="1">
        <v>469</v>
      </c>
      <c r="F568" s="1">
        <v>469</v>
      </c>
      <c r="G568" s="1">
        <v>477</v>
      </c>
      <c r="H568" s="1">
        <v>487</v>
      </c>
      <c r="I568" s="1">
        <v>503</v>
      </c>
      <c r="J568" s="1">
        <v>507</v>
      </c>
      <c r="K568" s="1">
        <v>520</v>
      </c>
      <c r="L568" s="1">
        <v>528</v>
      </c>
      <c r="M568" s="1">
        <v>544</v>
      </c>
      <c r="N568" s="1">
        <v>529</v>
      </c>
      <c r="O568" s="1">
        <v>507</v>
      </c>
      <c r="P568" s="1">
        <v>472</v>
      </c>
      <c r="Q568" s="1">
        <v>462</v>
      </c>
      <c r="R568" s="1">
        <v>447</v>
      </c>
      <c r="S568" s="1">
        <v>425</v>
      </c>
      <c r="T568" s="1">
        <v>419</v>
      </c>
      <c r="U568" s="1">
        <v>424</v>
      </c>
      <c r="V568" s="1">
        <v>432</v>
      </c>
      <c r="W568" s="1">
        <v>422</v>
      </c>
      <c r="X568" s="1">
        <v>427</v>
      </c>
      <c r="Y568" s="1">
        <v>432</v>
      </c>
      <c r="Z568">
        <v>429</v>
      </c>
    </row>
    <row r="569" spans="1:26" x14ac:dyDescent="0.3">
      <c r="A569" t="s">
        <v>64</v>
      </c>
      <c r="B569" s="1">
        <v>73032</v>
      </c>
      <c r="C569" s="1" t="str">
        <f>VLOOKUP($B569,'NIS NAAM GEMEENTE'!$A$2:$B$319, 2, FALSE)</f>
        <v>Hoeselt</v>
      </c>
      <c r="D569" s="1">
        <v>844.45</v>
      </c>
      <c r="E569" s="1">
        <v>841.42000000000007</v>
      </c>
      <c r="F569" s="1">
        <v>822.15</v>
      </c>
      <c r="G569" s="1">
        <v>845.85</v>
      </c>
      <c r="H569" s="1">
        <v>868.06999999999994</v>
      </c>
      <c r="I569" s="1">
        <v>867.31</v>
      </c>
      <c r="J569" s="1">
        <v>871.57999999999993</v>
      </c>
      <c r="K569" s="1">
        <v>866.47</v>
      </c>
      <c r="L569" s="1">
        <v>867.5</v>
      </c>
      <c r="M569" s="1">
        <v>858.23</v>
      </c>
      <c r="N569" s="1">
        <v>829.93000000000006</v>
      </c>
      <c r="O569" s="1">
        <v>807.67292418772558</v>
      </c>
      <c r="P569" s="1">
        <v>779.30541516245489</v>
      </c>
      <c r="Q569" s="1">
        <v>760.46209386281589</v>
      </c>
      <c r="R569" s="1">
        <v>750.98916967509024</v>
      </c>
      <c r="S569" s="1">
        <v>734.51624548736459</v>
      </c>
      <c r="T569" s="1">
        <v>727.41083032490974</v>
      </c>
      <c r="U569" s="1">
        <v>734.62166064981943</v>
      </c>
      <c r="V569" s="1">
        <v>738.2</v>
      </c>
      <c r="W569" s="1">
        <v>727.0945848375452</v>
      </c>
      <c r="X569" s="1">
        <v>730.98916967509024</v>
      </c>
      <c r="Y569" s="1">
        <v>733.77833935018043</v>
      </c>
      <c r="Z569" s="1">
        <v>735.2</v>
      </c>
    </row>
    <row r="570" spans="1:26" x14ac:dyDescent="0.3">
      <c r="A570" t="s">
        <v>65</v>
      </c>
      <c r="B570">
        <v>73032</v>
      </c>
      <c r="C570" s="1" t="str">
        <f>VLOOKUP($B570,'NIS NAAM GEMEENTE'!$A$2:$B$319, 2, FALSE)</f>
        <v>Hoeselt</v>
      </c>
      <c r="D570" s="1">
        <v>1036</v>
      </c>
      <c r="E570" s="1">
        <v>1036</v>
      </c>
      <c r="F570" s="1">
        <v>1036</v>
      </c>
      <c r="G570" s="1">
        <v>1036</v>
      </c>
      <c r="H570" s="1">
        <v>1036</v>
      </c>
      <c r="I570" s="1">
        <v>1036</v>
      </c>
      <c r="J570" s="1">
        <v>1036</v>
      </c>
      <c r="K570" s="1">
        <v>1036</v>
      </c>
      <c r="L570" s="1">
        <v>1036</v>
      </c>
      <c r="M570" s="1">
        <v>1036</v>
      </c>
      <c r="N570" s="1">
        <v>1036</v>
      </c>
      <c r="O570" s="1">
        <v>1036</v>
      </c>
      <c r="P570" s="1">
        <v>1036</v>
      </c>
      <c r="Q570" s="1">
        <v>1036</v>
      </c>
      <c r="R570" s="1">
        <v>1036</v>
      </c>
      <c r="S570" s="1">
        <v>1036</v>
      </c>
      <c r="T570" s="1">
        <v>1036</v>
      </c>
      <c r="U570" s="1">
        <v>1036</v>
      </c>
      <c r="V570" s="1">
        <v>1036</v>
      </c>
      <c r="W570" s="1">
        <v>1036</v>
      </c>
      <c r="X570" s="1">
        <v>1036</v>
      </c>
      <c r="Y570" s="1">
        <v>1036</v>
      </c>
      <c r="Z570" s="1">
        <v>1036</v>
      </c>
    </row>
    <row r="571" spans="1:26" x14ac:dyDescent="0.3">
      <c r="A571" t="s">
        <v>66</v>
      </c>
      <c r="B571">
        <v>73032</v>
      </c>
      <c r="C571" s="1" t="str">
        <f>VLOOKUP($B571,'NIS NAAM GEMEENTE'!$A$2:$B$319, 2, FALSE)</f>
        <v>Hoeselt</v>
      </c>
      <c r="D571" s="1">
        <v>880.60000000000014</v>
      </c>
      <c r="E571" s="1">
        <v>880.60000000000014</v>
      </c>
      <c r="F571" s="1">
        <v>880.60000000000014</v>
      </c>
      <c r="G571" s="1">
        <v>880.60000000000014</v>
      </c>
      <c r="H571" s="1">
        <v>880.60000000000014</v>
      </c>
      <c r="I571" s="1">
        <v>880.60000000000014</v>
      </c>
      <c r="J571" s="1">
        <v>880.60000000000014</v>
      </c>
      <c r="K571" s="1">
        <v>880.60000000000014</v>
      </c>
      <c r="L571" s="1">
        <v>880.60000000000014</v>
      </c>
      <c r="M571" s="1">
        <v>880.60000000000014</v>
      </c>
      <c r="N571" s="1">
        <v>880.60000000000014</v>
      </c>
      <c r="O571" s="1">
        <v>880.60000000000014</v>
      </c>
      <c r="P571" s="1">
        <v>880.60000000000014</v>
      </c>
      <c r="Q571" s="1">
        <v>880.60000000000014</v>
      </c>
      <c r="R571" s="1">
        <v>880.60000000000014</v>
      </c>
      <c r="S571" s="1">
        <v>880.60000000000014</v>
      </c>
      <c r="T571" s="1">
        <v>880.60000000000014</v>
      </c>
      <c r="U571" s="1">
        <v>880.60000000000014</v>
      </c>
      <c r="V571" s="1">
        <v>880.60000000000014</v>
      </c>
      <c r="W571" s="1">
        <v>880.60000000000014</v>
      </c>
      <c r="X571" s="1">
        <v>880.60000000000014</v>
      </c>
      <c r="Y571" s="1">
        <v>880.60000000000014</v>
      </c>
      <c r="Z571" s="1">
        <v>880.60000000000014</v>
      </c>
    </row>
    <row r="572" spans="1:26" x14ac:dyDescent="0.3">
      <c r="A572" t="s">
        <v>62</v>
      </c>
      <c r="B572" s="1">
        <v>24043</v>
      </c>
      <c r="C572" s="1" t="str">
        <f>VLOOKUP($B572,'NIS NAAM GEMEENTE'!$A$2:$B$319, 2, FALSE)</f>
        <v>Holsbeek</v>
      </c>
      <c r="D572" s="1">
        <v>455.45</v>
      </c>
      <c r="E572" s="1">
        <v>453.53</v>
      </c>
      <c r="F572" s="1">
        <v>432.18</v>
      </c>
      <c r="G572" s="1">
        <v>451.56</v>
      </c>
      <c r="H572" s="1">
        <v>428.61</v>
      </c>
      <c r="I572" s="1">
        <v>432.99</v>
      </c>
      <c r="J572" s="1">
        <v>413.77</v>
      </c>
      <c r="K572" s="1">
        <v>428.37</v>
      </c>
      <c r="L572" s="1">
        <v>406.42</v>
      </c>
      <c r="M572" s="1">
        <v>387.88</v>
      </c>
      <c r="N572" s="1">
        <v>372.85</v>
      </c>
      <c r="O572" s="1">
        <v>357.67500000000001</v>
      </c>
      <c r="P572" s="1">
        <v>335.52794117647056</v>
      </c>
      <c r="Q572" s="1">
        <v>307.84411764705885</v>
      </c>
      <c r="R572" s="1">
        <v>295.66323529411767</v>
      </c>
      <c r="S572" s="1">
        <v>289.01911764705881</v>
      </c>
      <c r="T572" s="1">
        <v>293.4485294117647</v>
      </c>
      <c r="U572" s="1">
        <v>301.2</v>
      </c>
      <c r="V572" s="1">
        <v>301.2</v>
      </c>
      <c r="W572" s="1">
        <v>313.38088235294117</v>
      </c>
      <c r="X572" s="1">
        <v>312.27352941176468</v>
      </c>
      <c r="Y572" s="1">
        <v>316.70294117647057</v>
      </c>
      <c r="Z572" s="1">
        <v>323.34705882352944</v>
      </c>
    </row>
    <row r="573" spans="1:26" x14ac:dyDescent="0.3">
      <c r="A573" t="s">
        <v>63</v>
      </c>
      <c r="B573" s="1">
        <v>24043</v>
      </c>
      <c r="C573" s="1" t="str">
        <f>VLOOKUP($B573,'NIS NAAM GEMEENTE'!$A$2:$B$319, 2, FALSE)</f>
        <v>Holsbeek</v>
      </c>
      <c r="D573" s="1">
        <v>569</v>
      </c>
      <c r="E573" s="1">
        <v>566</v>
      </c>
      <c r="F573" s="1">
        <v>599</v>
      </c>
      <c r="G573" s="1">
        <v>599</v>
      </c>
      <c r="H573" s="1">
        <v>616</v>
      </c>
      <c r="I573" s="1">
        <v>614</v>
      </c>
      <c r="J573" s="1">
        <v>625</v>
      </c>
      <c r="K573" s="1">
        <v>642</v>
      </c>
      <c r="L573" s="1">
        <v>604</v>
      </c>
      <c r="M573" s="1">
        <v>595</v>
      </c>
      <c r="N573" s="1">
        <v>590</v>
      </c>
      <c r="O573" s="1">
        <v>606</v>
      </c>
      <c r="P573" s="1">
        <v>613</v>
      </c>
      <c r="Q573" s="1">
        <v>620</v>
      </c>
      <c r="R573" s="1">
        <v>621</v>
      </c>
      <c r="S573" s="1">
        <v>598</v>
      </c>
      <c r="T573" s="1">
        <v>580</v>
      </c>
      <c r="U573" s="1">
        <v>550</v>
      </c>
      <c r="V573" s="1">
        <v>535</v>
      </c>
      <c r="W573" s="1">
        <v>513</v>
      </c>
      <c r="X573" s="1">
        <v>503</v>
      </c>
      <c r="Y573" s="1">
        <v>504</v>
      </c>
      <c r="Z573">
        <v>512</v>
      </c>
    </row>
    <row r="574" spans="1:26" x14ac:dyDescent="0.3">
      <c r="A574" t="s">
        <v>64</v>
      </c>
      <c r="B574" s="1">
        <v>24043</v>
      </c>
      <c r="C574" s="1" t="str">
        <f>VLOOKUP($B574,'NIS NAAM GEMEENTE'!$A$2:$B$319, 2, FALSE)</f>
        <v>Holsbeek</v>
      </c>
      <c r="D574" s="1">
        <v>1024.45</v>
      </c>
      <c r="E574" s="1">
        <v>1019.53</v>
      </c>
      <c r="F574" s="1">
        <v>1031.18</v>
      </c>
      <c r="G574" s="1">
        <v>1050.56</v>
      </c>
      <c r="H574" s="1">
        <v>1044.6100000000001</v>
      </c>
      <c r="I574" s="1">
        <v>1046.99</v>
      </c>
      <c r="J574" s="1">
        <v>1038.77</v>
      </c>
      <c r="K574" s="1">
        <v>1070.3699999999999</v>
      </c>
      <c r="L574" s="1">
        <v>1010.4200000000001</v>
      </c>
      <c r="M574" s="1">
        <v>982.88</v>
      </c>
      <c r="N574" s="1">
        <v>962.85</v>
      </c>
      <c r="O574" s="1">
        <v>963.67499999999995</v>
      </c>
      <c r="P574" s="1">
        <v>948.52794117647056</v>
      </c>
      <c r="Q574" s="1">
        <v>927.84411764705885</v>
      </c>
      <c r="R574" s="1">
        <v>916.66323529411761</v>
      </c>
      <c r="S574" s="1">
        <v>887.01911764705881</v>
      </c>
      <c r="T574" s="1">
        <v>873.44852941176464</v>
      </c>
      <c r="U574" s="1">
        <v>851.2</v>
      </c>
      <c r="V574" s="1">
        <v>836.2</v>
      </c>
      <c r="W574" s="1">
        <v>826.38088235294117</v>
      </c>
      <c r="X574" s="1">
        <v>815.27352941176468</v>
      </c>
      <c r="Y574" s="1">
        <v>820.70294117647063</v>
      </c>
      <c r="Z574" s="1">
        <v>835.34705882352944</v>
      </c>
    </row>
    <row r="575" spans="1:26" x14ac:dyDescent="0.3">
      <c r="A575" t="s">
        <v>65</v>
      </c>
      <c r="B575">
        <v>24043</v>
      </c>
      <c r="C575" s="1" t="str">
        <f>VLOOKUP($B575,'NIS NAAM GEMEENTE'!$A$2:$B$319, 2, FALSE)</f>
        <v>Holsbeek</v>
      </c>
      <c r="D575" s="1">
        <v>1209.4117647058824</v>
      </c>
      <c r="E575" s="1">
        <v>1209.4117647058824</v>
      </c>
      <c r="F575" s="1">
        <v>1209.4117647058824</v>
      </c>
      <c r="G575" s="1">
        <v>1209.4117647058824</v>
      </c>
      <c r="H575" s="1">
        <v>1209.4117647058824</v>
      </c>
      <c r="I575" s="1">
        <v>1209.4117647058824</v>
      </c>
      <c r="J575" s="1">
        <v>1209.4117647058824</v>
      </c>
      <c r="K575" s="1">
        <v>1209.4117647058824</v>
      </c>
      <c r="L575" s="1">
        <v>1209.4117647058824</v>
      </c>
      <c r="M575" s="1">
        <v>1209.4117647058824</v>
      </c>
      <c r="N575" s="1">
        <v>1209.4117647058824</v>
      </c>
      <c r="O575" s="1">
        <v>1209.4117647058824</v>
      </c>
      <c r="P575" s="1">
        <v>1209.4117647058824</v>
      </c>
      <c r="Q575" s="1">
        <v>1209.4117647058824</v>
      </c>
      <c r="R575" s="1">
        <v>1209.4117647058824</v>
      </c>
      <c r="S575" s="1">
        <v>1209.4117647058824</v>
      </c>
      <c r="T575" s="1">
        <v>1209.4117647058824</v>
      </c>
      <c r="U575" s="1">
        <v>1209.4117647058824</v>
      </c>
      <c r="V575" s="1">
        <v>1209.4117647058824</v>
      </c>
      <c r="W575" s="1">
        <v>1209.4117647058824</v>
      </c>
      <c r="X575" s="1">
        <v>1209.4117647058824</v>
      </c>
      <c r="Y575" s="1">
        <v>1209.4117647058799</v>
      </c>
      <c r="Z575" s="1">
        <v>1209.4117647058799</v>
      </c>
    </row>
    <row r="576" spans="1:26" x14ac:dyDescent="0.3">
      <c r="A576" t="s">
        <v>66</v>
      </c>
      <c r="B576">
        <v>24043</v>
      </c>
      <c r="C576" s="1" t="str">
        <f>VLOOKUP($B576,'NIS NAAM GEMEENTE'!$A$2:$B$319, 2, FALSE)</f>
        <v>Holsbeek</v>
      </c>
      <c r="D576" s="1">
        <v>1028</v>
      </c>
      <c r="E576" s="1">
        <v>1028</v>
      </c>
      <c r="F576" s="1">
        <v>1028</v>
      </c>
      <c r="G576" s="1">
        <v>1028</v>
      </c>
      <c r="H576" s="1">
        <v>1028</v>
      </c>
      <c r="I576" s="1">
        <v>1028</v>
      </c>
      <c r="J576" s="1">
        <v>1028</v>
      </c>
      <c r="K576" s="1">
        <v>1028</v>
      </c>
      <c r="L576" s="1">
        <v>1028</v>
      </c>
      <c r="M576" s="1">
        <v>1028</v>
      </c>
      <c r="N576" s="1">
        <v>1028</v>
      </c>
      <c r="O576" s="1">
        <v>1028</v>
      </c>
      <c r="P576" s="1">
        <v>1028</v>
      </c>
      <c r="Q576" s="1">
        <v>1028</v>
      </c>
      <c r="R576" s="1">
        <v>1028</v>
      </c>
      <c r="S576" s="1">
        <v>1028</v>
      </c>
      <c r="T576" s="1">
        <v>1028</v>
      </c>
      <c r="U576" s="1">
        <v>1028</v>
      </c>
      <c r="V576" s="1">
        <v>1028</v>
      </c>
      <c r="W576" s="1">
        <v>1028</v>
      </c>
      <c r="X576" s="1">
        <v>1028</v>
      </c>
      <c r="Y576" s="1">
        <v>1028</v>
      </c>
      <c r="Z576" s="1">
        <v>1028</v>
      </c>
    </row>
    <row r="577" spans="1:26" x14ac:dyDescent="0.3">
      <c r="A577" t="s">
        <v>62</v>
      </c>
      <c r="B577" s="1">
        <v>36006</v>
      </c>
      <c r="C577" s="1" t="str">
        <f>VLOOKUP($B577,'NIS NAAM GEMEENTE'!$A$2:$B$319, 2, FALSE)</f>
        <v>Hooglede</v>
      </c>
      <c r="D577" s="1">
        <v>468.48</v>
      </c>
      <c r="E577" s="1">
        <v>491.13</v>
      </c>
      <c r="F577" s="1">
        <v>495.26</v>
      </c>
      <c r="G577" s="1">
        <v>508.48</v>
      </c>
      <c r="H577" s="1">
        <v>471.61</v>
      </c>
      <c r="I577" s="1">
        <v>442.90999999999997</v>
      </c>
      <c r="J577" s="1">
        <v>439.07</v>
      </c>
      <c r="K577" s="1">
        <v>467.32</v>
      </c>
      <c r="L577" s="1">
        <v>418.77</v>
      </c>
      <c r="M577" s="1">
        <v>446.72</v>
      </c>
      <c r="N577" s="1">
        <v>450.18</v>
      </c>
      <c r="O577" s="1">
        <v>436.70099737532809</v>
      </c>
      <c r="P577" s="1">
        <v>458.0308661417323</v>
      </c>
      <c r="Q577" s="1">
        <v>446.80461942257216</v>
      </c>
      <c r="R577" s="1">
        <v>438.94624671916011</v>
      </c>
      <c r="S577" s="1">
        <v>418.73900262467191</v>
      </c>
      <c r="T577" s="1">
        <v>410.88062992125981</v>
      </c>
      <c r="U577" s="1">
        <v>419.86162729658793</v>
      </c>
      <c r="V577" s="1">
        <v>427.72</v>
      </c>
      <c r="W577" s="1">
        <v>437.8236220472441</v>
      </c>
      <c r="X577" s="1">
        <v>443.43674540682412</v>
      </c>
      <c r="Y577" s="1">
        <v>442.31412073490816</v>
      </c>
      <c r="Z577" s="1">
        <v>443.43674540682412</v>
      </c>
    </row>
    <row r="578" spans="1:26" x14ac:dyDescent="0.3">
      <c r="A578" t="s">
        <v>63</v>
      </c>
      <c r="B578" s="1">
        <v>36006</v>
      </c>
      <c r="C578" s="1" t="str">
        <f>VLOOKUP($B578,'NIS NAAM GEMEENTE'!$A$2:$B$319, 2, FALSE)</f>
        <v>Hooglede</v>
      </c>
      <c r="D578" s="1">
        <v>590</v>
      </c>
      <c r="E578" s="1">
        <v>584</v>
      </c>
      <c r="F578" s="1">
        <v>607</v>
      </c>
      <c r="G578" s="1">
        <v>636</v>
      </c>
      <c r="H578" s="1">
        <v>646</v>
      </c>
      <c r="I578" s="1">
        <v>685</v>
      </c>
      <c r="J578" s="1">
        <v>689</v>
      </c>
      <c r="K578" s="1">
        <v>722</v>
      </c>
      <c r="L578" s="1">
        <v>727</v>
      </c>
      <c r="M578" s="1">
        <v>770</v>
      </c>
      <c r="N578" s="1">
        <v>753</v>
      </c>
      <c r="O578" s="1">
        <v>727</v>
      </c>
      <c r="P578" s="1">
        <v>713</v>
      </c>
      <c r="Q578" s="1">
        <v>681</v>
      </c>
      <c r="R578" s="1">
        <v>675</v>
      </c>
      <c r="S578" s="1">
        <v>679</v>
      </c>
      <c r="T578" s="1">
        <v>674</v>
      </c>
      <c r="U578" s="1">
        <v>651</v>
      </c>
      <c r="V578" s="1">
        <v>650</v>
      </c>
      <c r="W578" s="1">
        <v>644</v>
      </c>
      <c r="X578" s="1">
        <v>639</v>
      </c>
      <c r="Y578" s="1">
        <v>635</v>
      </c>
      <c r="Z578">
        <v>630</v>
      </c>
    </row>
    <row r="579" spans="1:26" x14ac:dyDescent="0.3">
      <c r="A579" t="s">
        <v>64</v>
      </c>
      <c r="B579" s="1">
        <v>36006</v>
      </c>
      <c r="C579" s="1" t="str">
        <f>VLOOKUP($B579,'NIS NAAM GEMEENTE'!$A$2:$B$319, 2, FALSE)</f>
        <v>Hooglede</v>
      </c>
      <c r="D579" s="1">
        <v>1058.48</v>
      </c>
      <c r="E579" s="1">
        <v>1075.1300000000001</v>
      </c>
      <c r="F579" s="1">
        <v>1102.26</v>
      </c>
      <c r="G579" s="1">
        <v>1144.48</v>
      </c>
      <c r="H579" s="1">
        <v>1117.6100000000001</v>
      </c>
      <c r="I579" s="1">
        <v>1127.9099999999999</v>
      </c>
      <c r="J579" s="1">
        <v>1128.07</v>
      </c>
      <c r="K579" s="1">
        <v>1189.32</v>
      </c>
      <c r="L579" s="1">
        <v>1145.77</v>
      </c>
      <c r="M579" s="1">
        <v>1216.72</v>
      </c>
      <c r="N579" s="1">
        <v>1203.18</v>
      </c>
      <c r="O579" s="1">
        <v>1163.7009973753281</v>
      </c>
      <c r="P579" s="1">
        <v>1171.0308661417323</v>
      </c>
      <c r="Q579" s="1">
        <v>1127.8046194225722</v>
      </c>
      <c r="R579" s="1">
        <v>1113.9462467191602</v>
      </c>
      <c r="S579" s="1">
        <v>1097.7390026246719</v>
      </c>
      <c r="T579" s="1">
        <v>1084.8806299212597</v>
      </c>
      <c r="U579" s="1">
        <v>1070.8616272965878</v>
      </c>
      <c r="V579" s="1">
        <v>1077.72</v>
      </c>
      <c r="W579" s="1">
        <v>1081.823622047244</v>
      </c>
      <c r="X579" s="1">
        <v>1082.4367454068242</v>
      </c>
      <c r="Y579" s="1">
        <v>1077.3141207349081</v>
      </c>
      <c r="Z579" s="1">
        <v>1073.4367454068242</v>
      </c>
    </row>
    <row r="580" spans="1:26" x14ac:dyDescent="0.3">
      <c r="A580" t="s">
        <v>65</v>
      </c>
      <c r="B580">
        <v>36006</v>
      </c>
      <c r="C580" s="1" t="str">
        <f>VLOOKUP($B580,'NIS NAAM GEMEENTE'!$A$2:$B$319, 2, FALSE)</f>
        <v>Hooglede</v>
      </c>
      <c r="D580" s="1">
        <v>1726</v>
      </c>
      <c r="E580" s="1">
        <v>1726</v>
      </c>
      <c r="F580" s="1">
        <v>1726</v>
      </c>
      <c r="G580" s="1">
        <v>1726</v>
      </c>
      <c r="H580" s="1">
        <v>1726</v>
      </c>
      <c r="I580" s="1">
        <v>1726</v>
      </c>
      <c r="J580" s="1">
        <v>1726</v>
      </c>
      <c r="K580" s="1">
        <v>1726</v>
      </c>
      <c r="L580" s="1">
        <v>1726</v>
      </c>
      <c r="M580" s="1">
        <v>1726</v>
      </c>
      <c r="N580" s="1">
        <v>1726</v>
      </c>
      <c r="O580" s="1">
        <v>1726</v>
      </c>
      <c r="P580" s="1">
        <v>1726</v>
      </c>
      <c r="Q580" s="1">
        <v>1726</v>
      </c>
      <c r="R580" s="1">
        <v>1726</v>
      </c>
      <c r="S580" s="1">
        <v>1726</v>
      </c>
      <c r="T580" s="1">
        <v>1726</v>
      </c>
      <c r="U580" s="1">
        <v>1726</v>
      </c>
      <c r="V580" s="1">
        <v>1726</v>
      </c>
      <c r="W580" s="1">
        <v>1726</v>
      </c>
      <c r="X580" s="1">
        <v>1726</v>
      </c>
      <c r="Y580" s="1">
        <v>1726</v>
      </c>
      <c r="Z580" s="1">
        <v>1726</v>
      </c>
    </row>
    <row r="581" spans="1:26" x14ac:dyDescent="0.3">
      <c r="A581" t="s">
        <v>66</v>
      </c>
      <c r="B581">
        <v>36006</v>
      </c>
      <c r="C581" s="1" t="str">
        <f>VLOOKUP($B581,'NIS NAAM GEMEENTE'!$A$2:$B$319, 2, FALSE)</f>
        <v>Hooglede</v>
      </c>
      <c r="D581" s="1">
        <v>1467.1</v>
      </c>
      <c r="E581" s="1">
        <v>1467.1</v>
      </c>
      <c r="F581" s="1">
        <v>1467.1</v>
      </c>
      <c r="G581" s="1">
        <v>1467.1</v>
      </c>
      <c r="H581" s="1">
        <v>1467.1</v>
      </c>
      <c r="I581" s="1">
        <v>1467.1</v>
      </c>
      <c r="J581" s="1">
        <v>1467.1</v>
      </c>
      <c r="K581" s="1">
        <v>1467.1</v>
      </c>
      <c r="L581" s="1">
        <v>1467.1</v>
      </c>
      <c r="M581" s="1">
        <v>1467.1</v>
      </c>
      <c r="N581" s="1">
        <v>1467.1</v>
      </c>
      <c r="O581" s="1">
        <v>1467.1</v>
      </c>
      <c r="P581" s="1">
        <v>1467.1</v>
      </c>
      <c r="Q581" s="1">
        <v>1467.1</v>
      </c>
      <c r="R581" s="1">
        <v>1467.1</v>
      </c>
      <c r="S581" s="1">
        <v>1467.1</v>
      </c>
      <c r="T581" s="1">
        <v>1467.1</v>
      </c>
      <c r="U581" s="1">
        <v>1467.1</v>
      </c>
      <c r="V581" s="1">
        <v>1467.1</v>
      </c>
      <c r="W581" s="1">
        <v>1467.1</v>
      </c>
      <c r="X581" s="1">
        <v>1467.1</v>
      </c>
      <c r="Y581" s="1">
        <v>1467.1</v>
      </c>
      <c r="Z581" s="1">
        <v>1467.1</v>
      </c>
    </row>
    <row r="582" spans="1:26" x14ac:dyDescent="0.3">
      <c r="A582" t="s">
        <v>62</v>
      </c>
      <c r="B582" s="1">
        <v>13014</v>
      </c>
      <c r="C582" s="1" t="str">
        <f>VLOOKUP($B582,'NIS NAAM GEMEENTE'!$A$2:$B$319, 2, FALSE)</f>
        <v>Hoogstraten</v>
      </c>
      <c r="D582" s="1">
        <v>837.98</v>
      </c>
      <c r="E582" s="1">
        <v>919.61</v>
      </c>
      <c r="F582" s="1">
        <v>902.41</v>
      </c>
      <c r="G582" s="1">
        <v>974.58</v>
      </c>
      <c r="H582" s="1">
        <v>983.25</v>
      </c>
      <c r="I582" s="1">
        <v>949.17</v>
      </c>
      <c r="J582" s="1">
        <v>969.17</v>
      </c>
      <c r="K582" s="1">
        <v>980.39</v>
      </c>
      <c r="L582" s="1">
        <v>978.09</v>
      </c>
      <c r="M582" s="1">
        <v>1021.12</v>
      </c>
      <c r="N582" s="1">
        <v>1032.3900000000001</v>
      </c>
      <c r="O582" s="1">
        <v>1016.790911136108</v>
      </c>
      <c r="P582" s="1">
        <v>1021.2310461192351</v>
      </c>
      <c r="Q582" s="1">
        <v>1016.790911136108</v>
      </c>
      <c r="R582" s="1">
        <v>1024.5611473565805</v>
      </c>
      <c r="S582" s="1">
        <v>1021.2310461192351</v>
      </c>
      <c r="T582" s="1">
        <v>1022.3410798650168</v>
      </c>
      <c r="U582" s="1">
        <v>1005.6905736782902</v>
      </c>
      <c r="V582" s="1">
        <v>986.81999999999994</v>
      </c>
      <c r="W582" s="1">
        <v>986.81999999999994</v>
      </c>
      <c r="X582" s="1">
        <v>982.37986501687283</v>
      </c>
      <c r="Y582" s="1">
        <v>995.70026996625415</v>
      </c>
      <c r="Z582" s="1">
        <v>1010.1307086614173</v>
      </c>
    </row>
    <row r="583" spans="1:26" x14ac:dyDescent="0.3">
      <c r="A583" t="s">
        <v>63</v>
      </c>
      <c r="B583" s="1">
        <v>13014</v>
      </c>
      <c r="C583" s="1" t="str">
        <f>VLOOKUP($B583,'NIS NAAM GEMEENTE'!$A$2:$B$319, 2, FALSE)</f>
        <v>Hoogstraten</v>
      </c>
      <c r="D583" s="1">
        <v>1386</v>
      </c>
      <c r="E583" s="1">
        <v>1355</v>
      </c>
      <c r="F583" s="1">
        <v>1347</v>
      </c>
      <c r="G583" s="1">
        <v>1296</v>
      </c>
      <c r="H583" s="1">
        <v>1330</v>
      </c>
      <c r="I583" s="1">
        <v>1380</v>
      </c>
      <c r="J583" s="1">
        <v>1405</v>
      </c>
      <c r="K583" s="1">
        <v>1419</v>
      </c>
      <c r="L583" s="1">
        <v>1436</v>
      </c>
      <c r="M583" s="1">
        <v>1454</v>
      </c>
      <c r="N583" s="1">
        <v>1470</v>
      </c>
      <c r="O583" s="1">
        <v>1483</v>
      </c>
      <c r="P583" s="1">
        <v>1519</v>
      </c>
      <c r="Q583" s="1">
        <v>1514</v>
      </c>
      <c r="R583" s="1">
        <v>1532</v>
      </c>
      <c r="S583" s="1">
        <v>1551</v>
      </c>
      <c r="T583" s="1">
        <v>1553</v>
      </c>
      <c r="U583" s="1">
        <v>1552</v>
      </c>
      <c r="V583" s="1">
        <v>1558</v>
      </c>
      <c r="W583" s="1">
        <v>1547</v>
      </c>
      <c r="X583" s="1">
        <v>1545</v>
      </c>
      <c r="Y583" s="1">
        <v>1532</v>
      </c>
      <c r="Z583">
        <v>1521</v>
      </c>
    </row>
    <row r="584" spans="1:26" x14ac:dyDescent="0.3">
      <c r="A584" t="s">
        <v>64</v>
      </c>
      <c r="B584" s="1">
        <v>13014</v>
      </c>
      <c r="C584" s="1" t="str">
        <f>VLOOKUP($B584,'NIS NAAM GEMEENTE'!$A$2:$B$319, 2, FALSE)</f>
        <v>Hoogstraten</v>
      </c>
      <c r="D584" s="1">
        <v>2223.98</v>
      </c>
      <c r="E584" s="1">
        <v>2274.61</v>
      </c>
      <c r="F584" s="1">
        <v>2249.41</v>
      </c>
      <c r="G584" s="1">
        <v>2270.58</v>
      </c>
      <c r="H584" s="1">
        <v>2313.25</v>
      </c>
      <c r="I584" s="1">
        <v>2329.17</v>
      </c>
      <c r="J584" s="1">
        <v>2374.17</v>
      </c>
      <c r="K584" s="1">
        <v>2399.39</v>
      </c>
      <c r="L584" s="1">
        <v>2414.09</v>
      </c>
      <c r="M584" s="1">
        <v>2475.12</v>
      </c>
      <c r="N584" s="1">
        <v>2502.3900000000003</v>
      </c>
      <c r="O584" s="1">
        <v>2499.7909111361078</v>
      </c>
      <c r="P584" s="1">
        <v>2540.2310461192351</v>
      </c>
      <c r="Q584" s="1">
        <v>2530.7909111361078</v>
      </c>
      <c r="R584" s="1">
        <v>2556.5611473565805</v>
      </c>
      <c r="S584" s="1">
        <v>2572.2310461192351</v>
      </c>
      <c r="T584" s="1">
        <v>2575.3410798650166</v>
      </c>
      <c r="U584" s="1">
        <v>2557.6905736782901</v>
      </c>
      <c r="V584" s="1">
        <v>2544.8199999999997</v>
      </c>
      <c r="W584" s="1">
        <v>2533.8199999999997</v>
      </c>
      <c r="X584" s="1">
        <v>2527.3798650168728</v>
      </c>
      <c r="Y584" s="1">
        <v>2527.7002699662544</v>
      </c>
      <c r="Z584" s="1">
        <v>2531.1307086614174</v>
      </c>
    </row>
    <row r="585" spans="1:26" x14ac:dyDescent="0.3">
      <c r="A585" t="s">
        <v>65</v>
      </c>
      <c r="B585">
        <v>13014</v>
      </c>
      <c r="C585" s="1" t="str">
        <f>VLOOKUP($B585,'NIS NAAM GEMEENTE'!$A$2:$B$319, 2, FALSE)</f>
        <v>Hoogstraten</v>
      </c>
      <c r="D585" s="1">
        <v>3041</v>
      </c>
      <c r="E585" s="1">
        <v>3041</v>
      </c>
      <c r="F585" s="1">
        <v>3041</v>
      </c>
      <c r="G585" s="1">
        <v>3041</v>
      </c>
      <c r="H585" s="1">
        <v>3041</v>
      </c>
      <c r="I585" s="1">
        <v>3041</v>
      </c>
      <c r="J585" s="1">
        <v>3041</v>
      </c>
      <c r="K585" s="1">
        <v>3041</v>
      </c>
      <c r="L585" s="1">
        <v>3041</v>
      </c>
      <c r="M585" s="1">
        <v>3041</v>
      </c>
      <c r="N585" s="1">
        <v>3041</v>
      </c>
      <c r="O585" s="1">
        <v>3041</v>
      </c>
      <c r="P585" s="1">
        <v>3041</v>
      </c>
      <c r="Q585" s="1">
        <v>3041</v>
      </c>
      <c r="R585" s="1">
        <v>3041</v>
      </c>
      <c r="S585" s="1">
        <v>3041</v>
      </c>
      <c r="T585" s="1">
        <v>3041</v>
      </c>
      <c r="U585" s="1">
        <v>3041</v>
      </c>
      <c r="V585" s="1">
        <v>3041</v>
      </c>
      <c r="W585" s="1">
        <v>3041</v>
      </c>
      <c r="X585" s="1">
        <v>3041</v>
      </c>
      <c r="Y585" s="1">
        <v>3041</v>
      </c>
      <c r="Z585" s="1">
        <v>3041</v>
      </c>
    </row>
    <row r="586" spans="1:26" x14ac:dyDescent="0.3">
      <c r="A586" t="s">
        <v>66</v>
      </c>
      <c r="B586">
        <v>13014</v>
      </c>
      <c r="C586" s="1" t="str">
        <f>VLOOKUP($B586,'NIS NAAM GEMEENTE'!$A$2:$B$319, 2, FALSE)</f>
        <v>Hoogstraten</v>
      </c>
      <c r="D586" s="1">
        <v>2584.85</v>
      </c>
      <c r="E586" s="1">
        <v>2584.85</v>
      </c>
      <c r="F586" s="1">
        <v>2584.85</v>
      </c>
      <c r="G586" s="1">
        <v>2584.85</v>
      </c>
      <c r="H586" s="1">
        <v>2584.85</v>
      </c>
      <c r="I586" s="1">
        <v>2584.85</v>
      </c>
      <c r="J586" s="1">
        <v>2584.85</v>
      </c>
      <c r="K586" s="1">
        <v>2584.85</v>
      </c>
      <c r="L586" s="1">
        <v>2584.85</v>
      </c>
      <c r="M586" s="1">
        <v>2584.85</v>
      </c>
      <c r="N586" s="1">
        <v>2584.85</v>
      </c>
      <c r="O586" s="1">
        <v>2584.85</v>
      </c>
      <c r="P586" s="1">
        <v>2584.85</v>
      </c>
      <c r="Q586" s="1">
        <v>2584.85</v>
      </c>
      <c r="R586" s="1">
        <v>2584.85</v>
      </c>
      <c r="S586" s="1">
        <v>2584.85</v>
      </c>
      <c r="T586" s="1">
        <v>2584.85</v>
      </c>
      <c r="U586" s="1">
        <v>2584.85</v>
      </c>
      <c r="V586" s="1">
        <v>2584.85</v>
      </c>
      <c r="W586" s="1">
        <v>2584.85</v>
      </c>
      <c r="X586" s="1">
        <v>2584.85</v>
      </c>
      <c r="Y586" s="1">
        <v>2584.85</v>
      </c>
      <c r="Z586" s="1">
        <v>2584.85</v>
      </c>
    </row>
    <row r="587" spans="1:26" x14ac:dyDescent="0.3">
      <c r="A587" t="s">
        <v>62</v>
      </c>
      <c r="B587" s="1">
        <v>45062</v>
      </c>
      <c r="C587" s="1" t="str">
        <f>VLOOKUP($B587,'NIS NAAM GEMEENTE'!$A$2:$B$319, 2, FALSE)</f>
        <v>Horebeke</v>
      </c>
      <c r="D587" s="1">
        <v>70.3</v>
      </c>
      <c r="E587" s="1">
        <v>67.84</v>
      </c>
      <c r="F587" s="1">
        <v>60.65</v>
      </c>
      <c r="G587" s="1">
        <v>71.3</v>
      </c>
      <c r="H587" s="1">
        <v>55.84</v>
      </c>
      <c r="I587" s="1">
        <v>55.38</v>
      </c>
      <c r="J587" s="1">
        <v>51.38</v>
      </c>
      <c r="K587" s="1">
        <v>45.65</v>
      </c>
      <c r="L587" s="1">
        <v>58.03</v>
      </c>
      <c r="M587" s="1">
        <v>53.11</v>
      </c>
      <c r="N587" s="1">
        <v>48.65</v>
      </c>
      <c r="O587" s="1">
        <v>45.853513513513512</v>
      </c>
      <c r="P587" s="1">
        <v>45.853513513513512</v>
      </c>
      <c r="Q587" s="1">
        <v>43.616756756756757</v>
      </c>
      <c r="R587" s="1">
        <v>42.498378378378376</v>
      </c>
      <c r="S587" s="1">
        <v>42.498378378378376</v>
      </c>
      <c r="T587" s="1">
        <v>41.38</v>
      </c>
      <c r="U587" s="1">
        <v>41.38</v>
      </c>
      <c r="V587" s="1">
        <v>41.38</v>
      </c>
      <c r="W587" s="1">
        <v>42.498378378378376</v>
      </c>
      <c r="X587" s="1">
        <v>42.498378378378376</v>
      </c>
      <c r="Y587" s="1">
        <v>42.498378378378376</v>
      </c>
      <c r="Z587" s="1">
        <v>42.498378378378376</v>
      </c>
    </row>
    <row r="588" spans="1:26" x14ac:dyDescent="0.3">
      <c r="A588" t="s">
        <v>63</v>
      </c>
      <c r="B588" s="1">
        <v>45062</v>
      </c>
      <c r="C588" s="1" t="str">
        <f>VLOOKUP($B588,'NIS NAAM GEMEENTE'!$A$2:$B$319, 2, FALSE)</f>
        <v>Horebeke</v>
      </c>
      <c r="D588" s="1">
        <v>85</v>
      </c>
      <c r="E588" s="1">
        <v>85</v>
      </c>
      <c r="F588" s="1">
        <v>77</v>
      </c>
      <c r="G588" s="1">
        <v>73</v>
      </c>
      <c r="H588" s="1">
        <v>96</v>
      </c>
      <c r="I588" s="1">
        <v>94</v>
      </c>
      <c r="J588" s="1">
        <v>103</v>
      </c>
      <c r="K588" s="1">
        <v>101</v>
      </c>
      <c r="L588" s="1">
        <v>94</v>
      </c>
      <c r="M588" s="1">
        <v>89</v>
      </c>
      <c r="N588" s="1">
        <v>78</v>
      </c>
      <c r="O588" s="1">
        <v>80</v>
      </c>
      <c r="P588" s="1">
        <v>80</v>
      </c>
      <c r="Q588" s="1">
        <v>80</v>
      </c>
      <c r="R588" s="1">
        <v>77</v>
      </c>
      <c r="S588" s="1">
        <v>74</v>
      </c>
      <c r="T588" s="1">
        <v>73</v>
      </c>
      <c r="U588" s="1">
        <v>71</v>
      </c>
      <c r="V588" s="1">
        <v>70</v>
      </c>
      <c r="W588" s="1">
        <v>68</v>
      </c>
      <c r="X588" s="1">
        <v>66</v>
      </c>
      <c r="Y588" s="1">
        <v>67</v>
      </c>
      <c r="Z588">
        <v>67</v>
      </c>
    </row>
    <row r="589" spans="1:26" x14ac:dyDescent="0.3">
      <c r="A589" t="s">
        <v>64</v>
      </c>
      <c r="B589" s="1">
        <v>45062</v>
      </c>
      <c r="C589" s="1" t="str">
        <f>VLOOKUP($B589,'NIS NAAM GEMEENTE'!$A$2:$B$319, 2, FALSE)</f>
        <v>Horebeke</v>
      </c>
      <c r="D589" s="1">
        <v>155.30000000000001</v>
      </c>
      <c r="E589" s="1">
        <v>152.84</v>
      </c>
      <c r="F589" s="1">
        <v>137.65</v>
      </c>
      <c r="G589" s="1">
        <v>144.30000000000001</v>
      </c>
      <c r="H589" s="1">
        <v>151.84</v>
      </c>
      <c r="I589" s="1">
        <v>149.38</v>
      </c>
      <c r="J589" s="1">
        <v>154.38</v>
      </c>
      <c r="K589" s="1">
        <v>146.65</v>
      </c>
      <c r="L589" s="1">
        <v>152.03</v>
      </c>
      <c r="M589" s="1">
        <v>142.11000000000001</v>
      </c>
      <c r="N589" s="1">
        <v>126.65</v>
      </c>
      <c r="O589" s="1">
        <v>125.85351351351352</v>
      </c>
      <c r="P589" s="1">
        <v>125.85351351351352</v>
      </c>
      <c r="Q589" s="1">
        <v>123.61675675675676</v>
      </c>
      <c r="R589" s="1">
        <v>119.49837837837838</v>
      </c>
      <c r="S589" s="1">
        <v>116.49837837837838</v>
      </c>
      <c r="T589" s="1">
        <v>114.38</v>
      </c>
      <c r="U589" s="1">
        <v>112.38</v>
      </c>
      <c r="V589" s="1">
        <v>111.38</v>
      </c>
      <c r="W589" s="1">
        <v>110.49837837837838</v>
      </c>
      <c r="X589" s="1">
        <v>108.49837837837838</v>
      </c>
      <c r="Y589" s="1">
        <v>109.49837837837838</v>
      </c>
      <c r="Z589" s="1">
        <v>109.49837837837838</v>
      </c>
    </row>
    <row r="590" spans="1:26" x14ac:dyDescent="0.3">
      <c r="A590" t="s">
        <v>65</v>
      </c>
      <c r="B590">
        <v>45062</v>
      </c>
      <c r="C590" s="1" t="str">
        <f>VLOOKUP($B590,'NIS NAAM GEMEENTE'!$A$2:$B$319, 2, FALSE)</f>
        <v>Horebeke</v>
      </c>
      <c r="D590" s="1">
        <v>144</v>
      </c>
      <c r="E590" s="1">
        <v>144</v>
      </c>
      <c r="F590" s="1">
        <v>144</v>
      </c>
      <c r="G590" s="1">
        <v>144</v>
      </c>
      <c r="H590" s="1">
        <v>144</v>
      </c>
      <c r="I590" s="1">
        <v>144</v>
      </c>
      <c r="J590" s="1">
        <v>144</v>
      </c>
      <c r="K590" s="1">
        <v>144</v>
      </c>
      <c r="L590" s="1">
        <v>144</v>
      </c>
      <c r="M590" s="1">
        <v>144</v>
      </c>
      <c r="N590" s="1">
        <v>144</v>
      </c>
      <c r="O590" s="1">
        <v>144</v>
      </c>
      <c r="P590" s="1">
        <v>144</v>
      </c>
      <c r="Q590" s="1">
        <v>144</v>
      </c>
      <c r="R590" s="1">
        <v>144</v>
      </c>
      <c r="S590" s="1">
        <v>144</v>
      </c>
      <c r="T590" s="1">
        <v>144</v>
      </c>
      <c r="U590" s="1">
        <v>144</v>
      </c>
      <c r="V590" s="1">
        <v>144</v>
      </c>
      <c r="W590" s="1">
        <v>144</v>
      </c>
      <c r="X590" s="1">
        <v>144</v>
      </c>
      <c r="Y590" s="1">
        <v>144</v>
      </c>
      <c r="Z590" s="1">
        <v>144</v>
      </c>
    </row>
    <row r="591" spans="1:26" x14ac:dyDescent="0.3">
      <c r="A591" t="s">
        <v>66</v>
      </c>
      <c r="B591">
        <v>45062</v>
      </c>
      <c r="C591" s="1" t="str">
        <f>VLOOKUP($B591,'NIS NAAM GEMEENTE'!$A$2:$B$319, 2, FALSE)</f>
        <v>Horebeke</v>
      </c>
      <c r="D591" s="1">
        <v>122.39999999999999</v>
      </c>
      <c r="E591" s="1">
        <v>122.39999999999999</v>
      </c>
      <c r="F591" s="1">
        <v>122.39999999999999</v>
      </c>
      <c r="G591" s="1">
        <v>122.39999999999999</v>
      </c>
      <c r="H591" s="1">
        <v>122.39999999999999</v>
      </c>
      <c r="I591" s="1">
        <v>122.39999999999999</v>
      </c>
      <c r="J591" s="1">
        <v>122.39999999999999</v>
      </c>
      <c r="K591" s="1">
        <v>122.39999999999999</v>
      </c>
      <c r="L591" s="1">
        <v>122.39999999999999</v>
      </c>
      <c r="M591" s="1">
        <v>122.39999999999999</v>
      </c>
      <c r="N591" s="1">
        <v>122.39999999999999</v>
      </c>
      <c r="O591" s="1">
        <v>122.39999999999999</v>
      </c>
      <c r="P591" s="1">
        <v>122.39999999999999</v>
      </c>
      <c r="Q591" s="1">
        <v>122.39999999999999</v>
      </c>
      <c r="R591" s="1">
        <v>122.39999999999999</v>
      </c>
      <c r="S591" s="1">
        <v>122.39999999999999</v>
      </c>
      <c r="T591" s="1">
        <v>122.39999999999999</v>
      </c>
      <c r="U591" s="1">
        <v>122.39999999999999</v>
      </c>
      <c r="V591" s="1">
        <v>122.39999999999999</v>
      </c>
      <c r="W591" s="1">
        <v>122.39999999999999</v>
      </c>
      <c r="X591" s="1">
        <v>122.39999999999999</v>
      </c>
      <c r="Y591" s="1">
        <v>122.39999999999999</v>
      </c>
      <c r="Z591" s="1">
        <v>122.39999999999999</v>
      </c>
    </row>
    <row r="592" spans="1:26" x14ac:dyDescent="0.3">
      <c r="A592" t="s">
        <v>62</v>
      </c>
      <c r="B592" s="1">
        <v>72039</v>
      </c>
      <c r="C592" s="1" t="str">
        <f>VLOOKUP($B592,'NIS NAAM GEMEENTE'!$A$2:$B$319, 2, FALSE)</f>
        <v>Houthalen-Helchteren</v>
      </c>
      <c r="D592" s="1">
        <v>1402.25</v>
      </c>
      <c r="E592" s="1">
        <v>1441.76</v>
      </c>
      <c r="F592" s="1">
        <v>1481.6</v>
      </c>
      <c r="G592" s="1">
        <v>1516.09</v>
      </c>
      <c r="H592" s="1">
        <v>1505.6</v>
      </c>
      <c r="I592" s="1">
        <v>1467.22</v>
      </c>
      <c r="J592" s="1">
        <v>1429.05</v>
      </c>
      <c r="K592" s="1">
        <v>1426.95</v>
      </c>
      <c r="L592" s="1">
        <v>1362.21</v>
      </c>
      <c r="M592" s="1">
        <v>1365.8899999999999</v>
      </c>
      <c r="N592" s="1">
        <v>1387.7</v>
      </c>
      <c r="O592" s="1">
        <v>1364.6575239005736</v>
      </c>
      <c r="P592" s="1">
        <v>1348.0558508604206</v>
      </c>
      <c r="Q592" s="1">
        <v>1309.3186137667303</v>
      </c>
      <c r="R592" s="1">
        <v>1260.6203728489484</v>
      </c>
      <c r="S592" s="1">
        <v>1227.4170267686425</v>
      </c>
      <c r="T592" s="1">
        <v>1200.8543499043976</v>
      </c>
      <c r="U592" s="1">
        <v>1169.8645602294455</v>
      </c>
      <c r="V592" s="1">
        <v>1157.69</v>
      </c>
      <c r="W592" s="1">
        <v>1153.2628871892925</v>
      </c>
      <c r="X592" s="1">
        <v>1157.69</v>
      </c>
      <c r="Y592" s="1">
        <v>1169.8645602294455</v>
      </c>
      <c r="Z592" s="1">
        <v>1185.3594550669216</v>
      </c>
    </row>
    <row r="593" spans="1:26" x14ac:dyDescent="0.3">
      <c r="A593" t="s">
        <v>63</v>
      </c>
      <c r="B593" s="1">
        <v>72039</v>
      </c>
      <c r="C593" s="1" t="str">
        <f>VLOOKUP($B593,'NIS NAAM GEMEENTE'!$A$2:$B$319, 2, FALSE)</f>
        <v>Houthalen-Helchteren</v>
      </c>
      <c r="D593" s="1">
        <v>1909</v>
      </c>
      <c r="E593" s="1">
        <v>1925</v>
      </c>
      <c r="F593" s="1">
        <v>1917</v>
      </c>
      <c r="G593" s="1">
        <v>1965</v>
      </c>
      <c r="H593" s="1">
        <v>1993</v>
      </c>
      <c r="I593" s="1">
        <v>2033</v>
      </c>
      <c r="J593" s="1">
        <v>2148</v>
      </c>
      <c r="K593" s="1">
        <v>2189</v>
      </c>
      <c r="L593" s="1">
        <v>2194</v>
      </c>
      <c r="M593" s="1">
        <v>2240</v>
      </c>
      <c r="N593" s="1">
        <v>2287</v>
      </c>
      <c r="O593" s="1">
        <v>2328</v>
      </c>
      <c r="P593" s="1">
        <v>2339</v>
      </c>
      <c r="Q593" s="1">
        <v>2345</v>
      </c>
      <c r="R593" s="1">
        <v>2358</v>
      </c>
      <c r="S593" s="1">
        <v>2344</v>
      </c>
      <c r="T593" s="1">
        <v>2330</v>
      </c>
      <c r="U593" s="1">
        <v>2289</v>
      </c>
      <c r="V593" s="1">
        <v>2251</v>
      </c>
      <c r="W593" s="1">
        <v>2191</v>
      </c>
      <c r="X593" s="1">
        <v>2139</v>
      </c>
      <c r="Y593" s="1">
        <v>2095</v>
      </c>
      <c r="Z593">
        <v>2060</v>
      </c>
    </row>
    <row r="594" spans="1:26" x14ac:dyDescent="0.3">
      <c r="A594" t="s">
        <v>64</v>
      </c>
      <c r="B594" s="1">
        <v>72039</v>
      </c>
      <c r="C594" s="1" t="str">
        <f>VLOOKUP($B594,'NIS NAAM GEMEENTE'!$A$2:$B$319, 2, FALSE)</f>
        <v>Houthalen-Helchteren</v>
      </c>
      <c r="D594" s="1">
        <v>3311.25</v>
      </c>
      <c r="E594" s="1">
        <v>3366.76</v>
      </c>
      <c r="F594" s="1">
        <v>3398.6</v>
      </c>
      <c r="G594" s="1">
        <v>3481.09</v>
      </c>
      <c r="H594" s="1">
        <v>3498.6</v>
      </c>
      <c r="I594" s="1">
        <v>3500.2200000000003</v>
      </c>
      <c r="J594" s="1">
        <v>3577.05</v>
      </c>
      <c r="K594" s="1">
        <v>3615.95</v>
      </c>
      <c r="L594" s="1">
        <v>3556.21</v>
      </c>
      <c r="M594" s="1">
        <v>3605.89</v>
      </c>
      <c r="N594" s="1">
        <v>3674.7</v>
      </c>
      <c r="O594" s="1">
        <v>3692.6575239005733</v>
      </c>
      <c r="P594" s="1">
        <v>3687.0558508604208</v>
      </c>
      <c r="Q594" s="1">
        <v>3654.3186137667303</v>
      </c>
      <c r="R594" s="1">
        <v>3618.6203728489481</v>
      </c>
      <c r="S594" s="1">
        <v>3571.4170267686422</v>
      </c>
      <c r="T594" s="1">
        <v>3530.8543499043976</v>
      </c>
      <c r="U594" s="1">
        <v>3458.8645602294455</v>
      </c>
      <c r="V594" s="1">
        <v>3408.69</v>
      </c>
      <c r="W594" s="1">
        <v>3344.2628871892925</v>
      </c>
      <c r="X594" s="1">
        <v>3296.69</v>
      </c>
      <c r="Y594" s="1">
        <v>3264.8645602294455</v>
      </c>
      <c r="Z594" s="1">
        <v>3245.3594550669213</v>
      </c>
    </row>
    <row r="595" spans="1:26" x14ac:dyDescent="0.3">
      <c r="A595" t="s">
        <v>65</v>
      </c>
      <c r="B595">
        <v>72039</v>
      </c>
      <c r="C595" s="1" t="str">
        <f>VLOOKUP($B595,'NIS NAAM GEMEENTE'!$A$2:$B$319, 2, FALSE)</f>
        <v>Houthalen-Helchteren</v>
      </c>
      <c r="D595" s="1">
        <v>4795</v>
      </c>
      <c r="E595" s="1">
        <v>4795</v>
      </c>
      <c r="F595" s="1">
        <v>4795</v>
      </c>
      <c r="G595" s="1">
        <v>4795</v>
      </c>
      <c r="H595" s="1">
        <v>4795</v>
      </c>
      <c r="I595" s="1">
        <v>4795</v>
      </c>
      <c r="J595" s="1">
        <v>4795</v>
      </c>
      <c r="K595" s="1">
        <v>4795</v>
      </c>
      <c r="L595" s="1">
        <v>4795</v>
      </c>
      <c r="M595" s="1">
        <v>4795</v>
      </c>
      <c r="N595" s="1">
        <v>4795</v>
      </c>
      <c r="O595" s="1">
        <v>4795</v>
      </c>
      <c r="P595" s="1">
        <v>4795</v>
      </c>
      <c r="Q595" s="1">
        <v>4795</v>
      </c>
      <c r="R595" s="1">
        <v>4795</v>
      </c>
      <c r="S595" s="1">
        <v>4795</v>
      </c>
      <c r="T595" s="1">
        <v>4795</v>
      </c>
      <c r="U595" s="1">
        <v>4795</v>
      </c>
      <c r="V595" s="1">
        <v>4795</v>
      </c>
      <c r="W595" s="1">
        <v>4795</v>
      </c>
      <c r="X595" s="1">
        <v>4795</v>
      </c>
      <c r="Y595" s="1">
        <v>4795</v>
      </c>
      <c r="Z595" s="1">
        <v>4795</v>
      </c>
    </row>
    <row r="596" spans="1:26" x14ac:dyDescent="0.3">
      <c r="A596" t="s">
        <v>66</v>
      </c>
      <c r="B596">
        <v>72039</v>
      </c>
      <c r="C596" s="1" t="str">
        <f>VLOOKUP($B596,'NIS NAAM GEMEENTE'!$A$2:$B$319, 2, FALSE)</f>
        <v>Houthalen-Helchteren</v>
      </c>
      <c r="D596" s="1">
        <v>4075.75</v>
      </c>
      <c r="E596" s="1">
        <v>4075.75</v>
      </c>
      <c r="F596" s="1">
        <v>4075.75</v>
      </c>
      <c r="G596" s="1">
        <v>4075.75</v>
      </c>
      <c r="H596" s="1">
        <v>4075.75</v>
      </c>
      <c r="I596" s="1">
        <v>4075.75</v>
      </c>
      <c r="J596" s="1">
        <v>4075.75</v>
      </c>
      <c r="K596" s="1">
        <v>4075.75</v>
      </c>
      <c r="L596" s="1">
        <v>4075.75</v>
      </c>
      <c r="M596" s="1">
        <v>4075.75</v>
      </c>
      <c r="N596" s="1">
        <v>4075.75</v>
      </c>
      <c r="O596" s="1">
        <v>4075.75</v>
      </c>
      <c r="P596" s="1">
        <v>4075.75</v>
      </c>
      <c r="Q596" s="1">
        <v>4075.75</v>
      </c>
      <c r="R596" s="1">
        <v>4075.75</v>
      </c>
      <c r="S596" s="1">
        <v>4075.75</v>
      </c>
      <c r="T596" s="1">
        <v>4075.75</v>
      </c>
      <c r="U596" s="1">
        <v>4075.75</v>
      </c>
      <c r="V596" s="1">
        <v>4075.75</v>
      </c>
      <c r="W596" s="1">
        <v>4075.75</v>
      </c>
      <c r="X596" s="1">
        <v>4075.75</v>
      </c>
      <c r="Y596" s="1">
        <v>4075.75</v>
      </c>
      <c r="Z596" s="1">
        <v>4075.75</v>
      </c>
    </row>
    <row r="597" spans="1:26" x14ac:dyDescent="0.3">
      <c r="A597" t="s">
        <v>62</v>
      </c>
      <c r="B597" s="1">
        <v>32006</v>
      </c>
      <c r="C597" s="1" t="str">
        <f>VLOOKUP($B597,'NIS NAAM GEMEENTE'!$A$2:$B$319, 2, FALSE)</f>
        <v>Houthulst</v>
      </c>
      <c r="D597" s="1">
        <v>364.8</v>
      </c>
      <c r="E597" s="1">
        <v>379.8</v>
      </c>
      <c r="F597" s="1">
        <v>413.26</v>
      </c>
      <c r="G597" s="1">
        <v>435.53</v>
      </c>
      <c r="H597" s="1">
        <v>434.07</v>
      </c>
      <c r="I597" s="1">
        <v>458.86</v>
      </c>
      <c r="J597" s="1">
        <v>466.99</v>
      </c>
      <c r="K597" s="1">
        <v>460.72</v>
      </c>
      <c r="L597" s="1">
        <v>466.64</v>
      </c>
      <c r="M597" s="1">
        <v>425.07</v>
      </c>
      <c r="N597" s="1">
        <v>419.07</v>
      </c>
      <c r="O597" s="1">
        <v>418.69077380952382</v>
      </c>
      <c r="P597" s="1">
        <v>419.81026785714283</v>
      </c>
      <c r="Q597" s="1">
        <v>415.33229166666666</v>
      </c>
      <c r="R597" s="1">
        <v>413.09330357142858</v>
      </c>
      <c r="S597" s="1">
        <v>403.01785714285711</v>
      </c>
      <c r="T597" s="1">
        <v>388.46443452380953</v>
      </c>
      <c r="U597" s="1">
        <v>386.22544642857144</v>
      </c>
      <c r="V597" s="1">
        <v>376.15</v>
      </c>
      <c r="W597" s="1">
        <v>369.43303571428572</v>
      </c>
      <c r="X597" s="1">
        <v>370.55252976190474</v>
      </c>
      <c r="Y597" s="1">
        <v>366.07455357142857</v>
      </c>
      <c r="Z597" s="1">
        <v>364.9550595238095</v>
      </c>
    </row>
    <row r="598" spans="1:26" x14ac:dyDescent="0.3">
      <c r="A598" t="s">
        <v>63</v>
      </c>
      <c r="B598" s="1">
        <v>32006</v>
      </c>
      <c r="C598" s="1" t="str">
        <f>VLOOKUP($B598,'NIS NAAM GEMEENTE'!$A$2:$B$319, 2, FALSE)</f>
        <v>Houthulst</v>
      </c>
      <c r="D598" s="1">
        <v>525</v>
      </c>
      <c r="E598" s="1">
        <v>509</v>
      </c>
      <c r="F598" s="1">
        <v>508</v>
      </c>
      <c r="G598" s="1">
        <v>483</v>
      </c>
      <c r="H598" s="1">
        <v>515</v>
      </c>
      <c r="I598" s="1">
        <v>552</v>
      </c>
      <c r="J598" s="1">
        <v>556</v>
      </c>
      <c r="K598" s="1">
        <v>581</v>
      </c>
      <c r="L598" s="1">
        <v>606</v>
      </c>
      <c r="M598" s="1">
        <v>655</v>
      </c>
      <c r="N598" s="1">
        <v>636</v>
      </c>
      <c r="O598" s="1">
        <v>617</v>
      </c>
      <c r="P598" s="1">
        <v>611</v>
      </c>
      <c r="Q598" s="1">
        <v>600</v>
      </c>
      <c r="R598" s="1">
        <v>577</v>
      </c>
      <c r="S598" s="1">
        <v>562</v>
      </c>
      <c r="T598" s="1">
        <v>559</v>
      </c>
      <c r="U598" s="1">
        <v>545</v>
      </c>
      <c r="V598" s="1">
        <v>541</v>
      </c>
      <c r="W598" s="1">
        <v>537</v>
      </c>
      <c r="X598" s="1">
        <v>525</v>
      </c>
      <c r="Y598" s="1">
        <v>514</v>
      </c>
      <c r="Z598">
        <v>503</v>
      </c>
    </row>
    <row r="599" spans="1:26" x14ac:dyDescent="0.3">
      <c r="A599" t="s">
        <v>64</v>
      </c>
      <c r="B599" s="1">
        <v>32006</v>
      </c>
      <c r="C599" s="1" t="str">
        <f>VLOOKUP($B599,'NIS NAAM GEMEENTE'!$A$2:$B$319, 2, FALSE)</f>
        <v>Houthulst</v>
      </c>
      <c r="D599" s="1">
        <v>889.8</v>
      </c>
      <c r="E599" s="1">
        <v>888.8</v>
      </c>
      <c r="F599" s="1">
        <v>921.26</v>
      </c>
      <c r="G599" s="1">
        <v>918.53</v>
      </c>
      <c r="H599" s="1">
        <v>949.06999999999994</v>
      </c>
      <c r="I599" s="1">
        <v>1010.86</v>
      </c>
      <c r="J599" s="1">
        <v>1022.99</v>
      </c>
      <c r="K599" s="1">
        <v>1041.72</v>
      </c>
      <c r="L599" s="1">
        <v>1072.6399999999999</v>
      </c>
      <c r="M599" s="1">
        <v>1080.07</v>
      </c>
      <c r="N599" s="1">
        <v>1055.07</v>
      </c>
      <c r="O599" s="1">
        <v>1035.6907738095238</v>
      </c>
      <c r="P599" s="1">
        <v>1030.8102678571429</v>
      </c>
      <c r="Q599" s="1">
        <v>1015.3322916666666</v>
      </c>
      <c r="R599" s="1">
        <v>990.09330357142858</v>
      </c>
      <c r="S599" s="1">
        <v>965.01785714285711</v>
      </c>
      <c r="T599" s="1">
        <v>947.46443452380959</v>
      </c>
      <c r="U599" s="1">
        <v>931.22544642857144</v>
      </c>
      <c r="V599" s="1">
        <v>917.15</v>
      </c>
      <c r="W599" s="1">
        <v>906.43303571428578</v>
      </c>
      <c r="X599" s="1">
        <v>895.55252976190468</v>
      </c>
      <c r="Y599" s="1">
        <v>880.07455357142862</v>
      </c>
      <c r="Z599" s="1">
        <v>867.9550595238095</v>
      </c>
    </row>
    <row r="600" spans="1:26" x14ac:dyDescent="0.3">
      <c r="A600" t="s">
        <v>65</v>
      </c>
      <c r="B600">
        <v>32006</v>
      </c>
      <c r="C600" s="1" t="str">
        <f>VLOOKUP($B600,'NIS NAAM GEMEENTE'!$A$2:$B$319, 2, FALSE)</f>
        <v>Houthulst</v>
      </c>
      <c r="D600" s="1">
        <v>1315.294117647059</v>
      </c>
      <c r="E600" s="1">
        <v>1315.294117647059</v>
      </c>
      <c r="F600" s="1">
        <v>1315.294117647059</v>
      </c>
      <c r="G600" s="1">
        <v>1315.294117647059</v>
      </c>
      <c r="H600" s="1">
        <v>1315.294117647059</v>
      </c>
      <c r="I600" s="1">
        <v>1315.294117647059</v>
      </c>
      <c r="J600" s="1">
        <v>1315.294117647059</v>
      </c>
      <c r="K600" s="1">
        <v>1315.294117647059</v>
      </c>
      <c r="L600" s="1">
        <v>1315.294117647059</v>
      </c>
      <c r="M600" s="1">
        <v>1315.294117647059</v>
      </c>
      <c r="N600" s="1">
        <v>1315.294117647059</v>
      </c>
      <c r="O600" s="1">
        <v>1315.294117647059</v>
      </c>
      <c r="P600" s="1">
        <v>1315.294117647059</v>
      </c>
      <c r="Q600" s="1">
        <v>1315.294117647059</v>
      </c>
      <c r="R600" s="1">
        <v>1315.294117647059</v>
      </c>
      <c r="S600" s="1">
        <v>1315.294117647059</v>
      </c>
      <c r="T600" s="1">
        <v>1315.294117647059</v>
      </c>
      <c r="U600" s="1">
        <v>1315.294117647059</v>
      </c>
      <c r="V600" s="1">
        <v>1315.294117647059</v>
      </c>
      <c r="W600" s="1">
        <v>1315.294117647059</v>
      </c>
      <c r="X600" s="1">
        <v>1315.294117647059</v>
      </c>
      <c r="Y600" s="1">
        <v>1315.2941176470599</v>
      </c>
      <c r="Z600" s="1">
        <v>1315.2941176470599</v>
      </c>
    </row>
    <row r="601" spans="1:26" x14ac:dyDescent="0.3">
      <c r="A601" t="s">
        <v>66</v>
      </c>
      <c r="B601">
        <v>32006</v>
      </c>
      <c r="C601" s="1" t="str">
        <f>VLOOKUP($B601,'NIS NAAM GEMEENTE'!$A$2:$B$319, 2, FALSE)</f>
        <v>Houthulst</v>
      </c>
      <c r="D601" s="1">
        <v>1118</v>
      </c>
      <c r="E601" s="1">
        <v>1118</v>
      </c>
      <c r="F601" s="1">
        <v>1118</v>
      </c>
      <c r="G601" s="1">
        <v>1118</v>
      </c>
      <c r="H601" s="1">
        <v>1118</v>
      </c>
      <c r="I601" s="1">
        <v>1118</v>
      </c>
      <c r="J601" s="1">
        <v>1118</v>
      </c>
      <c r="K601" s="1">
        <v>1118</v>
      </c>
      <c r="L601" s="1">
        <v>1118</v>
      </c>
      <c r="M601" s="1">
        <v>1118</v>
      </c>
      <c r="N601" s="1">
        <v>1118</v>
      </c>
      <c r="O601" s="1">
        <v>1118</v>
      </c>
      <c r="P601" s="1">
        <v>1118</v>
      </c>
      <c r="Q601" s="1">
        <v>1118</v>
      </c>
      <c r="R601" s="1">
        <v>1118</v>
      </c>
      <c r="S601" s="1">
        <v>1118</v>
      </c>
      <c r="T601" s="1">
        <v>1118</v>
      </c>
      <c r="U601" s="1">
        <v>1118</v>
      </c>
      <c r="V601" s="1">
        <v>1118</v>
      </c>
      <c r="W601" s="1">
        <v>1118</v>
      </c>
      <c r="X601" s="1">
        <v>1118</v>
      </c>
      <c r="Y601" s="1">
        <v>1118</v>
      </c>
      <c r="Z601" s="1">
        <v>1118</v>
      </c>
    </row>
    <row r="602" spans="1:26" x14ac:dyDescent="0.3">
      <c r="A602" t="s">
        <v>62</v>
      </c>
      <c r="B602" s="1">
        <v>11021</v>
      </c>
      <c r="C602" s="1" t="str">
        <f>VLOOKUP($B602,'NIS NAAM GEMEENTE'!$A$2:$B$319, 2, FALSE)</f>
        <v>Hove</v>
      </c>
      <c r="D602" s="1">
        <v>538.32000000000005</v>
      </c>
      <c r="E602" s="1">
        <v>550.21</v>
      </c>
      <c r="F602" s="1">
        <v>549.91</v>
      </c>
      <c r="G602" s="1">
        <v>599.16</v>
      </c>
      <c r="H602" s="1">
        <v>578.59</v>
      </c>
      <c r="I602" s="1">
        <v>559.48</v>
      </c>
      <c r="J602" s="1">
        <v>538.64</v>
      </c>
      <c r="K602" s="1">
        <v>552.4</v>
      </c>
      <c r="L602" s="1">
        <v>552.29</v>
      </c>
      <c r="M602" s="1">
        <v>520.17999999999995</v>
      </c>
      <c r="N602" s="1">
        <v>533.13</v>
      </c>
      <c r="O602" s="1">
        <v>523.17919148936176</v>
      </c>
      <c r="P602" s="1">
        <v>529.91540425531912</v>
      </c>
      <c r="Q602" s="1">
        <v>540.01972340425527</v>
      </c>
      <c r="R602" s="1">
        <v>540.01972340425527</v>
      </c>
      <c r="S602" s="1">
        <v>528.7927021276596</v>
      </c>
      <c r="T602" s="1">
        <v>528.7927021276596</v>
      </c>
      <c r="U602" s="1">
        <v>528.7927021276596</v>
      </c>
      <c r="V602" s="1">
        <v>527.66999999999996</v>
      </c>
      <c r="W602" s="1">
        <v>527.66999999999996</v>
      </c>
      <c r="X602" s="1">
        <v>532.16080851063828</v>
      </c>
      <c r="Y602" s="1">
        <v>542.26512765957443</v>
      </c>
      <c r="Z602" s="1">
        <v>552.36944680851059</v>
      </c>
    </row>
    <row r="603" spans="1:26" x14ac:dyDescent="0.3">
      <c r="A603" t="s">
        <v>63</v>
      </c>
      <c r="B603" s="1">
        <v>11021</v>
      </c>
      <c r="C603" s="1" t="str">
        <f>VLOOKUP($B603,'NIS NAAM GEMEENTE'!$A$2:$B$319, 2, FALSE)</f>
        <v>Hove</v>
      </c>
      <c r="D603" s="1">
        <v>951</v>
      </c>
      <c r="E603" s="1">
        <v>946</v>
      </c>
      <c r="F603" s="1">
        <v>932</v>
      </c>
      <c r="G603" s="1">
        <v>949</v>
      </c>
      <c r="H603" s="1">
        <v>947</v>
      </c>
      <c r="I603" s="1">
        <v>942</v>
      </c>
      <c r="J603" s="1">
        <v>941</v>
      </c>
      <c r="K603" s="1">
        <v>942</v>
      </c>
      <c r="L603" s="1">
        <v>932</v>
      </c>
      <c r="M603" s="1">
        <v>952</v>
      </c>
      <c r="N603" s="1">
        <v>948</v>
      </c>
      <c r="O603" s="1">
        <v>962</v>
      </c>
      <c r="P603" s="1">
        <v>957</v>
      </c>
      <c r="Q603" s="1">
        <v>949</v>
      </c>
      <c r="R603" s="1">
        <v>956</v>
      </c>
      <c r="S603" s="1">
        <v>947</v>
      </c>
      <c r="T603" s="1">
        <v>940</v>
      </c>
      <c r="U603" s="1">
        <v>930</v>
      </c>
      <c r="V603" s="1">
        <v>931</v>
      </c>
      <c r="W603" s="1">
        <v>938</v>
      </c>
      <c r="X603" s="1">
        <v>937</v>
      </c>
      <c r="Y603" s="1">
        <v>927</v>
      </c>
      <c r="Z603">
        <v>926</v>
      </c>
    </row>
    <row r="604" spans="1:26" x14ac:dyDescent="0.3">
      <c r="A604" t="s">
        <v>64</v>
      </c>
      <c r="B604" s="1">
        <v>11021</v>
      </c>
      <c r="C604" s="1" t="str">
        <f>VLOOKUP($B604,'NIS NAAM GEMEENTE'!$A$2:$B$319, 2, FALSE)</f>
        <v>Hove</v>
      </c>
      <c r="D604" s="1">
        <v>1489.3200000000002</v>
      </c>
      <c r="E604" s="1">
        <v>1496.21</v>
      </c>
      <c r="F604" s="1">
        <v>1481.9099999999999</v>
      </c>
      <c r="G604" s="1">
        <v>1548.1599999999999</v>
      </c>
      <c r="H604" s="1">
        <v>1525.5900000000001</v>
      </c>
      <c r="I604" s="1">
        <v>1501.48</v>
      </c>
      <c r="J604" s="1">
        <v>1479.6399999999999</v>
      </c>
      <c r="K604" s="1">
        <v>1494.4</v>
      </c>
      <c r="L604" s="1">
        <v>1484.29</v>
      </c>
      <c r="M604" s="1">
        <v>1472.1799999999998</v>
      </c>
      <c r="N604" s="1">
        <v>1481.13</v>
      </c>
      <c r="O604" s="1">
        <v>1485.1791914893618</v>
      </c>
      <c r="P604" s="1">
        <v>1486.9154042553191</v>
      </c>
      <c r="Q604" s="1">
        <v>1489.0197234042553</v>
      </c>
      <c r="R604" s="1">
        <v>1496.0197234042553</v>
      </c>
      <c r="S604" s="1">
        <v>1475.7927021276596</v>
      </c>
      <c r="T604" s="1">
        <v>1468.7927021276596</v>
      </c>
      <c r="U604" s="1">
        <v>1458.7927021276596</v>
      </c>
      <c r="V604" s="1">
        <v>1458.67</v>
      </c>
      <c r="W604" s="1">
        <v>1465.67</v>
      </c>
      <c r="X604" s="1">
        <v>1469.1608085106382</v>
      </c>
      <c r="Y604" s="1">
        <v>1469.2651276595743</v>
      </c>
      <c r="Z604" s="1">
        <v>1478.3694468085105</v>
      </c>
    </row>
    <row r="605" spans="1:26" x14ac:dyDescent="0.3">
      <c r="A605" t="s">
        <v>65</v>
      </c>
      <c r="B605">
        <v>11021</v>
      </c>
      <c r="C605" s="1" t="str">
        <f>VLOOKUP($B605,'NIS NAAM GEMEENTE'!$A$2:$B$319, 2, FALSE)</f>
        <v>Hove</v>
      </c>
      <c r="D605" s="1">
        <v>1741</v>
      </c>
      <c r="E605" s="1">
        <v>1741</v>
      </c>
      <c r="F605" s="1">
        <v>1741</v>
      </c>
      <c r="G605" s="1">
        <v>1741</v>
      </c>
      <c r="H605" s="1">
        <v>1741</v>
      </c>
      <c r="I605" s="1">
        <v>1741</v>
      </c>
      <c r="J605" s="1">
        <v>1741</v>
      </c>
      <c r="K605" s="1">
        <v>1741</v>
      </c>
      <c r="L605" s="1">
        <v>1741</v>
      </c>
      <c r="M605" s="1">
        <v>1741</v>
      </c>
      <c r="N605" s="1">
        <v>1741</v>
      </c>
      <c r="O605" s="1">
        <v>1741</v>
      </c>
      <c r="P605" s="1">
        <v>1741</v>
      </c>
      <c r="Q605" s="1">
        <v>1741</v>
      </c>
      <c r="R605" s="1">
        <v>1741</v>
      </c>
      <c r="S605" s="1">
        <v>1741</v>
      </c>
      <c r="T605" s="1">
        <v>1741</v>
      </c>
      <c r="U605" s="1">
        <v>1741</v>
      </c>
      <c r="V605" s="1">
        <v>1741</v>
      </c>
      <c r="W605" s="1">
        <v>1741</v>
      </c>
      <c r="X605" s="1">
        <v>1741</v>
      </c>
      <c r="Y605" s="1">
        <v>1741</v>
      </c>
      <c r="Z605" s="1">
        <v>1741</v>
      </c>
    </row>
    <row r="606" spans="1:26" x14ac:dyDescent="0.3">
      <c r="A606" t="s">
        <v>66</v>
      </c>
      <c r="B606">
        <v>11021</v>
      </c>
      <c r="C606" s="1" t="str">
        <f>VLOOKUP($B606,'NIS NAAM GEMEENTE'!$A$2:$B$319, 2, FALSE)</f>
        <v>Hove</v>
      </c>
      <c r="D606" s="1">
        <v>1479.85</v>
      </c>
      <c r="E606" s="1">
        <v>1479.85</v>
      </c>
      <c r="F606" s="1">
        <v>1479.85</v>
      </c>
      <c r="G606" s="1">
        <v>1479.85</v>
      </c>
      <c r="H606" s="1">
        <v>1479.85</v>
      </c>
      <c r="I606" s="1">
        <v>1479.85</v>
      </c>
      <c r="J606" s="1">
        <v>1479.85</v>
      </c>
      <c r="K606" s="1">
        <v>1479.85</v>
      </c>
      <c r="L606" s="1">
        <v>1479.85</v>
      </c>
      <c r="M606" s="1">
        <v>1479.85</v>
      </c>
      <c r="N606" s="1">
        <v>1479.85</v>
      </c>
      <c r="O606" s="1">
        <v>1479.85</v>
      </c>
      <c r="P606" s="1">
        <v>1479.85</v>
      </c>
      <c r="Q606" s="1">
        <v>1479.85</v>
      </c>
      <c r="R606" s="1">
        <v>1479.85</v>
      </c>
      <c r="S606" s="1">
        <v>1479.85</v>
      </c>
      <c r="T606" s="1">
        <v>1479.85</v>
      </c>
      <c r="U606" s="1">
        <v>1479.85</v>
      </c>
      <c r="V606" s="1">
        <v>1479.85</v>
      </c>
      <c r="W606" s="1">
        <v>1479.85</v>
      </c>
      <c r="X606" s="1">
        <v>1479.85</v>
      </c>
      <c r="Y606" s="1">
        <v>1479.85</v>
      </c>
      <c r="Z606" s="1">
        <v>1479.85</v>
      </c>
    </row>
    <row r="607" spans="1:26" x14ac:dyDescent="0.3">
      <c r="A607" t="s">
        <v>62</v>
      </c>
      <c r="B607" s="1">
        <v>24045</v>
      </c>
      <c r="C607" s="1" t="str">
        <f>VLOOKUP($B607,'NIS NAAM GEMEENTE'!$A$2:$B$319, 2, FALSE)</f>
        <v>Huldenberg</v>
      </c>
      <c r="D607" s="1">
        <v>505.34</v>
      </c>
      <c r="E607" s="1">
        <v>497.64</v>
      </c>
      <c r="F607" s="1">
        <v>487.34</v>
      </c>
      <c r="G607" s="1">
        <v>483.56</v>
      </c>
      <c r="H607" s="1">
        <v>458.42</v>
      </c>
      <c r="I607" s="1">
        <v>437.15</v>
      </c>
      <c r="J607" s="1">
        <v>468.90999999999997</v>
      </c>
      <c r="K607" s="1">
        <v>462.18</v>
      </c>
      <c r="L607" s="1">
        <v>496.56</v>
      </c>
      <c r="M607" s="1">
        <v>498.64</v>
      </c>
      <c r="N607" s="1">
        <v>514.99</v>
      </c>
      <c r="O607" s="1">
        <v>514.26526442307693</v>
      </c>
      <c r="P607" s="1">
        <v>503.3001201923077</v>
      </c>
      <c r="Q607" s="1">
        <v>479.17680288461537</v>
      </c>
      <c r="R607" s="1">
        <v>464.92211538461538</v>
      </c>
      <c r="S607" s="1">
        <v>451.76394230769233</v>
      </c>
      <c r="T607" s="1">
        <v>453.95697115384615</v>
      </c>
      <c r="U607" s="1">
        <v>459.43954326923074</v>
      </c>
      <c r="V607" s="1">
        <v>456.15</v>
      </c>
      <c r="W607" s="1">
        <v>449.57091346153845</v>
      </c>
      <c r="X607" s="1">
        <v>448.47439903846151</v>
      </c>
      <c r="Y607" s="1">
        <v>449.57091346153845</v>
      </c>
      <c r="Z607" s="1">
        <v>457.24651442307692</v>
      </c>
    </row>
    <row r="608" spans="1:26" x14ac:dyDescent="0.3">
      <c r="A608" t="s">
        <v>63</v>
      </c>
      <c r="B608" s="1">
        <v>24045</v>
      </c>
      <c r="C608" s="1" t="str">
        <f>VLOOKUP($B608,'NIS NAAM GEMEENTE'!$A$2:$B$319, 2, FALSE)</f>
        <v>Huldenberg</v>
      </c>
      <c r="D608" s="1">
        <v>603</v>
      </c>
      <c r="E608" s="1">
        <v>645</v>
      </c>
      <c r="F608" s="1">
        <v>660</v>
      </c>
      <c r="G608" s="1">
        <v>730</v>
      </c>
      <c r="H608" s="1">
        <v>754</v>
      </c>
      <c r="I608" s="1">
        <v>764</v>
      </c>
      <c r="J608" s="1">
        <v>740</v>
      </c>
      <c r="K608" s="1">
        <v>727</v>
      </c>
      <c r="L608" s="1">
        <v>714</v>
      </c>
      <c r="M608" s="1">
        <v>704</v>
      </c>
      <c r="N608" s="1">
        <v>707</v>
      </c>
      <c r="O608" s="1">
        <v>727</v>
      </c>
      <c r="P608" s="1">
        <v>749</v>
      </c>
      <c r="Q608" s="1">
        <v>768</v>
      </c>
      <c r="R608" s="1">
        <v>794</v>
      </c>
      <c r="S608" s="1">
        <v>809</v>
      </c>
      <c r="T608" s="1">
        <v>808</v>
      </c>
      <c r="U608" s="1">
        <v>795</v>
      </c>
      <c r="V608" s="1">
        <v>777</v>
      </c>
      <c r="W608" s="1">
        <v>761</v>
      </c>
      <c r="X608" s="1">
        <v>751</v>
      </c>
      <c r="Y608" s="1">
        <v>739</v>
      </c>
      <c r="Z608">
        <v>731</v>
      </c>
    </row>
    <row r="609" spans="1:26" x14ac:dyDescent="0.3">
      <c r="A609" t="s">
        <v>64</v>
      </c>
      <c r="B609" s="1">
        <v>24045</v>
      </c>
      <c r="C609" s="1" t="str">
        <f>VLOOKUP($B609,'NIS NAAM GEMEENTE'!$A$2:$B$319, 2, FALSE)</f>
        <v>Huldenberg</v>
      </c>
      <c r="D609" s="1">
        <v>1108.3399999999999</v>
      </c>
      <c r="E609" s="1">
        <v>1142.6399999999999</v>
      </c>
      <c r="F609" s="1">
        <v>1147.3399999999999</v>
      </c>
      <c r="G609" s="1">
        <v>1213.56</v>
      </c>
      <c r="H609" s="1">
        <v>1212.42</v>
      </c>
      <c r="I609" s="1">
        <v>1201.1500000000001</v>
      </c>
      <c r="J609" s="1">
        <v>1208.9099999999999</v>
      </c>
      <c r="K609" s="1">
        <v>1189.18</v>
      </c>
      <c r="L609" s="1">
        <v>1210.56</v>
      </c>
      <c r="M609" s="1">
        <v>1202.6399999999999</v>
      </c>
      <c r="N609" s="1">
        <v>1221.99</v>
      </c>
      <c r="O609" s="1">
        <v>1241.265264423077</v>
      </c>
      <c r="P609" s="1">
        <v>1252.3001201923078</v>
      </c>
      <c r="Q609" s="1">
        <v>1247.1768028846154</v>
      </c>
      <c r="R609" s="1">
        <v>1258.9221153846154</v>
      </c>
      <c r="S609" s="1">
        <v>1260.7639423076923</v>
      </c>
      <c r="T609" s="1">
        <v>1261.9569711538461</v>
      </c>
      <c r="U609" s="1">
        <v>1254.4395432692309</v>
      </c>
      <c r="V609" s="1">
        <v>1233.1500000000001</v>
      </c>
      <c r="W609" s="1">
        <v>1210.5709134615386</v>
      </c>
      <c r="X609" s="1">
        <v>1199.4743990384616</v>
      </c>
      <c r="Y609" s="1">
        <v>1188.5709134615386</v>
      </c>
      <c r="Z609" s="1">
        <v>1188.2465144230769</v>
      </c>
    </row>
    <row r="610" spans="1:26" x14ac:dyDescent="0.3">
      <c r="A610" t="s">
        <v>65</v>
      </c>
      <c r="B610">
        <v>24045</v>
      </c>
      <c r="C610" s="1" t="str">
        <f>VLOOKUP($B610,'NIS NAAM GEMEENTE'!$A$2:$B$319, 2, FALSE)</f>
        <v>Huldenberg</v>
      </c>
      <c r="D610" s="1">
        <v>1496</v>
      </c>
      <c r="E610" s="1">
        <v>1496</v>
      </c>
      <c r="F610" s="1">
        <v>1496</v>
      </c>
      <c r="G610" s="1">
        <v>1496</v>
      </c>
      <c r="H610" s="1">
        <v>1496</v>
      </c>
      <c r="I610" s="1">
        <v>1496</v>
      </c>
      <c r="J610" s="1">
        <v>1496</v>
      </c>
      <c r="K610" s="1">
        <v>1496</v>
      </c>
      <c r="L610" s="1">
        <v>1496</v>
      </c>
      <c r="M610" s="1">
        <v>1496</v>
      </c>
      <c r="N610" s="1">
        <v>1496</v>
      </c>
      <c r="O610" s="1">
        <v>1496</v>
      </c>
      <c r="P610" s="1">
        <v>1496</v>
      </c>
      <c r="Q610" s="1">
        <v>1496</v>
      </c>
      <c r="R610" s="1">
        <v>1496</v>
      </c>
      <c r="S610" s="1">
        <v>1496</v>
      </c>
      <c r="T610" s="1">
        <v>1496</v>
      </c>
      <c r="U610" s="1">
        <v>1496</v>
      </c>
      <c r="V610" s="1">
        <v>1496</v>
      </c>
      <c r="W610" s="1">
        <v>1496</v>
      </c>
      <c r="X610" s="1">
        <v>1496</v>
      </c>
      <c r="Y610" s="1">
        <v>1496</v>
      </c>
      <c r="Z610" s="1">
        <v>1496</v>
      </c>
    </row>
    <row r="611" spans="1:26" x14ac:dyDescent="0.3">
      <c r="A611" t="s">
        <v>66</v>
      </c>
      <c r="B611">
        <v>24045</v>
      </c>
      <c r="C611" s="1" t="str">
        <f>VLOOKUP($B611,'NIS NAAM GEMEENTE'!$A$2:$B$319, 2, FALSE)</f>
        <v>Huldenberg</v>
      </c>
      <c r="D611" s="1">
        <v>1271.5999999999999</v>
      </c>
      <c r="E611" s="1">
        <v>1271.5999999999999</v>
      </c>
      <c r="F611" s="1">
        <v>1271.5999999999999</v>
      </c>
      <c r="G611" s="1">
        <v>1271.5999999999999</v>
      </c>
      <c r="H611" s="1">
        <v>1271.5999999999999</v>
      </c>
      <c r="I611" s="1">
        <v>1271.5999999999999</v>
      </c>
      <c r="J611" s="1">
        <v>1271.5999999999999</v>
      </c>
      <c r="K611" s="1">
        <v>1271.5999999999999</v>
      </c>
      <c r="L611" s="1">
        <v>1271.5999999999999</v>
      </c>
      <c r="M611" s="1">
        <v>1271.5999999999999</v>
      </c>
      <c r="N611" s="1">
        <v>1271.5999999999999</v>
      </c>
      <c r="O611" s="1">
        <v>1271.5999999999999</v>
      </c>
      <c r="P611" s="1">
        <v>1271.5999999999999</v>
      </c>
      <c r="Q611" s="1">
        <v>1271.5999999999999</v>
      </c>
      <c r="R611" s="1">
        <v>1271.5999999999999</v>
      </c>
      <c r="S611" s="1">
        <v>1271.5999999999999</v>
      </c>
      <c r="T611" s="1">
        <v>1271.5999999999999</v>
      </c>
      <c r="U611" s="1">
        <v>1271.5999999999999</v>
      </c>
      <c r="V611" s="1">
        <v>1271.5999999999999</v>
      </c>
      <c r="W611" s="1">
        <v>1271.5999999999999</v>
      </c>
      <c r="X611" s="1">
        <v>1271.5999999999999</v>
      </c>
      <c r="Y611" s="1">
        <v>1271.5999999999999</v>
      </c>
      <c r="Z611" s="1">
        <v>1271.5999999999999</v>
      </c>
    </row>
    <row r="612" spans="1:26" x14ac:dyDescent="0.3">
      <c r="A612" t="s">
        <v>62</v>
      </c>
      <c r="B612" s="1">
        <v>13016</v>
      </c>
      <c r="C612" s="1" t="str">
        <f>VLOOKUP($B612,'NIS NAAM GEMEENTE'!$A$2:$B$319, 2, FALSE)</f>
        <v>Hulshout</v>
      </c>
      <c r="D612" s="1">
        <v>367.61</v>
      </c>
      <c r="E612" s="1">
        <v>372.15</v>
      </c>
      <c r="F612" s="1">
        <v>372.88</v>
      </c>
      <c r="G612" s="1">
        <v>366.5</v>
      </c>
      <c r="H612" s="1">
        <v>373.42</v>
      </c>
      <c r="I612" s="1">
        <v>357.23</v>
      </c>
      <c r="J612" s="1">
        <v>391.18</v>
      </c>
      <c r="K612" s="1">
        <v>380.88</v>
      </c>
      <c r="L612" s="1">
        <v>406.34</v>
      </c>
      <c r="M612" s="1">
        <v>373.2</v>
      </c>
      <c r="N612" s="1">
        <v>364.96</v>
      </c>
      <c r="O612" s="1">
        <v>342.80495356037153</v>
      </c>
      <c r="P612" s="1">
        <v>337.23993808049534</v>
      </c>
      <c r="Q612" s="1">
        <v>346.14396284829724</v>
      </c>
      <c r="R612" s="1">
        <v>349.48297213622288</v>
      </c>
      <c r="S612" s="1">
        <v>358.38699690402478</v>
      </c>
      <c r="T612" s="1">
        <v>359.5</v>
      </c>
      <c r="U612" s="1">
        <v>361.72600619195049</v>
      </c>
      <c r="V612" s="1">
        <v>359.5</v>
      </c>
      <c r="W612" s="1">
        <v>363.95201238390092</v>
      </c>
      <c r="X612" s="1">
        <v>361.72600619195049</v>
      </c>
      <c r="Y612" s="1">
        <v>363.95201238390092</v>
      </c>
      <c r="Z612" s="1">
        <v>367.29102167182663</v>
      </c>
    </row>
    <row r="613" spans="1:26" x14ac:dyDescent="0.3">
      <c r="A613" t="s">
        <v>63</v>
      </c>
      <c r="B613" s="1">
        <v>13016</v>
      </c>
      <c r="C613" s="1" t="str">
        <f>VLOOKUP($B613,'NIS NAAM GEMEENTE'!$A$2:$B$319, 2, FALSE)</f>
        <v>Hulshout</v>
      </c>
      <c r="D613" s="1">
        <v>489</v>
      </c>
      <c r="E613" s="1">
        <v>488</v>
      </c>
      <c r="F613" s="1">
        <v>510</v>
      </c>
      <c r="G613" s="1">
        <v>521</v>
      </c>
      <c r="H613" s="1">
        <v>510</v>
      </c>
      <c r="I613" s="1">
        <v>499</v>
      </c>
      <c r="J613" s="1">
        <v>505</v>
      </c>
      <c r="K613" s="1">
        <v>527</v>
      </c>
      <c r="L613" s="1">
        <v>523</v>
      </c>
      <c r="M613" s="1">
        <v>524</v>
      </c>
      <c r="N613" s="1">
        <v>537</v>
      </c>
      <c r="O613" s="1">
        <v>538</v>
      </c>
      <c r="P613" s="1">
        <v>519</v>
      </c>
      <c r="Q613" s="1">
        <v>488</v>
      </c>
      <c r="R613" s="1">
        <v>478</v>
      </c>
      <c r="S613" s="1">
        <v>453</v>
      </c>
      <c r="T613" s="1">
        <v>432</v>
      </c>
      <c r="U613" s="1">
        <v>424</v>
      </c>
      <c r="V613" s="1">
        <v>427</v>
      </c>
      <c r="W613" s="1">
        <v>429</v>
      </c>
      <c r="X613" s="1">
        <v>434</v>
      </c>
      <c r="Y613" s="1">
        <v>443</v>
      </c>
      <c r="Z613">
        <v>441</v>
      </c>
    </row>
    <row r="614" spans="1:26" x14ac:dyDescent="0.3">
      <c r="A614" t="s">
        <v>64</v>
      </c>
      <c r="B614" s="1">
        <v>13016</v>
      </c>
      <c r="C614" s="1" t="str">
        <f>VLOOKUP($B614,'NIS NAAM GEMEENTE'!$A$2:$B$319, 2, FALSE)</f>
        <v>Hulshout</v>
      </c>
      <c r="D614" s="1">
        <v>856.61</v>
      </c>
      <c r="E614" s="1">
        <v>860.15</v>
      </c>
      <c r="F614" s="1">
        <v>882.88</v>
      </c>
      <c r="G614" s="1">
        <v>887.5</v>
      </c>
      <c r="H614" s="1">
        <v>883.42000000000007</v>
      </c>
      <c r="I614" s="1">
        <v>856.23</v>
      </c>
      <c r="J614" s="1">
        <v>896.18000000000006</v>
      </c>
      <c r="K614" s="1">
        <v>907.88</v>
      </c>
      <c r="L614" s="1">
        <v>929.33999999999992</v>
      </c>
      <c r="M614" s="1">
        <v>897.2</v>
      </c>
      <c r="N614" s="1">
        <v>901.96</v>
      </c>
      <c r="O614" s="1">
        <v>880.80495356037159</v>
      </c>
      <c r="P614" s="1">
        <v>856.23993808049534</v>
      </c>
      <c r="Q614" s="1">
        <v>834.14396284829718</v>
      </c>
      <c r="R614" s="1">
        <v>827.48297213622288</v>
      </c>
      <c r="S614" s="1">
        <v>811.38699690402473</v>
      </c>
      <c r="T614" s="1">
        <v>791.5</v>
      </c>
      <c r="U614" s="1">
        <v>785.72600619195055</v>
      </c>
      <c r="V614" s="1">
        <v>786.5</v>
      </c>
      <c r="W614" s="1">
        <v>792.95201238390086</v>
      </c>
      <c r="X614" s="1">
        <v>795.72600619195055</v>
      </c>
      <c r="Y614" s="1">
        <v>806.95201238390086</v>
      </c>
      <c r="Z614" s="1">
        <v>808.29102167182668</v>
      </c>
    </row>
    <row r="615" spans="1:26" x14ac:dyDescent="0.3">
      <c r="A615" t="s">
        <v>65</v>
      </c>
      <c r="B615">
        <v>13016</v>
      </c>
      <c r="C615" s="1" t="str">
        <f>VLOOKUP($B615,'NIS NAAM GEMEENTE'!$A$2:$B$319, 2, FALSE)</f>
        <v>Hulshout</v>
      </c>
      <c r="D615" s="1">
        <v>1137</v>
      </c>
      <c r="E615" s="1">
        <v>1137</v>
      </c>
      <c r="F615" s="1">
        <v>1137</v>
      </c>
      <c r="G615" s="1">
        <v>1137</v>
      </c>
      <c r="H615" s="1">
        <v>1137</v>
      </c>
      <c r="I615" s="1">
        <v>1137</v>
      </c>
      <c r="J615" s="1">
        <v>1137</v>
      </c>
      <c r="K615" s="1">
        <v>1137</v>
      </c>
      <c r="L615" s="1">
        <v>1137</v>
      </c>
      <c r="M615" s="1">
        <v>1137</v>
      </c>
      <c r="N615" s="1">
        <v>1137</v>
      </c>
      <c r="O615" s="1">
        <v>1137</v>
      </c>
      <c r="P615" s="1">
        <v>1137</v>
      </c>
      <c r="Q615" s="1">
        <v>1137</v>
      </c>
      <c r="R615" s="1">
        <v>1137</v>
      </c>
      <c r="S615" s="1">
        <v>1137</v>
      </c>
      <c r="T615" s="1">
        <v>1137</v>
      </c>
      <c r="U615" s="1">
        <v>1137</v>
      </c>
      <c r="V615" s="1">
        <v>1137</v>
      </c>
      <c r="W615" s="1">
        <v>1137</v>
      </c>
      <c r="X615" s="1">
        <v>1137</v>
      </c>
      <c r="Y615" s="1">
        <v>1137</v>
      </c>
      <c r="Z615" s="1">
        <v>1137</v>
      </c>
    </row>
    <row r="616" spans="1:26" x14ac:dyDescent="0.3">
      <c r="A616" t="s">
        <v>66</v>
      </c>
      <c r="B616">
        <v>13016</v>
      </c>
      <c r="C616" s="1" t="str">
        <f>VLOOKUP($B616,'NIS NAAM GEMEENTE'!$A$2:$B$319, 2, FALSE)</f>
        <v>Hulshout</v>
      </c>
      <c r="D616" s="1">
        <v>966.45</v>
      </c>
      <c r="E616" s="1">
        <v>966.45</v>
      </c>
      <c r="F616" s="1">
        <v>966.45</v>
      </c>
      <c r="G616" s="1">
        <v>966.45</v>
      </c>
      <c r="H616" s="1">
        <v>966.45</v>
      </c>
      <c r="I616" s="1">
        <v>966.45</v>
      </c>
      <c r="J616" s="1">
        <v>966.45</v>
      </c>
      <c r="K616" s="1">
        <v>966.45</v>
      </c>
      <c r="L616" s="1">
        <v>966.45</v>
      </c>
      <c r="M616" s="1">
        <v>966.45</v>
      </c>
      <c r="N616" s="1">
        <v>966.45</v>
      </c>
      <c r="O616" s="1">
        <v>966.45</v>
      </c>
      <c r="P616" s="1">
        <v>966.45</v>
      </c>
      <c r="Q616" s="1">
        <v>966.45</v>
      </c>
      <c r="R616" s="1">
        <v>966.45</v>
      </c>
      <c r="S616" s="1">
        <v>966.45</v>
      </c>
      <c r="T616" s="1">
        <v>966.45</v>
      </c>
      <c r="U616" s="1">
        <v>966.45</v>
      </c>
      <c r="V616" s="1">
        <v>966.45</v>
      </c>
      <c r="W616" s="1">
        <v>966.45</v>
      </c>
      <c r="X616" s="1">
        <v>966.45</v>
      </c>
      <c r="Y616" s="1">
        <v>966.45</v>
      </c>
      <c r="Z616" s="1">
        <v>966.45</v>
      </c>
    </row>
    <row r="617" spans="1:26" x14ac:dyDescent="0.3">
      <c r="A617" t="s">
        <v>62</v>
      </c>
      <c r="B617" s="1">
        <v>35006</v>
      </c>
      <c r="C617" s="1" t="str">
        <f>VLOOKUP($B617,'NIS NAAM GEMEENTE'!$A$2:$B$319, 2, FALSE)</f>
        <v>Ichtegem</v>
      </c>
      <c r="D617" s="1">
        <v>545.4</v>
      </c>
      <c r="E617" s="1">
        <v>577.73</v>
      </c>
      <c r="F617" s="1">
        <v>605.08000000000004</v>
      </c>
      <c r="G617" s="1">
        <v>593.4</v>
      </c>
      <c r="H617" s="1">
        <v>626.42999999999995</v>
      </c>
      <c r="I617" s="1">
        <v>571.79999999999995</v>
      </c>
      <c r="J617" s="1">
        <v>560.48</v>
      </c>
      <c r="K617" s="1">
        <v>556.51</v>
      </c>
      <c r="L617" s="1">
        <v>526.29</v>
      </c>
      <c r="M617" s="1">
        <v>545.4</v>
      </c>
      <c r="N617" s="1">
        <v>531.64</v>
      </c>
      <c r="O617" s="1">
        <v>517.89186440677963</v>
      </c>
      <c r="P617" s="1">
        <v>509.00101694915253</v>
      </c>
      <c r="Q617" s="1">
        <v>478.99440677966101</v>
      </c>
      <c r="R617" s="1">
        <v>471.21491525423727</v>
      </c>
      <c r="S617" s="1">
        <v>462.32406779661017</v>
      </c>
      <c r="T617" s="1">
        <v>468.99220338983054</v>
      </c>
      <c r="U617" s="1">
        <v>466.76949152542375</v>
      </c>
      <c r="V617" s="1">
        <v>458.99</v>
      </c>
      <c r="W617" s="1">
        <v>460.10135593220338</v>
      </c>
      <c r="X617" s="1">
        <v>452.32186440677964</v>
      </c>
      <c r="Y617" s="1">
        <v>451.21050847457627</v>
      </c>
      <c r="Z617" s="1">
        <v>441.20830508474575</v>
      </c>
    </row>
    <row r="618" spans="1:26" x14ac:dyDescent="0.3">
      <c r="A618" t="s">
        <v>63</v>
      </c>
      <c r="B618" s="1">
        <v>35006</v>
      </c>
      <c r="C618" s="1" t="str">
        <f>VLOOKUP($B618,'NIS NAAM GEMEENTE'!$A$2:$B$319, 2, FALSE)</f>
        <v>Ichtegem</v>
      </c>
      <c r="D618" s="1">
        <v>691</v>
      </c>
      <c r="E618" s="1">
        <v>686</v>
      </c>
      <c r="F618" s="1">
        <v>713</v>
      </c>
      <c r="G618" s="1">
        <v>736</v>
      </c>
      <c r="H618" s="1">
        <v>725</v>
      </c>
      <c r="I618" s="1">
        <v>761</v>
      </c>
      <c r="J618" s="1">
        <v>805</v>
      </c>
      <c r="K618" s="1">
        <v>830</v>
      </c>
      <c r="L618" s="1">
        <v>853</v>
      </c>
      <c r="M618" s="1">
        <v>805</v>
      </c>
      <c r="N618" s="1">
        <v>786</v>
      </c>
      <c r="O618" s="1">
        <v>759</v>
      </c>
      <c r="P618" s="1">
        <v>723</v>
      </c>
      <c r="Q618" s="1">
        <v>703</v>
      </c>
      <c r="R618" s="1">
        <v>690</v>
      </c>
      <c r="S618" s="1">
        <v>696</v>
      </c>
      <c r="T618" s="1">
        <v>672</v>
      </c>
      <c r="U618" s="1">
        <v>653</v>
      </c>
      <c r="V618" s="1">
        <v>648</v>
      </c>
      <c r="W618" s="1">
        <v>630</v>
      </c>
      <c r="X618" s="1">
        <v>622</v>
      </c>
      <c r="Y618" s="1">
        <v>609</v>
      </c>
      <c r="Z618">
        <v>617</v>
      </c>
    </row>
    <row r="619" spans="1:26" x14ac:dyDescent="0.3">
      <c r="A619" t="s">
        <v>64</v>
      </c>
      <c r="B619" s="1">
        <v>35006</v>
      </c>
      <c r="C619" s="1" t="str">
        <f>VLOOKUP($B619,'NIS NAAM GEMEENTE'!$A$2:$B$319, 2, FALSE)</f>
        <v>Ichtegem</v>
      </c>
      <c r="D619" s="1">
        <v>1236.4000000000001</v>
      </c>
      <c r="E619" s="1">
        <v>1263.73</v>
      </c>
      <c r="F619" s="1">
        <v>1318.08</v>
      </c>
      <c r="G619" s="1">
        <v>1329.4</v>
      </c>
      <c r="H619" s="1">
        <v>1351.4299999999998</v>
      </c>
      <c r="I619" s="1">
        <v>1332.8</v>
      </c>
      <c r="J619" s="1">
        <v>1365.48</v>
      </c>
      <c r="K619" s="1">
        <v>1386.51</v>
      </c>
      <c r="L619" s="1">
        <v>1379.29</v>
      </c>
      <c r="M619" s="1">
        <v>1350.4</v>
      </c>
      <c r="N619" s="1">
        <v>1317.6399999999999</v>
      </c>
      <c r="O619" s="1">
        <v>1276.8918644067796</v>
      </c>
      <c r="P619" s="1">
        <v>1232.0010169491525</v>
      </c>
      <c r="Q619" s="1">
        <v>1181.9944067796609</v>
      </c>
      <c r="R619" s="1">
        <v>1161.2149152542372</v>
      </c>
      <c r="S619" s="1">
        <v>1158.3240677966101</v>
      </c>
      <c r="T619" s="1">
        <v>1140.9922033898306</v>
      </c>
      <c r="U619" s="1">
        <v>1119.7694915254237</v>
      </c>
      <c r="V619" s="1">
        <v>1106.99</v>
      </c>
      <c r="W619" s="1">
        <v>1090.1013559322034</v>
      </c>
      <c r="X619" s="1">
        <v>1074.3218644067797</v>
      </c>
      <c r="Y619" s="1">
        <v>1060.2105084745763</v>
      </c>
      <c r="Z619" s="1">
        <v>1058.2083050847457</v>
      </c>
    </row>
    <row r="620" spans="1:26" x14ac:dyDescent="0.3">
      <c r="A620" t="s">
        <v>65</v>
      </c>
      <c r="B620">
        <v>35006</v>
      </c>
      <c r="C620" s="1" t="str">
        <f>VLOOKUP($B620,'NIS NAAM GEMEENTE'!$A$2:$B$319, 2, FALSE)</f>
        <v>Ichtegem</v>
      </c>
      <c r="D620" s="1">
        <v>1648.2352941176473</v>
      </c>
      <c r="E620" s="1">
        <v>1648.2352941176473</v>
      </c>
      <c r="F620" s="1">
        <v>1648.2352941176473</v>
      </c>
      <c r="G620" s="1">
        <v>1648.2352941176473</v>
      </c>
      <c r="H620" s="1">
        <v>1648.2352941176473</v>
      </c>
      <c r="I620" s="1">
        <v>1648.2352941176473</v>
      </c>
      <c r="J620" s="1">
        <v>1648.2352941176473</v>
      </c>
      <c r="K620" s="1">
        <v>1648.2352941176473</v>
      </c>
      <c r="L620" s="1">
        <v>1648.2352941176473</v>
      </c>
      <c r="M620" s="1">
        <v>1648.2352941176473</v>
      </c>
      <c r="N620" s="1">
        <v>1648.2352941176473</v>
      </c>
      <c r="O620" s="1">
        <v>1648.2352941176473</v>
      </c>
      <c r="P620" s="1">
        <v>1648.2352941176473</v>
      </c>
      <c r="Q620" s="1">
        <v>1648.2352941176473</v>
      </c>
      <c r="R620" s="1">
        <v>1648.2352941176473</v>
      </c>
      <c r="S620" s="1">
        <v>1648.2352941176473</v>
      </c>
      <c r="T620" s="1">
        <v>1648.2352941176473</v>
      </c>
      <c r="U620" s="1">
        <v>1648.2352941176473</v>
      </c>
      <c r="V620" s="1">
        <v>1648.2352941176473</v>
      </c>
      <c r="W620" s="1">
        <v>1648.2352941176473</v>
      </c>
      <c r="X620" s="1">
        <v>1648.2352941176473</v>
      </c>
      <c r="Y620" s="1">
        <v>1648.23529411765</v>
      </c>
      <c r="Z620" s="1">
        <v>1648.23529411765</v>
      </c>
    </row>
    <row r="621" spans="1:26" x14ac:dyDescent="0.3">
      <c r="A621" t="s">
        <v>66</v>
      </c>
      <c r="B621">
        <v>35006</v>
      </c>
      <c r="C621" s="1" t="str">
        <f>VLOOKUP($B621,'NIS NAAM GEMEENTE'!$A$2:$B$319, 2, FALSE)</f>
        <v>Ichtegem</v>
      </c>
      <c r="D621" s="1">
        <v>1401</v>
      </c>
      <c r="E621" s="1">
        <v>1401</v>
      </c>
      <c r="F621" s="1">
        <v>1401</v>
      </c>
      <c r="G621" s="1">
        <v>1401</v>
      </c>
      <c r="H621" s="1">
        <v>1401</v>
      </c>
      <c r="I621" s="1">
        <v>1401</v>
      </c>
      <c r="J621" s="1">
        <v>1401</v>
      </c>
      <c r="K621" s="1">
        <v>1401</v>
      </c>
      <c r="L621" s="1">
        <v>1401</v>
      </c>
      <c r="M621" s="1">
        <v>1401</v>
      </c>
      <c r="N621" s="1">
        <v>1401</v>
      </c>
      <c r="O621" s="1">
        <v>1401</v>
      </c>
      <c r="P621" s="1">
        <v>1401</v>
      </c>
      <c r="Q621" s="1">
        <v>1401</v>
      </c>
      <c r="R621" s="1">
        <v>1401</v>
      </c>
      <c r="S621" s="1">
        <v>1401</v>
      </c>
      <c r="T621" s="1">
        <v>1401</v>
      </c>
      <c r="U621" s="1">
        <v>1401</v>
      </c>
      <c r="V621" s="1">
        <v>1401</v>
      </c>
      <c r="W621" s="1">
        <v>1401</v>
      </c>
      <c r="X621" s="1">
        <v>1401</v>
      </c>
      <c r="Y621" s="1">
        <v>1401</v>
      </c>
      <c r="Z621" s="1">
        <v>1401</v>
      </c>
    </row>
    <row r="622" spans="1:26" x14ac:dyDescent="0.3">
      <c r="A622" t="s">
        <v>62</v>
      </c>
      <c r="B622" s="1">
        <v>33011</v>
      </c>
      <c r="C622" s="1" t="str">
        <f>VLOOKUP($B622,'NIS NAAM GEMEENTE'!$A$2:$B$319, 2, FALSE)</f>
        <v>Ieper</v>
      </c>
      <c r="D622" s="1">
        <v>1434.84</v>
      </c>
      <c r="E622" s="1">
        <v>1496.84</v>
      </c>
      <c r="F622" s="1">
        <v>1500.3</v>
      </c>
      <c r="G622" s="1">
        <v>1493.95</v>
      </c>
      <c r="H622" s="1">
        <v>1500.79</v>
      </c>
      <c r="I622" s="1">
        <v>1467</v>
      </c>
      <c r="J622" s="1">
        <v>1479.3</v>
      </c>
      <c r="K622" s="1">
        <v>1478.11</v>
      </c>
      <c r="L622" s="1">
        <v>1453.65</v>
      </c>
      <c r="M622" s="1">
        <v>1413.62</v>
      </c>
      <c r="N622" s="1">
        <v>1403.97</v>
      </c>
      <c r="O622" s="1">
        <v>1411.8184462809918</v>
      </c>
      <c r="P622" s="1">
        <v>1424.0660826446281</v>
      </c>
      <c r="Q622" s="1">
        <v>1422.9526611570247</v>
      </c>
      <c r="R622" s="1">
        <v>1420.7258181818181</v>
      </c>
      <c r="S622" s="1">
        <v>1382.8694876033057</v>
      </c>
      <c r="T622" s="1">
        <v>1348.3534214876033</v>
      </c>
      <c r="U622" s="1">
        <v>1342.7863140495867</v>
      </c>
      <c r="V622" s="1">
        <v>1347.24</v>
      </c>
      <c r="W622" s="1">
        <v>1352.8071074380166</v>
      </c>
      <c r="X622" s="1">
        <v>1360.6010578512396</v>
      </c>
      <c r="Y622" s="1">
        <v>1368.3950082644628</v>
      </c>
      <c r="Z622" s="1">
        <v>1367.2815867768595</v>
      </c>
    </row>
    <row r="623" spans="1:26" x14ac:dyDescent="0.3">
      <c r="A623" t="s">
        <v>63</v>
      </c>
      <c r="B623" s="1">
        <v>33011</v>
      </c>
      <c r="C623" s="1" t="str">
        <f>VLOOKUP($B623,'NIS NAAM GEMEENTE'!$A$2:$B$319, 2, FALSE)</f>
        <v>Ieper</v>
      </c>
      <c r="D623" s="1">
        <v>2074</v>
      </c>
      <c r="E623" s="1">
        <v>2046</v>
      </c>
      <c r="F623" s="1">
        <v>2087</v>
      </c>
      <c r="G623" s="1">
        <v>2045</v>
      </c>
      <c r="H623" s="1">
        <v>2085</v>
      </c>
      <c r="I623" s="1">
        <v>2103</v>
      </c>
      <c r="J623" s="1">
        <v>2132</v>
      </c>
      <c r="K623" s="1">
        <v>2184</v>
      </c>
      <c r="L623" s="1">
        <v>2193</v>
      </c>
      <c r="M623" s="1">
        <v>2230</v>
      </c>
      <c r="N623" s="1">
        <v>2224</v>
      </c>
      <c r="O623" s="1">
        <v>2222</v>
      </c>
      <c r="P623" s="1">
        <v>2226</v>
      </c>
      <c r="Q623" s="1">
        <v>2199</v>
      </c>
      <c r="R623" s="1">
        <v>2165</v>
      </c>
      <c r="S623" s="1">
        <v>2168</v>
      </c>
      <c r="T623" s="1">
        <v>2173</v>
      </c>
      <c r="U623" s="1">
        <v>2152</v>
      </c>
      <c r="V623" s="1">
        <v>2132</v>
      </c>
      <c r="W623" s="1">
        <v>2116</v>
      </c>
      <c r="X623" s="1">
        <v>2101</v>
      </c>
      <c r="Y623" s="1">
        <v>2074</v>
      </c>
      <c r="Z623">
        <v>2058</v>
      </c>
    </row>
    <row r="624" spans="1:26" x14ac:dyDescent="0.3">
      <c r="A624" t="s">
        <v>64</v>
      </c>
      <c r="B624" s="1">
        <v>33011</v>
      </c>
      <c r="C624" s="1" t="str">
        <f>VLOOKUP($B624,'NIS NAAM GEMEENTE'!$A$2:$B$319, 2, FALSE)</f>
        <v>Ieper</v>
      </c>
      <c r="D624" s="1">
        <v>3508.84</v>
      </c>
      <c r="E624" s="1">
        <v>3542.84</v>
      </c>
      <c r="F624" s="1">
        <v>3587.3</v>
      </c>
      <c r="G624" s="1">
        <v>3538.95</v>
      </c>
      <c r="H624" s="1">
        <v>3585.79</v>
      </c>
      <c r="I624" s="1">
        <v>3570</v>
      </c>
      <c r="J624" s="1">
        <v>3611.3</v>
      </c>
      <c r="K624" s="1">
        <v>3662.1099999999997</v>
      </c>
      <c r="L624" s="1">
        <v>3646.65</v>
      </c>
      <c r="M624" s="1">
        <v>3643.62</v>
      </c>
      <c r="N624" s="1">
        <v>3627.9700000000003</v>
      </c>
      <c r="O624" s="1">
        <v>3633.8184462809918</v>
      </c>
      <c r="P624" s="1">
        <v>3650.0660826446283</v>
      </c>
      <c r="Q624" s="1">
        <v>3621.9526611570245</v>
      </c>
      <c r="R624" s="1">
        <v>3585.7258181818179</v>
      </c>
      <c r="S624" s="1">
        <v>3550.869487603306</v>
      </c>
      <c r="T624" s="1">
        <v>3521.3534214876036</v>
      </c>
      <c r="U624" s="1">
        <v>3494.7863140495865</v>
      </c>
      <c r="V624" s="1">
        <v>3479.24</v>
      </c>
      <c r="W624" s="1">
        <v>3468.8071074380168</v>
      </c>
      <c r="X624" s="1">
        <v>3461.6010578512396</v>
      </c>
      <c r="Y624" s="1">
        <v>3442.3950082644628</v>
      </c>
      <c r="Z624" s="1">
        <v>3425.2815867768595</v>
      </c>
    </row>
    <row r="625" spans="1:26" x14ac:dyDescent="0.3">
      <c r="A625" t="s">
        <v>65</v>
      </c>
      <c r="B625">
        <v>33011</v>
      </c>
      <c r="C625" s="1" t="str">
        <f>VLOOKUP($B625,'NIS NAAM GEMEENTE'!$A$2:$B$319, 2, FALSE)</f>
        <v>Ieper</v>
      </c>
      <c r="D625" s="1">
        <v>4536.4705882352937</v>
      </c>
      <c r="E625" s="1">
        <v>4536.4705882352937</v>
      </c>
      <c r="F625" s="1">
        <v>4536.4705882352937</v>
      </c>
      <c r="G625" s="1">
        <v>4536.4705882352937</v>
      </c>
      <c r="H625" s="1">
        <v>4536.4705882352937</v>
      </c>
      <c r="I625" s="1">
        <v>4536.4705882352937</v>
      </c>
      <c r="J625" s="1">
        <v>4536.4705882352937</v>
      </c>
      <c r="K625" s="1">
        <v>4536.4705882352937</v>
      </c>
      <c r="L625" s="1">
        <v>4536.4705882352937</v>
      </c>
      <c r="M625" s="1">
        <v>4536.4705882352937</v>
      </c>
      <c r="N625" s="1">
        <v>4536.4705882352937</v>
      </c>
      <c r="O625" s="1">
        <v>4536.4705882352937</v>
      </c>
      <c r="P625" s="1">
        <v>4536.4705882352937</v>
      </c>
      <c r="Q625" s="1">
        <v>4536.4705882352937</v>
      </c>
      <c r="R625" s="1">
        <v>4536.4705882352937</v>
      </c>
      <c r="S625" s="1">
        <v>4536.4705882352937</v>
      </c>
      <c r="T625" s="1">
        <v>4536.4705882352937</v>
      </c>
      <c r="U625" s="1">
        <v>4536.4705882352937</v>
      </c>
      <c r="V625" s="1">
        <v>4536.4705882352937</v>
      </c>
      <c r="W625" s="1">
        <v>4536.4705882352937</v>
      </c>
      <c r="X625" s="1">
        <v>4536.4705882352937</v>
      </c>
      <c r="Y625" s="1">
        <v>4536.4705882352901</v>
      </c>
      <c r="Z625" s="1">
        <v>4536.4705882352901</v>
      </c>
    </row>
    <row r="626" spans="1:26" x14ac:dyDescent="0.3">
      <c r="A626" t="s">
        <v>66</v>
      </c>
      <c r="B626">
        <v>33011</v>
      </c>
      <c r="C626" s="1" t="str">
        <f>VLOOKUP($B626,'NIS NAAM GEMEENTE'!$A$2:$B$319, 2, FALSE)</f>
        <v>Ieper</v>
      </c>
      <c r="D626" s="1">
        <v>3856</v>
      </c>
      <c r="E626" s="1">
        <v>3856</v>
      </c>
      <c r="F626" s="1">
        <v>3856</v>
      </c>
      <c r="G626" s="1">
        <v>3856</v>
      </c>
      <c r="H626" s="1">
        <v>3856</v>
      </c>
      <c r="I626" s="1">
        <v>3856</v>
      </c>
      <c r="J626" s="1">
        <v>3856</v>
      </c>
      <c r="K626" s="1">
        <v>3856</v>
      </c>
      <c r="L626" s="1">
        <v>3856</v>
      </c>
      <c r="M626" s="1">
        <v>3856</v>
      </c>
      <c r="N626" s="1">
        <v>3856</v>
      </c>
      <c r="O626" s="1">
        <v>3856</v>
      </c>
      <c r="P626" s="1">
        <v>3856</v>
      </c>
      <c r="Q626" s="1">
        <v>3856</v>
      </c>
      <c r="R626" s="1">
        <v>3856</v>
      </c>
      <c r="S626" s="1">
        <v>3856</v>
      </c>
      <c r="T626" s="1">
        <v>3856</v>
      </c>
      <c r="U626" s="1">
        <v>3856</v>
      </c>
      <c r="V626" s="1">
        <v>3856</v>
      </c>
      <c r="W626" s="1">
        <v>3856</v>
      </c>
      <c r="X626" s="1">
        <v>3856</v>
      </c>
      <c r="Y626" s="1">
        <v>3856</v>
      </c>
      <c r="Z626" s="1">
        <v>3856</v>
      </c>
    </row>
    <row r="627" spans="1:26" x14ac:dyDescent="0.3">
      <c r="A627" t="s">
        <v>62</v>
      </c>
      <c r="B627" s="1">
        <v>36007</v>
      </c>
      <c r="C627" s="1" t="str">
        <f>VLOOKUP($B627,'NIS NAAM GEMEENTE'!$A$2:$B$319, 2, FALSE)</f>
        <v>Ingelmunster</v>
      </c>
      <c r="D627" s="1">
        <v>410.88</v>
      </c>
      <c r="E627" s="1">
        <v>462.1</v>
      </c>
      <c r="F627" s="1">
        <v>449.69</v>
      </c>
      <c r="G627" s="1">
        <v>433.88</v>
      </c>
      <c r="H627" s="1">
        <v>440.72</v>
      </c>
      <c r="I627" s="1">
        <v>453.48</v>
      </c>
      <c r="J627" s="1">
        <v>436.8</v>
      </c>
      <c r="K627" s="1">
        <v>449.61</v>
      </c>
      <c r="L627" s="1">
        <v>399.31</v>
      </c>
      <c r="M627" s="1">
        <v>423.90999999999997</v>
      </c>
      <c r="N627" s="1">
        <v>403.61</v>
      </c>
      <c r="O627" s="1">
        <v>398.91096491228069</v>
      </c>
      <c r="P627" s="1">
        <v>407.85014619883043</v>
      </c>
      <c r="Q627" s="1">
        <v>398.91096491228069</v>
      </c>
      <c r="R627" s="1">
        <v>401.14576023391811</v>
      </c>
      <c r="S627" s="1">
        <v>401.14576023391811</v>
      </c>
      <c r="T627" s="1">
        <v>387.73698830409359</v>
      </c>
      <c r="U627" s="1">
        <v>383.26739766081869</v>
      </c>
      <c r="V627" s="1">
        <v>382.15</v>
      </c>
      <c r="W627" s="1">
        <v>383.26739766081869</v>
      </c>
      <c r="X627" s="1">
        <v>394.44137426900585</v>
      </c>
      <c r="Y627" s="1">
        <v>392.20657894736843</v>
      </c>
      <c r="Z627" s="1">
        <v>397.79356725146198</v>
      </c>
    </row>
    <row r="628" spans="1:26" x14ac:dyDescent="0.3">
      <c r="A628" t="s">
        <v>63</v>
      </c>
      <c r="B628" s="1">
        <v>36007</v>
      </c>
      <c r="C628" s="1" t="str">
        <f>VLOOKUP($B628,'NIS NAAM GEMEENTE'!$A$2:$B$319, 2, FALSE)</f>
        <v>Ingelmunster</v>
      </c>
      <c r="D628" s="1">
        <v>636</v>
      </c>
      <c r="E628" s="1">
        <v>616</v>
      </c>
      <c r="F628" s="1">
        <v>630</v>
      </c>
      <c r="G628" s="1">
        <v>618</v>
      </c>
      <c r="H628" s="1">
        <v>619</v>
      </c>
      <c r="I628" s="1">
        <v>615</v>
      </c>
      <c r="J628" s="1">
        <v>621</v>
      </c>
      <c r="K628" s="1">
        <v>613</v>
      </c>
      <c r="L628" s="1">
        <v>620</v>
      </c>
      <c r="M628" s="1">
        <v>636</v>
      </c>
      <c r="N628" s="1">
        <v>638</v>
      </c>
      <c r="O628" s="1">
        <v>626</v>
      </c>
      <c r="P628" s="1">
        <v>621</v>
      </c>
      <c r="Q628" s="1">
        <v>634</v>
      </c>
      <c r="R628" s="1">
        <v>621</v>
      </c>
      <c r="S628" s="1">
        <v>612</v>
      </c>
      <c r="T628" s="1">
        <v>612</v>
      </c>
      <c r="U628" s="1">
        <v>611</v>
      </c>
      <c r="V628" s="1">
        <v>616</v>
      </c>
      <c r="W628" s="1">
        <v>607</v>
      </c>
      <c r="X628" s="1">
        <v>600</v>
      </c>
      <c r="Y628" s="1">
        <v>600</v>
      </c>
      <c r="Z628">
        <v>592</v>
      </c>
    </row>
    <row r="629" spans="1:26" x14ac:dyDescent="0.3">
      <c r="A629" t="s">
        <v>64</v>
      </c>
      <c r="B629" s="1">
        <v>36007</v>
      </c>
      <c r="C629" s="1" t="str">
        <f>VLOOKUP($B629,'NIS NAAM GEMEENTE'!$A$2:$B$319, 2, FALSE)</f>
        <v>Ingelmunster</v>
      </c>
      <c r="D629" s="1">
        <v>1046.8800000000001</v>
      </c>
      <c r="E629" s="1">
        <v>1078.0999999999999</v>
      </c>
      <c r="F629" s="1">
        <v>1079.69</v>
      </c>
      <c r="G629" s="1">
        <v>1051.8800000000001</v>
      </c>
      <c r="H629" s="1">
        <v>1059.72</v>
      </c>
      <c r="I629" s="1">
        <v>1068.48</v>
      </c>
      <c r="J629" s="1">
        <v>1057.8</v>
      </c>
      <c r="K629" s="1">
        <v>1062.6100000000001</v>
      </c>
      <c r="L629" s="1">
        <v>1019.31</v>
      </c>
      <c r="M629" s="1">
        <v>1059.9099999999999</v>
      </c>
      <c r="N629" s="1">
        <v>1041.6100000000001</v>
      </c>
      <c r="O629" s="1">
        <v>1024.9109649122806</v>
      </c>
      <c r="P629" s="1">
        <v>1028.8501461988303</v>
      </c>
      <c r="Q629" s="1">
        <v>1032.9109649122806</v>
      </c>
      <c r="R629" s="1">
        <v>1022.1457602339181</v>
      </c>
      <c r="S629" s="1">
        <v>1013.1457602339181</v>
      </c>
      <c r="T629" s="1">
        <v>999.73698830409353</v>
      </c>
      <c r="U629" s="1">
        <v>994.26739766081869</v>
      </c>
      <c r="V629" s="1">
        <v>998.15</v>
      </c>
      <c r="W629" s="1">
        <v>990.26739766081869</v>
      </c>
      <c r="X629" s="1">
        <v>994.44137426900579</v>
      </c>
      <c r="Y629" s="1">
        <v>992.20657894736837</v>
      </c>
      <c r="Z629" s="1">
        <v>989.79356725146204</v>
      </c>
    </row>
    <row r="630" spans="1:26" x14ac:dyDescent="0.3">
      <c r="A630" t="s">
        <v>65</v>
      </c>
      <c r="B630">
        <v>36007</v>
      </c>
      <c r="C630" s="1" t="str">
        <f>VLOOKUP($B630,'NIS NAAM GEMEENTE'!$A$2:$B$319, 2, FALSE)</f>
        <v>Ingelmunster</v>
      </c>
      <c r="D630" s="1">
        <v>1375</v>
      </c>
      <c r="E630" s="1">
        <v>1375</v>
      </c>
      <c r="F630" s="1">
        <v>1375</v>
      </c>
      <c r="G630" s="1">
        <v>1375</v>
      </c>
      <c r="H630" s="1">
        <v>1375</v>
      </c>
      <c r="I630" s="1">
        <v>1375</v>
      </c>
      <c r="J630" s="1">
        <v>1375</v>
      </c>
      <c r="K630" s="1">
        <v>1375</v>
      </c>
      <c r="L630" s="1">
        <v>1375</v>
      </c>
      <c r="M630" s="1">
        <v>1375</v>
      </c>
      <c r="N630" s="1">
        <v>1375</v>
      </c>
      <c r="O630" s="1">
        <v>1375</v>
      </c>
      <c r="P630" s="1">
        <v>1375</v>
      </c>
      <c r="Q630" s="1">
        <v>1375</v>
      </c>
      <c r="R630" s="1">
        <v>1375</v>
      </c>
      <c r="S630" s="1">
        <v>1375</v>
      </c>
      <c r="T630" s="1">
        <v>1375</v>
      </c>
      <c r="U630" s="1">
        <v>1375</v>
      </c>
      <c r="V630" s="1">
        <v>1375</v>
      </c>
      <c r="W630" s="1">
        <v>1375</v>
      </c>
      <c r="X630" s="1">
        <v>1375</v>
      </c>
      <c r="Y630" s="1">
        <v>1375</v>
      </c>
      <c r="Z630" s="1">
        <v>1375</v>
      </c>
    </row>
    <row r="631" spans="1:26" x14ac:dyDescent="0.3">
      <c r="A631" t="s">
        <v>66</v>
      </c>
      <c r="B631">
        <v>36007</v>
      </c>
      <c r="C631" s="1" t="str">
        <f>VLOOKUP($B631,'NIS NAAM GEMEENTE'!$A$2:$B$319, 2, FALSE)</f>
        <v>Ingelmunster</v>
      </c>
      <c r="D631" s="1">
        <v>1168.75</v>
      </c>
      <c r="E631" s="1">
        <v>1168.75</v>
      </c>
      <c r="F631" s="1">
        <v>1168.75</v>
      </c>
      <c r="G631" s="1">
        <v>1168.75</v>
      </c>
      <c r="H631" s="1">
        <v>1168.75</v>
      </c>
      <c r="I631" s="1">
        <v>1168.75</v>
      </c>
      <c r="J631" s="1">
        <v>1168.75</v>
      </c>
      <c r="K631" s="1">
        <v>1168.75</v>
      </c>
      <c r="L631" s="1">
        <v>1168.75</v>
      </c>
      <c r="M631" s="1">
        <v>1168.75</v>
      </c>
      <c r="N631" s="1">
        <v>1168.75</v>
      </c>
      <c r="O631" s="1">
        <v>1168.75</v>
      </c>
      <c r="P631" s="1">
        <v>1168.75</v>
      </c>
      <c r="Q631" s="1">
        <v>1168.75</v>
      </c>
      <c r="R631" s="1">
        <v>1168.75</v>
      </c>
      <c r="S631" s="1">
        <v>1168.75</v>
      </c>
      <c r="T631" s="1">
        <v>1168.75</v>
      </c>
      <c r="U631" s="1">
        <v>1168.75</v>
      </c>
      <c r="V631" s="1">
        <v>1168.75</v>
      </c>
      <c r="W631" s="1">
        <v>1168.75</v>
      </c>
      <c r="X631" s="1">
        <v>1168.75</v>
      </c>
      <c r="Y631" s="1">
        <v>1168.75</v>
      </c>
      <c r="Z631" s="1">
        <v>1168.75</v>
      </c>
    </row>
    <row r="632" spans="1:26" x14ac:dyDescent="0.3">
      <c r="A632" t="s">
        <v>62</v>
      </c>
      <c r="B632" s="1">
        <v>36008</v>
      </c>
      <c r="C632" s="1" t="str">
        <f>VLOOKUP($B632,'NIS NAAM GEMEENTE'!$A$2:$B$319, 2, FALSE)</f>
        <v>Izegem</v>
      </c>
      <c r="D632" s="1">
        <v>1099.5899999999999</v>
      </c>
      <c r="E632" s="1">
        <v>1136.97</v>
      </c>
      <c r="F632" s="1">
        <v>1185.6400000000001</v>
      </c>
      <c r="G632" s="1">
        <v>1219.21</v>
      </c>
      <c r="H632" s="1">
        <v>1187.6099999999999</v>
      </c>
      <c r="I632" s="1">
        <v>1210.8899999999999</v>
      </c>
      <c r="J632" s="1">
        <v>1162.1500000000001</v>
      </c>
      <c r="K632" s="1">
        <v>1116.69</v>
      </c>
      <c r="L632" s="1">
        <v>1121.53</v>
      </c>
      <c r="M632" s="1">
        <v>1153.67</v>
      </c>
      <c r="N632" s="1">
        <v>1174.56</v>
      </c>
      <c r="O632" s="1">
        <v>1203.0909537856442</v>
      </c>
      <c r="P632" s="1">
        <v>1227.7123500491641</v>
      </c>
      <c r="Q632" s="1">
        <v>1210.9250344149459</v>
      </c>
      <c r="R632" s="1">
        <v>1193.018564405113</v>
      </c>
      <c r="S632" s="1">
        <v>1161.6822418879055</v>
      </c>
      <c r="T632" s="1">
        <v>1129.2267649950836</v>
      </c>
      <c r="U632" s="1">
        <v>1122.5118387413963</v>
      </c>
      <c r="V632" s="1">
        <v>1138.18</v>
      </c>
      <c r="W632" s="1">
        <v>1146.0140806293018</v>
      </c>
      <c r="X632" s="1">
        <v>1159.4439331366766</v>
      </c>
      <c r="Y632" s="1">
        <v>1175.1120943952801</v>
      </c>
      <c r="Z632" s="1">
        <v>1195.2568731563422</v>
      </c>
    </row>
    <row r="633" spans="1:26" x14ac:dyDescent="0.3">
      <c r="A633" t="s">
        <v>63</v>
      </c>
      <c r="B633" s="1">
        <v>36008</v>
      </c>
      <c r="C633" s="1" t="str">
        <f>VLOOKUP($B633,'NIS NAAM GEMEENTE'!$A$2:$B$319, 2, FALSE)</f>
        <v>Izegem</v>
      </c>
      <c r="D633" s="1">
        <v>1531</v>
      </c>
      <c r="E633" s="1">
        <v>1519</v>
      </c>
      <c r="F633" s="1">
        <v>1498</v>
      </c>
      <c r="G633" s="1">
        <v>1502</v>
      </c>
      <c r="H633" s="1">
        <v>1530</v>
      </c>
      <c r="I633" s="1">
        <v>1570</v>
      </c>
      <c r="J633" s="1">
        <v>1616</v>
      </c>
      <c r="K633" s="1">
        <v>1669</v>
      </c>
      <c r="L633" s="1">
        <v>1717</v>
      </c>
      <c r="M633" s="1">
        <v>1761</v>
      </c>
      <c r="N633" s="1">
        <v>1732</v>
      </c>
      <c r="O633" s="1">
        <v>1690</v>
      </c>
      <c r="P633" s="1">
        <v>1682</v>
      </c>
      <c r="Q633" s="1">
        <v>1667</v>
      </c>
      <c r="R633" s="1">
        <v>1666</v>
      </c>
      <c r="S633" s="1">
        <v>1677</v>
      </c>
      <c r="T633" s="1">
        <v>1707</v>
      </c>
      <c r="U633" s="1">
        <v>1716</v>
      </c>
      <c r="V633" s="1">
        <v>1695</v>
      </c>
      <c r="W633" s="1">
        <v>1671</v>
      </c>
      <c r="X633" s="1">
        <v>1661</v>
      </c>
      <c r="Y633" s="1">
        <v>1641</v>
      </c>
      <c r="Z633">
        <v>1613</v>
      </c>
    </row>
    <row r="634" spans="1:26" x14ac:dyDescent="0.3">
      <c r="A634" t="s">
        <v>64</v>
      </c>
      <c r="B634" s="1">
        <v>36008</v>
      </c>
      <c r="C634" s="1" t="str">
        <f>VLOOKUP($B634,'NIS NAAM GEMEENTE'!$A$2:$B$319, 2, FALSE)</f>
        <v>Izegem</v>
      </c>
      <c r="D634" s="1">
        <v>2630.59</v>
      </c>
      <c r="E634" s="1">
        <v>2655.9700000000003</v>
      </c>
      <c r="F634" s="1">
        <v>2683.6400000000003</v>
      </c>
      <c r="G634" s="1">
        <v>2721.21</v>
      </c>
      <c r="H634" s="1">
        <v>2717.6099999999997</v>
      </c>
      <c r="I634" s="1">
        <v>2780.89</v>
      </c>
      <c r="J634" s="1">
        <v>2778.15</v>
      </c>
      <c r="K634" s="1">
        <v>2785.69</v>
      </c>
      <c r="L634" s="1">
        <v>2838.5299999999997</v>
      </c>
      <c r="M634" s="1">
        <v>2914.67</v>
      </c>
      <c r="N634" s="1">
        <v>2906.56</v>
      </c>
      <c r="O634" s="1">
        <v>2893.0909537856442</v>
      </c>
      <c r="P634" s="1">
        <v>2909.7123500491643</v>
      </c>
      <c r="Q634" s="1">
        <v>2877.9250344149459</v>
      </c>
      <c r="R634" s="1">
        <v>2859.018564405113</v>
      </c>
      <c r="S634" s="1">
        <v>2838.6822418879055</v>
      </c>
      <c r="T634" s="1">
        <v>2836.2267649950836</v>
      </c>
      <c r="U634" s="1">
        <v>2838.5118387413963</v>
      </c>
      <c r="V634" s="1">
        <v>2833.1800000000003</v>
      </c>
      <c r="W634" s="1">
        <v>2817.014080629302</v>
      </c>
      <c r="X634" s="1">
        <v>2820.4439331366766</v>
      </c>
      <c r="Y634" s="1">
        <v>2816.1120943952801</v>
      </c>
      <c r="Z634" s="1">
        <v>2808.2568731563424</v>
      </c>
    </row>
    <row r="635" spans="1:26" x14ac:dyDescent="0.3">
      <c r="A635" t="s">
        <v>65</v>
      </c>
      <c r="B635">
        <v>36008</v>
      </c>
      <c r="C635" s="1" t="str">
        <f>VLOOKUP($B635,'NIS NAAM GEMEENTE'!$A$2:$B$319, 2, FALSE)</f>
        <v>Izegem</v>
      </c>
      <c r="D635" s="1">
        <v>3491.8</v>
      </c>
      <c r="E635" s="1">
        <v>3491.8</v>
      </c>
      <c r="F635" s="1">
        <v>3491.8</v>
      </c>
      <c r="G635" s="1">
        <v>3491.8</v>
      </c>
      <c r="H635" s="1">
        <v>3491.8</v>
      </c>
      <c r="I635" s="1">
        <v>3491.8</v>
      </c>
      <c r="J635" s="1">
        <v>3491.8</v>
      </c>
      <c r="K635" s="1">
        <v>3491.8</v>
      </c>
      <c r="L635" s="1">
        <v>3491.8</v>
      </c>
      <c r="M635" s="1">
        <v>3491.8</v>
      </c>
      <c r="N635" s="1">
        <v>3491.8</v>
      </c>
      <c r="O635" s="1">
        <v>3491.8</v>
      </c>
      <c r="P635" s="1">
        <v>3491.8</v>
      </c>
      <c r="Q635" s="1">
        <v>3491.8</v>
      </c>
      <c r="R635" s="1">
        <v>3491.8</v>
      </c>
      <c r="S635" s="1">
        <v>3491.8</v>
      </c>
      <c r="T635" s="1">
        <v>3491.8</v>
      </c>
      <c r="U635" s="1">
        <v>3491.8</v>
      </c>
      <c r="V635" s="1">
        <v>3491.8</v>
      </c>
      <c r="W635" s="1">
        <v>3491.8</v>
      </c>
      <c r="X635" s="1">
        <v>3491.8</v>
      </c>
      <c r="Y635" s="1">
        <v>3491.8</v>
      </c>
      <c r="Z635" s="1">
        <v>3491.8</v>
      </c>
    </row>
    <row r="636" spans="1:26" x14ac:dyDescent="0.3">
      <c r="A636" t="s">
        <v>66</v>
      </c>
      <c r="B636">
        <v>36008</v>
      </c>
      <c r="C636" s="1" t="str">
        <f>VLOOKUP($B636,'NIS NAAM GEMEENTE'!$A$2:$B$319, 2, FALSE)</f>
        <v>Izegem</v>
      </c>
      <c r="D636" s="1">
        <v>2968.0299999999997</v>
      </c>
      <c r="E636" s="1">
        <v>2968.0299999999997</v>
      </c>
      <c r="F636" s="1">
        <v>2968.0299999999997</v>
      </c>
      <c r="G636" s="1">
        <v>2968.0299999999997</v>
      </c>
      <c r="H636" s="1">
        <v>2968.0299999999997</v>
      </c>
      <c r="I636" s="1">
        <v>2968.0299999999997</v>
      </c>
      <c r="J636" s="1">
        <v>2968.0299999999997</v>
      </c>
      <c r="K636" s="1">
        <v>2968.0299999999997</v>
      </c>
      <c r="L636" s="1">
        <v>2968.0299999999997</v>
      </c>
      <c r="M636" s="1">
        <v>2968.0299999999997</v>
      </c>
      <c r="N636" s="1">
        <v>2968.0299999999997</v>
      </c>
      <c r="O636" s="1">
        <v>2968.0299999999997</v>
      </c>
      <c r="P636" s="1">
        <v>2968.0299999999997</v>
      </c>
      <c r="Q636" s="1">
        <v>2968.0299999999997</v>
      </c>
      <c r="R636" s="1">
        <v>2968.0299999999997</v>
      </c>
      <c r="S636" s="1">
        <v>2968.0299999999997</v>
      </c>
      <c r="T636" s="1">
        <v>2968.0299999999997</v>
      </c>
      <c r="U636" s="1">
        <v>2968.0299999999997</v>
      </c>
      <c r="V636" s="1">
        <v>2968.0299999999997</v>
      </c>
      <c r="W636" s="1">
        <v>2968.0299999999997</v>
      </c>
      <c r="X636" s="1">
        <v>2968.0299999999997</v>
      </c>
      <c r="Y636" s="1">
        <v>2968.0299999999997</v>
      </c>
      <c r="Z636" s="1">
        <v>2968.0299999999997</v>
      </c>
    </row>
    <row r="637" spans="1:26" x14ac:dyDescent="0.3">
      <c r="A637" t="s">
        <v>62</v>
      </c>
      <c r="B637" s="1">
        <v>31012</v>
      </c>
      <c r="C637" s="1" t="str">
        <f>VLOOKUP($B637,'NIS NAAM GEMEENTE'!$A$2:$B$319, 2, FALSE)</f>
        <v>Jabbeke</v>
      </c>
      <c r="D637" s="1">
        <v>587.32000000000005</v>
      </c>
      <c r="E637" s="1">
        <v>598.08000000000004</v>
      </c>
      <c r="F637" s="1">
        <v>634</v>
      </c>
      <c r="G637" s="1">
        <v>631.51</v>
      </c>
      <c r="H637" s="1">
        <v>604.59</v>
      </c>
      <c r="I637" s="1">
        <v>601.4</v>
      </c>
      <c r="J637" s="1">
        <v>570.83000000000004</v>
      </c>
      <c r="K637" s="1">
        <v>544.83000000000004</v>
      </c>
      <c r="L637" s="1">
        <v>510.8</v>
      </c>
      <c r="M637" s="1">
        <v>508.83</v>
      </c>
      <c r="N637" s="1">
        <v>495.56</v>
      </c>
      <c r="O637" s="1">
        <v>523.69065168539328</v>
      </c>
      <c r="P637" s="1">
        <v>541.63294382022468</v>
      </c>
      <c r="Q637" s="1">
        <v>537.14737078651683</v>
      </c>
      <c r="R637" s="1">
        <v>529.29761797752803</v>
      </c>
      <c r="S637" s="1">
        <v>494.53442696629213</v>
      </c>
      <c r="T637" s="1">
        <v>492.2916404494382</v>
      </c>
      <c r="U637" s="1">
        <v>490.04885393258428</v>
      </c>
      <c r="V637" s="1">
        <v>499.02</v>
      </c>
      <c r="W637" s="1">
        <v>499.02</v>
      </c>
      <c r="X637" s="1">
        <v>500.14139325842694</v>
      </c>
      <c r="Y637" s="1">
        <v>504.62696629213485</v>
      </c>
      <c r="Z637" s="1">
        <v>499.02</v>
      </c>
    </row>
    <row r="638" spans="1:26" x14ac:dyDescent="0.3">
      <c r="A638" t="s">
        <v>63</v>
      </c>
      <c r="B638" s="1">
        <v>31012</v>
      </c>
      <c r="C638" s="1" t="str">
        <f>VLOOKUP($B638,'NIS NAAM GEMEENTE'!$A$2:$B$319, 2, FALSE)</f>
        <v>Jabbeke</v>
      </c>
      <c r="D638" s="1">
        <v>910</v>
      </c>
      <c r="E638" s="1">
        <v>903</v>
      </c>
      <c r="F638" s="1">
        <v>879</v>
      </c>
      <c r="G638" s="1">
        <v>882</v>
      </c>
      <c r="H638" s="1">
        <v>903</v>
      </c>
      <c r="I638" s="1">
        <v>928</v>
      </c>
      <c r="J638" s="1">
        <v>961</v>
      </c>
      <c r="K638" s="1">
        <v>965</v>
      </c>
      <c r="L638" s="1">
        <v>990</v>
      </c>
      <c r="M638" s="1">
        <v>1017</v>
      </c>
      <c r="N638" s="1">
        <v>1025</v>
      </c>
      <c r="O638" s="1">
        <v>1002</v>
      </c>
      <c r="P638" s="1">
        <v>969</v>
      </c>
      <c r="Q638" s="1">
        <v>947</v>
      </c>
      <c r="R638" s="1">
        <v>923</v>
      </c>
      <c r="S638" s="1">
        <v>923</v>
      </c>
      <c r="T638" s="1">
        <v>911</v>
      </c>
      <c r="U638" s="1">
        <v>910</v>
      </c>
      <c r="V638" s="1">
        <v>906</v>
      </c>
      <c r="W638" s="1">
        <v>903</v>
      </c>
      <c r="X638" s="1">
        <v>895</v>
      </c>
      <c r="Y638" s="1">
        <v>871</v>
      </c>
      <c r="Z638">
        <v>879</v>
      </c>
    </row>
    <row r="639" spans="1:26" x14ac:dyDescent="0.3">
      <c r="A639" t="s">
        <v>64</v>
      </c>
      <c r="B639" s="1">
        <v>31012</v>
      </c>
      <c r="C639" s="1" t="str">
        <f>VLOOKUP($B639,'NIS NAAM GEMEENTE'!$A$2:$B$319, 2, FALSE)</f>
        <v>Jabbeke</v>
      </c>
      <c r="D639" s="1">
        <v>1497.3200000000002</v>
      </c>
      <c r="E639" s="1">
        <v>1501.08</v>
      </c>
      <c r="F639" s="1">
        <v>1513</v>
      </c>
      <c r="G639" s="1">
        <v>1513.51</v>
      </c>
      <c r="H639" s="1">
        <v>1507.5900000000001</v>
      </c>
      <c r="I639" s="1">
        <v>1529.4</v>
      </c>
      <c r="J639" s="1">
        <v>1531.83</v>
      </c>
      <c r="K639" s="1">
        <v>1509.83</v>
      </c>
      <c r="L639" s="1">
        <v>1500.8</v>
      </c>
      <c r="M639" s="1">
        <v>1525.83</v>
      </c>
      <c r="N639" s="1">
        <v>1520.56</v>
      </c>
      <c r="O639" s="1">
        <v>1525.6906516853933</v>
      </c>
      <c r="P639" s="1">
        <v>1510.6329438202247</v>
      </c>
      <c r="Q639" s="1">
        <v>1484.1473707865168</v>
      </c>
      <c r="R639" s="1">
        <v>1452.297617977528</v>
      </c>
      <c r="S639" s="1">
        <v>1417.5344269662921</v>
      </c>
      <c r="T639" s="1">
        <v>1403.2916404494381</v>
      </c>
      <c r="U639" s="1">
        <v>1400.0488539325843</v>
      </c>
      <c r="V639" s="1">
        <v>1405.02</v>
      </c>
      <c r="W639" s="1">
        <v>1402.02</v>
      </c>
      <c r="X639" s="1">
        <v>1395.1413932584269</v>
      </c>
      <c r="Y639" s="1">
        <v>1375.626966292135</v>
      </c>
      <c r="Z639" s="1">
        <v>1378.02</v>
      </c>
    </row>
    <row r="640" spans="1:26" x14ac:dyDescent="0.3">
      <c r="A640" t="s">
        <v>65</v>
      </c>
      <c r="B640">
        <v>31012</v>
      </c>
      <c r="C640" s="1" t="str">
        <f>VLOOKUP($B640,'NIS NAAM GEMEENTE'!$A$2:$B$319, 2, FALSE)</f>
        <v>Jabbeke</v>
      </c>
      <c r="D640" s="1">
        <v>1908.2352941176471</v>
      </c>
      <c r="E640" s="1">
        <v>1908.2352941176471</v>
      </c>
      <c r="F640" s="1">
        <v>1908.2352941176471</v>
      </c>
      <c r="G640" s="1">
        <v>1908.2352941176471</v>
      </c>
      <c r="H640" s="1">
        <v>1908.2352941176471</v>
      </c>
      <c r="I640" s="1">
        <v>1908.2352941176471</v>
      </c>
      <c r="J640" s="1">
        <v>1908.2352941176471</v>
      </c>
      <c r="K640" s="1">
        <v>1908.2352941176471</v>
      </c>
      <c r="L640" s="1">
        <v>1908.2352941176471</v>
      </c>
      <c r="M640" s="1">
        <v>1908.2352941176471</v>
      </c>
      <c r="N640" s="1">
        <v>1908.2352941176471</v>
      </c>
      <c r="O640" s="1">
        <v>1908.2352941176471</v>
      </c>
      <c r="P640" s="1">
        <v>1908.2352941176471</v>
      </c>
      <c r="Q640" s="1">
        <v>1908.2352941176471</v>
      </c>
      <c r="R640" s="1">
        <v>1908.2352941176471</v>
      </c>
      <c r="S640" s="1">
        <v>1908.2352941176471</v>
      </c>
      <c r="T640" s="1">
        <v>1908.2352941176471</v>
      </c>
      <c r="U640" s="1">
        <v>1908.2352941176471</v>
      </c>
      <c r="V640" s="1">
        <v>1908.2352941176471</v>
      </c>
      <c r="W640" s="1">
        <v>1908.2352941176471</v>
      </c>
      <c r="X640" s="1">
        <v>1908.2352941176471</v>
      </c>
      <c r="Y640" s="1">
        <v>1908.23529411765</v>
      </c>
      <c r="Z640" s="1">
        <v>1908.23529411765</v>
      </c>
    </row>
    <row r="641" spans="1:26" x14ac:dyDescent="0.3">
      <c r="A641" t="s">
        <v>66</v>
      </c>
      <c r="B641">
        <v>31012</v>
      </c>
      <c r="C641" s="1" t="str">
        <f>VLOOKUP($B641,'NIS NAAM GEMEENTE'!$A$2:$B$319, 2, FALSE)</f>
        <v>Jabbeke</v>
      </c>
      <c r="D641" s="1">
        <v>1622</v>
      </c>
      <c r="E641" s="1">
        <v>1622</v>
      </c>
      <c r="F641" s="1">
        <v>1622</v>
      </c>
      <c r="G641" s="1">
        <v>1622</v>
      </c>
      <c r="H641" s="1">
        <v>1622</v>
      </c>
      <c r="I641" s="1">
        <v>1622</v>
      </c>
      <c r="J641" s="1">
        <v>1622</v>
      </c>
      <c r="K641" s="1">
        <v>1622</v>
      </c>
      <c r="L641" s="1">
        <v>1622</v>
      </c>
      <c r="M641" s="1">
        <v>1622</v>
      </c>
      <c r="N641" s="1">
        <v>1622</v>
      </c>
      <c r="O641" s="1">
        <v>1622</v>
      </c>
      <c r="P641" s="1">
        <v>1622</v>
      </c>
      <c r="Q641" s="1">
        <v>1622</v>
      </c>
      <c r="R641" s="1">
        <v>1622</v>
      </c>
      <c r="S641" s="1">
        <v>1622</v>
      </c>
      <c r="T641" s="1">
        <v>1622</v>
      </c>
      <c r="U641" s="1">
        <v>1622</v>
      </c>
      <c r="V641" s="1">
        <v>1622</v>
      </c>
      <c r="W641" s="1">
        <v>1622</v>
      </c>
      <c r="X641" s="1">
        <v>1622</v>
      </c>
      <c r="Y641" s="1">
        <v>1622</v>
      </c>
      <c r="Z641" s="1">
        <v>1622</v>
      </c>
    </row>
    <row r="642" spans="1:26" x14ac:dyDescent="0.3">
      <c r="A642" t="s">
        <v>62</v>
      </c>
      <c r="B642" s="1">
        <v>21010</v>
      </c>
      <c r="C642" s="1" t="str">
        <f>VLOOKUP($B642,'NIS NAAM GEMEENTE'!$A$2:$B$319, 2, FALSE)</f>
        <v>Jette</v>
      </c>
      <c r="D642" s="1">
        <v>806.22</v>
      </c>
      <c r="E642" s="1">
        <v>800.87</v>
      </c>
      <c r="F642" s="1">
        <v>834.09</v>
      </c>
      <c r="G642" s="1">
        <v>875.63</v>
      </c>
      <c r="H642" s="1">
        <v>943.39</v>
      </c>
      <c r="I642" s="1">
        <v>1010.61</v>
      </c>
      <c r="J642" s="1">
        <v>1006.8199999999999</v>
      </c>
      <c r="K642" s="1">
        <v>1052.42</v>
      </c>
      <c r="L642" s="1">
        <v>1132.8599999999999</v>
      </c>
      <c r="M642" s="1">
        <v>1205.32</v>
      </c>
      <c r="N642" s="1">
        <v>1258.43</v>
      </c>
      <c r="O642" s="1">
        <v>1289.0060846084609</v>
      </c>
      <c r="P642" s="1">
        <v>1286.7682268226822</v>
      </c>
      <c r="Q642" s="1">
        <v>1268.8653645364536</v>
      </c>
      <c r="R642" s="1">
        <v>1238.6542844284429</v>
      </c>
      <c r="S642" s="1">
        <v>1228.5839243924393</v>
      </c>
      <c r="T642" s="1">
        <v>1222.9892799279928</v>
      </c>
      <c r="U642" s="1">
        <v>1231.9407110711072</v>
      </c>
      <c r="V642" s="1">
        <v>1243.1300000000001</v>
      </c>
      <c r="W642" s="1">
        <v>1255.4382178217822</v>
      </c>
      <c r="X642" s="1">
        <v>1272.2221512151216</v>
      </c>
      <c r="Y642" s="1">
        <v>1291.2439423942394</v>
      </c>
      <c r="Z642" s="1">
        <v>1303.5521602160215</v>
      </c>
    </row>
    <row r="643" spans="1:26" x14ac:dyDescent="0.3">
      <c r="A643" t="s">
        <v>63</v>
      </c>
      <c r="B643" s="1">
        <v>21010</v>
      </c>
      <c r="C643" s="1" t="str">
        <f>VLOOKUP($B643,'NIS NAAM GEMEENTE'!$A$2:$B$319, 2, FALSE)</f>
        <v>Jette</v>
      </c>
      <c r="D643" s="1">
        <v>925</v>
      </c>
      <c r="E643" s="1">
        <v>922</v>
      </c>
      <c r="F643" s="1">
        <v>965</v>
      </c>
      <c r="G643" s="1">
        <v>1006</v>
      </c>
      <c r="H643" s="1">
        <v>1058</v>
      </c>
      <c r="I643" s="1">
        <v>1134</v>
      </c>
      <c r="J643" s="1">
        <v>1185</v>
      </c>
      <c r="K643" s="1">
        <v>1276</v>
      </c>
      <c r="L643" s="1">
        <v>1321</v>
      </c>
      <c r="M643" s="1">
        <v>1364</v>
      </c>
      <c r="N643" s="1">
        <v>1437</v>
      </c>
      <c r="O643" s="1">
        <v>1492</v>
      </c>
      <c r="P643" s="1">
        <v>1569</v>
      </c>
      <c r="Q643" s="1">
        <v>1617</v>
      </c>
      <c r="R643" s="1">
        <v>1674</v>
      </c>
      <c r="S643" s="1">
        <v>1708</v>
      </c>
      <c r="T643" s="1">
        <v>1728</v>
      </c>
      <c r="U643" s="1">
        <v>1730</v>
      </c>
      <c r="V643" s="1">
        <v>1720</v>
      </c>
      <c r="W643" s="1">
        <v>1707</v>
      </c>
      <c r="X643" s="1">
        <v>1693</v>
      </c>
      <c r="Y643" s="1">
        <v>1687</v>
      </c>
      <c r="Z643">
        <v>1688</v>
      </c>
    </row>
    <row r="644" spans="1:26" x14ac:dyDescent="0.3">
      <c r="A644" t="s">
        <v>64</v>
      </c>
      <c r="B644" s="1">
        <v>21010</v>
      </c>
      <c r="C644" s="1" t="str">
        <f>VLOOKUP($B644,'NIS NAAM GEMEENTE'!$A$2:$B$319, 2, FALSE)</f>
        <v>Jette</v>
      </c>
      <c r="D644" s="1">
        <v>1731.22</v>
      </c>
      <c r="E644" s="1">
        <v>1722.87</v>
      </c>
      <c r="F644" s="1">
        <v>1799.0900000000001</v>
      </c>
      <c r="G644" s="1">
        <v>1881.63</v>
      </c>
      <c r="H644" s="1">
        <v>2001.3899999999999</v>
      </c>
      <c r="I644" s="1">
        <v>2144.61</v>
      </c>
      <c r="J644" s="1">
        <v>2191.8199999999997</v>
      </c>
      <c r="K644" s="1">
        <v>2328.42</v>
      </c>
      <c r="L644" s="1">
        <v>2453.8599999999997</v>
      </c>
      <c r="M644" s="1">
        <v>2569.3199999999997</v>
      </c>
      <c r="N644" s="1">
        <v>2695.4300000000003</v>
      </c>
      <c r="O644" s="1">
        <v>2781.0060846084607</v>
      </c>
      <c r="P644" s="1">
        <v>2855.7682268226822</v>
      </c>
      <c r="Q644" s="1">
        <v>2885.8653645364539</v>
      </c>
      <c r="R644" s="1">
        <v>2912.6542844284431</v>
      </c>
      <c r="S644" s="1">
        <v>2936.5839243924393</v>
      </c>
      <c r="T644" s="1">
        <v>2950.9892799279928</v>
      </c>
      <c r="U644" s="1">
        <v>2961.9407110711072</v>
      </c>
      <c r="V644" s="1">
        <v>2963.13</v>
      </c>
      <c r="W644" s="1">
        <v>2962.438217821782</v>
      </c>
      <c r="X644" s="1">
        <v>2965.2221512151218</v>
      </c>
      <c r="Y644" s="1">
        <v>2978.2439423942396</v>
      </c>
      <c r="Z644" s="1">
        <v>2991.5521602160215</v>
      </c>
    </row>
    <row r="645" spans="1:26" x14ac:dyDescent="0.3">
      <c r="A645" t="s">
        <v>65</v>
      </c>
      <c r="B645">
        <v>21010</v>
      </c>
      <c r="C645" s="1" t="str">
        <f>VLOOKUP($B645,'NIS NAAM GEMEENTE'!$A$2:$B$319, 2, FALSE)</f>
        <v>Jette</v>
      </c>
      <c r="D645" s="1">
        <v>3249</v>
      </c>
      <c r="E645" s="1">
        <v>3249</v>
      </c>
      <c r="F645" s="1">
        <v>3249</v>
      </c>
      <c r="G645" s="1">
        <v>3249</v>
      </c>
      <c r="H645" s="1">
        <v>3249</v>
      </c>
      <c r="I645" s="1">
        <v>3249</v>
      </c>
      <c r="J645" s="1">
        <v>3249</v>
      </c>
      <c r="K645" s="1">
        <v>3249</v>
      </c>
      <c r="L645" s="1">
        <v>3249</v>
      </c>
      <c r="M645" s="1">
        <v>3249</v>
      </c>
      <c r="N645" s="1">
        <v>3249</v>
      </c>
      <c r="O645" s="1">
        <v>3249</v>
      </c>
      <c r="P645" s="1">
        <v>3249</v>
      </c>
      <c r="Q645" s="1">
        <v>3249</v>
      </c>
      <c r="R645" s="1">
        <v>3249</v>
      </c>
      <c r="S645" s="1">
        <v>3249</v>
      </c>
      <c r="T645" s="1">
        <v>3249</v>
      </c>
      <c r="U645" s="1">
        <v>3249</v>
      </c>
      <c r="V645" s="1">
        <v>3249</v>
      </c>
      <c r="W645" s="1">
        <v>3249</v>
      </c>
      <c r="X645" s="1">
        <v>3249</v>
      </c>
      <c r="Y645" s="1">
        <v>3249</v>
      </c>
      <c r="Z645" s="1">
        <v>3249</v>
      </c>
    </row>
    <row r="646" spans="1:26" x14ac:dyDescent="0.3">
      <c r="A646" t="s">
        <v>66</v>
      </c>
      <c r="B646">
        <v>21010</v>
      </c>
      <c r="C646" s="1" t="str">
        <f>VLOOKUP($B646,'NIS NAAM GEMEENTE'!$A$2:$B$319, 2, FALSE)</f>
        <v>Jette</v>
      </c>
      <c r="D646" s="1">
        <v>2761.65</v>
      </c>
      <c r="E646" s="1">
        <v>2761.65</v>
      </c>
      <c r="F646" s="1">
        <v>2761.65</v>
      </c>
      <c r="G646" s="1">
        <v>2761.65</v>
      </c>
      <c r="H646" s="1">
        <v>2761.65</v>
      </c>
      <c r="I646" s="1">
        <v>2761.65</v>
      </c>
      <c r="J646" s="1">
        <v>2761.65</v>
      </c>
      <c r="K646" s="1">
        <v>2761.65</v>
      </c>
      <c r="L646" s="1">
        <v>2761.65</v>
      </c>
      <c r="M646" s="1">
        <v>2761.65</v>
      </c>
      <c r="N646" s="1">
        <v>2761.65</v>
      </c>
      <c r="O646" s="1">
        <v>2761.65</v>
      </c>
      <c r="P646" s="1">
        <v>2761.65</v>
      </c>
      <c r="Q646" s="1">
        <v>2761.65</v>
      </c>
      <c r="R646" s="1">
        <v>2761.65</v>
      </c>
      <c r="S646" s="1">
        <v>2761.65</v>
      </c>
      <c r="T646" s="1">
        <v>2761.65</v>
      </c>
      <c r="U646" s="1">
        <v>2761.65</v>
      </c>
      <c r="V646" s="1">
        <v>2761.65</v>
      </c>
      <c r="W646" s="1">
        <v>2761.65</v>
      </c>
      <c r="X646" s="1">
        <v>2761.65</v>
      </c>
      <c r="Y646" s="1">
        <v>2761.65</v>
      </c>
      <c r="Z646" s="1">
        <v>2761.65</v>
      </c>
    </row>
    <row r="647" spans="1:26" x14ac:dyDescent="0.3">
      <c r="A647" t="s">
        <v>62</v>
      </c>
      <c r="B647" s="1">
        <v>11022</v>
      </c>
      <c r="C647" s="1" t="str">
        <f>VLOOKUP($B647,'NIS NAAM GEMEENTE'!$A$2:$B$319, 2, FALSE)</f>
        <v>Kalmthout</v>
      </c>
      <c r="D647" s="1">
        <v>867.6</v>
      </c>
      <c r="E647" s="1">
        <v>872.87</v>
      </c>
      <c r="F647" s="1">
        <v>907.47</v>
      </c>
      <c r="G647" s="1">
        <v>864.95</v>
      </c>
      <c r="H647" s="1">
        <v>895.98</v>
      </c>
      <c r="I647" s="1">
        <v>911.98</v>
      </c>
      <c r="J647" s="1">
        <v>874.81</v>
      </c>
      <c r="K647" s="1">
        <v>914.74</v>
      </c>
      <c r="L647" s="1">
        <v>914.25</v>
      </c>
      <c r="M647" s="1">
        <v>909.41</v>
      </c>
      <c r="N647" s="1">
        <v>936.52</v>
      </c>
      <c r="O647" s="1">
        <v>924.39068010075562</v>
      </c>
      <c r="P647" s="1">
        <v>905.59326196473558</v>
      </c>
      <c r="Q647" s="1">
        <v>905.59326196473558</v>
      </c>
      <c r="R647" s="1">
        <v>890.11303526448364</v>
      </c>
      <c r="S647" s="1">
        <v>880.16146095717886</v>
      </c>
      <c r="T647" s="1">
        <v>881.26719143576827</v>
      </c>
      <c r="U647" s="1">
        <v>884.58438287153649</v>
      </c>
      <c r="V647" s="1">
        <v>877.95</v>
      </c>
      <c r="W647" s="1">
        <v>869.10415617128467</v>
      </c>
      <c r="X647" s="1">
        <v>856.94112090680096</v>
      </c>
      <c r="Y647" s="1">
        <v>852.51819899244333</v>
      </c>
      <c r="Z647" s="1">
        <v>853.62392947103274</v>
      </c>
    </row>
    <row r="648" spans="1:26" x14ac:dyDescent="0.3">
      <c r="A648" t="s">
        <v>63</v>
      </c>
      <c r="B648" s="1">
        <v>11022</v>
      </c>
      <c r="C648" s="1" t="str">
        <f>VLOOKUP($B648,'NIS NAAM GEMEENTE'!$A$2:$B$319, 2, FALSE)</f>
        <v>Kalmthout</v>
      </c>
      <c r="D648" s="1">
        <v>1411</v>
      </c>
      <c r="E648" s="1">
        <v>1333</v>
      </c>
      <c r="F648" s="1">
        <v>1364</v>
      </c>
      <c r="G648" s="1">
        <v>1378</v>
      </c>
      <c r="H648" s="1">
        <v>1363</v>
      </c>
      <c r="I648" s="1">
        <v>1334</v>
      </c>
      <c r="J648" s="1">
        <v>1387</v>
      </c>
      <c r="K648" s="1">
        <v>1389</v>
      </c>
      <c r="L648" s="1">
        <v>1392</v>
      </c>
      <c r="M648" s="1">
        <v>1407</v>
      </c>
      <c r="N648" s="1">
        <v>1391</v>
      </c>
      <c r="O648" s="1">
        <v>1409</v>
      </c>
      <c r="P648" s="1">
        <v>1410</v>
      </c>
      <c r="Q648" s="1">
        <v>1400</v>
      </c>
      <c r="R648" s="1">
        <v>1410</v>
      </c>
      <c r="S648" s="1">
        <v>1404</v>
      </c>
      <c r="T648" s="1">
        <v>1418</v>
      </c>
      <c r="U648" s="1">
        <v>1396</v>
      </c>
      <c r="V648" s="1">
        <v>1374</v>
      </c>
      <c r="W648" s="1">
        <v>1374</v>
      </c>
      <c r="X648" s="1">
        <v>1368</v>
      </c>
      <c r="Y648" s="1">
        <v>1353</v>
      </c>
      <c r="Z648">
        <v>1341</v>
      </c>
    </row>
    <row r="649" spans="1:26" x14ac:dyDescent="0.3">
      <c r="A649" t="s">
        <v>64</v>
      </c>
      <c r="B649" s="1">
        <v>11022</v>
      </c>
      <c r="C649" s="1" t="str">
        <f>VLOOKUP($B649,'NIS NAAM GEMEENTE'!$A$2:$B$319, 2, FALSE)</f>
        <v>Kalmthout</v>
      </c>
      <c r="D649" s="1">
        <v>2278.6</v>
      </c>
      <c r="E649" s="1">
        <v>2205.87</v>
      </c>
      <c r="F649" s="1">
        <v>2271.4700000000003</v>
      </c>
      <c r="G649" s="1">
        <v>2242.9499999999998</v>
      </c>
      <c r="H649" s="1">
        <v>2258.98</v>
      </c>
      <c r="I649" s="1">
        <v>2245.98</v>
      </c>
      <c r="J649" s="1">
        <v>2261.81</v>
      </c>
      <c r="K649" s="1">
        <v>2303.7399999999998</v>
      </c>
      <c r="L649" s="1">
        <v>2306.25</v>
      </c>
      <c r="M649" s="1">
        <v>2316.41</v>
      </c>
      <c r="N649" s="1">
        <v>2327.52</v>
      </c>
      <c r="O649" s="1">
        <v>2333.3906801007556</v>
      </c>
      <c r="P649" s="1">
        <v>2315.5932619647356</v>
      </c>
      <c r="Q649" s="1">
        <v>2305.5932619647356</v>
      </c>
      <c r="R649" s="1">
        <v>2300.1130352644836</v>
      </c>
      <c r="S649" s="1">
        <v>2284.1614609571789</v>
      </c>
      <c r="T649" s="1">
        <v>2299.2671914357684</v>
      </c>
      <c r="U649" s="1">
        <v>2280.5843828715365</v>
      </c>
      <c r="V649" s="1">
        <v>2251.9499999999998</v>
      </c>
      <c r="W649" s="1">
        <v>2243.1041561712846</v>
      </c>
      <c r="X649" s="1">
        <v>2224.9411209068012</v>
      </c>
      <c r="Y649" s="1">
        <v>2205.5181989924431</v>
      </c>
      <c r="Z649" s="1">
        <v>2194.6239294710326</v>
      </c>
    </row>
    <row r="650" spans="1:26" x14ac:dyDescent="0.3">
      <c r="A650" t="s">
        <v>65</v>
      </c>
      <c r="B650">
        <v>11022</v>
      </c>
      <c r="C650" s="1" t="str">
        <f>VLOOKUP($B650,'NIS NAAM GEMEENTE'!$A$2:$B$319, 2, FALSE)</f>
        <v>Kalmthout</v>
      </c>
      <c r="D650" s="1">
        <v>2738</v>
      </c>
      <c r="E650" s="1">
        <v>2738</v>
      </c>
      <c r="F650" s="1">
        <v>2738</v>
      </c>
      <c r="G650" s="1">
        <v>2738</v>
      </c>
      <c r="H650" s="1">
        <v>2738</v>
      </c>
      <c r="I650" s="1">
        <v>2738</v>
      </c>
      <c r="J650" s="1">
        <v>2738</v>
      </c>
      <c r="K650" s="1">
        <v>2738</v>
      </c>
      <c r="L650" s="1">
        <v>2738</v>
      </c>
      <c r="M650" s="1">
        <v>2738</v>
      </c>
      <c r="N650" s="1">
        <v>2738</v>
      </c>
      <c r="O650" s="1">
        <v>2738</v>
      </c>
      <c r="P650" s="1">
        <v>2738</v>
      </c>
      <c r="Q650" s="1">
        <v>2738</v>
      </c>
      <c r="R650" s="1">
        <v>2738</v>
      </c>
      <c r="S650" s="1">
        <v>2738</v>
      </c>
      <c r="T650" s="1">
        <v>2738</v>
      </c>
      <c r="U650" s="1">
        <v>2738</v>
      </c>
      <c r="V650" s="1">
        <v>2738</v>
      </c>
      <c r="W650" s="1">
        <v>2738</v>
      </c>
      <c r="X650" s="1">
        <v>2738</v>
      </c>
      <c r="Y650" s="1">
        <v>2738</v>
      </c>
      <c r="Z650" s="1">
        <v>2738</v>
      </c>
    </row>
    <row r="651" spans="1:26" x14ac:dyDescent="0.3">
      <c r="A651" t="s">
        <v>66</v>
      </c>
      <c r="B651">
        <v>11022</v>
      </c>
      <c r="C651" s="1" t="str">
        <f>VLOOKUP($B651,'NIS NAAM GEMEENTE'!$A$2:$B$319, 2, FALSE)</f>
        <v>Kalmthout</v>
      </c>
      <c r="D651" s="1">
        <v>2327.3000000000002</v>
      </c>
      <c r="E651" s="1">
        <v>2327.3000000000002</v>
      </c>
      <c r="F651" s="1">
        <v>2327.3000000000002</v>
      </c>
      <c r="G651" s="1">
        <v>2327.3000000000002</v>
      </c>
      <c r="H651" s="1">
        <v>2327.3000000000002</v>
      </c>
      <c r="I651" s="1">
        <v>2327.3000000000002</v>
      </c>
      <c r="J651" s="1">
        <v>2327.3000000000002</v>
      </c>
      <c r="K651" s="1">
        <v>2327.3000000000002</v>
      </c>
      <c r="L651" s="1">
        <v>2327.3000000000002</v>
      </c>
      <c r="M651" s="1">
        <v>2327.3000000000002</v>
      </c>
      <c r="N651" s="1">
        <v>2327.3000000000002</v>
      </c>
      <c r="O651" s="1">
        <v>2327.3000000000002</v>
      </c>
      <c r="P651" s="1">
        <v>2327.3000000000002</v>
      </c>
      <c r="Q651" s="1">
        <v>2327.3000000000002</v>
      </c>
      <c r="R651" s="1">
        <v>2327.3000000000002</v>
      </c>
      <c r="S651" s="1">
        <v>2327.3000000000002</v>
      </c>
      <c r="T651" s="1">
        <v>2327.3000000000002</v>
      </c>
      <c r="U651" s="1">
        <v>2327.3000000000002</v>
      </c>
      <c r="V651" s="1">
        <v>2327.3000000000002</v>
      </c>
      <c r="W651" s="1">
        <v>2327.3000000000002</v>
      </c>
      <c r="X651" s="1">
        <v>2327.3000000000002</v>
      </c>
      <c r="Y651" s="1">
        <v>2327.3000000000002</v>
      </c>
      <c r="Z651" s="1">
        <v>2327.3000000000002</v>
      </c>
    </row>
    <row r="652" spans="1:26" x14ac:dyDescent="0.3">
      <c r="A652" t="s">
        <v>62</v>
      </c>
      <c r="B652" s="1">
        <v>23038</v>
      </c>
      <c r="C652" s="1" t="str">
        <f>VLOOKUP($B652,'NIS NAAM GEMEENTE'!$A$2:$B$319, 2, FALSE)</f>
        <v>Kampenhout</v>
      </c>
      <c r="D652" s="1">
        <v>497.83</v>
      </c>
      <c r="E652" s="1">
        <v>503.53</v>
      </c>
      <c r="F652" s="1">
        <v>555.04999999999995</v>
      </c>
      <c r="G652" s="1">
        <v>508.45</v>
      </c>
      <c r="H652" s="1">
        <v>497.26</v>
      </c>
      <c r="I652" s="1">
        <v>515.75</v>
      </c>
      <c r="J652" s="1">
        <v>496.90999999999997</v>
      </c>
      <c r="K652" s="1">
        <v>488.90999999999997</v>
      </c>
      <c r="L652" s="1">
        <v>488.21</v>
      </c>
      <c r="M652" s="1">
        <v>475.99</v>
      </c>
      <c r="N652" s="1">
        <v>480.99</v>
      </c>
      <c r="O652" s="1">
        <v>486.92743303571427</v>
      </c>
      <c r="P652" s="1">
        <v>481.38156249999997</v>
      </c>
      <c r="Q652" s="1">
        <v>474.72651785714288</v>
      </c>
      <c r="R652" s="1">
        <v>476.94486607142858</v>
      </c>
      <c r="S652" s="1">
        <v>493.58247767857142</v>
      </c>
      <c r="T652" s="1">
        <v>489.14578125000003</v>
      </c>
      <c r="U652" s="1">
        <v>506.89256696428572</v>
      </c>
      <c r="V652" s="1">
        <v>496.90999999999997</v>
      </c>
      <c r="W652" s="1">
        <v>504.67421875000002</v>
      </c>
      <c r="X652" s="1">
        <v>501.34669642857142</v>
      </c>
      <c r="Y652" s="1">
        <v>506.89256696428572</v>
      </c>
      <c r="Z652" s="1">
        <v>511.32926339285711</v>
      </c>
    </row>
    <row r="653" spans="1:26" x14ac:dyDescent="0.3">
      <c r="A653" t="s">
        <v>63</v>
      </c>
      <c r="B653" s="1">
        <v>23038</v>
      </c>
      <c r="C653" s="1" t="str">
        <f>VLOOKUP($B653,'NIS NAAM GEMEENTE'!$A$2:$B$319, 2, FALSE)</f>
        <v>Kampenhout</v>
      </c>
      <c r="D653" s="1">
        <v>713</v>
      </c>
      <c r="E653" s="1">
        <v>700</v>
      </c>
      <c r="F653" s="1">
        <v>696</v>
      </c>
      <c r="G653" s="1">
        <v>701</v>
      </c>
      <c r="H653" s="1">
        <v>740</v>
      </c>
      <c r="I653" s="1">
        <v>743</v>
      </c>
      <c r="J653" s="1">
        <v>750</v>
      </c>
      <c r="K653" s="1">
        <v>780</v>
      </c>
      <c r="L653" s="1">
        <v>774</v>
      </c>
      <c r="M653" s="1">
        <v>745</v>
      </c>
      <c r="N653" s="1">
        <v>751</v>
      </c>
      <c r="O653" s="1">
        <v>764</v>
      </c>
      <c r="P653" s="1">
        <v>778</v>
      </c>
      <c r="Q653" s="1">
        <v>788</v>
      </c>
      <c r="R653" s="1">
        <v>790</v>
      </c>
      <c r="S653" s="1">
        <v>782</v>
      </c>
      <c r="T653" s="1">
        <v>790</v>
      </c>
      <c r="U653" s="1">
        <v>787</v>
      </c>
      <c r="V653" s="1">
        <v>797</v>
      </c>
      <c r="W653" s="1">
        <v>790</v>
      </c>
      <c r="X653" s="1">
        <v>801</v>
      </c>
      <c r="Y653" s="1">
        <v>813</v>
      </c>
      <c r="Z653">
        <v>813</v>
      </c>
    </row>
    <row r="654" spans="1:26" x14ac:dyDescent="0.3">
      <c r="A654" t="s">
        <v>64</v>
      </c>
      <c r="B654" s="1">
        <v>23038</v>
      </c>
      <c r="C654" s="1" t="str">
        <f>VLOOKUP($B654,'NIS NAAM GEMEENTE'!$A$2:$B$319, 2, FALSE)</f>
        <v>Kampenhout</v>
      </c>
      <c r="D654" s="1">
        <v>1210.83</v>
      </c>
      <c r="E654" s="1">
        <v>1203.53</v>
      </c>
      <c r="F654" s="1">
        <v>1251.05</v>
      </c>
      <c r="G654" s="1">
        <v>1209.45</v>
      </c>
      <c r="H654" s="1">
        <v>1237.26</v>
      </c>
      <c r="I654" s="1">
        <v>1258.75</v>
      </c>
      <c r="J654" s="1">
        <v>1246.9099999999999</v>
      </c>
      <c r="K654" s="1">
        <v>1268.9099999999999</v>
      </c>
      <c r="L654" s="1">
        <v>1262.21</v>
      </c>
      <c r="M654" s="1">
        <v>1220.99</v>
      </c>
      <c r="N654" s="1">
        <v>1231.99</v>
      </c>
      <c r="O654" s="1">
        <v>1250.9274330357143</v>
      </c>
      <c r="P654" s="1">
        <v>1259.3815625</v>
      </c>
      <c r="Q654" s="1">
        <v>1262.7265178571429</v>
      </c>
      <c r="R654" s="1">
        <v>1266.9448660714286</v>
      </c>
      <c r="S654" s="1">
        <v>1275.5824776785714</v>
      </c>
      <c r="T654" s="1">
        <v>1279.14578125</v>
      </c>
      <c r="U654" s="1">
        <v>1293.8925669642858</v>
      </c>
      <c r="V654" s="1">
        <v>1293.9099999999999</v>
      </c>
      <c r="W654" s="1">
        <v>1294.6742187499999</v>
      </c>
      <c r="X654" s="1">
        <v>1302.3466964285715</v>
      </c>
      <c r="Y654" s="1">
        <v>1319.8925669642858</v>
      </c>
      <c r="Z654" s="1">
        <v>1324.3292633928572</v>
      </c>
    </row>
    <row r="655" spans="1:26" x14ac:dyDescent="0.3">
      <c r="A655" t="s">
        <v>65</v>
      </c>
      <c r="B655">
        <v>23038</v>
      </c>
      <c r="C655" s="1" t="str">
        <f>VLOOKUP($B655,'NIS NAAM GEMEENTE'!$A$2:$B$319, 2, FALSE)</f>
        <v>Kampenhout</v>
      </c>
      <c r="D655" s="1">
        <v>1377</v>
      </c>
      <c r="E655" s="1">
        <v>1377</v>
      </c>
      <c r="F655" s="1">
        <v>1377</v>
      </c>
      <c r="G655" s="1">
        <v>1377</v>
      </c>
      <c r="H655" s="1">
        <v>1377</v>
      </c>
      <c r="I655" s="1">
        <v>1377</v>
      </c>
      <c r="J655" s="1">
        <v>1377</v>
      </c>
      <c r="K655" s="1">
        <v>1377</v>
      </c>
      <c r="L655" s="1">
        <v>1377</v>
      </c>
      <c r="M655" s="1">
        <v>1377</v>
      </c>
      <c r="N655" s="1">
        <v>1377</v>
      </c>
      <c r="O655" s="1">
        <v>1377</v>
      </c>
      <c r="P655" s="1">
        <v>1377</v>
      </c>
      <c r="Q655" s="1">
        <v>1377</v>
      </c>
      <c r="R655" s="1">
        <v>1377</v>
      </c>
      <c r="S655" s="1">
        <v>1377</v>
      </c>
      <c r="T655" s="1">
        <v>1377</v>
      </c>
      <c r="U655" s="1">
        <v>1377</v>
      </c>
      <c r="V655" s="1">
        <v>1377</v>
      </c>
      <c r="W655" s="1">
        <v>1377</v>
      </c>
      <c r="X655" s="1">
        <v>1377</v>
      </c>
      <c r="Y655" s="1">
        <v>1377</v>
      </c>
      <c r="Z655" s="1">
        <v>1377</v>
      </c>
    </row>
    <row r="656" spans="1:26" x14ac:dyDescent="0.3">
      <c r="A656" t="s">
        <v>66</v>
      </c>
      <c r="B656">
        <v>23038</v>
      </c>
      <c r="C656" s="1" t="str">
        <f>VLOOKUP($B656,'NIS NAAM GEMEENTE'!$A$2:$B$319, 2, FALSE)</f>
        <v>Kampenhout</v>
      </c>
      <c r="D656" s="1">
        <v>1170.4499999999998</v>
      </c>
      <c r="E656" s="1">
        <v>1170.4499999999998</v>
      </c>
      <c r="F656" s="1">
        <v>1170.4499999999998</v>
      </c>
      <c r="G656" s="1">
        <v>1170.4499999999998</v>
      </c>
      <c r="H656" s="1">
        <v>1170.4499999999998</v>
      </c>
      <c r="I656" s="1">
        <v>1170.4499999999998</v>
      </c>
      <c r="J656" s="1">
        <v>1170.4499999999998</v>
      </c>
      <c r="K656" s="1">
        <v>1170.4499999999998</v>
      </c>
      <c r="L656" s="1">
        <v>1170.4499999999998</v>
      </c>
      <c r="M656" s="1">
        <v>1170.4499999999998</v>
      </c>
      <c r="N656" s="1">
        <v>1170.4499999999998</v>
      </c>
      <c r="O656" s="1">
        <v>1170.4499999999998</v>
      </c>
      <c r="P656" s="1">
        <v>1170.4499999999998</v>
      </c>
      <c r="Q656" s="1">
        <v>1170.4499999999998</v>
      </c>
      <c r="R656" s="1">
        <v>1170.4499999999998</v>
      </c>
      <c r="S656" s="1">
        <v>1170.4499999999998</v>
      </c>
      <c r="T656" s="1">
        <v>1170.4499999999998</v>
      </c>
      <c r="U656" s="1">
        <v>1170.4499999999998</v>
      </c>
      <c r="V656" s="1">
        <v>1170.4499999999998</v>
      </c>
      <c r="W656" s="1">
        <v>1170.4499999999998</v>
      </c>
      <c r="X656" s="1">
        <v>1170.4499999999998</v>
      </c>
      <c r="Y656" s="1">
        <v>1170.4499999999998</v>
      </c>
      <c r="Z656" s="1">
        <v>1170.4499999999998</v>
      </c>
    </row>
    <row r="657" spans="1:26" x14ac:dyDescent="0.3">
      <c r="A657" t="s">
        <v>62</v>
      </c>
      <c r="B657" s="1">
        <v>11023</v>
      </c>
      <c r="C657" s="1" t="str">
        <f>VLOOKUP($B657,'NIS NAAM GEMEENTE'!$A$2:$B$319, 2, FALSE)</f>
        <v>Kapellen</v>
      </c>
      <c r="D657" s="1">
        <v>931.93</v>
      </c>
      <c r="E657" s="1">
        <v>937.31</v>
      </c>
      <c r="F657" s="1">
        <v>938.9</v>
      </c>
      <c r="G657" s="1">
        <v>986.01</v>
      </c>
      <c r="H657" s="1">
        <v>974.5</v>
      </c>
      <c r="I657" s="1">
        <v>965.58</v>
      </c>
      <c r="J657" s="1">
        <v>986.04</v>
      </c>
      <c r="K657" s="1">
        <v>985.36</v>
      </c>
      <c r="L657" s="1">
        <v>1001.58</v>
      </c>
      <c r="M657" s="1">
        <v>1040.04</v>
      </c>
      <c r="N657" s="1">
        <v>994.55</v>
      </c>
      <c r="O657" s="1">
        <v>951.02873239436622</v>
      </c>
      <c r="P657" s="1">
        <v>925.53495518565944</v>
      </c>
      <c r="Q657" s="1">
        <v>898.93275288092184</v>
      </c>
      <c r="R657" s="1">
        <v>870.11370038412292</v>
      </c>
      <c r="S657" s="1">
        <v>867.89685019206149</v>
      </c>
      <c r="T657" s="1">
        <v>867.89685019206149</v>
      </c>
      <c r="U657" s="1">
        <v>872.33055057618435</v>
      </c>
      <c r="V657" s="1">
        <v>865.68</v>
      </c>
      <c r="W657" s="1">
        <v>850.16204865556983</v>
      </c>
      <c r="X657" s="1">
        <v>841.29464788732389</v>
      </c>
      <c r="Y657" s="1">
        <v>834.6440973111396</v>
      </c>
      <c r="Z657" s="1">
        <v>845.72834827144686</v>
      </c>
    </row>
    <row r="658" spans="1:26" x14ac:dyDescent="0.3">
      <c r="A658" t="s">
        <v>63</v>
      </c>
      <c r="B658" s="1">
        <v>11023</v>
      </c>
      <c r="C658" s="1" t="str">
        <f>VLOOKUP($B658,'NIS NAAM GEMEENTE'!$A$2:$B$319, 2, FALSE)</f>
        <v>Kapellen</v>
      </c>
      <c r="D658" s="1">
        <v>1221</v>
      </c>
      <c r="E658" s="1">
        <v>1197</v>
      </c>
      <c r="F658" s="1">
        <v>1184</v>
      </c>
      <c r="G658" s="1">
        <v>1204</v>
      </c>
      <c r="H658" s="1">
        <v>1211</v>
      </c>
      <c r="I658" s="1">
        <v>1285</v>
      </c>
      <c r="J658" s="1">
        <v>1327</v>
      </c>
      <c r="K658" s="1">
        <v>1348</v>
      </c>
      <c r="L658" s="1">
        <v>1403</v>
      </c>
      <c r="M658" s="1">
        <v>1450</v>
      </c>
      <c r="N658" s="1">
        <v>1471</v>
      </c>
      <c r="O658" s="1">
        <v>1472</v>
      </c>
      <c r="P658" s="1">
        <v>1474</v>
      </c>
      <c r="Q658" s="1">
        <v>1483</v>
      </c>
      <c r="R658" s="1">
        <v>1467</v>
      </c>
      <c r="S658" s="1">
        <v>1445</v>
      </c>
      <c r="T658" s="1">
        <v>1407</v>
      </c>
      <c r="U658" s="1">
        <v>1363</v>
      </c>
      <c r="V658" s="1">
        <v>1334</v>
      </c>
      <c r="W658" s="1">
        <v>1318</v>
      </c>
      <c r="X658" s="1">
        <v>1305</v>
      </c>
      <c r="Y658" s="1">
        <v>1302</v>
      </c>
      <c r="Z658">
        <v>1283</v>
      </c>
    </row>
    <row r="659" spans="1:26" x14ac:dyDescent="0.3">
      <c r="A659" t="s">
        <v>64</v>
      </c>
      <c r="B659" s="1">
        <v>11023</v>
      </c>
      <c r="C659" s="1" t="str">
        <f>VLOOKUP($B659,'NIS NAAM GEMEENTE'!$A$2:$B$319, 2, FALSE)</f>
        <v>Kapellen</v>
      </c>
      <c r="D659" s="1">
        <v>2152.9299999999998</v>
      </c>
      <c r="E659" s="1">
        <v>2134.31</v>
      </c>
      <c r="F659" s="1">
        <v>2122.9</v>
      </c>
      <c r="G659" s="1">
        <v>2190.0100000000002</v>
      </c>
      <c r="H659" s="1">
        <v>2185.5</v>
      </c>
      <c r="I659" s="1">
        <v>2250.58</v>
      </c>
      <c r="J659" s="1">
        <v>2313.04</v>
      </c>
      <c r="K659" s="1">
        <v>2333.36</v>
      </c>
      <c r="L659" s="1">
        <v>2404.58</v>
      </c>
      <c r="M659" s="1">
        <v>2490.04</v>
      </c>
      <c r="N659" s="1">
        <v>2465.5500000000002</v>
      </c>
      <c r="O659" s="1">
        <v>2423.0287323943662</v>
      </c>
      <c r="P659" s="1">
        <v>2399.5349551856593</v>
      </c>
      <c r="Q659" s="1">
        <v>2381.9327528809217</v>
      </c>
      <c r="R659" s="1">
        <v>2337.1137003841231</v>
      </c>
      <c r="S659" s="1">
        <v>2312.8968501920617</v>
      </c>
      <c r="T659" s="1">
        <v>2274.8968501920617</v>
      </c>
      <c r="U659" s="1">
        <v>2235.3305505761846</v>
      </c>
      <c r="V659" s="1">
        <v>2199.6799999999998</v>
      </c>
      <c r="W659" s="1">
        <v>2168.1620486555698</v>
      </c>
      <c r="X659" s="1">
        <v>2146.2946478873237</v>
      </c>
      <c r="Y659" s="1">
        <v>2136.6440973111394</v>
      </c>
      <c r="Z659" s="1">
        <v>2128.728348271447</v>
      </c>
    </row>
    <row r="660" spans="1:26" x14ac:dyDescent="0.3">
      <c r="A660" t="s">
        <v>65</v>
      </c>
      <c r="B660">
        <v>11023</v>
      </c>
      <c r="C660" s="1" t="str">
        <f>VLOOKUP($B660,'NIS NAAM GEMEENTE'!$A$2:$B$319, 2, FALSE)</f>
        <v>Kapellen</v>
      </c>
      <c r="D660" s="1">
        <v>3137</v>
      </c>
      <c r="E660" s="1">
        <v>3137</v>
      </c>
      <c r="F660" s="1">
        <v>3137</v>
      </c>
      <c r="G660" s="1">
        <v>3137</v>
      </c>
      <c r="H660" s="1">
        <v>3137</v>
      </c>
      <c r="I660" s="1">
        <v>3137</v>
      </c>
      <c r="J660" s="1">
        <v>3137</v>
      </c>
      <c r="K660" s="1">
        <v>3137</v>
      </c>
      <c r="L660" s="1">
        <v>3137</v>
      </c>
      <c r="M660" s="1">
        <v>3137</v>
      </c>
      <c r="N660" s="1">
        <v>3137</v>
      </c>
      <c r="O660" s="1">
        <v>3137</v>
      </c>
      <c r="P660" s="1">
        <v>3137</v>
      </c>
      <c r="Q660" s="1">
        <v>3137</v>
      </c>
      <c r="R660" s="1">
        <v>3137</v>
      </c>
      <c r="S660" s="1">
        <v>3137</v>
      </c>
      <c r="T660" s="1">
        <v>3137</v>
      </c>
      <c r="U660" s="1">
        <v>3137</v>
      </c>
      <c r="V660" s="1">
        <v>3137</v>
      </c>
      <c r="W660" s="1">
        <v>3137</v>
      </c>
      <c r="X660" s="1">
        <v>3137</v>
      </c>
      <c r="Y660" s="1">
        <v>3137</v>
      </c>
      <c r="Z660" s="1">
        <v>3137</v>
      </c>
    </row>
    <row r="661" spans="1:26" x14ac:dyDescent="0.3">
      <c r="A661" t="s">
        <v>66</v>
      </c>
      <c r="B661">
        <v>11023</v>
      </c>
      <c r="C661" s="1" t="str">
        <f>VLOOKUP($B661,'NIS NAAM GEMEENTE'!$A$2:$B$319, 2, FALSE)</f>
        <v>Kapellen</v>
      </c>
      <c r="D661" s="1">
        <v>2666.45</v>
      </c>
      <c r="E661" s="1">
        <v>2666.45</v>
      </c>
      <c r="F661" s="1">
        <v>2666.45</v>
      </c>
      <c r="G661" s="1">
        <v>2666.45</v>
      </c>
      <c r="H661" s="1">
        <v>2666.45</v>
      </c>
      <c r="I661" s="1">
        <v>2666.45</v>
      </c>
      <c r="J661" s="1">
        <v>2666.45</v>
      </c>
      <c r="K661" s="1">
        <v>2666.45</v>
      </c>
      <c r="L661" s="1">
        <v>2666.45</v>
      </c>
      <c r="M661" s="1">
        <v>2666.45</v>
      </c>
      <c r="N661" s="1">
        <v>2666.45</v>
      </c>
      <c r="O661" s="1">
        <v>2666.45</v>
      </c>
      <c r="P661" s="1">
        <v>2666.45</v>
      </c>
      <c r="Q661" s="1">
        <v>2666.45</v>
      </c>
      <c r="R661" s="1">
        <v>2666.45</v>
      </c>
      <c r="S661" s="1">
        <v>2666.45</v>
      </c>
      <c r="T661" s="1">
        <v>2666.45</v>
      </c>
      <c r="U661" s="1">
        <v>2666.45</v>
      </c>
      <c r="V661" s="1">
        <v>2666.45</v>
      </c>
      <c r="W661" s="1">
        <v>2666.45</v>
      </c>
      <c r="X661" s="1">
        <v>2666.45</v>
      </c>
      <c r="Y661" s="1">
        <v>2666.45</v>
      </c>
      <c r="Z661" s="1">
        <v>2666.45</v>
      </c>
    </row>
    <row r="662" spans="1:26" x14ac:dyDescent="0.3">
      <c r="A662" t="s">
        <v>62</v>
      </c>
      <c r="B662" s="1">
        <v>23039</v>
      </c>
      <c r="C662" s="1" t="str">
        <f>VLOOKUP($B662,'NIS NAAM GEMEENTE'!$A$2:$B$319, 2, FALSE)</f>
        <v>Kapelle-op-den-Bos</v>
      </c>
      <c r="D662" s="1">
        <v>421.94</v>
      </c>
      <c r="E662" s="1">
        <v>400.61</v>
      </c>
      <c r="F662" s="1">
        <v>415.34</v>
      </c>
      <c r="G662" s="1">
        <v>420.23</v>
      </c>
      <c r="H662" s="1">
        <v>425.15</v>
      </c>
      <c r="I662" s="1">
        <v>435.61</v>
      </c>
      <c r="J662" s="1">
        <v>418.07</v>
      </c>
      <c r="K662" s="1">
        <v>425.29</v>
      </c>
      <c r="L662" s="1">
        <v>395.66</v>
      </c>
      <c r="M662" s="1">
        <v>389.31</v>
      </c>
      <c r="N662" s="1">
        <v>397.53</v>
      </c>
      <c r="O662" s="1">
        <v>385.85333333333335</v>
      </c>
      <c r="P662" s="1">
        <v>420.625</v>
      </c>
      <c r="Q662" s="1">
        <v>456.51833333333332</v>
      </c>
      <c r="R662" s="1">
        <v>471.1</v>
      </c>
      <c r="S662" s="1">
        <v>484.56</v>
      </c>
      <c r="T662" s="1">
        <v>475.58666666666664</v>
      </c>
      <c r="U662" s="1">
        <v>474.46500000000003</v>
      </c>
      <c r="V662" s="1">
        <v>471.1</v>
      </c>
      <c r="W662" s="1">
        <v>475.58666666666664</v>
      </c>
      <c r="X662" s="1">
        <v>472.22166666666669</v>
      </c>
      <c r="Y662" s="1">
        <v>483.43833333333333</v>
      </c>
      <c r="Z662" s="1">
        <v>485.68166666666667</v>
      </c>
    </row>
    <row r="663" spans="1:26" x14ac:dyDescent="0.3">
      <c r="A663" t="s">
        <v>63</v>
      </c>
      <c r="B663" s="1">
        <v>23039</v>
      </c>
      <c r="C663" s="1" t="str">
        <f>VLOOKUP($B663,'NIS NAAM GEMEENTE'!$A$2:$B$319, 2, FALSE)</f>
        <v>Kapelle-op-den-Bos</v>
      </c>
      <c r="D663" s="1">
        <v>530</v>
      </c>
      <c r="E663" s="1">
        <v>528</v>
      </c>
      <c r="F663" s="1">
        <v>545</v>
      </c>
      <c r="G663" s="1">
        <v>544</v>
      </c>
      <c r="H663" s="1">
        <v>564</v>
      </c>
      <c r="I663" s="1">
        <v>587</v>
      </c>
      <c r="J663" s="1">
        <v>627</v>
      </c>
      <c r="K663" s="1">
        <v>665</v>
      </c>
      <c r="L663" s="1">
        <v>686</v>
      </c>
      <c r="M663" s="1">
        <v>694</v>
      </c>
      <c r="N663" s="1">
        <v>673</v>
      </c>
      <c r="O663" s="1">
        <v>683</v>
      </c>
      <c r="P663" s="1">
        <v>655</v>
      </c>
      <c r="Q663" s="1">
        <v>632</v>
      </c>
      <c r="R663" s="1">
        <v>633</v>
      </c>
      <c r="S663" s="1">
        <v>624</v>
      </c>
      <c r="T663" s="1">
        <v>646</v>
      </c>
      <c r="U663" s="1">
        <v>648</v>
      </c>
      <c r="V663" s="1">
        <v>674</v>
      </c>
      <c r="W663" s="1">
        <v>696</v>
      </c>
      <c r="X663" s="1">
        <v>712</v>
      </c>
      <c r="Y663" s="1">
        <v>721</v>
      </c>
      <c r="Z663">
        <v>713</v>
      </c>
    </row>
    <row r="664" spans="1:26" x14ac:dyDescent="0.3">
      <c r="A664" t="s">
        <v>64</v>
      </c>
      <c r="B664" s="1">
        <v>23039</v>
      </c>
      <c r="C664" s="1" t="str">
        <f>VLOOKUP($B664,'NIS NAAM GEMEENTE'!$A$2:$B$319, 2, FALSE)</f>
        <v>Kapelle-op-den-Bos</v>
      </c>
      <c r="D664" s="1">
        <v>951.94</v>
      </c>
      <c r="E664" s="1">
        <v>928.61</v>
      </c>
      <c r="F664" s="1">
        <v>960.33999999999992</v>
      </c>
      <c r="G664" s="1">
        <v>964.23</v>
      </c>
      <c r="H664" s="1">
        <v>989.15</v>
      </c>
      <c r="I664" s="1">
        <v>1022.61</v>
      </c>
      <c r="J664" s="1">
        <v>1045.07</v>
      </c>
      <c r="K664" s="1">
        <v>1090.29</v>
      </c>
      <c r="L664" s="1">
        <v>1081.6600000000001</v>
      </c>
      <c r="M664" s="1">
        <v>1083.31</v>
      </c>
      <c r="N664" s="1">
        <v>1070.53</v>
      </c>
      <c r="O664" s="1">
        <v>1068.8533333333335</v>
      </c>
      <c r="P664" s="1">
        <v>1075.625</v>
      </c>
      <c r="Q664" s="1">
        <v>1088.5183333333334</v>
      </c>
      <c r="R664" s="1">
        <v>1104.0999999999999</v>
      </c>
      <c r="S664" s="1">
        <v>1108.56</v>
      </c>
      <c r="T664" s="1">
        <v>1121.5866666666666</v>
      </c>
      <c r="U664" s="1">
        <v>1122.4650000000001</v>
      </c>
      <c r="V664" s="1">
        <v>1145.0999999999999</v>
      </c>
      <c r="W664" s="1">
        <v>1171.5866666666666</v>
      </c>
      <c r="X664" s="1">
        <v>1184.2216666666668</v>
      </c>
      <c r="Y664" s="1">
        <v>1204.4383333333333</v>
      </c>
      <c r="Z664" s="1">
        <v>1198.6816666666666</v>
      </c>
    </row>
    <row r="665" spans="1:26" x14ac:dyDescent="0.3">
      <c r="A665" t="s">
        <v>65</v>
      </c>
      <c r="B665">
        <v>23039</v>
      </c>
      <c r="C665" s="1" t="str">
        <f>VLOOKUP($B665,'NIS NAAM GEMEENTE'!$A$2:$B$319, 2, FALSE)</f>
        <v>Kapelle-op-den-Bos</v>
      </c>
      <c r="D665" s="1">
        <v>1297</v>
      </c>
      <c r="E665" s="1">
        <v>1297</v>
      </c>
      <c r="F665" s="1">
        <v>1297</v>
      </c>
      <c r="G665" s="1">
        <v>1297</v>
      </c>
      <c r="H665" s="1">
        <v>1297</v>
      </c>
      <c r="I665" s="1">
        <v>1297</v>
      </c>
      <c r="J665" s="1">
        <v>1297</v>
      </c>
      <c r="K665" s="1">
        <v>1297</v>
      </c>
      <c r="L665" s="1">
        <v>1297</v>
      </c>
      <c r="M665" s="1">
        <v>1297</v>
      </c>
      <c r="N665" s="1">
        <v>1297</v>
      </c>
      <c r="O665" s="1">
        <v>1297</v>
      </c>
      <c r="P665" s="1">
        <v>1297</v>
      </c>
      <c r="Q665" s="1">
        <v>1297</v>
      </c>
      <c r="R665" s="1">
        <v>1297</v>
      </c>
      <c r="S665" s="1">
        <v>1297</v>
      </c>
      <c r="T665" s="1">
        <v>1297</v>
      </c>
      <c r="U665" s="1">
        <v>1297</v>
      </c>
      <c r="V665" s="1">
        <v>1297</v>
      </c>
      <c r="W665" s="1">
        <v>1297</v>
      </c>
      <c r="X665" s="1">
        <v>1297</v>
      </c>
      <c r="Y665" s="1">
        <v>1297</v>
      </c>
      <c r="Z665" s="1">
        <v>1297</v>
      </c>
    </row>
    <row r="666" spans="1:26" x14ac:dyDescent="0.3">
      <c r="A666" t="s">
        <v>66</v>
      </c>
      <c r="B666">
        <v>23039</v>
      </c>
      <c r="C666" s="1" t="str">
        <f>VLOOKUP($B666,'NIS NAAM GEMEENTE'!$A$2:$B$319, 2, FALSE)</f>
        <v>Kapelle-op-den-Bos</v>
      </c>
      <c r="D666" s="1">
        <v>1102.45</v>
      </c>
      <c r="E666" s="1">
        <v>1102.45</v>
      </c>
      <c r="F666" s="1">
        <v>1102.45</v>
      </c>
      <c r="G666" s="1">
        <v>1102.45</v>
      </c>
      <c r="H666" s="1">
        <v>1102.45</v>
      </c>
      <c r="I666" s="1">
        <v>1102.45</v>
      </c>
      <c r="J666" s="1">
        <v>1102.45</v>
      </c>
      <c r="K666" s="1">
        <v>1102.45</v>
      </c>
      <c r="L666" s="1">
        <v>1102.45</v>
      </c>
      <c r="M666" s="1">
        <v>1102.45</v>
      </c>
      <c r="N666" s="1">
        <v>1102.45</v>
      </c>
      <c r="O666" s="1">
        <v>1102.45</v>
      </c>
      <c r="P666" s="1">
        <v>1102.45</v>
      </c>
      <c r="Q666" s="1">
        <v>1102.45</v>
      </c>
      <c r="R666" s="1">
        <v>1102.45</v>
      </c>
      <c r="S666" s="1">
        <v>1102.45</v>
      </c>
      <c r="T666" s="1">
        <v>1102.45</v>
      </c>
      <c r="U666" s="1">
        <v>1102.45</v>
      </c>
      <c r="V666" s="1">
        <v>1102.45</v>
      </c>
      <c r="W666" s="1">
        <v>1102.45</v>
      </c>
      <c r="X666" s="1">
        <v>1102.45</v>
      </c>
      <c r="Y666" s="1">
        <v>1102.45</v>
      </c>
      <c r="Z666" s="1">
        <v>1102.45</v>
      </c>
    </row>
    <row r="667" spans="1:26" x14ac:dyDescent="0.3">
      <c r="A667" t="s">
        <v>62</v>
      </c>
      <c r="B667" s="1">
        <v>43007</v>
      </c>
      <c r="C667" s="1" t="str">
        <f>VLOOKUP($B667,'NIS NAAM GEMEENTE'!$A$2:$B$319, 2, FALSE)</f>
        <v>Kaprijke</v>
      </c>
      <c r="D667" s="1">
        <v>246.82</v>
      </c>
      <c r="E667" s="1">
        <v>242.25</v>
      </c>
      <c r="F667" s="1">
        <v>252.39</v>
      </c>
      <c r="G667" s="1">
        <v>229.98</v>
      </c>
      <c r="H667" s="1">
        <v>217.09</v>
      </c>
      <c r="I667" s="1">
        <v>222.9</v>
      </c>
      <c r="J667" s="1">
        <v>221.09</v>
      </c>
      <c r="K667" s="1">
        <v>216.44</v>
      </c>
      <c r="L667" s="1">
        <v>223.74</v>
      </c>
      <c r="M667" s="1">
        <v>214.36</v>
      </c>
      <c r="N667" s="1">
        <v>225.63</v>
      </c>
      <c r="O667" s="1">
        <v>224.68615384615384</v>
      </c>
      <c r="P667" s="1">
        <v>214.67538461538462</v>
      </c>
      <c r="Q667" s="1">
        <v>213.56307692307692</v>
      </c>
      <c r="R667" s="1">
        <v>215.78769230769231</v>
      </c>
      <c r="S667" s="1">
        <v>209.11384615384617</v>
      </c>
      <c r="T667" s="1">
        <v>209.11384615384617</v>
      </c>
      <c r="U667" s="1">
        <v>212.45076923076923</v>
      </c>
      <c r="V667" s="1">
        <v>216.9</v>
      </c>
      <c r="W667" s="1">
        <v>221.34923076923076</v>
      </c>
      <c r="X667" s="1">
        <v>228.02307692307693</v>
      </c>
      <c r="Y667" s="1">
        <v>225.79846153846154</v>
      </c>
      <c r="Z667" s="1">
        <v>226.91076923076923</v>
      </c>
    </row>
    <row r="668" spans="1:26" x14ac:dyDescent="0.3">
      <c r="A668" t="s">
        <v>63</v>
      </c>
      <c r="B668" s="1">
        <v>43007</v>
      </c>
      <c r="C668" s="1" t="str">
        <f>VLOOKUP($B668,'NIS NAAM GEMEENTE'!$A$2:$B$319, 2, FALSE)</f>
        <v>Kaprijke</v>
      </c>
      <c r="D668" s="1">
        <v>329</v>
      </c>
      <c r="E668" s="1">
        <v>321</v>
      </c>
      <c r="F668" s="1">
        <v>338</v>
      </c>
      <c r="G668" s="1">
        <v>327</v>
      </c>
      <c r="H668" s="1">
        <v>335</v>
      </c>
      <c r="I668" s="1">
        <v>341</v>
      </c>
      <c r="J668" s="1">
        <v>352</v>
      </c>
      <c r="K668" s="1">
        <v>346</v>
      </c>
      <c r="L668" s="1">
        <v>343</v>
      </c>
      <c r="M668" s="1">
        <v>344</v>
      </c>
      <c r="N668" s="1">
        <v>316</v>
      </c>
      <c r="O668" s="1">
        <v>317</v>
      </c>
      <c r="P668" s="1">
        <v>322</v>
      </c>
      <c r="Q668" s="1">
        <v>317</v>
      </c>
      <c r="R668" s="1">
        <v>310</v>
      </c>
      <c r="S668" s="1">
        <v>313</v>
      </c>
      <c r="T668" s="1">
        <v>309</v>
      </c>
      <c r="U668" s="1">
        <v>306</v>
      </c>
      <c r="V668" s="1">
        <v>297</v>
      </c>
      <c r="W668" s="1">
        <v>296</v>
      </c>
      <c r="X668" s="1">
        <v>298</v>
      </c>
      <c r="Y668" s="1">
        <v>298</v>
      </c>
      <c r="Z668">
        <v>298</v>
      </c>
    </row>
    <row r="669" spans="1:26" x14ac:dyDescent="0.3">
      <c r="A669" t="s">
        <v>64</v>
      </c>
      <c r="B669" s="1">
        <v>43007</v>
      </c>
      <c r="C669" s="1" t="str">
        <f>VLOOKUP($B669,'NIS NAAM GEMEENTE'!$A$2:$B$319, 2, FALSE)</f>
        <v>Kaprijke</v>
      </c>
      <c r="D669" s="1">
        <v>575.81999999999994</v>
      </c>
      <c r="E669" s="1">
        <v>563.25</v>
      </c>
      <c r="F669" s="1">
        <v>590.39</v>
      </c>
      <c r="G669" s="1">
        <v>556.98</v>
      </c>
      <c r="H669" s="1">
        <v>552.09</v>
      </c>
      <c r="I669" s="1">
        <v>563.9</v>
      </c>
      <c r="J669" s="1">
        <v>573.09</v>
      </c>
      <c r="K669" s="1">
        <v>562.44000000000005</v>
      </c>
      <c r="L669" s="1">
        <v>566.74</v>
      </c>
      <c r="M669" s="1">
        <v>558.36</v>
      </c>
      <c r="N669" s="1">
        <v>541.63</v>
      </c>
      <c r="O669" s="1">
        <v>541.68615384615384</v>
      </c>
      <c r="P669" s="1">
        <v>536.67538461538459</v>
      </c>
      <c r="Q669" s="1">
        <v>530.56307692307689</v>
      </c>
      <c r="R669" s="1">
        <v>525.78769230769228</v>
      </c>
      <c r="S669" s="1">
        <v>522.11384615384623</v>
      </c>
      <c r="T669" s="1">
        <v>518.11384615384623</v>
      </c>
      <c r="U669" s="1">
        <v>518.4507692307692</v>
      </c>
      <c r="V669" s="1">
        <v>513.9</v>
      </c>
      <c r="W669" s="1">
        <v>517.34923076923076</v>
      </c>
      <c r="X669" s="1">
        <v>526.02307692307693</v>
      </c>
      <c r="Y669" s="1">
        <v>523.79846153846154</v>
      </c>
      <c r="Z669" s="1">
        <v>524.91076923076923</v>
      </c>
    </row>
    <row r="670" spans="1:26" x14ac:dyDescent="0.3">
      <c r="A670" t="s">
        <v>65</v>
      </c>
      <c r="B670">
        <v>43007</v>
      </c>
      <c r="C670" s="1" t="str">
        <f>VLOOKUP($B670,'NIS NAAM GEMEENTE'!$A$2:$B$319, 2, FALSE)</f>
        <v>Kaprijke</v>
      </c>
      <c r="D670" s="1">
        <v>674.11764705882365</v>
      </c>
      <c r="E670" s="1">
        <v>674.11764705882365</v>
      </c>
      <c r="F670" s="1">
        <v>674.11764705882365</v>
      </c>
      <c r="G670" s="1">
        <v>674.11764705882365</v>
      </c>
      <c r="H670" s="1">
        <v>674.11764705882365</v>
      </c>
      <c r="I670" s="1">
        <v>674.11764705882365</v>
      </c>
      <c r="J670" s="1">
        <v>674.11764705882365</v>
      </c>
      <c r="K670" s="1">
        <v>674.11764705882365</v>
      </c>
      <c r="L670" s="1">
        <v>674.11764705882365</v>
      </c>
      <c r="M670" s="1">
        <v>674.11764705882365</v>
      </c>
      <c r="N670" s="1">
        <v>674.11764705882365</v>
      </c>
      <c r="O670" s="1">
        <v>674.11764705882365</v>
      </c>
      <c r="P670" s="1">
        <v>674.11764705882365</v>
      </c>
      <c r="Q670" s="1">
        <v>674.11764705882365</v>
      </c>
      <c r="R670" s="1">
        <v>674.11764705882365</v>
      </c>
      <c r="S670" s="1">
        <v>674.11764705882365</v>
      </c>
      <c r="T670" s="1">
        <v>674.11764705882365</v>
      </c>
      <c r="U670" s="1">
        <v>674.11764705882365</v>
      </c>
      <c r="V670" s="1">
        <v>674.11764705882365</v>
      </c>
      <c r="W670" s="1">
        <v>674.11764705882365</v>
      </c>
      <c r="X670" s="1">
        <v>674.11764705882365</v>
      </c>
      <c r="Y670" s="1">
        <v>674.11764705882399</v>
      </c>
      <c r="Z670" s="1">
        <v>674.11764705882399</v>
      </c>
    </row>
    <row r="671" spans="1:26" x14ac:dyDescent="0.3">
      <c r="A671" t="s">
        <v>66</v>
      </c>
      <c r="B671">
        <v>43007</v>
      </c>
      <c r="C671" s="1" t="str">
        <f>VLOOKUP($B671,'NIS NAAM GEMEENTE'!$A$2:$B$319, 2, FALSE)</f>
        <v>Kaprijke</v>
      </c>
      <c r="D671" s="1">
        <v>573</v>
      </c>
      <c r="E671" s="1">
        <v>573</v>
      </c>
      <c r="F671" s="1">
        <v>573</v>
      </c>
      <c r="G671" s="1">
        <v>573</v>
      </c>
      <c r="H671" s="1">
        <v>573</v>
      </c>
      <c r="I671" s="1">
        <v>573</v>
      </c>
      <c r="J671" s="1">
        <v>573</v>
      </c>
      <c r="K671" s="1">
        <v>573</v>
      </c>
      <c r="L671" s="1">
        <v>573</v>
      </c>
      <c r="M671" s="1">
        <v>573</v>
      </c>
      <c r="N671" s="1">
        <v>573</v>
      </c>
      <c r="O671" s="1">
        <v>573</v>
      </c>
      <c r="P671" s="1">
        <v>573</v>
      </c>
      <c r="Q671" s="1">
        <v>573</v>
      </c>
      <c r="R671" s="1">
        <v>573</v>
      </c>
      <c r="S671" s="1">
        <v>573</v>
      </c>
      <c r="T671" s="1">
        <v>573</v>
      </c>
      <c r="U671" s="1">
        <v>573</v>
      </c>
      <c r="V671" s="1">
        <v>573</v>
      </c>
      <c r="W671" s="1">
        <v>573</v>
      </c>
      <c r="X671" s="1">
        <v>573</v>
      </c>
      <c r="Y671" s="1">
        <v>573</v>
      </c>
      <c r="Z671" s="1">
        <v>573</v>
      </c>
    </row>
    <row r="672" spans="1:26" x14ac:dyDescent="0.3">
      <c r="A672" t="s">
        <v>62</v>
      </c>
      <c r="B672" s="1">
        <v>13017</v>
      </c>
      <c r="C672" s="1" t="str">
        <f>VLOOKUP($B672,'NIS NAAM GEMEENTE'!$A$2:$B$319, 2, FALSE)</f>
        <v>Kasterlee</v>
      </c>
      <c r="D672" s="1">
        <v>702.7</v>
      </c>
      <c r="E672" s="1">
        <v>692.65</v>
      </c>
      <c r="F672" s="1">
        <v>693.89</v>
      </c>
      <c r="G672" s="1">
        <v>703.84</v>
      </c>
      <c r="H672" s="1">
        <v>694.51</v>
      </c>
      <c r="I672" s="1">
        <v>736.52</v>
      </c>
      <c r="J672" s="1">
        <v>710.51</v>
      </c>
      <c r="K672" s="1">
        <v>747.06</v>
      </c>
      <c r="L672" s="1">
        <v>772.56999999999994</v>
      </c>
      <c r="M672" s="1">
        <v>744.11</v>
      </c>
      <c r="N672" s="1">
        <v>728.27</v>
      </c>
      <c r="O672" s="1">
        <v>687.20613065326631</v>
      </c>
      <c r="P672" s="1">
        <v>674.83417085427141</v>
      </c>
      <c r="Q672" s="1">
        <v>674.83417085427141</v>
      </c>
      <c r="R672" s="1">
        <v>684.9566834170854</v>
      </c>
      <c r="S672" s="1">
        <v>687.20613065326631</v>
      </c>
      <c r="T672" s="1">
        <v>677.08361809045232</v>
      </c>
      <c r="U672" s="1">
        <v>675.95889447236186</v>
      </c>
      <c r="V672" s="1">
        <v>671.46</v>
      </c>
      <c r="W672" s="1">
        <v>665.83638190954775</v>
      </c>
      <c r="X672" s="1">
        <v>665.83638190954775</v>
      </c>
      <c r="Y672" s="1">
        <v>678.20834170854266</v>
      </c>
      <c r="Z672" s="1">
        <v>684.9566834170854</v>
      </c>
    </row>
    <row r="673" spans="1:26" x14ac:dyDescent="0.3">
      <c r="A673" t="s">
        <v>63</v>
      </c>
      <c r="B673" s="1">
        <v>13017</v>
      </c>
      <c r="C673" s="1" t="str">
        <f>VLOOKUP($B673,'NIS NAAM GEMEENTE'!$A$2:$B$319, 2, FALSE)</f>
        <v>Kasterlee</v>
      </c>
      <c r="D673" s="1">
        <v>1000</v>
      </c>
      <c r="E673" s="1">
        <v>1007</v>
      </c>
      <c r="F673" s="1">
        <v>993</v>
      </c>
      <c r="G673" s="1">
        <v>969</v>
      </c>
      <c r="H673" s="1">
        <v>999</v>
      </c>
      <c r="I673" s="1">
        <v>1025</v>
      </c>
      <c r="J673" s="1">
        <v>1036</v>
      </c>
      <c r="K673" s="1">
        <v>1044</v>
      </c>
      <c r="L673" s="1">
        <v>1046</v>
      </c>
      <c r="M673" s="1">
        <v>1066</v>
      </c>
      <c r="N673" s="1">
        <v>1065</v>
      </c>
      <c r="O673" s="1">
        <v>1082</v>
      </c>
      <c r="P673" s="1">
        <v>1088</v>
      </c>
      <c r="Q673" s="1">
        <v>1053</v>
      </c>
      <c r="R673" s="1">
        <v>1044</v>
      </c>
      <c r="S673" s="1">
        <v>994</v>
      </c>
      <c r="T673" s="1">
        <v>1003</v>
      </c>
      <c r="U673" s="1">
        <v>971</v>
      </c>
      <c r="V673" s="1">
        <v>958</v>
      </c>
      <c r="W673" s="1">
        <v>961</v>
      </c>
      <c r="X673" s="1">
        <v>967</v>
      </c>
      <c r="Y673" s="1">
        <v>965</v>
      </c>
      <c r="Z673">
        <v>953</v>
      </c>
    </row>
    <row r="674" spans="1:26" x14ac:dyDescent="0.3">
      <c r="A674" t="s">
        <v>64</v>
      </c>
      <c r="B674" s="1">
        <v>13017</v>
      </c>
      <c r="C674" s="1" t="str">
        <f>VLOOKUP($B674,'NIS NAAM GEMEENTE'!$A$2:$B$319, 2, FALSE)</f>
        <v>Kasterlee</v>
      </c>
      <c r="D674" s="1">
        <v>1702.7</v>
      </c>
      <c r="E674" s="1">
        <v>1699.65</v>
      </c>
      <c r="F674" s="1">
        <v>1686.8899999999999</v>
      </c>
      <c r="G674" s="1">
        <v>1672.8400000000001</v>
      </c>
      <c r="H674" s="1">
        <v>1693.51</v>
      </c>
      <c r="I674" s="1">
        <v>1761.52</v>
      </c>
      <c r="J674" s="1">
        <v>1746.51</v>
      </c>
      <c r="K674" s="1">
        <v>1791.06</v>
      </c>
      <c r="L674" s="1">
        <v>1818.57</v>
      </c>
      <c r="M674" s="1">
        <v>1810.1100000000001</v>
      </c>
      <c r="N674" s="1">
        <v>1793.27</v>
      </c>
      <c r="O674" s="1">
        <v>1769.2061306532664</v>
      </c>
      <c r="P674" s="1">
        <v>1762.8341708542714</v>
      </c>
      <c r="Q674" s="1">
        <v>1727.8341708542714</v>
      </c>
      <c r="R674" s="1">
        <v>1728.9566834170855</v>
      </c>
      <c r="S674" s="1">
        <v>1681.2061306532664</v>
      </c>
      <c r="T674" s="1">
        <v>1680.0836180904523</v>
      </c>
      <c r="U674" s="1">
        <v>1646.9588944723619</v>
      </c>
      <c r="V674" s="1">
        <v>1629.46</v>
      </c>
      <c r="W674" s="1">
        <v>1626.8363819095478</v>
      </c>
      <c r="X674" s="1">
        <v>1632.8363819095478</v>
      </c>
      <c r="Y674" s="1">
        <v>1643.2083417085428</v>
      </c>
      <c r="Z674" s="1">
        <v>1637.9566834170855</v>
      </c>
    </row>
    <row r="675" spans="1:26" x14ac:dyDescent="0.3">
      <c r="A675" t="s">
        <v>65</v>
      </c>
      <c r="B675">
        <v>13017</v>
      </c>
      <c r="C675" s="1" t="str">
        <f>VLOOKUP($B675,'NIS NAAM GEMEENTE'!$A$2:$B$319, 2, FALSE)</f>
        <v>Kasterlee</v>
      </c>
      <c r="D675" s="1">
        <v>2237.6470588235297</v>
      </c>
      <c r="E675" s="1">
        <v>2237.6470588235297</v>
      </c>
      <c r="F675" s="1">
        <v>2237.6470588235297</v>
      </c>
      <c r="G675" s="1">
        <v>2237.6470588235297</v>
      </c>
      <c r="H675" s="1">
        <v>2237.6470588235297</v>
      </c>
      <c r="I675" s="1">
        <v>2237.6470588235297</v>
      </c>
      <c r="J675" s="1">
        <v>2237.6470588235297</v>
      </c>
      <c r="K675" s="1">
        <v>2237.6470588235297</v>
      </c>
      <c r="L675" s="1">
        <v>2237.6470588235297</v>
      </c>
      <c r="M675" s="1">
        <v>2237.6470588235297</v>
      </c>
      <c r="N675" s="1">
        <v>2237.6470588235297</v>
      </c>
      <c r="O675" s="1">
        <v>2237.6470588235297</v>
      </c>
      <c r="P675" s="1">
        <v>2237.6470588235297</v>
      </c>
      <c r="Q675" s="1">
        <v>2237.6470588235297</v>
      </c>
      <c r="R675" s="1">
        <v>2237.6470588235297</v>
      </c>
      <c r="S675" s="1">
        <v>2237.6470588235297</v>
      </c>
      <c r="T675" s="1">
        <v>2237.6470588235297</v>
      </c>
      <c r="U675" s="1">
        <v>2237.6470588235297</v>
      </c>
      <c r="V675" s="1">
        <v>2237.6470588235297</v>
      </c>
      <c r="W675" s="1">
        <v>2237.6470588235297</v>
      </c>
      <c r="X675" s="1">
        <v>2237.6470588235297</v>
      </c>
      <c r="Y675" s="1">
        <v>2237.6470588235302</v>
      </c>
      <c r="Z675" s="1">
        <v>2237.6470588235302</v>
      </c>
    </row>
    <row r="676" spans="1:26" x14ac:dyDescent="0.3">
      <c r="A676" t="s">
        <v>66</v>
      </c>
      <c r="B676">
        <v>13017</v>
      </c>
      <c r="C676" s="1" t="str">
        <f>VLOOKUP($B676,'NIS NAAM GEMEENTE'!$A$2:$B$319, 2, FALSE)</f>
        <v>Kasterlee</v>
      </c>
      <c r="D676" s="1">
        <v>1902</v>
      </c>
      <c r="E676" s="1">
        <v>1902</v>
      </c>
      <c r="F676" s="1">
        <v>1902</v>
      </c>
      <c r="G676" s="1">
        <v>1902</v>
      </c>
      <c r="H676" s="1">
        <v>1902</v>
      </c>
      <c r="I676" s="1">
        <v>1902</v>
      </c>
      <c r="J676" s="1">
        <v>1902</v>
      </c>
      <c r="K676" s="1">
        <v>1902</v>
      </c>
      <c r="L676" s="1">
        <v>1902</v>
      </c>
      <c r="M676" s="1">
        <v>1902</v>
      </c>
      <c r="N676" s="1">
        <v>1902</v>
      </c>
      <c r="O676" s="1">
        <v>1902</v>
      </c>
      <c r="P676" s="1">
        <v>1902</v>
      </c>
      <c r="Q676" s="1">
        <v>1902</v>
      </c>
      <c r="R676" s="1">
        <v>1902</v>
      </c>
      <c r="S676" s="1">
        <v>1902</v>
      </c>
      <c r="T676" s="1">
        <v>1902</v>
      </c>
      <c r="U676" s="1">
        <v>1902</v>
      </c>
      <c r="V676" s="1">
        <v>1902</v>
      </c>
      <c r="W676" s="1">
        <v>1902</v>
      </c>
      <c r="X676" s="1">
        <v>1902</v>
      </c>
      <c r="Y676" s="1">
        <v>1902</v>
      </c>
      <c r="Z676" s="1">
        <v>1902</v>
      </c>
    </row>
    <row r="677" spans="1:26" x14ac:dyDescent="0.3">
      <c r="A677" t="s">
        <v>62</v>
      </c>
      <c r="B677" s="1">
        <v>24048</v>
      </c>
      <c r="C677" s="1" t="str">
        <f>VLOOKUP($B677,'NIS NAAM GEMEENTE'!$A$2:$B$319, 2, FALSE)</f>
        <v>Keerbergen</v>
      </c>
      <c r="D677" s="1">
        <v>488.29</v>
      </c>
      <c r="E677" s="1">
        <v>498.83</v>
      </c>
      <c r="F677" s="1">
        <v>491.26</v>
      </c>
      <c r="G677" s="1">
        <v>527.48</v>
      </c>
      <c r="H677" s="1">
        <v>513.91</v>
      </c>
      <c r="I677" s="1">
        <v>503.72</v>
      </c>
      <c r="J677" s="1">
        <v>488.18</v>
      </c>
      <c r="K677" s="1">
        <v>474.18</v>
      </c>
      <c r="L677" s="1">
        <v>447.61</v>
      </c>
      <c r="M677" s="1">
        <v>461.8</v>
      </c>
      <c r="N677" s="1">
        <v>446.07</v>
      </c>
      <c r="O677" s="1">
        <v>437.41138211382116</v>
      </c>
      <c r="P677" s="1">
        <v>422.86829268292684</v>
      </c>
      <c r="Q677" s="1">
        <v>419.51219512195121</v>
      </c>
      <c r="R677" s="1">
        <v>410.56260162601626</v>
      </c>
      <c r="S677" s="1">
        <v>407.20650406504063</v>
      </c>
      <c r="T677" s="1">
        <v>404.96910569105694</v>
      </c>
      <c r="U677" s="1">
        <v>411.68130081300814</v>
      </c>
      <c r="V677" s="1">
        <v>412.8</v>
      </c>
      <c r="W677" s="1">
        <v>415.03739837398376</v>
      </c>
      <c r="X677" s="1">
        <v>410.56260162601626</v>
      </c>
      <c r="Y677" s="1">
        <v>418.39349593495933</v>
      </c>
      <c r="Z677" s="1">
        <v>416.15609756097558</v>
      </c>
    </row>
    <row r="678" spans="1:26" x14ac:dyDescent="0.3">
      <c r="A678" t="s">
        <v>63</v>
      </c>
      <c r="B678" s="1">
        <v>24048</v>
      </c>
      <c r="C678" s="1" t="str">
        <f>VLOOKUP($B678,'NIS NAAM GEMEENTE'!$A$2:$B$319, 2, FALSE)</f>
        <v>Keerbergen</v>
      </c>
      <c r="D678" s="1">
        <v>980</v>
      </c>
      <c r="E678" s="1">
        <v>957</v>
      </c>
      <c r="F678" s="1">
        <v>912</v>
      </c>
      <c r="G678" s="1">
        <v>917</v>
      </c>
      <c r="H678" s="1">
        <v>1009</v>
      </c>
      <c r="I678" s="1">
        <v>893</v>
      </c>
      <c r="J678" s="1">
        <v>988</v>
      </c>
      <c r="K678" s="1">
        <v>1033</v>
      </c>
      <c r="L678" s="1">
        <v>1027</v>
      </c>
      <c r="M678" s="1">
        <v>1026</v>
      </c>
      <c r="N678" s="1">
        <v>994</v>
      </c>
      <c r="O678" s="1">
        <v>969</v>
      </c>
      <c r="P678" s="1">
        <v>938</v>
      </c>
      <c r="Q678" s="1">
        <v>890</v>
      </c>
      <c r="R678" s="1">
        <v>863</v>
      </c>
      <c r="S678" s="1">
        <v>838</v>
      </c>
      <c r="T678" s="1">
        <v>827</v>
      </c>
      <c r="U678" s="1">
        <v>804</v>
      </c>
      <c r="V678" s="1">
        <v>791</v>
      </c>
      <c r="W678" s="1">
        <v>786</v>
      </c>
      <c r="X678" s="1">
        <v>786</v>
      </c>
      <c r="Y678" s="1">
        <v>780</v>
      </c>
      <c r="Z678">
        <v>776</v>
      </c>
    </row>
    <row r="679" spans="1:26" x14ac:dyDescent="0.3">
      <c r="A679" t="s">
        <v>64</v>
      </c>
      <c r="B679" s="1">
        <v>24048</v>
      </c>
      <c r="C679" s="1" t="str">
        <f>VLOOKUP($B679,'NIS NAAM GEMEENTE'!$A$2:$B$319, 2, FALSE)</f>
        <v>Keerbergen</v>
      </c>
      <c r="D679" s="1">
        <v>1468.29</v>
      </c>
      <c r="E679" s="1">
        <v>1455.83</v>
      </c>
      <c r="F679" s="1">
        <v>1403.26</v>
      </c>
      <c r="G679" s="1">
        <v>1444.48</v>
      </c>
      <c r="H679" s="1">
        <v>1522.9099999999999</v>
      </c>
      <c r="I679" s="1">
        <v>1396.72</v>
      </c>
      <c r="J679" s="1">
        <v>1476.18</v>
      </c>
      <c r="K679" s="1">
        <v>1507.18</v>
      </c>
      <c r="L679" s="1">
        <v>1474.6100000000001</v>
      </c>
      <c r="M679" s="1">
        <v>1487.8</v>
      </c>
      <c r="N679" s="1">
        <v>1440.07</v>
      </c>
      <c r="O679" s="1">
        <v>1406.4113821138212</v>
      </c>
      <c r="P679" s="1">
        <v>1360.8682926829269</v>
      </c>
      <c r="Q679" s="1">
        <v>1309.5121951219512</v>
      </c>
      <c r="R679" s="1">
        <v>1273.5626016260162</v>
      </c>
      <c r="S679" s="1">
        <v>1245.2065040650407</v>
      </c>
      <c r="T679" s="1">
        <v>1231.9691056910569</v>
      </c>
      <c r="U679" s="1">
        <v>1215.6813008130082</v>
      </c>
      <c r="V679" s="1">
        <v>1203.8</v>
      </c>
      <c r="W679" s="1">
        <v>1201.0373983739837</v>
      </c>
      <c r="X679" s="1">
        <v>1196.5626016260162</v>
      </c>
      <c r="Y679" s="1">
        <v>1198.3934959349594</v>
      </c>
      <c r="Z679" s="1">
        <v>1192.1560975609755</v>
      </c>
    </row>
    <row r="680" spans="1:26" x14ac:dyDescent="0.3">
      <c r="A680" t="s">
        <v>65</v>
      </c>
      <c r="B680">
        <v>24048</v>
      </c>
      <c r="C680" s="1" t="str">
        <f>VLOOKUP($B680,'NIS NAAM GEMEENTE'!$A$2:$B$319, 2, FALSE)</f>
        <v>Keerbergen</v>
      </c>
      <c r="D680" s="1">
        <v>1854</v>
      </c>
      <c r="E680" s="1">
        <v>1854</v>
      </c>
      <c r="F680" s="1">
        <v>1854</v>
      </c>
      <c r="G680" s="1">
        <v>1854</v>
      </c>
      <c r="H680" s="1">
        <v>1854</v>
      </c>
      <c r="I680" s="1">
        <v>1854</v>
      </c>
      <c r="J680" s="1">
        <v>1854</v>
      </c>
      <c r="K680" s="1">
        <v>1854</v>
      </c>
      <c r="L680" s="1">
        <v>1854</v>
      </c>
      <c r="M680" s="1">
        <v>1854</v>
      </c>
      <c r="N680" s="1">
        <v>1854</v>
      </c>
      <c r="O680" s="1">
        <v>1854</v>
      </c>
      <c r="P680" s="1">
        <v>1854</v>
      </c>
      <c r="Q680" s="1">
        <v>1854</v>
      </c>
      <c r="R680" s="1">
        <v>1854</v>
      </c>
      <c r="S680" s="1">
        <v>1854</v>
      </c>
      <c r="T680" s="1">
        <v>1854</v>
      </c>
      <c r="U680" s="1">
        <v>1854</v>
      </c>
      <c r="V680" s="1">
        <v>1854</v>
      </c>
      <c r="W680" s="1">
        <v>1854</v>
      </c>
      <c r="X680" s="1">
        <v>1854</v>
      </c>
      <c r="Y680" s="1">
        <v>1854</v>
      </c>
      <c r="Z680" s="1">
        <v>1854</v>
      </c>
    </row>
    <row r="681" spans="1:26" x14ac:dyDescent="0.3">
      <c r="A681" t="s">
        <v>66</v>
      </c>
      <c r="B681">
        <v>24048</v>
      </c>
      <c r="C681" s="1" t="str">
        <f>VLOOKUP($B681,'NIS NAAM GEMEENTE'!$A$2:$B$319, 2, FALSE)</f>
        <v>Keerbergen</v>
      </c>
      <c r="D681" s="1">
        <v>1575.9</v>
      </c>
      <c r="E681" s="1">
        <v>1575.9</v>
      </c>
      <c r="F681" s="1">
        <v>1575.9</v>
      </c>
      <c r="G681" s="1">
        <v>1575.9</v>
      </c>
      <c r="H681" s="1">
        <v>1575.9</v>
      </c>
      <c r="I681" s="1">
        <v>1575.9</v>
      </c>
      <c r="J681" s="1">
        <v>1575.9</v>
      </c>
      <c r="K681" s="1">
        <v>1575.9</v>
      </c>
      <c r="L681" s="1">
        <v>1575.9</v>
      </c>
      <c r="M681" s="1">
        <v>1575.9</v>
      </c>
      <c r="N681" s="1">
        <v>1575.9</v>
      </c>
      <c r="O681" s="1">
        <v>1575.9</v>
      </c>
      <c r="P681" s="1">
        <v>1575.9</v>
      </c>
      <c r="Q681" s="1">
        <v>1575.9</v>
      </c>
      <c r="R681" s="1">
        <v>1575.9</v>
      </c>
      <c r="S681" s="1">
        <v>1575.9</v>
      </c>
      <c r="T681" s="1">
        <v>1575.9</v>
      </c>
      <c r="U681" s="1">
        <v>1575.9</v>
      </c>
      <c r="V681" s="1">
        <v>1575.9</v>
      </c>
      <c r="W681" s="1">
        <v>1575.9</v>
      </c>
      <c r="X681" s="1">
        <v>1575.9</v>
      </c>
      <c r="Y681" s="1">
        <v>1575.9</v>
      </c>
      <c r="Z681" s="1">
        <v>1575.9</v>
      </c>
    </row>
    <row r="682" spans="1:26" x14ac:dyDescent="0.3">
      <c r="A682" t="s">
        <v>62</v>
      </c>
      <c r="B682" s="1">
        <v>72018</v>
      </c>
      <c r="C682" s="1" t="str">
        <f>VLOOKUP($B682,'NIS NAAM GEMEENTE'!$A$2:$B$319, 2, FALSE)</f>
        <v>Kinrooi</v>
      </c>
      <c r="D682" s="1">
        <v>531.83000000000004</v>
      </c>
      <c r="E682" s="1">
        <v>561.32000000000005</v>
      </c>
      <c r="F682" s="1">
        <v>561.48</v>
      </c>
      <c r="G682" s="1">
        <v>580.78</v>
      </c>
      <c r="H682" s="1">
        <v>601.32000000000005</v>
      </c>
      <c r="I682" s="1">
        <v>593.51</v>
      </c>
      <c r="J682" s="1">
        <v>596.86</v>
      </c>
      <c r="K682" s="1">
        <v>534.83000000000004</v>
      </c>
      <c r="L682" s="1">
        <v>560.51</v>
      </c>
      <c r="M682" s="1">
        <v>502.8</v>
      </c>
      <c r="N682" s="1">
        <v>524.13</v>
      </c>
      <c r="O682" s="1">
        <v>509.47562642369019</v>
      </c>
      <c r="P682" s="1">
        <v>512.83480637813216</v>
      </c>
      <c r="Q682" s="1">
        <v>535.22933940774487</v>
      </c>
      <c r="R682" s="1">
        <v>512.83480637813216</v>
      </c>
      <c r="S682" s="1">
        <v>521.79261958997722</v>
      </c>
      <c r="T682" s="1">
        <v>488.20082004555809</v>
      </c>
      <c r="U682" s="1">
        <v>483.72191343963556</v>
      </c>
      <c r="V682" s="1">
        <v>491.56</v>
      </c>
      <c r="W682" s="1">
        <v>496.03890660592253</v>
      </c>
      <c r="X682" s="1">
        <v>500.51781321184512</v>
      </c>
      <c r="Y682" s="1">
        <v>502.75726651480636</v>
      </c>
      <c r="Z682" s="1">
        <v>502.75726651480636</v>
      </c>
    </row>
    <row r="683" spans="1:26" x14ac:dyDescent="0.3">
      <c r="A683" t="s">
        <v>63</v>
      </c>
      <c r="B683" s="1">
        <v>72018</v>
      </c>
      <c r="C683" s="1" t="str">
        <f>VLOOKUP($B683,'NIS NAAM GEMEENTE'!$A$2:$B$319, 2, FALSE)</f>
        <v>Kinrooi</v>
      </c>
      <c r="D683" s="1">
        <v>895</v>
      </c>
      <c r="E683" s="1">
        <v>887</v>
      </c>
      <c r="F683" s="1">
        <v>854</v>
      </c>
      <c r="G683" s="1">
        <v>867</v>
      </c>
      <c r="H683" s="1">
        <v>851</v>
      </c>
      <c r="I683" s="1">
        <v>866</v>
      </c>
      <c r="J683" s="1">
        <v>849</v>
      </c>
      <c r="K683" s="1">
        <v>866</v>
      </c>
      <c r="L683" s="1">
        <v>848</v>
      </c>
      <c r="M683" s="1">
        <v>861</v>
      </c>
      <c r="N683" s="1">
        <v>831</v>
      </c>
      <c r="O683" s="1">
        <v>799</v>
      </c>
      <c r="P683" s="1">
        <v>778</v>
      </c>
      <c r="Q683" s="1">
        <v>727</v>
      </c>
      <c r="R683" s="1">
        <v>716</v>
      </c>
      <c r="S683" s="1">
        <v>664</v>
      </c>
      <c r="T683" s="1">
        <v>679</v>
      </c>
      <c r="U683" s="1">
        <v>675</v>
      </c>
      <c r="V683" s="1">
        <v>662</v>
      </c>
      <c r="W683" s="1">
        <v>660</v>
      </c>
      <c r="X683" s="1">
        <v>643</v>
      </c>
      <c r="Y683" s="1">
        <v>657</v>
      </c>
      <c r="Z683">
        <v>637</v>
      </c>
    </row>
    <row r="684" spans="1:26" x14ac:dyDescent="0.3">
      <c r="A684" t="s">
        <v>64</v>
      </c>
      <c r="B684" s="1">
        <v>72018</v>
      </c>
      <c r="C684" s="1" t="str">
        <f>VLOOKUP($B684,'NIS NAAM GEMEENTE'!$A$2:$B$319, 2, FALSE)</f>
        <v>Kinrooi</v>
      </c>
      <c r="D684" s="1">
        <v>1426.83</v>
      </c>
      <c r="E684" s="1">
        <v>1448.3200000000002</v>
      </c>
      <c r="F684" s="1">
        <v>1415.48</v>
      </c>
      <c r="G684" s="1">
        <v>1447.78</v>
      </c>
      <c r="H684" s="1">
        <v>1452.3200000000002</v>
      </c>
      <c r="I684" s="1">
        <v>1459.51</v>
      </c>
      <c r="J684" s="1">
        <v>1445.8600000000001</v>
      </c>
      <c r="K684" s="1">
        <v>1400.83</v>
      </c>
      <c r="L684" s="1">
        <v>1408.51</v>
      </c>
      <c r="M684" s="1">
        <v>1363.8</v>
      </c>
      <c r="N684" s="1">
        <v>1355.13</v>
      </c>
      <c r="O684" s="1">
        <v>1308.4756264236903</v>
      </c>
      <c r="P684" s="1">
        <v>1290.8348063781323</v>
      </c>
      <c r="Q684" s="1">
        <v>1262.2293394077449</v>
      </c>
      <c r="R684" s="1">
        <v>1228.8348063781323</v>
      </c>
      <c r="S684" s="1">
        <v>1185.7926195899772</v>
      </c>
      <c r="T684" s="1">
        <v>1167.200820045558</v>
      </c>
      <c r="U684" s="1">
        <v>1158.7219134396355</v>
      </c>
      <c r="V684" s="1">
        <v>1153.56</v>
      </c>
      <c r="W684" s="1">
        <v>1156.0389066059224</v>
      </c>
      <c r="X684" s="1">
        <v>1143.5178132118451</v>
      </c>
      <c r="Y684" s="1">
        <v>1159.7572665148064</v>
      </c>
      <c r="Z684" s="1">
        <v>1139.7572665148064</v>
      </c>
    </row>
    <row r="685" spans="1:26" x14ac:dyDescent="0.3">
      <c r="A685" t="s">
        <v>65</v>
      </c>
      <c r="B685">
        <v>72018</v>
      </c>
      <c r="C685" s="1" t="str">
        <f>VLOOKUP($B685,'NIS NAAM GEMEENTE'!$A$2:$B$319, 2, FALSE)</f>
        <v>Kinrooi</v>
      </c>
      <c r="D685" s="1">
        <v>2065</v>
      </c>
      <c r="E685" s="1">
        <v>2065</v>
      </c>
      <c r="F685" s="1">
        <v>2065</v>
      </c>
      <c r="G685" s="1">
        <v>2065</v>
      </c>
      <c r="H685" s="1">
        <v>2065</v>
      </c>
      <c r="I685" s="1">
        <v>2065</v>
      </c>
      <c r="J685" s="1">
        <v>2065</v>
      </c>
      <c r="K685" s="1">
        <v>2065</v>
      </c>
      <c r="L685" s="1">
        <v>2065</v>
      </c>
      <c r="M685" s="1">
        <v>2065</v>
      </c>
      <c r="N685" s="1">
        <v>2065</v>
      </c>
      <c r="O685" s="1">
        <v>2065</v>
      </c>
      <c r="P685" s="1">
        <v>2065</v>
      </c>
      <c r="Q685" s="1">
        <v>2065</v>
      </c>
      <c r="R685" s="1">
        <v>2065</v>
      </c>
      <c r="S685" s="1">
        <v>2065</v>
      </c>
      <c r="T685" s="1">
        <v>2065</v>
      </c>
      <c r="U685" s="1">
        <v>2065</v>
      </c>
      <c r="V685" s="1">
        <v>2065</v>
      </c>
      <c r="W685" s="1">
        <v>2065</v>
      </c>
      <c r="X685" s="1">
        <v>2065</v>
      </c>
      <c r="Y685" s="1">
        <v>2065</v>
      </c>
      <c r="Z685" s="1">
        <v>2065</v>
      </c>
    </row>
    <row r="686" spans="1:26" x14ac:dyDescent="0.3">
      <c r="A686" t="s">
        <v>66</v>
      </c>
      <c r="B686">
        <v>72018</v>
      </c>
      <c r="C686" s="1" t="str">
        <f>VLOOKUP($B686,'NIS NAAM GEMEENTE'!$A$2:$B$319, 2, FALSE)</f>
        <v>Kinrooi</v>
      </c>
      <c r="D686" s="1">
        <v>1755.25</v>
      </c>
      <c r="E686" s="1">
        <v>1755.25</v>
      </c>
      <c r="F686" s="1">
        <v>1755.25</v>
      </c>
      <c r="G686" s="1">
        <v>1755.25</v>
      </c>
      <c r="H686" s="1">
        <v>1755.25</v>
      </c>
      <c r="I686" s="1">
        <v>1755.25</v>
      </c>
      <c r="J686" s="1">
        <v>1755.25</v>
      </c>
      <c r="K686" s="1">
        <v>1755.25</v>
      </c>
      <c r="L686" s="1">
        <v>1755.25</v>
      </c>
      <c r="M686" s="1">
        <v>1755.25</v>
      </c>
      <c r="N686" s="1">
        <v>1755.25</v>
      </c>
      <c r="O686" s="1">
        <v>1755.25</v>
      </c>
      <c r="P686" s="1">
        <v>1755.25</v>
      </c>
      <c r="Q686" s="1">
        <v>1755.25</v>
      </c>
      <c r="R686" s="1">
        <v>1755.25</v>
      </c>
      <c r="S686" s="1">
        <v>1755.25</v>
      </c>
      <c r="T686" s="1">
        <v>1755.25</v>
      </c>
      <c r="U686" s="1">
        <v>1755.25</v>
      </c>
      <c r="V686" s="1">
        <v>1755.25</v>
      </c>
      <c r="W686" s="1">
        <v>1755.25</v>
      </c>
      <c r="X686" s="1">
        <v>1755.25</v>
      </c>
      <c r="Y686" s="1">
        <v>1755.25</v>
      </c>
      <c r="Z686" s="1">
        <v>1755.25</v>
      </c>
    </row>
    <row r="687" spans="1:26" x14ac:dyDescent="0.3">
      <c r="A687" t="s">
        <v>62</v>
      </c>
      <c r="B687" s="1">
        <v>45060</v>
      </c>
      <c r="C687" s="1" t="str">
        <f>VLOOKUP($B687,'NIS NAAM GEMEENTE'!$A$2:$B$319, 2, FALSE)</f>
        <v>Kluisbergen</v>
      </c>
      <c r="D687" s="1">
        <v>328.42</v>
      </c>
      <c r="E687" s="1">
        <v>356.34</v>
      </c>
      <c r="F687" s="1">
        <v>364.31</v>
      </c>
      <c r="G687" s="1">
        <v>350.85</v>
      </c>
      <c r="H687" s="1">
        <v>317.27999999999997</v>
      </c>
      <c r="I687" s="1">
        <v>305.93</v>
      </c>
      <c r="J687" s="1">
        <v>284.01</v>
      </c>
      <c r="K687" s="1">
        <v>314.31</v>
      </c>
      <c r="L687" s="1">
        <v>314.12</v>
      </c>
      <c r="M687" s="1">
        <v>328.66</v>
      </c>
      <c r="N687" s="1">
        <v>307.47000000000003</v>
      </c>
      <c r="O687" s="1">
        <v>295.13816593886463</v>
      </c>
      <c r="P687" s="1">
        <v>271.66126637554584</v>
      </c>
      <c r="Q687" s="1">
        <v>267.18947598253277</v>
      </c>
      <c r="R687" s="1">
        <v>264.95358078602618</v>
      </c>
      <c r="S687" s="1">
        <v>268.30742358078601</v>
      </c>
      <c r="T687" s="1">
        <v>260.48179039301311</v>
      </c>
      <c r="U687" s="1">
        <v>260.48179039301311</v>
      </c>
      <c r="V687" s="1">
        <v>256.01</v>
      </c>
      <c r="W687" s="1">
        <v>262.71768558951965</v>
      </c>
      <c r="X687" s="1">
        <v>263.83563318777294</v>
      </c>
      <c r="Y687" s="1">
        <v>268.30742358078601</v>
      </c>
      <c r="Z687" s="1">
        <v>266.07152838427947</v>
      </c>
    </row>
    <row r="688" spans="1:26" x14ac:dyDescent="0.3">
      <c r="A688" t="s">
        <v>63</v>
      </c>
      <c r="B688" s="1">
        <v>45060</v>
      </c>
      <c r="C688" s="1" t="str">
        <f>VLOOKUP($B688,'NIS NAAM GEMEENTE'!$A$2:$B$319, 2, FALSE)</f>
        <v>Kluisbergen</v>
      </c>
      <c r="D688" s="1">
        <v>388</v>
      </c>
      <c r="E688" s="1">
        <v>381</v>
      </c>
      <c r="F688" s="1">
        <v>390</v>
      </c>
      <c r="G688" s="1">
        <v>407</v>
      </c>
      <c r="H688" s="1">
        <v>405</v>
      </c>
      <c r="I688" s="1">
        <v>447</v>
      </c>
      <c r="J688" s="1">
        <v>485</v>
      </c>
      <c r="K688" s="1">
        <v>487</v>
      </c>
      <c r="L688" s="1">
        <v>473</v>
      </c>
      <c r="M688" s="1">
        <v>467</v>
      </c>
      <c r="N688" s="1">
        <v>480</v>
      </c>
      <c r="O688" s="1">
        <v>463</v>
      </c>
      <c r="P688" s="1">
        <v>461</v>
      </c>
      <c r="Q688" s="1">
        <v>462</v>
      </c>
      <c r="R688" s="1">
        <v>455</v>
      </c>
      <c r="S688" s="1">
        <v>442</v>
      </c>
      <c r="T688" s="1">
        <v>431</v>
      </c>
      <c r="U688" s="1">
        <v>417</v>
      </c>
      <c r="V688" s="1">
        <v>402</v>
      </c>
      <c r="W688" s="1">
        <v>395</v>
      </c>
      <c r="X688" s="1">
        <v>390</v>
      </c>
      <c r="Y688" s="1">
        <v>389</v>
      </c>
      <c r="Z688">
        <v>390</v>
      </c>
    </row>
    <row r="689" spans="1:26" x14ac:dyDescent="0.3">
      <c r="A689" t="s">
        <v>64</v>
      </c>
      <c r="B689" s="1">
        <v>45060</v>
      </c>
      <c r="C689" s="1" t="str">
        <f>VLOOKUP($B689,'NIS NAAM GEMEENTE'!$A$2:$B$319, 2, FALSE)</f>
        <v>Kluisbergen</v>
      </c>
      <c r="D689" s="1">
        <v>716.42000000000007</v>
      </c>
      <c r="E689" s="1">
        <v>737.33999999999992</v>
      </c>
      <c r="F689" s="1">
        <v>754.31</v>
      </c>
      <c r="G689" s="1">
        <v>757.85</v>
      </c>
      <c r="H689" s="1">
        <v>722.28</v>
      </c>
      <c r="I689" s="1">
        <v>752.93000000000006</v>
      </c>
      <c r="J689" s="1">
        <v>769.01</v>
      </c>
      <c r="K689" s="1">
        <v>801.31</v>
      </c>
      <c r="L689" s="1">
        <v>787.12</v>
      </c>
      <c r="M689" s="1">
        <v>795.66000000000008</v>
      </c>
      <c r="N689" s="1">
        <v>787.47</v>
      </c>
      <c r="O689" s="1">
        <v>758.13816593886463</v>
      </c>
      <c r="P689" s="1">
        <v>732.66126637554589</v>
      </c>
      <c r="Q689" s="1">
        <v>729.18947598253271</v>
      </c>
      <c r="R689" s="1">
        <v>719.95358078602612</v>
      </c>
      <c r="S689" s="1">
        <v>710.30742358078601</v>
      </c>
      <c r="T689" s="1">
        <v>691.48179039301317</v>
      </c>
      <c r="U689" s="1">
        <v>677.48179039301317</v>
      </c>
      <c r="V689" s="1">
        <v>658.01</v>
      </c>
      <c r="W689" s="1">
        <v>657.71768558951965</v>
      </c>
      <c r="X689" s="1">
        <v>653.83563318777294</v>
      </c>
      <c r="Y689" s="1">
        <v>657.30742358078601</v>
      </c>
      <c r="Z689" s="1">
        <v>656.07152838427942</v>
      </c>
    </row>
    <row r="690" spans="1:26" x14ac:dyDescent="0.3">
      <c r="A690" t="s">
        <v>65</v>
      </c>
      <c r="B690">
        <v>45060</v>
      </c>
      <c r="C690" s="1" t="str">
        <f>VLOOKUP($B690,'NIS NAAM GEMEENTE'!$A$2:$B$319, 2, FALSE)</f>
        <v>Kluisbergen</v>
      </c>
      <c r="D690" s="1">
        <v>987.05882352941182</v>
      </c>
      <c r="E690" s="1">
        <v>987.05882352941182</v>
      </c>
      <c r="F690" s="1">
        <v>987.05882352941182</v>
      </c>
      <c r="G690" s="1">
        <v>987.05882352941182</v>
      </c>
      <c r="H690" s="1">
        <v>987.05882352941182</v>
      </c>
      <c r="I690" s="1">
        <v>987.05882352941182</v>
      </c>
      <c r="J690" s="1">
        <v>987.05882352941182</v>
      </c>
      <c r="K690" s="1">
        <v>987.05882352941182</v>
      </c>
      <c r="L690" s="1">
        <v>987.05882352941182</v>
      </c>
      <c r="M690" s="1">
        <v>987.05882352941182</v>
      </c>
      <c r="N690" s="1">
        <v>987.05882352941182</v>
      </c>
      <c r="O690" s="1">
        <v>987.05882352941182</v>
      </c>
      <c r="P690" s="1">
        <v>987.05882352941182</v>
      </c>
      <c r="Q690" s="1">
        <v>987.05882352941182</v>
      </c>
      <c r="R690" s="1">
        <v>987.05882352941182</v>
      </c>
      <c r="S690" s="1">
        <v>987.05882352941182</v>
      </c>
      <c r="T690" s="1">
        <v>987.05882352941182</v>
      </c>
      <c r="U690" s="1">
        <v>987.05882352941182</v>
      </c>
      <c r="V690" s="1">
        <v>987.05882352941182</v>
      </c>
      <c r="W690" s="1">
        <v>987.05882352941182</v>
      </c>
      <c r="X690" s="1">
        <v>987.05882352941182</v>
      </c>
      <c r="Y690" s="1">
        <v>987.05882352941205</v>
      </c>
      <c r="Z690" s="1">
        <v>987.05882352941205</v>
      </c>
    </row>
    <row r="691" spans="1:26" x14ac:dyDescent="0.3">
      <c r="A691" t="s">
        <v>66</v>
      </c>
      <c r="B691">
        <v>45060</v>
      </c>
      <c r="C691" s="1" t="str">
        <f>VLOOKUP($B691,'NIS NAAM GEMEENTE'!$A$2:$B$319, 2, FALSE)</f>
        <v>Kluisbergen</v>
      </c>
      <c r="D691" s="1">
        <v>839</v>
      </c>
      <c r="E691" s="1">
        <v>839</v>
      </c>
      <c r="F691" s="1">
        <v>839</v>
      </c>
      <c r="G691" s="1">
        <v>839</v>
      </c>
      <c r="H691" s="1">
        <v>839</v>
      </c>
      <c r="I691" s="1">
        <v>839</v>
      </c>
      <c r="J691" s="1">
        <v>839</v>
      </c>
      <c r="K691" s="1">
        <v>839</v>
      </c>
      <c r="L691" s="1">
        <v>839</v>
      </c>
      <c r="M691" s="1">
        <v>839</v>
      </c>
      <c r="N691" s="1">
        <v>839</v>
      </c>
      <c r="O691" s="1">
        <v>839</v>
      </c>
      <c r="P691" s="1">
        <v>839</v>
      </c>
      <c r="Q691" s="1">
        <v>839</v>
      </c>
      <c r="R691" s="1">
        <v>839</v>
      </c>
      <c r="S691" s="1">
        <v>839</v>
      </c>
      <c r="T691" s="1">
        <v>839</v>
      </c>
      <c r="U691" s="1">
        <v>839</v>
      </c>
      <c r="V691" s="1">
        <v>839</v>
      </c>
      <c r="W691" s="1">
        <v>839</v>
      </c>
      <c r="X691" s="1">
        <v>839</v>
      </c>
      <c r="Y691" s="1">
        <v>839</v>
      </c>
      <c r="Z691" s="1">
        <v>839</v>
      </c>
    </row>
    <row r="692" spans="1:26" x14ac:dyDescent="0.3">
      <c r="A692" t="s">
        <v>62</v>
      </c>
      <c r="B692" s="1">
        <v>31043</v>
      </c>
      <c r="C692" s="1" t="str">
        <f>VLOOKUP($B692,'NIS NAAM GEMEENTE'!$A$2:$B$319, 2, FALSE)</f>
        <v>Knokke-Heist</v>
      </c>
      <c r="D692" s="1">
        <v>846.11</v>
      </c>
      <c r="E692" s="1">
        <v>925.9</v>
      </c>
      <c r="F692" s="1">
        <v>901.6</v>
      </c>
      <c r="G692" s="1">
        <v>871</v>
      </c>
      <c r="H692" s="1">
        <v>886.25</v>
      </c>
      <c r="I692" s="1">
        <v>860.41</v>
      </c>
      <c r="J692" s="1">
        <v>846.49</v>
      </c>
      <c r="K692" s="1">
        <v>856.76</v>
      </c>
      <c r="L692" s="1">
        <v>869.41</v>
      </c>
      <c r="M692" s="1">
        <v>881.71</v>
      </c>
      <c r="N692" s="1">
        <v>835.11</v>
      </c>
      <c r="O692" s="1">
        <v>812.68252510760408</v>
      </c>
      <c r="P692" s="1">
        <v>790.29457675753224</v>
      </c>
      <c r="Q692" s="1">
        <v>765.66783357245333</v>
      </c>
      <c r="R692" s="1">
        <v>763.42903873744626</v>
      </c>
      <c r="S692" s="1">
        <v>769.02602582496411</v>
      </c>
      <c r="T692" s="1">
        <v>775.74241032998566</v>
      </c>
      <c r="U692" s="1">
        <v>776.86180774748925</v>
      </c>
      <c r="V692" s="1">
        <v>780.22</v>
      </c>
      <c r="W692" s="1">
        <v>789.17517934002865</v>
      </c>
      <c r="X692" s="1">
        <v>805.96614060258253</v>
      </c>
      <c r="Y692" s="1">
        <v>816.04071736011474</v>
      </c>
      <c r="Z692" s="1">
        <v>811.56312769010037</v>
      </c>
    </row>
    <row r="693" spans="1:26" x14ac:dyDescent="0.3">
      <c r="A693" t="s">
        <v>63</v>
      </c>
      <c r="B693" s="1">
        <v>31043</v>
      </c>
      <c r="C693" s="1" t="str">
        <f>VLOOKUP($B693,'NIS NAAM GEMEENTE'!$A$2:$B$319, 2, FALSE)</f>
        <v>Knokke-Heist</v>
      </c>
      <c r="D693" s="1">
        <v>1483</v>
      </c>
      <c r="E693" s="1">
        <v>1413</v>
      </c>
      <c r="F693" s="1">
        <v>1398</v>
      </c>
      <c r="G693" s="1">
        <v>1365</v>
      </c>
      <c r="H693" s="1">
        <v>1325</v>
      </c>
      <c r="I693" s="1">
        <v>1345</v>
      </c>
      <c r="J693" s="1">
        <v>1389</v>
      </c>
      <c r="K693" s="1">
        <v>1393</v>
      </c>
      <c r="L693" s="1">
        <v>1385</v>
      </c>
      <c r="M693" s="1">
        <v>1383</v>
      </c>
      <c r="N693" s="1">
        <v>1361</v>
      </c>
      <c r="O693" s="1">
        <v>1301</v>
      </c>
      <c r="P693" s="1">
        <v>1245</v>
      </c>
      <c r="Q693" s="1">
        <v>1241</v>
      </c>
      <c r="R693" s="1">
        <v>1203</v>
      </c>
      <c r="S693" s="1">
        <v>1176</v>
      </c>
      <c r="T693" s="1">
        <v>1147</v>
      </c>
      <c r="U693" s="1">
        <v>1125</v>
      </c>
      <c r="V693" s="1">
        <v>1119</v>
      </c>
      <c r="W693" s="1">
        <v>1108</v>
      </c>
      <c r="X693" s="1">
        <v>1102</v>
      </c>
      <c r="Y693" s="1">
        <v>1100</v>
      </c>
      <c r="Z693">
        <v>1115</v>
      </c>
    </row>
    <row r="694" spans="1:26" x14ac:dyDescent="0.3">
      <c r="A694" t="s">
        <v>64</v>
      </c>
      <c r="B694" s="1">
        <v>31043</v>
      </c>
      <c r="C694" s="1" t="str">
        <f>VLOOKUP($B694,'NIS NAAM GEMEENTE'!$A$2:$B$319, 2, FALSE)</f>
        <v>Knokke-Heist</v>
      </c>
      <c r="D694" s="1">
        <v>2329.11</v>
      </c>
      <c r="E694" s="1">
        <v>2338.9</v>
      </c>
      <c r="F694" s="1">
        <v>2299.6</v>
      </c>
      <c r="G694" s="1">
        <v>2236</v>
      </c>
      <c r="H694" s="1">
        <v>2211.25</v>
      </c>
      <c r="I694" s="1">
        <v>2205.41</v>
      </c>
      <c r="J694" s="1">
        <v>2235.4899999999998</v>
      </c>
      <c r="K694" s="1">
        <v>2249.7600000000002</v>
      </c>
      <c r="L694" s="1">
        <v>2254.41</v>
      </c>
      <c r="M694" s="1">
        <v>2264.71</v>
      </c>
      <c r="N694" s="1">
        <v>2196.11</v>
      </c>
      <c r="O694" s="1">
        <v>2113.6825251076043</v>
      </c>
      <c r="P694" s="1">
        <v>2035.2945767575322</v>
      </c>
      <c r="Q694" s="1">
        <v>2006.6678335724532</v>
      </c>
      <c r="R694" s="1">
        <v>1966.4290387374463</v>
      </c>
      <c r="S694" s="1">
        <v>1945.0260258249641</v>
      </c>
      <c r="T694" s="1">
        <v>1922.7424103299857</v>
      </c>
      <c r="U694" s="1">
        <v>1901.8618077474894</v>
      </c>
      <c r="V694" s="1">
        <v>1899.22</v>
      </c>
      <c r="W694" s="1">
        <v>1897.1751793400285</v>
      </c>
      <c r="X694" s="1">
        <v>1907.9661406025825</v>
      </c>
      <c r="Y694" s="1">
        <v>1916.0407173601147</v>
      </c>
      <c r="Z694" s="1">
        <v>1926.5631276901004</v>
      </c>
    </row>
    <row r="695" spans="1:26" x14ac:dyDescent="0.3">
      <c r="A695" t="s">
        <v>65</v>
      </c>
      <c r="B695">
        <v>31043</v>
      </c>
      <c r="C695" s="1" t="str">
        <f>VLOOKUP($B695,'NIS NAAM GEMEENTE'!$A$2:$B$319, 2, FALSE)</f>
        <v>Knokke-Heist</v>
      </c>
      <c r="D695" s="1">
        <v>2752.9411764705883</v>
      </c>
      <c r="E695" s="1">
        <v>2752.9411764705883</v>
      </c>
      <c r="F695" s="1">
        <v>2752.9411764705883</v>
      </c>
      <c r="G695" s="1">
        <v>2752.9411764705883</v>
      </c>
      <c r="H695" s="1">
        <v>2752.9411764705883</v>
      </c>
      <c r="I695" s="1">
        <v>2752.9411764705883</v>
      </c>
      <c r="J695" s="1">
        <v>2752.9411764705883</v>
      </c>
      <c r="K695" s="1">
        <v>2752.9411764705883</v>
      </c>
      <c r="L695" s="1">
        <v>2752.9411764705883</v>
      </c>
      <c r="M695" s="1">
        <v>2752.9411764705883</v>
      </c>
      <c r="N695" s="1">
        <v>2752.9411764705883</v>
      </c>
      <c r="O695" s="1">
        <v>2752.9411764705883</v>
      </c>
      <c r="P695" s="1">
        <v>2752.9411764705883</v>
      </c>
      <c r="Q695" s="1">
        <v>2752.9411764705883</v>
      </c>
      <c r="R695" s="1">
        <v>2752.9411764705883</v>
      </c>
      <c r="S695" s="1">
        <v>2752.9411764705883</v>
      </c>
      <c r="T695" s="1">
        <v>2752.9411764705883</v>
      </c>
      <c r="U695" s="1">
        <v>2752.9411764705883</v>
      </c>
      <c r="V695" s="1">
        <v>2752.9411764705883</v>
      </c>
      <c r="W695" s="1">
        <v>2752.9411764705883</v>
      </c>
      <c r="X695" s="1">
        <v>2752.9411764705883</v>
      </c>
      <c r="Y695" s="1">
        <v>2752.9411764705901</v>
      </c>
      <c r="Z695" s="1">
        <v>2752.9411764705901</v>
      </c>
    </row>
    <row r="696" spans="1:26" x14ac:dyDescent="0.3">
      <c r="A696" t="s">
        <v>66</v>
      </c>
      <c r="B696">
        <v>31043</v>
      </c>
      <c r="C696" s="1" t="str">
        <f>VLOOKUP($B696,'NIS NAAM GEMEENTE'!$A$2:$B$319, 2, FALSE)</f>
        <v>Knokke-Heist</v>
      </c>
      <c r="D696" s="1">
        <v>2340</v>
      </c>
      <c r="E696" s="1">
        <v>2340</v>
      </c>
      <c r="F696" s="1">
        <v>2340</v>
      </c>
      <c r="G696" s="1">
        <v>2340</v>
      </c>
      <c r="H696" s="1">
        <v>2340</v>
      </c>
      <c r="I696" s="1">
        <v>2340</v>
      </c>
      <c r="J696" s="1">
        <v>2340</v>
      </c>
      <c r="K696" s="1">
        <v>2340</v>
      </c>
      <c r="L696" s="1">
        <v>2340</v>
      </c>
      <c r="M696" s="1">
        <v>2340</v>
      </c>
      <c r="N696" s="1">
        <v>2340</v>
      </c>
      <c r="O696" s="1">
        <v>2340</v>
      </c>
      <c r="P696" s="1">
        <v>2340</v>
      </c>
      <c r="Q696" s="1">
        <v>2340</v>
      </c>
      <c r="R696" s="1">
        <v>2340</v>
      </c>
      <c r="S696" s="1">
        <v>2340</v>
      </c>
      <c r="T696" s="1">
        <v>2340</v>
      </c>
      <c r="U696" s="1">
        <v>2340</v>
      </c>
      <c r="V696" s="1">
        <v>2340</v>
      </c>
      <c r="W696" s="1">
        <v>2340</v>
      </c>
      <c r="X696" s="1">
        <v>2340</v>
      </c>
      <c r="Y696" s="1">
        <v>2340</v>
      </c>
      <c r="Z696" s="1">
        <v>2340</v>
      </c>
    </row>
    <row r="697" spans="1:26" x14ac:dyDescent="0.3">
      <c r="A697" t="s">
        <v>62</v>
      </c>
      <c r="B697" s="1">
        <v>32010</v>
      </c>
      <c r="C697" s="1" t="str">
        <f>VLOOKUP($B697,'NIS NAAM GEMEENTE'!$A$2:$B$319, 2, FALSE)</f>
        <v>Koekelare</v>
      </c>
      <c r="D697" s="1">
        <v>394.56</v>
      </c>
      <c r="E697" s="1">
        <v>410.26</v>
      </c>
      <c r="F697" s="1">
        <v>426.45</v>
      </c>
      <c r="G697" s="1">
        <v>420.04</v>
      </c>
      <c r="H697" s="1">
        <v>421.42</v>
      </c>
      <c r="I697" s="1">
        <v>415.96</v>
      </c>
      <c r="J697" s="1">
        <v>430.64</v>
      </c>
      <c r="K697" s="1">
        <v>431.64</v>
      </c>
      <c r="L697" s="1">
        <v>412.53</v>
      </c>
      <c r="M697" s="1">
        <v>426.07</v>
      </c>
      <c r="N697" s="1">
        <v>395.23</v>
      </c>
      <c r="O697" s="1">
        <v>389.45518644067795</v>
      </c>
      <c r="P697" s="1">
        <v>376.17830508474577</v>
      </c>
      <c r="Q697" s="1">
        <v>358.47579661016948</v>
      </c>
      <c r="R697" s="1">
        <v>349.62454237288136</v>
      </c>
      <c r="S697" s="1">
        <v>339.66688135593222</v>
      </c>
      <c r="T697" s="1">
        <v>341.87969491525422</v>
      </c>
      <c r="U697" s="1">
        <v>336.34766101694913</v>
      </c>
      <c r="V697" s="1">
        <v>326.39</v>
      </c>
      <c r="W697" s="1">
        <v>323.07077966101696</v>
      </c>
      <c r="X697" s="1">
        <v>320.8579661016949</v>
      </c>
      <c r="Y697" s="1">
        <v>315.32593220338981</v>
      </c>
      <c r="Z697" s="1">
        <v>312.00671186440678</v>
      </c>
    </row>
    <row r="698" spans="1:26" x14ac:dyDescent="0.3">
      <c r="A698" t="s">
        <v>63</v>
      </c>
      <c r="B698" s="1">
        <v>32010</v>
      </c>
      <c r="C698" s="1" t="str">
        <f>VLOOKUP($B698,'NIS NAAM GEMEENTE'!$A$2:$B$319, 2, FALSE)</f>
        <v>Koekelare</v>
      </c>
      <c r="D698" s="1">
        <v>503</v>
      </c>
      <c r="E698" s="1">
        <v>484</v>
      </c>
      <c r="F698" s="1">
        <v>495</v>
      </c>
      <c r="G698" s="1">
        <v>506</v>
      </c>
      <c r="H698" s="1">
        <v>526</v>
      </c>
      <c r="I698" s="1">
        <v>547</v>
      </c>
      <c r="J698" s="1">
        <v>554</v>
      </c>
      <c r="K698" s="1">
        <v>596</v>
      </c>
      <c r="L698" s="1">
        <v>625</v>
      </c>
      <c r="M698" s="1">
        <v>628</v>
      </c>
      <c r="N698" s="1">
        <v>645</v>
      </c>
      <c r="O698" s="1">
        <v>628</v>
      </c>
      <c r="P698" s="1">
        <v>606</v>
      </c>
      <c r="Q698" s="1">
        <v>589</v>
      </c>
      <c r="R698" s="1">
        <v>577</v>
      </c>
      <c r="S698" s="1">
        <v>574</v>
      </c>
      <c r="T698" s="1">
        <v>548</v>
      </c>
      <c r="U698" s="1">
        <v>534</v>
      </c>
      <c r="V698" s="1">
        <v>528</v>
      </c>
      <c r="W698" s="1">
        <v>511</v>
      </c>
      <c r="X698" s="1">
        <v>499</v>
      </c>
      <c r="Y698" s="1">
        <v>484</v>
      </c>
      <c r="Z698">
        <v>484</v>
      </c>
    </row>
    <row r="699" spans="1:26" x14ac:dyDescent="0.3">
      <c r="A699" t="s">
        <v>64</v>
      </c>
      <c r="B699" s="1">
        <v>32010</v>
      </c>
      <c r="C699" s="1" t="str">
        <f>VLOOKUP($B699,'NIS NAAM GEMEENTE'!$A$2:$B$319, 2, FALSE)</f>
        <v>Koekelare</v>
      </c>
      <c r="D699" s="1">
        <v>897.56</v>
      </c>
      <c r="E699" s="1">
        <v>894.26</v>
      </c>
      <c r="F699" s="1">
        <v>921.45</v>
      </c>
      <c r="G699" s="1">
        <v>926.04</v>
      </c>
      <c r="H699" s="1">
        <v>947.42000000000007</v>
      </c>
      <c r="I699" s="1">
        <v>962.96</v>
      </c>
      <c r="J699" s="1">
        <v>984.64</v>
      </c>
      <c r="K699" s="1">
        <v>1027.6399999999999</v>
      </c>
      <c r="L699" s="1">
        <v>1037.53</v>
      </c>
      <c r="M699" s="1">
        <v>1054.07</v>
      </c>
      <c r="N699" s="1">
        <v>1040.23</v>
      </c>
      <c r="O699" s="1">
        <v>1017.4551864406779</v>
      </c>
      <c r="P699" s="1">
        <v>982.17830508474572</v>
      </c>
      <c r="Q699" s="1">
        <v>947.47579661016948</v>
      </c>
      <c r="R699" s="1">
        <v>926.62454237288136</v>
      </c>
      <c r="S699" s="1">
        <v>913.66688135593222</v>
      </c>
      <c r="T699" s="1">
        <v>889.87969491525428</v>
      </c>
      <c r="U699" s="1">
        <v>870.34766101694913</v>
      </c>
      <c r="V699" s="1">
        <v>854.39</v>
      </c>
      <c r="W699" s="1">
        <v>834.07077966101701</v>
      </c>
      <c r="X699" s="1">
        <v>819.85796610169496</v>
      </c>
      <c r="Y699" s="1">
        <v>799.32593220338981</v>
      </c>
      <c r="Z699" s="1">
        <v>796.00671186440672</v>
      </c>
    </row>
    <row r="700" spans="1:26" x14ac:dyDescent="0.3">
      <c r="A700" t="s">
        <v>65</v>
      </c>
      <c r="B700">
        <v>32010</v>
      </c>
      <c r="C700" s="1" t="str">
        <f>VLOOKUP($B700,'NIS NAAM GEMEENTE'!$A$2:$B$319, 2, FALSE)</f>
        <v>Koekelare</v>
      </c>
      <c r="D700" s="1">
        <v>1202</v>
      </c>
      <c r="E700" s="1">
        <v>1202</v>
      </c>
      <c r="F700" s="1">
        <v>1202</v>
      </c>
      <c r="G700" s="1">
        <v>1202</v>
      </c>
      <c r="H700" s="1">
        <v>1202</v>
      </c>
      <c r="I700" s="1">
        <v>1202</v>
      </c>
      <c r="J700" s="1">
        <v>1202</v>
      </c>
      <c r="K700" s="1">
        <v>1202</v>
      </c>
      <c r="L700" s="1">
        <v>1202</v>
      </c>
      <c r="M700" s="1">
        <v>1202</v>
      </c>
      <c r="N700" s="1">
        <v>1202</v>
      </c>
      <c r="O700" s="1">
        <v>1202</v>
      </c>
      <c r="P700" s="1">
        <v>1202</v>
      </c>
      <c r="Q700" s="1">
        <v>1202</v>
      </c>
      <c r="R700" s="1">
        <v>1202</v>
      </c>
      <c r="S700" s="1">
        <v>1202</v>
      </c>
      <c r="T700" s="1">
        <v>1202</v>
      </c>
      <c r="U700" s="1">
        <v>1202</v>
      </c>
      <c r="V700" s="1">
        <v>1202</v>
      </c>
      <c r="W700" s="1">
        <v>1202</v>
      </c>
      <c r="X700" s="1">
        <v>1202</v>
      </c>
      <c r="Y700" s="1">
        <v>1202</v>
      </c>
      <c r="Z700" s="1">
        <v>1202</v>
      </c>
    </row>
    <row r="701" spans="1:26" x14ac:dyDescent="0.3">
      <c r="A701" t="s">
        <v>66</v>
      </c>
      <c r="B701">
        <v>32010</v>
      </c>
      <c r="C701" s="1" t="str">
        <f>VLOOKUP($B701,'NIS NAAM GEMEENTE'!$A$2:$B$319, 2, FALSE)</f>
        <v>Koekelare</v>
      </c>
      <c r="D701" s="1">
        <v>1021.7</v>
      </c>
      <c r="E701" s="1">
        <v>1021.7</v>
      </c>
      <c r="F701" s="1">
        <v>1021.7</v>
      </c>
      <c r="G701" s="1">
        <v>1021.7</v>
      </c>
      <c r="H701" s="1">
        <v>1021.7</v>
      </c>
      <c r="I701" s="1">
        <v>1021.7</v>
      </c>
      <c r="J701" s="1">
        <v>1021.7</v>
      </c>
      <c r="K701" s="1">
        <v>1021.7</v>
      </c>
      <c r="L701" s="1">
        <v>1021.7</v>
      </c>
      <c r="M701" s="1">
        <v>1021.7</v>
      </c>
      <c r="N701" s="1">
        <v>1021.7</v>
      </c>
      <c r="O701" s="1">
        <v>1021.7</v>
      </c>
      <c r="P701" s="1">
        <v>1021.7</v>
      </c>
      <c r="Q701" s="1">
        <v>1021.7</v>
      </c>
      <c r="R701" s="1">
        <v>1021.7</v>
      </c>
      <c r="S701" s="1">
        <v>1021.7</v>
      </c>
      <c r="T701" s="1">
        <v>1021.7</v>
      </c>
      <c r="U701" s="1">
        <v>1021.7</v>
      </c>
      <c r="V701" s="1">
        <v>1021.7</v>
      </c>
      <c r="W701" s="1">
        <v>1021.7</v>
      </c>
      <c r="X701" s="1">
        <v>1021.7</v>
      </c>
      <c r="Y701" s="1">
        <v>1021.7</v>
      </c>
      <c r="Z701" s="1">
        <v>1021.7</v>
      </c>
    </row>
    <row r="702" spans="1:26" x14ac:dyDescent="0.3">
      <c r="A702" t="s">
        <v>62</v>
      </c>
      <c r="B702" s="1">
        <v>21011</v>
      </c>
      <c r="C702" s="1" t="str">
        <f>VLOOKUP($B702,'NIS NAAM GEMEENTE'!$A$2:$B$319, 2, FALSE)</f>
        <v>Koekelberg</v>
      </c>
      <c r="D702" s="1">
        <v>365.69</v>
      </c>
      <c r="E702" s="1">
        <v>380.07</v>
      </c>
      <c r="F702" s="1">
        <v>404.26</v>
      </c>
      <c r="G702" s="1">
        <v>405.45</v>
      </c>
      <c r="H702" s="1">
        <v>412.15</v>
      </c>
      <c r="I702" s="1">
        <v>439.29</v>
      </c>
      <c r="J702" s="1">
        <v>161.79</v>
      </c>
      <c r="K702" s="1">
        <v>165.52</v>
      </c>
      <c r="L702" s="1">
        <v>439.99</v>
      </c>
      <c r="M702" s="1">
        <v>506.86</v>
      </c>
      <c r="N702" s="1">
        <v>548.70000000000005</v>
      </c>
      <c r="O702" s="1">
        <v>552.85941422594146</v>
      </c>
      <c r="P702" s="1">
        <v>555.11598326359831</v>
      </c>
      <c r="Q702" s="1">
        <v>547.21799163179912</v>
      </c>
      <c r="R702" s="1">
        <v>535.93514644351467</v>
      </c>
      <c r="S702" s="1">
        <v>531.42200836820086</v>
      </c>
      <c r="T702" s="1">
        <v>529.1654393305439</v>
      </c>
      <c r="U702" s="1">
        <v>533.67857740585771</v>
      </c>
      <c r="V702" s="1">
        <v>539.32000000000005</v>
      </c>
      <c r="W702" s="1">
        <v>546.0897071129707</v>
      </c>
      <c r="X702" s="1">
        <v>552.85941422594146</v>
      </c>
      <c r="Y702" s="1">
        <v>559.62912133891211</v>
      </c>
      <c r="Z702" s="1">
        <v>566.39882845188288</v>
      </c>
    </row>
    <row r="703" spans="1:26" x14ac:dyDescent="0.3">
      <c r="A703" t="s">
        <v>63</v>
      </c>
      <c r="B703" s="1">
        <v>21011</v>
      </c>
      <c r="C703" s="1" t="str">
        <f>VLOOKUP($B703,'NIS NAAM GEMEENTE'!$A$2:$B$319, 2, FALSE)</f>
        <v>Koekelberg</v>
      </c>
      <c r="D703" s="1">
        <v>434</v>
      </c>
      <c r="E703" s="1">
        <v>439</v>
      </c>
      <c r="F703" s="1">
        <v>443</v>
      </c>
      <c r="G703" s="1">
        <v>454</v>
      </c>
      <c r="H703" s="1">
        <v>473</v>
      </c>
      <c r="I703" s="1">
        <v>505</v>
      </c>
      <c r="J703" s="1">
        <v>219</v>
      </c>
      <c r="K703" s="1">
        <v>216</v>
      </c>
      <c r="L703" s="1">
        <v>571</v>
      </c>
      <c r="M703" s="1">
        <v>631</v>
      </c>
      <c r="N703" s="1">
        <v>666</v>
      </c>
      <c r="O703" s="1">
        <v>706</v>
      </c>
      <c r="P703" s="1">
        <v>733</v>
      </c>
      <c r="Q703" s="1">
        <v>762</v>
      </c>
      <c r="R703" s="1">
        <v>785</v>
      </c>
      <c r="S703" s="1">
        <v>791</v>
      </c>
      <c r="T703" s="1">
        <v>798</v>
      </c>
      <c r="U703" s="1">
        <v>793</v>
      </c>
      <c r="V703" s="1">
        <v>789</v>
      </c>
      <c r="W703" s="1">
        <v>784</v>
      </c>
      <c r="X703" s="1">
        <v>778</v>
      </c>
      <c r="Y703" s="1">
        <v>776</v>
      </c>
      <c r="Z703">
        <v>778</v>
      </c>
    </row>
    <row r="704" spans="1:26" x14ac:dyDescent="0.3">
      <c r="A704" t="s">
        <v>64</v>
      </c>
      <c r="B704" s="1">
        <v>21011</v>
      </c>
      <c r="C704" s="1" t="str">
        <f>VLOOKUP($B704,'NIS NAAM GEMEENTE'!$A$2:$B$319, 2, FALSE)</f>
        <v>Koekelberg</v>
      </c>
      <c r="D704" s="1">
        <v>799.69</v>
      </c>
      <c r="E704" s="1">
        <v>819.06999999999994</v>
      </c>
      <c r="F704" s="1">
        <v>847.26</v>
      </c>
      <c r="G704" s="1">
        <v>859.45</v>
      </c>
      <c r="H704" s="1">
        <v>885.15</v>
      </c>
      <c r="I704" s="1">
        <v>944.29</v>
      </c>
      <c r="J704" s="1">
        <v>380.78999999999996</v>
      </c>
      <c r="K704" s="1">
        <v>381.52</v>
      </c>
      <c r="L704" s="1">
        <v>1010.99</v>
      </c>
      <c r="M704" s="1">
        <v>1137.8600000000001</v>
      </c>
      <c r="N704" s="1">
        <v>1214.7</v>
      </c>
      <c r="O704" s="1">
        <v>1258.8594142259415</v>
      </c>
      <c r="P704" s="1">
        <v>1288.1159832635983</v>
      </c>
      <c r="Q704" s="1">
        <v>1309.2179916317991</v>
      </c>
      <c r="R704" s="1">
        <v>1320.9351464435147</v>
      </c>
      <c r="S704" s="1">
        <v>1322.4220083682007</v>
      </c>
      <c r="T704" s="1">
        <v>1327.1654393305439</v>
      </c>
      <c r="U704" s="1">
        <v>1326.6785774058576</v>
      </c>
      <c r="V704" s="1">
        <v>1328.3200000000002</v>
      </c>
      <c r="W704" s="1">
        <v>1330.0897071129707</v>
      </c>
      <c r="X704" s="1">
        <v>1330.8594142259415</v>
      </c>
      <c r="Y704" s="1">
        <v>1335.6291213389122</v>
      </c>
      <c r="Z704" s="1">
        <v>1344.3988284518828</v>
      </c>
    </row>
    <row r="705" spans="1:26" x14ac:dyDescent="0.3">
      <c r="A705" t="s">
        <v>65</v>
      </c>
      <c r="B705">
        <v>21011</v>
      </c>
      <c r="C705" s="1" t="str">
        <f>VLOOKUP($B705,'NIS NAAM GEMEENTE'!$A$2:$B$319, 2, FALSE)</f>
        <v>Koekelberg</v>
      </c>
      <c r="D705" s="1">
        <v>1367</v>
      </c>
      <c r="E705" s="1">
        <v>1367</v>
      </c>
      <c r="F705" s="1">
        <v>1367</v>
      </c>
      <c r="G705" s="1">
        <v>1367</v>
      </c>
      <c r="H705" s="1">
        <v>1367</v>
      </c>
      <c r="I705" s="1">
        <v>1367</v>
      </c>
      <c r="J705" s="1">
        <v>1367</v>
      </c>
      <c r="K705" s="1">
        <v>1367</v>
      </c>
      <c r="L705" s="1">
        <v>1367</v>
      </c>
      <c r="M705" s="1">
        <v>1367</v>
      </c>
      <c r="N705" s="1">
        <v>1367</v>
      </c>
      <c r="O705" s="1">
        <v>1367</v>
      </c>
      <c r="P705" s="1">
        <v>1367</v>
      </c>
      <c r="Q705" s="1">
        <v>1367</v>
      </c>
      <c r="R705" s="1">
        <v>1367</v>
      </c>
      <c r="S705" s="1">
        <v>1367</v>
      </c>
      <c r="T705" s="1">
        <v>1367</v>
      </c>
      <c r="U705" s="1">
        <v>1367</v>
      </c>
      <c r="V705" s="1">
        <v>1367</v>
      </c>
      <c r="W705" s="1">
        <v>1367</v>
      </c>
      <c r="X705" s="1">
        <v>1367</v>
      </c>
      <c r="Y705" s="1">
        <v>1367</v>
      </c>
      <c r="Z705" s="1">
        <v>1367</v>
      </c>
    </row>
    <row r="706" spans="1:26" x14ac:dyDescent="0.3">
      <c r="A706" t="s">
        <v>66</v>
      </c>
      <c r="B706">
        <v>21011</v>
      </c>
      <c r="C706" s="1" t="str">
        <f>VLOOKUP($B706,'NIS NAAM GEMEENTE'!$A$2:$B$319, 2, FALSE)</f>
        <v>Koekelberg</v>
      </c>
      <c r="D706" s="1">
        <v>1161.95</v>
      </c>
      <c r="E706" s="1">
        <v>1161.95</v>
      </c>
      <c r="F706" s="1">
        <v>1161.95</v>
      </c>
      <c r="G706" s="1">
        <v>1161.95</v>
      </c>
      <c r="H706" s="1">
        <v>1161.95</v>
      </c>
      <c r="I706" s="1">
        <v>1161.95</v>
      </c>
      <c r="J706" s="1">
        <v>1161.95</v>
      </c>
      <c r="K706" s="1">
        <v>1161.95</v>
      </c>
      <c r="L706" s="1">
        <v>1161.95</v>
      </c>
      <c r="M706" s="1">
        <v>1161.95</v>
      </c>
      <c r="N706" s="1">
        <v>1161.95</v>
      </c>
      <c r="O706" s="1">
        <v>1161.95</v>
      </c>
      <c r="P706" s="1">
        <v>1161.95</v>
      </c>
      <c r="Q706" s="1">
        <v>1161.95</v>
      </c>
      <c r="R706" s="1">
        <v>1161.95</v>
      </c>
      <c r="S706" s="1">
        <v>1161.95</v>
      </c>
      <c r="T706" s="1">
        <v>1161.95</v>
      </c>
      <c r="U706" s="1">
        <v>1161.95</v>
      </c>
      <c r="V706" s="1">
        <v>1161.95</v>
      </c>
      <c r="W706" s="1">
        <v>1161.95</v>
      </c>
      <c r="X706" s="1">
        <v>1161.95</v>
      </c>
      <c r="Y706" s="1">
        <v>1161.95</v>
      </c>
      <c r="Z706" s="1">
        <v>1161.95</v>
      </c>
    </row>
    <row r="707" spans="1:26" x14ac:dyDescent="0.3">
      <c r="A707" t="s">
        <v>62</v>
      </c>
      <c r="B707" s="1">
        <v>38014</v>
      </c>
      <c r="C707" s="1" t="str">
        <f>VLOOKUP($B707,'NIS NAAM GEMEENTE'!$A$2:$B$319, 2, FALSE)</f>
        <v>Koksijde</v>
      </c>
      <c r="D707" s="1">
        <v>522.91</v>
      </c>
      <c r="E707" s="1">
        <v>518.45000000000005</v>
      </c>
      <c r="F707" s="1">
        <v>538.02</v>
      </c>
      <c r="G707" s="1">
        <v>520.66999999999996</v>
      </c>
      <c r="H707" s="1">
        <v>537.55999999999995</v>
      </c>
      <c r="I707" s="1">
        <v>563.04999999999995</v>
      </c>
      <c r="J707" s="1">
        <v>539.17999999999995</v>
      </c>
      <c r="K707" s="1">
        <v>496.07</v>
      </c>
      <c r="L707" s="1">
        <v>459.88</v>
      </c>
      <c r="M707" s="1">
        <v>461.48</v>
      </c>
      <c r="N707" s="1">
        <v>462.53</v>
      </c>
      <c r="O707" s="1">
        <v>463.80982188295167</v>
      </c>
      <c r="P707" s="1">
        <v>470.46737913486004</v>
      </c>
      <c r="Q707" s="1">
        <v>448.27552162849872</v>
      </c>
      <c r="R707" s="1">
        <v>449.38511450381679</v>
      </c>
      <c r="S707" s="1">
        <v>440.50837150127228</v>
      </c>
      <c r="T707" s="1">
        <v>442.72755725190842</v>
      </c>
      <c r="U707" s="1">
        <v>441.61796437659035</v>
      </c>
      <c r="V707" s="1">
        <v>436.07</v>
      </c>
      <c r="W707" s="1">
        <v>437.17959287531806</v>
      </c>
      <c r="X707" s="1">
        <v>439.39877862595421</v>
      </c>
      <c r="Y707" s="1">
        <v>448.27552162849872</v>
      </c>
      <c r="Z707" s="1">
        <v>456.04267175572522</v>
      </c>
    </row>
    <row r="708" spans="1:26" x14ac:dyDescent="0.3">
      <c r="A708" t="s">
        <v>63</v>
      </c>
      <c r="B708" s="1">
        <v>38014</v>
      </c>
      <c r="C708" s="1" t="str">
        <f>VLOOKUP($B708,'NIS NAAM GEMEENTE'!$A$2:$B$319, 2, FALSE)</f>
        <v>Koksijde</v>
      </c>
      <c r="D708" s="1">
        <v>791</v>
      </c>
      <c r="E708" s="1">
        <v>772</v>
      </c>
      <c r="F708" s="1">
        <v>758</v>
      </c>
      <c r="G708" s="1">
        <v>778</v>
      </c>
      <c r="H708" s="1">
        <v>792</v>
      </c>
      <c r="I708" s="1">
        <v>799</v>
      </c>
      <c r="J708" s="1">
        <v>850</v>
      </c>
      <c r="K708" s="1">
        <v>862</v>
      </c>
      <c r="L708" s="1">
        <v>848</v>
      </c>
      <c r="M708" s="1">
        <v>819</v>
      </c>
      <c r="N708" s="1">
        <v>810</v>
      </c>
      <c r="O708" s="1">
        <v>811</v>
      </c>
      <c r="P708" s="1">
        <v>796</v>
      </c>
      <c r="Q708" s="1">
        <v>800</v>
      </c>
      <c r="R708" s="1">
        <v>781</v>
      </c>
      <c r="S708" s="1">
        <v>767</v>
      </c>
      <c r="T708" s="1">
        <v>759</v>
      </c>
      <c r="U708" s="1">
        <v>753</v>
      </c>
      <c r="V708" s="1">
        <v>757</v>
      </c>
      <c r="W708" s="1">
        <v>742</v>
      </c>
      <c r="X708" s="1">
        <v>738</v>
      </c>
      <c r="Y708" s="1">
        <v>729</v>
      </c>
      <c r="Z708">
        <v>730</v>
      </c>
    </row>
    <row r="709" spans="1:26" x14ac:dyDescent="0.3">
      <c r="A709" t="s">
        <v>64</v>
      </c>
      <c r="B709" s="1">
        <v>38014</v>
      </c>
      <c r="C709" s="1" t="str">
        <f>VLOOKUP($B709,'NIS NAAM GEMEENTE'!$A$2:$B$319, 2, FALSE)</f>
        <v>Koksijde</v>
      </c>
      <c r="D709" s="1">
        <v>1313.9099999999999</v>
      </c>
      <c r="E709" s="1">
        <v>1290.45</v>
      </c>
      <c r="F709" s="1">
        <v>1296.02</v>
      </c>
      <c r="G709" s="1">
        <v>1298.67</v>
      </c>
      <c r="H709" s="1">
        <v>1329.56</v>
      </c>
      <c r="I709" s="1">
        <v>1362.05</v>
      </c>
      <c r="J709" s="1">
        <v>1389.1799999999998</v>
      </c>
      <c r="K709" s="1">
        <v>1358.07</v>
      </c>
      <c r="L709" s="1">
        <v>1307.8800000000001</v>
      </c>
      <c r="M709" s="1">
        <v>1280.48</v>
      </c>
      <c r="N709" s="1">
        <v>1272.53</v>
      </c>
      <c r="O709" s="1">
        <v>1274.8098218829516</v>
      </c>
      <c r="P709" s="1">
        <v>1266.46737913486</v>
      </c>
      <c r="Q709" s="1">
        <v>1248.2755216284986</v>
      </c>
      <c r="R709" s="1">
        <v>1230.3851145038168</v>
      </c>
      <c r="S709" s="1">
        <v>1207.5083715012722</v>
      </c>
      <c r="T709" s="1">
        <v>1201.7275572519084</v>
      </c>
      <c r="U709" s="1">
        <v>1194.6179643765904</v>
      </c>
      <c r="V709" s="1">
        <v>1193.07</v>
      </c>
      <c r="W709" s="1">
        <v>1179.1795928753181</v>
      </c>
      <c r="X709" s="1">
        <v>1177.3987786259543</v>
      </c>
      <c r="Y709" s="1">
        <v>1177.2755216284986</v>
      </c>
      <c r="Z709" s="1">
        <v>1186.0426717557252</v>
      </c>
    </row>
    <row r="710" spans="1:26" x14ac:dyDescent="0.3">
      <c r="A710" t="s">
        <v>65</v>
      </c>
      <c r="B710">
        <v>38014</v>
      </c>
      <c r="C710" s="1" t="str">
        <f>VLOOKUP($B710,'NIS NAAM GEMEENTE'!$A$2:$B$319, 2, FALSE)</f>
        <v>Koksijde</v>
      </c>
      <c r="D710" s="1">
        <v>1596.4705882352941</v>
      </c>
      <c r="E710" s="1">
        <v>1596.4705882352941</v>
      </c>
      <c r="F710" s="1">
        <v>1596.4705882352941</v>
      </c>
      <c r="G710" s="1">
        <v>1596.4705882352941</v>
      </c>
      <c r="H710" s="1">
        <v>1596.4705882352941</v>
      </c>
      <c r="I710" s="1">
        <v>1596.4705882352941</v>
      </c>
      <c r="J710" s="1">
        <v>1596.4705882352941</v>
      </c>
      <c r="K710" s="1">
        <v>1596.4705882352941</v>
      </c>
      <c r="L710" s="1">
        <v>1596.4705882352941</v>
      </c>
      <c r="M710" s="1">
        <v>1596.4705882352941</v>
      </c>
      <c r="N710" s="1">
        <v>1596.4705882352941</v>
      </c>
      <c r="O710" s="1">
        <v>1596.4705882352941</v>
      </c>
      <c r="P710" s="1">
        <v>1596.4705882352941</v>
      </c>
      <c r="Q710" s="1">
        <v>1596.4705882352941</v>
      </c>
      <c r="R710" s="1">
        <v>1596.4705882352941</v>
      </c>
      <c r="S710" s="1">
        <v>1596.4705882352941</v>
      </c>
      <c r="T710" s="1">
        <v>1596.4705882352941</v>
      </c>
      <c r="U710" s="1">
        <v>1596.4705882352941</v>
      </c>
      <c r="V710" s="1">
        <v>1596.4705882352941</v>
      </c>
      <c r="W710" s="1">
        <v>1596.4705882352941</v>
      </c>
      <c r="X710" s="1">
        <v>1596.4705882352941</v>
      </c>
      <c r="Y710" s="1">
        <v>1596.4705882352901</v>
      </c>
      <c r="Z710" s="1">
        <v>1596.4705882352901</v>
      </c>
    </row>
    <row r="711" spans="1:26" x14ac:dyDescent="0.3">
      <c r="A711" t="s">
        <v>66</v>
      </c>
      <c r="B711">
        <v>38014</v>
      </c>
      <c r="C711" s="1" t="str">
        <f>VLOOKUP($B711,'NIS NAAM GEMEENTE'!$A$2:$B$319, 2, FALSE)</f>
        <v>Koksijde</v>
      </c>
      <c r="D711" s="1">
        <v>1357</v>
      </c>
      <c r="E711" s="1">
        <v>1357</v>
      </c>
      <c r="F711" s="1">
        <v>1357</v>
      </c>
      <c r="G711" s="1">
        <v>1357</v>
      </c>
      <c r="H711" s="1">
        <v>1357</v>
      </c>
      <c r="I711" s="1">
        <v>1357</v>
      </c>
      <c r="J711" s="1">
        <v>1357</v>
      </c>
      <c r="K711" s="1">
        <v>1357</v>
      </c>
      <c r="L711" s="1">
        <v>1357</v>
      </c>
      <c r="M711" s="1">
        <v>1357</v>
      </c>
      <c r="N711" s="1">
        <v>1357</v>
      </c>
      <c r="O711" s="1">
        <v>1357</v>
      </c>
      <c r="P711" s="1">
        <v>1357</v>
      </c>
      <c r="Q711" s="1">
        <v>1357</v>
      </c>
      <c r="R711" s="1">
        <v>1357</v>
      </c>
      <c r="S711" s="1">
        <v>1357</v>
      </c>
      <c r="T711" s="1">
        <v>1357</v>
      </c>
      <c r="U711" s="1">
        <v>1357</v>
      </c>
      <c r="V711" s="1">
        <v>1357</v>
      </c>
      <c r="W711" s="1">
        <v>1357</v>
      </c>
      <c r="X711" s="1">
        <v>1357</v>
      </c>
      <c r="Y711" s="1">
        <v>1357</v>
      </c>
      <c r="Z711" s="1">
        <v>1357</v>
      </c>
    </row>
    <row r="712" spans="1:26" x14ac:dyDescent="0.3">
      <c r="A712" t="s">
        <v>62</v>
      </c>
      <c r="B712" s="1">
        <v>11024</v>
      </c>
      <c r="C712" s="1" t="str">
        <f>VLOOKUP($B712,'NIS NAAM GEMEENTE'!$A$2:$B$319, 2, FALSE)</f>
        <v>Kontich</v>
      </c>
      <c r="D712" s="1">
        <v>931.28</v>
      </c>
      <c r="E712" s="1">
        <v>939.71</v>
      </c>
      <c r="F712" s="1">
        <v>946.66</v>
      </c>
      <c r="G712" s="1">
        <v>946.28</v>
      </c>
      <c r="H712" s="1">
        <v>947.47</v>
      </c>
      <c r="I712" s="1">
        <v>982.12</v>
      </c>
      <c r="J712" s="1">
        <v>960.17</v>
      </c>
      <c r="K712" s="1">
        <v>934.98</v>
      </c>
      <c r="L712" s="1">
        <v>901.44</v>
      </c>
      <c r="M712" s="1">
        <v>929.39</v>
      </c>
      <c r="N712" s="1">
        <v>896.87</v>
      </c>
      <c r="O712" s="1">
        <v>905.66581486310292</v>
      </c>
      <c r="P712" s="1">
        <v>877.6439765319426</v>
      </c>
      <c r="Q712" s="1">
        <v>848.50126466753591</v>
      </c>
      <c r="R712" s="1">
        <v>854.10563233376797</v>
      </c>
      <c r="S712" s="1">
        <v>849.62213820078227</v>
      </c>
      <c r="T712" s="1">
        <v>849.62213820078227</v>
      </c>
      <c r="U712" s="1">
        <v>849.62213820078227</v>
      </c>
      <c r="V712" s="1">
        <v>859.71</v>
      </c>
      <c r="W712" s="1">
        <v>863.07262059973925</v>
      </c>
      <c r="X712" s="1">
        <v>868.67698826597132</v>
      </c>
      <c r="Y712" s="1">
        <v>873.1604823989569</v>
      </c>
      <c r="Z712" s="1">
        <v>872.03960886571053</v>
      </c>
    </row>
    <row r="713" spans="1:26" x14ac:dyDescent="0.3">
      <c r="A713" t="s">
        <v>63</v>
      </c>
      <c r="B713" s="1">
        <v>11024</v>
      </c>
      <c r="C713" s="1" t="str">
        <f>VLOOKUP($B713,'NIS NAAM GEMEENTE'!$A$2:$B$319, 2, FALSE)</f>
        <v>Kontich</v>
      </c>
      <c r="D713" s="1">
        <v>1367</v>
      </c>
      <c r="E713" s="1">
        <v>1353</v>
      </c>
      <c r="F713" s="1">
        <v>1357</v>
      </c>
      <c r="G713" s="1">
        <v>1326</v>
      </c>
      <c r="H713" s="1">
        <v>1347</v>
      </c>
      <c r="I713" s="1">
        <v>1347</v>
      </c>
      <c r="J713" s="1">
        <v>1366</v>
      </c>
      <c r="K713" s="1">
        <v>1401</v>
      </c>
      <c r="L713" s="1">
        <v>1424</v>
      </c>
      <c r="M713" s="1">
        <v>1440</v>
      </c>
      <c r="N713" s="1">
        <v>1414</v>
      </c>
      <c r="O713" s="1">
        <v>1395</v>
      </c>
      <c r="P713" s="1">
        <v>1390</v>
      </c>
      <c r="Q713" s="1">
        <v>1376</v>
      </c>
      <c r="R713" s="1">
        <v>1336</v>
      </c>
      <c r="S713" s="1">
        <v>1304</v>
      </c>
      <c r="T713" s="1">
        <v>1289</v>
      </c>
      <c r="U713" s="1">
        <v>1284</v>
      </c>
      <c r="V713" s="1">
        <v>1265</v>
      </c>
      <c r="W713" s="1">
        <v>1245</v>
      </c>
      <c r="X713" s="1">
        <v>1249</v>
      </c>
      <c r="Y713" s="1">
        <v>1251</v>
      </c>
      <c r="Z713">
        <v>1258</v>
      </c>
    </row>
    <row r="714" spans="1:26" x14ac:dyDescent="0.3">
      <c r="A714" t="s">
        <v>64</v>
      </c>
      <c r="B714" s="1">
        <v>11024</v>
      </c>
      <c r="C714" s="1" t="str">
        <f>VLOOKUP($B714,'NIS NAAM GEMEENTE'!$A$2:$B$319, 2, FALSE)</f>
        <v>Kontich</v>
      </c>
      <c r="D714" s="1">
        <v>2298.2799999999997</v>
      </c>
      <c r="E714" s="1">
        <v>2292.71</v>
      </c>
      <c r="F714" s="1">
        <v>2303.66</v>
      </c>
      <c r="G714" s="1">
        <v>2272.2799999999997</v>
      </c>
      <c r="H714" s="1">
        <v>2294.4700000000003</v>
      </c>
      <c r="I714" s="1">
        <v>2329.12</v>
      </c>
      <c r="J714" s="1">
        <v>2326.17</v>
      </c>
      <c r="K714" s="1">
        <v>2335.98</v>
      </c>
      <c r="L714" s="1">
        <v>2325.44</v>
      </c>
      <c r="M714" s="1">
        <v>2369.39</v>
      </c>
      <c r="N714" s="1">
        <v>2310.87</v>
      </c>
      <c r="O714" s="1">
        <v>2300.6658148631032</v>
      </c>
      <c r="P714" s="1">
        <v>2267.6439765319428</v>
      </c>
      <c r="Q714" s="1">
        <v>2224.5012646675359</v>
      </c>
      <c r="R714" s="1">
        <v>2190.105632333768</v>
      </c>
      <c r="S714" s="1">
        <v>2153.6221382007825</v>
      </c>
      <c r="T714" s="1">
        <v>2138.6221382007825</v>
      </c>
      <c r="U714" s="1">
        <v>2133.6221382007825</v>
      </c>
      <c r="V714" s="1">
        <v>2124.71</v>
      </c>
      <c r="W714" s="1">
        <v>2108.0726205997394</v>
      </c>
      <c r="X714" s="1">
        <v>2117.6769882659714</v>
      </c>
      <c r="Y714" s="1">
        <v>2124.1604823989569</v>
      </c>
      <c r="Z714" s="1">
        <v>2130.0396088657108</v>
      </c>
    </row>
    <row r="715" spans="1:26" x14ac:dyDescent="0.3">
      <c r="A715" t="s">
        <v>65</v>
      </c>
      <c r="B715">
        <v>11024</v>
      </c>
      <c r="C715" s="1" t="str">
        <f>VLOOKUP($B715,'NIS NAAM GEMEENTE'!$A$2:$B$319, 2, FALSE)</f>
        <v>Kontich</v>
      </c>
      <c r="D715" s="1">
        <v>2719</v>
      </c>
      <c r="E715" s="1">
        <v>2719</v>
      </c>
      <c r="F715" s="1">
        <v>2719</v>
      </c>
      <c r="G715" s="1">
        <v>2719</v>
      </c>
      <c r="H715" s="1">
        <v>2719</v>
      </c>
      <c r="I715" s="1">
        <v>2719</v>
      </c>
      <c r="J715" s="1">
        <v>2719</v>
      </c>
      <c r="K715" s="1">
        <v>2719</v>
      </c>
      <c r="L715" s="1">
        <v>2719</v>
      </c>
      <c r="M715" s="1">
        <v>2719</v>
      </c>
      <c r="N715" s="1">
        <v>2719</v>
      </c>
      <c r="O715" s="1">
        <v>2719</v>
      </c>
      <c r="P715" s="1">
        <v>2719</v>
      </c>
      <c r="Q715" s="1">
        <v>2719</v>
      </c>
      <c r="R715" s="1">
        <v>2719</v>
      </c>
      <c r="S715" s="1">
        <v>2719</v>
      </c>
      <c r="T715" s="1">
        <v>2719</v>
      </c>
      <c r="U715" s="1">
        <v>2719</v>
      </c>
      <c r="V715" s="1">
        <v>2719</v>
      </c>
      <c r="W715" s="1">
        <v>2719</v>
      </c>
      <c r="X715" s="1">
        <v>2719</v>
      </c>
      <c r="Y715" s="1">
        <v>2719</v>
      </c>
      <c r="Z715" s="1">
        <v>2719</v>
      </c>
    </row>
    <row r="716" spans="1:26" x14ac:dyDescent="0.3">
      <c r="A716" t="s">
        <v>66</v>
      </c>
      <c r="B716">
        <v>11024</v>
      </c>
      <c r="C716" s="1" t="str">
        <f>VLOOKUP($B716,'NIS NAAM GEMEENTE'!$A$2:$B$319, 2, FALSE)</f>
        <v>Kontich</v>
      </c>
      <c r="D716" s="1">
        <v>2311.15</v>
      </c>
      <c r="E716" s="1">
        <v>2311.15</v>
      </c>
      <c r="F716" s="1">
        <v>2311.15</v>
      </c>
      <c r="G716" s="1">
        <v>2311.15</v>
      </c>
      <c r="H716" s="1">
        <v>2311.15</v>
      </c>
      <c r="I716" s="1">
        <v>2311.15</v>
      </c>
      <c r="J716" s="1">
        <v>2311.15</v>
      </c>
      <c r="K716" s="1">
        <v>2311.15</v>
      </c>
      <c r="L716" s="1">
        <v>2311.15</v>
      </c>
      <c r="M716" s="1">
        <v>2311.15</v>
      </c>
      <c r="N716" s="1">
        <v>2311.15</v>
      </c>
      <c r="O716" s="1">
        <v>2311.15</v>
      </c>
      <c r="P716" s="1">
        <v>2311.15</v>
      </c>
      <c r="Q716" s="1">
        <v>2311.15</v>
      </c>
      <c r="R716" s="1">
        <v>2311.15</v>
      </c>
      <c r="S716" s="1">
        <v>2311.15</v>
      </c>
      <c r="T716" s="1">
        <v>2311.15</v>
      </c>
      <c r="U716" s="1">
        <v>2311.15</v>
      </c>
      <c r="V716" s="1">
        <v>2311.15</v>
      </c>
      <c r="W716" s="1">
        <v>2311.15</v>
      </c>
      <c r="X716" s="1">
        <v>2311.15</v>
      </c>
      <c r="Y716" s="1">
        <v>2311.15</v>
      </c>
      <c r="Z716" s="1">
        <v>2311.15</v>
      </c>
    </row>
    <row r="717" spans="1:26" x14ac:dyDescent="0.3">
      <c r="A717" t="s">
        <v>62</v>
      </c>
      <c r="B717" s="1">
        <v>32011</v>
      </c>
      <c r="C717" s="1" t="str">
        <f>VLOOKUP($B717,'NIS NAAM GEMEENTE'!$A$2:$B$319, 2, FALSE)</f>
        <v>Kortemark</v>
      </c>
      <c r="D717" s="1">
        <v>441.99</v>
      </c>
      <c r="E717" s="1">
        <v>509.7</v>
      </c>
      <c r="F717" s="1">
        <v>525.83000000000004</v>
      </c>
      <c r="G717" s="1">
        <v>519.37</v>
      </c>
      <c r="H717" s="1">
        <v>536.86</v>
      </c>
      <c r="I717" s="1">
        <v>511.48</v>
      </c>
      <c r="J717" s="1">
        <v>512.66999999999996</v>
      </c>
      <c r="K717" s="1">
        <v>496.45</v>
      </c>
      <c r="L717" s="1">
        <v>499.56</v>
      </c>
      <c r="M717" s="1">
        <v>502.75</v>
      </c>
      <c r="N717" s="1">
        <v>510.05</v>
      </c>
      <c r="O717" s="1">
        <v>522.48943209876541</v>
      </c>
      <c r="P717" s="1">
        <v>519.0892839506173</v>
      </c>
      <c r="Q717" s="1">
        <v>520.22266666666667</v>
      </c>
      <c r="R717" s="1">
        <v>506.62207407407408</v>
      </c>
      <c r="S717" s="1">
        <v>478.28750617283947</v>
      </c>
      <c r="T717" s="1">
        <v>463.55353086419751</v>
      </c>
      <c r="U717" s="1">
        <v>462.42014814814814</v>
      </c>
      <c r="V717" s="1">
        <v>459.02</v>
      </c>
      <c r="W717" s="1">
        <v>463.55353086419751</v>
      </c>
      <c r="X717" s="1">
        <v>463.55353086419751</v>
      </c>
      <c r="Y717" s="1">
        <v>462.42014814814814</v>
      </c>
      <c r="Z717" s="1">
        <v>462.42014814814814</v>
      </c>
    </row>
    <row r="718" spans="1:26" x14ac:dyDescent="0.3">
      <c r="A718" t="s">
        <v>63</v>
      </c>
      <c r="B718" s="1">
        <v>32011</v>
      </c>
      <c r="C718" s="1" t="str">
        <f>VLOOKUP($B718,'NIS NAAM GEMEENTE'!$A$2:$B$319, 2, FALSE)</f>
        <v>Kortemark</v>
      </c>
      <c r="D718" s="1">
        <v>648</v>
      </c>
      <c r="E718" s="1">
        <v>635</v>
      </c>
      <c r="F718" s="1">
        <v>619</v>
      </c>
      <c r="G718" s="1">
        <v>622</v>
      </c>
      <c r="H718" s="1">
        <v>649</v>
      </c>
      <c r="I718" s="1">
        <v>697</v>
      </c>
      <c r="J718" s="1">
        <v>727</v>
      </c>
      <c r="K718" s="1">
        <v>743</v>
      </c>
      <c r="L718" s="1">
        <v>771</v>
      </c>
      <c r="M718" s="1">
        <v>741</v>
      </c>
      <c r="N718" s="1">
        <v>752</v>
      </c>
      <c r="O718" s="1">
        <v>734</v>
      </c>
      <c r="P718" s="1">
        <v>739</v>
      </c>
      <c r="Q718" s="1">
        <v>749</v>
      </c>
      <c r="R718" s="1">
        <v>748</v>
      </c>
      <c r="S718" s="1">
        <v>755</v>
      </c>
      <c r="T718" s="1">
        <v>757</v>
      </c>
      <c r="U718" s="1">
        <v>754</v>
      </c>
      <c r="V718" s="1">
        <v>739</v>
      </c>
      <c r="W718" s="1">
        <v>727</v>
      </c>
      <c r="X718" s="1">
        <v>711</v>
      </c>
      <c r="Y718" s="1">
        <v>694</v>
      </c>
      <c r="Z718">
        <v>683</v>
      </c>
    </row>
    <row r="719" spans="1:26" x14ac:dyDescent="0.3">
      <c r="A719" t="s">
        <v>64</v>
      </c>
      <c r="B719" s="1">
        <v>32011</v>
      </c>
      <c r="C719" s="1" t="str">
        <f>VLOOKUP($B719,'NIS NAAM GEMEENTE'!$A$2:$B$319, 2, FALSE)</f>
        <v>Kortemark</v>
      </c>
      <c r="D719" s="1">
        <v>1089.99</v>
      </c>
      <c r="E719" s="1">
        <v>1144.7</v>
      </c>
      <c r="F719" s="1">
        <v>1144.83</v>
      </c>
      <c r="G719" s="1">
        <v>1141.3699999999999</v>
      </c>
      <c r="H719" s="1">
        <v>1185.8600000000001</v>
      </c>
      <c r="I719" s="1">
        <v>1208.48</v>
      </c>
      <c r="J719" s="1">
        <v>1239.67</v>
      </c>
      <c r="K719" s="1">
        <v>1239.45</v>
      </c>
      <c r="L719" s="1">
        <v>1270.56</v>
      </c>
      <c r="M719" s="1">
        <v>1243.75</v>
      </c>
      <c r="N719" s="1">
        <v>1262.05</v>
      </c>
      <c r="O719" s="1">
        <v>1256.4894320987655</v>
      </c>
      <c r="P719" s="1">
        <v>1258.0892839506173</v>
      </c>
      <c r="Q719" s="1">
        <v>1269.2226666666666</v>
      </c>
      <c r="R719" s="1">
        <v>1254.6220740740741</v>
      </c>
      <c r="S719" s="1">
        <v>1233.2875061728396</v>
      </c>
      <c r="T719" s="1">
        <v>1220.5535308641975</v>
      </c>
      <c r="U719" s="1">
        <v>1216.4201481481482</v>
      </c>
      <c r="V719" s="1">
        <v>1198.02</v>
      </c>
      <c r="W719" s="1">
        <v>1190.5535308641975</v>
      </c>
      <c r="X719" s="1">
        <v>1174.5535308641975</v>
      </c>
      <c r="Y719" s="1">
        <v>1156.4201481481482</v>
      </c>
      <c r="Z719" s="1">
        <v>1145.4201481481482</v>
      </c>
    </row>
    <row r="720" spans="1:26" x14ac:dyDescent="0.3">
      <c r="A720" t="s">
        <v>65</v>
      </c>
      <c r="B720">
        <v>32011</v>
      </c>
      <c r="C720" s="1" t="str">
        <f>VLOOKUP($B720,'NIS NAAM GEMEENTE'!$A$2:$B$319, 2, FALSE)</f>
        <v>Kortemark</v>
      </c>
      <c r="D720" s="1">
        <v>1539</v>
      </c>
      <c r="E720" s="1">
        <v>1539</v>
      </c>
      <c r="F720" s="1">
        <v>1539</v>
      </c>
      <c r="G720" s="1">
        <v>1539</v>
      </c>
      <c r="H720" s="1">
        <v>1539</v>
      </c>
      <c r="I720" s="1">
        <v>1539</v>
      </c>
      <c r="J720" s="1">
        <v>1539</v>
      </c>
      <c r="K720" s="1">
        <v>1539</v>
      </c>
      <c r="L720" s="1">
        <v>1539</v>
      </c>
      <c r="M720" s="1">
        <v>1539</v>
      </c>
      <c r="N720" s="1">
        <v>1539</v>
      </c>
      <c r="O720" s="1">
        <v>1539</v>
      </c>
      <c r="P720" s="1">
        <v>1539</v>
      </c>
      <c r="Q720" s="1">
        <v>1539</v>
      </c>
      <c r="R720" s="1">
        <v>1539</v>
      </c>
      <c r="S720" s="1">
        <v>1539</v>
      </c>
      <c r="T720" s="1">
        <v>1539</v>
      </c>
      <c r="U720" s="1">
        <v>1539</v>
      </c>
      <c r="V720" s="1">
        <v>1539</v>
      </c>
      <c r="W720" s="1">
        <v>1539</v>
      </c>
      <c r="X720" s="1">
        <v>1539</v>
      </c>
      <c r="Y720" s="1">
        <v>1539</v>
      </c>
      <c r="Z720" s="1">
        <v>1539</v>
      </c>
    </row>
    <row r="721" spans="1:26" x14ac:dyDescent="0.3">
      <c r="A721" t="s">
        <v>66</v>
      </c>
      <c r="B721">
        <v>32011</v>
      </c>
      <c r="C721" s="1" t="str">
        <f>VLOOKUP($B721,'NIS NAAM GEMEENTE'!$A$2:$B$319, 2, FALSE)</f>
        <v>Kortemark</v>
      </c>
      <c r="D721" s="1">
        <v>1308.1500000000001</v>
      </c>
      <c r="E721" s="1">
        <v>1308.1500000000001</v>
      </c>
      <c r="F721" s="1">
        <v>1308.1500000000001</v>
      </c>
      <c r="G721" s="1">
        <v>1308.1500000000001</v>
      </c>
      <c r="H721" s="1">
        <v>1308.1500000000001</v>
      </c>
      <c r="I721" s="1">
        <v>1308.1500000000001</v>
      </c>
      <c r="J721" s="1">
        <v>1308.1500000000001</v>
      </c>
      <c r="K721" s="1">
        <v>1308.1500000000001</v>
      </c>
      <c r="L721" s="1">
        <v>1308.1500000000001</v>
      </c>
      <c r="M721" s="1">
        <v>1308.1500000000001</v>
      </c>
      <c r="N721" s="1">
        <v>1308.1500000000001</v>
      </c>
      <c r="O721" s="1">
        <v>1308.1500000000001</v>
      </c>
      <c r="P721" s="1">
        <v>1308.1500000000001</v>
      </c>
      <c r="Q721" s="1">
        <v>1308.1500000000001</v>
      </c>
      <c r="R721" s="1">
        <v>1308.1500000000001</v>
      </c>
      <c r="S721" s="1">
        <v>1308.1500000000001</v>
      </c>
      <c r="T721" s="1">
        <v>1308.1500000000001</v>
      </c>
      <c r="U721" s="1">
        <v>1308.1500000000001</v>
      </c>
      <c r="V721" s="1">
        <v>1308.1500000000001</v>
      </c>
      <c r="W721" s="1">
        <v>1308.1500000000001</v>
      </c>
      <c r="X721" s="1">
        <v>1308.1500000000001</v>
      </c>
      <c r="Y721" s="1">
        <v>1308.1500000000001</v>
      </c>
      <c r="Z721" s="1">
        <v>1308.1500000000001</v>
      </c>
    </row>
    <row r="722" spans="1:26" x14ac:dyDescent="0.3">
      <c r="A722" t="s">
        <v>62</v>
      </c>
      <c r="B722" s="1">
        <v>24054</v>
      </c>
      <c r="C722" s="1" t="str">
        <f>VLOOKUP($B722,'NIS NAAM GEMEENTE'!$A$2:$B$319, 2, FALSE)</f>
        <v>Kortenaken</v>
      </c>
      <c r="D722" s="1">
        <v>290.55</v>
      </c>
      <c r="E722" s="1">
        <v>308.5</v>
      </c>
      <c r="F722" s="1">
        <v>300.47000000000003</v>
      </c>
      <c r="G722" s="1">
        <v>289.66000000000003</v>
      </c>
      <c r="H722" s="1">
        <v>307.42</v>
      </c>
      <c r="I722" s="1">
        <v>282.74</v>
      </c>
      <c r="J722" s="1">
        <v>295.23</v>
      </c>
      <c r="K722" s="1">
        <v>288.63</v>
      </c>
      <c r="L722" s="1">
        <v>252.36</v>
      </c>
      <c r="M722" s="1">
        <v>266.12</v>
      </c>
      <c r="N722" s="1">
        <v>229.25</v>
      </c>
      <c r="O722" s="1">
        <v>235.20471428571429</v>
      </c>
      <c r="P722" s="1">
        <v>243.00771428571429</v>
      </c>
      <c r="Q722" s="1">
        <v>236.31942857142857</v>
      </c>
      <c r="R722" s="1">
        <v>238.54885714285714</v>
      </c>
      <c r="S722" s="1">
        <v>245.23714285714286</v>
      </c>
      <c r="T722" s="1">
        <v>236.31942857142857</v>
      </c>
      <c r="U722" s="1">
        <v>238.54885714285714</v>
      </c>
      <c r="V722" s="1">
        <v>234.09</v>
      </c>
      <c r="W722" s="1">
        <v>232.97528571428572</v>
      </c>
      <c r="X722" s="1">
        <v>234.09</v>
      </c>
      <c r="Y722" s="1">
        <v>237.43414285714286</v>
      </c>
      <c r="Z722" s="1">
        <v>238.54885714285714</v>
      </c>
    </row>
    <row r="723" spans="1:26" x14ac:dyDescent="0.3">
      <c r="A723" t="s">
        <v>63</v>
      </c>
      <c r="B723" s="1">
        <v>24054</v>
      </c>
      <c r="C723" s="1" t="str">
        <f>VLOOKUP($B723,'NIS NAAM GEMEENTE'!$A$2:$B$319, 2, FALSE)</f>
        <v>Kortenaken</v>
      </c>
      <c r="D723" s="1">
        <v>338</v>
      </c>
      <c r="E723" s="1">
        <v>339</v>
      </c>
      <c r="F723" s="1">
        <v>341</v>
      </c>
      <c r="G723" s="1">
        <v>363</v>
      </c>
      <c r="H723" s="1">
        <v>343</v>
      </c>
      <c r="I723" s="1">
        <v>355</v>
      </c>
      <c r="J723" s="1">
        <v>373</v>
      </c>
      <c r="K723" s="1">
        <v>369</v>
      </c>
      <c r="L723" s="1">
        <v>389</v>
      </c>
      <c r="M723" s="1">
        <v>384</v>
      </c>
      <c r="N723" s="1">
        <v>383</v>
      </c>
      <c r="O723" s="1">
        <v>360</v>
      </c>
      <c r="P723" s="1">
        <v>353</v>
      </c>
      <c r="Q723" s="1">
        <v>354</v>
      </c>
      <c r="R723" s="1">
        <v>342</v>
      </c>
      <c r="S723" s="1">
        <v>330</v>
      </c>
      <c r="T723" s="1">
        <v>325</v>
      </c>
      <c r="U723" s="1">
        <v>325</v>
      </c>
      <c r="V723" s="1">
        <v>329</v>
      </c>
      <c r="W723" s="1">
        <v>323</v>
      </c>
      <c r="X723" s="1">
        <v>324</v>
      </c>
      <c r="Y723" s="1">
        <v>327</v>
      </c>
      <c r="Z723">
        <v>319</v>
      </c>
    </row>
    <row r="724" spans="1:26" x14ac:dyDescent="0.3">
      <c r="A724" t="s">
        <v>64</v>
      </c>
      <c r="B724" s="1">
        <v>24054</v>
      </c>
      <c r="C724" s="1" t="str">
        <f>VLOOKUP($B724,'NIS NAAM GEMEENTE'!$A$2:$B$319, 2, FALSE)</f>
        <v>Kortenaken</v>
      </c>
      <c r="D724" s="1">
        <v>628.54999999999995</v>
      </c>
      <c r="E724" s="1">
        <v>647.5</v>
      </c>
      <c r="F724" s="1">
        <v>641.47</v>
      </c>
      <c r="G724" s="1">
        <v>652.66000000000008</v>
      </c>
      <c r="H724" s="1">
        <v>650.42000000000007</v>
      </c>
      <c r="I724" s="1">
        <v>637.74</v>
      </c>
      <c r="J724" s="1">
        <v>668.23</v>
      </c>
      <c r="K724" s="1">
        <v>657.63</v>
      </c>
      <c r="L724" s="1">
        <v>641.36</v>
      </c>
      <c r="M724" s="1">
        <v>650.12</v>
      </c>
      <c r="N724" s="1">
        <v>612.25</v>
      </c>
      <c r="O724" s="1">
        <v>595.20471428571432</v>
      </c>
      <c r="P724" s="1">
        <v>596.00771428571431</v>
      </c>
      <c r="Q724" s="1">
        <v>590.3194285714286</v>
      </c>
      <c r="R724" s="1">
        <v>580.54885714285717</v>
      </c>
      <c r="S724" s="1">
        <v>575.23714285714289</v>
      </c>
      <c r="T724" s="1">
        <v>561.3194285714286</v>
      </c>
      <c r="U724" s="1">
        <v>563.54885714285717</v>
      </c>
      <c r="V724" s="1">
        <v>563.09</v>
      </c>
      <c r="W724" s="1">
        <v>555.97528571428575</v>
      </c>
      <c r="X724" s="1">
        <v>558.09</v>
      </c>
      <c r="Y724" s="1">
        <v>564.43414285714289</v>
      </c>
      <c r="Z724" s="1">
        <v>557.54885714285717</v>
      </c>
    </row>
    <row r="725" spans="1:26" x14ac:dyDescent="0.3">
      <c r="A725" t="s">
        <v>65</v>
      </c>
      <c r="B725">
        <v>24054</v>
      </c>
      <c r="C725" s="1" t="str">
        <f>VLOOKUP($B725,'NIS NAAM GEMEENTE'!$A$2:$B$319, 2, FALSE)</f>
        <v>Kortenaken</v>
      </c>
      <c r="D725" s="1">
        <v>861</v>
      </c>
      <c r="E725" s="1">
        <v>861</v>
      </c>
      <c r="F725" s="1">
        <v>861</v>
      </c>
      <c r="G725" s="1">
        <v>861</v>
      </c>
      <c r="H725" s="1">
        <v>861</v>
      </c>
      <c r="I725" s="1">
        <v>861</v>
      </c>
      <c r="J725" s="1">
        <v>861</v>
      </c>
      <c r="K725" s="1">
        <v>861</v>
      </c>
      <c r="L725" s="1">
        <v>861</v>
      </c>
      <c r="M725" s="1">
        <v>861</v>
      </c>
      <c r="N725" s="1">
        <v>861</v>
      </c>
      <c r="O725" s="1">
        <v>861</v>
      </c>
      <c r="P725" s="1">
        <v>861</v>
      </c>
      <c r="Q725" s="1">
        <v>861</v>
      </c>
      <c r="R725" s="1">
        <v>861</v>
      </c>
      <c r="S725" s="1">
        <v>861</v>
      </c>
      <c r="T725" s="1">
        <v>861</v>
      </c>
      <c r="U725" s="1">
        <v>861</v>
      </c>
      <c r="V725" s="1">
        <v>861</v>
      </c>
      <c r="W725" s="1">
        <v>861</v>
      </c>
      <c r="X725" s="1">
        <v>861</v>
      </c>
      <c r="Y725" s="1">
        <v>861</v>
      </c>
      <c r="Z725" s="1">
        <v>861</v>
      </c>
    </row>
    <row r="726" spans="1:26" x14ac:dyDescent="0.3">
      <c r="A726" t="s">
        <v>66</v>
      </c>
      <c r="B726">
        <v>24054</v>
      </c>
      <c r="C726" s="1" t="str">
        <f>VLOOKUP($B726,'NIS NAAM GEMEENTE'!$A$2:$B$319, 2, FALSE)</f>
        <v>Kortenaken</v>
      </c>
      <c r="D726" s="1">
        <v>731.84999999999991</v>
      </c>
      <c r="E726" s="1">
        <v>731.84999999999991</v>
      </c>
      <c r="F726" s="1">
        <v>731.84999999999991</v>
      </c>
      <c r="G726" s="1">
        <v>731.84999999999991</v>
      </c>
      <c r="H726" s="1">
        <v>731.84999999999991</v>
      </c>
      <c r="I726" s="1">
        <v>731.84999999999991</v>
      </c>
      <c r="J726" s="1">
        <v>731.84999999999991</v>
      </c>
      <c r="K726" s="1">
        <v>731.84999999999991</v>
      </c>
      <c r="L726" s="1">
        <v>731.84999999999991</v>
      </c>
      <c r="M726" s="1">
        <v>731.84999999999991</v>
      </c>
      <c r="N726" s="1">
        <v>731.84999999999991</v>
      </c>
      <c r="O726" s="1">
        <v>731.84999999999991</v>
      </c>
      <c r="P726" s="1">
        <v>731.84999999999991</v>
      </c>
      <c r="Q726" s="1">
        <v>731.84999999999991</v>
      </c>
      <c r="R726" s="1">
        <v>731.84999999999991</v>
      </c>
      <c r="S726" s="1">
        <v>731.84999999999991</v>
      </c>
      <c r="T726" s="1">
        <v>731.84999999999991</v>
      </c>
      <c r="U726" s="1">
        <v>731.84999999999991</v>
      </c>
      <c r="V726" s="1">
        <v>731.84999999999991</v>
      </c>
      <c r="W726" s="1">
        <v>731.84999999999991</v>
      </c>
      <c r="X726" s="1">
        <v>731.84999999999991</v>
      </c>
      <c r="Y726" s="1">
        <v>731.84999999999991</v>
      </c>
      <c r="Z726" s="1">
        <v>731.84999999999991</v>
      </c>
    </row>
    <row r="727" spans="1:26" x14ac:dyDescent="0.3">
      <c r="A727" t="s">
        <v>62</v>
      </c>
      <c r="B727" s="1">
        <v>24055</v>
      </c>
      <c r="C727" s="1" t="str">
        <f>VLOOKUP($B727,'NIS NAAM GEMEENTE'!$A$2:$B$319, 2, FALSE)</f>
        <v>Kortenberg</v>
      </c>
      <c r="D727" s="1">
        <v>842.28</v>
      </c>
      <c r="E727" s="1">
        <v>817.49</v>
      </c>
      <c r="F727" s="1">
        <v>853.06</v>
      </c>
      <c r="G727" s="1">
        <v>810.92</v>
      </c>
      <c r="H727" s="1">
        <v>809.22</v>
      </c>
      <c r="I727" s="1">
        <v>800.56999999999994</v>
      </c>
      <c r="J727" s="1">
        <v>823.95</v>
      </c>
      <c r="K727" s="1">
        <v>851.87</v>
      </c>
      <c r="L727" s="1">
        <v>862.14</v>
      </c>
      <c r="M727" s="1">
        <v>823.56999999999994</v>
      </c>
      <c r="N727" s="1">
        <v>817.14</v>
      </c>
      <c r="O727" s="1">
        <v>832.10400000000004</v>
      </c>
      <c r="P727" s="1">
        <v>845.57936842105266</v>
      </c>
      <c r="Q727" s="1">
        <v>852.31705263157892</v>
      </c>
      <c r="R727" s="1">
        <v>845.57936842105266</v>
      </c>
      <c r="S727" s="1">
        <v>821.99747368421049</v>
      </c>
      <c r="T727" s="1">
        <v>814.13684210526321</v>
      </c>
      <c r="U727" s="1">
        <v>836.59578947368425</v>
      </c>
      <c r="V727" s="1">
        <v>853.44</v>
      </c>
      <c r="W727" s="1">
        <v>872.53010526315791</v>
      </c>
      <c r="X727" s="1">
        <v>888.25136842105258</v>
      </c>
      <c r="Y727" s="1">
        <v>892.7431578947369</v>
      </c>
      <c r="Z727" s="1">
        <v>888.25136842105258</v>
      </c>
    </row>
    <row r="728" spans="1:26" x14ac:dyDescent="0.3">
      <c r="A728" t="s">
        <v>63</v>
      </c>
      <c r="B728" s="1">
        <v>24055</v>
      </c>
      <c r="C728" s="1" t="str">
        <f>VLOOKUP($B728,'NIS NAAM GEMEENTE'!$A$2:$B$319, 2, FALSE)</f>
        <v>Kortenberg</v>
      </c>
      <c r="D728" s="1">
        <v>1109</v>
      </c>
      <c r="E728" s="1">
        <v>1156</v>
      </c>
      <c r="F728" s="1">
        <v>1186</v>
      </c>
      <c r="G728" s="1">
        <v>1179</v>
      </c>
      <c r="H728" s="1">
        <v>1218</v>
      </c>
      <c r="I728" s="1">
        <v>1226</v>
      </c>
      <c r="J728" s="1">
        <v>1220</v>
      </c>
      <c r="K728" s="1">
        <v>1226</v>
      </c>
      <c r="L728" s="1">
        <v>1242</v>
      </c>
      <c r="M728" s="1">
        <v>1256</v>
      </c>
      <c r="N728" s="1">
        <v>1269</v>
      </c>
      <c r="O728" s="1">
        <v>1252</v>
      </c>
      <c r="P728" s="1">
        <v>1258</v>
      </c>
      <c r="Q728" s="1">
        <v>1257</v>
      </c>
      <c r="R728" s="1">
        <v>1259</v>
      </c>
      <c r="S728" s="1">
        <v>1268</v>
      </c>
      <c r="T728" s="1">
        <v>1264</v>
      </c>
      <c r="U728" s="1">
        <v>1249</v>
      </c>
      <c r="V728" s="1">
        <v>1248</v>
      </c>
      <c r="W728" s="1">
        <v>1257</v>
      </c>
      <c r="X728" s="1">
        <v>1255</v>
      </c>
      <c r="Y728" s="1">
        <v>1243</v>
      </c>
      <c r="Z728">
        <v>1253</v>
      </c>
    </row>
    <row r="729" spans="1:26" x14ac:dyDescent="0.3">
      <c r="A729" t="s">
        <v>64</v>
      </c>
      <c r="B729" s="1">
        <v>24055</v>
      </c>
      <c r="C729" s="1" t="str">
        <f>VLOOKUP($B729,'NIS NAAM GEMEENTE'!$A$2:$B$319, 2, FALSE)</f>
        <v>Kortenberg</v>
      </c>
      <c r="D729" s="1">
        <v>1951.28</v>
      </c>
      <c r="E729" s="1">
        <v>1973.49</v>
      </c>
      <c r="F729" s="1">
        <v>2039.06</v>
      </c>
      <c r="G729" s="1">
        <v>1989.92</v>
      </c>
      <c r="H729" s="1">
        <v>2027.22</v>
      </c>
      <c r="I729" s="1">
        <v>2026.57</v>
      </c>
      <c r="J729" s="1">
        <v>2043.95</v>
      </c>
      <c r="K729" s="1">
        <v>2077.87</v>
      </c>
      <c r="L729" s="1">
        <v>2104.14</v>
      </c>
      <c r="M729" s="1">
        <v>2079.5699999999997</v>
      </c>
      <c r="N729" s="1">
        <v>2086.14</v>
      </c>
      <c r="O729" s="1">
        <v>2084.1040000000003</v>
      </c>
      <c r="P729" s="1">
        <v>2103.5793684210525</v>
      </c>
      <c r="Q729" s="1">
        <v>2109.3170526315789</v>
      </c>
      <c r="R729" s="1">
        <v>2104.5793684210525</v>
      </c>
      <c r="S729" s="1">
        <v>2089.9974736842105</v>
      </c>
      <c r="T729" s="1">
        <v>2078.136842105263</v>
      </c>
      <c r="U729" s="1">
        <v>2085.5957894736844</v>
      </c>
      <c r="V729" s="1">
        <v>2101.44</v>
      </c>
      <c r="W729" s="1">
        <v>2129.530105263158</v>
      </c>
      <c r="X729" s="1">
        <v>2143.2513684210526</v>
      </c>
      <c r="Y729" s="1">
        <v>2135.7431578947371</v>
      </c>
      <c r="Z729" s="1">
        <v>2141.2513684210526</v>
      </c>
    </row>
    <row r="730" spans="1:26" x14ac:dyDescent="0.3">
      <c r="A730" t="s">
        <v>65</v>
      </c>
      <c r="B730">
        <v>24055</v>
      </c>
      <c r="C730" s="1" t="str">
        <f>VLOOKUP($B730,'NIS NAAM GEMEENTE'!$A$2:$B$319, 2, FALSE)</f>
        <v>Kortenberg</v>
      </c>
      <c r="D730" s="1">
        <v>2168</v>
      </c>
      <c r="E730" s="1">
        <v>2168</v>
      </c>
      <c r="F730" s="1">
        <v>2168</v>
      </c>
      <c r="G730" s="1">
        <v>2168</v>
      </c>
      <c r="H730" s="1">
        <v>2168</v>
      </c>
      <c r="I730" s="1">
        <v>2168</v>
      </c>
      <c r="J730" s="1">
        <v>2168</v>
      </c>
      <c r="K730" s="1">
        <v>2168</v>
      </c>
      <c r="L730" s="1">
        <v>2168</v>
      </c>
      <c r="M730" s="1">
        <v>2168</v>
      </c>
      <c r="N730" s="1">
        <v>2168</v>
      </c>
      <c r="O730" s="1">
        <v>2168</v>
      </c>
      <c r="P730" s="1">
        <v>2168</v>
      </c>
      <c r="Q730" s="1">
        <v>2168</v>
      </c>
      <c r="R730" s="1">
        <v>2168</v>
      </c>
      <c r="S730" s="1">
        <v>2168</v>
      </c>
      <c r="T730" s="1">
        <v>2168</v>
      </c>
      <c r="U730" s="1">
        <v>2168</v>
      </c>
      <c r="V730" s="1">
        <v>2168</v>
      </c>
      <c r="W730" s="1">
        <v>2168</v>
      </c>
      <c r="X730" s="1">
        <v>2168</v>
      </c>
      <c r="Y730" s="1">
        <v>2168</v>
      </c>
      <c r="Z730" s="1">
        <v>2168</v>
      </c>
    </row>
    <row r="731" spans="1:26" x14ac:dyDescent="0.3">
      <c r="A731" t="s">
        <v>66</v>
      </c>
      <c r="B731">
        <v>24055</v>
      </c>
      <c r="C731" s="1" t="str">
        <f>VLOOKUP($B731,'NIS NAAM GEMEENTE'!$A$2:$B$319, 2, FALSE)</f>
        <v>Kortenberg</v>
      </c>
      <c r="D731" s="1">
        <v>1842.7999999999997</v>
      </c>
      <c r="E731" s="1">
        <v>1842.7999999999997</v>
      </c>
      <c r="F731" s="1">
        <v>1842.7999999999997</v>
      </c>
      <c r="G731" s="1">
        <v>1842.7999999999997</v>
      </c>
      <c r="H731" s="1">
        <v>1842.7999999999997</v>
      </c>
      <c r="I731" s="1">
        <v>1842.7999999999997</v>
      </c>
      <c r="J731" s="1">
        <v>1842.7999999999997</v>
      </c>
      <c r="K731" s="1">
        <v>1842.7999999999997</v>
      </c>
      <c r="L731" s="1">
        <v>1842.7999999999997</v>
      </c>
      <c r="M731" s="1">
        <v>1842.7999999999997</v>
      </c>
      <c r="N731" s="1">
        <v>1842.7999999999997</v>
      </c>
      <c r="O731" s="1">
        <v>1842.7999999999997</v>
      </c>
      <c r="P731" s="1">
        <v>1842.7999999999997</v>
      </c>
      <c r="Q731" s="1">
        <v>1842.7999999999997</v>
      </c>
      <c r="R731" s="1">
        <v>1842.7999999999997</v>
      </c>
      <c r="S731" s="1">
        <v>1842.7999999999997</v>
      </c>
      <c r="T731" s="1">
        <v>1842.7999999999997</v>
      </c>
      <c r="U731" s="1">
        <v>1842.7999999999997</v>
      </c>
      <c r="V731" s="1">
        <v>1842.7999999999997</v>
      </c>
      <c r="W731" s="1">
        <v>1842.7999999999997</v>
      </c>
      <c r="X731" s="1">
        <v>1842.7999999999997</v>
      </c>
      <c r="Y731" s="1">
        <v>1842.7999999999997</v>
      </c>
      <c r="Z731" s="1">
        <v>1842.7999999999997</v>
      </c>
    </row>
    <row r="732" spans="1:26" x14ac:dyDescent="0.3">
      <c r="A732" t="s">
        <v>62</v>
      </c>
      <c r="B732" s="1">
        <v>73040</v>
      </c>
      <c r="C732" s="1" t="str">
        <f>VLOOKUP($B732,'NIS NAAM GEMEENTE'!$A$2:$B$319, 2, FALSE)</f>
        <v>Kortessem</v>
      </c>
      <c r="D732" s="1">
        <v>257.39</v>
      </c>
      <c r="E732" s="1">
        <v>273.93</v>
      </c>
      <c r="F732" s="1">
        <v>294.85000000000002</v>
      </c>
      <c r="G732" s="1">
        <v>301.01</v>
      </c>
      <c r="H732" s="1">
        <v>317.69</v>
      </c>
      <c r="I732" s="1">
        <v>313.2</v>
      </c>
      <c r="J732" s="1">
        <v>310.31</v>
      </c>
      <c r="K732" s="1">
        <v>326.85000000000002</v>
      </c>
      <c r="L732" s="1">
        <v>307.58</v>
      </c>
      <c r="M732" s="1">
        <v>282.74</v>
      </c>
      <c r="N732" s="1">
        <v>318.61</v>
      </c>
      <c r="O732" s="1">
        <v>310.73146853146852</v>
      </c>
      <c r="P732" s="1">
        <v>311.84122377622379</v>
      </c>
      <c r="Q732" s="1">
        <v>314.06073426573425</v>
      </c>
      <c r="R732" s="1">
        <v>310.73146853146852</v>
      </c>
      <c r="S732" s="1">
        <v>321.82902097902098</v>
      </c>
      <c r="T732" s="1">
        <v>328.48755244755245</v>
      </c>
      <c r="U732" s="1">
        <v>322.93877622377624</v>
      </c>
      <c r="V732" s="1">
        <v>317.39</v>
      </c>
      <c r="W732" s="1">
        <v>308.51195804195805</v>
      </c>
      <c r="X732" s="1">
        <v>309.62171328671332</v>
      </c>
      <c r="Y732" s="1">
        <v>318.49975524475525</v>
      </c>
      <c r="Z732" s="1">
        <v>325.15828671328671</v>
      </c>
    </row>
    <row r="733" spans="1:26" x14ac:dyDescent="0.3">
      <c r="A733" t="s">
        <v>63</v>
      </c>
      <c r="B733" s="1">
        <v>73040</v>
      </c>
      <c r="C733" s="1" t="str">
        <f>VLOOKUP($B733,'NIS NAAM GEMEENTE'!$A$2:$B$319, 2, FALSE)</f>
        <v>Kortessem</v>
      </c>
      <c r="D733" s="1">
        <v>343</v>
      </c>
      <c r="E733" s="1">
        <v>338</v>
      </c>
      <c r="F733" s="1">
        <v>330</v>
      </c>
      <c r="G733" s="1">
        <v>333</v>
      </c>
      <c r="H733" s="1">
        <v>346</v>
      </c>
      <c r="I733" s="1">
        <v>367</v>
      </c>
      <c r="J733" s="1">
        <v>399</v>
      </c>
      <c r="K733" s="1">
        <v>409</v>
      </c>
      <c r="L733" s="1">
        <v>431</v>
      </c>
      <c r="M733" s="1">
        <v>442</v>
      </c>
      <c r="N733" s="1">
        <v>432</v>
      </c>
      <c r="O733" s="1">
        <v>423</v>
      </c>
      <c r="P733" s="1">
        <v>411</v>
      </c>
      <c r="Q733" s="1">
        <v>404</v>
      </c>
      <c r="R733" s="1">
        <v>402</v>
      </c>
      <c r="S733" s="1">
        <v>397</v>
      </c>
      <c r="T733" s="1">
        <v>390</v>
      </c>
      <c r="U733" s="1">
        <v>394</v>
      </c>
      <c r="V733" s="1">
        <v>403</v>
      </c>
      <c r="W733" s="1">
        <v>407</v>
      </c>
      <c r="X733" s="1">
        <v>403</v>
      </c>
      <c r="Y733" s="1">
        <v>404</v>
      </c>
      <c r="Z733">
        <v>403</v>
      </c>
    </row>
    <row r="734" spans="1:26" x14ac:dyDescent="0.3">
      <c r="A734" t="s">
        <v>64</v>
      </c>
      <c r="B734" s="1">
        <v>73040</v>
      </c>
      <c r="C734" s="1" t="str">
        <f>VLOOKUP($B734,'NIS NAAM GEMEENTE'!$A$2:$B$319, 2, FALSE)</f>
        <v>Kortessem</v>
      </c>
      <c r="D734" s="1">
        <v>600.39</v>
      </c>
      <c r="E734" s="1">
        <v>611.93000000000006</v>
      </c>
      <c r="F734" s="1">
        <v>624.85</v>
      </c>
      <c r="G734" s="1">
        <v>634.01</v>
      </c>
      <c r="H734" s="1">
        <v>663.69</v>
      </c>
      <c r="I734" s="1">
        <v>680.2</v>
      </c>
      <c r="J734" s="1">
        <v>709.31</v>
      </c>
      <c r="K734" s="1">
        <v>735.85</v>
      </c>
      <c r="L734" s="1">
        <v>738.57999999999993</v>
      </c>
      <c r="M734" s="1">
        <v>724.74</v>
      </c>
      <c r="N734" s="1">
        <v>750.61</v>
      </c>
      <c r="O734" s="1">
        <v>733.73146853146852</v>
      </c>
      <c r="P734" s="1">
        <v>722.84122377622384</v>
      </c>
      <c r="Q734" s="1">
        <v>718.06073426573425</v>
      </c>
      <c r="R734" s="1">
        <v>712.73146853146852</v>
      </c>
      <c r="S734" s="1">
        <v>718.82902097902092</v>
      </c>
      <c r="T734" s="1">
        <v>718.48755244755239</v>
      </c>
      <c r="U734" s="1">
        <v>716.93877622377624</v>
      </c>
      <c r="V734" s="1">
        <v>720.39</v>
      </c>
      <c r="W734" s="1">
        <v>715.511958041958</v>
      </c>
      <c r="X734" s="1">
        <v>712.62171328671332</v>
      </c>
      <c r="Y734" s="1">
        <v>722.49975524475531</v>
      </c>
      <c r="Z734" s="1">
        <v>728.15828671328677</v>
      </c>
    </row>
    <row r="735" spans="1:26" x14ac:dyDescent="0.3">
      <c r="A735" t="s">
        <v>65</v>
      </c>
      <c r="B735">
        <v>73040</v>
      </c>
      <c r="C735" s="1" t="str">
        <f>VLOOKUP($B735,'NIS NAAM GEMEENTE'!$A$2:$B$319, 2, FALSE)</f>
        <v>Kortessem</v>
      </c>
      <c r="D735" s="1">
        <v>920</v>
      </c>
      <c r="E735" s="1">
        <v>920</v>
      </c>
      <c r="F735" s="1">
        <v>920</v>
      </c>
      <c r="G735" s="1">
        <v>920</v>
      </c>
      <c r="H735" s="1">
        <v>920</v>
      </c>
      <c r="I735" s="1">
        <v>920</v>
      </c>
      <c r="J735" s="1">
        <v>920</v>
      </c>
      <c r="K735" s="1">
        <v>920</v>
      </c>
      <c r="L735" s="1">
        <v>920</v>
      </c>
      <c r="M735" s="1">
        <v>920</v>
      </c>
      <c r="N735" s="1">
        <v>920</v>
      </c>
      <c r="O735" s="1">
        <v>920</v>
      </c>
      <c r="P735" s="1">
        <v>920</v>
      </c>
      <c r="Q735" s="1">
        <v>920</v>
      </c>
      <c r="R735" s="1">
        <v>920</v>
      </c>
      <c r="S735" s="1">
        <v>920</v>
      </c>
      <c r="T735" s="1">
        <v>920</v>
      </c>
      <c r="U735" s="1">
        <v>920</v>
      </c>
      <c r="V735" s="1">
        <v>920</v>
      </c>
      <c r="W735" s="1">
        <v>920</v>
      </c>
      <c r="X735" s="1">
        <v>920</v>
      </c>
      <c r="Y735" s="1">
        <v>920</v>
      </c>
      <c r="Z735" s="1">
        <v>920</v>
      </c>
    </row>
    <row r="736" spans="1:26" x14ac:dyDescent="0.3">
      <c r="A736" t="s">
        <v>66</v>
      </c>
      <c r="B736">
        <v>73040</v>
      </c>
      <c r="C736" s="1" t="str">
        <f>VLOOKUP($B736,'NIS NAAM GEMEENTE'!$A$2:$B$319, 2, FALSE)</f>
        <v>Kortessem</v>
      </c>
      <c r="D736" s="1">
        <v>782</v>
      </c>
      <c r="E736" s="1">
        <v>782</v>
      </c>
      <c r="F736" s="1">
        <v>782</v>
      </c>
      <c r="G736" s="1">
        <v>782</v>
      </c>
      <c r="H736" s="1">
        <v>782</v>
      </c>
      <c r="I736" s="1">
        <v>782</v>
      </c>
      <c r="J736" s="1">
        <v>782</v>
      </c>
      <c r="K736" s="1">
        <v>782</v>
      </c>
      <c r="L736" s="1">
        <v>782</v>
      </c>
      <c r="M736" s="1">
        <v>782</v>
      </c>
      <c r="N736" s="1">
        <v>782</v>
      </c>
      <c r="O736" s="1">
        <v>782</v>
      </c>
      <c r="P736" s="1">
        <v>782</v>
      </c>
      <c r="Q736" s="1">
        <v>782</v>
      </c>
      <c r="R736" s="1">
        <v>782</v>
      </c>
      <c r="S736" s="1">
        <v>782</v>
      </c>
      <c r="T736" s="1">
        <v>782</v>
      </c>
      <c r="U736" s="1">
        <v>782</v>
      </c>
      <c r="V736" s="1">
        <v>782</v>
      </c>
      <c r="W736" s="1">
        <v>782</v>
      </c>
      <c r="X736" s="1">
        <v>782</v>
      </c>
      <c r="Y736" s="1">
        <v>782</v>
      </c>
      <c r="Z736" s="1">
        <v>782</v>
      </c>
    </row>
    <row r="737" spans="1:26" x14ac:dyDescent="0.3">
      <c r="A737" t="s">
        <v>62</v>
      </c>
      <c r="B737" s="1">
        <v>34022</v>
      </c>
      <c r="C737" s="1" t="str">
        <f>VLOOKUP($B737,'NIS NAAM GEMEENTE'!$A$2:$B$319, 2, FALSE)</f>
        <v>Kortrijk</v>
      </c>
      <c r="D737" s="1">
        <v>3462.14</v>
      </c>
      <c r="E737" s="1">
        <v>3544.0299999999997</v>
      </c>
      <c r="F737" s="1">
        <v>3623.44</v>
      </c>
      <c r="G737" s="1">
        <v>3652.57</v>
      </c>
      <c r="H737" s="1">
        <v>3695.25</v>
      </c>
      <c r="I737" s="1">
        <v>3700.36</v>
      </c>
      <c r="J737" s="1">
        <v>3693.06</v>
      </c>
      <c r="K737" s="1">
        <v>3663.41</v>
      </c>
      <c r="L737" s="1">
        <v>3693.79</v>
      </c>
      <c r="M737" s="1">
        <v>3623.02</v>
      </c>
      <c r="N737" s="1">
        <v>3653.84</v>
      </c>
      <c r="O737" s="1">
        <v>3682.0411178799877</v>
      </c>
      <c r="P737" s="1">
        <v>3628.6298233323178</v>
      </c>
      <c r="Q737" s="1">
        <v>3613.0515290892477</v>
      </c>
      <c r="R737" s="1">
        <v>3613.0515290892477</v>
      </c>
      <c r="S737" s="1">
        <v>3568.5421169661895</v>
      </c>
      <c r="T737" s="1">
        <v>3646.4335881815414</v>
      </c>
      <c r="U737" s="1">
        <v>3664.2373530307646</v>
      </c>
      <c r="V737" s="1">
        <v>3653.11</v>
      </c>
      <c r="W737" s="1">
        <v>3644.2081175753883</v>
      </c>
      <c r="X737" s="1">
        <v>3650.8845293938471</v>
      </c>
      <c r="Y737" s="1">
        <v>3677.590176667682</v>
      </c>
      <c r="Z737" s="1">
        <v>3699.8448827292109</v>
      </c>
    </row>
    <row r="738" spans="1:26" x14ac:dyDescent="0.3">
      <c r="A738" t="s">
        <v>63</v>
      </c>
      <c r="B738" s="1">
        <v>34022</v>
      </c>
      <c r="C738" s="1" t="str">
        <f>VLOOKUP($B738,'NIS NAAM GEMEENTE'!$A$2:$B$319, 2, FALSE)</f>
        <v>Kortrijk</v>
      </c>
      <c r="D738" s="1">
        <v>4733</v>
      </c>
      <c r="E738" s="1">
        <v>4690</v>
      </c>
      <c r="F738" s="1">
        <v>4761</v>
      </c>
      <c r="G738" s="1">
        <v>4788</v>
      </c>
      <c r="H738" s="1">
        <v>4861</v>
      </c>
      <c r="I738" s="1">
        <v>4987</v>
      </c>
      <c r="J738" s="1">
        <v>5166</v>
      </c>
      <c r="K738" s="1">
        <v>5266</v>
      </c>
      <c r="L738" s="1">
        <v>5371</v>
      </c>
      <c r="M738" s="1">
        <v>5432</v>
      </c>
      <c r="N738" s="1">
        <v>5500</v>
      </c>
      <c r="O738" s="1">
        <v>5542</v>
      </c>
      <c r="P738" s="1">
        <v>5574</v>
      </c>
      <c r="Q738" s="1">
        <v>5553</v>
      </c>
      <c r="R738" s="1">
        <v>5558</v>
      </c>
      <c r="S738" s="1">
        <v>5600</v>
      </c>
      <c r="T738" s="1">
        <v>5545</v>
      </c>
      <c r="U738" s="1">
        <v>5511</v>
      </c>
      <c r="V738" s="1">
        <v>5489</v>
      </c>
      <c r="W738" s="1">
        <v>5515</v>
      </c>
      <c r="X738" s="1">
        <v>5518</v>
      </c>
      <c r="Y738" s="1">
        <v>5469</v>
      </c>
      <c r="Z738">
        <v>5516</v>
      </c>
    </row>
    <row r="739" spans="1:26" x14ac:dyDescent="0.3">
      <c r="A739" t="s">
        <v>64</v>
      </c>
      <c r="B739" s="1">
        <v>34022</v>
      </c>
      <c r="C739" s="1" t="str">
        <f>VLOOKUP($B739,'NIS NAAM GEMEENTE'!$A$2:$B$319, 2, FALSE)</f>
        <v>Kortrijk</v>
      </c>
      <c r="D739" s="1">
        <v>8195.14</v>
      </c>
      <c r="E739" s="1">
        <v>8234.0299999999988</v>
      </c>
      <c r="F739" s="1">
        <v>8384.44</v>
      </c>
      <c r="G739" s="1">
        <v>8440.57</v>
      </c>
      <c r="H739" s="1">
        <v>8556.25</v>
      </c>
      <c r="I739" s="1">
        <v>8687.36</v>
      </c>
      <c r="J739" s="1">
        <v>8859.06</v>
      </c>
      <c r="K739" s="1">
        <v>8929.41</v>
      </c>
      <c r="L739" s="1">
        <v>9064.7900000000009</v>
      </c>
      <c r="M739" s="1">
        <v>9055.02</v>
      </c>
      <c r="N739" s="1">
        <v>9153.84</v>
      </c>
      <c r="O739" s="1">
        <v>9224.0411178799877</v>
      </c>
      <c r="P739" s="1">
        <v>9202.6298233323178</v>
      </c>
      <c r="Q739" s="1">
        <v>9166.0515290892472</v>
      </c>
      <c r="R739" s="1">
        <v>9171.0515290892472</v>
      </c>
      <c r="S739" s="1">
        <v>9168.5421169661895</v>
      </c>
      <c r="T739" s="1">
        <v>9191.4335881815423</v>
      </c>
      <c r="U739" s="1">
        <v>9175.237353030765</v>
      </c>
      <c r="V739" s="1">
        <v>9142.11</v>
      </c>
      <c r="W739" s="1">
        <v>9159.2081175753883</v>
      </c>
      <c r="X739" s="1">
        <v>9168.8845293938466</v>
      </c>
      <c r="Y739" s="1">
        <v>9146.5901766676816</v>
      </c>
      <c r="Z739" s="1">
        <v>9215.8448827292104</v>
      </c>
    </row>
    <row r="740" spans="1:26" x14ac:dyDescent="0.3">
      <c r="A740" t="s">
        <v>65</v>
      </c>
      <c r="B740">
        <v>34022</v>
      </c>
      <c r="C740" s="1" t="str">
        <f>VLOOKUP($B740,'NIS NAAM GEMEENTE'!$A$2:$B$319, 2, FALSE)</f>
        <v>Kortrijk</v>
      </c>
      <c r="D740" s="1">
        <v>10687.000000000002</v>
      </c>
      <c r="E740" s="1">
        <v>10687.000000000002</v>
      </c>
      <c r="F740" s="1">
        <v>10687.000000000002</v>
      </c>
      <c r="G740" s="1">
        <v>10687.000000000002</v>
      </c>
      <c r="H740" s="1">
        <v>10687.000000000002</v>
      </c>
      <c r="I740" s="1">
        <v>10687.000000000002</v>
      </c>
      <c r="J740" s="1">
        <v>10687.000000000002</v>
      </c>
      <c r="K740" s="1">
        <v>10687.000000000002</v>
      </c>
      <c r="L740" s="1">
        <v>10687.000000000002</v>
      </c>
      <c r="M740" s="1">
        <v>10687.000000000002</v>
      </c>
      <c r="N740" s="1">
        <v>10687.000000000002</v>
      </c>
      <c r="O740" s="1">
        <v>10687.000000000002</v>
      </c>
      <c r="P740" s="1">
        <v>10687.000000000002</v>
      </c>
      <c r="Q740" s="1">
        <v>10687.000000000002</v>
      </c>
      <c r="R740" s="1">
        <v>10687.000000000002</v>
      </c>
      <c r="S740" s="1">
        <v>10687.000000000002</v>
      </c>
      <c r="T740" s="1">
        <v>10687.000000000002</v>
      </c>
      <c r="U740" s="1">
        <v>10687.000000000002</v>
      </c>
      <c r="V740" s="1">
        <v>10687.000000000002</v>
      </c>
      <c r="W740" s="1">
        <v>10687.000000000002</v>
      </c>
      <c r="X740" s="1">
        <v>10687.000000000002</v>
      </c>
      <c r="Y740" s="1">
        <v>10687</v>
      </c>
      <c r="Z740" s="1">
        <v>10687</v>
      </c>
    </row>
    <row r="741" spans="1:26" x14ac:dyDescent="0.3">
      <c r="A741" t="s">
        <v>66</v>
      </c>
      <c r="B741">
        <v>34022</v>
      </c>
      <c r="C741" s="1" t="str">
        <f>VLOOKUP($B741,'NIS NAAM GEMEENTE'!$A$2:$B$319, 2, FALSE)</f>
        <v>Kortrijk</v>
      </c>
      <c r="D741" s="1">
        <v>9083.9500000000007</v>
      </c>
      <c r="E741" s="1">
        <v>9083.9500000000007</v>
      </c>
      <c r="F741" s="1">
        <v>9083.9500000000007</v>
      </c>
      <c r="G741" s="1">
        <v>9083.9500000000007</v>
      </c>
      <c r="H741" s="1">
        <v>9083.9500000000007</v>
      </c>
      <c r="I741" s="1">
        <v>9083.9500000000007</v>
      </c>
      <c r="J741" s="1">
        <v>9083.9500000000007</v>
      </c>
      <c r="K741" s="1">
        <v>9083.9500000000007</v>
      </c>
      <c r="L741" s="1">
        <v>9083.9500000000007</v>
      </c>
      <c r="M741" s="1">
        <v>9083.9500000000007</v>
      </c>
      <c r="N741" s="1">
        <v>9083.9500000000007</v>
      </c>
      <c r="O741" s="1">
        <v>9083.9500000000007</v>
      </c>
      <c r="P741" s="1">
        <v>9083.9500000000007</v>
      </c>
      <c r="Q741" s="1">
        <v>9083.9500000000007</v>
      </c>
      <c r="R741" s="1">
        <v>9083.9500000000007</v>
      </c>
      <c r="S741" s="1">
        <v>9083.9500000000007</v>
      </c>
      <c r="T741" s="1">
        <v>9083.9500000000007</v>
      </c>
      <c r="U741" s="1">
        <v>9083.9500000000007</v>
      </c>
      <c r="V741" s="1">
        <v>9083.9500000000007</v>
      </c>
      <c r="W741" s="1">
        <v>9083.9500000000007</v>
      </c>
      <c r="X741" s="1">
        <v>9083.9500000000007</v>
      </c>
      <c r="Y741" s="1">
        <v>9083.9500000000007</v>
      </c>
      <c r="Z741" s="1">
        <v>9083.9500000000007</v>
      </c>
    </row>
    <row r="742" spans="1:26" x14ac:dyDescent="0.3">
      <c r="A742" t="s">
        <v>62</v>
      </c>
      <c r="B742" s="1">
        <v>23099</v>
      </c>
      <c r="C742" s="1" t="str">
        <f>VLOOKUP($B742,'NIS NAAM GEMEENTE'!$A$2:$B$319, 2, FALSE)</f>
        <v>Kraainem</v>
      </c>
      <c r="D742" s="1">
        <v>300.23</v>
      </c>
      <c r="E742" s="1">
        <v>336.61</v>
      </c>
      <c r="F742" s="1">
        <v>369.15</v>
      </c>
      <c r="G742" s="1">
        <v>357.31</v>
      </c>
      <c r="H742" s="1">
        <v>348.85</v>
      </c>
      <c r="I742" s="1">
        <v>361.15</v>
      </c>
      <c r="J742" s="1">
        <v>338.77</v>
      </c>
      <c r="K742" s="1">
        <v>348.5</v>
      </c>
      <c r="L742" s="1">
        <v>367.69</v>
      </c>
      <c r="M742" s="1">
        <v>380.53</v>
      </c>
      <c r="N742" s="1">
        <v>348.58</v>
      </c>
      <c r="O742" s="1">
        <v>329.63189189189188</v>
      </c>
      <c r="P742" s="1">
        <v>308.32915057915056</v>
      </c>
      <c r="Q742" s="1">
        <v>287.02640926640925</v>
      </c>
      <c r="R742" s="1">
        <v>284.78401544401544</v>
      </c>
      <c r="S742" s="1">
        <v>284.78401544401544</v>
      </c>
      <c r="T742" s="1">
        <v>289.26880308880311</v>
      </c>
      <c r="U742" s="1">
        <v>291.51119691119692</v>
      </c>
      <c r="V742" s="1">
        <v>290.39</v>
      </c>
      <c r="W742" s="1">
        <v>290.39</v>
      </c>
      <c r="X742" s="1">
        <v>289.26880308880311</v>
      </c>
      <c r="Y742" s="1">
        <v>287.02640926640925</v>
      </c>
      <c r="Z742" s="1">
        <v>290.39</v>
      </c>
    </row>
    <row r="743" spans="1:26" x14ac:dyDescent="0.3">
      <c r="A743" t="s">
        <v>63</v>
      </c>
      <c r="B743" s="1">
        <v>23099</v>
      </c>
      <c r="C743" s="1" t="str">
        <f>VLOOKUP($B743,'NIS NAAM GEMEENTE'!$A$2:$B$319, 2, FALSE)</f>
        <v>Kraainem</v>
      </c>
      <c r="D743" s="1">
        <v>335</v>
      </c>
      <c r="E743" s="1">
        <v>368</v>
      </c>
      <c r="F743" s="1">
        <v>400</v>
      </c>
      <c r="G743" s="1">
        <v>398</v>
      </c>
      <c r="H743" s="1">
        <v>386</v>
      </c>
      <c r="I743" s="1">
        <v>409</v>
      </c>
      <c r="J743" s="1">
        <v>432</v>
      </c>
      <c r="K743" s="1">
        <v>451</v>
      </c>
      <c r="L743" s="1">
        <v>472</v>
      </c>
      <c r="M743" s="1">
        <v>489</v>
      </c>
      <c r="N743" s="1">
        <v>488</v>
      </c>
      <c r="O743" s="1">
        <v>487</v>
      </c>
      <c r="P743" s="1">
        <v>479</v>
      </c>
      <c r="Q743" s="1">
        <v>476</v>
      </c>
      <c r="R743" s="1">
        <v>462</v>
      </c>
      <c r="S743" s="1">
        <v>446</v>
      </c>
      <c r="T743" s="1">
        <v>424</v>
      </c>
      <c r="U743" s="1">
        <v>408</v>
      </c>
      <c r="V743" s="1">
        <v>398</v>
      </c>
      <c r="W743" s="1">
        <v>387</v>
      </c>
      <c r="X743" s="1">
        <v>385</v>
      </c>
      <c r="Y743" s="1">
        <v>385</v>
      </c>
      <c r="Z743">
        <v>386</v>
      </c>
    </row>
    <row r="744" spans="1:26" x14ac:dyDescent="0.3">
      <c r="A744" t="s">
        <v>64</v>
      </c>
      <c r="B744" s="1">
        <v>23099</v>
      </c>
      <c r="C744" s="1" t="str">
        <f>VLOOKUP($B744,'NIS NAAM GEMEENTE'!$A$2:$B$319, 2, FALSE)</f>
        <v>Kraainem</v>
      </c>
      <c r="D744" s="1">
        <v>635.23</v>
      </c>
      <c r="E744" s="1">
        <v>704.61</v>
      </c>
      <c r="F744" s="1">
        <v>769.15</v>
      </c>
      <c r="G744" s="1">
        <v>755.31</v>
      </c>
      <c r="H744" s="1">
        <v>734.85</v>
      </c>
      <c r="I744" s="1">
        <v>770.15</v>
      </c>
      <c r="J744" s="1">
        <v>770.77</v>
      </c>
      <c r="K744" s="1">
        <v>799.5</v>
      </c>
      <c r="L744" s="1">
        <v>839.69</v>
      </c>
      <c r="M744" s="1">
        <v>869.53</v>
      </c>
      <c r="N744" s="1">
        <v>836.57999999999993</v>
      </c>
      <c r="O744" s="1">
        <v>816.63189189189188</v>
      </c>
      <c r="P744" s="1">
        <v>787.32915057915056</v>
      </c>
      <c r="Q744" s="1">
        <v>763.02640926640925</v>
      </c>
      <c r="R744" s="1">
        <v>746.78401544401549</v>
      </c>
      <c r="S744" s="1">
        <v>730.78401544401549</v>
      </c>
      <c r="T744" s="1">
        <v>713.26880308880311</v>
      </c>
      <c r="U744" s="1">
        <v>699.51119691119698</v>
      </c>
      <c r="V744" s="1">
        <v>688.39</v>
      </c>
      <c r="W744" s="1">
        <v>677.39</v>
      </c>
      <c r="X744" s="1">
        <v>674.26880308880311</v>
      </c>
      <c r="Y744" s="1">
        <v>672.02640926640925</v>
      </c>
      <c r="Z744" s="1">
        <v>676.39</v>
      </c>
    </row>
    <row r="745" spans="1:26" x14ac:dyDescent="0.3">
      <c r="A745" t="s">
        <v>65</v>
      </c>
      <c r="B745">
        <v>23099</v>
      </c>
      <c r="C745" s="1" t="str">
        <f>VLOOKUP($B745,'NIS NAAM GEMEENTE'!$A$2:$B$319, 2, FALSE)</f>
        <v>Kraainem</v>
      </c>
      <c r="D745" s="1">
        <v>920</v>
      </c>
      <c r="E745" s="1">
        <v>920</v>
      </c>
      <c r="F745" s="1">
        <v>920</v>
      </c>
      <c r="G745" s="1">
        <v>920</v>
      </c>
      <c r="H745" s="1">
        <v>920</v>
      </c>
      <c r="I745" s="1">
        <v>920</v>
      </c>
      <c r="J745" s="1">
        <v>920</v>
      </c>
      <c r="K745" s="1">
        <v>920</v>
      </c>
      <c r="L745" s="1">
        <v>920</v>
      </c>
      <c r="M745" s="1">
        <v>920</v>
      </c>
      <c r="N745" s="1">
        <v>920</v>
      </c>
      <c r="O745" s="1">
        <v>920</v>
      </c>
      <c r="P745" s="1">
        <v>920</v>
      </c>
      <c r="Q745" s="1">
        <v>920</v>
      </c>
      <c r="R745" s="1">
        <v>920</v>
      </c>
      <c r="S745" s="1">
        <v>920</v>
      </c>
      <c r="T745" s="1">
        <v>920</v>
      </c>
      <c r="U745" s="1">
        <v>920</v>
      </c>
      <c r="V745" s="1">
        <v>920</v>
      </c>
      <c r="W745" s="1">
        <v>920</v>
      </c>
      <c r="X745" s="1">
        <v>920</v>
      </c>
      <c r="Y745" s="1">
        <v>920</v>
      </c>
      <c r="Z745" s="1">
        <v>920</v>
      </c>
    </row>
    <row r="746" spans="1:26" x14ac:dyDescent="0.3">
      <c r="A746" t="s">
        <v>66</v>
      </c>
      <c r="B746">
        <v>23099</v>
      </c>
      <c r="C746" s="1" t="str">
        <f>VLOOKUP($B746,'NIS NAAM GEMEENTE'!$A$2:$B$319, 2, FALSE)</f>
        <v>Kraainem</v>
      </c>
      <c r="D746" s="1">
        <v>782</v>
      </c>
      <c r="E746" s="1">
        <v>782</v>
      </c>
      <c r="F746" s="1">
        <v>782</v>
      </c>
      <c r="G746" s="1">
        <v>782</v>
      </c>
      <c r="H746" s="1">
        <v>782</v>
      </c>
      <c r="I746" s="1">
        <v>782</v>
      </c>
      <c r="J746" s="1">
        <v>782</v>
      </c>
      <c r="K746" s="1">
        <v>782</v>
      </c>
      <c r="L746" s="1">
        <v>782</v>
      </c>
      <c r="M746" s="1">
        <v>782</v>
      </c>
      <c r="N746" s="1">
        <v>782</v>
      </c>
      <c r="O746" s="1">
        <v>782</v>
      </c>
      <c r="P746" s="1">
        <v>782</v>
      </c>
      <c r="Q746" s="1">
        <v>782</v>
      </c>
      <c r="R746" s="1">
        <v>782</v>
      </c>
      <c r="S746" s="1">
        <v>782</v>
      </c>
      <c r="T746" s="1">
        <v>782</v>
      </c>
      <c r="U746" s="1">
        <v>782</v>
      </c>
      <c r="V746" s="1">
        <v>782</v>
      </c>
      <c r="W746" s="1">
        <v>782</v>
      </c>
      <c r="X746" s="1">
        <v>782</v>
      </c>
      <c r="Y746" s="1">
        <v>782</v>
      </c>
      <c r="Z746" s="1">
        <v>782</v>
      </c>
    </row>
    <row r="747" spans="1:26" x14ac:dyDescent="0.3">
      <c r="A747" t="s">
        <v>62</v>
      </c>
      <c r="B747" s="1">
        <v>46013</v>
      </c>
      <c r="C747" s="1" t="str">
        <f>VLOOKUP($B747,'NIS NAAM GEMEENTE'!$A$2:$B$319, 2, FALSE)</f>
        <v>Kruibeke</v>
      </c>
      <c r="D747" s="1">
        <v>793.33</v>
      </c>
      <c r="E747" s="1">
        <v>846.17</v>
      </c>
      <c r="F747" s="1">
        <v>856.33</v>
      </c>
      <c r="G747" s="1">
        <v>854.52</v>
      </c>
      <c r="H747" s="1">
        <v>853.71</v>
      </c>
      <c r="I747" s="1">
        <v>807.19</v>
      </c>
      <c r="J747" s="1">
        <v>852.71</v>
      </c>
      <c r="K747" s="1">
        <v>831.84</v>
      </c>
      <c r="L747" s="1">
        <v>763.4</v>
      </c>
      <c r="M747" s="1">
        <v>772.38</v>
      </c>
      <c r="N747" s="1">
        <v>726.35</v>
      </c>
      <c r="O747" s="1">
        <v>705.83371710526319</v>
      </c>
      <c r="P747" s="1">
        <v>710.26595394736842</v>
      </c>
      <c r="Q747" s="1">
        <v>681.45641447368416</v>
      </c>
      <c r="R747" s="1">
        <v>665.94358552631581</v>
      </c>
      <c r="S747" s="1">
        <v>653.75493421052636</v>
      </c>
      <c r="T747" s="1">
        <v>660.40328947368425</v>
      </c>
      <c r="U747" s="1">
        <v>662.61940789473681</v>
      </c>
      <c r="V747" s="1">
        <v>673.7</v>
      </c>
      <c r="W747" s="1">
        <v>672.59194078947371</v>
      </c>
      <c r="X747" s="1">
        <v>664.83552631578948</v>
      </c>
      <c r="Y747" s="1">
        <v>655.97105263157891</v>
      </c>
      <c r="Z747" s="1">
        <v>657.07911184210525</v>
      </c>
    </row>
    <row r="748" spans="1:26" x14ac:dyDescent="0.3">
      <c r="A748" t="s">
        <v>63</v>
      </c>
      <c r="B748" s="1">
        <v>46013</v>
      </c>
      <c r="C748" s="1" t="str">
        <f>VLOOKUP($B748,'NIS NAAM GEMEENTE'!$A$2:$B$319, 2, FALSE)</f>
        <v>Kruibeke</v>
      </c>
      <c r="D748" s="1">
        <v>1006</v>
      </c>
      <c r="E748" s="1">
        <v>1015</v>
      </c>
      <c r="F748" s="1">
        <v>1022</v>
      </c>
      <c r="G748" s="1">
        <v>1074</v>
      </c>
      <c r="H748" s="1">
        <v>1132</v>
      </c>
      <c r="I748" s="1">
        <v>1149</v>
      </c>
      <c r="J748" s="1">
        <v>1164</v>
      </c>
      <c r="K748" s="1">
        <v>1206</v>
      </c>
      <c r="L748" s="1">
        <v>1221</v>
      </c>
      <c r="M748" s="1">
        <v>1222</v>
      </c>
      <c r="N748" s="1">
        <v>1230</v>
      </c>
      <c r="O748" s="1">
        <v>1216</v>
      </c>
      <c r="P748" s="1">
        <v>1192</v>
      </c>
      <c r="Q748" s="1">
        <v>1166</v>
      </c>
      <c r="R748" s="1">
        <v>1128</v>
      </c>
      <c r="S748" s="1">
        <v>1106</v>
      </c>
      <c r="T748" s="1">
        <v>1051</v>
      </c>
      <c r="U748" s="1">
        <v>1026</v>
      </c>
      <c r="V748" s="1">
        <v>1020</v>
      </c>
      <c r="W748" s="1">
        <v>1001</v>
      </c>
      <c r="X748" s="1">
        <v>994</v>
      </c>
      <c r="Y748" s="1">
        <v>989</v>
      </c>
      <c r="Z748">
        <v>990</v>
      </c>
    </row>
    <row r="749" spans="1:26" x14ac:dyDescent="0.3">
      <c r="A749" t="s">
        <v>64</v>
      </c>
      <c r="B749" s="1">
        <v>46013</v>
      </c>
      <c r="C749" s="1" t="str">
        <f>VLOOKUP($B749,'NIS NAAM GEMEENTE'!$A$2:$B$319, 2, FALSE)</f>
        <v>Kruibeke</v>
      </c>
      <c r="D749" s="1">
        <v>1799.33</v>
      </c>
      <c r="E749" s="1">
        <v>1861.17</v>
      </c>
      <c r="F749" s="1">
        <v>1878.33</v>
      </c>
      <c r="G749" s="1">
        <v>1928.52</v>
      </c>
      <c r="H749" s="1">
        <v>1985.71</v>
      </c>
      <c r="I749" s="1">
        <v>1956.19</v>
      </c>
      <c r="J749" s="1">
        <v>2016.71</v>
      </c>
      <c r="K749" s="1">
        <v>2037.8400000000001</v>
      </c>
      <c r="L749" s="1">
        <v>1984.4</v>
      </c>
      <c r="M749" s="1">
        <v>1994.38</v>
      </c>
      <c r="N749" s="1">
        <v>1956.35</v>
      </c>
      <c r="O749" s="1">
        <v>1921.8337171052631</v>
      </c>
      <c r="P749" s="1">
        <v>1902.2659539473684</v>
      </c>
      <c r="Q749" s="1">
        <v>1847.4564144736842</v>
      </c>
      <c r="R749" s="1">
        <v>1793.9435855263159</v>
      </c>
      <c r="S749" s="1">
        <v>1759.7549342105262</v>
      </c>
      <c r="T749" s="1">
        <v>1711.4032894736843</v>
      </c>
      <c r="U749" s="1">
        <v>1688.6194078947369</v>
      </c>
      <c r="V749" s="1">
        <v>1693.7</v>
      </c>
      <c r="W749" s="1">
        <v>1673.5919407894737</v>
      </c>
      <c r="X749" s="1">
        <v>1658.8355263157896</v>
      </c>
      <c r="Y749" s="1">
        <v>1644.9710526315789</v>
      </c>
      <c r="Z749" s="1">
        <v>1647.0791118421052</v>
      </c>
    </row>
    <row r="750" spans="1:26" x14ac:dyDescent="0.3">
      <c r="A750" t="s">
        <v>65</v>
      </c>
      <c r="B750">
        <v>46013</v>
      </c>
      <c r="C750" s="1" t="str">
        <f>VLOOKUP($B750,'NIS NAAM GEMEENTE'!$A$2:$B$319, 2, FALSE)</f>
        <v>Kruibeke</v>
      </c>
      <c r="D750" s="1">
        <v>2079</v>
      </c>
      <c r="E750" s="1">
        <v>2079</v>
      </c>
      <c r="F750" s="1">
        <v>2079</v>
      </c>
      <c r="G750" s="1">
        <v>2079</v>
      </c>
      <c r="H750" s="1">
        <v>2079</v>
      </c>
      <c r="I750" s="1">
        <v>2079</v>
      </c>
      <c r="J750" s="1">
        <v>2079</v>
      </c>
      <c r="K750" s="1">
        <v>2079</v>
      </c>
      <c r="L750" s="1">
        <v>2079</v>
      </c>
      <c r="M750" s="1">
        <v>2079</v>
      </c>
      <c r="N750" s="1">
        <v>2079</v>
      </c>
      <c r="O750" s="1">
        <v>2079</v>
      </c>
      <c r="P750" s="1">
        <v>2079</v>
      </c>
      <c r="Q750" s="1">
        <v>2079</v>
      </c>
      <c r="R750" s="1">
        <v>2079</v>
      </c>
      <c r="S750" s="1">
        <v>2079</v>
      </c>
      <c r="T750" s="1">
        <v>2079</v>
      </c>
      <c r="U750" s="1">
        <v>2079</v>
      </c>
      <c r="V750" s="1">
        <v>2079</v>
      </c>
      <c r="W750" s="1">
        <v>2079</v>
      </c>
      <c r="X750" s="1">
        <v>2079</v>
      </c>
      <c r="Y750" s="1">
        <v>2079</v>
      </c>
      <c r="Z750" s="1">
        <v>2079</v>
      </c>
    </row>
    <row r="751" spans="1:26" x14ac:dyDescent="0.3">
      <c r="A751" t="s">
        <v>66</v>
      </c>
      <c r="B751">
        <v>46013</v>
      </c>
      <c r="C751" s="1" t="str">
        <f>VLOOKUP($B751,'NIS NAAM GEMEENTE'!$A$2:$B$319, 2, FALSE)</f>
        <v>Kruibeke</v>
      </c>
      <c r="D751" s="1">
        <v>1767.15</v>
      </c>
      <c r="E751" s="1">
        <v>1767.15</v>
      </c>
      <c r="F751" s="1">
        <v>1767.15</v>
      </c>
      <c r="G751" s="1">
        <v>1767.15</v>
      </c>
      <c r="H751" s="1">
        <v>1767.15</v>
      </c>
      <c r="I751" s="1">
        <v>1767.15</v>
      </c>
      <c r="J751" s="1">
        <v>1767.15</v>
      </c>
      <c r="K751" s="1">
        <v>1767.15</v>
      </c>
      <c r="L751" s="1">
        <v>1767.15</v>
      </c>
      <c r="M751" s="1">
        <v>1767.15</v>
      </c>
      <c r="N751" s="1">
        <v>1767.15</v>
      </c>
      <c r="O751" s="1">
        <v>1767.15</v>
      </c>
      <c r="P751" s="1">
        <v>1767.15</v>
      </c>
      <c r="Q751" s="1">
        <v>1767.15</v>
      </c>
      <c r="R751" s="1">
        <v>1767.15</v>
      </c>
      <c r="S751" s="1">
        <v>1767.15</v>
      </c>
      <c r="T751" s="1">
        <v>1767.15</v>
      </c>
      <c r="U751" s="1">
        <v>1767.15</v>
      </c>
      <c r="V751" s="1">
        <v>1767.15</v>
      </c>
      <c r="W751" s="1">
        <v>1767.15</v>
      </c>
      <c r="X751" s="1">
        <v>1767.15</v>
      </c>
      <c r="Y751" s="1">
        <v>1767.15</v>
      </c>
      <c r="Z751" s="1">
        <v>1767.15</v>
      </c>
    </row>
    <row r="752" spans="1:26" x14ac:dyDescent="0.3">
      <c r="A752" t="s">
        <v>62</v>
      </c>
      <c r="B752" s="1">
        <v>45068</v>
      </c>
      <c r="C752" s="1" t="str">
        <f>VLOOKUP($B752,'NIS NAAM GEMEENTE'!$A$2:$B$319, 2, FALSE)</f>
        <v>Kruisem</v>
      </c>
      <c r="D752" s="1">
        <v>760.87</v>
      </c>
      <c r="E752" s="1">
        <v>777.25</v>
      </c>
      <c r="F752" s="1">
        <v>822.9</v>
      </c>
      <c r="G752" s="1">
        <v>818.49</v>
      </c>
      <c r="H752" s="1">
        <v>819.17</v>
      </c>
      <c r="I752" s="1">
        <v>760.27</v>
      </c>
      <c r="J752" s="1">
        <v>792.6</v>
      </c>
      <c r="K752" s="1">
        <v>789.95</v>
      </c>
      <c r="L752" s="1">
        <v>770.87</v>
      </c>
      <c r="M752" s="1">
        <v>769.38</v>
      </c>
      <c r="N752" s="1">
        <v>732.54</v>
      </c>
      <c r="O752" s="1">
        <v>684.75252707581228</v>
      </c>
      <c r="P752" s="1">
        <v>631.99290613718415</v>
      </c>
      <c r="Q752" s="1">
        <v>614.03218411552348</v>
      </c>
      <c r="R752" s="1">
        <v>608.41945848375451</v>
      </c>
      <c r="S752" s="1">
        <v>621.89</v>
      </c>
      <c r="T752" s="1">
        <v>623.01254512635376</v>
      </c>
      <c r="U752" s="1">
        <v>623.01254512635376</v>
      </c>
      <c r="V752" s="1">
        <v>621.89</v>
      </c>
      <c r="W752" s="1">
        <v>614.03218411552348</v>
      </c>
      <c r="X752" s="1">
        <v>611.78709386281594</v>
      </c>
      <c r="Y752" s="1">
        <v>617.39981949458479</v>
      </c>
      <c r="Z752" s="1">
        <v>623.01254512635376</v>
      </c>
    </row>
    <row r="753" spans="1:26" x14ac:dyDescent="0.3">
      <c r="A753" t="s">
        <v>63</v>
      </c>
      <c r="B753" s="1">
        <v>45068</v>
      </c>
      <c r="C753" s="1" t="str">
        <f>VLOOKUP($B753,'NIS NAAM GEMEENTE'!$A$2:$B$319, 2, FALSE)</f>
        <v>Kruisem</v>
      </c>
      <c r="D753" s="1">
        <v>952</v>
      </c>
      <c r="E753" s="1">
        <v>1008</v>
      </c>
      <c r="F753" s="1">
        <v>1004</v>
      </c>
      <c r="G753" s="1">
        <v>1020</v>
      </c>
      <c r="H753" s="1">
        <v>1063</v>
      </c>
      <c r="I753" s="1">
        <v>1120</v>
      </c>
      <c r="J753" s="1">
        <v>1146</v>
      </c>
      <c r="K753" s="1">
        <v>1145</v>
      </c>
      <c r="L753" s="1">
        <v>1180</v>
      </c>
      <c r="M753" s="1">
        <v>1151</v>
      </c>
      <c r="N753" s="1">
        <v>1137</v>
      </c>
      <c r="O753" s="1">
        <v>1096</v>
      </c>
      <c r="P753" s="1">
        <v>1085</v>
      </c>
      <c r="Q753" s="1">
        <v>1066</v>
      </c>
      <c r="R753" s="1">
        <v>1018</v>
      </c>
      <c r="S753" s="1">
        <v>978</v>
      </c>
      <c r="T753" s="1">
        <v>941</v>
      </c>
      <c r="U753" s="1">
        <v>901</v>
      </c>
      <c r="V753" s="1">
        <v>867</v>
      </c>
      <c r="W753" s="1">
        <v>862</v>
      </c>
      <c r="X753" s="1">
        <v>853</v>
      </c>
      <c r="Y753" s="1">
        <v>861</v>
      </c>
      <c r="Z753">
        <v>865</v>
      </c>
    </row>
    <row r="754" spans="1:26" x14ac:dyDescent="0.3">
      <c r="A754" t="s">
        <v>64</v>
      </c>
      <c r="B754" s="1">
        <v>45068</v>
      </c>
      <c r="C754" s="1" t="str">
        <f>VLOOKUP($B754,'NIS NAAM GEMEENTE'!$A$2:$B$319, 2, FALSE)</f>
        <v>Kruisem</v>
      </c>
      <c r="D754" s="1">
        <v>1712.87</v>
      </c>
      <c r="E754" s="1">
        <v>1785.25</v>
      </c>
      <c r="F754" s="1">
        <v>1826.9</v>
      </c>
      <c r="G754" s="1">
        <v>1838.49</v>
      </c>
      <c r="H754" s="1">
        <v>1882.17</v>
      </c>
      <c r="I754" s="1">
        <v>1880.27</v>
      </c>
      <c r="J754" s="1">
        <v>1938.6</v>
      </c>
      <c r="K754" s="1">
        <v>1934.95</v>
      </c>
      <c r="L754" s="1">
        <v>1950.87</v>
      </c>
      <c r="M754" s="1">
        <v>1920.38</v>
      </c>
      <c r="N754" s="1">
        <v>1869.54</v>
      </c>
      <c r="O754" s="1">
        <v>1780.7525270758124</v>
      </c>
      <c r="P754" s="1">
        <v>1716.992906137184</v>
      </c>
      <c r="Q754" s="1">
        <v>1680.0321841155235</v>
      </c>
      <c r="R754" s="1">
        <v>1626.4194584837546</v>
      </c>
      <c r="S754" s="1">
        <v>1599.8899999999999</v>
      </c>
      <c r="T754" s="1">
        <v>1564.0125451263539</v>
      </c>
      <c r="U754" s="1">
        <v>1524.0125451263539</v>
      </c>
      <c r="V754" s="1">
        <v>1488.8899999999999</v>
      </c>
      <c r="W754" s="1">
        <v>1476.0321841155235</v>
      </c>
      <c r="X754" s="1">
        <v>1464.7870938628159</v>
      </c>
      <c r="Y754" s="1">
        <v>1478.3998194945848</v>
      </c>
      <c r="Z754" s="1">
        <v>1488.0125451263539</v>
      </c>
    </row>
    <row r="755" spans="1:26" x14ac:dyDescent="0.3">
      <c r="A755" t="s">
        <v>65</v>
      </c>
      <c r="B755">
        <v>45068</v>
      </c>
      <c r="C755" s="1" t="str">
        <f>VLOOKUP($B755,'NIS NAAM GEMEENTE'!$A$2:$B$319, 2, FALSE)</f>
        <v>Kruisem</v>
      </c>
      <c r="D755" s="1">
        <v>2337.6470588235293</v>
      </c>
      <c r="E755" s="1">
        <v>2337.6470588235293</v>
      </c>
      <c r="F755" s="1">
        <v>2337.6470588235293</v>
      </c>
      <c r="G755" s="1">
        <v>2337.6470588235293</v>
      </c>
      <c r="H755" s="1">
        <v>2337.6470588235293</v>
      </c>
      <c r="I755" s="1">
        <v>2337.6470588235293</v>
      </c>
      <c r="J755" s="1">
        <v>2337.6470588235293</v>
      </c>
      <c r="K755" s="1">
        <v>2337.6470588235293</v>
      </c>
      <c r="L755" s="1">
        <v>2337.6470588235293</v>
      </c>
      <c r="M755" s="1">
        <v>2337.6470588235293</v>
      </c>
      <c r="N755" s="1">
        <v>2337.6470588235293</v>
      </c>
      <c r="O755" s="1">
        <v>2337.6470588235293</v>
      </c>
      <c r="P755" s="1">
        <v>2337.6470588235293</v>
      </c>
      <c r="Q755" s="1">
        <v>2337.6470588235293</v>
      </c>
      <c r="R755" s="1">
        <v>2337.6470588235293</v>
      </c>
      <c r="S755" s="1">
        <v>2337.6470588235293</v>
      </c>
      <c r="T755" s="1">
        <v>2337.6470588235293</v>
      </c>
      <c r="U755" s="1">
        <v>2337.6470588235293</v>
      </c>
      <c r="V755" s="1">
        <v>2337.6470588235293</v>
      </c>
      <c r="W755" s="1">
        <v>2337.6470588235293</v>
      </c>
      <c r="X755" s="1">
        <v>2337.6470588235293</v>
      </c>
      <c r="Y755" s="1">
        <v>2337.6470588235302</v>
      </c>
      <c r="Z755" s="1">
        <v>2337.6470588235302</v>
      </c>
    </row>
    <row r="756" spans="1:26" x14ac:dyDescent="0.3">
      <c r="A756" t="s">
        <v>66</v>
      </c>
      <c r="B756">
        <v>45068</v>
      </c>
      <c r="C756" s="1" t="str">
        <f>VLOOKUP($B756,'NIS NAAM GEMEENTE'!$A$2:$B$319, 2, FALSE)</f>
        <v>Kruisem</v>
      </c>
      <c r="D756" s="1">
        <v>1987</v>
      </c>
      <c r="E756" s="1">
        <v>1987</v>
      </c>
      <c r="F756" s="1">
        <v>1987</v>
      </c>
      <c r="G756" s="1">
        <v>1987</v>
      </c>
      <c r="H756" s="1">
        <v>1987</v>
      </c>
      <c r="I756" s="1">
        <v>1987</v>
      </c>
      <c r="J756" s="1">
        <v>1987</v>
      </c>
      <c r="K756" s="1">
        <v>1987</v>
      </c>
      <c r="L756" s="1">
        <v>1987</v>
      </c>
      <c r="M756" s="1">
        <v>1987</v>
      </c>
      <c r="N756" s="1">
        <v>1987</v>
      </c>
      <c r="O756" s="1">
        <v>1987</v>
      </c>
      <c r="P756" s="1">
        <v>1987</v>
      </c>
      <c r="Q756" s="1">
        <v>1987</v>
      </c>
      <c r="R756" s="1">
        <v>1987</v>
      </c>
      <c r="S756" s="1">
        <v>1987</v>
      </c>
      <c r="T756" s="1">
        <v>1987</v>
      </c>
      <c r="U756" s="1">
        <v>1987</v>
      </c>
      <c r="V756" s="1">
        <v>1987</v>
      </c>
      <c r="W756" s="1">
        <v>1987</v>
      </c>
      <c r="X756" s="1">
        <v>1987</v>
      </c>
      <c r="Y756" s="1">
        <v>1987</v>
      </c>
      <c r="Z756" s="1">
        <v>1987</v>
      </c>
    </row>
    <row r="757" spans="1:26" x14ac:dyDescent="0.3">
      <c r="A757" t="s">
        <v>62</v>
      </c>
      <c r="B757" s="1">
        <v>34023</v>
      </c>
      <c r="C757" s="1" t="str">
        <f>VLOOKUP($B757,'NIS NAAM GEMEENTE'!$A$2:$B$319, 2, FALSE)</f>
        <v>Kuurne</v>
      </c>
      <c r="D757" s="1">
        <v>543.75</v>
      </c>
      <c r="E757" s="1">
        <v>552.4</v>
      </c>
      <c r="F757" s="1">
        <v>574.24</v>
      </c>
      <c r="G757" s="1">
        <v>575.04999999999995</v>
      </c>
      <c r="H757" s="1">
        <v>601.78</v>
      </c>
      <c r="I757" s="1">
        <v>612.97</v>
      </c>
      <c r="J757" s="1">
        <v>604.13</v>
      </c>
      <c r="K757" s="1">
        <v>663.38</v>
      </c>
      <c r="L757" s="1">
        <v>637.42999999999995</v>
      </c>
      <c r="M757" s="1">
        <v>641.59</v>
      </c>
      <c r="N757" s="1">
        <v>650.80999999999995</v>
      </c>
      <c r="O757" s="1">
        <v>644.28449324324322</v>
      </c>
      <c r="P757" s="1">
        <v>655.43128378378378</v>
      </c>
      <c r="Q757" s="1">
        <v>668.80743243243239</v>
      </c>
      <c r="R757" s="1">
        <v>662.11935810810814</v>
      </c>
      <c r="S757" s="1">
        <v>659.89</v>
      </c>
      <c r="T757" s="1">
        <v>659.89</v>
      </c>
      <c r="U757" s="1">
        <v>659.89</v>
      </c>
      <c r="V757" s="1">
        <v>659.89</v>
      </c>
      <c r="W757" s="1">
        <v>664.34871621621619</v>
      </c>
      <c r="X757" s="1">
        <v>666.57807432432435</v>
      </c>
      <c r="Y757" s="1">
        <v>668.80743243243239</v>
      </c>
      <c r="Z757" s="1">
        <v>673.2661486486486</v>
      </c>
    </row>
    <row r="758" spans="1:26" x14ac:dyDescent="0.3">
      <c r="A758" t="s">
        <v>63</v>
      </c>
      <c r="B758" s="1">
        <v>34023</v>
      </c>
      <c r="C758" s="1" t="str">
        <f>VLOOKUP($B758,'NIS NAAM GEMEENTE'!$A$2:$B$319, 2, FALSE)</f>
        <v>Kuurne</v>
      </c>
      <c r="D758" s="1">
        <v>852</v>
      </c>
      <c r="E758" s="1">
        <v>883</v>
      </c>
      <c r="F758" s="1">
        <v>897</v>
      </c>
      <c r="G758" s="1">
        <v>876</v>
      </c>
      <c r="H758" s="1">
        <v>844</v>
      </c>
      <c r="I758" s="1">
        <v>874</v>
      </c>
      <c r="J758" s="1">
        <v>895</v>
      </c>
      <c r="K758" s="1">
        <v>924</v>
      </c>
      <c r="L758" s="1">
        <v>943</v>
      </c>
      <c r="M758" s="1">
        <v>971</v>
      </c>
      <c r="N758" s="1">
        <v>1000</v>
      </c>
      <c r="O758" s="1">
        <v>1022</v>
      </c>
      <c r="P758" s="1">
        <v>1033</v>
      </c>
      <c r="Q758" s="1">
        <v>1035</v>
      </c>
      <c r="R758" s="1">
        <v>1048</v>
      </c>
      <c r="S758" s="1">
        <v>1059</v>
      </c>
      <c r="T758" s="1">
        <v>1058</v>
      </c>
      <c r="U758" s="1">
        <v>1049</v>
      </c>
      <c r="V758" s="1">
        <v>1055</v>
      </c>
      <c r="W758" s="1">
        <v>1069</v>
      </c>
      <c r="X758" s="1">
        <v>1059</v>
      </c>
      <c r="Y758" s="1">
        <v>1060</v>
      </c>
      <c r="Z758">
        <v>1061</v>
      </c>
    </row>
    <row r="759" spans="1:26" x14ac:dyDescent="0.3">
      <c r="A759" t="s">
        <v>64</v>
      </c>
      <c r="B759" s="1">
        <v>34023</v>
      </c>
      <c r="C759" s="1" t="str">
        <f>VLOOKUP($B759,'NIS NAAM GEMEENTE'!$A$2:$B$319, 2, FALSE)</f>
        <v>Kuurne</v>
      </c>
      <c r="D759" s="1">
        <v>1395.75</v>
      </c>
      <c r="E759" s="1">
        <v>1435.4</v>
      </c>
      <c r="F759" s="1">
        <v>1471.24</v>
      </c>
      <c r="G759" s="1">
        <v>1451.05</v>
      </c>
      <c r="H759" s="1">
        <v>1445.78</v>
      </c>
      <c r="I759" s="1">
        <v>1486.97</v>
      </c>
      <c r="J759" s="1">
        <v>1499.13</v>
      </c>
      <c r="K759" s="1">
        <v>1587.38</v>
      </c>
      <c r="L759" s="1">
        <v>1580.4299999999998</v>
      </c>
      <c r="M759" s="1">
        <v>1612.5900000000001</v>
      </c>
      <c r="N759" s="1">
        <v>1650.81</v>
      </c>
      <c r="O759" s="1">
        <v>1666.2844932432431</v>
      </c>
      <c r="P759" s="1">
        <v>1688.4312837837838</v>
      </c>
      <c r="Q759" s="1">
        <v>1703.8074324324325</v>
      </c>
      <c r="R759" s="1">
        <v>1710.1193581081081</v>
      </c>
      <c r="S759" s="1">
        <v>1718.8899999999999</v>
      </c>
      <c r="T759" s="1">
        <v>1717.8899999999999</v>
      </c>
      <c r="U759" s="1">
        <v>1708.8899999999999</v>
      </c>
      <c r="V759" s="1">
        <v>1714.8899999999999</v>
      </c>
      <c r="W759" s="1">
        <v>1733.3487162162162</v>
      </c>
      <c r="X759" s="1">
        <v>1725.5780743243245</v>
      </c>
      <c r="Y759" s="1">
        <v>1728.8074324324325</v>
      </c>
      <c r="Z759" s="1">
        <v>1734.2661486486486</v>
      </c>
    </row>
    <row r="760" spans="1:26" x14ac:dyDescent="0.3">
      <c r="A760" t="s">
        <v>65</v>
      </c>
      <c r="B760">
        <v>34023</v>
      </c>
      <c r="C760" s="1" t="str">
        <f>VLOOKUP($B760,'NIS NAAM GEMEENTE'!$A$2:$B$319, 2, FALSE)</f>
        <v>Kuurne</v>
      </c>
      <c r="D760" s="1">
        <v>2044</v>
      </c>
      <c r="E760" s="1">
        <v>2044</v>
      </c>
      <c r="F760" s="1">
        <v>2044</v>
      </c>
      <c r="G760" s="1">
        <v>2044</v>
      </c>
      <c r="H760" s="1">
        <v>2044</v>
      </c>
      <c r="I760" s="1">
        <v>2044</v>
      </c>
      <c r="J760" s="1">
        <v>2044</v>
      </c>
      <c r="K760" s="1">
        <v>2044</v>
      </c>
      <c r="L760" s="1">
        <v>2044</v>
      </c>
      <c r="M760" s="1">
        <v>2044</v>
      </c>
      <c r="N760" s="1">
        <v>2044</v>
      </c>
      <c r="O760" s="1">
        <v>2044</v>
      </c>
      <c r="P760" s="1">
        <v>2044</v>
      </c>
      <c r="Q760" s="1">
        <v>2044</v>
      </c>
      <c r="R760" s="1">
        <v>2044</v>
      </c>
      <c r="S760" s="1">
        <v>2044</v>
      </c>
      <c r="T760" s="1">
        <v>2044</v>
      </c>
      <c r="U760" s="1">
        <v>2044</v>
      </c>
      <c r="V760" s="1">
        <v>2044</v>
      </c>
      <c r="W760" s="1">
        <v>2044</v>
      </c>
      <c r="X760" s="1">
        <v>2044</v>
      </c>
      <c r="Y760" s="1">
        <v>2044</v>
      </c>
      <c r="Z760" s="1">
        <v>2044</v>
      </c>
    </row>
    <row r="761" spans="1:26" x14ac:dyDescent="0.3">
      <c r="A761" t="s">
        <v>66</v>
      </c>
      <c r="B761">
        <v>34023</v>
      </c>
      <c r="C761" s="1" t="str">
        <f>VLOOKUP($B761,'NIS NAAM GEMEENTE'!$A$2:$B$319, 2, FALSE)</f>
        <v>Kuurne</v>
      </c>
      <c r="D761" s="1">
        <v>1737.3999999999999</v>
      </c>
      <c r="E761" s="1">
        <v>1737.3999999999999</v>
      </c>
      <c r="F761" s="1">
        <v>1737.3999999999999</v>
      </c>
      <c r="G761" s="1">
        <v>1737.3999999999999</v>
      </c>
      <c r="H761" s="1">
        <v>1737.3999999999999</v>
      </c>
      <c r="I761" s="1">
        <v>1737.3999999999999</v>
      </c>
      <c r="J761" s="1">
        <v>1737.3999999999999</v>
      </c>
      <c r="K761" s="1">
        <v>1737.3999999999999</v>
      </c>
      <c r="L761" s="1">
        <v>1737.3999999999999</v>
      </c>
      <c r="M761" s="1">
        <v>1737.3999999999999</v>
      </c>
      <c r="N761" s="1">
        <v>1737.3999999999999</v>
      </c>
      <c r="O761" s="1">
        <v>1737.3999999999999</v>
      </c>
      <c r="P761" s="1">
        <v>1737.3999999999999</v>
      </c>
      <c r="Q761" s="1">
        <v>1737.3999999999999</v>
      </c>
      <c r="R761" s="1">
        <v>1737.3999999999999</v>
      </c>
      <c r="S761" s="1">
        <v>1737.3999999999999</v>
      </c>
      <c r="T761" s="1">
        <v>1737.3999999999999</v>
      </c>
      <c r="U761" s="1">
        <v>1737.3999999999999</v>
      </c>
      <c r="V761" s="1">
        <v>1737.3999999999999</v>
      </c>
      <c r="W761" s="1">
        <v>1737.3999999999999</v>
      </c>
      <c r="X761" s="1">
        <v>1737.3999999999999</v>
      </c>
      <c r="Y761" s="1">
        <v>1737.3999999999999</v>
      </c>
      <c r="Z761" s="1">
        <v>1737.3999999999999</v>
      </c>
    </row>
    <row r="762" spans="1:26" x14ac:dyDescent="0.3">
      <c r="A762" t="s">
        <v>62</v>
      </c>
      <c r="B762" s="1">
        <v>13053</v>
      </c>
      <c r="C762" s="1" t="str">
        <f>VLOOKUP($B762,'NIS NAAM GEMEENTE'!$A$2:$B$319, 2, FALSE)</f>
        <v>Laakdal</v>
      </c>
      <c r="D762" s="1">
        <v>669.16</v>
      </c>
      <c r="E762" s="1">
        <v>712.84</v>
      </c>
      <c r="F762" s="1">
        <v>740.87</v>
      </c>
      <c r="G762" s="1">
        <v>760.6</v>
      </c>
      <c r="H762" s="1">
        <v>722.16</v>
      </c>
      <c r="I762" s="1">
        <v>741.51</v>
      </c>
      <c r="J762" s="1">
        <v>736.84</v>
      </c>
      <c r="K762" s="1">
        <v>665.62</v>
      </c>
      <c r="L762" s="1">
        <v>645.35</v>
      </c>
      <c r="M762" s="1">
        <v>617.83000000000004</v>
      </c>
      <c r="N762" s="1">
        <v>591.51</v>
      </c>
      <c r="O762" s="1">
        <v>562.60876623376623</v>
      </c>
      <c r="P762" s="1">
        <v>507.80194805194805</v>
      </c>
      <c r="Q762" s="1">
        <v>524.5795454545455</v>
      </c>
      <c r="R762" s="1">
        <v>511.15746753246754</v>
      </c>
      <c r="S762" s="1">
        <v>523.46103896103898</v>
      </c>
      <c r="T762" s="1">
        <v>526.81655844155841</v>
      </c>
      <c r="U762" s="1">
        <v>522.34253246753246</v>
      </c>
      <c r="V762" s="1">
        <v>516.75</v>
      </c>
      <c r="W762" s="1">
        <v>502.20941558441558</v>
      </c>
      <c r="X762" s="1">
        <v>502.20941558441558</v>
      </c>
      <c r="Y762" s="1">
        <v>510.03896103896102</v>
      </c>
      <c r="Z762" s="1">
        <v>523.46103896103898</v>
      </c>
    </row>
    <row r="763" spans="1:26" x14ac:dyDescent="0.3">
      <c r="A763" t="s">
        <v>63</v>
      </c>
      <c r="B763" s="1">
        <v>13053</v>
      </c>
      <c r="C763" s="1" t="str">
        <f>VLOOKUP($B763,'NIS NAAM GEMEENTE'!$A$2:$B$319, 2, FALSE)</f>
        <v>Laakdal</v>
      </c>
      <c r="D763" s="1">
        <v>868</v>
      </c>
      <c r="E763" s="1">
        <v>897</v>
      </c>
      <c r="F763" s="1">
        <v>884</v>
      </c>
      <c r="G763" s="1">
        <v>911</v>
      </c>
      <c r="H763" s="1">
        <v>959</v>
      </c>
      <c r="I763" s="1">
        <v>993</v>
      </c>
      <c r="J763" s="1">
        <v>1042</v>
      </c>
      <c r="K763" s="1">
        <v>1075</v>
      </c>
      <c r="L763" s="1">
        <v>1097</v>
      </c>
      <c r="M763" s="1">
        <v>1049</v>
      </c>
      <c r="N763" s="1">
        <v>1032</v>
      </c>
      <c r="O763" s="1">
        <v>1001</v>
      </c>
      <c r="P763" s="1">
        <v>969</v>
      </c>
      <c r="Q763" s="1">
        <v>881</v>
      </c>
      <c r="R763" s="1">
        <v>838</v>
      </c>
      <c r="S763" s="1">
        <v>805</v>
      </c>
      <c r="T763" s="1">
        <v>773</v>
      </c>
      <c r="U763" s="1">
        <v>756</v>
      </c>
      <c r="V763" s="1">
        <v>715</v>
      </c>
      <c r="W763" s="1">
        <v>729</v>
      </c>
      <c r="X763" s="1">
        <v>727</v>
      </c>
      <c r="Y763" s="1">
        <v>725</v>
      </c>
      <c r="Z763">
        <v>715</v>
      </c>
    </row>
    <row r="764" spans="1:26" x14ac:dyDescent="0.3">
      <c r="A764" t="s">
        <v>64</v>
      </c>
      <c r="B764" s="1">
        <v>13053</v>
      </c>
      <c r="C764" s="1" t="str">
        <f>VLOOKUP($B764,'NIS NAAM GEMEENTE'!$A$2:$B$319, 2, FALSE)</f>
        <v>Laakdal</v>
      </c>
      <c r="D764" s="1">
        <v>1537.1599999999999</v>
      </c>
      <c r="E764" s="1">
        <v>1609.8400000000001</v>
      </c>
      <c r="F764" s="1">
        <v>1624.87</v>
      </c>
      <c r="G764" s="1">
        <v>1671.6</v>
      </c>
      <c r="H764" s="1">
        <v>1681.1599999999999</v>
      </c>
      <c r="I764" s="1">
        <v>1734.51</v>
      </c>
      <c r="J764" s="1">
        <v>1778.8400000000001</v>
      </c>
      <c r="K764" s="1">
        <v>1740.62</v>
      </c>
      <c r="L764" s="1">
        <v>1742.35</v>
      </c>
      <c r="M764" s="1">
        <v>1666.83</v>
      </c>
      <c r="N764" s="1">
        <v>1623.51</v>
      </c>
      <c r="O764" s="1">
        <v>1563.6087662337663</v>
      </c>
      <c r="P764" s="1">
        <v>1476.8019480519481</v>
      </c>
      <c r="Q764" s="1">
        <v>1405.5795454545455</v>
      </c>
      <c r="R764" s="1">
        <v>1349.1574675324675</v>
      </c>
      <c r="S764" s="1">
        <v>1328.4610389610389</v>
      </c>
      <c r="T764" s="1">
        <v>1299.8165584415583</v>
      </c>
      <c r="U764" s="1">
        <v>1278.3425324675325</v>
      </c>
      <c r="V764" s="1">
        <v>1231.75</v>
      </c>
      <c r="W764" s="1">
        <v>1231.2094155844156</v>
      </c>
      <c r="X764" s="1">
        <v>1229.2094155844156</v>
      </c>
      <c r="Y764" s="1">
        <v>1235.0389610389611</v>
      </c>
      <c r="Z764" s="1">
        <v>1238.4610389610389</v>
      </c>
    </row>
    <row r="765" spans="1:26" x14ac:dyDescent="0.3">
      <c r="A765" t="s">
        <v>65</v>
      </c>
      <c r="B765">
        <v>13053</v>
      </c>
      <c r="C765" s="1" t="str">
        <f>VLOOKUP($B765,'NIS NAAM GEMEENTE'!$A$2:$B$319, 2, FALSE)</f>
        <v>Laakdal</v>
      </c>
      <c r="D765" s="1">
        <v>2028.2352941176473</v>
      </c>
      <c r="E765" s="1">
        <v>2028.2352941176473</v>
      </c>
      <c r="F765" s="1">
        <v>2028.2352941176473</v>
      </c>
      <c r="G765" s="1">
        <v>2028.2352941176473</v>
      </c>
      <c r="H765" s="1">
        <v>2028.2352941176473</v>
      </c>
      <c r="I765" s="1">
        <v>2028.2352941176473</v>
      </c>
      <c r="J765" s="1">
        <v>2028.2352941176473</v>
      </c>
      <c r="K765" s="1">
        <v>2028.2352941176473</v>
      </c>
      <c r="L765" s="1">
        <v>2028.2352941176473</v>
      </c>
      <c r="M765" s="1">
        <v>2028.2352941176473</v>
      </c>
      <c r="N765" s="1">
        <v>2028.2352941176473</v>
      </c>
      <c r="O765" s="1">
        <v>2028.2352941176473</v>
      </c>
      <c r="P765" s="1">
        <v>2028.2352941176473</v>
      </c>
      <c r="Q765" s="1">
        <v>2028.2352941176473</v>
      </c>
      <c r="R765" s="1">
        <v>2028.2352941176473</v>
      </c>
      <c r="S765" s="1">
        <v>2028.2352941176473</v>
      </c>
      <c r="T765" s="1">
        <v>2028.2352941176473</v>
      </c>
      <c r="U765" s="1">
        <v>2028.2352941176473</v>
      </c>
      <c r="V765" s="1">
        <v>2028.2352941176473</v>
      </c>
      <c r="W765" s="1">
        <v>2028.2352941176473</v>
      </c>
      <c r="X765" s="1">
        <v>2028.2352941176473</v>
      </c>
      <c r="Y765" s="1">
        <v>2028.23529411765</v>
      </c>
      <c r="Z765" s="1">
        <v>2028.23529411765</v>
      </c>
    </row>
    <row r="766" spans="1:26" x14ac:dyDescent="0.3">
      <c r="A766" t="s">
        <v>66</v>
      </c>
      <c r="B766">
        <v>13053</v>
      </c>
      <c r="C766" s="1" t="str">
        <f>VLOOKUP($B766,'NIS NAAM GEMEENTE'!$A$2:$B$319, 2, FALSE)</f>
        <v>Laakdal</v>
      </c>
      <c r="D766" s="1">
        <v>1724</v>
      </c>
      <c r="E766" s="1">
        <v>1724</v>
      </c>
      <c r="F766" s="1">
        <v>1724</v>
      </c>
      <c r="G766" s="1">
        <v>1724</v>
      </c>
      <c r="H766" s="1">
        <v>1724</v>
      </c>
      <c r="I766" s="1">
        <v>1724</v>
      </c>
      <c r="J766" s="1">
        <v>1724</v>
      </c>
      <c r="K766" s="1">
        <v>1724</v>
      </c>
      <c r="L766" s="1">
        <v>1724</v>
      </c>
      <c r="M766" s="1">
        <v>1724</v>
      </c>
      <c r="N766" s="1">
        <v>1724</v>
      </c>
      <c r="O766" s="1">
        <v>1724</v>
      </c>
      <c r="P766" s="1">
        <v>1724</v>
      </c>
      <c r="Q766" s="1">
        <v>1724</v>
      </c>
      <c r="R766" s="1">
        <v>1724</v>
      </c>
      <c r="S766" s="1">
        <v>1724</v>
      </c>
      <c r="T766" s="1">
        <v>1724</v>
      </c>
      <c r="U766" s="1">
        <v>1724</v>
      </c>
      <c r="V766" s="1">
        <v>1724</v>
      </c>
      <c r="W766" s="1">
        <v>1724</v>
      </c>
      <c r="X766" s="1">
        <v>1724</v>
      </c>
      <c r="Y766" s="1">
        <v>1724</v>
      </c>
      <c r="Z766" s="1">
        <v>1724</v>
      </c>
    </row>
    <row r="767" spans="1:26" x14ac:dyDescent="0.3">
      <c r="A767" t="s">
        <v>62</v>
      </c>
      <c r="B767" s="1">
        <v>42010</v>
      </c>
      <c r="C767" s="1" t="str">
        <f>VLOOKUP($B767,'NIS NAAM GEMEENTE'!$A$2:$B$319, 2, FALSE)</f>
        <v>Laarne</v>
      </c>
      <c r="D767" s="1">
        <v>499.72</v>
      </c>
      <c r="E767" s="1">
        <v>535.16</v>
      </c>
      <c r="F767" s="1">
        <v>546.97</v>
      </c>
      <c r="G767" s="1">
        <v>544.94000000000005</v>
      </c>
      <c r="H767" s="1">
        <v>541.37</v>
      </c>
      <c r="I767" s="1">
        <v>536.86</v>
      </c>
      <c r="J767" s="1">
        <v>516.1</v>
      </c>
      <c r="K767" s="1">
        <v>503.48</v>
      </c>
      <c r="L767" s="1">
        <v>489.37</v>
      </c>
      <c r="M767" s="1">
        <v>474.94</v>
      </c>
      <c r="N767" s="1">
        <v>481.45</v>
      </c>
      <c r="O767" s="1">
        <v>469.49375328083988</v>
      </c>
      <c r="P767" s="1">
        <v>465.06456692913383</v>
      </c>
      <c r="Q767" s="1">
        <v>432.95296587926509</v>
      </c>
      <c r="R767" s="1">
        <v>422.98729658792649</v>
      </c>
      <c r="S767" s="1">
        <v>414.12892388451445</v>
      </c>
      <c r="T767" s="1">
        <v>429.63107611548554</v>
      </c>
      <c r="U767" s="1">
        <v>430.7383727034121</v>
      </c>
      <c r="V767" s="1">
        <v>421.88</v>
      </c>
      <c r="W767" s="1">
        <v>420.7727034120735</v>
      </c>
      <c r="X767" s="1">
        <v>411.9143307086614</v>
      </c>
      <c r="Y767" s="1">
        <v>403.05595800524935</v>
      </c>
      <c r="Z767" s="1">
        <v>400.8413648293963</v>
      </c>
    </row>
    <row r="768" spans="1:26" x14ac:dyDescent="0.3">
      <c r="A768" t="s">
        <v>63</v>
      </c>
      <c r="B768" s="1">
        <v>42010</v>
      </c>
      <c r="C768" s="1" t="str">
        <f>VLOOKUP($B768,'NIS NAAM GEMEENTE'!$A$2:$B$319, 2, FALSE)</f>
        <v>Laarne</v>
      </c>
      <c r="D768" s="1">
        <v>617</v>
      </c>
      <c r="E768" s="1">
        <v>621</v>
      </c>
      <c r="F768" s="1">
        <v>645</v>
      </c>
      <c r="G768" s="1">
        <v>669</v>
      </c>
      <c r="H768" s="1">
        <v>669</v>
      </c>
      <c r="I768" s="1">
        <v>705</v>
      </c>
      <c r="J768" s="1">
        <v>757</v>
      </c>
      <c r="K768" s="1">
        <v>759</v>
      </c>
      <c r="L768" s="1">
        <v>745</v>
      </c>
      <c r="M768" s="1">
        <v>759</v>
      </c>
      <c r="N768" s="1">
        <v>734</v>
      </c>
      <c r="O768" s="1">
        <v>724</v>
      </c>
      <c r="P768" s="1">
        <v>694</v>
      </c>
      <c r="Q768" s="1">
        <v>687</v>
      </c>
      <c r="R768" s="1">
        <v>676</v>
      </c>
      <c r="S768" s="1">
        <v>663</v>
      </c>
      <c r="T768" s="1">
        <v>651</v>
      </c>
      <c r="U768" s="1">
        <v>633</v>
      </c>
      <c r="V768" s="1">
        <v>630</v>
      </c>
      <c r="W768" s="1">
        <v>609</v>
      </c>
      <c r="X768" s="1">
        <v>607</v>
      </c>
      <c r="Y768" s="1">
        <v>599</v>
      </c>
      <c r="Z768">
        <v>598</v>
      </c>
    </row>
    <row r="769" spans="1:26" x14ac:dyDescent="0.3">
      <c r="A769" t="s">
        <v>64</v>
      </c>
      <c r="B769" s="1">
        <v>42010</v>
      </c>
      <c r="C769" s="1" t="str">
        <f>VLOOKUP($B769,'NIS NAAM GEMEENTE'!$A$2:$B$319, 2, FALSE)</f>
        <v>Laarne</v>
      </c>
      <c r="D769" s="1">
        <v>1116.72</v>
      </c>
      <c r="E769" s="1">
        <v>1156.1599999999999</v>
      </c>
      <c r="F769" s="1">
        <v>1191.97</v>
      </c>
      <c r="G769" s="1">
        <v>1213.94</v>
      </c>
      <c r="H769" s="1">
        <v>1210.3699999999999</v>
      </c>
      <c r="I769" s="1">
        <v>1241.8600000000001</v>
      </c>
      <c r="J769" s="1">
        <v>1273.0999999999999</v>
      </c>
      <c r="K769" s="1">
        <v>1262.48</v>
      </c>
      <c r="L769" s="1">
        <v>1234.3699999999999</v>
      </c>
      <c r="M769" s="1">
        <v>1233.94</v>
      </c>
      <c r="N769" s="1">
        <v>1215.45</v>
      </c>
      <c r="O769" s="1">
        <v>1193.4937532808399</v>
      </c>
      <c r="P769" s="1">
        <v>1159.0645669291339</v>
      </c>
      <c r="Q769" s="1">
        <v>1119.9529658792651</v>
      </c>
      <c r="R769" s="1">
        <v>1098.9872965879265</v>
      </c>
      <c r="S769" s="1">
        <v>1077.1289238845145</v>
      </c>
      <c r="T769" s="1">
        <v>1080.6310761154855</v>
      </c>
      <c r="U769" s="1">
        <v>1063.7383727034121</v>
      </c>
      <c r="V769" s="1">
        <v>1051.8800000000001</v>
      </c>
      <c r="W769" s="1">
        <v>1029.7727034120735</v>
      </c>
      <c r="X769" s="1">
        <v>1018.9143307086614</v>
      </c>
      <c r="Y769" s="1">
        <v>1002.0559580052493</v>
      </c>
      <c r="Z769" s="1">
        <v>998.8413648293963</v>
      </c>
    </row>
    <row r="770" spans="1:26" x14ac:dyDescent="0.3">
      <c r="A770" t="s">
        <v>65</v>
      </c>
      <c r="B770">
        <v>42010</v>
      </c>
      <c r="C770" s="1" t="str">
        <f>VLOOKUP($B770,'NIS NAAM GEMEENTE'!$A$2:$B$319, 2, FALSE)</f>
        <v>Laarne</v>
      </c>
      <c r="D770" s="1">
        <v>1409.7</v>
      </c>
      <c r="E770" s="1">
        <v>1409.7</v>
      </c>
      <c r="F770" s="1">
        <v>1409.7</v>
      </c>
      <c r="G770" s="1">
        <v>1409.7</v>
      </c>
      <c r="H770" s="1">
        <v>1409.7</v>
      </c>
      <c r="I770" s="1">
        <v>1409.7</v>
      </c>
      <c r="J770" s="1">
        <v>1409.7</v>
      </c>
      <c r="K770" s="1">
        <v>1409.7</v>
      </c>
      <c r="L770" s="1">
        <v>1409.7</v>
      </c>
      <c r="M770" s="1">
        <v>1409.7</v>
      </c>
      <c r="N770" s="1">
        <v>1409.7</v>
      </c>
      <c r="O770" s="1">
        <v>1409.7</v>
      </c>
      <c r="P770" s="1">
        <v>1409.7</v>
      </c>
      <c r="Q770" s="1">
        <v>1409.7</v>
      </c>
      <c r="R770" s="1">
        <v>1409.7</v>
      </c>
      <c r="S770" s="1">
        <v>1409.7</v>
      </c>
      <c r="T770" s="1">
        <v>1409.7</v>
      </c>
      <c r="U770" s="1">
        <v>1409.7</v>
      </c>
      <c r="V770" s="1">
        <v>1409.7</v>
      </c>
      <c r="W770" s="1">
        <v>1409.7</v>
      </c>
      <c r="X770" s="1">
        <v>1409.7</v>
      </c>
      <c r="Y770" s="1">
        <v>1409.7</v>
      </c>
      <c r="Z770" s="1">
        <v>1409.7</v>
      </c>
    </row>
    <row r="771" spans="1:26" x14ac:dyDescent="0.3">
      <c r="A771" t="s">
        <v>66</v>
      </c>
      <c r="B771">
        <v>42010</v>
      </c>
      <c r="C771" s="1" t="str">
        <f>VLOOKUP($B771,'NIS NAAM GEMEENTE'!$A$2:$B$319, 2, FALSE)</f>
        <v>Laarne</v>
      </c>
      <c r="D771" s="1">
        <v>1198.2450000000001</v>
      </c>
      <c r="E771" s="1">
        <v>1198.2450000000001</v>
      </c>
      <c r="F771" s="1">
        <v>1198.2450000000001</v>
      </c>
      <c r="G771" s="1">
        <v>1198.2450000000001</v>
      </c>
      <c r="H771" s="1">
        <v>1198.2450000000001</v>
      </c>
      <c r="I771" s="1">
        <v>1198.2450000000001</v>
      </c>
      <c r="J771" s="1">
        <v>1198.2450000000001</v>
      </c>
      <c r="K771" s="1">
        <v>1198.2450000000001</v>
      </c>
      <c r="L771" s="1">
        <v>1198.2450000000001</v>
      </c>
      <c r="M771" s="1">
        <v>1198.2450000000001</v>
      </c>
      <c r="N771" s="1">
        <v>1198.2450000000001</v>
      </c>
      <c r="O771" s="1">
        <v>1198.2450000000001</v>
      </c>
      <c r="P771" s="1">
        <v>1198.2450000000001</v>
      </c>
      <c r="Q771" s="1">
        <v>1198.2450000000001</v>
      </c>
      <c r="R771" s="1">
        <v>1198.2450000000001</v>
      </c>
      <c r="S771" s="1">
        <v>1198.2450000000001</v>
      </c>
      <c r="T771" s="1">
        <v>1198.2450000000001</v>
      </c>
      <c r="U771" s="1">
        <v>1198.2450000000001</v>
      </c>
      <c r="V771" s="1">
        <v>1198.2450000000001</v>
      </c>
      <c r="W771" s="1">
        <v>1198.2450000000001</v>
      </c>
      <c r="X771" s="1">
        <v>1198.2450000000001</v>
      </c>
      <c r="Y771" s="1">
        <v>1198.2450000000001</v>
      </c>
      <c r="Z771" s="1">
        <v>1198.2450000000001</v>
      </c>
    </row>
    <row r="772" spans="1:26" x14ac:dyDescent="0.3">
      <c r="A772" t="s">
        <v>62</v>
      </c>
      <c r="B772" s="1">
        <v>73042</v>
      </c>
      <c r="C772" s="1" t="str">
        <f>VLOOKUP($B772,'NIS NAAM GEMEENTE'!$A$2:$B$319, 2, FALSE)</f>
        <v>Lanaken</v>
      </c>
      <c r="D772" s="1">
        <v>1031.96</v>
      </c>
      <c r="E772" s="1">
        <v>1035.8499999999999</v>
      </c>
      <c r="F772" s="1">
        <v>1042.1199999999999</v>
      </c>
      <c r="G772" s="1">
        <v>1118.18</v>
      </c>
      <c r="H772" s="1">
        <v>1143.72</v>
      </c>
      <c r="I772" s="1">
        <v>1201.21</v>
      </c>
      <c r="J772" s="1">
        <v>1237.8</v>
      </c>
      <c r="K772" s="1">
        <v>1255.1300000000001</v>
      </c>
      <c r="L772" s="1">
        <v>1157.47</v>
      </c>
      <c r="M772" s="1">
        <v>1188.5899999999999</v>
      </c>
      <c r="N772" s="1">
        <v>1140.5</v>
      </c>
      <c r="O772" s="1">
        <v>1100.261236673774</v>
      </c>
      <c r="P772" s="1">
        <v>1100.261236673774</v>
      </c>
      <c r="Q772" s="1">
        <v>1071.3069936034115</v>
      </c>
      <c r="R772" s="1">
        <v>1072.4206183368869</v>
      </c>
      <c r="S772" s="1">
        <v>1074.6478678038379</v>
      </c>
      <c r="T772" s="1">
        <v>1062.3979957356078</v>
      </c>
      <c r="U772" s="1">
        <v>1054.6026226012793</v>
      </c>
      <c r="V772" s="1">
        <v>1044.58</v>
      </c>
      <c r="W772" s="1">
        <v>1047.9208742004264</v>
      </c>
      <c r="X772" s="1">
        <v>1035.6710021321962</v>
      </c>
      <c r="Y772" s="1">
        <v>1036.7846268656717</v>
      </c>
      <c r="Z772" s="1">
        <v>1033.4437526652453</v>
      </c>
    </row>
    <row r="773" spans="1:26" x14ac:dyDescent="0.3">
      <c r="A773" t="s">
        <v>63</v>
      </c>
      <c r="B773" s="1">
        <v>73042</v>
      </c>
      <c r="C773" s="1" t="str">
        <f>VLOOKUP($B773,'NIS NAAM GEMEENTE'!$A$2:$B$319, 2, FALSE)</f>
        <v>Lanaken</v>
      </c>
      <c r="D773" s="1">
        <v>1637</v>
      </c>
      <c r="E773" s="1">
        <v>1622</v>
      </c>
      <c r="F773" s="1">
        <v>1608</v>
      </c>
      <c r="G773" s="1">
        <v>1609</v>
      </c>
      <c r="H773" s="1">
        <v>1568</v>
      </c>
      <c r="I773" s="1">
        <v>1586</v>
      </c>
      <c r="J773" s="1">
        <v>1613</v>
      </c>
      <c r="K773" s="1">
        <v>1630</v>
      </c>
      <c r="L773" s="1">
        <v>1688</v>
      </c>
      <c r="M773" s="1">
        <v>1727</v>
      </c>
      <c r="N773" s="1">
        <v>1679</v>
      </c>
      <c r="O773" s="1">
        <v>1657</v>
      </c>
      <c r="P773" s="1">
        <v>1604</v>
      </c>
      <c r="Q773" s="1">
        <v>1574</v>
      </c>
      <c r="R773" s="1">
        <v>1514</v>
      </c>
      <c r="S773" s="1">
        <v>1460</v>
      </c>
      <c r="T773" s="1">
        <v>1446</v>
      </c>
      <c r="U773" s="1">
        <v>1419</v>
      </c>
      <c r="V773" s="1">
        <v>1412</v>
      </c>
      <c r="W773" s="1">
        <v>1383</v>
      </c>
      <c r="X773" s="1">
        <v>1386</v>
      </c>
      <c r="Y773" s="1">
        <v>1382</v>
      </c>
      <c r="Z773">
        <v>1370</v>
      </c>
    </row>
    <row r="774" spans="1:26" x14ac:dyDescent="0.3">
      <c r="A774" t="s">
        <v>64</v>
      </c>
      <c r="B774" s="1">
        <v>73042</v>
      </c>
      <c r="C774" s="1" t="str">
        <f>VLOOKUP($B774,'NIS NAAM GEMEENTE'!$A$2:$B$319, 2, FALSE)</f>
        <v>Lanaken</v>
      </c>
      <c r="D774" s="1">
        <v>2668.96</v>
      </c>
      <c r="E774" s="1">
        <v>2657.85</v>
      </c>
      <c r="F774" s="1">
        <v>2650.12</v>
      </c>
      <c r="G774" s="1">
        <v>2727.1800000000003</v>
      </c>
      <c r="H774" s="1">
        <v>2711.7200000000003</v>
      </c>
      <c r="I774" s="1">
        <v>2787.21</v>
      </c>
      <c r="J774" s="1">
        <v>2850.8</v>
      </c>
      <c r="K774" s="1">
        <v>2885.13</v>
      </c>
      <c r="L774" s="1">
        <v>2845.4700000000003</v>
      </c>
      <c r="M774" s="1">
        <v>2915.59</v>
      </c>
      <c r="N774" s="1">
        <v>2819.5</v>
      </c>
      <c r="O774" s="1">
        <v>2757.261236673774</v>
      </c>
      <c r="P774" s="1">
        <v>2704.261236673774</v>
      </c>
      <c r="Q774" s="1">
        <v>2645.3069936034117</v>
      </c>
      <c r="R774" s="1">
        <v>2586.4206183368869</v>
      </c>
      <c r="S774" s="1">
        <v>2534.6478678038379</v>
      </c>
      <c r="T774" s="1">
        <v>2508.3979957356078</v>
      </c>
      <c r="U774" s="1">
        <v>2473.6026226012791</v>
      </c>
      <c r="V774" s="1">
        <v>2456.58</v>
      </c>
      <c r="W774" s="1">
        <v>2430.9208742004266</v>
      </c>
      <c r="X774" s="1">
        <v>2421.671002132196</v>
      </c>
      <c r="Y774" s="1">
        <v>2418.7846268656717</v>
      </c>
      <c r="Z774" s="1">
        <v>2403.4437526652455</v>
      </c>
    </row>
    <row r="775" spans="1:26" x14ac:dyDescent="0.3">
      <c r="A775" t="s">
        <v>65</v>
      </c>
      <c r="B775">
        <v>73042</v>
      </c>
      <c r="C775" s="1" t="str">
        <f>VLOOKUP($B775,'NIS NAAM GEMEENTE'!$A$2:$B$319, 2, FALSE)</f>
        <v>Lanaken</v>
      </c>
      <c r="D775" s="1">
        <v>3523.5294117647059</v>
      </c>
      <c r="E775" s="1">
        <v>3523.5294117647059</v>
      </c>
      <c r="F775" s="1">
        <v>3523.5294117647059</v>
      </c>
      <c r="G775" s="1">
        <v>3523.5294117647059</v>
      </c>
      <c r="H775" s="1">
        <v>3523.5294117647059</v>
      </c>
      <c r="I775" s="1">
        <v>3523.5294117647059</v>
      </c>
      <c r="J775" s="1">
        <v>3523.5294117647059</v>
      </c>
      <c r="K775" s="1">
        <v>3523.5294117647059</v>
      </c>
      <c r="L775" s="1">
        <v>3523.5294117647059</v>
      </c>
      <c r="M775" s="1">
        <v>3523.5294117647059</v>
      </c>
      <c r="N775" s="1">
        <v>3523.5294117647059</v>
      </c>
      <c r="O775" s="1">
        <v>3523.5294117647059</v>
      </c>
      <c r="P775" s="1">
        <v>3523.5294117647059</v>
      </c>
      <c r="Q775" s="1">
        <v>3523.5294117647059</v>
      </c>
      <c r="R775" s="1">
        <v>3523.5294117647059</v>
      </c>
      <c r="S775" s="1">
        <v>3523.5294117647059</v>
      </c>
      <c r="T775" s="1">
        <v>3523.5294117647059</v>
      </c>
      <c r="U775" s="1">
        <v>3523.5294117647059</v>
      </c>
      <c r="V775" s="1">
        <v>3523.5294117647059</v>
      </c>
      <c r="W775" s="1">
        <v>3523.5294117647059</v>
      </c>
      <c r="X775" s="1">
        <v>3523.5294117647059</v>
      </c>
      <c r="Y775" s="1">
        <v>3523.5294117647099</v>
      </c>
      <c r="Z775" s="1">
        <v>3523.5294117647099</v>
      </c>
    </row>
    <row r="776" spans="1:26" x14ac:dyDescent="0.3">
      <c r="A776" t="s">
        <v>66</v>
      </c>
      <c r="B776">
        <v>73042</v>
      </c>
      <c r="C776" s="1" t="str">
        <f>VLOOKUP($B776,'NIS NAAM GEMEENTE'!$A$2:$B$319, 2, FALSE)</f>
        <v>Lanaken</v>
      </c>
      <c r="D776" s="1">
        <v>2995</v>
      </c>
      <c r="E776" s="1">
        <v>2995</v>
      </c>
      <c r="F776" s="1">
        <v>2995</v>
      </c>
      <c r="G776" s="1">
        <v>2995</v>
      </c>
      <c r="H776" s="1">
        <v>2995</v>
      </c>
      <c r="I776" s="1">
        <v>2995</v>
      </c>
      <c r="J776" s="1">
        <v>2995</v>
      </c>
      <c r="K776" s="1">
        <v>2995</v>
      </c>
      <c r="L776" s="1">
        <v>2995</v>
      </c>
      <c r="M776" s="1">
        <v>2995</v>
      </c>
      <c r="N776" s="1">
        <v>2995</v>
      </c>
      <c r="O776" s="1">
        <v>2995</v>
      </c>
      <c r="P776" s="1">
        <v>2995</v>
      </c>
      <c r="Q776" s="1">
        <v>2995</v>
      </c>
      <c r="R776" s="1">
        <v>2995</v>
      </c>
      <c r="S776" s="1">
        <v>2995</v>
      </c>
      <c r="T776" s="1">
        <v>2995</v>
      </c>
      <c r="U776" s="1">
        <v>2995</v>
      </c>
      <c r="V776" s="1">
        <v>2995</v>
      </c>
      <c r="W776" s="1">
        <v>2995</v>
      </c>
      <c r="X776" s="1">
        <v>2995</v>
      </c>
      <c r="Y776" s="1">
        <v>2995</v>
      </c>
      <c r="Z776" s="1">
        <v>2995</v>
      </c>
    </row>
    <row r="777" spans="1:26" x14ac:dyDescent="0.3">
      <c r="A777" t="s">
        <v>62</v>
      </c>
      <c r="B777" s="1">
        <v>24059</v>
      </c>
      <c r="C777" s="1" t="str">
        <f>VLOOKUP($B777,'NIS NAAM GEMEENTE'!$A$2:$B$319, 2, FALSE)</f>
        <v>Landen</v>
      </c>
      <c r="D777" s="1">
        <v>689.27</v>
      </c>
      <c r="E777" s="1">
        <v>657.08</v>
      </c>
      <c r="F777" s="1">
        <v>706.89</v>
      </c>
      <c r="G777" s="1">
        <v>749.95</v>
      </c>
      <c r="H777" s="1">
        <v>772.14</v>
      </c>
      <c r="I777" s="1">
        <v>753.95</v>
      </c>
      <c r="J777" s="1">
        <v>743.7</v>
      </c>
      <c r="K777" s="1">
        <v>736.08</v>
      </c>
      <c r="L777" s="1">
        <v>736.08</v>
      </c>
      <c r="M777" s="1">
        <v>681.24</v>
      </c>
      <c r="N777" s="1">
        <v>685.35</v>
      </c>
      <c r="O777" s="1">
        <v>679.56732984293194</v>
      </c>
      <c r="P777" s="1">
        <v>697.21842931937169</v>
      </c>
      <c r="Q777" s="1">
        <v>698.32162303664916</v>
      </c>
      <c r="R777" s="1">
        <v>679.56732984293194</v>
      </c>
      <c r="S777" s="1">
        <v>665.22581151832458</v>
      </c>
      <c r="T777" s="1">
        <v>654.19387434554972</v>
      </c>
      <c r="U777" s="1">
        <v>651.98748691099479</v>
      </c>
      <c r="V777" s="1">
        <v>632.13</v>
      </c>
      <c r="W777" s="1">
        <v>617.78848167539263</v>
      </c>
      <c r="X777" s="1">
        <v>605.65335078534031</v>
      </c>
      <c r="Y777" s="1">
        <v>623.30445026178006</v>
      </c>
      <c r="Z777" s="1">
        <v>636.54277486910996</v>
      </c>
    </row>
    <row r="778" spans="1:26" x14ac:dyDescent="0.3">
      <c r="A778" t="s">
        <v>63</v>
      </c>
      <c r="B778" s="1">
        <v>24059</v>
      </c>
      <c r="C778" s="1" t="str">
        <f>VLOOKUP($B778,'NIS NAAM GEMEENTE'!$A$2:$B$319, 2, FALSE)</f>
        <v>Landen</v>
      </c>
      <c r="D778" s="1">
        <v>864</v>
      </c>
      <c r="E778" s="1">
        <v>918</v>
      </c>
      <c r="F778" s="1">
        <v>919</v>
      </c>
      <c r="G778" s="1">
        <v>939</v>
      </c>
      <c r="H778" s="1">
        <v>984</v>
      </c>
      <c r="I778" s="1">
        <v>1054</v>
      </c>
      <c r="J778" s="1">
        <v>1048</v>
      </c>
      <c r="K778" s="1">
        <v>1085</v>
      </c>
      <c r="L778" s="1">
        <v>1112</v>
      </c>
      <c r="M778" s="1">
        <v>1133</v>
      </c>
      <c r="N778" s="1">
        <v>1154</v>
      </c>
      <c r="O778" s="1">
        <v>1184</v>
      </c>
      <c r="P778" s="1">
        <v>1192</v>
      </c>
      <c r="Q778" s="1">
        <v>1186</v>
      </c>
      <c r="R778" s="1">
        <v>1205</v>
      </c>
      <c r="S778" s="1">
        <v>1192</v>
      </c>
      <c r="T778" s="1">
        <v>1196</v>
      </c>
      <c r="U778" s="1">
        <v>1172</v>
      </c>
      <c r="V778" s="1">
        <v>1171</v>
      </c>
      <c r="W778" s="1">
        <v>1171</v>
      </c>
      <c r="X778" s="1">
        <v>1154</v>
      </c>
      <c r="Y778" s="1">
        <v>1118</v>
      </c>
      <c r="Z778">
        <v>1094</v>
      </c>
    </row>
    <row r="779" spans="1:26" x14ac:dyDescent="0.3">
      <c r="A779" t="s">
        <v>64</v>
      </c>
      <c r="B779" s="1">
        <v>24059</v>
      </c>
      <c r="C779" s="1" t="str">
        <f>VLOOKUP($B779,'NIS NAAM GEMEENTE'!$A$2:$B$319, 2, FALSE)</f>
        <v>Landen</v>
      </c>
      <c r="D779" s="1">
        <v>1553.27</v>
      </c>
      <c r="E779" s="1">
        <v>1575.08</v>
      </c>
      <c r="F779" s="1">
        <v>1625.8899999999999</v>
      </c>
      <c r="G779" s="1">
        <v>1688.95</v>
      </c>
      <c r="H779" s="1">
        <v>1756.1399999999999</v>
      </c>
      <c r="I779" s="1">
        <v>1807.95</v>
      </c>
      <c r="J779" s="1">
        <v>1791.7</v>
      </c>
      <c r="K779" s="1">
        <v>1821.08</v>
      </c>
      <c r="L779" s="1">
        <v>1848.08</v>
      </c>
      <c r="M779" s="1">
        <v>1814.24</v>
      </c>
      <c r="N779" s="1">
        <v>1839.35</v>
      </c>
      <c r="O779" s="1">
        <v>1863.5673298429319</v>
      </c>
      <c r="P779" s="1">
        <v>1889.2184293193718</v>
      </c>
      <c r="Q779" s="1">
        <v>1884.3216230366493</v>
      </c>
      <c r="R779" s="1">
        <v>1884.5673298429319</v>
      </c>
      <c r="S779" s="1">
        <v>1857.2258115183245</v>
      </c>
      <c r="T779" s="1">
        <v>1850.1938743455498</v>
      </c>
      <c r="U779" s="1">
        <v>1823.9874869109949</v>
      </c>
      <c r="V779" s="1">
        <v>1803.13</v>
      </c>
      <c r="W779" s="1">
        <v>1788.7884816753926</v>
      </c>
      <c r="X779" s="1">
        <v>1759.6533507853403</v>
      </c>
      <c r="Y779" s="1">
        <v>1741.3044502617799</v>
      </c>
      <c r="Z779" s="1">
        <v>1730.54277486911</v>
      </c>
    </row>
    <row r="780" spans="1:26" x14ac:dyDescent="0.3">
      <c r="A780" t="s">
        <v>65</v>
      </c>
      <c r="B780">
        <v>24059</v>
      </c>
      <c r="C780" s="1" t="str">
        <f>VLOOKUP($B780,'NIS NAAM GEMEENTE'!$A$2:$B$319, 2, FALSE)</f>
        <v>Landen</v>
      </c>
      <c r="D780" s="1">
        <v>2030</v>
      </c>
      <c r="E780" s="1">
        <v>2030</v>
      </c>
      <c r="F780" s="1">
        <v>2030</v>
      </c>
      <c r="G780" s="1">
        <v>2030</v>
      </c>
      <c r="H780" s="1">
        <v>2030</v>
      </c>
      <c r="I780" s="1">
        <v>2030</v>
      </c>
      <c r="J780" s="1">
        <v>2030</v>
      </c>
      <c r="K780" s="1">
        <v>2030</v>
      </c>
      <c r="L780" s="1">
        <v>2030</v>
      </c>
      <c r="M780" s="1">
        <v>2030</v>
      </c>
      <c r="N780" s="1">
        <v>2030</v>
      </c>
      <c r="O780" s="1">
        <v>2030</v>
      </c>
      <c r="P780" s="1">
        <v>2030</v>
      </c>
      <c r="Q780" s="1">
        <v>2030</v>
      </c>
      <c r="R780" s="1">
        <v>2030</v>
      </c>
      <c r="S780" s="1">
        <v>2030</v>
      </c>
      <c r="T780" s="1">
        <v>2030</v>
      </c>
      <c r="U780" s="1">
        <v>2030</v>
      </c>
      <c r="V780" s="1">
        <v>2030</v>
      </c>
      <c r="W780" s="1">
        <v>2030</v>
      </c>
      <c r="X780" s="1">
        <v>2030</v>
      </c>
      <c r="Y780" s="1">
        <v>2030</v>
      </c>
      <c r="Z780" s="1">
        <v>2030</v>
      </c>
    </row>
    <row r="781" spans="1:26" x14ac:dyDescent="0.3">
      <c r="A781" t="s">
        <v>66</v>
      </c>
      <c r="B781">
        <v>24059</v>
      </c>
      <c r="C781" s="1" t="str">
        <f>VLOOKUP($B781,'NIS NAAM GEMEENTE'!$A$2:$B$319, 2, FALSE)</f>
        <v>Landen</v>
      </c>
      <c r="D781" s="1">
        <v>1725.5</v>
      </c>
      <c r="E781" s="1">
        <v>1725.5</v>
      </c>
      <c r="F781" s="1">
        <v>1725.5</v>
      </c>
      <c r="G781" s="1">
        <v>1725.5</v>
      </c>
      <c r="H781" s="1">
        <v>1725.5</v>
      </c>
      <c r="I781" s="1">
        <v>1725.5</v>
      </c>
      <c r="J781" s="1">
        <v>1725.5</v>
      </c>
      <c r="K781" s="1">
        <v>1725.5</v>
      </c>
      <c r="L781" s="1">
        <v>1725.5</v>
      </c>
      <c r="M781" s="1">
        <v>1725.5</v>
      </c>
      <c r="N781" s="1">
        <v>1725.5</v>
      </c>
      <c r="O781" s="1">
        <v>1725.5</v>
      </c>
      <c r="P781" s="1">
        <v>1725.5</v>
      </c>
      <c r="Q781" s="1">
        <v>1725.5</v>
      </c>
      <c r="R781" s="1">
        <v>1725.5</v>
      </c>
      <c r="S781" s="1">
        <v>1725.5</v>
      </c>
      <c r="T781" s="1">
        <v>1725.5</v>
      </c>
      <c r="U781" s="1">
        <v>1725.5</v>
      </c>
      <c r="V781" s="1">
        <v>1725.5</v>
      </c>
      <c r="W781" s="1">
        <v>1725.5</v>
      </c>
      <c r="X781" s="1">
        <v>1725.5</v>
      </c>
      <c r="Y781" s="1">
        <v>1725.5</v>
      </c>
      <c r="Z781" s="1">
        <v>1725.5</v>
      </c>
    </row>
    <row r="782" spans="1:26" x14ac:dyDescent="0.3">
      <c r="A782" t="s">
        <v>62</v>
      </c>
      <c r="B782" s="1">
        <v>33040</v>
      </c>
      <c r="C782" s="1" t="str">
        <f>VLOOKUP($B782,'NIS NAAM GEMEENTE'!$A$2:$B$319, 2, FALSE)</f>
        <v>Langemark-Poelkapelle</v>
      </c>
      <c r="D782" s="1">
        <v>352.07</v>
      </c>
      <c r="E782" s="1">
        <v>369.34</v>
      </c>
      <c r="F782" s="1">
        <v>372.23</v>
      </c>
      <c r="G782" s="1">
        <v>391.53</v>
      </c>
      <c r="H782" s="1">
        <v>405.45</v>
      </c>
      <c r="I782" s="1">
        <v>400.61</v>
      </c>
      <c r="J782" s="1">
        <v>387.39</v>
      </c>
      <c r="K782" s="1">
        <v>369.58</v>
      </c>
      <c r="L782" s="1">
        <v>353.12</v>
      </c>
      <c r="M782" s="1">
        <v>325.58</v>
      </c>
      <c r="N782" s="1">
        <v>327.85</v>
      </c>
      <c r="O782" s="1">
        <v>342.99552715654954</v>
      </c>
      <c r="P782" s="1">
        <v>357.66309904153354</v>
      </c>
      <c r="Q782" s="1">
        <v>353.15</v>
      </c>
      <c r="R782" s="1">
        <v>359.91964856230032</v>
      </c>
      <c r="S782" s="1">
        <v>356.53482428115018</v>
      </c>
      <c r="T782" s="1">
        <v>357.66309904153354</v>
      </c>
      <c r="U782" s="1">
        <v>359.91964856230032</v>
      </c>
      <c r="V782" s="1">
        <v>353.15</v>
      </c>
      <c r="W782" s="1">
        <v>350.89345047923325</v>
      </c>
      <c r="X782" s="1">
        <v>356.53482428115018</v>
      </c>
      <c r="Y782" s="1">
        <v>365.56102236421725</v>
      </c>
      <c r="Z782" s="1">
        <v>361.04792332268369</v>
      </c>
    </row>
    <row r="783" spans="1:26" x14ac:dyDescent="0.3">
      <c r="A783" t="s">
        <v>63</v>
      </c>
      <c r="B783" s="1">
        <v>33040</v>
      </c>
      <c r="C783" s="1" t="str">
        <f>VLOOKUP($B783,'NIS NAAM GEMEENTE'!$A$2:$B$319, 2, FALSE)</f>
        <v>Langemark-Poelkapelle</v>
      </c>
      <c r="D783" s="1">
        <v>514</v>
      </c>
      <c r="E783" s="1">
        <v>504</v>
      </c>
      <c r="F783" s="1">
        <v>479</v>
      </c>
      <c r="G783" s="1">
        <v>490</v>
      </c>
      <c r="H783" s="1">
        <v>512</v>
      </c>
      <c r="I783" s="1">
        <v>509</v>
      </c>
      <c r="J783" s="1">
        <v>514</v>
      </c>
      <c r="K783" s="1">
        <v>525</v>
      </c>
      <c r="L783" s="1">
        <v>537</v>
      </c>
      <c r="M783" s="1">
        <v>553</v>
      </c>
      <c r="N783" s="1">
        <v>528</v>
      </c>
      <c r="O783" s="1">
        <v>518</v>
      </c>
      <c r="P783" s="1">
        <v>504</v>
      </c>
      <c r="Q783" s="1">
        <v>494</v>
      </c>
      <c r="R783" s="1">
        <v>478</v>
      </c>
      <c r="S783" s="1">
        <v>469</v>
      </c>
      <c r="T783" s="1">
        <v>479</v>
      </c>
      <c r="U783" s="1">
        <v>475</v>
      </c>
      <c r="V783" s="1">
        <v>485</v>
      </c>
      <c r="W783" s="1">
        <v>491</v>
      </c>
      <c r="X783" s="1">
        <v>492</v>
      </c>
      <c r="Y783" s="1">
        <v>480</v>
      </c>
      <c r="Z783">
        <v>487</v>
      </c>
    </row>
    <row r="784" spans="1:26" x14ac:dyDescent="0.3">
      <c r="A784" t="s">
        <v>64</v>
      </c>
      <c r="B784" s="1">
        <v>33040</v>
      </c>
      <c r="C784" s="1" t="str">
        <f>VLOOKUP($B784,'NIS NAAM GEMEENTE'!$A$2:$B$319, 2, FALSE)</f>
        <v>Langemark-Poelkapelle</v>
      </c>
      <c r="D784" s="1">
        <v>866.06999999999994</v>
      </c>
      <c r="E784" s="1">
        <v>873.33999999999992</v>
      </c>
      <c r="F784" s="1">
        <v>851.23</v>
      </c>
      <c r="G784" s="1">
        <v>881.53</v>
      </c>
      <c r="H784" s="1">
        <v>917.45</v>
      </c>
      <c r="I784" s="1">
        <v>909.61</v>
      </c>
      <c r="J784" s="1">
        <v>901.39</v>
      </c>
      <c r="K784" s="1">
        <v>894.57999999999993</v>
      </c>
      <c r="L784" s="1">
        <v>890.12</v>
      </c>
      <c r="M784" s="1">
        <v>878.57999999999993</v>
      </c>
      <c r="N784" s="1">
        <v>855.85</v>
      </c>
      <c r="O784" s="1">
        <v>860.99552715654954</v>
      </c>
      <c r="P784" s="1">
        <v>861.66309904153354</v>
      </c>
      <c r="Q784" s="1">
        <v>847.15</v>
      </c>
      <c r="R784" s="1">
        <v>837.91964856230038</v>
      </c>
      <c r="S784" s="1">
        <v>825.53482428115012</v>
      </c>
      <c r="T784" s="1">
        <v>836.66309904153354</v>
      </c>
      <c r="U784" s="1">
        <v>834.91964856230038</v>
      </c>
      <c r="V784" s="1">
        <v>838.15</v>
      </c>
      <c r="W784" s="1">
        <v>841.89345047923325</v>
      </c>
      <c r="X784" s="1">
        <v>848.53482428115012</v>
      </c>
      <c r="Y784" s="1">
        <v>845.56102236421725</v>
      </c>
      <c r="Z784" s="1">
        <v>848.04792332268369</v>
      </c>
    </row>
    <row r="785" spans="1:26" x14ac:dyDescent="0.3">
      <c r="A785" t="s">
        <v>65</v>
      </c>
      <c r="B785">
        <v>33040</v>
      </c>
      <c r="C785" s="1" t="str">
        <f>VLOOKUP($B785,'NIS NAAM GEMEENTE'!$A$2:$B$319, 2, FALSE)</f>
        <v>Langemark-Poelkapelle</v>
      </c>
      <c r="D785" s="1">
        <v>1069.4117647058824</v>
      </c>
      <c r="E785" s="1">
        <v>1069.4117647058824</v>
      </c>
      <c r="F785" s="1">
        <v>1069.4117647058824</v>
      </c>
      <c r="G785" s="1">
        <v>1069.4117647058824</v>
      </c>
      <c r="H785" s="1">
        <v>1069.4117647058824</v>
      </c>
      <c r="I785" s="1">
        <v>1069.4117647058824</v>
      </c>
      <c r="J785" s="1">
        <v>1069.4117647058824</v>
      </c>
      <c r="K785" s="1">
        <v>1069.4117647058824</v>
      </c>
      <c r="L785" s="1">
        <v>1069.4117647058824</v>
      </c>
      <c r="M785" s="1">
        <v>1069.4117647058824</v>
      </c>
      <c r="N785" s="1">
        <v>1069.4117647058824</v>
      </c>
      <c r="O785" s="1">
        <v>1069.4117647058824</v>
      </c>
      <c r="P785" s="1">
        <v>1069.4117647058824</v>
      </c>
      <c r="Q785" s="1">
        <v>1069.4117647058824</v>
      </c>
      <c r="R785" s="1">
        <v>1069.4117647058824</v>
      </c>
      <c r="S785" s="1">
        <v>1069.4117647058824</v>
      </c>
      <c r="T785" s="1">
        <v>1069.4117647058824</v>
      </c>
      <c r="U785" s="1">
        <v>1069.4117647058824</v>
      </c>
      <c r="V785" s="1">
        <v>1069.4117647058824</v>
      </c>
      <c r="W785" s="1">
        <v>1069.4117647058824</v>
      </c>
      <c r="X785" s="1">
        <v>1069.4117647058824</v>
      </c>
      <c r="Y785" s="1">
        <v>1069.4117647058799</v>
      </c>
      <c r="Z785" s="1">
        <v>1069.4117647058799</v>
      </c>
    </row>
    <row r="786" spans="1:26" x14ac:dyDescent="0.3">
      <c r="A786" t="s">
        <v>66</v>
      </c>
      <c r="B786">
        <v>33040</v>
      </c>
      <c r="C786" s="1" t="str">
        <f>VLOOKUP($B786,'NIS NAAM GEMEENTE'!$A$2:$B$319, 2, FALSE)</f>
        <v>Langemark-Poelkapelle</v>
      </c>
      <c r="D786" s="1">
        <v>909</v>
      </c>
      <c r="E786" s="1">
        <v>909</v>
      </c>
      <c r="F786" s="1">
        <v>909</v>
      </c>
      <c r="G786" s="1">
        <v>909</v>
      </c>
      <c r="H786" s="1">
        <v>909</v>
      </c>
      <c r="I786" s="1">
        <v>909</v>
      </c>
      <c r="J786" s="1">
        <v>909</v>
      </c>
      <c r="K786" s="1">
        <v>909</v>
      </c>
      <c r="L786" s="1">
        <v>909</v>
      </c>
      <c r="M786" s="1">
        <v>909</v>
      </c>
      <c r="N786" s="1">
        <v>909</v>
      </c>
      <c r="O786" s="1">
        <v>909</v>
      </c>
      <c r="P786" s="1">
        <v>909</v>
      </c>
      <c r="Q786" s="1">
        <v>909</v>
      </c>
      <c r="R786" s="1">
        <v>909</v>
      </c>
      <c r="S786" s="1">
        <v>909</v>
      </c>
      <c r="T786" s="1">
        <v>909</v>
      </c>
      <c r="U786" s="1">
        <v>909</v>
      </c>
      <c r="V786" s="1">
        <v>909</v>
      </c>
      <c r="W786" s="1">
        <v>909</v>
      </c>
      <c r="X786" s="1">
        <v>909</v>
      </c>
      <c r="Y786" s="1">
        <v>909</v>
      </c>
      <c r="Z786" s="1">
        <v>909</v>
      </c>
    </row>
    <row r="787" spans="1:26" x14ac:dyDescent="0.3">
      <c r="A787" t="s">
        <v>62</v>
      </c>
      <c r="B787" s="1">
        <v>42011</v>
      </c>
      <c r="C787" s="1" t="str">
        <f>VLOOKUP($B787,'NIS NAAM GEMEENTE'!$A$2:$B$319, 2, FALSE)</f>
        <v>Lebbeke</v>
      </c>
      <c r="D787" s="1">
        <v>709.46</v>
      </c>
      <c r="E787" s="1">
        <v>729.68</v>
      </c>
      <c r="F787" s="1">
        <v>784.52</v>
      </c>
      <c r="G787" s="1">
        <v>761.46</v>
      </c>
      <c r="H787" s="1">
        <v>808.49</v>
      </c>
      <c r="I787" s="1">
        <v>767.65</v>
      </c>
      <c r="J787" s="1">
        <v>749.3</v>
      </c>
      <c r="K787" s="1">
        <v>737.92</v>
      </c>
      <c r="L787" s="1">
        <v>746.03</v>
      </c>
      <c r="M787" s="1">
        <v>757.84</v>
      </c>
      <c r="N787" s="1">
        <v>730.43</v>
      </c>
      <c r="O787" s="1">
        <v>715.99471403812822</v>
      </c>
      <c r="P787" s="1">
        <v>678.25235701906411</v>
      </c>
      <c r="Q787" s="1">
        <v>653.83083188908142</v>
      </c>
      <c r="R787" s="1">
        <v>650.50062391681104</v>
      </c>
      <c r="S787" s="1">
        <v>657.16103986135181</v>
      </c>
      <c r="T787" s="1">
        <v>650.50062391681104</v>
      </c>
      <c r="U787" s="1">
        <v>648.28048526863085</v>
      </c>
      <c r="V787" s="1">
        <v>640.51</v>
      </c>
      <c r="W787" s="1">
        <v>630.51937608318894</v>
      </c>
      <c r="X787" s="1">
        <v>626.07909878682847</v>
      </c>
      <c r="Y787" s="1">
        <v>632.73951473136913</v>
      </c>
      <c r="Z787" s="1">
        <v>638.28986135181981</v>
      </c>
    </row>
    <row r="788" spans="1:26" x14ac:dyDescent="0.3">
      <c r="A788" t="s">
        <v>63</v>
      </c>
      <c r="B788" s="1">
        <v>42011</v>
      </c>
      <c r="C788" s="1" t="str">
        <f>VLOOKUP($B788,'NIS NAAM GEMEENTE'!$A$2:$B$319, 2, FALSE)</f>
        <v>Lebbeke</v>
      </c>
      <c r="D788" s="1">
        <v>963</v>
      </c>
      <c r="E788" s="1">
        <v>962</v>
      </c>
      <c r="F788" s="1">
        <v>988</v>
      </c>
      <c r="G788" s="1">
        <v>965</v>
      </c>
      <c r="H788" s="1">
        <v>1002</v>
      </c>
      <c r="I788" s="1">
        <v>1043</v>
      </c>
      <c r="J788" s="1">
        <v>1079</v>
      </c>
      <c r="K788" s="1">
        <v>1101</v>
      </c>
      <c r="L788" s="1">
        <v>1085</v>
      </c>
      <c r="M788" s="1">
        <v>1116</v>
      </c>
      <c r="N788" s="1">
        <v>1096</v>
      </c>
      <c r="O788" s="1">
        <v>1055</v>
      </c>
      <c r="P788" s="1">
        <v>1040</v>
      </c>
      <c r="Q788" s="1">
        <v>1023</v>
      </c>
      <c r="R788" s="1">
        <v>1000</v>
      </c>
      <c r="S788" s="1">
        <v>974</v>
      </c>
      <c r="T788" s="1">
        <v>971</v>
      </c>
      <c r="U788" s="1">
        <v>953</v>
      </c>
      <c r="V788" s="1">
        <v>925</v>
      </c>
      <c r="W788" s="1">
        <v>914</v>
      </c>
      <c r="X788" s="1">
        <v>910</v>
      </c>
      <c r="Y788" s="1">
        <v>908</v>
      </c>
      <c r="Z788">
        <v>889</v>
      </c>
    </row>
    <row r="789" spans="1:26" x14ac:dyDescent="0.3">
      <c r="A789" t="s">
        <v>64</v>
      </c>
      <c r="B789" s="1">
        <v>42011</v>
      </c>
      <c r="C789" s="1" t="str">
        <f>VLOOKUP($B789,'NIS NAAM GEMEENTE'!$A$2:$B$319, 2, FALSE)</f>
        <v>Lebbeke</v>
      </c>
      <c r="D789" s="1">
        <v>1672.46</v>
      </c>
      <c r="E789" s="1">
        <v>1691.6799999999998</v>
      </c>
      <c r="F789" s="1">
        <v>1772.52</v>
      </c>
      <c r="G789" s="1">
        <v>1726.46</v>
      </c>
      <c r="H789" s="1">
        <v>1810.49</v>
      </c>
      <c r="I789" s="1">
        <v>1810.65</v>
      </c>
      <c r="J789" s="1">
        <v>1828.3</v>
      </c>
      <c r="K789" s="1">
        <v>1838.92</v>
      </c>
      <c r="L789" s="1">
        <v>1831.03</v>
      </c>
      <c r="M789" s="1">
        <v>1873.8400000000001</v>
      </c>
      <c r="N789" s="1">
        <v>1826.4299999999998</v>
      </c>
      <c r="O789" s="1">
        <v>1770.9947140381282</v>
      </c>
      <c r="P789" s="1">
        <v>1718.2523570190642</v>
      </c>
      <c r="Q789" s="1">
        <v>1676.8308318890813</v>
      </c>
      <c r="R789" s="1">
        <v>1650.500623916811</v>
      </c>
      <c r="S789" s="1">
        <v>1631.1610398613518</v>
      </c>
      <c r="T789" s="1">
        <v>1621.500623916811</v>
      </c>
      <c r="U789" s="1">
        <v>1601.2804852686309</v>
      </c>
      <c r="V789" s="1">
        <v>1565.51</v>
      </c>
      <c r="W789" s="1">
        <v>1544.5193760831889</v>
      </c>
      <c r="X789" s="1">
        <v>1536.0790987868286</v>
      </c>
      <c r="Y789" s="1">
        <v>1540.7395147313691</v>
      </c>
      <c r="Z789" s="1">
        <v>1527.2898613518198</v>
      </c>
    </row>
    <row r="790" spans="1:26" x14ac:dyDescent="0.3">
      <c r="A790" t="s">
        <v>65</v>
      </c>
      <c r="B790">
        <v>42011</v>
      </c>
      <c r="C790" s="1" t="str">
        <f>VLOOKUP($B790,'NIS NAAM GEMEENTE'!$A$2:$B$319, 2, FALSE)</f>
        <v>Lebbeke</v>
      </c>
      <c r="D790" s="1">
        <v>2323</v>
      </c>
      <c r="E790" s="1">
        <v>2323</v>
      </c>
      <c r="F790" s="1">
        <v>2323</v>
      </c>
      <c r="G790" s="1">
        <v>2323</v>
      </c>
      <c r="H790" s="1">
        <v>2323</v>
      </c>
      <c r="I790" s="1">
        <v>2323</v>
      </c>
      <c r="J790" s="1">
        <v>2323</v>
      </c>
      <c r="K790" s="1">
        <v>2323</v>
      </c>
      <c r="L790" s="1">
        <v>2323</v>
      </c>
      <c r="M790" s="1">
        <v>2323</v>
      </c>
      <c r="N790" s="1">
        <v>2323</v>
      </c>
      <c r="O790" s="1">
        <v>2323</v>
      </c>
      <c r="P790" s="1">
        <v>2323</v>
      </c>
      <c r="Q790" s="1">
        <v>2323</v>
      </c>
      <c r="R790" s="1">
        <v>2323</v>
      </c>
      <c r="S790" s="1">
        <v>2323</v>
      </c>
      <c r="T790" s="1">
        <v>2323</v>
      </c>
      <c r="U790" s="1">
        <v>2323</v>
      </c>
      <c r="V790" s="1">
        <v>2323</v>
      </c>
      <c r="W790" s="1">
        <v>2323</v>
      </c>
      <c r="X790" s="1">
        <v>2323</v>
      </c>
      <c r="Y790" s="1">
        <v>2323</v>
      </c>
      <c r="Z790" s="1">
        <v>2323</v>
      </c>
    </row>
    <row r="791" spans="1:26" x14ac:dyDescent="0.3">
      <c r="A791" t="s">
        <v>66</v>
      </c>
      <c r="B791">
        <v>42011</v>
      </c>
      <c r="C791" s="1" t="str">
        <f>VLOOKUP($B791,'NIS NAAM GEMEENTE'!$A$2:$B$319, 2, FALSE)</f>
        <v>Lebbeke</v>
      </c>
      <c r="D791" s="1">
        <v>1974.55</v>
      </c>
      <c r="E791" s="1">
        <v>1974.55</v>
      </c>
      <c r="F791" s="1">
        <v>1974.55</v>
      </c>
      <c r="G791" s="1">
        <v>1974.55</v>
      </c>
      <c r="H791" s="1">
        <v>1974.55</v>
      </c>
      <c r="I791" s="1">
        <v>1974.55</v>
      </c>
      <c r="J791" s="1">
        <v>1974.55</v>
      </c>
      <c r="K791" s="1">
        <v>1974.55</v>
      </c>
      <c r="L791" s="1">
        <v>1974.55</v>
      </c>
      <c r="M791" s="1">
        <v>1974.55</v>
      </c>
      <c r="N791" s="1">
        <v>1974.55</v>
      </c>
      <c r="O791" s="1">
        <v>1974.55</v>
      </c>
      <c r="P791" s="1">
        <v>1974.55</v>
      </c>
      <c r="Q791" s="1">
        <v>1974.55</v>
      </c>
      <c r="R791" s="1">
        <v>1974.55</v>
      </c>
      <c r="S791" s="1">
        <v>1974.55</v>
      </c>
      <c r="T791" s="1">
        <v>1974.55</v>
      </c>
      <c r="U791" s="1">
        <v>1974.55</v>
      </c>
      <c r="V791" s="1">
        <v>1974.55</v>
      </c>
      <c r="W791" s="1">
        <v>1974.55</v>
      </c>
      <c r="X791" s="1">
        <v>1974.55</v>
      </c>
      <c r="Y791" s="1">
        <v>1974.55</v>
      </c>
      <c r="Z791" s="1">
        <v>1974.55</v>
      </c>
    </row>
    <row r="792" spans="1:26" x14ac:dyDescent="0.3">
      <c r="A792" t="s">
        <v>62</v>
      </c>
      <c r="B792" s="1">
        <v>41034</v>
      </c>
      <c r="C792" s="1" t="str">
        <f>VLOOKUP($B792,'NIS NAAM GEMEENTE'!$A$2:$B$319, 2, FALSE)</f>
        <v>Lede</v>
      </c>
      <c r="D792" s="1">
        <v>712.84</v>
      </c>
      <c r="E792" s="1">
        <v>781.79</v>
      </c>
      <c r="F792" s="1">
        <v>817.56999999999994</v>
      </c>
      <c r="G792" s="1">
        <v>806.73</v>
      </c>
      <c r="H792" s="1">
        <v>775.73</v>
      </c>
      <c r="I792" s="1">
        <v>750.56999999999994</v>
      </c>
      <c r="J792" s="1">
        <v>728.46</v>
      </c>
      <c r="K792" s="1">
        <v>691.89</v>
      </c>
      <c r="L792" s="1">
        <v>701.46</v>
      </c>
      <c r="M792" s="1">
        <v>676.08</v>
      </c>
      <c r="N792" s="1">
        <v>661.35</v>
      </c>
      <c r="O792" s="1">
        <v>646.34345864661657</v>
      </c>
      <c r="P792" s="1">
        <v>637.3664661654135</v>
      </c>
      <c r="Q792" s="1">
        <v>635.12221804511273</v>
      </c>
      <c r="R792" s="1">
        <v>628.38947368421054</v>
      </c>
      <c r="S792" s="1">
        <v>619.41248120300747</v>
      </c>
      <c r="T792" s="1">
        <v>607.06911654135342</v>
      </c>
      <c r="U792" s="1">
        <v>602.58062030075189</v>
      </c>
      <c r="V792" s="1">
        <v>596.97</v>
      </c>
      <c r="W792" s="1">
        <v>603.70274436090222</v>
      </c>
      <c r="X792" s="1">
        <v>608.19124060150375</v>
      </c>
      <c r="Y792" s="1">
        <v>612.67973684210529</v>
      </c>
      <c r="Z792" s="1">
        <v>611.55761278195484</v>
      </c>
    </row>
    <row r="793" spans="1:26" x14ac:dyDescent="0.3">
      <c r="A793" t="s">
        <v>63</v>
      </c>
      <c r="B793" s="1">
        <v>41034</v>
      </c>
      <c r="C793" s="1" t="str">
        <f>VLOOKUP($B793,'NIS NAAM GEMEENTE'!$A$2:$B$319, 2, FALSE)</f>
        <v>Lede</v>
      </c>
      <c r="D793" s="1">
        <v>878</v>
      </c>
      <c r="E793" s="1">
        <v>912</v>
      </c>
      <c r="F793" s="1">
        <v>924</v>
      </c>
      <c r="G793" s="1">
        <v>954</v>
      </c>
      <c r="H793" s="1">
        <v>1032</v>
      </c>
      <c r="I793" s="1">
        <v>1100</v>
      </c>
      <c r="J793" s="1">
        <v>1126</v>
      </c>
      <c r="K793" s="1">
        <v>1145</v>
      </c>
      <c r="L793" s="1">
        <v>1169</v>
      </c>
      <c r="M793" s="1">
        <v>1174</v>
      </c>
      <c r="N793" s="1">
        <v>1139</v>
      </c>
      <c r="O793" s="1">
        <v>1113</v>
      </c>
      <c r="P793" s="1">
        <v>1059</v>
      </c>
      <c r="Q793" s="1">
        <v>1030</v>
      </c>
      <c r="R793" s="1">
        <v>1007</v>
      </c>
      <c r="S793" s="1">
        <v>971</v>
      </c>
      <c r="T793" s="1">
        <v>956</v>
      </c>
      <c r="U793" s="1">
        <v>937</v>
      </c>
      <c r="V793" s="1">
        <v>922</v>
      </c>
      <c r="W793" s="1">
        <v>913</v>
      </c>
      <c r="X793" s="1">
        <v>904</v>
      </c>
      <c r="Y793" s="1">
        <v>899</v>
      </c>
      <c r="Z793">
        <v>892</v>
      </c>
    </row>
    <row r="794" spans="1:26" x14ac:dyDescent="0.3">
      <c r="A794" t="s">
        <v>64</v>
      </c>
      <c r="B794" s="1">
        <v>41034</v>
      </c>
      <c r="C794" s="1" t="str">
        <f>VLOOKUP($B794,'NIS NAAM GEMEENTE'!$A$2:$B$319, 2, FALSE)</f>
        <v>Lede</v>
      </c>
      <c r="D794" s="1">
        <v>1590.8400000000001</v>
      </c>
      <c r="E794" s="1">
        <v>1693.79</v>
      </c>
      <c r="F794" s="1">
        <v>1741.57</v>
      </c>
      <c r="G794" s="1">
        <v>1760.73</v>
      </c>
      <c r="H794" s="1">
        <v>1807.73</v>
      </c>
      <c r="I794" s="1">
        <v>1850.57</v>
      </c>
      <c r="J794" s="1">
        <v>1854.46</v>
      </c>
      <c r="K794" s="1">
        <v>1836.8899999999999</v>
      </c>
      <c r="L794" s="1">
        <v>1870.46</v>
      </c>
      <c r="M794" s="1">
        <v>1850.08</v>
      </c>
      <c r="N794" s="1">
        <v>1800.35</v>
      </c>
      <c r="O794" s="1">
        <v>1759.3434586466165</v>
      </c>
      <c r="P794" s="1">
        <v>1696.3664661654134</v>
      </c>
      <c r="Q794" s="1">
        <v>1665.1222180451127</v>
      </c>
      <c r="R794" s="1">
        <v>1635.3894736842105</v>
      </c>
      <c r="S794" s="1">
        <v>1590.4124812030075</v>
      </c>
      <c r="T794" s="1">
        <v>1563.0691165413534</v>
      </c>
      <c r="U794" s="1">
        <v>1539.5806203007519</v>
      </c>
      <c r="V794" s="1">
        <v>1518.97</v>
      </c>
      <c r="W794" s="1">
        <v>1516.7027443609022</v>
      </c>
      <c r="X794" s="1">
        <v>1512.1912406015038</v>
      </c>
      <c r="Y794" s="1">
        <v>1511.6797368421053</v>
      </c>
      <c r="Z794" s="1">
        <v>1503.557612781955</v>
      </c>
    </row>
    <row r="795" spans="1:26" x14ac:dyDescent="0.3">
      <c r="A795" t="s">
        <v>65</v>
      </c>
      <c r="B795">
        <v>41034</v>
      </c>
      <c r="C795" s="1" t="str">
        <f>VLOOKUP($B795,'NIS NAAM GEMEENTE'!$A$2:$B$319, 2, FALSE)</f>
        <v>Lede</v>
      </c>
      <c r="D795" s="1">
        <v>2250.5882352941176</v>
      </c>
      <c r="E795" s="1">
        <v>2250.5882352941176</v>
      </c>
      <c r="F795" s="1">
        <v>2250.5882352941176</v>
      </c>
      <c r="G795" s="1">
        <v>2250.5882352941176</v>
      </c>
      <c r="H795" s="1">
        <v>2250.5882352941176</v>
      </c>
      <c r="I795" s="1">
        <v>2250.5882352941176</v>
      </c>
      <c r="J795" s="1">
        <v>2250.5882352941176</v>
      </c>
      <c r="K795" s="1">
        <v>2250.5882352941176</v>
      </c>
      <c r="L795" s="1">
        <v>2250.5882352941176</v>
      </c>
      <c r="M795" s="1">
        <v>2250.5882352941176</v>
      </c>
      <c r="N795" s="1">
        <v>2250.5882352941176</v>
      </c>
      <c r="O795" s="1">
        <v>2250.5882352941176</v>
      </c>
      <c r="P795" s="1">
        <v>2250.5882352941176</v>
      </c>
      <c r="Q795" s="1">
        <v>2250.5882352941176</v>
      </c>
      <c r="R795" s="1">
        <v>2250.5882352941176</v>
      </c>
      <c r="S795" s="1">
        <v>2250.5882352941176</v>
      </c>
      <c r="T795" s="1">
        <v>2250.5882352941176</v>
      </c>
      <c r="U795" s="1">
        <v>2250.5882352941176</v>
      </c>
      <c r="V795" s="1">
        <v>2250.5882352941176</v>
      </c>
      <c r="W795" s="1">
        <v>2250.5882352941176</v>
      </c>
      <c r="X795" s="1">
        <v>2250.5882352941176</v>
      </c>
      <c r="Y795" s="1">
        <v>2250.5882352941198</v>
      </c>
      <c r="Z795" s="1">
        <v>2250.5882352941198</v>
      </c>
    </row>
    <row r="796" spans="1:26" x14ac:dyDescent="0.3">
      <c r="A796" t="s">
        <v>66</v>
      </c>
      <c r="B796">
        <v>41034</v>
      </c>
      <c r="C796" s="1" t="str">
        <f>VLOOKUP($B796,'NIS NAAM GEMEENTE'!$A$2:$B$319, 2, FALSE)</f>
        <v>Lede</v>
      </c>
      <c r="D796" s="1">
        <v>1913</v>
      </c>
      <c r="E796" s="1">
        <v>1913</v>
      </c>
      <c r="F796" s="1">
        <v>1913</v>
      </c>
      <c r="G796" s="1">
        <v>1913</v>
      </c>
      <c r="H796" s="1">
        <v>1913</v>
      </c>
      <c r="I796" s="1">
        <v>1913</v>
      </c>
      <c r="J796" s="1">
        <v>1913</v>
      </c>
      <c r="K796" s="1">
        <v>1913</v>
      </c>
      <c r="L796" s="1">
        <v>1913</v>
      </c>
      <c r="M796" s="1">
        <v>1913</v>
      </c>
      <c r="N796" s="1">
        <v>1913</v>
      </c>
      <c r="O796" s="1">
        <v>1913</v>
      </c>
      <c r="P796" s="1">
        <v>1913</v>
      </c>
      <c r="Q796" s="1">
        <v>1913</v>
      </c>
      <c r="R796" s="1">
        <v>1913</v>
      </c>
      <c r="S796" s="1">
        <v>1913</v>
      </c>
      <c r="T796" s="1">
        <v>1913</v>
      </c>
      <c r="U796" s="1">
        <v>1913</v>
      </c>
      <c r="V796" s="1">
        <v>1913</v>
      </c>
      <c r="W796" s="1">
        <v>1913</v>
      </c>
      <c r="X796" s="1">
        <v>1913</v>
      </c>
      <c r="Y796" s="1">
        <v>1913</v>
      </c>
      <c r="Z796" s="1">
        <v>1913</v>
      </c>
    </row>
    <row r="797" spans="1:26" x14ac:dyDescent="0.3">
      <c r="A797" t="s">
        <v>62</v>
      </c>
      <c r="B797" s="1">
        <v>36010</v>
      </c>
      <c r="C797" s="1" t="str">
        <f>VLOOKUP($B797,'NIS NAAM GEMEENTE'!$A$2:$B$319, 2, FALSE)</f>
        <v>Ledegem*</v>
      </c>
      <c r="D797" s="1">
        <v>418.99</v>
      </c>
      <c r="E797" s="1">
        <v>450.13</v>
      </c>
      <c r="F797" s="1">
        <v>451.72</v>
      </c>
      <c r="G797" s="1">
        <v>466.56</v>
      </c>
      <c r="H797" s="1">
        <v>448.53</v>
      </c>
      <c r="I797" s="1">
        <v>395.61</v>
      </c>
      <c r="J797" s="1">
        <v>399.15</v>
      </c>
      <c r="K797" s="1">
        <v>385.69</v>
      </c>
      <c r="L797" s="1">
        <v>403.8</v>
      </c>
      <c r="M797" s="1">
        <v>374.39</v>
      </c>
      <c r="N797" s="1">
        <v>381.53</v>
      </c>
      <c r="O797" s="1">
        <v>398.0885347043702</v>
      </c>
      <c r="P797" s="1">
        <v>395.85208226221079</v>
      </c>
      <c r="Q797" s="1">
        <v>414.86192802056553</v>
      </c>
      <c r="R797" s="1">
        <v>417.09838046272495</v>
      </c>
      <c r="S797" s="1">
        <v>420.45305912596399</v>
      </c>
      <c r="T797" s="1">
        <v>429.39886889460155</v>
      </c>
      <c r="U797" s="1">
        <v>432.75354755784065</v>
      </c>
      <c r="V797" s="1">
        <v>434.99</v>
      </c>
      <c r="W797" s="1">
        <v>434.99</v>
      </c>
      <c r="X797" s="1">
        <v>443.93580976863751</v>
      </c>
      <c r="Y797" s="1">
        <v>440.58113110539847</v>
      </c>
      <c r="Z797" s="1">
        <v>442.81758354755783</v>
      </c>
    </row>
    <row r="798" spans="1:26" x14ac:dyDescent="0.3">
      <c r="A798" t="s">
        <v>63</v>
      </c>
      <c r="B798" s="1">
        <v>36010</v>
      </c>
      <c r="C798" s="1" t="str">
        <f>VLOOKUP($B798,'NIS NAAM GEMEENTE'!$A$2:$B$319, 2, FALSE)</f>
        <v>Ledegem*</v>
      </c>
      <c r="D798" s="1">
        <v>547</v>
      </c>
      <c r="E798" s="1">
        <v>542</v>
      </c>
      <c r="F798" s="1">
        <v>557</v>
      </c>
      <c r="G798" s="1">
        <v>548</v>
      </c>
      <c r="H798" s="1">
        <v>552</v>
      </c>
      <c r="I798" s="1">
        <v>575</v>
      </c>
      <c r="J798" s="1">
        <v>575</v>
      </c>
      <c r="K798" s="1">
        <v>603</v>
      </c>
      <c r="L798" s="1">
        <v>611</v>
      </c>
      <c r="M798" s="1">
        <v>617</v>
      </c>
      <c r="N798" s="1">
        <v>621</v>
      </c>
      <c r="O798" s="1">
        <v>597</v>
      </c>
      <c r="P798" s="1">
        <v>602</v>
      </c>
      <c r="Q798" s="1">
        <v>577</v>
      </c>
      <c r="R798" s="1">
        <v>584</v>
      </c>
      <c r="S798" s="1">
        <v>591</v>
      </c>
      <c r="T798" s="1">
        <v>585</v>
      </c>
      <c r="U798" s="1">
        <v>598</v>
      </c>
      <c r="V798" s="1">
        <v>599</v>
      </c>
      <c r="W798" s="1">
        <v>623</v>
      </c>
      <c r="X798" s="1">
        <v>624</v>
      </c>
      <c r="Y798" s="1">
        <v>630</v>
      </c>
      <c r="Z798">
        <v>637</v>
      </c>
    </row>
    <row r="799" spans="1:26" x14ac:dyDescent="0.3">
      <c r="A799" t="s">
        <v>64</v>
      </c>
      <c r="B799" s="1">
        <v>36010</v>
      </c>
      <c r="C799" s="1" t="str">
        <f>VLOOKUP($B799,'NIS NAAM GEMEENTE'!$A$2:$B$319, 2, FALSE)</f>
        <v>Ledegem*</v>
      </c>
      <c r="D799" s="1">
        <v>965.99</v>
      </c>
      <c r="E799" s="1">
        <v>992.13</v>
      </c>
      <c r="F799" s="1">
        <v>1008.72</v>
      </c>
      <c r="G799" s="1">
        <v>1014.56</v>
      </c>
      <c r="H799" s="1">
        <v>1000.53</v>
      </c>
      <c r="I799" s="1">
        <v>970.61</v>
      </c>
      <c r="J799" s="1">
        <v>974.15</v>
      </c>
      <c r="K799" s="1">
        <v>988.69</v>
      </c>
      <c r="L799" s="1">
        <v>1014.8</v>
      </c>
      <c r="M799" s="1">
        <v>991.39</v>
      </c>
      <c r="N799" s="1">
        <v>1002.53</v>
      </c>
      <c r="O799" s="1">
        <v>995.0885347043702</v>
      </c>
      <c r="P799" s="1">
        <v>997.85208226221084</v>
      </c>
      <c r="Q799" s="1">
        <v>991.86192802056553</v>
      </c>
      <c r="R799" s="1">
        <v>1001.0983804627249</v>
      </c>
      <c r="S799" s="1">
        <v>1011.453059125964</v>
      </c>
      <c r="T799" s="1">
        <v>1014.3988688946015</v>
      </c>
      <c r="U799" s="1">
        <v>1030.7535475578406</v>
      </c>
      <c r="V799" s="1">
        <v>1033.99</v>
      </c>
      <c r="W799" s="1">
        <v>1057.99</v>
      </c>
      <c r="X799" s="1">
        <v>1067.9358097686375</v>
      </c>
      <c r="Y799" s="1">
        <v>1070.5811311053985</v>
      </c>
      <c r="Z799" s="1">
        <v>1079.8175835475579</v>
      </c>
    </row>
    <row r="800" spans="1:26" x14ac:dyDescent="0.3">
      <c r="A800" t="s">
        <v>65</v>
      </c>
      <c r="B800">
        <v>36010</v>
      </c>
      <c r="C800" s="1" t="str">
        <f>VLOOKUP($B800,'NIS NAAM GEMEENTE'!$A$2:$B$319, 2, FALSE)</f>
        <v>Ledegem*</v>
      </c>
      <c r="D800" s="1">
        <v>1612.7</v>
      </c>
      <c r="E800" s="1">
        <v>1612.7</v>
      </c>
      <c r="F800" s="1">
        <v>1612.7</v>
      </c>
      <c r="G800" s="1">
        <v>1612.7</v>
      </c>
      <c r="H800" s="1">
        <v>1612.7</v>
      </c>
      <c r="I800" s="1">
        <v>1612.7</v>
      </c>
      <c r="J800" s="1">
        <v>1612.7</v>
      </c>
      <c r="K800" s="1">
        <v>1612.7</v>
      </c>
      <c r="L800" s="1">
        <v>1612.7</v>
      </c>
      <c r="M800" s="1">
        <v>1612.7</v>
      </c>
      <c r="N800" s="1">
        <v>1612.7</v>
      </c>
      <c r="O800" s="1">
        <v>1612.7</v>
      </c>
      <c r="P800" s="1">
        <v>1612.7</v>
      </c>
      <c r="Q800" s="1">
        <v>1612.7</v>
      </c>
      <c r="R800" s="1">
        <v>1612.7</v>
      </c>
      <c r="S800" s="1">
        <v>1612.7</v>
      </c>
      <c r="T800" s="1">
        <v>1612.7</v>
      </c>
      <c r="U800" s="1">
        <v>1612.7</v>
      </c>
      <c r="V800" s="1">
        <v>1612.7</v>
      </c>
      <c r="W800" s="1">
        <v>1612.7</v>
      </c>
      <c r="X800" s="1">
        <v>1612.7</v>
      </c>
      <c r="Y800" s="1">
        <v>1612.7</v>
      </c>
      <c r="Z800" s="1">
        <v>1612.7</v>
      </c>
    </row>
    <row r="801" spans="1:26" x14ac:dyDescent="0.3">
      <c r="A801" t="s">
        <v>66</v>
      </c>
      <c r="B801">
        <v>36010</v>
      </c>
      <c r="C801" s="1" t="str">
        <f>VLOOKUP($B801,'NIS NAAM GEMEENTE'!$A$2:$B$319, 2, FALSE)</f>
        <v>Ledegem*</v>
      </c>
      <c r="D801" s="1">
        <v>1370.7950000000001</v>
      </c>
      <c r="E801" s="1">
        <v>1370.7950000000001</v>
      </c>
      <c r="F801" s="1">
        <v>1370.7950000000001</v>
      </c>
      <c r="G801" s="1">
        <v>1370.7950000000001</v>
      </c>
      <c r="H801" s="1">
        <v>1370.7950000000001</v>
      </c>
      <c r="I801" s="1">
        <v>1370.7950000000001</v>
      </c>
      <c r="J801" s="1">
        <v>1370.7950000000001</v>
      </c>
      <c r="K801" s="1">
        <v>1370.7950000000001</v>
      </c>
      <c r="L801" s="1">
        <v>1370.7950000000001</v>
      </c>
      <c r="M801" s="1">
        <v>1370.7950000000001</v>
      </c>
      <c r="N801" s="1">
        <v>1370.7950000000001</v>
      </c>
      <c r="O801" s="1">
        <v>1370.7950000000001</v>
      </c>
      <c r="P801" s="1">
        <v>1370.7950000000001</v>
      </c>
      <c r="Q801" s="1">
        <v>1370.7950000000001</v>
      </c>
      <c r="R801" s="1">
        <v>1370.7950000000001</v>
      </c>
      <c r="S801" s="1">
        <v>1370.7950000000001</v>
      </c>
      <c r="T801" s="1">
        <v>1370.7950000000001</v>
      </c>
      <c r="U801" s="1">
        <v>1370.7950000000001</v>
      </c>
      <c r="V801" s="1">
        <v>1370.7950000000001</v>
      </c>
      <c r="W801" s="1">
        <v>1370.7950000000001</v>
      </c>
      <c r="X801" s="1">
        <v>1370.7950000000001</v>
      </c>
      <c r="Y801" s="1">
        <v>1370.7950000000001</v>
      </c>
      <c r="Z801" s="1">
        <v>1370.7950000000001</v>
      </c>
    </row>
    <row r="802" spans="1:26" x14ac:dyDescent="0.3">
      <c r="A802" t="s">
        <v>62</v>
      </c>
      <c r="B802" s="1">
        <v>34025</v>
      </c>
      <c r="C802" s="1" t="str">
        <f>VLOOKUP($B802,'NIS NAAM GEMEENTE'!$A$2:$B$319, 2, FALSE)</f>
        <v>Lendelede</v>
      </c>
      <c r="D802" s="1">
        <v>269.66000000000003</v>
      </c>
      <c r="E802" s="1">
        <v>282.93</v>
      </c>
      <c r="F802" s="1">
        <v>287.12</v>
      </c>
      <c r="G802" s="1">
        <v>279.01</v>
      </c>
      <c r="H802" s="1">
        <v>292.31</v>
      </c>
      <c r="I802" s="1">
        <v>283.47000000000003</v>
      </c>
      <c r="J802" s="1">
        <v>307.69</v>
      </c>
      <c r="K802" s="1">
        <v>314.42</v>
      </c>
      <c r="L802" s="1">
        <v>302.2</v>
      </c>
      <c r="M802" s="1">
        <v>291.27999999999997</v>
      </c>
      <c r="N802" s="1">
        <v>305.04000000000002</v>
      </c>
      <c r="O802" s="1">
        <v>299.59387681159421</v>
      </c>
      <c r="P802" s="1">
        <v>305.16253623188408</v>
      </c>
      <c r="Q802" s="1">
        <v>311.84492753623186</v>
      </c>
      <c r="R802" s="1">
        <v>307.39</v>
      </c>
      <c r="S802" s="1">
        <v>306.276268115942</v>
      </c>
      <c r="T802" s="1">
        <v>306.276268115942</v>
      </c>
      <c r="U802" s="1">
        <v>306.276268115942</v>
      </c>
      <c r="V802" s="1">
        <v>307.39</v>
      </c>
      <c r="W802" s="1">
        <v>309.61746376811595</v>
      </c>
      <c r="X802" s="1">
        <v>310.73119565217394</v>
      </c>
      <c r="Y802" s="1">
        <v>310.73119565217394</v>
      </c>
      <c r="Z802" s="1">
        <v>312.95865942028985</v>
      </c>
    </row>
    <row r="803" spans="1:26" x14ac:dyDescent="0.3">
      <c r="A803" t="s">
        <v>63</v>
      </c>
      <c r="B803" s="1">
        <v>34025</v>
      </c>
      <c r="C803" s="1" t="str">
        <f>VLOOKUP($B803,'NIS NAAM GEMEENTE'!$A$2:$B$319, 2, FALSE)</f>
        <v>Lendelede</v>
      </c>
      <c r="D803" s="1">
        <v>352</v>
      </c>
      <c r="E803" s="1">
        <v>331</v>
      </c>
      <c r="F803" s="1">
        <v>343</v>
      </c>
      <c r="G803" s="1">
        <v>347</v>
      </c>
      <c r="H803" s="1">
        <v>354</v>
      </c>
      <c r="I803" s="1">
        <v>363</v>
      </c>
      <c r="J803" s="1">
        <v>379</v>
      </c>
      <c r="K803" s="1">
        <v>363</v>
      </c>
      <c r="L803" s="1">
        <v>353</v>
      </c>
      <c r="M803" s="1">
        <v>359</v>
      </c>
      <c r="N803" s="1">
        <v>356</v>
      </c>
      <c r="O803" s="1">
        <v>364</v>
      </c>
      <c r="P803" s="1">
        <v>368</v>
      </c>
      <c r="Q803" s="1">
        <v>368</v>
      </c>
      <c r="R803" s="1">
        <v>373</v>
      </c>
      <c r="S803" s="1">
        <v>377</v>
      </c>
      <c r="T803" s="1">
        <v>377</v>
      </c>
      <c r="U803" s="1">
        <v>374</v>
      </c>
      <c r="V803" s="1">
        <v>375</v>
      </c>
      <c r="W803" s="1">
        <v>380</v>
      </c>
      <c r="X803" s="1">
        <v>377</v>
      </c>
      <c r="Y803" s="1">
        <v>378</v>
      </c>
      <c r="Z803">
        <v>378</v>
      </c>
    </row>
    <row r="804" spans="1:26" x14ac:dyDescent="0.3">
      <c r="A804" t="s">
        <v>64</v>
      </c>
      <c r="B804" s="1">
        <v>34025</v>
      </c>
      <c r="C804" s="1" t="str">
        <f>VLOOKUP($B804,'NIS NAAM GEMEENTE'!$A$2:$B$319, 2, FALSE)</f>
        <v>Lendelede</v>
      </c>
      <c r="D804" s="1">
        <v>621.66000000000008</v>
      </c>
      <c r="E804" s="1">
        <v>613.93000000000006</v>
      </c>
      <c r="F804" s="1">
        <v>630.12</v>
      </c>
      <c r="G804" s="1">
        <v>626.01</v>
      </c>
      <c r="H804" s="1">
        <v>646.30999999999995</v>
      </c>
      <c r="I804" s="1">
        <v>646.47</v>
      </c>
      <c r="J804" s="1">
        <v>686.69</v>
      </c>
      <c r="K804" s="1">
        <v>677.42000000000007</v>
      </c>
      <c r="L804" s="1">
        <v>655.20000000000005</v>
      </c>
      <c r="M804" s="1">
        <v>650.28</v>
      </c>
      <c r="N804" s="1">
        <v>661.04</v>
      </c>
      <c r="O804" s="1">
        <v>663.59387681159421</v>
      </c>
      <c r="P804" s="1">
        <v>673.16253623188413</v>
      </c>
      <c r="Q804" s="1">
        <v>679.84492753623181</v>
      </c>
      <c r="R804" s="1">
        <v>680.39</v>
      </c>
      <c r="S804" s="1">
        <v>683.276268115942</v>
      </c>
      <c r="T804" s="1">
        <v>683.276268115942</v>
      </c>
      <c r="U804" s="1">
        <v>680.276268115942</v>
      </c>
      <c r="V804" s="1">
        <v>682.39</v>
      </c>
      <c r="W804" s="1">
        <v>689.61746376811595</v>
      </c>
      <c r="X804" s="1">
        <v>687.73119565217394</v>
      </c>
      <c r="Y804" s="1">
        <v>688.73119565217394</v>
      </c>
      <c r="Z804" s="1">
        <v>690.95865942028991</v>
      </c>
    </row>
    <row r="805" spans="1:26" x14ac:dyDescent="0.3">
      <c r="A805" t="s">
        <v>65</v>
      </c>
      <c r="B805">
        <v>34025</v>
      </c>
      <c r="C805" s="1" t="str">
        <f>VLOOKUP($B805,'NIS NAAM GEMEENTE'!$A$2:$B$319, 2, FALSE)</f>
        <v>Lendelede</v>
      </c>
      <c r="D805" s="1">
        <v>663</v>
      </c>
      <c r="E805" s="1">
        <v>663</v>
      </c>
      <c r="F805" s="1">
        <v>663</v>
      </c>
      <c r="G805" s="1">
        <v>663</v>
      </c>
      <c r="H805" s="1">
        <v>663</v>
      </c>
      <c r="I805" s="1">
        <v>663</v>
      </c>
      <c r="J805" s="1">
        <v>663</v>
      </c>
      <c r="K805" s="1">
        <v>663</v>
      </c>
      <c r="L805" s="1">
        <v>663</v>
      </c>
      <c r="M805" s="1">
        <v>663</v>
      </c>
      <c r="N805" s="1">
        <v>663</v>
      </c>
      <c r="O805" s="1">
        <v>663</v>
      </c>
      <c r="P805" s="1">
        <v>663</v>
      </c>
      <c r="Q805" s="1">
        <v>663</v>
      </c>
      <c r="R805" s="1">
        <v>663</v>
      </c>
      <c r="S805" s="1">
        <v>663</v>
      </c>
      <c r="T805" s="1">
        <v>663</v>
      </c>
      <c r="U805" s="1">
        <v>663</v>
      </c>
      <c r="V805" s="1">
        <v>663</v>
      </c>
      <c r="W805" s="1">
        <v>663</v>
      </c>
      <c r="X805" s="1">
        <v>663</v>
      </c>
      <c r="Y805" s="1">
        <v>663</v>
      </c>
      <c r="Z805" s="1">
        <v>663</v>
      </c>
    </row>
    <row r="806" spans="1:26" x14ac:dyDescent="0.3">
      <c r="A806" t="s">
        <v>66</v>
      </c>
      <c r="B806">
        <v>34025</v>
      </c>
      <c r="C806" s="1" t="str">
        <f>VLOOKUP($B806,'NIS NAAM GEMEENTE'!$A$2:$B$319, 2, FALSE)</f>
        <v>Lendelede</v>
      </c>
      <c r="D806" s="1">
        <v>563.54999999999995</v>
      </c>
      <c r="E806" s="1">
        <v>563.54999999999995</v>
      </c>
      <c r="F806" s="1">
        <v>563.54999999999995</v>
      </c>
      <c r="G806" s="1">
        <v>563.54999999999995</v>
      </c>
      <c r="H806" s="1">
        <v>563.54999999999995</v>
      </c>
      <c r="I806" s="1">
        <v>563.54999999999995</v>
      </c>
      <c r="J806" s="1">
        <v>563.54999999999995</v>
      </c>
      <c r="K806" s="1">
        <v>563.54999999999995</v>
      </c>
      <c r="L806" s="1">
        <v>563.54999999999995</v>
      </c>
      <c r="M806" s="1">
        <v>563.54999999999995</v>
      </c>
      <c r="N806" s="1">
        <v>563.54999999999995</v>
      </c>
      <c r="O806" s="1">
        <v>563.54999999999995</v>
      </c>
      <c r="P806" s="1">
        <v>563.54999999999995</v>
      </c>
      <c r="Q806" s="1">
        <v>563.54999999999995</v>
      </c>
      <c r="R806" s="1">
        <v>563.54999999999995</v>
      </c>
      <c r="S806" s="1">
        <v>563.54999999999995</v>
      </c>
      <c r="T806" s="1">
        <v>563.54999999999995</v>
      </c>
      <c r="U806" s="1">
        <v>563.54999999999995</v>
      </c>
      <c r="V806" s="1">
        <v>563.54999999999995</v>
      </c>
      <c r="W806" s="1">
        <v>563.54999999999995</v>
      </c>
      <c r="X806" s="1">
        <v>563.54999999999995</v>
      </c>
      <c r="Y806" s="1">
        <v>563.54999999999995</v>
      </c>
      <c r="Z806" s="1">
        <v>563.54999999999995</v>
      </c>
    </row>
    <row r="807" spans="1:26" x14ac:dyDescent="0.3">
      <c r="A807" t="s">
        <v>62</v>
      </c>
      <c r="B807" s="1">
        <v>23104</v>
      </c>
      <c r="C807" s="1" t="str">
        <f>VLOOKUP($B807,'NIS NAAM GEMEENTE'!$A$2:$B$319, 2, FALSE)</f>
        <v>Lennik</v>
      </c>
      <c r="D807" s="1">
        <v>412.34</v>
      </c>
      <c r="E807" s="1">
        <v>429.29</v>
      </c>
      <c r="F807" s="1">
        <v>419.5</v>
      </c>
      <c r="G807" s="1">
        <v>421.88</v>
      </c>
      <c r="H807" s="1">
        <v>464.26</v>
      </c>
      <c r="I807" s="1">
        <v>480.75</v>
      </c>
      <c r="J807" s="1">
        <v>461.34</v>
      </c>
      <c r="K807" s="1">
        <v>500.05</v>
      </c>
      <c r="L807" s="1">
        <v>471.88</v>
      </c>
      <c r="M807" s="1">
        <v>483.26</v>
      </c>
      <c r="N807" s="1">
        <v>504.56</v>
      </c>
      <c r="O807" s="1">
        <v>487.14052391799544</v>
      </c>
      <c r="P807" s="1">
        <v>493.82895216400914</v>
      </c>
      <c r="Q807" s="1">
        <v>499.4026423690205</v>
      </c>
      <c r="R807" s="1">
        <v>501.63211845102506</v>
      </c>
      <c r="S807" s="1">
        <v>498.28790432801821</v>
      </c>
      <c r="T807" s="1">
        <v>500.51738041002278</v>
      </c>
      <c r="U807" s="1">
        <v>493.82895216400914</v>
      </c>
      <c r="V807" s="1">
        <v>489.37</v>
      </c>
      <c r="W807" s="1">
        <v>491.59947608200457</v>
      </c>
      <c r="X807" s="1">
        <v>497.17316628701593</v>
      </c>
      <c r="Y807" s="1">
        <v>500.51738041002278</v>
      </c>
      <c r="Z807" s="1">
        <v>509.43528473804099</v>
      </c>
    </row>
    <row r="808" spans="1:26" x14ac:dyDescent="0.3">
      <c r="A808" t="s">
        <v>63</v>
      </c>
      <c r="B808" s="1">
        <v>23104</v>
      </c>
      <c r="C808" s="1" t="str">
        <f>VLOOKUP($B808,'NIS NAAM GEMEENTE'!$A$2:$B$319, 2, FALSE)</f>
        <v>Lennik</v>
      </c>
      <c r="D808" s="1">
        <v>660</v>
      </c>
      <c r="E808" s="1">
        <v>708</v>
      </c>
      <c r="F808" s="1">
        <v>696</v>
      </c>
      <c r="G808" s="1">
        <v>703</v>
      </c>
      <c r="H808" s="1">
        <v>684</v>
      </c>
      <c r="I808" s="1">
        <v>728</v>
      </c>
      <c r="J808" s="1">
        <v>729</v>
      </c>
      <c r="K808" s="1">
        <v>749</v>
      </c>
      <c r="L808" s="1">
        <v>751</v>
      </c>
      <c r="M808" s="1">
        <v>799</v>
      </c>
      <c r="N808" s="1">
        <v>802</v>
      </c>
      <c r="O808" s="1">
        <v>817</v>
      </c>
      <c r="P808" s="1">
        <v>830</v>
      </c>
      <c r="Q808" s="1">
        <v>829</v>
      </c>
      <c r="R808" s="1">
        <v>849</v>
      </c>
      <c r="S808" s="1">
        <v>858</v>
      </c>
      <c r="T808" s="1">
        <v>856</v>
      </c>
      <c r="U808" s="1">
        <v>846</v>
      </c>
      <c r="V808" s="1">
        <v>852</v>
      </c>
      <c r="W808" s="1">
        <v>848</v>
      </c>
      <c r="X808" s="1">
        <v>846</v>
      </c>
      <c r="Y808" s="1">
        <v>843</v>
      </c>
      <c r="Z808">
        <v>841</v>
      </c>
    </row>
    <row r="809" spans="1:26" x14ac:dyDescent="0.3">
      <c r="A809" t="s">
        <v>64</v>
      </c>
      <c r="B809" s="1">
        <v>23104</v>
      </c>
      <c r="C809" s="1" t="str">
        <f>VLOOKUP($B809,'NIS NAAM GEMEENTE'!$A$2:$B$319, 2, FALSE)</f>
        <v>Lennik</v>
      </c>
      <c r="D809" s="1">
        <v>1072.3399999999999</v>
      </c>
      <c r="E809" s="1">
        <v>1137.29</v>
      </c>
      <c r="F809" s="1">
        <v>1115.5</v>
      </c>
      <c r="G809" s="1">
        <v>1124.8800000000001</v>
      </c>
      <c r="H809" s="1">
        <v>1148.26</v>
      </c>
      <c r="I809" s="1">
        <v>1208.75</v>
      </c>
      <c r="J809" s="1">
        <v>1190.3399999999999</v>
      </c>
      <c r="K809" s="1">
        <v>1249.05</v>
      </c>
      <c r="L809" s="1">
        <v>1222.8800000000001</v>
      </c>
      <c r="M809" s="1">
        <v>1282.26</v>
      </c>
      <c r="N809" s="1">
        <v>1306.56</v>
      </c>
      <c r="O809" s="1">
        <v>1304.1405239179953</v>
      </c>
      <c r="P809" s="1">
        <v>1323.828952164009</v>
      </c>
      <c r="Q809" s="1">
        <v>1328.4026423690204</v>
      </c>
      <c r="R809" s="1">
        <v>1350.632118451025</v>
      </c>
      <c r="S809" s="1">
        <v>1356.2879043280182</v>
      </c>
      <c r="T809" s="1">
        <v>1356.5173804100227</v>
      </c>
      <c r="U809" s="1">
        <v>1339.828952164009</v>
      </c>
      <c r="V809" s="1">
        <v>1341.37</v>
      </c>
      <c r="W809" s="1">
        <v>1339.5994760820045</v>
      </c>
      <c r="X809" s="1">
        <v>1343.1731662870159</v>
      </c>
      <c r="Y809" s="1">
        <v>1343.5173804100227</v>
      </c>
      <c r="Z809" s="1">
        <v>1350.435284738041</v>
      </c>
    </row>
    <row r="810" spans="1:26" x14ac:dyDescent="0.3">
      <c r="A810" t="s">
        <v>65</v>
      </c>
      <c r="B810">
        <v>23104</v>
      </c>
      <c r="C810" s="1" t="str">
        <f>VLOOKUP($B810,'NIS NAAM GEMEENTE'!$A$2:$B$319, 2, FALSE)</f>
        <v>Lennik</v>
      </c>
      <c r="D810" s="1">
        <v>1609</v>
      </c>
      <c r="E810" s="1">
        <v>1609</v>
      </c>
      <c r="F810" s="1">
        <v>1609</v>
      </c>
      <c r="G810" s="1">
        <v>1609</v>
      </c>
      <c r="H810" s="1">
        <v>1609</v>
      </c>
      <c r="I810" s="1">
        <v>1609</v>
      </c>
      <c r="J810" s="1">
        <v>1609</v>
      </c>
      <c r="K810" s="1">
        <v>1609</v>
      </c>
      <c r="L810" s="1">
        <v>1609</v>
      </c>
      <c r="M810" s="1">
        <v>1609</v>
      </c>
      <c r="N810" s="1">
        <v>1609</v>
      </c>
      <c r="O810" s="1">
        <v>1609</v>
      </c>
      <c r="P810" s="1">
        <v>1609</v>
      </c>
      <c r="Q810" s="1">
        <v>1609</v>
      </c>
      <c r="R810" s="1">
        <v>1609</v>
      </c>
      <c r="S810" s="1">
        <v>1609</v>
      </c>
      <c r="T810" s="1">
        <v>1609</v>
      </c>
      <c r="U810" s="1">
        <v>1609</v>
      </c>
      <c r="V810" s="1">
        <v>1609</v>
      </c>
      <c r="W810" s="1">
        <v>1609</v>
      </c>
      <c r="X810" s="1">
        <v>1609</v>
      </c>
      <c r="Y810" s="1">
        <v>1609</v>
      </c>
      <c r="Z810" s="1">
        <v>1609</v>
      </c>
    </row>
    <row r="811" spans="1:26" x14ac:dyDescent="0.3">
      <c r="A811" t="s">
        <v>66</v>
      </c>
      <c r="B811">
        <v>23104</v>
      </c>
      <c r="C811" s="1" t="str">
        <f>VLOOKUP($B811,'NIS NAAM GEMEENTE'!$A$2:$B$319, 2, FALSE)</f>
        <v>Lennik</v>
      </c>
      <c r="D811" s="1">
        <v>1367.6499999999999</v>
      </c>
      <c r="E811" s="1">
        <v>1367.6499999999999</v>
      </c>
      <c r="F811" s="1">
        <v>1367.6499999999999</v>
      </c>
      <c r="G811" s="1">
        <v>1367.6499999999999</v>
      </c>
      <c r="H811" s="1">
        <v>1367.6499999999999</v>
      </c>
      <c r="I811" s="1">
        <v>1367.6499999999999</v>
      </c>
      <c r="J811" s="1">
        <v>1367.6499999999999</v>
      </c>
      <c r="K811" s="1">
        <v>1367.6499999999999</v>
      </c>
      <c r="L811" s="1">
        <v>1367.6499999999999</v>
      </c>
      <c r="M811" s="1">
        <v>1367.6499999999999</v>
      </c>
      <c r="N811" s="1">
        <v>1367.6499999999999</v>
      </c>
      <c r="O811" s="1">
        <v>1367.6499999999999</v>
      </c>
      <c r="P811" s="1">
        <v>1367.6499999999999</v>
      </c>
      <c r="Q811" s="1">
        <v>1367.6499999999999</v>
      </c>
      <c r="R811" s="1">
        <v>1367.6499999999999</v>
      </c>
      <c r="S811" s="1">
        <v>1367.6499999999999</v>
      </c>
      <c r="T811" s="1">
        <v>1367.6499999999999</v>
      </c>
      <c r="U811" s="1">
        <v>1367.6499999999999</v>
      </c>
      <c r="V811" s="1">
        <v>1367.6499999999999</v>
      </c>
      <c r="W811" s="1">
        <v>1367.6499999999999</v>
      </c>
      <c r="X811" s="1">
        <v>1367.6499999999999</v>
      </c>
      <c r="Y811" s="1">
        <v>1367.6499999999999</v>
      </c>
      <c r="Z811" s="1">
        <v>1367.6499999999999</v>
      </c>
    </row>
    <row r="812" spans="1:26" x14ac:dyDescent="0.3">
      <c r="A812" t="s">
        <v>62</v>
      </c>
      <c r="B812" s="1">
        <v>71034</v>
      </c>
      <c r="C812" s="1" t="str">
        <f>VLOOKUP($B812,'NIS NAAM GEMEENTE'!$A$2:$B$319, 2, FALSE)</f>
        <v>Leopoldsburg</v>
      </c>
      <c r="D812" s="1">
        <v>630.21</v>
      </c>
      <c r="E812" s="1">
        <v>658.62</v>
      </c>
      <c r="F812" s="1">
        <v>684.46</v>
      </c>
      <c r="G812" s="1">
        <v>696.03</v>
      </c>
      <c r="H812" s="1">
        <v>703.11</v>
      </c>
      <c r="I812" s="1">
        <v>716.11</v>
      </c>
      <c r="J812" s="1">
        <v>724.73</v>
      </c>
      <c r="K812" s="1">
        <v>704.3</v>
      </c>
      <c r="L812" s="1">
        <v>696.65</v>
      </c>
      <c r="M812" s="1">
        <v>692.11</v>
      </c>
      <c r="N812" s="1">
        <v>742.56999999999994</v>
      </c>
      <c r="O812" s="1">
        <v>746.8116279069767</v>
      </c>
      <c r="P812" s="1">
        <v>773.36493023255809</v>
      </c>
      <c r="Q812" s="1">
        <v>763.40744186046516</v>
      </c>
      <c r="R812" s="1">
        <v>746.8116279069767</v>
      </c>
      <c r="S812" s="1">
        <v>739.06691472868215</v>
      </c>
      <c r="T812" s="1">
        <v>719.15193798449616</v>
      </c>
      <c r="U812" s="1">
        <v>708.08806201550385</v>
      </c>
      <c r="V812" s="1">
        <v>713.62</v>
      </c>
      <c r="W812" s="1">
        <v>697.02418604651166</v>
      </c>
      <c r="X812" s="1">
        <v>691.49224806201551</v>
      </c>
      <c r="Y812" s="1">
        <v>684.85392248062021</v>
      </c>
      <c r="Z812" s="1">
        <v>684.85392248062021</v>
      </c>
    </row>
    <row r="813" spans="1:26" x14ac:dyDescent="0.3">
      <c r="A813" t="s">
        <v>63</v>
      </c>
      <c r="B813" s="1">
        <v>71034</v>
      </c>
      <c r="C813" s="1" t="str">
        <f>VLOOKUP($B813,'NIS NAAM GEMEENTE'!$A$2:$B$319, 2, FALSE)</f>
        <v>Leopoldsburg</v>
      </c>
      <c r="D813" s="1">
        <v>852</v>
      </c>
      <c r="E813" s="1">
        <v>875</v>
      </c>
      <c r="F813" s="1">
        <v>893</v>
      </c>
      <c r="G813" s="1">
        <v>883</v>
      </c>
      <c r="H813" s="1">
        <v>894</v>
      </c>
      <c r="I813" s="1">
        <v>933</v>
      </c>
      <c r="J813" s="1">
        <v>1018</v>
      </c>
      <c r="K813" s="1">
        <v>1046</v>
      </c>
      <c r="L813" s="1">
        <v>1048</v>
      </c>
      <c r="M813" s="1">
        <v>1035</v>
      </c>
      <c r="N813" s="1">
        <v>1037</v>
      </c>
      <c r="O813" s="1">
        <v>1058</v>
      </c>
      <c r="P813" s="1">
        <v>1079</v>
      </c>
      <c r="Q813" s="1">
        <v>1110</v>
      </c>
      <c r="R813" s="1">
        <v>1125</v>
      </c>
      <c r="S813" s="1">
        <v>1140</v>
      </c>
      <c r="T813" s="1">
        <v>1168</v>
      </c>
      <c r="U813" s="1">
        <v>1168</v>
      </c>
      <c r="V813" s="1">
        <v>1162</v>
      </c>
      <c r="W813" s="1">
        <v>1148</v>
      </c>
      <c r="X813" s="1">
        <v>1131</v>
      </c>
      <c r="Y813" s="1">
        <v>1129</v>
      </c>
      <c r="Z813">
        <v>1108</v>
      </c>
    </row>
    <row r="814" spans="1:26" x14ac:dyDescent="0.3">
      <c r="A814" t="s">
        <v>64</v>
      </c>
      <c r="B814" s="1">
        <v>71034</v>
      </c>
      <c r="C814" s="1" t="str">
        <f>VLOOKUP($B814,'NIS NAAM GEMEENTE'!$A$2:$B$319, 2, FALSE)</f>
        <v>Leopoldsburg</v>
      </c>
      <c r="D814" s="1">
        <v>1482.21</v>
      </c>
      <c r="E814" s="1">
        <v>1533.62</v>
      </c>
      <c r="F814" s="1">
        <v>1577.46</v>
      </c>
      <c r="G814" s="1">
        <v>1579.03</v>
      </c>
      <c r="H814" s="1">
        <v>1597.1100000000001</v>
      </c>
      <c r="I814" s="1">
        <v>1649.1100000000001</v>
      </c>
      <c r="J814" s="1">
        <v>1742.73</v>
      </c>
      <c r="K814" s="1">
        <v>1750.3</v>
      </c>
      <c r="L814" s="1">
        <v>1744.65</v>
      </c>
      <c r="M814" s="1">
        <v>1727.1100000000001</v>
      </c>
      <c r="N814" s="1">
        <v>1779.57</v>
      </c>
      <c r="O814" s="1">
        <v>1804.8116279069768</v>
      </c>
      <c r="P814" s="1">
        <v>1852.364930232558</v>
      </c>
      <c r="Q814" s="1">
        <v>1873.407441860465</v>
      </c>
      <c r="R814" s="1">
        <v>1871.8116279069768</v>
      </c>
      <c r="S814" s="1">
        <v>1879.0669147286821</v>
      </c>
      <c r="T814" s="1">
        <v>1887.1519379844963</v>
      </c>
      <c r="U814" s="1">
        <v>1876.088062015504</v>
      </c>
      <c r="V814" s="1">
        <v>1875.62</v>
      </c>
      <c r="W814" s="1">
        <v>1845.0241860465117</v>
      </c>
      <c r="X814" s="1">
        <v>1822.4922480620155</v>
      </c>
      <c r="Y814" s="1">
        <v>1813.8539224806202</v>
      </c>
      <c r="Z814" s="1">
        <v>1792.8539224806202</v>
      </c>
    </row>
    <row r="815" spans="1:26" x14ac:dyDescent="0.3">
      <c r="A815" t="s">
        <v>65</v>
      </c>
      <c r="B815">
        <v>71034</v>
      </c>
      <c r="C815" s="1" t="str">
        <f>VLOOKUP($B815,'NIS NAAM GEMEENTE'!$A$2:$B$319, 2, FALSE)</f>
        <v>Leopoldsburg</v>
      </c>
      <c r="D815" s="1">
        <v>2264</v>
      </c>
      <c r="E815" s="1">
        <v>2264</v>
      </c>
      <c r="F815" s="1">
        <v>2264</v>
      </c>
      <c r="G815" s="1">
        <v>2264</v>
      </c>
      <c r="H815" s="1">
        <v>2264</v>
      </c>
      <c r="I815" s="1">
        <v>2264</v>
      </c>
      <c r="J815" s="1">
        <v>2264</v>
      </c>
      <c r="K815" s="1">
        <v>2264</v>
      </c>
      <c r="L815" s="1">
        <v>2264</v>
      </c>
      <c r="M815" s="1">
        <v>2264</v>
      </c>
      <c r="N815" s="1">
        <v>2264</v>
      </c>
      <c r="O815" s="1">
        <v>2264</v>
      </c>
      <c r="P815" s="1">
        <v>2264</v>
      </c>
      <c r="Q815" s="1">
        <v>2264</v>
      </c>
      <c r="R815" s="1">
        <v>2264</v>
      </c>
      <c r="S815" s="1">
        <v>2264</v>
      </c>
      <c r="T815" s="1">
        <v>2264</v>
      </c>
      <c r="U815" s="1">
        <v>2264</v>
      </c>
      <c r="V815" s="1">
        <v>2264</v>
      </c>
      <c r="W815" s="1">
        <v>2264</v>
      </c>
      <c r="X815" s="1">
        <v>2264</v>
      </c>
      <c r="Y815" s="1">
        <v>2264</v>
      </c>
      <c r="Z815" s="1">
        <v>2264</v>
      </c>
    </row>
    <row r="816" spans="1:26" x14ac:dyDescent="0.3">
      <c r="A816" t="s">
        <v>66</v>
      </c>
      <c r="B816">
        <v>71034</v>
      </c>
      <c r="C816" s="1" t="str">
        <f>VLOOKUP($B816,'NIS NAAM GEMEENTE'!$A$2:$B$319, 2, FALSE)</f>
        <v>Leopoldsburg</v>
      </c>
      <c r="D816" s="1">
        <v>1924.4</v>
      </c>
      <c r="E816" s="1">
        <v>1924.4</v>
      </c>
      <c r="F816" s="1">
        <v>1924.4</v>
      </c>
      <c r="G816" s="1">
        <v>1924.4</v>
      </c>
      <c r="H816" s="1">
        <v>1924.4</v>
      </c>
      <c r="I816" s="1">
        <v>1924.4</v>
      </c>
      <c r="J816" s="1">
        <v>1924.4</v>
      </c>
      <c r="K816" s="1">
        <v>1924.4</v>
      </c>
      <c r="L816" s="1">
        <v>1924.4</v>
      </c>
      <c r="M816" s="1">
        <v>1924.4</v>
      </c>
      <c r="N816" s="1">
        <v>1924.4</v>
      </c>
      <c r="O816" s="1">
        <v>1924.4</v>
      </c>
      <c r="P816" s="1">
        <v>1924.4</v>
      </c>
      <c r="Q816" s="1">
        <v>1924.4</v>
      </c>
      <c r="R816" s="1">
        <v>1924.4</v>
      </c>
      <c r="S816" s="1">
        <v>1924.4</v>
      </c>
      <c r="T816" s="1">
        <v>1924.4</v>
      </c>
      <c r="U816" s="1">
        <v>1924.4</v>
      </c>
      <c r="V816" s="1">
        <v>1924.4</v>
      </c>
      <c r="W816" s="1">
        <v>1924.4</v>
      </c>
      <c r="X816" s="1">
        <v>1924.4</v>
      </c>
      <c r="Y816" s="1">
        <v>1924.4</v>
      </c>
      <c r="Z816" s="1">
        <v>1924.4</v>
      </c>
    </row>
    <row r="817" spans="1:26" x14ac:dyDescent="0.3">
      <c r="A817" t="s">
        <v>62</v>
      </c>
      <c r="B817" s="1">
        <v>24062</v>
      </c>
      <c r="C817" s="1" t="str">
        <f>VLOOKUP($B817,'NIS NAAM GEMEENTE'!$A$2:$B$319, 2, FALSE)</f>
        <v>Leuven</v>
      </c>
      <c r="D817" s="1">
        <v>4476.88</v>
      </c>
      <c r="E817" s="1">
        <v>4575.5</v>
      </c>
      <c r="F817" s="1">
        <v>4543.72</v>
      </c>
      <c r="G817" s="1">
        <v>4590.5600000000004</v>
      </c>
      <c r="H817" s="1">
        <v>4600.3100000000004</v>
      </c>
      <c r="I817" s="1">
        <v>4577.51</v>
      </c>
      <c r="J817" s="1">
        <v>4545.5600000000004</v>
      </c>
      <c r="K817" s="1">
        <v>4607.57</v>
      </c>
      <c r="L817" s="1">
        <v>4573.5</v>
      </c>
      <c r="M817" s="1">
        <v>4468.22</v>
      </c>
      <c r="N817" s="1">
        <v>4429.45</v>
      </c>
      <c r="O817" s="1">
        <v>4353.7591452556599</v>
      </c>
      <c r="P817" s="1">
        <v>4303.1601882472651</v>
      </c>
      <c r="Q817" s="1">
        <v>4296.4136606461461</v>
      </c>
      <c r="R817" s="1">
        <v>4273.9252353090815</v>
      </c>
      <c r="S817" s="1">
        <v>4276.1740778427884</v>
      </c>
      <c r="T817" s="1">
        <v>4344.763775120834</v>
      </c>
      <c r="U817" s="1">
        <v>4378.4964131264305</v>
      </c>
      <c r="V817" s="1">
        <v>4420.1000000000004</v>
      </c>
      <c r="W817" s="1">
        <v>4434.7174764690917</v>
      </c>
      <c r="X817" s="1">
        <v>4430.2197914016788</v>
      </c>
      <c r="Y817" s="1">
        <v>4420.1000000000004</v>
      </c>
      <c r="Z817" s="1">
        <v>4396.4871533960822</v>
      </c>
    </row>
    <row r="818" spans="1:26" x14ac:dyDescent="0.3">
      <c r="A818" t="s">
        <v>63</v>
      </c>
      <c r="B818" s="1">
        <v>24062</v>
      </c>
      <c r="C818" s="1" t="str">
        <f>VLOOKUP($B818,'NIS NAAM GEMEENTE'!$A$2:$B$319, 2, FALSE)</f>
        <v>Leuven</v>
      </c>
      <c r="D818" s="1">
        <v>5881</v>
      </c>
      <c r="E818" s="1">
        <v>5825</v>
      </c>
      <c r="F818" s="1">
        <v>5974</v>
      </c>
      <c r="G818" s="1">
        <v>6100</v>
      </c>
      <c r="H818" s="1">
        <v>6209</v>
      </c>
      <c r="I818" s="1">
        <v>6285</v>
      </c>
      <c r="J818" s="1">
        <v>6425</v>
      </c>
      <c r="K818" s="1">
        <v>6618</v>
      </c>
      <c r="L818" s="1">
        <v>6611</v>
      </c>
      <c r="M818" s="1">
        <v>6645</v>
      </c>
      <c r="N818" s="1">
        <v>6635</v>
      </c>
      <c r="O818" s="1">
        <v>6608</v>
      </c>
      <c r="P818" s="1">
        <v>6519</v>
      </c>
      <c r="Q818" s="1">
        <v>6367</v>
      </c>
      <c r="R818" s="1">
        <v>6338</v>
      </c>
      <c r="S818" s="1">
        <v>6268</v>
      </c>
      <c r="T818" s="1">
        <v>6162</v>
      </c>
      <c r="U818" s="1">
        <v>6096</v>
      </c>
      <c r="V818" s="1">
        <v>6071</v>
      </c>
      <c r="W818" s="1">
        <v>6108</v>
      </c>
      <c r="X818" s="1">
        <v>6117</v>
      </c>
      <c r="Y818" s="1">
        <v>6119</v>
      </c>
      <c r="Z818">
        <v>6165</v>
      </c>
    </row>
    <row r="819" spans="1:26" x14ac:dyDescent="0.3">
      <c r="A819" t="s">
        <v>64</v>
      </c>
      <c r="B819" s="1">
        <v>24062</v>
      </c>
      <c r="C819" s="1" t="str">
        <f>VLOOKUP($B819,'NIS NAAM GEMEENTE'!$A$2:$B$319, 2, FALSE)</f>
        <v>Leuven</v>
      </c>
      <c r="D819" s="1">
        <v>10357.880000000001</v>
      </c>
      <c r="E819" s="1">
        <v>10400.5</v>
      </c>
      <c r="F819" s="1">
        <v>10517.720000000001</v>
      </c>
      <c r="G819" s="1">
        <v>10690.560000000001</v>
      </c>
      <c r="H819" s="1">
        <v>10809.310000000001</v>
      </c>
      <c r="I819" s="1">
        <v>10862.51</v>
      </c>
      <c r="J819" s="1">
        <v>10970.560000000001</v>
      </c>
      <c r="K819" s="1">
        <v>11225.57</v>
      </c>
      <c r="L819" s="1">
        <v>11184.5</v>
      </c>
      <c r="M819" s="1">
        <v>11113.220000000001</v>
      </c>
      <c r="N819" s="1">
        <v>11064.45</v>
      </c>
      <c r="O819" s="1">
        <v>10961.759145255659</v>
      </c>
      <c r="P819" s="1">
        <v>10822.160188247264</v>
      </c>
      <c r="Q819" s="1">
        <v>10663.413660646147</v>
      </c>
      <c r="R819" s="1">
        <v>10611.925235309081</v>
      </c>
      <c r="S819" s="1">
        <v>10544.174077842788</v>
      </c>
      <c r="T819" s="1">
        <v>10506.763775120835</v>
      </c>
      <c r="U819" s="1">
        <v>10474.496413126431</v>
      </c>
      <c r="V819" s="1">
        <v>10491.1</v>
      </c>
      <c r="W819" s="1">
        <v>10542.717476469092</v>
      </c>
      <c r="X819" s="1">
        <v>10547.21979140168</v>
      </c>
      <c r="Y819" s="1">
        <v>10539.1</v>
      </c>
      <c r="Z819" s="1">
        <v>10561.487153396083</v>
      </c>
    </row>
    <row r="820" spans="1:26" x14ac:dyDescent="0.3">
      <c r="A820" t="s">
        <v>65</v>
      </c>
      <c r="B820">
        <v>24062</v>
      </c>
      <c r="C820" s="1" t="str">
        <f>VLOOKUP($B820,'NIS NAAM GEMEENTE'!$A$2:$B$319, 2, FALSE)</f>
        <v>Leuven</v>
      </c>
      <c r="D820" s="1">
        <v>12860</v>
      </c>
      <c r="E820" s="1">
        <v>12860</v>
      </c>
      <c r="F820" s="1">
        <v>12860</v>
      </c>
      <c r="G820" s="1">
        <v>12860</v>
      </c>
      <c r="H820" s="1">
        <v>12860</v>
      </c>
      <c r="I820" s="1">
        <v>12860</v>
      </c>
      <c r="J820" s="1">
        <v>12860</v>
      </c>
      <c r="K820" s="1">
        <v>12860</v>
      </c>
      <c r="L820" s="1">
        <v>12860</v>
      </c>
      <c r="M820" s="1">
        <v>12860</v>
      </c>
      <c r="N820" s="1">
        <v>12860</v>
      </c>
      <c r="O820" s="1">
        <v>12860</v>
      </c>
      <c r="P820" s="1">
        <v>12860</v>
      </c>
      <c r="Q820" s="1">
        <v>12860</v>
      </c>
      <c r="R820" s="1">
        <v>12860</v>
      </c>
      <c r="S820" s="1">
        <v>12860</v>
      </c>
      <c r="T820" s="1">
        <v>12860</v>
      </c>
      <c r="U820" s="1">
        <v>12860</v>
      </c>
      <c r="V820" s="1">
        <v>12860</v>
      </c>
      <c r="W820" s="1">
        <v>12860</v>
      </c>
      <c r="X820" s="1">
        <v>12860</v>
      </c>
      <c r="Y820" s="1">
        <v>12860</v>
      </c>
      <c r="Z820" s="1">
        <v>12860</v>
      </c>
    </row>
    <row r="821" spans="1:26" x14ac:dyDescent="0.3">
      <c r="A821" t="s">
        <v>66</v>
      </c>
      <c r="B821">
        <v>24062</v>
      </c>
      <c r="C821" s="1" t="str">
        <f>VLOOKUP($B821,'NIS NAAM GEMEENTE'!$A$2:$B$319, 2, FALSE)</f>
        <v>Leuven</v>
      </c>
      <c r="D821" s="1">
        <v>10931</v>
      </c>
      <c r="E821" s="1">
        <v>10931</v>
      </c>
      <c r="F821" s="1">
        <v>10931</v>
      </c>
      <c r="G821" s="1">
        <v>10931</v>
      </c>
      <c r="H821" s="1">
        <v>10931</v>
      </c>
      <c r="I821" s="1">
        <v>10931</v>
      </c>
      <c r="J821" s="1">
        <v>10931</v>
      </c>
      <c r="K821" s="1">
        <v>10931</v>
      </c>
      <c r="L821" s="1">
        <v>10931</v>
      </c>
      <c r="M821" s="1">
        <v>10931</v>
      </c>
      <c r="N821" s="1">
        <v>10931</v>
      </c>
      <c r="O821" s="1">
        <v>10931</v>
      </c>
      <c r="P821" s="1">
        <v>10931</v>
      </c>
      <c r="Q821" s="1">
        <v>10931</v>
      </c>
      <c r="R821" s="1">
        <v>10931</v>
      </c>
      <c r="S821" s="1">
        <v>10931</v>
      </c>
      <c r="T821" s="1">
        <v>10931</v>
      </c>
      <c r="U821" s="1">
        <v>10931</v>
      </c>
      <c r="V821" s="1">
        <v>10931</v>
      </c>
      <c r="W821" s="1">
        <v>10931</v>
      </c>
      <c r="X821" s="1">
        <v>10931</v>
      </c>
      <c r="Y821" s="1">
        <v>10931</v>
      </c>
      <c r="Z821" s="1">
        <v>10931</v>
      </c>
    </row>
    <row r="822" spans="1:26" x14ac:dyDescent="0.3">
      <c r="A822" t="s">
        <v>62</v>
      </c>
      <c r="B822" s="1">
        <v>36011</v>
      </c>
      <c r="C822" s="1" t="str">
        <f>VLOOKUP($B822,'NIS NAAM GEMEENTE'!$A$2:$B$319, 2, FALSE)</f>
        <v>Lichtervelde</v>
      </c>
      <c r="D822" s="1">
        <v>332.12</v>
      </c>
      <c r="E822" s="1">
        <v>311.58</v>
      </c>
      <c r="F822" s="1">
        <v>324.42</v>
      </c>
      <c r="G822" s="1">
        <v>336.42</v>
      </c>
      <c r="H822" s="1">
        <v>355.88</v>
      </c>
      <c r="I822" s="1">
        <v>371.53</v>
      </c>
      <c r="J822" s="1">
        <v>380.07</v>
      </c>
      <c r="K822" s="1">
        <v>383.07</v>
      </c>
      <c r="L822" s="1">
        <v>380.34</v>
      </c>
      <c r="M822" s="1">
        <v>370.15</v>
      </c>
      <c r="N822" s="1">
        <v>360.31</v>
      </c>
      <c r="O822" s="1">
        <v>386.44305993690853</v>
      </c>
      <c r="P822" s="1">
        <v>376.30315457413246</v>
      </c>
      <c r="Q822" s="1">
        <v>372.92318611987383</v>
      </c>
      <c r="R822" s="1">
        <v>375.17649842271294</v>
      </c>
      <c r="S822" s="1">
        <v>357.15</v>
      </c>
      <c r="T822" s="1">
        <v>349.26340694006308</v>
      </c>
      <c r="U822" s="1">
        <v>347.01009463722397</v>
      </c>
      <c r="V822" s="1">
        <v>357.15</v>
      </c>
      <c r="W822" s="1">
        <v>362.78328075709777</v>
      </c>
      <c r="X822" s="1">
        <v>365.03659305993688</v>
      </c>
      <c r="Y822" s="1">
        <v>367.28990536277604</v>
      </c>
      <c r="Z822" s="1">
        <v>365.03659305993688</v>
      </c>
    </row>
    <row r="823" spans="1:26" x14ac:dyDescent="0.3">
      <c r="A823" t="s">
        <v>63</v>
      </c>
      <c r="B823" s="1">
        <v>36011</v>
      </c>
      <c r="C823" s="1" t="str">
        <f>VLOOKUP($B823,'NIS NAAM GEMEENTE'!$A$2:$B$319, 2, FALSE)</f>
        <v>Lichtervelde</v>
      </c>
      <c r="D823" s="1">
        <v>490</v>
      </c>
      <c r="E823" s="1">
        <v>472</v>
      </c>
      <c r="F823" s="1">
        <v>480</v>
      </c>
      <c r="G823" s="1">
        <v>468</v>
      </c>
      <c r="H823" s="1">
        <v>450</v>
      </c>
      <c r="I823" s="1">
        <v>449</v>
      </c>
      <c r="J823" s="1">
        <v>467</v>
      </c>
      <c r="K823" s="1">
        <v>473</v>
      </c>
      <c r="L823" s="1">
        <v>483</v>
      </c>
      <c r="M823" s="1">
        <v>494</v>
      </c>
      <c r="N823" s="1">
        <v>507</v>
      </c>
      <c r="O823" s="1">
        <v>512</v>
      </c>
      <c r="P823" s="1">
        <v>522</v>
      </c>
      <c r="Q823" s="1">
        <v>526</v>
      </c>
      <c r="R823" s="1">
        <v>531</v>
      </c>
      <c r="S823" s="1">
        <v>539</v>
      </c>
      <c r="T823" s="1">
        <v>537</v>
      </c>
      <c r="U823" s="1">
        <v>541</v>
      </c>
      <c r="V823" s="1">
        <v>528</v>
      </c>
      <c r="W823" s="1">
        <v>519</v>
      </c>
      <c r="X823" s="1">
        <v>515</v>
      </c>
      <c r="Y823" s="1">
        <v>507</v>
      </c>
      <c r="Z823">
        <v>516</v>
      </c>
    </row>
    <row r="824" spans="1:26" x14ac:dyDescent="0.3">
      <c r="A824" t="s">
        <v>64</v>
      </c>
      <c r="B824" s="1">
        <v>36011</v>
      </c>
      <c r="C824" s="1" t="str">
        <f>VLOOKUP($B824,'NIS NAAM GEMEENTE'!$A$2:$B$319, 2, FALSE)</f>
        <v>Lichtervelde</v>
      </c>
      <c r="D824" s="1">
        <v>822.12</v>
      </c>
      <c r="E824" s="1">
        <v>783.57999999999993</v>
      </c>
      <c r="F824" s="1">
        <v>804.42000000000007</v>
      </c>
      <c r="G824" s="1">
        <v>804.42000000000007</v>
      </c>
      <c r="H824" s="1">
        <v>805.88</v>
      </c>
      <c r="I824" s="1">
        <v>820.53</v>
      </c>
      <c r="J824" s="1">
        <v>847.06999999999994</v>
      </c>
      <c r="K824" s="1">
        <v>856.06999999999994</v>
      </c>
      <c r="L824" s="1">
        <v>863.33999999999992</v>
      </c>
      <c r="M824" s="1">
        <v>864.15</v>
      </c>
      <c r="N824" s="1">
        <v>867.31</v>
      </c>
      <c r="O824" s="1">
        <v>898.44305993690853</v>
      </c>
      <c r="P824" s="1">
        <v>898.30315457413246</v>
      </c>
      <c r="Q824" s="1">
        <v>898.92318611987389</v>
      </c>
      <c r="R824" s="1">
        <v>906.17649842271294</v>
      </c>
      <c r="S824" s="1">
        <v>896.15</v>
      </c>
      <c r="T824" s="1">
        <v>886.26340694006308</v>
      </c>
      <c r="U824" s="1">
        <v>888.01009463722403</v>
      </c>
      <c r="V824" s="1">
        <v>885.15</v>
      </c>
      <c r="W824" s="1">
        <v>881.78328075709783</v>
      </c>
      <c r="X824" s="1">
        <v>880.03659305993688</v>
      </c>
      <c r="Y824" s="1">
        <v>874.28990536277604</v>
      </c>
      <c r="Z824" s="1">
        <v>881.03659305993688</v>
      </c>
    </row>
    <row r="825" spans="1:26" x14ac:dyDescent="0.3">
      <c r="A825" t="s">
        <v>65</v>
      </c>
      <c r="B825">
        <v>36011</v>
      </c>
      <c r="C825" s="1" t="str">
        <f>VLOOKUP($B825,'NIS NAAM GEMEENTE'!$A$2:$B$319, 2, FALSE)</f>
        <v>Lichtervelde</v>
      </c>
      <c r="D825" s="1">
        <v>1170</v>
      </c>
      <c r="E825" s="1">
        <v>1170</v>
      </c>
      <c r="F825" s="1">
        <v>1170</v>
      </c>
      <c r="G825" s="1">
        <v>1170</v>
      </c>
      <c r="H825" s="1">
        <v>1170</v>
      </c>
      <c r="I825" s="1">
        <v>1170</v>
      </c>
      <c r="J825" s="1">
        <v>1170</v>
      </c>
      <c r="K825" s="1">
        <v>1170</v>
      </c>
      <c r="L825" s="1">
        <v>1170</v>
      </c>
      <c r="M825" s="1">
        <v>1170</v>
      </c>
      <c r="N825" s="1">
        <v>1170</v>
      </c>
      <c r="O825" s="1">
        <v>1170</v>
      </c>
      <c r="P825" s="1">
        <v>1170</v>
      </c>
      <c r="Q825" s="1">
        <v>1170</v>
      </c>
      <c r="R825" s="1">
        <v>1170</v>
      </c>
      <c r="S825" s="1">
        <v>1170</v>
      </c>
      <c r="T825" s="1">
        <v>1170</v>
      </c>
      <c r="U825" s="1">
        <v>1170</v>
      </c>
      <c r="V825" s="1">
        <v>1170</v>
      </c>
      <c r="W825" s="1">
        <v>1170</v>
      </c>
      <c r="X825" s="1">
        <v>1170</v>
      </c>
      <c r="Y825" s="1">
        <v>1170</v>
      </c>
      <c r="Z825" s="1">
        <v>1170</v>
      </c>
    </row>
    <row r="826" spans="1:26" x14ac:dyDescent="0.3">
      <c r="A826" t="s">
        <v>66</v>
      </c>
      <c r="B826">
        <v>36011</v>
      </c>
      <c r="C826" s="1" t="str">
        <f>VLOOKUP($B826,'NIS NAAM GEMEENTE'!$A$2:$B$319, 2, FALSE)</f>
        <v>Lichtervelde</v>
      </c>
      <c r="D826" s="1">
        <v>994.5</v>
      </c>
      <c r="E826" s="1">
        <v>994.5</v>
      </c>
      <c r="F826" s="1">
        <v>994.5</v>
      </c>
      <c r="G826" s="1">
        <v>994.5</v>
      </c>
      <c r="H826" s="1">
        <v>994.5</v>
      </c>
      <c r="I826" s="1">
        <v>994.5</v>
      </c>
      <c r="J826" s="1">
        <v>994.5</v>
      </c>
      <c r="K826" s="1">
        <v>994.5</v>
      </c>
      <c r="L826" s="1">
        <v>994.5</v>
      </c>
      <c r="M826" s="1">
        <v>994.5</v>
      </c>
      <c r="N826" s="1">
        <v>994.5</v>
      </c>
      <c r="O826" s="1">
        <v>994.5</v>
      </c>
      <c r="P826" s="1">
        <v>994.5</v>
      </c>
      <c r="Q826" s="1">
        <v>994.5</v>
      </c>
      <c r="R826" s="1">
        <v>994.5</v>
      </c>
      <c r="S826" s="1">
        <v>994.5</v>
      </c>
      <c r="T826" s="1">
        <v>994.5</v>
      </c>
      <c r="U826" s="1">
        <v>994.5</v>
      </c>
      <c r="V826" s="1">
        <v>994.5</v>
      </c>
      <c r="W826" s="1">
        <v>994.5</v>
      </c>
      <c r="X826" s="1">
        <v>994.5</v>
      </c>
      <c r="Y826" s="1">
        <v>994.5</v>
      </c>
      <c r="Z826" s="1">
        <v>994.5</v>
      </c>
    </row>
    <row r="827" spans="1:26" x14ac:dyDescent="0.3">
      <c r="A827" t="s">
        <v>62</v>
      </c>
      <c r="B827" s="1">
        <v>23044</v>
      </c>
      <c r="C827" s="1" t="str">
        <f>VLOOKUP($B827,'NIS NAAM GEMEENTE'!$A$2:$B$319, 2, FALSE)</f>
        <v>Liedekerke</v>
      </c>
      <c r="D827" s="1">
        <v>494.02</v>
      </c>
      <c r="E827" s="1">
        <v>503.05</v>
      </c>
      <c r="F827" s="1">
        <v>548.86</v>
      </c>
      <c r="G827" s="1">
        <v>527.45000000000005</v>
      </c>
      <c r="H827" s="1">
        <v>551.75</v>
      </c>
      <c r="I827" s="1">
        <v>545.37</v>
      </c>
      <c r="J827" s="1">
        <v>553.1</v>
      </c>
      <c r="K827" s="1">
        <v>524.88</v>
      </c>
      <c r="L827" s="1">
        <v>506.99</v>
      </c>
      <c r="M827" s="1">
        <v>511.83</v>
      </c>
      <c r="N827" s="1">
        <v>536.13</v>
      </c>
      <c r="O827" s="1">
        <v>549.31239263803684</v>
      </c>
      <c r="P827" s="1">
        <v>573.67705521472396</v>
      </c>
      <c r="Q827" s="1">
        <v>574.78453987730063</v>
      </c>
      <c r="R827" s="1">
        <v>560.38723926380374</v>
      </c>
      <c r="S827" s="1">
        <v>550.41987730061351</v>
      </c>
      <c r="T827" s="1">
        <v>538.23754601226995</v>
      </c>
      <c r="U827" s="1">
        <v>538.23754601226995</v>
      </c>
      <c r="V827" s="1">
        <v>541.55999999999995</v>
      </c>
      <c r="W827" s="1">
        <v>554.84981595092029</v>
      </c>
      <c r="X827" s="1">
        <v>564.8171779141104</v>
      </c>
      <c r="Y827" s="1">
        <v>569.24711656441718</v>
      </c>
      <c r="Z827" s="1">
        <v>578.10699386503063</v>
      </c>
    </row>
    <row r="828" spans="1:26" x14ac:dyDescent="0.3">
      <c r="A828" t="s">
        <v>63</v>
      </c>
      <c r="B828" s="1">
        <v>23044</v>
      </c>
      <c r="C828" s="1" t="str">
        <f>VLOOKUP($B828,'NIS NAAM GEMEENTE'!$A$2:$B$319, 2, FALSE)</f>
        <v>Liedekerke</v>
      </c>
      <c r="D828" s="1">
        <v>645</v>
      </c>
      <c r="E828" s="1">
        <v>646</v>
      </c>
      <c r="F828" s="1">
        <v>643</v>
      </c>
      <c r="G828" s="1">
        <v>646</v>
      </c>
      <c r="H828" s="1">
        <v>667</v>
      </c>
      <c r="I828" s="1">
        <v>691</v>
      </c>
      <c r="J828" s="1">
        <v>696</v>
      </c>
      <c r="K828" s="1">
        <v>734</v>
      </c>
      <c r="L828" s="1">
        <v>747</v>
      </c>
      <c r="M828" s="1">
        <v>772</v>
      </c>
      <c r="N828" s="1">
        <v>797</v>
      </c>
      <c r="O828" s="1">
        <v>812</v>
      </c>
      <c r="P828" s="1">
        <v>824</v>
      </c>
      <c r="Q828" s="1">
        <v>834</v>
      </c>
      <c r="R828" s="1">
        <v>862</v>
      </c>
      <c r="S828" s="1">
        <v>877</v>
      </c>
      <c r="T828" s="1">
        <v>889</v>
      </c>
      <c r="U828" s="1">
        <v>897</v>
      </c>
      <c r="V828" s="1">
        <v>911</v>
      </c>
      <c r="W828" s="1">
        <v>902</v>
      </c>
      <c r="X828" s="1">
        <v>892</v>
      </c>
      <c r="Y828" s="1">
        <v>893</v>
      </c>
      <c r="Z828">
        <v>882</v>
      </c>
    </row>
    <row r="829" spans="1:26" x14ac:dyDescent="0.3">
      <c r="A829" t="s">
        <v>64</v>
      </c>
      <c r="B829" s="1">
        <v>23044</v>
      </c>
      <c r="C829" s="1" t="str">
        <f>VLOOKUP($B829,'NIS NAAM GEMEENTE'!$A$2:$B$319, 2, FALSE)</f>
        <v>Liedekerke</v>
      </c>
      <c r="D829" s="1">
        <v>1139.02</v>
      </c>
      <c r="E829" s="1">
        <v>1149.05</v>
      </c>
      <c r="F829" s="1">
        <v>1191.8600000000001</v>
      </c>
      <c r="G829" s="1">
        <v>1173.45</v>
      </c>
      <c r="H829" s="1">
        <v>1218.75</v>
      </c>
      <c r="I829" s="1">
        <v>1236.3699999999999</v>
      </c>
      <c r="J829" s="1">
        <v>1249.0999999999999</v>
      </c>
      <c r="K829" s="1">
        <v>1258.8800000000001</v>
      </c>
      <c r="L829" s="1">
        <v>1253.99</v>
      </c>
      <c r="M829" s="1">
        <v>1283.83</v>
      </c>
      <c r="N829" s="1">
        <v>1333.13</v>
      </c>
      <c r="O829" s="1">
        <v>1361.3123926380367</v>
      </c>
      <c r="P829" s="1">
        <v>1397.6770552147241</v>
      </c>
      <c r="Q829" s="1">
        <v>1408.7845398773006</v>
      </c>
      <c r="R829" s="1">
        <v>1422.3872392638036</v>
      </c>
      <c r="S829" s="1">
        <v>1427.4198773006135</v>
      </c>
      <c r="T829" s="1">
        <v>1427.2375460122698</v>
      </c>
      <c r="U829" s="1">
        <v>1435.2375460122698</v>
      </c>
      <c r="V829" s="1">
        <v>1452.56</v>
      </c>
      <c r="W829" s="1">
        <v>1456.8498159509204</v>
      </c>
      <c r="X829" s="1">
        <v>1456.8171779141103</v>
      </c>
      <c r="Y829" s="1">
        <v>1462.2471165644172</v>
      </c>
      <c r="Z829" s="1">
        <v>1460.1069938650307</v>
      </c>
    </row>
    <row r="830" spans="1:26" x14ac:dyDescent="0.3">
      <c r="A830" t="s">
        <v>65</v>
      </c>
      <c r="B830">
        <v>23044</v>
      </c>
      <c r="C830" s="1" t="str">
        <f>VLOOKUP($B830,'NIS NAAM GEMEENTE'!$A$2:$B$319, 2, FALSE)</f>
        <v>Liedekerke</v>
      </c>
      <c r="D830" s="1">
        <v>1522</v>
      </c>
      <c r="E830" s="1">
        <v>1522</v>
      </c>
      <c r="F830" s="1">
        <v>1522</v>
      </c>
      <c r="G830" s="1">
        <v>1522</v>
      </c>
      <c r="H830" s="1">
        <v>1522</v>
      </c>
      <c r="I830" s="1">
        <v>1522</v>
      </c>
      <c r="J830" s="1">
        <v>1522</v>
      </c>
      <c r="K830" s="1">
        <v>1522</v>
      </c>
      <c r="L830" s="1">
        <v>1522</v>
      </c>
      <c r="M830" s="1">
        <v>1522</v>
      </c>
      <c r="N830" s="1">
        <v>1522</v>
      </c>
      <c r="O830" s="1">
        <v>1522</v>
      </c>
      <c r="P830" s="1">
        <v>1522</v>
      </c>
      <c r="Q830" s="1">
        <v>1522</v>
      </c>
      <c r="R830" s="1">
        <v>1522</v>
      </c>
      <c r="S830" s="1">
        <v>1522</v>
      </c>
      <c r="T830" s="1">
        <v>1522</v>
      </c>
      <c r="U830" s="1">
        <v>1522</v>
      </c>
      <c r="V830" s="1">
        <v>1522</v>
      </c>
      <c r="W830" s="1">
        <v>1522</v>
      </c>
      <c r="X830" s="1">
        <v>1522</v>
      </c>
      <c r="Y830" s="1">
        <v>1522</v>
      </c>
      <c r="Z830" s="1">
        <v>1522</v>
      </c>
    </row>
    <row r="831" spans="1:26" x14ac:dyDescent="0.3">
      <c r="A831" t="s">
        <v>66</v>
      </c>
      <c r="B831">
        <v>23044</v>
      </c>
      <c r="C831" s="1" t="str">
        <f>VLOOKUP($B831,'NIS NAAM GEMEENTE'!$A$2:$B$319, 2, FALSE)</f>
        <v>Liedekerke</v>
      </c>
      <c r="D831" s="1">
        <v>1293.6999999999998</v>
      </c>
      <c r="E831" s="1">
        <v>1293.6999999999998</v>
      </c>
      <c r="F831" s="1">
        <v>1293.6999999999998</v>
      </c>
      <c r="G831" s="1">
        <v>1293.6999999999998</v>
      </c>
      <c r="H831" s="1">
        <v>1293.6999999999998</v>
      </c>
      <c r="I831" s="1">
        <v>1293.6999999999998</v>
      </c>
      <c r="J831" s="1">
        <v>1293.6999999999998</v>
      </c>
      <c r="K831" s="1">
        <v>1293.6999999999998</v>
      </c>
      <c r="L831" s="1">
        <v>1293.6999999999998</v>
      </c>
      <c r="M831" s="1">
        <v>1293.6999999999998</v>
      </c>
      <c r="N831" s="1">
        <v>1293.6999999999998</v>
      </c>
      <c r="O831" s="1">
        <v>1293.6999999999998</v>
      </c>
      <c r="P831" s="1">
        <v>1293.6999999999998</v>
      </c>
      <c r="Q831" s="1">
        <v>1293.6999999999998</v>
      </c>
      <c r="R831" s="1">
        <v>1293.6999999999998</v>
      </c>
      <c r="S831" s="1">
        <v>1293.6999999999998</v>
      </c>
      <c r="T831" s="1">
        <v>1293.6999999999998</v>
      </c>
      <c r="U831" s="1">
        <v>1293.6999999999998</v>
      </c>
      <c r="V831" s="1">
        <v>1293.6999999999998</v>
      </c>
      <c r="W831" s="1">
        <v>1293.6999999999998</v>
      </c>
      <c r="X831" s="1">
        <v>1293.6999999999998</v>
      </c>
      <c r="Y831" s="1">
        <v>1293.6999999999998</v>
      </c>
      <c r="Z831" s="1">
        <v>1293.6999999999998</v>
      </c>
    </row>
    <row r="832" spans="1:26" x14ac:dyDescent="0.3">
      <c r="A832" t="s">
        <v>62</v>
      </c>
      <c r="B832" s="1">
        <v>12021</v>
      </c>
      <c r="C832" s="1" t="str">
        <f>VLOOKUP($B832,'NIS NAAM GEMEENTE'!$A$2:$B$319, 2, FALSE)</f>
        <v>Lier</v>
      </c>
      <c r="D832" s="1">
        <v>1365.62</v>
      </c>
      <c r="E832" s="1">
        <v>1422.95</v>
      </c>
      <c r="F832" s="1">
        <v>1377.59</v>
      </c>
      <c r="G832" s="1">
        <v>1349.91</v>
      </c>
      <c r="H832" s="1">
        <v>1385.76</v>
      </c>
      <c r="I832" s="1">
        <v>1351.59</v>
      </c>
      <c r="J832" s="1">
        <v>1354.54</v>
      </c>
      <c r="K832" s="1">
        <v>1444.06</v>
      </c>
      <c r="L832" s="1">
        <v>1404.35</v>
      </c>
      <c r="M832" s="1">
        <v>1369.75</v>
      </c>
      <c r="N832" s="1">
        <v>1375.8899999999999</v>
      </c>
      <c r="O832" s="1">
        <v>1367.7953036126057</v>
      </c>
      <c r="P832" s="1">
        <v>1378.979239046887</v>
      </c>
      <c r="Q832" s="1">
        <v>1414.7678324365872</v>
      </c>
      <c r="R832" s="1">
        <v>1439.3724903920061</v>
      </c>
      <c r="S832" s="1">
        <v>1440.4908839354343</v>
      </c>
      <c r="T832" s="1">
        <v>1452.7932129131436</v>
      </c>
      <c r="U832" s="1">
        <v>1452.7932129131436</v>
      </c>
      <c r="V832" s="1">
        <v>1455.03</v>
      </c>
      <c r="W832" s="1">
        <v>1453.9116064565719</v>
      </c>
      <c r="X832" s="1">
        <v>1465.0955418908532</v>
      </c>
      <c r="Y832" s="1">
        <v>1480.7530514988471</v>
      </c>
      <c r="Z832" s="1">
        <v>1493.0553804765564</v>
      </c>
    </row>
    <row r="833" spans="1:26" x14ac:dyDescent="0.3">
      <c r="A833" t="s">
        <v>63</v>
      </c>
      <c r="B833" s="1">
        <v>12021</v>
      </c>
      <c r="C833" s="1" t="str">
        <f>VLOOKUP($B833,'NIS NAAM GEMEENTE'!$A$2:$B$319, 2, FALSE)</f>
        <v>Lier</v>
      </c>
      <c r="D833" s="1">
        <v>1852</v>
      </c>
      <c r="E833" s="1">
        <v>1845</v>
      </c>
      <c r="F833" s="1">
        <v>1855</v>
      </c>
      <c r="G833" s="1">
        <v>1919</v>
      </c>
      <c r="H833" s="1">
        <v>1947</v>
      </c>
      <c r="I833" s="1">
        <v>1983</v>
      </c>
      <c r="J833" s="1">
        <v>2024</v>
      </c>
      <c r="K833" s="1">
        <v>2029</v>
      </c>
      <c r="L833" s="1">
        <v>2070</v>
      </c>
      <c r="M833" s="1">
        <v>2065</v>
      </c>
      <c r="N833" s="1">
        <v>2068</v>
      </c>
      <c r="O833" s="1">
        <v>2098</v>
      </c>
      <c r="P833" s="1">
        <v>2093</v>
      </c>
      <c r="Q833" s="1">
        <v>2086</v>
      </c>
      <c r="R833" s="1">
        <v>2065</v>
      </c>
      <c r="S833" s="1">
        <v>2090</v>
      </c>
      <c r="T833" s="1">
        <v>2105</v>
      </c>
      <c r="U833" s="1">
        <v>2094</v>
      </c>
      <c r="V833" s="1">
        <v>2102</v>
      </c>
      <c r="W833" s="1">
        <v>2137</v>
      </c>
      <c r="X833" s="1">
        <v>2158</v>
      </c>
      <c r="Y833" s="1">
        <v>2158</v>
      </c>
      <c r="Z833">
        <v>2163</v>
      </c>
    </row>
    <row r="834" spans="1:26" x14ac:dyDescent="0.3">
      <c r="A834" t="s">
        <v>64</v>
      </c>
      <c r="B834" s="1">
        <v>12021</v>
      </c>
      <c r="C834" s="1" t="str">
        <f>VLOOKUP($B834,'NIS NAAM GEMEENTE'!$A$2:$B$319, 2, FALSE)</f>
        <v>Lier</v>
      </c>
      <c r="D834" s="1">
        <v>3217.62</v>
      </c>
      <c r="E834" s="1">
        <v>3267.95</v>
      </c>
      <c r="F834" s="1">
        <v>3232.59</v>
      </c>
      <c r="G834" s="1">
        <v>3268.91</v>
      </c>
      <c r="H834" s="1">
        <v>3332.76</v>
      </c>
      <c r="I834" s="1">
        <v>3334.59</v>
      </c>
      <c r="J834" s="1">
        <v>3378.54</v>
      </c>
      <c r="K834" s="1">
        <v>3473.06</v>
      </c>
      <c r="L834" s="1">
        <v>3474.35</v>
      </c>
      <c r="M834" s="1">
        <v>3434.75</v>
      </c>
      <c r="N834" s="1">
        <v>3443.89</v>
      </c>
      <c r="O834" s="1">
        <v>3465.7953036126055</v>
      </c>
      <c r="P834" s="1">
        <v>3471.979239046887</v>
      </c>
      <c r="Q834" s="1">
        <v>3500.767832436587</v>
      </c>
      <c r="R834" s="1">
        <v>3504.3724903920061</v>
      </c>
      <c r="S834" s="1">
        <v>3530.4908839354343</v>
      </c>
      <c r="T834" s="1">
        <v>3557.7932129131436</v>
      </c>
      <c r="U834" s="1">
        <v>3546.7932129131436</v>
      </c>
      <c r="V834" s="1">
        <v>3557.0299999999997</v>
      </c>
      <c r="W834" s="1">
        <v>3590.9116064565719</v>
      </c>
      <c r="X834" s="1">
        <v>3623.0955418908534</v>
      </c>
      <c r="Y834" s="1">
        <v>3638.7530514988471</v>
      </c>
      <c r="Z834" s="1">
        <v>3656.0553804765564</v>
      </c>
    </row>
    <row r="835" spans="1:26" x14ac:dyDescent="0.3">
      <c r="A835" t="s">
        <v>65</v>
      </c>
      <c r="B835">
        <v>12021</v>
      </c>
      <c r="C835" s="1" t="str">
        <f>VLOOKUP($B835,'NIS NAAM GEMEENTE'!$A$2:$B$319, 2, FALSE)</f>
        <v>Lier</v>
      </c>
      <c r="D835" s="1">
        <v>3834</v>
      </c>
      <c r="E835" s="1">
        <v>3834</v>
      </c>
      <c r="F835" s="1">
        <v>3834</v>
      </c>
      <c r="G835" s="1">
        <v>3834</v>
      </c>
      <c r="H835" s="1">
        <v>3834</v>
      </c>
      <c r="I835" s="1">
        <v>3834</v>
      </c>
      <c r="J835" s="1">
        <v>3834</v>
      </c>
      <c r="K835" s="1">
        <v>3834</v>
      </c>
      <c r="L835" s="1">
        <v>3834</v>
      </c>
      <c r="M835" s="1">
        <v>3834</v>
      </c>
      <c r="N835" s="1">
        <v>3834</v>
      </c>
      <c r="O835" s="1">
        <v>3834</v>
      </c>
      <c r="P835" s="1">
        <v>3834</v>
      </c>
      <c r="Q835" s="1">
        <v>3834</v>
      </c>
      <c r="R835" s="1">
        <v>3834</v>
      </c>
      <c r="S835" s="1">
        <v>3834</v>
      </c>
      <c r="T835" s="1">
        <v>3834</v>
      </c>
      <c r="U835" s="1">
        <v>3834</v>
      </c>
      <c r="V835" s="1">
        <v>3834</v>
      </c>
      <c r="W835" s="1">
        <v>3834</v>
      </c>
      <c r="X835" s="1">
        <v>3834</v>
      </c>
      <c r="Y835" s="1">
        <v>3834</v>
      </c>
      <c r="Z835" s="1">
        <v>3834</v>
      </c>
    </row>
    <row r="836" spans="1:26" x14ac:dyDescent="0.3">
      <c r="A836" t="s">
        <v>66</v>
      </c>
      <c r="B836">
        <v>12021</v>
      </c>
      <c r="C836" s="1" t="str">
        <f>VLOOKUP($B836,'NIS NAAM GEMEENTE'!$A$2:$B$319, 2, FALSE)</f>
        <v>Lier</v>
      </c>
      <c r="D836" s="1">
        <v>3258.8999999999996</v>
      </c>
      <c r="E836" s="1">
        <v>3258.8999999999996</v>
      </c>
      <c r="F836" s="1">
        <v>3258.8999999999996</v>
      </c>
      <c r="G836" s="1">
        <v>3258.8999999999996</v>
      </c>
      <c r="H836" s="1">
        <v>3258.8999999999996</v>
      </c>
      <c r="I836" s="1">
        <v>3258.8999999999996</v>
      </c>
      <c r="J836" s="1">
        <v>3258.8999999999996</v>
      </c>
      <c r="K836" s="1">
        <v>3258.8999999999996</v>
      </c>
      <c r="L836" s="1">
        <v>3258.8999999999996</v>
      </c>
      <c r="M836" s="1">
        <v>3258.8999999999996</v>
      </c>
      <c r="N836" s="1">
        <v>3258.8999999999996</v>
      </c>
      <c r="O836" s="1">
        <v>3258.8999999999996</v>
      </c>
      <c r="P836" s="1">
        <v>3258.8999999999996</v>
      </c>
      <c r="Q836" s="1">
        <v>3258.8999999999996</v>
      </c>
      <c r="R836" s="1">
        <v>3258.8999999999996</v>
      </c>
      <c r="S836" s="1">
        <v>3258.8999999999996</v>
      </c>
      <c r="T836" s="1">
        <v>3258.8999999999996</v>
      </c>
      <c r="U836" s="1">
        <v>3258.8999999999996</v>
      </c>
      <c r="V836" s="1">
        <v>3258.8999999999996</v>
      </c>
      <c r="W836" s="1">
        <v>3258.8999999999996</v>
      </c>
      <c r="X836" s="1">
        <v>3258.8999999999996</v>
      </c>
      <c r="Y836" s="1">
        <v>3258.8999999999996</v>
      </c>
      <c r="Z836" s="1">
        <v>3258.8999999999996</v>
      </c>
    </row>
    <row r="837" spans="1:26" x14ac:dyDescent="0.3">
      <c r="A837" t="s">
        <v>62</v>
      </c>
      <c r="B837" s="1">
        <v>45063</v>
      </c>
      <c r="C837" s="1" t="str">
        <f>VLOOKUP($B837,'NIS NAAM GEMEENTE'!$A$2:$B$319, 2, FALSE)</f>
        <v>Lierde</v>
      </c>
      <c r="D837" s="1">
        <v>278.95999999999998</v>
      </c>
      <c r="E837" s="1">
        <v>304.77</v>
      </c>
      <c r="F837" s="1">
        <v>305.93</v>
      </c>
      <c r="G837" s="1">
        <v>305.82</v>
      </c>
      <c r="H837" s="1">
        <v>301.39</v>
      </c>
      <c r="I837" s="1">
        <v>286.47000000000003</v>
      </c>
      <c r="J837" s="1">
        <v>259.44</v>
      </c>
      <c r="K837" s="1">
        <v>261.01</v>
      </c>
      <c r="L837" s="1">
        <v>271.74</v>
      </c>
      <c r="M837" s="1">
        <v>283.58</v>
      </c>
      <c r="N837" s="1">
        <v>249.44</v>
      </c>
      <c r="O837" s="1">
        <v>242.11701570680628</v>
      </c>
      <c r="P837" s="1">
        <v>225.22513089005236</v>
      </c>
      <c r="Q837" s="1">
        <v>213.96387434554973</v>
      </c>
      <c r="R837" s="1">
        <v>215.09</v>
      </c>
      <c r="S837" s="1">
        <v>211.7116230366492</v>
      </c>
      <c r="T837" s="1">
        <v>216.21612565445025</v>
      </c>
      <c r="U837" s="1">
        <v>211.7116230366492</v>
      </c>
      <c r="V837" s="1">
        <v>215.09</v>
      </c>
      <c r="W837" s="1">
        <v>215.09</v>
      </c>
      <c r="X837" s="1">
        <v>215.09</v>
      </c>
      <c r="Y837" s="1">
        <v>215.09</v>
      </c>
      <c r="Z837" s="1">
        <v>213.96387434554973</v>
      </c>
    </row>
    <row r="838" spans="1:26" x14ac:dyDescent="0.3">
      <c r="A838" t="s">
        <v>63</v>
      </c>
      <c r="B838" s="1">
        <v>45063</v>
      </c>
      <c r="C838" s="1" t="str">
        <f>VLOOKUP($B838,'NIS NAAM GEMEENTE'!$A$2:$B$319, 2, FALSE)</f>
        <v>Lierde</v>
      </c>
      <c r="D838" s="1">
        <v>299</v>
      </c>
      <c r="E838" s="1">
        <v>309</v>
      </c>
      <c r="F838" s="1">
        <v>317</v>
      </c>
      <c r="G838" s="1">
        <v>333</v>
      </c>
      <c r="H838" s="1">
        <v>341</v>
      </c>
      <c r="I838" s="1">
        <v>349</v>
      </c>
      <c r="J838" s="1">
        <v>375</v>
      </c>
      <c r="K838" s="1">
        <v>389</v>
      </c>
      <c r="L838" s="1">
        <v>405</v>
      </c>
      <c r="M838" s="1">
        <v>386</v>
      </c>
      <c r="N838" s="1">
        <v>377</v>
      </c>
      <c r="O838" s="1">
        <v>371</v>
      </c>
      <c r="P838" s="1">
        <v>362</v>
      </c>
      <c r="Q838" s="1">
        <v>358</v>
      </c>
      <c r="R838" s="1">
        <v>343</v>
      </c>
      <c r="S838" s="1">
        <v>333</v>
      </c>
      <c r="T838" s="1">
        <v>316</v>
      </c>
      <c r="U838" s="1">
        <v>308</v>
      </c>
      <c r="V838" s="1">
        <v>296</v>
      </c>
      <c r="W838" s="1">
        <v>289</v>
      </c>
      <c r="X838" s="1">
        <v>288</v>
      </c>
      <c r="Y838" s="1">
        <v>287</v>
      </c>
      <c r="Z838">
        <v>290</v>
      </c>
    </row>
    <row r="839" spans="1:26" x14ac:dyDescent="0.3">
      <c r="A839" t="s">
        <v>64</v>
      </c>
      <c r="B839" s="1">
        <v>45063</v>
      </c>
      <c r="C839" s="1" t="str">
        <f>VLOOKUP($B839,'NIS NAAM GEMEENTE'!$A$2:$B$319, 2, FALSE)</f>
        <v>Lierde</v>
      </c>
      <c r="D839" s="1">
        <v>577.96</v>
      </c>
      <c r="E839" s="1">
        <v>613.77</v>
      </c>
      <c r="F839" s="1">
        <v>622.93000000000006</v>
      </c>
      <c r="G839" s="1">
        <v>638.81999999999994</v>
      </c>
      <c r="H839" s="1">
        <v>642.39</v>
      </c>
      <c r="I839" s="1">
        <v>635.47</v>
      </c>
      <c r="J839" s="1">
        <v>634.44000000000005</v>
      </c>
      <c r="K839" s="1">
        <v>650.01</v>
      </c>
      <c r="L839" s="1">
        <v>676.74</v>
      </c>
      <c r="M839" s="1">
        <v>669.57999999999993</v>
      </c>
      <c r="N839" s="1">
        <v>626.44000000000005</v>
      </c>
      <c r="O839" s="1">
        <v>613.11701570680634</v>
      </c>
      <c r="P839" s="1">
        <v>587.22513089005236</v>
      </c>
      <c r="Q839" s="1">
        <v>571.9638743455497</v>
      </c>
      <c r="R839" s="1">
        <v>558.09</v>
      </c>
      <c r="S839" s="1">
        <v>544.71162303664914</v>
      </c>
      <c r="T839" s="1">
        <v>532.21612565445025</v>
      </c>
      <c r="U839" s="1">
        <v>519.71162303664914</v>
      </c>
      <c r="V839" s="1">
        <v>511.09000000000003</v>
      </c>
      <c r="W839" s="1">
        <v>504.09000000000003</v>
      </c>
      <c r="X839" s="1">
        <v>503.09000000000003</v>
      </c>
      <c r="Y839" s="1">
        <v>502.09000000000003</v>
      </c>
      <c r="Z839" s="1">
        <v>503.9638743455497</v>
      </c>
    </row>
    <row r="840" spans="1:26" x14ac:dyDescent="0.3">
      <c r="A840" t="s">
        <v>65</v>
      </c>
      <c r="B840">
        <v>45063</v>
      </c>
      <c r="C840" s="1" t="str">
        <f>VLOOKUP($B840,'NIS NAAM GEMEENTE'!$A$2:$B$319, 2, FALSE)</f>
        <v>Lierde</v>
      </c>
      <c r="D840" s="1">
        <v>788.23529411764707</v>
      </c>
      <c r="E840" s="1">
        <v>788.23529411764707</v>
      </c>
      <c r="F840" s="1">
        <v>788.23529411764707</v>
      </c>
      <c r="G840" s="1">
        <v>788.23529411764707</v>
      </c>
      <c r="H840" s="1">
        <v>788.23529411764707</v>
      </c>
      <c r="I840" s="1">
        <v>788.23529411764707</v>
      </c>
      <c r="J840" s="1">
        <v>788.23529411764707</v>
      </c>
      <c r="K840" s="1">
        <v>788.23529411764707</v>
      </c>
      <c r="L840" s="1">
        <v>788.23529411764707</v>
      </c>
      <c r="M840" s="1">
        <v>788.23529411764707</v>
      </c>
      <c r="N840" s="1">
        <v>788.23529411764707</v>
      </c>
      <c r="O840" s="1">
        <v>788.23529411764707</v>
      </c>
      <c r="P840" s="1">
        <v>788.23529411764707</v>
      </c>
      <c r="Q840" s="1">
        <v>788.23529411764707</v>
      </c>
      <c r="R840" s="1">
        <v>788.23529411764707</v>
      </c>
      <c r="S840" s="1">
        <v>788.23529411764707</v>
      </c>
      <c r="T840" s="1">
        <v>788.23529411764707</v>
      </c>
      <c r="U840" s="1">
        <v>788.23529411764707</v>
      </c>
      <c r="V840" s="1">
        <v>788.23529411764707</v>
      </c>
      <c r="W840" s="1">
        <v>788.23529411764707</v>
      </c>
      <c r="X840" s="1">
        <v>788.23529411764707</v>
      </c>
      <c r="Y840" s="1">
        <v>788.23529411764696</v>
      </c>
      <c r="Z840" s="1">
        <v>788.23529411764696</v>
      </c>
    </row>
    <row r="841" spans="1:26" x14ac:dyDescent="0.3">
      <c r="A841" t="s">
        <v>66</v>
      </c>
      <c r="B841">
        <v>45063</v>
      </c>
      <c r="C841" s="1" t="str">
        <f>VLOOKUP($B841,'NIS NAAM GEMEENTE'!$A$2:$B$319, 2, FALSE)</f>
        <v>Lierde</v>
      </c>
      <c r="D841" s="1">
        <v>670</v>
      </c>
      <c r="E841" s="1">
        <v>670</v>
      </c>
      <c r="F841" s="1">
        <v>670</v>
      </c>
      <c r="G841" s="1">
        <v>670</v>
      </c>
      <c r="H841" s="1">
        <v>670</v>
      </c>
      <c r="I841" s="1">
        <v>670</v>
      </c>
      <c r="J841" s="1">
        <v>670</v>
      </c>
      <c r="K841" s="1">
        <v>670</v>
      </c>
      <c r="L841" s="1">
        <v>670</v>
      </c>
      <c r="M841" s="1">
        <v>670</v>
      </c>
      <c r="N841" s="1">
        <v>670</v>
      </c>
      <c r="O841" s="1">
        <v>670</v>
      </c>
      <c r="P841" s="1">
        <v>670</v>
      </c>
      <c r="Q841" s="1">
        <v>670</v>
      </c>
      <c r="R841" s="1">
        <v>670</v>
      </c>
      <c r="S841" s="1">
        <v>670</v>
      </c>
      <c r="T841" s="1">
        <v>670</v>
      </c>
      <c r="U841" s="1">
        <v>670</v>
      </c>
      <c r="V841" s="1">
        <v>670</v>
      </c>
      <c r="W841" s="1">
        <v>670</v>
      </c>
      <c r="X841" s="1">
        <v>670</v>
      </c>
      <c r="Y841" s="1">
        <v>670</v>
      </c>
      <c r="Z841" s="1">
        <v>670</v>
      </c>
    </row>
    <row r="842" spans="1:26" x14ac:dyDescent="0.3">
      <c r="A842" t="s">
        <v>62</v>
      </c>
      <c r="B842" s="1">
        <v>44085</v>
      </c>
      <c r="C842" s="1" t="str">
        <f>VLOOKUP($B842,'NIS NAAM GEMEENTE'!$A$2:$B$319, 2, FALSE)</f>
        <v>Lievegem</v>
      </c>
      <c r="D842" s="1">
        <v>959.47</v>
      </c>
      <c r="E842" s="1">
        <v>1005.34</v>
      </c>
      <c r="F842" s="1">
        <v>1057.6400000000001</v>
      </c>
      <c r="G842" s="1">
        <v>1050.1199999999999</v>
      </c>
      <c r="H842" s="1">
        <v>1048.23</v>
      </c>
      <c r="I842" s="1">
        <v>1062.45</v>
      </c>
      <c r="J842" s="1">
        <v>1026.77</v>
      </c>
      <c r="K842" s="1">
        <v>1036.5</v>
      </c>
      <c r="L842" s="1">
        <v>1033.69</v>
      </c>
      <c r="M842" s="1">
        <v>1027.8499999999999</v>
      </c>
      <c r="N842" s="1">
        <v>1014.55</v>
      </c>
      <c r="O842" s="1">
        <v>1027.4539877300613</v>
      </c>
      <c r="P842" s="1">
        <v>992.98312883435585</v>
      </c>
      <c r="Q842" s="1">
        <v>975.19171779141107</v>
      </c>
      <c r="R842" s="1">
        <v>960.7361963190184</v>
      </c>
      <c r="S842" s="1">
        <v>928.48926380368096</v>
      </c>
      <c r="T842" s="1">
        <v>924.04141104294479</v>
      </c>
      <c r="U842" s="1">
        <v>914.03374233128829</v>
      </c>
      <c r="V842" s="1">
        <v>906.25</v>
      </c>
      <c r="W842" s="1">
        <v>915.14570552147234</v>
      </c>
      <c r="X842" s="1">
        <v>927.37730061349691</v>
      </c>
      <c r="Y842" s="1">
        <v>939.60889570552149</v>
      </c>
      <c r="Z842" s="1">
        <v>947.39263803680979</v>
      </c>
    </row>
    <row r="843" spans="1:26" x14ac:dyDescent="0.3">
      <c r="A843" t="s">
        <v>63</v>
      </c>
      <c r="B843" s="1">
        <v>44085</v>
      </c>
      <c r="C843" s="1" t="str">
        <f>VLOOKUP($B843,'NIS NAAM GEMEENTE'!$A$2:$B$319, 2, FALSE)</f>
        <v>Lievegem</v>
      </c>
      <c r="D843" s="1">
        <v>1393</v>
      </c>
      <c r="E843" s="1">
        <v>1363</v>
      </c>
      <c r="F843" s="1">
        <v>1356</v>
      </c>
      <c r="G843" s="1">
        <v>1347</v>
      </c>
      <c r="H843" s="1">
        <v>1383</v>
      </c>
      <c r="I843" s="1">
        <v>1448</v>
      </c>
      <c r="J843" s="1">
        <v>1495</v>
      </c>
      <c r="K843" s="1">
        <v>1517</v>
      </c>
      <c r="L843" s="1">
        <v>1504</v>
      </c>
      <c r="M843" s="1">
        <v>1518</v>
      </c>
      <c r="N843" s="1">
        <v>1521</v>
      </c>
      <c r="O843" s="1">
        <v>1533</v>
      </c>
      <c r="P843" s="1">
        <v>1560</v>
      </c>
      <c r="Q843" s="1">
        <v>1574</v>
      </c>
      <c r="R843" s="1">
        <v>1576</v>
      </c>
      <c r="S843" s="1">
        <v>1583</v>
      </c>
      <c r="T843" s="1">
        <v>1566</v>
      </c>
      <c r="U843" s="1">
        <v>1557</v>
      </c>
      <c r="V843" s="1">
        <v>1520</v>
      </c>
      <c r="W843" s="1">
        <v>1496</v>
      </c>
      <c r="X843" s="1">
        <v>1478</v>
      </c>
      <c r="Y843" s="1">
        <v>1450</v>
      </c>
      <c r="Z843">
        <v>1441</v>
      </c>
    </row>
    <row r="844" spans="1:26" x14ac:dyDescent="0.3">
      <c r="A844" t="s">
        <v>64</v>
      </c>
      <c r="B844" s="1">
        <v>44085</v>
      </c>
      <c r="C844" s="1" t="str">
        <f>VLOOKUP($B844,'NIS NAAM GEMEENTE'!$A$2:$B$319, 2, FALSE)</f>
        <v>Lievegem</v>
      </c>
      <c r="D844" s="1">
        <v>2352.4700000000003</v>
      </c>
      <c r="E844" s="1">
        <v>2368.34</v>
      </c>
      <c r="F844" s="1">
        <v>2413.6400000000003</v>
      </c>
      <c r="G844" s="1">
        <v>2397.12</v>
      </c>
      <c r="H844" s="1">
        <v>2431.23</v>
      </c>
      <c r="I844" s="1">
        <v>2510.4499999999998</v>
      </c>
      <c r="J844" s="1">
        <v>2521.77</v>
      </c>
      <c r="K844" s="1">
        <v>2553.5</v>
      </c>
      <c r="L844" s="1">
        <v>2537.69</v>
      </c>
      <c r="M844" s="1">
        <v>2545.85</v>
      </c>
      <c r="N844" s="1">
        <v>2535.5500000000002</v>
      </c>
      <c r="O844" s="1">
        <v>2560.4539877300613</v>
      </c>
      <c r="P844" s="1">
        <v>2552.9831288343557</v>
      </c>
      <c r="Q844" s="1">
        <v>2549.1917177914111</v>
      </c>
      <c r="R844" s="1">
        <v>2536.7361963190183</v>
      </c>
      <c r="S844" s="1">
        <v>2511.4892638036808</v>
      </c>
      <c r="T844" s="1">
        <v>2490.0414110429447</v>
      </c>
      <c r="U844" s="1">
        <v>2471.0337423312885</v>
      </c>
      <c r="V844" s="1">
        <v>2426.25</v>
      </c>
      <c r="W844" s="1">
        <v>2411.1457055214723</v>
      </c>
      <c r="X844" s="1">
        <v>2405.377300613497</v>
      </c>
      <c r="Y844" s="1">
        <v>2389.6088957055217</v>
      </c>
      <c r="Z844" s="1">
        <v>2388.3926380368098</v>
      </c>
    </row>
    <row r="845" spans="1:26" x14ac:dyDescent="0.3">
      <c r="A845" t="s">
        <v>65</v>
      </c>
      <c r="B845">
        <v>44085</v>
      </c>
      <c r="C845" s="1" t="str">
        <f>VLOOKUP($B845,'NIS NAAM GEMEENTE'!$A$2:$B$319, 2, FALSE)</f>
        <v>Lievegem</v>
      </c>
      <c r="D845" s="1">
        <v>3030</v>
      </c>
      <c r="E845" s="1">
        <v>3030</v>
      </c>
      <c r="F845" s="1">
        <v>3030</v>
      </c>
      <c r="G845" s="1">
        <v>3030</v>
      </c>
      <c r="H845" s="1">
        <v>3030</v>
      </c>
      <c r="I845" s="1">
        <v>3030</v>
      </c>
      <c r="J845" s="1">
        <v>3030</v>
      </c>
      <c r="K845" s="1">
        <v>3030</v>
      </c>
      <c r="L845" s="1">
        <v>3030</v>
      </c>
      <c r="M845" s="1">
        <v>3030</v>
      </c>
      <c r="N845" s="1">
        <v>3030</v>
      </c>
      <c r="O845" s="1">
        <v>3030</v>
      </c>
      <c r="P845" s="1">
        <v>3030</v>
      </c>
      <c r="Q845" s="1">
        <v>3030</v>
      </c>
      <c r="R845" s="1">
        <v>3030</v>
      </c>
      <c r="S845" s="1">
        <v>3030</v>
      </c>
      <c r="T845" s="1">
        <v>3030</v>
      </c>
      <c r="U845" s="1">
        <v>3030</v>
      </c>
      <c r="V845" s="1">
        <v>3030</v>
      </c>
      <c r="W845" s="1">
        <v>3030</v>
      </c>
      <c r="X845" s="1">
        <v>3030</v>
      </c>
      <c r="Y845" s="1">
        <v>3030</v>
      </c>
      <c r="Z845" s="1">
        <v>3030</v>
      </c>
    </row>
    <row r="846" spans="1:26" x14ac:dyDescent="0.3">
      <c r="A846" t="s">
        <v>66</v>
      </c>
      <c r="B846">
        <v>44085</v>
      </c>
      <c r="C846" s="1" t="str">
        <f>VLOOKUP($B846,'NIS NAAM GEMEENTE'!$A$2:$B$319, 2, FALSE)</f>
        <v>Lievegem</v>
      </c>
      <c r="D846" s="1">
        <v>2575.5</v>
      </c>
      <c r="E846" s="1">
        <v>2575.5</v>
      </c>
      <c r="F846" s="1">
        <v>2575.5</v>
      </c>
      <c r="G846" s="1">
        <v>2575.5</v>
      </c>
      <c r="H846" s="1">
        <v>2575.5</v>
      </c>
      <c r="I846" s="1">
        <v>2575.5</v>
      </c>
      <c r="J846" s="1">
        <v>2575.5</v>
      </c>
      <c r="K846" s="1">
        <v>2575.5</v>
      </c>
      <c r="L846" s="1">
        <v>2575.5</v>
      </c>
      <c r="M846" s="1">
        <v>2575.5</v>
      </c>
      <c r="N846" s="1">
        <v>2575.5</v>
      </c>
      <c r="O846" s="1">
        <v>2575.5</v>
      </c>
      <c r="P846" s="1">
        <v>2575.5</v>
      </c>
      <c r="Q846" s="1">
        <v>2575.5</v>
      </c>
      <c r="R846" s="1">
        <v>2575.5</v>
      </c>
      <c r="S846" s="1">
        <v>2575.5</v>
      </c>
      <c r="T846" s="1">
        <v>2575.5</v>
      </c>
      <c r="U846" s="1">
        <v>2575.5</v>
      </c>
      <c r="V846" s="1">
        <v>2575.5</v>
      </c>
      <c r="W846" s="1">
        <v>2575.5</v>
      </c>
      <c r="X846" s="1">
        <v>2575.5</v>
      </c>
      <c r="Y846" s="1">
        <v>2575.5</v>
      </c>
      <c r="Z846" s="1">
        <v>2575.5</v>
      </c>
    </row>
    <row r="847" spans="1:26" x14ac:dyDescent="0.3">
      <c r="A847" t="s">
        <v>62</v>
      </c>
      <c r="B847" s="1">
        <v>13019</v>
      </c>
      <c r="C847" s="1" t="str">
        <f>VLOOKUP($B847,'NIS NAAM GEMEENTE'!$A$2:$B$319, 2, FALSE)</f>
        <v>Lille</v>
      </c>
      <c r="D847" s="1">
        <v>623.65</v>
      </c>
      <c r="E847" s="1">
        <v>643.08000000000004</v>
      </c>
      <c r="F847" s="1">
        <v>681.87</v>
      </c>
      <c r="G847" s="1">
        <v>663.51</v>
      </c>
      <c r="H847" s="1">
        <v>711.65</v>
      </c>
      <c r="I847" s="1">
        <v>688.86</v>
      </c>
      <c r="J847" s="1">
        <v>691.19</v>
      </c>
      <c r="K847" s="1">
        <v>711.87</v>
      </c>
      <c r="L847" s="1">
        <v>647.75</v>
      </c>
      <c r="M847" s="1">
        <v>668.43</v>
      </c>
      <c r="N847" s="1">
        <v>604.83000000000004</v>
      </c>
      <c r="O847" s="1">
        <v>552.0864429530202</v>
      </c>
      <c r="P847" s="1">
        <v>533.08751677852354</v>
      </c>
      <c r="Q847" s="1">
        <v>509.61825503355703</v>
      </c>
      <c r="R847" s="1">
        <v>506.26550335570471</v>
      </c>
      <c r="S847" s="1">
        <v>505.14791946308725</v>
      </c>
      <c r="T847" s="1">
        <v>487.26657718120805</v>
      </c>
      <c r="U847" s="1">
        <v>492.8544966442953</v>
      </c>
      <c r="V847" s="1">
        <v>499.56</v>
      </c>
      <c r="W847" s="1">
        <v>504.03033557046979</v>
      </c>
      <c r="X847" s="1">
        <v>519.67651006711412</v>
      </c>
      <c r="Y847" s="1">
        <v>516.3237583892618</v>
      </c>
      <c r="Z847" s="1">
        <v>518.55892617449661</v>
      </c>
    </row>
    <row r="848" spans="1:26" x14ac:dyDescent="0.3">
      <c r="A848" t="s">
        <v>63</v>
      </c>
      <c r="B848" s="1">
        <v>13019</v>
      </c>
      <c r="C848" s="1" t="str">
        <f>VLOOKUP($B848,'NIS NAAM GEMEENTE'!$A$2:$B$319, 2, FALSE)</f>
        <v>Lille</v>
      </c>
      <c r="D848" s="1">
        <v>977</v>
      </c>
      <c r="E848" s="1">
        <v>948</v>
      </c>
      <c r="F848" s="1">
        <v>939</v>
      </c>
      <c r="G848" s="1">
        <v>931</v>
      </c>
      <c r="H848" s="1">
        <v>956</v>
      </c>
      <c r="I848" s="1">
        <v>969</v>
      </c>
      <c r="J848" s="1">
        <v>969</v>
      </c>
      <c r="K848" s="1">
        <v>997</v>
      </c>
      <c r="L848" s="1">
        <v>1026</v>
      </c>
      <c r="M848" s="1">
        <v>1026</v>
      </c>
      <c r="N848" s="1">
        <v>1037</v>
      </c>
      <c r="O848" s="1">
        <v>1064</v>
      </c>
      <c r="P848" s="1">
        <v>1039</v>
      </c>
      <c r="Q848" s="1">
        <v>1003</v>
      </c>
      <c r="R848" s="1">
        <v>956</v>
      </c>
      <c r="S848" s="1">
        <v>936</v>
      </c>
      <c r="T848" s="1">
        <v>905</v>
      </c>
      <c r="U848" s="1">
        <v>848</v>
      </c>
      <c r="V848" s="1">
        <v>829</v>
      </c>
      <c r="W848" s="1">
        <v>813</v>
      </c>
      <c r="X848" s="1">
        <v>806</v>
      </c>
      <c r="Y848" s="1">
        <v>807</v>
      </c>
      <c r="Z848">
        <v>803</v>
      </c>
    </row>
    <row r="849" spans="1:26" x14ac:dyDescent="0.3">
      <c r="A849" t="s">
        <v>64</v>
      </c>
      <c r="B849" s="1">
        <v>13019</v>
      </c>
      <c r="C849" s="1" t="str">
        <f>VLOOKUP($B849,'NIS NAAM GEMEENTE'!$A$2:$B$319, 2, FALSE)</f>
        <v>Lille</v>
      </c>
      <c r="D849" s="1">
        <v>1600.65</v>
      </c>
      <c r="E849" s="1">
        <v>1591.08</v>
      </c>
      <c r="F849" s="1">
        <v>1620.87</v>
      </c>
      <c r="G849" s="1">
        <v>1594.51</v>
      </c>
      <c r="H849" s="1">
        <v>1667.65</v>
      </c>
      <c r="I849" s="1">
        <v>1657.8600000000001</v>
      </c>
      <c r="J849" s="1">
        <v>1660.19</v>
      </c>
      <c r="K849" s="1">
        <v>1708.87</v>
      </c>
      <c r="L849" s="1">
        <v>1673.75</v>
      </c>
      <c r="M849" s="1">
        <v>1694.4299999999998</v>
      </c>
      <c r="N849" s="1">
        <v>1641.83</v>
      </c>
      <c r="O849" s="1">
        <v>1616.0864429530202</v>
      </c>
      <c r="P849" s="1">
        <v>1572.0875167785234</v>
      </c>
      <c r="Q849" s="1">
        <v>1512.618255033557</v>
      </c>
      <c r="R849" s="1">
        <v>1462.2655033557048</v>
      </c>
      <c r="S849" s="1">
        <v>1441.1479194630872</v>
      </c>
      <c r="T849" s="1">
        <v>1392.266577181208</v>
      </c>
      <c r="U849" s="1">
        <v>1340.8544966442953</v>
      </c>
      <c r="V849" s="1">
        <v>1328.56</v>
      </c>
      <c r="W849" s="1">
        <v>1317.0303355704698</v>
      </c>
      <c r="X849" s="1">
        <v>1325.6765100671141</v>
      </c>
      <c r="Y849" s="1">
        <v>1323.3237583892619</v>
      </c>
      <c r="Z849" s="1">
        <v>1321.5589261744967</v>
      </c>
    </row>
    <row r="850" spans="1:26" x14ac:dyDescent="0.3">
      <c r="A850" t="s">
        <v>65</v>
      </c>
      <c r="B850">
        <v>13019</v>
      </c>
      <c r="C850" s="1" t="str">
        <f>VLOOKUP($B850,'NIS NAAM GEMEENTE'!$A$2:$B$319, 2, FALSE)</f>
        <v>Lille</v>
      </c>
      <c r="D850" s="1">
        <v>2260</v>
      </c>
      <c r="E850" s="1">
        <v>2260</v>
      </c>
      <c r="F850" s="1">
        <v>2260</v>
      </c>
      <c r="G850" s="1">
        <v>2260</v>
      </c>
      <c r="H850" s="1">
        <v>2260</v>
      </c>
      <c r="I850" s="1">
        <v>2260</v>
      </c>
      <c r="J850" s="1">
        <v>2260</v>
      </c>
      <c r="K850" s="1">
        <v>2260</v>
      </c>
      <c r="L850" s="1">
        <v>2260</v>
      </c>
      <c r="M850" s="1">
        <v>2260</v>
      </c>
      <c r="N850" s="1">
        <v>2260</v>
      </c>
      <c r="O850" s="1">
        <v>2260</v>
      </c>
      <c r="P850" s="1">
        <v>2260</v>
      </c>
      <c r="Q850" s="1">
        <v>2260</v>
      </c>
      <c r="R850" s="1">
        <v>2260</v>
      </c>
      <c r="S850" s="1">
        <v>2260</v>
      </c>
      <c r="T850" s="1">
        <v>2260</v>
      </c>
      <c r="U850" s="1">
        <v>2260</v>
      </c>
      <c r="V850" s="1">
        <v>2260</v>
      </c>
      <c r="W850" s="1">
        <v>2260</v>
      </c>
      <c r="X850" s="1">
        <v>2260</v>
      </c>
      <c r="Y850" s="1">
        <v>2260</v>
      </c>
      <c r="Z850" s="1">
        <v>2260</v>
      </c>
    </row>
    <row r="851" spans="1:26" x14ac:dyDescent="0.3">
      <c r="A851" t="s">
        <v>66</v>
      </c>
      <c r="B851">
        <v>13019</v>
      </c>
      <c r="C851" s="1" t="str">
        <f>VLOOKUP($B851,'NIS NAAM GEMEENTE'!$A$2:$B$319, 2, FALSE)</f>
        <v>Lille</v>
      </c>
      <c r="D851" s="1">
        <v>1921</v>
      </c>
      <c r="E851" s="1">
        <v>1921</v>
      </c>
      <c r="F851" s="1">
        <v>1921</v>
      </c>
      <c r="G851" s="1">
        <v>1921</v>
      </c>
      <c r="H851" s="1">
        <v>1921</v>
      </c>
      <c r="I851" s="1">
        <v>1921</v>
      </c>
      <c r="J851" s="1">
        <v>1921</v>
      </c>
      <c r="K851" s="1">
        <v>1921</v>
      </c>
      <c r="L851" s="1">
        <v>1921</v>
      </c>
      <c r="M851" s="1">
        <v>1921</v>
      </c>
      <c r="N851" s="1">
        <v>1921</v>
      </c>
      <c r="O851" s="1">
        <v>1921</v>
      </c>
      <c r="P851" s="1">
        <v>1921</v>
      </c>
      <c r="Q851" s="1">
        <v>1921</v>
      </c>
      <c r="R851" s="1">
        <v>1921</v>
      </c>
      <c r="S851" s="1">
        <v>1921</v>
      </c>
      <c r="T851" s="1">
        <v>1921</v>
      </c>
      <c r="U851" s="1">
        <v>1921</v>
      </c>
      <c r="V851" s="1">
        <v>1921</v>
      </c>
      <c r="W851" s="1">
        <v>1921</v>
      </c>
      <c r="X851" s="1">
        <v>1921</v>
      </c>
      <c r="Y851" s="1">
        <v>1921</v>
      </c>
      <c r="Z851" s="1">
        <v>1921</v>
      </c>
    </row>
    <row r="852" spans="1:26" x14ac:dyDescent="0.3">
      <c r="A852" t="s">
        <v>62</v>
      </c>
      <c r="B852" s="1">
        <v>23100</v>
      </c>
      <c r="C852" s="1" t="str">
        <f>VLOOKUP($B852,'NIS NAAM GEMEENTE'!$A$2:$B$319, 2, FALSE)</f>
        <v>Linkebeek</v>
      </c>
      <c r="D852" s="1">
        <v>146.52000000000001</v>
      </c>
      <c r="E852" s="1">
        <v>176.63</v>
      </c>
      <c r="F852" s="1">
        <v>148.33000000000001</v>
      </c>
      <c r="G852" s="1">
        <v>157.87</v>
      </c>
      <c r="H852" s="1">
        <v>159.6</v>
      </c>
      <c r="I852" s="1">
        <v>163.98</v>
      </c>
      <c r="J852" s="1">
        <v>189.28</v>
      </c>
      <c r="K852" s="1">
        <v>181.9</v>
      </c>
      <c r="L852" s="1">
        <v>199.63</v>
      </c>
      <c r="M852" s="1">
        <v>185.52</v>
      </c>
      <c r="N852" s="1">
        <v>179.79</v>
      </c>
      <c r="O852" s="1">
        <v>177.024</v>
      </c>
      <c r="P852" s="1">
        <v>175.88923076923078</v>
      </c>
      <c r="Q852" s="1">
        <v>167.94584615384616</v>
      </c>
      <c r="R852" s="1">
        <v>160.00246153846155</v>
      </c>
      <c r="S852" s="1">
        <v>154.32861538461538</v>
      </c>
      <c r="T852" s="1">
        <v>146.38523076923076</v>
      </c>
      <c r="U852" s="1">
        <v>147.51999999999998</v>
      </c>
      <c r="V852" s="1">
        <v>147.51999999999998</v>
      </c>
      <c r="W852" s="1">
        <v>146.38523076923076</v>
      </c>
      <c r="X852" s="1">
        <v>148.65476923076923</v>
      </c>
      <c r="Y852" s="1">
        <v>149.78953846153846</v>
      </c>
      <c r="Z852" s="1">
        <v>148.65476923076923</v>
      </c>
    </row>
    <row r="853" spans="1:26" x14ac:dyDescent="0.3">
      <c r="A853" t="s">
        <v>63</v>
      </c>
      <c r="B853" s="1">
        <v>23100</v>
      </c>
      <c r="C853" s="1" t="str">
        <f>VLOOKUP($B853,'NIS NAAM GEMEENTE'!$A$2:$B$319, 2, FALSE)</f>
        <v>Linkebeek</v>
      </c>
      <c r="D853" s="1">
        <v>246</v>
      </c>
      <c r="E853" s="1">
        <v>235</v>
      </c>
      <c r="F853" s="1">
        <v>233</v>
      </c>
      <c r="G853" s="1">
        <v>227</v>
      </c>
      <c r="H853" s="1">
        <v>228</v>
      </c>
      <c r="I853" s="1">
        <v>216</v>
      </c>
      <c r="J853" s="1">
        <v>212</v>
      </c>
      <c r="K853" s="1">
        <v>244</v>
      </c>
      <c r="L853" s="1">
        <v>237</v>
      </c>
      <c r="M853" s="1">
        <v>241</v>
      </c>
      <c r="N853" s="1">
        <v>256</v>
      </c>
      <c r="O853" s="1">
        <v>268</v>
      </c>
      <c r="P853" s="1">
        <v>273</v>
      </c>
      <c r="Q853" s="1">
        <v>276</v>
      </c>
      <c r="R853" s="1">
        <v>281</v>
      </c>
      <c r="S853" s="1">
        <v>280</v>
      </c>
      <c r="T853" s="1">
        <v>278</v>
      </c>
      <c r="U853" s="1">
        <v>267</v>
      </c>
      <c r="V853" s="1">
        <v>259</v>
      </c>
      <c r="W853" s="1">
        <v>253</v>
      </c>
      <c r="X853" s="1">
        <v>245</v>
      </c>
      <c r="Y853" s="1">
        <v>239</v>
      </c>
      <c r="Z853">
        <v>235</v>
      </c>
    </row>
    <row r="854" spans="1:26" x14ac:dyDescent="0.3">
      <c r="A854" t="s">
        <v>64</v>
      </c>
      <c r="B854" s="1">
        <v>23100</v>
      </c>
      <c r="C854" s="1" t="str">
        <f>VLOOKUP($B854,'NIS NAAM GEMEENTE'!$A$2:$B$319, 2, FALSE)</f>
        <v>Linkebeek</v>
      </c>
      <c r="D854" s="1">
        <v>392.52</v>
      </c>
      <c r="E854" s="1">
        <v>411.63</v>
      </c>
      <c r="F854" s="1">
        <v>381.33000000000004</v>
      </c>
      <c r="G854" s="1">
        <v>384.87</v>
      </c>
      <c r="H854" s="1">
        <v>387.6</v>
      </c>
      <c r="I854" s="1">
        <v>379.98</v>
      </c>
      <c r="J854" s="1">
        <v>401.28</v>
      </c>
      <c r="K854" s="1">
        <v>425.9</v>
      </c>
      <c r="L854" s="1">
        <v>436.63</v>
      </c>
      <c r="M854" s="1">
        <v>426.52</v>
      </c>
      <c r="N854" s="1">
        <v>435.78999999999996</v>
      </c>
      <c r="O854" s="1">
        <v>445.024</v>
      </c>
      <c r="P854" s="1">
        <v>448.88923076923078</v>
      </c>
      <c r="Q854" s="1">
        <v>443.94584615384616</v>
      </c>
      <c r="R854" s="1">
        <v>441.00246153846155</v>
      </c>
      <c r="S854" s="1">
        <v>434.32861538461538</v>
      </c>
      <c r="T854" s="1">
        <v>424.38523076923076</v>
      </c>
      <c r="U854" s="1">
        <v>414.52</v>
      </c>
      <c r="V854" s="1">
        <v>406.52</v>
      </c>
      <c r="W854" s="1">
        <v>399.38523076923076</v>
      </c>
      <c r="X854" s="1">
        <v>393.65476923076926</v>
      </c>
      <c r="Y854" s="1">
        <v>388.78953846153843</v>
      </c>
      <c r="Z854" s="1">
        <v>383.65476923076926</v>
      </c>
    </row>
    <row r="855" spans="1:26" x14ac:dyDescent="0.3">
      <c r="A855" t="s">
        <v>65</v>
      </c>
      <c r="B855">
        <v>23100</v>
      </c>
      <c r="C855" s="1" t="str">
        <f>VLOOKUP($B855,'NIS NAAM GEMEENTE'!$A$2:$B$319, 2, FALSE)</f>
        <v>Linkebeek</v>
      </c>
      <c r="D855" s="1">
        <v>544.70588235294122</v>
      </c>
      <c r="E855" s="1">
        <v>544.70588235294122</v>
      </c>
      <c r="F855" s="1">
        <v>544.70588235294122</v>
      </c>
      <c r="G855" s="1">
        <v>544.70588235294122</v>
      </c>
      <c r="H855" s="1">
        <v>544.70588235294122</v>
      </c>
      <c r="I855" s="1">
        <v>544.70588235294122</v>
      </c>
      <c r="J855" s="1">
        <v>544.70588235294122</v>
      </c>
      <c r="K855" s="1">
        <v>544.70588235294122</v>
      </c>
      <c r="L855" s="1">
        <v>544.70588235294122</v>
      </c>
      <c r="M855" s="1">
        <v>544.70588235294122</v>
      </c>
      <c r="N855" s="1">
        <v>544.70588235294122</v>
      </c>
      <c r="O855" s="1">
        <v>544.70588235294122</v>
      </c>
      <c r="P855" s="1">
        <v>544.70588235294122</v>
      </c>
      <c r="Q855" s="1">
        <v>544.70588235294122</v>
      </c>
      <c r="R855" s="1">
        <v>544.70588235294122</v>
      </c>
      <c r="S855" s="1">
        <v>544.70588235294122</v>
      </c>
      <c r="T855" s="1">
        <v>544.70588235294122</v>
      </c>
      <c r="U855" s="1">
        <v>544.70588235294122</v>
      </c>
      <c r="V855" s="1">
        <v>544.70588235294122</v>
      </c>
      <c r="W855" s="1">
        <v>544.70588235294122</v>
      </c>
      <c r="X855" s="1">
        <v>544.70588235294122</v>
      </c>
      <c r="Y855" s="1">
        <v>544.70588235294099</v>
      </c>
      <c r="Z855" s="1">
        <v>544.70588235294099</v>
      </c>
    </row>
    <row r="856" spans="1:26" x14ac:dyDescent="0.3">
      <c r="A856" t="s">
        <v>66</v>
      </c>
      <c r="B856">
        <v>23100</v>
      </c>
      <c r="C856" s="1" t="str">
        <f>VLOOKUP($B856,'NIS NAAM GEMEENTE'!$A$2:$B$319, 2, FALSE)</f>
        <v>Linkebeek</v>
      </c>
      <c r="D856" s="1">
        <v>463</v>
      </c>
      <c r="E856" s="1">
        <v>463</v>
      </c>
      <c r="F856" s="1">
        <v>463</v>
      </c>
      <c r="G856" s="1">
        <v>463</v>
      </c>
      <c r="H856" s="1">
        <v>463</v>
      </c>
      <c r="I856" s="1">
        <v>463</v>
      </c>
      <c r="J856" s="1">
        <v>463</v>
      </c>
      <c r="K856" s="1">
        <v>463</v>
      </c>
      <c r="L856" s="1">
        <v>463</v>
      </c>
      <c r="M856" s="1">
        <v>463</v>
      </c>
      <c r="N856" s="1">
        <v>463</v>
      </c>
      <c r="O856" s="1">
        <v>463</v>
      </c>
      <c r="P856" s="1">
        <v>463</v>
      </c>
      <c r="Q856" s="1">
        <v>463</v>
      </c>
      <c r="R856" s="1">
        <v>463</v>
      </c>
      <c r="S856" s="1">
        <v>463</v>
      </c>
      <c r="T856" s="1">
        <v>463</v>
      </c>
      <c r="U856" s="1">
        <v>463</v>
      </c>
      <c r="V856" s="1">
        <v>463</v>
      </c>
      <c r="W856" s="1">
        <v>463</v>
      </c>
      <c r="X856" s="1">
        <v>463</v>
      </c>
      <c r="Y856" s="1">
        <v>463</v>
      </c>
      <c r="Z856" s="1">
        <v>463</v>
      </c>
    </row>
    <row r="857" spans="1:26" x14ac:dyDescent="0.3">
      <c r="A857" t="s">
        <v>62</v>
      </c>
      <c r="B857" s="1">
        <v>11025</v>
      </c>
      <c r="C857" s="1" t="str">
        <f>VLOOKUP($B857,'NIS NAAM GEMEENTE'!$A$2:$B$319, 2, FALSE)</f>
        <v>Lint</v>
      </c>
      <c r="D857" s="1">
        <v>352.77</v>
      </c>
      <c r="E857" s="1">
        <v>369.15</v>
      </c>
      <c r="F857" s="1">
        <v>385.8</v>
      </c>
      <c r="G857" s="1">
        <v>408.90999999999997</v>
      </c>
      <c r="H857" s="1">
        <v>429.07</v>
      </c>
      <c r="I857" s="1">
        <v>437.23</v>
      </c>
      <c r="J857" s="1">
        <v>455.15</v>
      </c>
      <c r="K857" s="1">
        <v>448.56</v>
      </c>
      <c r="L857" s="1">
        <v>401.39</v>
      </c>
      <c r="M857" s="1">
        <v>409.61</v>
      </c>
      <c r="N857" s="1">
        <v>387.66</v>
      </c>
      <c r="O857" s="1">
        <v>352.78608832807572</v>
      </c>
      <c r="P857" s="1">
        <v>335.2017350157729</v>
      </c>
      <c r="Q857" s="1">
        <v>314.32031545741324</v>
      </c>
      <c r="R857" s="1">
        <v>312.12227129337538</v>
      </c>
      <c r="S857" s="1">
        <v>327.50858044164039</v>
      </c>
      <c r="T857" s="1">
        <v>331.90466876971607</v>
      </c>
      <c r="U857" s="1">
        <v>343.99391167192431</v>
      </c>
      <c r="V857" s="1">
        <v>348.39</v>
      </c>
      <c r="W857" s="1">
        <v>345.09293375394321</v>
      </c>
      <c r="X857" s="1">
        <v>346.19195583596212</v>
      </c>
      <c r="Y857" s="1">
        <v>351.68706624605676</v>
      </c>
      <c r="Z857" s="1">
        <v>363.776309148265</v>
      </c>
    </row>
    <row r="858" spans="1:26" x14ac:dyDescent="0.3">
      <c r="A858" t="s">
        <v>63</v>
      </c>
      <c r="B858" s="1">
        <v>11025</v>
      </c>
      <c r="C858" s="1" t="str">
        <f>VLOOKUP($B858,'NIS NAAM GEMEENTE'!$A$2:$B$319, 2, FALSE)</f>
        <v>Lint</v>
      </c>
      <c r="D858" s="1">
        <v>495</v>
      </c>
      <c r="E858" s="1">
        <v>503</v>
      </c>
      <c r="F858" s="1">
        <v>511</v>
      </c>
      <c r="G858" s="1">
        <v>521</v>
      </c>
      <c r="H858" s="1">
        <v>546</v>
      </c>
      <c r="I858" s="1">
        <v>579</v>
      </c>
      <c r="J858" s="1">
        <v>575</v>
      </c>
      <c r="K858" s="1">
        <v>610</v>
      </c>
      <c r="L858" s="1">
        <v>630</v>
      </c>
      <c r="M858" s="1">
        <v>635</v>
      </c>
      <c r="N858" s="1">
        <v>642</v>
      </c>
      <c r="O858" s="1">
        <v>667</v>
      </c>
      <c r="P858" s="1">
        <v>666</v>
      </c>
      <c r="Q858" s="1">
        <v>647</v>
      </c>
      <c r="R858" s="1">
        <v>625</v>
      </c>
      <c r="S858" s="1">
        <v>598</v>
      </c>
      <c r="T858" s="1">
        <v>591</v>
      </c>
      <c r="U858" s="1">
        <v>560</v>
      </c>
      <c r="V858" s="1">
        <v>545</v>
      </c>
      <c r="W858" s="1">
        <v>537</v>
      </c>
      <c r="X858" s="1">
        <v>544</v>
      </c>
      <c r="Y858" s="1">
        <v>561</v>
      </c>
      <c r="Z858">
        <v>561</v>
      </c>
    </row>
    <row r="859" spans="1:26" x14ac:dyDescent="0.3">
      <c r="A859" t="s">
        <v>64</v>
      </c>
      <c r="B859" s="1">
        <v>11025</v>
      </c>
      <c r="C859" s="1" t="str">
        <f>VLOOKUP($B859,'NIS NAAM GEMEENTE'!$A$2:$B$319, 2, FALSE)</f>
        <v>Lint</v>
      </c>
      <c r="D859" s="1">
        <v>847.77</v>
      </c>
      <c r="E859" s="1">
        <v>872.15</v>
      </c>
      <c r="F859" s="1">
        <v>896.8</v>
      </c>
      <c r="G859" s="1">
        <v>929.91</v>
      </c>
      <c r="H859" s="1">
        <v>975.06999999999994</v>
      </c>
      <c r="I859" s="1">
        <v>1016.23</v>
      </c>
      <c r="J859" s="1">
        <v>1030.1500000000001</v>
      </c>
      <c r="K859" s="1">
        <v>1058.56</v>
      </c>
      <c r="L859" s="1">
        <v>1031.3899999999999</v>
      </c>
      <c r="M859" s="1">
        <v>1044.6100000000001</v>
      </c>
      <c r="N859" s="1">
        <v>1029.6600000000001</v>
      </c>
      <c r="O859" s="1">
        <v>1019.7860883280757</v>
      </c>
      <c r="P859" s="1">
        <v>1001.2017350157729</v>
      </c>
      <c r="Q859" s="1">
        <v>961.32031545741324</v>
      </c>
      <c r="R859" s="1">
        <v>937.12227129337543</v>
      </c>
      <c r="S859" s="1">
        <v>925.50858044164033</v>
      </c>
      <c r="T859" s="1">
        <v>922.90466876971607</v>
      </c>
      <c r="U859" s="1">
        <v>903.99391167192425</v>
      </c>
      <c r="V859" s="1">
        <v>893.39</v>
      </c>
      <c r="W859" s="1">
        <v>882.09293375394327</v>
      </c>
      <c r="X859" s="1">
        <v>890.19195583596206</v>
      </c>
      <c r="Y859" s="1">
        <v>912.6870662460567</v>
      </c>
      <c r="Z859" s="1">
        <v>924.776309148265</v>
      </c>
    </row>
    <row r="860" spans="1:26" x14ac:dyDescent="0.3">
      <c r="A860" t="s">
        <v>65</v>
      </c>
      <c r="B860">
        <v>11025</v>
      </c>
      <c r="C860" s="1" t="str">
        <f>VLOOKUP($B860,'NIS NAAM GEMEENTE'!$A$2:$B$319, 2, FALSE)</f>
        <v>Lint</v>
      </c>
      <c r="D860" s="1">
        <v>1298.8235294117649</v>
      </c>
      <c r="E860" s="1">
        <v>1298.8235294117649</v>
      </c>
      <c r="F860" s="1">
        <v>1298.8235294117649</v>
      </c>
      <c r="G860" s="1">
        <v>1298.8235294117649</v>
      </c>
      <c r="H860" s="1">
        <v>1298.8235294117649</v>
      </c>
      <c r="I860" s="1">
        <v>1298.8235294117649</v>
      </c>
      <c r="J860" s="1">
        <v>1298.8235294117649</v>
      </c>
      <c r="K860" s="1">
        <v>1298.8235294117649</v>
      </c>
      <c r="L860" s="1">
        <v>1298.8235294117649</v>
      </c>
      <c r="M860" s="1">
        <v>1298.8235294117649</v>
      </c>
      <c r="N860" s="1">
        <v>1298.8235294117649</v>
      </c>
      <c r="O860" s="1">
        <v>1298.8235294117649</v>
      </c>
      <c r="P860" s="1">
        <v>1298.8235294117649</v>
      </c>
      <c r="Q860" s="1">
        <v>1298.8235294117649</v>
      </c>
      <c r="R860" s="1">
        <v>1298.8235294117649</v>
      </c>
      <c r="S860" s="1">
        <v>1298.8235294117649</v>
      </c>
      <c r="T860" s="1">
        <v>1298.8235294117649</v>
      </c>
      <c r="U860" s="1">
        <v>1298.8235294117649</v>
      </c>
      <c r="V860" s="1">
        <v>1298.8235294117649</v>
      </c>
      <c r="W860" s="1">
        <v>1298.8235294117649</v>
      </c>
      <c r="X860" s="1">
        <v>1298.8235294117649</v>
      </c>
      <c r="Y860" s="1">
        <v>1298.8235294117601</v>
      </c>
      <c r="Z860" s="1">
        <v>1298.8235294117601</v>
      </c>
    </row>
    <row r="861" spans="1:26" x14ac:dyDescent="0.3">
      <c r="A861" t="s">
        <v>66</v>
      </c>
      <c r="B861">
        <v>11025</v>
      </c>
      <c r="C861" s="1" t="str">
        <f>VLOOKUP($B861,'NIS NAAM GEMEENTE'!$A$2:$B$319, 2, FALSE)</f>
        <v>Lint</v>
      </c>
      <c r="D861" s="1">
        <v>1104</v>
      </c>
      <c r="E861" s="1">
        <v>1104</v>
      </c>
      <c r="F861" s="1">
        <v>1104</v>
      </c>
      <c r="G861" s="1">
        <v>1104</v>
      </c>
      <c r="H861" s="1">
        <v>1104</v>
      </c>
      <c r="I861" s="1">
        <v>1104</v>
      </c>
      <c r="J861" s="1">
        <v>1104</v>
      </c>
      <c r="K861" s="1">
        <v>1104</v>
      </c>
      <c r="L861" s="1">
        <v>1104</v>
      </c>
      <c r="M861" s="1">
        <v>1104</v>
      </c>
      <c r="N861" s="1">
        <v>1104</v>
      </c>
      <c r="O861" s="1">
        <v>1104</v>
      </c>
      <c r="P861" s="1">
        <v>1104</v>
      </c>
      <c r="Q861" s="1">
        <v>1104</v>
      </c>
      <c r="R861" s="1">
        <v>1104</v>
      </c>
      <c r="S861" s="1">
        <v>1104</v>
      </c>
      <c r="T861" s="1">
        <v>1104</v>
      </c>
      <c r="U861" s="1">
        <v>1104</v>
      </c>
      <c r="V861" s="1">
        <v>1104</v>
      </c>
      <c r="W861" s="1">
        <v>1104</v>
      </c>
      <c r="X861" s="1">
        <v>1104</v>
      </c>
      <c r="Y861" s="1">
        <v>1104</v>
      </c>
      <c r="Z861" s="1">
        <v>1104</v>
      </c>
    </row>
    <row r="862" spans="1:26" x14ac:dyDescent="0.3">
      <c r="A862" t="s">
        <v>62</v>
      </c>
      <c r="B862" s="1">
        <v>24133</v>
      </c>
      <c r="C862" s="1" t="str">
        <f>VLOOKUP($B862,'NIS NAAM GEMEENTE'!$A$2:$B$319, 2, FALSE)</f>
        <v>Linter</v>
      </c>
      <c r="D862" s="1">
        <v>267.36</v>
      </c>
      <c r="E862" s="1">
        <v>245.55</v>
      </c>
      <c r="F862" s="1">
        <v>220.36</v>
      </c>
      <c r="G862" s="1">
        <v>222.47</v>
      </c>
      <c r="H862" s="1">
        <v>204.71</v>
      </c>
      <c r="I862" s="1">
        <v>187.52</v>
      </c>
      <c r="J862" s="1">
        <v>214.63</v>
      </c>
      <c r="K862" s="1">
        <v>251.31</v>
      </c>
      <c r="L862" s="1">
        <v>238.98</v>
      </c>
      <c r="M862" s="1">
        <v>269.12</v>
      </c>
      <c r="N862" s="1">
        <v>235.52</v>
      </c>
      <c r="O862" s="1">
        <v>224.74527173913043</v>
      </c>
      <c r="P862" s="1">
        <v>215.88831521739129</v>
      </c>
      <c r="Q862" s="1">
        <v>210.35271739130434</v>
      </c>
      <c r="R862" s="1">
        <v>209.24559782608696</v>
      </c>
      <c r="S862" s="1">
        <v>212.56695652173914</v>
      </c>
      <c r="T862" s="1">
        <v>209.24559782608696</v>
      </c>
      <c r="U862" s="1">
        <v>207.03135869565219</v>
      </c>
      <c r="V862" s="1">
        <v>203.71</v>
      </c>
      <c r="W862" s="1">
        <v>200.38864130434783</v>
      </c>
      <c r="X862" s="1">
        <v>198.17440217391305</v>
      </c>
      <c r="Y862" s="1">
        <v>202.60288043478261</v>
      </c>
      <c r="Z862" s="1">
        <v>205.92423913043478</v>
      </c>
    </row>
    <row r="863" spans="1:26" x14ac:dyDescent="0.3">
      <c r="A863" t="s">
        <v>63</v>
      </c>
      <c r="B863" s="1">
        <v>24133</v>
      </c>
      <c r="C863" s="1" t="str">
        <f>VLOOKUP($B863,'NIS NAAM GEMEENTE'!$A$2:$B$319, 2, FALSE)</f>
        <v>Linter</v>
      </c>
      <c r="D863" s="1">
        <v>273</v>
      </c>
      <c r="E863" s="1">
        <v>290</v>
      </c>
      <c r="F863" s="1">
        <v>294</v>
      </c>
      <c r="G863" s="1">
        <v>286</v>
      </c>
      <c r="H863" s="1">
        <v>273</v>
      </c>
      <c r="I863" s="1">
        <v>276</v>
      </c>
      <c r="J863" s="1">
        <v>285</v>
      </c>
      <c r="K863" s="1">
        <v>278</v>
      </c>
      <c r="L863" s="1">
        <v>278</v>
      </c>
      <c r="M863" s="1">
        <v>275</v>
      </c>
      <c r="N863" s="1">
        <v>276</v>
      </c>
      <c r="O863" s="1">
        <v>274</v>
      </c>
      <c r="P863" s="1">
        <v>274</v>
      </c>
      <c r="Q863" s="1">
        <v>269</v>
      </c>
      <c r="R863" s="1">
        <v>263</v>
      </c>
      <c r="S863" s="1">
        <v>250</v>
      </c>
      <c r="T863" s="1">
        <v>245</v>
      </c>
      <c r="U863" s="1">
        <v>239</v>
      </c>
      <c r="V863" s="1">
        <v>234</v>
      </c>
      <c r="W863" s="1">
        <v>229</v>
      </c>
      <c r="X863" s="1">
        <v>228</v>
      </c>
      <c r="Y863" s="1">
        <v>229</v>
      </c>
      <c r="Z863">
        <v>226</v>
      </c>
    </row>
    <row r="864" spans="1:26" x14ac:dyDescent="0.3">
      <c r="A864" t="s">
        <v>64</v>
      </c>
      <c r="B864" s="1">
        <v>24133</v>
      </c>
      <c r="C864" s="1" t="str">
        <f>VLOOKUP($B864,'NIS NAAM GEMEENTE'!$A$2:$B$319, 2, FALSE)</f>
        <v>Linter</v>
      </c>
      <c r="D864" s="1">
        <v>540.36</v>
      </c>
      <c r="E864" s="1">
        <v>535.54999999999995</v>
      </c>
      <c r="F864" s="1">
        <v>514.36</v>
      </c>
      <c r="G864" s="1">
        <v>508.47</v>
      </c>
      <c r="H864" s="1">
        <v>477.71000000000004</v>
      </c>
      <c r="I864" s="1">
        <v>463.52</v>
      </c>
      <c r="J864" s="1">
        <v>499.63</v>
      </c>
      <c r="K864" s="1">
        <v>529.30999999999995</v>
      </c>
      <c r="L864" s="1">
        <v>516.98</v>
      </c>
      <c r="M864" s="1">
        <v>544.12</v>
      </c>
      <c r="N864" s="1">
        <v>511.52</v>
      </c>
      <c r="O864" s="1">
        <v>498.74527173913043</v>
      </c>
      <c r="P864" s="1">
        <v>489.88831521739132</v>
      </c>
      <c r="Q864" s="1">
        <v>479.35271739130434</v>
      </c>
      <c r="R864" s="1">
        <v>472.24559782608696</v>
      </c>
      <c r="S864" s="1">
        <v>462.56695652173914</v>
      </c>
      <c r="T864" s="1">
        <v>454.24559782608696</v>
      </c>
      <c r="U864" s="1">
        <v>446.03135869565222</v>
      </c>
      <c r="V864" s="1">
        <v>437.71000000000004</v>
      </c>
      <c r="W864" s="1">
        <v>429.38864130434786</v>
      </c>
      <c r="X864" s="1">
        <v>426.17440217391305</v>
      </c>
      <c r="Y864" s="1">
        <v>431.60288043478261</v>
      </c>
      <c r="Z864" s="1">
        <v>431.92423913043478</v>
      </c>
    </row>
    <row r="865" spans="1:26" x14ac:dyDescent="0.3">
      <c r="A865" t="s">
        <v>65</v>
      </c>
      <c r="B865">
        <v>24133</v>
      </c>
      <c r="C865" s="1" t="str">
        <f>VLOOKUP($B865,'NIS NAAM GEMEENTE'!$A$2:$B$319, 2, FALSE)</f>
        <v>Linter</v>
      </c>
      <c r="D865" s="1">
        <v>642.35294117647061</v>
      </c>
      <c r="E865" s="1">
        <v>642.35294117647061</v>
      </c>
      <c r="F865" s="1">
        <v>642.35294117647061</v>
      </c>
      <c r="G865" s="1">
        <v>642.35294117647061</v>
      </c>
      <c r="H865" s="1">
        <v>642.35294117647061</v>
      </c>
      <c r="I865" s="1">
        <v>642.35294117647061</v>
      </c>
      <c r="J865" s="1">
        <v>642.35294117647061</v>
      </c>
      <c r="K865" s="1">
        <v>642.35294117647061</v>
      </c>
      <c r="L865" s="1">
        <v>642.35294117647061</v>
      </c>
      <c r="M865" s="1">
        <v>642.35294117647061</v>
      </c>
      <c r="N865" s="1">
        <v>642.35294117647061</v>
      </c>
      <c r="O865" s="1">
        <v>642.35294117647061</v>
      </c>
      <c r="P865" s="1">
        <v>642.35294117647061</v>
      </c>
      <c r="Q865" s="1">
        <v>642.35294117647061</v>
      </c>
      <c r="R865" s="1">
        <v>642.35294117647061</v>
      </c>
      <c r="S865" s="1">
        <v>642.35294117647061</v>
      </c>
      <c r="T865" s="1">
        <v>642.35294117647061</v>
      </c>
      <c r="U865" s="1">
        <v>642.35294117647061</v>
      </c>
      <c r="V865" s="1">
        <v>642.35294117647061</v>
      </c>
      <c r="W865" s="1">
        <v>642.35294117647061</v>
      </c>
      <c r="X865" s="1">
        <v>642.35294117647061</v>
      </c>
      <c r="Y865" s="1">
        <v>642.35294117647095</v>
      </c>
      <c r="Z865" s="1">
        <v>642.35294117647095</v>
      </c>
    </row>
    <row r="866" spans="1:26" x14ac:dyDescent="0.3">
      <c r="A866" t="s">
        <v>66</v>
      </c>
      <c r="B866">
        <v>24133</v>
      </c>
      <c r="C866" s="1" t="str">
        <f>VLOOKUP($B866,'NIS NAAM GEMEENTE'!$A$2:$B$319, 2, FALSE)</f>
        <v>Linter</v>
      </c>
      <c r="D866" s="1">
        <v>546</v>
      </c>
      <c r="E866" s="1">
        <v>546</v>
      </c>
      <c r="F866" s="1">
        <v>546</v>
      </c>
      <c r="G866" s="1">
        <v>546</v>
      </c>
      <c r="H866" s="1">
        <v>546</v>
      </c>
      <c r="I866" s="1">
        <v>546</v>
      </c>
      <c r="J866" s="1">
        <v>546</v>
      </c>
      <c r="K866" s="1">
        <v>546</v>
      </c>
      <c r="L866" s="1">
        <v>546</v>
      </c>
      <c r="M866" s="1">
        <v>546</v>
      </c>
      <c r="N866" s="1">
        <v>546</v>
      </c>
      <c r="O866" s="1">
        <v>546</v>
      </c>
      <c r="P866" s="1">
        <v>546</v>
      </c>
      <c r="Q866" s="1">
        <v>546</v>
      </c>
      <c r="R866" s="1">
        <v>546</v>
      </c>
      <c r="S866" s="1">
        <v>546</v>
      </c>
      <c r="T866" s="1">
        <v>546</v>
      </c>
      <c r="U866" s="1">
        <v>546</v>
      </c>
      <c r="V866" s="1">
        <v>546</v>
      </c>
      <c r="W866" s="1">
        <v>546</v>
      </c>
      <c r="X866" s="1">
        <v>546</v>
      </c>
      <c r="Y866" s="1">
        <v>546</v>
      </c>
      <c r="Z866" s="1">
        <v>546</v>
      </c>
    </row>
    <row r="867" spans="1:26" x14ac:dyDescent="0.3">
      <c r="A867" t="s">
        <v>62</v>
      </c>
      <c r="B867" s="1">
        <v>44034</v>
      </c>
      <c r="C867" s="1" t="str">
        <f>VLOOKUP($B867,'NIS NAAM GEMEENTE'!$A$2:$B$319, 2, FALSE)</f>
        <v>Lochristi</v>
      </c>
      <c r="D867" s="1">
        <v>1023.96</v>
      </c>
      <c r="E867" s="1">
        <v>1029.6099999999999</v>
      </c>
      <c r="F867" s="1">
        <v>1031.9000000000001</v>
      </c>
      <c r="G867" s="1">
        <v>1054.96</v>
      </c>
      <c r="H867" s="1">
        <v>1065.5</v>
      </c>
      <c r="I867" s="1">
        <v>1050.77</v>
      </c>
      <c r="J867" s="1">
        <v>1070.8800000000001</v>
      </c>
      <c r="K867" s="1">
        <v>968.98</v>
      </c>
      <c r="L867" s="1">
        <v>984.28</v>
      </c>
      <c r="M867" s="1">
        <v>962.33</v>
      </c>
      <c r="N867" s="1">
        <v>1010.99</v>
      </c>
      <c r="O867" s="1">
        <v>1034.0737907761529</v>
      </c>
      <c r="P867" s="1">
        <v>1029.5778177727784</v>
      </c>
      <c r="Q867" s="1">
        <v>1046.4377165354331</v>
      </c>
      <c r="R867" s="1">
        <v>1008.2219460067491</v>
      </c>
      <c r="S867" s="1">
        <v>984.6180877390326</v>
      </c>
      <c r="T867" s="1">
        <v>967.75818897637794</v>
      </c>
      <c r="U867" s="1">
        <v>982.37010123734535</v>
      </c>
      <c r="V867" s="1">
        <v>999.23</v>
      </c>
      <c r="W867" s="1">
        <v>1019.4618785151856</v>
      </c>
      <c r="X867" s="1">
        <v>1032.9497975253094</v>
      </c>
      <c r="Y867" s="1">
        <v>1025.0818447694039</v>
      </c>
      <c r="Z867" s="1">
        <v>1012.7179190101238</v>
      </c>
    </row>
    <row r="868" spans="1:26" x14ac:dyDescent="0.3">
      <c r="A868" t="s">
        <v>63</v>
      </c>
      <c r="B868" s="1">
        <v>44034</v>
      </c>
      <c r="C868" s="1" t="str">
        <f>VLOOKUP($B868,'NIS NAAM GEMEENTE'!$A$2:$B$319, 2, FALSE)</f>
        <v>Lochristi</v>
      </c>
      <c r="D868" s="1">
        <v>1525</v>
      </c>
      <c r="E868" s="1">
        <v>1502</v>
      </c>
      <c r="F868" s="1">
        <v>1504</v>
      </c>
      <c r="G868" s="1">
        <v>1525</v>
      </c>
      <c r="H868" s="1">
        <v>1557</v>
      </c>
      <c r="I868" s="1">
        <v>1588</v>
      </c>
      <c r="J868" s="1">
        <v>1558</v>
      </c>
      <c r="K868" s="1">
        <v>1593</v>
      </c>
      <c r="L868" s="1">
        <v>1585</v>
      </c>
      <c r="M868" s="1">
        <v>1605</v>
      </c>
      <c r="N868" s="1">
        <v>1595</v>
      </c>
      <c r="O868" s="1">
        <v>1564</v>
      </c>
      <c r="P868" s="1">
        <v>1576</v>
      </c>
      <c r="Q868" s="1">
        <v>1523</v>
      </c>
      <c r="R868" s="1">
        <v>1544</v>
      </c>
      <c r="S868" s="1">
        <v>1550</v>
      </c>
      <c r="T868" s="1">
        <v>1542</v>
      </c>
      <c r="U868" s="1">
        <v>1538</v>
      </c>
      <c r="V868" s="1">
        <v>1519</v>
      </c>
      <c r="W868" s="1">
        <v>1521</v>
      </c>
      <c r="X868" s="1">
        <v>1493</v>
      </c>
      <c r="Y868" s="1">
        <v>1485</v>
      </c>
      <c r="Z868">
        <v>1488</v>
      </c>
    </row>
    <row r="869" spans="1:26" x14ac:dyDescent="0.3">
      <c r="A869" t="s">
        <v>64</v>
      </c>
      <c r="B869" s="1">
        <v>44034</v>
      </c>
      <c r="C869" s="1" t="str">
        <f>VLOOKUP($B869,'NIS NAAM GEMEENTE'!$A$2:$B$319, 2, FALSE)</f>
        <v>Lochristi</v>
      </c>
      <c r="D869" s="1">
        <v>2548.96</v>
      </c>
      <c r="E869" s="1">
        <v>2531.6099999999997</v>
      </c>
      <c r="F869" s="1">
        <v>2535.9</v>
      </c>
      <c r="G869" s="1">
        <v>2579.96</v>
      </c>
      <c r="H869" s="1">
        <v>2622.5</v>
      </c>
      <c r="I869" s="1">
        <v>2638.77</v>
      </c>
      <c r="J869" s="1">
        <v>2628.88</v>
      </c>
      <c r="K869" s="1">
        <v>2561.98</v>
      </c>
      <c r="L869" s="1">
        <v>2569.2799999999997</v>
      </c>
      <c r="M869" s="1">
        <v>2567.33</v>
      </c>
      <c r="N869" s="1">
        <v>2605.9899999999998</v>
      </c>
      <c r="O869" s="1">
        <v>2598.0737907761531</v>
      </c>
      <c r="P869" s="1">
        <v>2605.5778177727784</v>
      </c>
      <c r="Q869" s="1">
        <v>2569.4377165354331</v>
      </c>
      <c r="R869" s="1">
        <v>2552.221946006749</v>
      </c>
      <c r="S869" s="1">
        <v>2534.6180877390325</v>
      </c>
      <c r="T869" s="1">
        <v>2509.7581889763778</v>
      </c>
      <c r="U869" s="1">
        <v>2520.3701012373454</v>
      </c>
      <c r="V869" s="1">
        <v>2518.23</v>
      </c>
      <c r="W869" s="1">
        <v>2540.4618785151856</v>
      </c>
      <c r="X869" s="1">
        <v>2525.9497975253094</v>
      </c>
      <c r="Y869" s="1">
        <v>2510.0818447694037</v>
      </c>
      <c r="Z869" s="1">
        <v>2500.7179190101238</v>
      </c>
    </row>
    <row r="870" spans="1:26" x14ac:dyDescent="0.3">
      <c r="A870" t="s">
        <v>65</v>
      </c>
      <c r="B870">
        <v>44034</v>
      </c>
      <c r="C870" s="1" t="str">
        <f>VLOOKUP($B870,'NIS NAAM GEMEENTE'!$A$2:$B$319, 2, FALSE)</f>
        <v>Lochristi</v>
      </c>
      <c r="D870" s="1">
        <v>3199.2</v>
      </c>
      <c r="E870" s="1">
        <v>3199.2</v>
      </c>
      <c r="F870" s="1">
        <v>3199.2</v>
      </c>
      <c r="G870" s="1">
        <v>3199.2</v>
      </c>
      <c r="H870" s="1">
        <v>3199.2</v>
      </c>
      <c r="I870" s="1">
        <v>3199.2</v>
      </c>
      <c r="J870" s="1">
        <v>3199.2</v>
      </c>
      <c r="K870" s="1">
        <v>3199.2</v>
      </c>
      <c r="L870" s="1">
        <v>3199.2</v>
      </c>
      <c r="M870" s="1">
        <v>3199.2</v>
      </c>
      <c r="N870" s="1">
        <v>3199.2</v>
      </c>
      <c r="O870" s="1">
        <v>3199.2</v>
      </c>
      <c r="P870" s="1">
        <v>3199.2</v>
      </c>
      <c r="Q870" s="1">
        <v>3199.2</v>
      </c>
      <c r="R870" s="1">
        <v>3199.2</v>
      </c>
      <c r="S870" s="1">
        <v>3199.2</v>
      </c>
      <c r="T870" s="1">
        <v>3199.2</v>
      </c>
      <c r="U870" s="1">
        <v>3199.2</v>
      </c>
      <c r="V870" s="1">
        <v>3199.2</v>
      </c>
      <c r="W870" s="1">
        <v>3199.2</v>
      </c>
      <c r="X870" s="1">
        <v>3199.2</v>
      </c>
      <c r="Y870" s="1">
        <v>3199.2</v>
      </c>
      <c r="Z870" s="1">
        <v>3199.2</v>
      </c>
    </row>
    <row r="871" spans="1:26" x14ac:dyDescent="0.3">
      <c r="A871" t="s">
        <v>66</v>
      </c>
      <c r="B871">
        <v>44034</v>
      </c>
      <c r="C871" s="1" t="str">
        <f>VLOOKUP($B871,'NIS NAAM GEMEENTE'!$A$2:$B$319, 2, FALSE)</f>
        <v>Lochristi</v>
      </c>
      <c r="D871" s="1">
        <v>2719.3199999999997</v>
      </c>
      <c r="E871" s="1">
        <v>2719.3199999999997</v>
      </c>
      <c r="F871" s="1">
        <v>2719.3199999999997</v>
      </c>
      <c r="G871" s="1">
        <v>2719.3199999999997</v>
      </c>
      <c r="H871" s="1">
        <v>2719.3199999999997</v>
      </c>
      <c r="I871" s="1">
        <v>2719.3199999999997</v>
      </c>
      <c r="J871" s="1">
        <v>2719.3199999999997</v>
      </c>
      <c r="K871" s="1">
        <v>2719.3199999999997</v>
      </c>
      <c r="L871" s="1">
        <v>2719.3199999999997</v>
      </c>
      <c r="M871" s="1">
        <v>2719.3199999999997</v>
      </c>
      <c r="N871" s="1">
        <v>2719.3199999999997</v>
      </c>
      <c r="O871" s="1">
        <v>2719.3199999999997</v>
      </c>
      <c r="P871" s="1">
        <v>2719.3199999999997</v>
      </c>
      <c r="Q871" s="1">
        <v>2719.3199999999997</v>
      </c>
      <c r="R871" s="1">
        <v>2719.3199999999997</v>
      </c>
      <c r="S871" s="1">
        <v>2719.3199999999997</v>
      </c>
      <c r="T871" s="1">
        <v>2719.3199999999997</v>
      </c>
      <c r="U871" s="1">
        <v>2719.3199999999997</v>
      </c>
      <c r="V871" s="1">
        <v>2719.3199999999997</v>
      </c>
      <c r="W871" s="1">
        <v>2719.3199999999997</v>
      </c>
      <c r="X871" s="1">
        <v>2719.3199999999997</v>
      </c>
      <c r="Y871" s="1">
        <v>2719.3199999999997</v>
      </c>
      <c r="Z871" s="1">
        <v>2719.3199999999997</v>
      </c>
    </row>
    <row r="872" spans="1:26" x14ac:dyDescent="0.3">
      <c r="A872" t="s">
        <v>62</v>
      </c>
      <c r="B872" s="1">
        <v>46014</v>
      </c>
      <c r="C872" s="1" t="str">
        <f>VLOOKUP($B872,'NIS NAAM GEMEENTE'!$A$2:$B$319, 2, FALSE)</f>
        <v>Lokeren</v>
      </c>
      <c r="D872" s="1">
        <v>1930.86</v>
      </c>
      <c r="E872" s="1">
        <v>2009.22</v>
      </c>
      <c r="F872" s="1">
        <v>1949.6399999999999</v>
      </c>
      <c r="G872" s="1">
        <v>1908.77</v>
      </c>
      <c r="H872" s="1">
        <v>1991.81</v>
      </c>
      <c r="I872" s="1">
        <v>1969.8899999999999</v>
      </c>
      <c r="J872" s="1">
        <v>1879.3899999999999</v>
      </c>
      <c r="K872" s="1">
        <v>1845.5</v>
      </c>
      <c r="L872" s="1">
        <v>1836.02</v>
      </c>
      <c r="M872" s="1">
        <v>1873.78</v>
      </c>
      <c r="N872" s="1">
        <v>1845.31</v>
      </c>
      <c r="O872" s="1">
        <v>1872.4107731305451</v>
      </c>
      <c r="P872" s="1">
        <v>1833.1686311787073</v>
      </c>
      <c r="Q872" s="1">
        <v>1777.1084283903674</v>
      </c>
      <c r="R872" s="1">
        <v>1778.2296324461342</v>
      </c>
      <c r="S872" s="1">
        <v>1743.4723067173636</v>
      </c>
      <c r="T872" s="1">
        <v>1742.351102661597</v>
      </c>
      <c r="U872" s="1">
        <v>1747.957122940431</v>
      </c>
      <c r="V872" s="1">
        <v>1769.26</v>
      </c>
      <c r="W872" s="1">
        <v>1793.9264892268695</v>
      </c>
      <c r="X872" s="1">
        <v>1811.865754119138</v>
      </c>
      <c r="Y872" s="1">
        <v>1823.077794676806</v>
      </c>
      <c r="Z872" s="1">
        <v>1829.8050190114068</v>
      </c>
    </row>
    <row r="873" spans="1:26" x14ac:dyDescent="0.3">
      <c r="A873" t="s">
        <v>63</v>
      </c>
      <c r="B873" s="1">
        <v>46014</v>
      </c>
      <c r="C873" s="1" t="str">
        <f>VLOOKUP($B873,'NIS NAAM GEMEENTE'!$A$2:$B$319, 2, FALSE)</f>
        <v>Lokeren</v>
      </c>
      <c r="D873" s="1">
        <v>2429</v>
      </c>
      <c r="E873" s="1">
        <v>2434</v>
      </c>
      <c r="F873" s="1">
        <v>2514</v>
      </c>
      <c r="G873" s="1">
        <v>2567</v>
      </c>
      <c r="H873" s="1">
        <v>2608</v>
      </c>
      <c r="I873" s="1">
        <v>2706</v>
      </c>
      <c r="J873" s="1">
        <v>2780</v>
      </c>
      <c r="K873" s="1">
        <v>2853</v>
      </c>
      <c r="L873" s="1">
        <v>2885</v>
      </c>
      <c r="M873" s="1">
        <v>2854</v>
      </c>
      <c r="N873" s="1">
        <v>2854</v>
      </c>
      <c r="O873" s="1">
        <v>2790</v>
      </c>
      <c r="P873" s="1">
        <v>2790</v>
      </c>
      <c r="Q873" s="1">
        <v>2795</v>
      </c>
      <c r="R873" s="1">
        <v>2726</v>
      </c>
      <c r="S873" s="1">
        <v>2707</v>
      </c>
      <c r="T873" s="1">
        <v>2695</v>
      </c>
      <c r="U873" s="1">
        <v>2687</v>
      </c>
      <c r="V873" s="1">
        <v>2642</v>
      </c>
      <c r="W873" s="1">
        <v>2584</v>
      </c>
      <c r="X873" s="1">
        <v>2587</v>
      </c>
      <c r="Y873" s="1">
        <v>2575</v>
      </c>
      <c r="Z873">
        <v>2588</v>
      </c>
    </row>
    <row r="874" spans="1:26" x14ac:dyDescent="0.3">
      <c r="A874" t="s">
        <v>64</v>
      </c>
      <c r="B874" s="1">
        <v>46014</v>
      </c>
      <c r="C874" s="1" t="str">
        <f>VLOOKUP($B874,'NIS NAAM GEMEENTE'!$A$2:$B$319, 2, FALSE)</f>
        <v>Lokeren</v>
      </c>
      <c r="D874" s="1">
        <v>4359.8599999999997</v>
      </c>
      <c r="E874" s="1">
        <v>4443.22</v>
      </c>
      <c r="F874" s="1">
        <v>4463.6399999999994</v>
      </c>
      <c r="G874" s="1">
        <v>4475.7700000000004</v>
      </c>
      <c r="H874" s="1">
        <v>4599.8099999999995</v>
      </c>
      <c r="I874" s="1">
        <v>4675.8899999999994</v>
      </c>
      <c r="J874" s="1">
        <v>4659.3899999999994</v>
      </c>
      <c r="K874" s="1">
        <v>4698.5</v>
      </c>
      <c r="L874" s="1">
        <v>4721.0200000000004</v>
      </c>
      <c r="M874" s="1">
        <v>4727.78</v>
      </c>
      <c r="N874" s="1">
        <v>4699.3099999999995</v>
      </c>
      <c r="O874" s="1">
        <v>4662.4107731305448</v>
      </c>
      <c r="P874" s="1">
        <v>4623.1686311787071</v>
      </c>
      <c r="Q874" s="1">
        <v>4572.1084283903674</v>
      </c>
      <c r="R874" s="1">
        <v>4504.229632446134</v>
      </c>
      <c r="S874" s="1">
        <v>4450.4723067173636</v>
      </c>
      <c r="T874" s="1">
        <v>4437.351102661597</v>
      </c>
      <c r="U874" s="1">
        <v>4434.957122940431</v>
      </c>
      <c r="V874" s="1">
        <v>4411.26</v>
      </c>
      <c r="W874" s="1">
        <v>4377.9264892268693</v>
      </c>
      <c r="X874" s="1">
        <v>4398.8657541191378</v>
      </c>
      <c r="Y874" s="1">
        <v>4398.0777946768058</v>
      </c>
      <c r="Z874" s="1">
        <v>4417.8050190114063</v>
      </c>
    </row>
    <row r="875" spans="1:26" x14ac:dyDescent="0.3">
      <c r="A875" t="s">
        <v>65</v>
      </c>
      <c r="B875">
        <v>46014</v>
      </c>
      <c r="C875" s="1" t="str">
        <f>VLOOKUP($B875,'NIS NAAM GEMEENTE'!$A$2:$B$319, 2, FALSE)</f>
        <v>Lokeren</v>
      </c>
      <c r="D875" s="1">
        <v>5270</v>
      </c>
      <c r="E875" s="1">
        <v>5270</v>
      </c>
      <c r="F875" s="1">
        <v>5270</v>
      </c>
      <c r="G875" s="1">
        <v>5270</v>
      </c>
      <c r="H875" s="1">
        <v>5270</v>
      </c>
      <c r="I875" s="1">
        <v>5270</v>
      </c>
      <c r="J875" s="1">
        <v>5270</v>
      </c>
      <c r="K875" s="1">
        <v>5270</v>
      </c>
      <c r="L875" s="1">
        <v>5270</v>
      </c>
      <c r="M875" s="1">
        <v>5270</v>
      </c>
      <c r="N875" s="1">
        <v>5270</v>
      </c>
      <c r="O875" s="1">
        <v>5270</v>
      </c>
      <c r="P875" s="1">
        <v>5270</v>
      </c>
      <c r="Q875" s="1">
        <v>5270</v>
      </c>
      <c r="R875" s="1">
        <v>5270</v>
      </c>
      <c r="S875" s="1">
        <v>5270</v>
      </c>
      <c r="T875" s="1">
        <v>5270</v>
      </c>
      <c r="U875" s="1">
        <v>5270</v>
      </c>
      <c r="V875" s="1">
        <v>5270</v>
      </c>
      <c r="W875" s="1">
        <v>5270</v>
      </c>
      <c r="X875" s="1">
        <v>5270</v>
      </c>
      <c r="Y875" s="1">
        <v>5270</v>
      </c>
      <c r="Z875" s="1">
        <v>5270</v>
      </c>
    </row>
    <row r="876" spans="1:26" x14ac:dyDescent="0.3">
      <c r="A876" t="s">
        <v>66</v>
      </c>
      <c r="B876">
        <v>46014</v>
      </c>
      <c r="C876" s="1" t="str">
        <f>VLOOKUP($B876,'NIS NAAM GEMEENTE'!$A$2:$B$319, 2, FALSE)</f>
        <v>Lokeren</v>
      </c>
      <c r="D876" s="1">
        <v>4479.5</v>
      </c>
      <c r="E876" s="1">
        <v>4479.5</v>
      </c>
      <c r="F876" s="1">
        <v>4479.5</v>
      </c>
      <c r="G876" s="1">
        <v>4479.5</v>
      </c>
      <c r="H876" s="1">
        <v>4479.5</v>
      </c>
      <c r="I876" s="1">
        <v>4479.5</v>
      </c>
      <c r="J876" s="1">
        <v>4479.5</v>
      </c>
      <c r="K876" s="1">
        <v>4479.5</v>
      </c>
      <c r="L876" s="1">
        <v>4479.5</v>
      </c>
      <c r="M876" s="1">
        <v>4479.5</v>
      </c>
      <c r="N876" s="1">
        <v>4479.5</v>
      </c>
      <c r="O876" s="1">
        <v>4479.5</v>
      </c>
      <c r="P876" s="1">
        <v>4479.5</v>
      </c>
      <c r="Q876" s="1">
        <v>4479.5</v>
      </c>
      <c r="R876" s="1">
        <v>4479.5</v>
      </c>
      <c r="S876" s="1">
        <v>4479.5</v>
      </c>
      <c r="T876" s="1">
        <v>4479.5</v>
      </c>
      <c r="U876" s="1">
        <v>4479.5</v>
      </c>
      <c r="V876" s="1">
        <v>4479.5</v>
      </c>
      <c r="W876" s="1">
        <v>4479.5</v>
      </c>
      <c r="X876" s="1">
        <v>4479.5</v>
      </c>
      <c r="Y876" s="1">
        <v>4479.5</v>
      </c>
      <c r="Z876" s="1">
        <v>4479.5</v>
      </c>
    </row>
    <row r="877" spans="1:26" x14ac:dyDescent="0.3">
      <c r="A877" t="s">
        <v>62</v>
      </c>
      <c r="B877" s="1">
        <v>72020</v>
      </c>
      <c r="C877" s="1" t="str">
        <f>VLOOKUP($B877,'NIS NAAM GEMEENTE'!$A$2:$B$319, 2, FALSE)</f>
        <v>Lommel</v>
      </c>
      <c r="D877" s="1">
        <v>1356.92</v>
      </c>
      <c r="E877" s="1">
        <v>1364.13</v>
      </c>
      <c r="F877" s="1">
        <v>1371.08</v>
      </c>
      <c r="G877" s="1">
        <v>1459.87</v>
      </c>
      <c r="H877" s="1">
        <v>1445.05</v>
      </c>
      <c r="I877" s="1">
        <v>1509.03</v>
      </c>
      <c r="J877" s="1">
        <v>1416.56</v>
      </c>
      <c r="K877" s="1">
        <v>1393.25</v>
      </c>
      <c r="L877" s="1">
        <v>1365.35</v>
      </c>
      <c r="M877" s="1">
        <v>1420.03</v>
      </c>
      <c r="N877" s="1">
        <v>1466</v>
      </c>
      <c r="O877" s="1">
        <v>1450.3901524132091</v>
      </c>
      <c r="P877" s="1">
        <v>1425.901600338696</v>
      </c>
      <c r="Q877" s="1">
        <v>1392.5081202370873</v>
      </c>
      <c r="R877" s="1">
        <v>1371.358916172735</v>
      </c>
      <c r="S877" s="1">
        <v>1349.0965961049958</v>
      </c>
      <c r="T877" s="1">
        <v>1334.6260880609652</v>
      </c>
      <c r="U877" s="1">
        <v>1323.4949280270957</v>
      </c>
      <c r="V877" s="1">
        <v>1314.59</v>
      </c>
      <c r="W877" s="1">
        <v>1312.363767993226</v>
      </c>
      <c r="X877" s="1">
        <v>1296.7801439458087</v>
      </c>
      <c r="Y877" s="1">
        <v>1293.4407959356477</v>
      </c>
      <c r="Z877" s="1">
        <v>1292.3276799322607</v>
      </c>
    </row>
    <row r="878" spans="1:26" x14ac:dyDescent="0.3">
      <c r="A878" t="s">
        <v>63</v>
      </c>
      <c r="B878" s="1">
        <v>72020</v>
      </c>
      <c r="C878" s="1" t="str">
        <f>VLOOKUP($B878,'NIS NAAM GEMEENTE'!$A$2:$B$319, 2, FALSE)</f>
        <v>Lommel</v>
      </c>
      <c r="D878" s="1">
        <v>2045</v>
      </c>
      <c r="E878" s="1">
        <v>2024</v>
      </c>
      <c r="F878" s="1">
        <v>1997</v>
      </c>
      <c r="G878" s="1">
        <v>2004</v>
      </c>
      <c r="H878" s="1">
        <v>2026</v>
      </c>
      <c r="I878" s="1">
        <v>2011</v>
      </c>
      <c r="J878" s="1">
        <v>2124</v>
      </c>
      <c r="K878" s="1">
        <v>2166</v>
      </c>
      <c r="L878" s="1">
        <v>2148</v>
      </c>
      <c r="M878" s="1">
        <v>2177</v>
      </c>
      <c r="N878" s="1">
        <v>2164</v>
      </c>
      <c r="O878" s="1">
        <v>2214</v>
      </c>
      <c r="P878" s="1">
        <v>2224</v>
      </c>
      <c r="Q878" s="1">
        <v>2212</v>
      </c>
      <c r="R878" s="1">
        <v>2219</v>
      </c>
      <c r="S878" s="1">
        <v>2215</v>
      </c>
      <c r="T878" s="1">
        <v>2239</v>
      </c>
      <c r="U878" s="1">
        <v>2215</v>
      </c>
      <c r="V878" s="1">
        <v>2176</v>
      </c>
      <c r="W878" s="1">
        <v>2134</v>
      </c>
      <c r="X878" s="1">
        <v>2116</v>
      </c>
      <c r="Y878" s="1">
        <v>2093</v>
      </c>
      <c r="Z878">
        <v>2072</v>
      </c>
    </row>
    <row r="879" spans="1:26" x14ac:dyDescent="0.3">
      <c r="A879" t="s">
        <v>64</v>
      </c>
      <c r="B879" s="1">
        <v>72020</v>
      </c>
      <c r="C879" s="1" t="str">
        <f>VLOOKUP($B879,'NIS NAAM GEMEENTE'!$A$2:$B$319, 2, FALSE)</f>
        <v>Lommel</v>
      </c>
      <c r="D879" s="1">
        <v>3401.92</v>
      </c>
      <c r="E879" s="1">
        <v>3388.13</v>
      </c>
      <c r="F879" s="1">
        <v>3368.08</v>
      </c>
      <c r="G879" s="1">
        <v>3463.87</v>
      </c>
      <c r="H879" s="1">
        <v>3471.05</v>
      </c>
      <c r="I879" s="1">
        <v>3520.0299999999997</v>
      </c>
      <c r="J879" s="1">
        <v>3540.56</v>
      </c>
      <c r="K879" s="1">
        <v>3559.25</v>
      </c>
      <c r="L879" s="1">
        <v>3513.35</v>
      </c>
      <c r="M879" s="1">
        <v>3597.0299999999997</v>
      </c>
      <c r="N879" s="1">
        <v>3630</v>
      </c>
      <c r="O879" s="1">
        <v>3664.3901524132089</v>
      </c>
      <c r="P879" s="1">
        <v>3649.901600338696</v>
      </c>
      <c r="Q879" s="1">
        <v>3604.5081202370875</v>
      </c>
      <c r="R879" s="1">
        <v>3590.358916172735</v>
      </c>
      <c r="S879" s="1">
        <v>3564.096596104996</v>
      </c>
      <c r="T879" s="1">
        <v>3573.6260880609652</v>
      </c>
      <c r="U879" s="1">
        <v>3538.4949280270957</v>
      </c>
      <c r="V879" s="1">
        <v>3490.59</v>
      </c>
      <c r="W879" s="1">
        <v>3446.3637679932262</v>
      </c>
      <c r="X879" s="1">
        <v>3412.780143945809</v>
      </c>
      <c r="Y879" s="1">
        <v>3386.4407959356477</v>
      </c>
      <c r="Z879" s="1">
        <v>3364.3276799322607</v>
      </c>
    </row>
    <row r="880" spans="1:26" x14ac:dyDescent="0.3">
      <c r="A880" t="s">
        <v>65</v>
      </c>
      <c r="B880">
        <v>72020</v>
      </c>
      <c r="C880" s="1" t="str">
        <f>VLOOKUP($B880,'NIS NAAM GEMEENTE'!$A$2:$B$319, 2, FALSE)</f>
        <v>Lommel</v>
      </c>
      <c r="D880" s="1">
        <v>4177</v>
      </c>
      <c r="E880" s="1">
        <v>4177</v>
      </c>
      <c r="F880" s="1">
        <v>4177</v>
      </c>
      <c r="G880" s="1">
        <v>4177</v>
      </c>
      <c r="H880" s="1">
        <v>4177</v>
      </c>
      <c r="I880" s="1">
        <v>4177</v>
      </c>
      <c r="J880" s="1">
        <v>4177</v>
      </c>
      <c r="K880" s="1">
        <v>4177</v>
      </c>
      <c r="L880" s="1">
        <v>4177</v>
      </c>
      <c r="M880" s="1">
        <v>4177</v>
      </c>
      <c r="N880" s="1">
        <v>4177</v>
      </c>
      <c r="O880" s="1">
        <v>4177</v>
      </c>
      <c r="P880" s="1">
        <v>4177</v>
      </c>
      <c r="Q880" s="1">
        <v>4177</v>
      </c>
      <c r="R880" s="1">
        <v>4177</v>
      </c>
      <c r="S880" s="1">
        <v>4177</v>
      </c>
      <c r="T880" s="1">
        <v>4177</v>
      </c>
      <c r="U880" s="1">
        <v>4177</v>
      </c>
      <c r="V880" s="1">
        <v>4177</v>
      </c>
      <c r="W880" s="1">
        <v>4177</v>
      </c>
      <c r="X880" s="1">
        <v>4177</v>
      </c>
      <c r="Y880" s="1">
        <v>4177</v>
      </c>
      <c r="Z880" s="1">
        <v>4177</v>
      </c>
    </row>
    <row r="881" spans="1:26" x14ac:dyDescent="0.3">
      <c r="A881" t="s">
        <v>66</v>
      </c>
      <c r="B881">
        <v>72020</v>
      </c>
      <c r="C881" s="1" t="str">
        <f>VLOOKUP($B881,'NIS NAAM GEMEENTE'!$A$2:$B$319, 2, FALSE)</f>
        <v>Lommel</v>
      </c>
      <c r="D881" s="1">
        <v>3550.4500000000003</v>
      </c>
      <c r="E881" s="1">
        <v>3550.4500000000003</v>
      </c>
      <c r="F881" s="1">
        <v>3550.4500000000003</v>
      </c>
      <c r="G881" s="1">
        <v>3550.4500000000003</v>
      </c>
      <c r="H881" s="1">
        <v>3550.4500000000003</v>
      </c>
      <c r="I881" s="1">
        <v>3550.4500000000003</v>
      </c>
      <c r="J881" s="1">
        <v>3550.4500000000003</v>
      </c>
      <c r="K881" s="1">
        <v>3550.4500000000003</v>
      </c>
      <c r="L881" s="1">
        <v>3550.4500000000003</v>
      </c>
      <c r="M881" s="1">
        <v>3550.4500000000003</v>
      </c>
      <c r="N881" s="1">
        <v>3550.4500000000003</v>
      </c>
      <c r="O881" s="1">
        <v>3550.4500000000003</v>
      </c>
      <c r="P881" s="1">
        <v>3550.4500000000003</v>
      </c>
      <c r="Q881" s="1">
        <v>3550.4500000000003</v>
      </c>
      <c r="R881" s="1">
        <v>3550.4500000000003</v>
      </c>
      <c r="S881" s="1">
        <v>3550.4500000000003</v>
      </c>
      <c r="T881" s="1">
        <v>3550.4500000000003</v>
      </c>
      <c r="U881" s="1">
        <v>3550.4500000000003</v>
      </c>
      <c r="V881" s="1">
        <v>3550.4500000000003</v>
      </c>
      <c r="W881" s="1">
        <v>3550.4500000000003</v>
      </c>
      <c r="X881" s="1">
        <v>3550.4500000000003</v>
      </c>
      <c r="Y881" s="1">
        <v>3550.4500000000003</v>
      </c>
      <c r="Z881" s="1">
        <v>3550.4500000000003</v>
      </c>
    </row>
    <row r="882" spans="1:26" x14ac:dyDescent="0.3">
      <c r="A882" t="s">
        <v>62</v>
      </c>
      <c r="B882" s="1">
        <v>23045</v>
      </c>
      <c r="C882" s="1" t="str">
        <f>VLOOKUP($B882,'NIS NAAM GEMEENTE'!$A$2:$B$319, 2, FALSE)</f>
        <v>Londerzeel</v>
      </c>
      <c r="D882" s="1">
        <v>743.56999999999994</v>
      </c>
      <c r="E882" s="1">
        <v>800.55</v>
      </c>
      <c r="F882" s="1">
        <v>802.03</v>
      </c>
      <c r="G882" s="1">
        <v>809.92</v>
      </c>
      <c r="H882" s="1">
        <v>792.76</v>
      </c>
      <c r="I882" s="1">
        <v>777.22</v>
      </c>
      <c r="J882" s="1">
        <v>752.92</v>
      </c>
      <c r="K882" s="1">
        <v>790.52</v>
      </c>
      <c r="L882" s="1">
        <v>809.79</v>
      </c>
      <c r="M882" s="1">
        <v>820.52</v>
      </c>
      <c r="N882" s="1">
        <v>875.44</v>
      </c>
      <c r="O882" s="1">
        <v>877.55406716417906</v>
      </c>
      <c r="P882" s="1">
        <v>882.03710199004979</v>
      </c>
      <c r="Q882" s="1">
        <v>877.55406716417906</v>
      </c>
      <c r="R882" s="1">
        <v>897.72772388059707</v>
      </c>
      <c r="S882" s="1">
        <v>906.6937935323383</v>
      </c>
      <c r="T882" s="1">
        <v>912.29758706467658</v>
      </c>
      <c r="U882" s="1">
        <v>912.29758706467658</v>
      </c>
      <c r="V882" s="1">
        <v>901.09</v>
      </c>
      <c r="W882" s="1">
        <v>905.57303482587065</v>
      </c>
      <c r="X882" s="1">
        <v>898.84848258706472</v>
      </c>
      <c r="Y882" s="1">
        <v>889.88241293532337</v>
      </c>
      <c r="Z882" s="1">
        <v>885.39937810945275</v>
      </c>
    </row>
    <row r="883" spans="1:26" x14ac:dyDescent="0.3">
      <c r="A883" t="s">
        <v>63</v>
      </c>
      <c r="B883" s="1">
        <v>23045</v>
      </c>
      <c r="C883" s="1" t="str">
        <f>VLOOKUP($B883,'NIS NAAM GEMEENTE'!$A$2:$B$319, 2, FALSE)</f>
        <v>Londerzeel</v>
      </c>
      <c r="D883" s="1">
        <v>1078</v>
      </c>
      <c r="E883" s="1">
        <v>1081</v>
      </c>
      <c r="F883" s="1">
        <v>1075</v>
      </c>
      <c r="G883" s="1">
        <v>1098</v>
      </c>
      <c r="H883" s="1">
        <v>1120</v>
      </c>
      <c r="I883" s="1">
        <v>1177</v>
      </c>
      <c r="J883" s="1">
        <v>1185</v>
      </c>
      <c r="K883" s="1">
        <v>1189</v>
      </c>
      <c r="L883" s="1">
        <v>1207</v>
      </c>
      <c r="M883" s="1">
        <v>1248</v>
      </c>
      <c r="N883" s="1">
        <v>1246</v>
      </c>
      <c r="O883" s="1">
        <v>1266</v>
      </c>
      <c r="P883" s="1">
        <v>1277</v>
      </c>
      <c r="Q883" s="1">
        <v>1324</v>
      </c>
      <c r="R883" s="1">
        <v>1356</v>
      </c>
      <c r="S883" s="1">
        <v>1369</v>
      </c>
      <c r="T883" s="1">
        <v>1402</v>
      </c>
      <c r="U883" s="1">
        <v>1412</v>
      </c>
      <c r="V883" s="1">
        <v>1430</v>
      </c>
      <c r="W883" s="1">
        <v>1418</v>
      </c>
      <c r="X883" s="1">
        <v>1427</v>
      </c>
      <c r="Y883" s="1">
        <v>1435</v>
      </c>
      <c r="Z883">
        <v>1444</v>
      </c>
    </row>
    <row r="884" spans="1:26" x14ac:dyDescent="0.3">
      <c r="A884" t="s">
        <v>64</v>
      </c>
      <c r="B884" s="1">
        <v>23045</v>
      </c>
      <c r="C884" s="1" t="str">
        <f>VLOOKUP($B884,'NIS NAAM GEMEENTE'!$A$2:$B$319, 2, FALSE)</f>
        <v>Londerzeel</v>
      </c>
      <c r="D884" s="1">
        <v>1821.57</v>
      </c>
      <c r="E884" s="1">
        <v>1881.55</v>
      </c>
      <c r="F884" s="1">
        <v>1877.03</v>
      </c>
      <c r="G884" s="1">
        <v>1907.92</v>
      </c>
      <c r="H884" s="1">
        <v>1912.76</v>
      </c>
      <c r="I884" s="1">
        <v>1954.22</v>
      </c>
      <c r="J884" s="1">
        <v>1937.92</v>
      </c>
      <c r="K884" s="1">
        <v>1979.52</v>
      </c>
      <c r="L884" s="1">
        <v>2016.79</v>
      </c>
      <c r="M884" s="1">
        <v>2068.52</v>
      </c>
      <c r="N884" s="1">
        <v>2121.44</v>
      </c>
      <c r="O884" s="1">
        <v>2143.5540671641793</v>
      </c>
      <c r="P884" s="1">
        <v>2159.0371019900499</v>
      </c>
      <c r="Q884" s="1">
        <v>2201.5540671641793</v>
      </c>
      <c r="R884" s="1">
        <v>2253.7277238805973</v>
      </c>
      <c r="S884" s="1">
        <v>2275.6937935323385</v>
      </c>
      <c r="T884" s="1">
        <v>2314.2975870646765</v>
      </c>
      <c r="U884" s="1">
        <v>2324.2975870646765</v>
      </c>
      <c r="V884" s="1">
        <v>2331.09</v>
      </c>
      <c r="W884" s="1">
        <v>2323.5730348258708</v>
      </c>
      <c r="X884" s="1">
        <v>2325.8484825870646</v>
      </c>
      <c r="Y884" s="1">
        <v>2324.8824129353234</v>
      </c>
      <c r="Z884" s="1">
        <v>2329.3993781094528</v>
      </c>
    </row>
    <row r="885" spans="1:26" x14ac:dyDescent="0.3">
      <c r="A885" t="s">
        <v>65</v>
      </c>
      <c r="B885">
        <v>23045</v>
      </c>
      <c r="C885" s="1" t="str">
        <f>VLOOKUP($B885,'NIS NAAM GEMEENTE'!$A$2:$B$319, 2, FALSE)</f>
        <v>Londerzeel</v>
      </c>
      <c r="D885" s="1">
        <v>2339</v>
      </c>
      <c r="E885" s="1">
        <v>2339</v>
      </c>
      <c r="F885" s="1">
        <v>2339</v>
      </c>
      <c r="G885" s="1">
        <v>2339</v>
      </c>
      <c r="H885" s="1">
        <v>2339</v>
      </c>
      <c r="I885" s="1">
        <v>2339</v>
      </c>
      <c r="J885" s="1">
        <v>2339</v>
      </c>
      <c r="K885" s="1">
        <v>2339</v>
      </c>
      <c r="L885" s="1">
        <v>2339</v>
      </c>
      <c r="M885" s="1">
        <v>2339</v>
      </c>
      <c r="N885" s="1">
        <v>2339</v>
      </c>
      <c r="O885" s="1">
        <v>2339</v>
      </c>
      <c r="P885" s="1">
        <v>2339</v>
      </c>
      <c r="Q885" s="1">
        <v>2339</v>
      </c>
      <c r="R885" s="1">
        <v>2339</v>
      </c>
      <c r="S885" s="1">
        <v>2339</v>
      </c>
      <c r="T885" s="1">
        <v>2339</v>
      </c>
      <c r="U885" s="1">
        <v>2339</v>
      </c>
      <c r="V885" s="1">
        <v>2339</v>
      </c>
      <c r="W885" s="1">
        <v>2339</v>
      </c>
      <c r="X885" s="1">
        <v>2339</v>
      </c>
      <c r="Y885" s="1">
        <v>2339</v>
      </c>
      <c r="Z885" s="1">
        <v>2339</v>
      </c>
    </row>
    <row r="886" spans="1:26" x14ac:dyDescent="0.3">
      <c r="A886" t="s">
        <v>66</v>
      </c>
      <c r="B886">
        <v>23045</v>
      </c>
      <c r="C886" s="1" t="str">
        <f>VLOOKUP($B886,'NIS NAAM GEMEENTE'!$A$2:$B$319, 2, FALSE)</f>
        <v>Londerzeel</v>
      </c>
      <c r="D886" s="1">
        <v>1988.15</v>
      </c>
      <c r="E886" s="1">
        <v>1988.15</v>
      </c>
      <c r="F886" s="1">
        <v>1988.15</v>
      </c>
      <c r="G886" s="1">
        <v>1988.15</v>
      </c>
      <c r="H886" s="1">
        <v>1988.15</v>
      </c>
      <c r="I886" s="1">
        <v>1988.15</v>
      </c>
      <c r="J886" s="1">
        <v>1988.15</v>
      </c>
      <c r="K886" s="1">
        <v>1988.15</v>
      </c>
      <c r="L886" s="1">
        <v>1988.15</v>
      </c>
      <c r="M886" s="1">
        <v>1988.15</v>
      </c>
      <c r="N886" s="1">
        <v>1988.15</v>
      </c>
      <c r="O886" s="1">
        <v>1988.15</v>
      </c>
      <c r="P886" s="1">
        <v>1988.15</v>
      </c>
      <c r="Q886" s="1">
        <v>1988.15</v>
      </c>
      <c r="R886" s="1">
        <v>1988.15</v>
      </c>
      <c r="S886" s="1">
        <v>1988.15</v>
      </c>
      <c r="T886" s="1">
        <v>1988.15</v>
      </c>
      <c r="U886" s="1">
        <v>1988.15</v>
      </c>
      <c r="V886" s="1">
        <v>1988.15</v>
      </c>
      <c r="W886" s="1">
        <v>1988.15</v>
      </c>
      <c r="X886" s="1">
        <v>1988.15</v>
      </c>
      <c r="Y886" s="1">
        <v>1988.15</v>
      </c>
      <c r="Z886" s="1">
        <v>1988.15</v>
      </c>
    </row>
    <row r="887" spans="1:26" x14ac:dyDescent="0.3">
      <c r="A887" t="s">
        <v>62</v>
      </c>
      <c r="B887" s="1">
        <v>32030</v>
      </c>
      <c r="C887" s="1" t="str">
        <f>VLOOKUP($B887,'NIS NAAM GEMEENTE'!$A$2:$B$319, 2, FALSE)</f>
        <v>Lo-Reninge</v>
      </c>
      <c r="D887" s="1">
        <v>150.44</v>
      </c>
      <c r="E887" s="1">
        <v>145.79</v>
      </c>
      <c r="F887" s="1">
        <v>143.79</v>
      </c>
      <c r="G887" s="1">
        <v>161.09</v>
      </c>
      <c r="H887" s="1">
        <v>165.17</v>
      </c>
      <c r="I887" s="1">
        <v>166.63</v>
      </c>
      <c r="J887" s="1">
        <v>158.87</v>
      </c>
      <c r="K887" s="1">
        <v>143.68</v>
      </c>
      <c r="L887" s="1">
        <v>148.13999999999999</v>
      </c>
      <c r="M887" s="1">
        <v>141.6</v>
      </c>
      <c r="N887" s="1">
        <v>140.13999999999999</v>
      </c>
      <c r="O887" s="1">
        <v>136.81384615384616</v>
      </c>
      <c r="P887" s="1">
        <v>129.02769230769229</v>
      </c>
      <c r="Q887" s="1">
        <v>116.79230769230769</v>
      </c>
      <c r="R887" s="1">
        <v>113.45538461538462</v>
      </c>
      <c r="S887" s="1">
        <v>106.78153846153846</v>
      </c>
      <c r="T887" s="1">
        <v>105.66923076923077</v>
      </c>
      <c r="U887" s="1">
        <v>105.66923076923077</v>
      </c>
      <c r="V887" s="1">
        <v>101.22</v>
      </c>
      <c r="W887" s="1">
        <v>100.1076923076923</v>
      </c>
      <c r="X887" s="1">
        <v>100.1076923076923</v>
      </c>
      <c r="Y887" s="1">
        <v>104.55692307692307</v>
      </c>
      <c r="Z887" s="1">
        <v>107.89384615384616</v>
      </c>
    </row>
    <row r="888" spans="1:26" x14ac:dyDescent="0.3">
      <c r="A888" t="s">
        <v>63</v>
      </c>
      <c r="B888" s="1">
        <v>32030</v>
      </c>
      <c r="C888" s="1" t="str">
        <f>VLOOKUP($B888,'NIS NAAM GEMEENTE'!$A$2:$B$319, 2, FALSE)</f>
        <v>Lo-Reninge</v>
      </c>
      <c r="D888" s="1">
        <v>218</v>
      </c>
      <c r="E888" s="1">
        <v>202</v>
      </c>
      <c r="F888" s="1">
        <v>209</v>
      </c>
      <c r="G888" s="1">
        <v>210</v>
      </c>
      <c r="H888" s="1">
        <v>196</v>
      </c>
      <c r="I888" s="1">
        <v>195</v>
      </c>
      <c r="J888" s="1">
        <v>189</v>
      </c>
      <c r="K888" s="1">
        <v>209</v>
      </c>
      <c r="L888" s="1">
        <v>216</v>
      </c>
      <c r="M888" s="1">
        <v>230</v>
      </c>
      <c r="N888" s="1">
        <v>233</v>
      </c>
      <c r="O888" s="1">
        <v>232</v>
      </c>
      <c r="P888" s="1">
        <v>231</v>
      </c>
      <c r="Q888" s="1">
        <v>226</v>
      </c>
      <c r="R888" s="1">
        <v>216</v>
      </c>
      <c r="S888" s="1">
        <v>210</v>
      </c>
      <c r="T888" s="1">
        <v>202</v>
      </c>
      <c r="U888" s="1">
        <v>193</v>
      </c>
      <c r="V888" s="1">
        <v>185</v>
      </c>
      <c r="W888" s="1">
        <v>175</v>
      </c>
      <c r="X888" s="1">
        <v>174</v>
      </c>
      <c r="Y888" s="1">
        <v>166</v>
      </c>
      <c r="Z888">
        <v>162</v>
      </c>
    </row>
    <row r="889" spans="1:26" x14ac:dyDescent="0.3">
      <c r="A889" t="s">
        <v>64</v>
      </c>
      <c r="B889" s="1">
        <v>32030</v>
      </c>
      <c r="C889" s="1" t="str">
        <f>VLOOKUP($B889,'NIS NAAM GEMEENTE'!$A$2:$B$319, 2, FALSE)</f>
        <v>Lo-Reninge</v>
      </c>
      <c r="D889" s="1">
        <v>368.44</v>
      </c>
      <c r="E889" s="1">
        <v>347.78999999999996</v>
      </c>
      <c r="F889" s="1">
        <v>352.78999999999996</v>
      </c>
      <c r="G889" s="1">
        <v>371.09000000000003</v>
      </c>
      <c r="H889" s="1">
        <v>361.16999999999996</v>
      </c>
      <c r="I889" s="1">
        <v>361.63</v>
      </c>
      <c r="J889" s="1">
        <v>347.87</v>
      </c>
      <c r="K889" s="1">
        <v>352.68</v>
      </c>
      <c r="L889" s="1">
        <v>364.14</v>
      </c>
      <c r="M889" s="1">
        <v>371.6</v>
      </c>
      <c r="N889" s="1">
        <v>373.14</v>
      </c>
      <c r="O889" s="1">
        <v>368.81384615384616</v>
      </c>
      <c r="P889" s="1">
        <v>360.02769230769229</v>
      </c>
      <c r="Q889" s="1">
        <v>342.7923076923077</v>
      </c>
      <c r="R889" s="1">
        <v>329.45538461538462</v>
      </c>
      <c r="S889" s="1">
        <v>316.78153846153845</v>
      </c>
      <c r="T889" s="1">
        <v>307.66923076923075</v>
      </c>
      <c r="U889" s="1">
        <v>298.66923076923075</v>
      </c>
      <c r="V889" s="1">
        <v>286.22000000000003</v>
      </c>
      <c r="W889" s="1">
        <v>275.10769230769233</v>
      </c>
      <c r="X889" s="1">
        <v>274.10769230769233</v>
      </c>
      <c r="Y889" s="1">
        <v>270.55692307692306</v>
      </c>
      <c r="Z889" s="1">
        <v>269.89384615384614</v>
      </c>
    </row>
    <row r="890" spans="1:26" x14ac:dyDescent="0.3">
      <c r="A890" t="s">
        <v>65</v>
      </c>
      <c r="B890">
        <v>32030</v>
      </c>
      <c r="C890" s="1" t="str">
        <f>VLOOKUP($B890,'NIS NAAM GEMEENTE'!$A$2:$B$319, 2, FALSE)</f>
        <v>Lo-Reninge</v>
      </c>
      <c r="D890" s="1">
        <v>468.23529411764707</v>
      </c>
      <c r="E890" s="1">
        <v>468.23529411764707</v>
      </c>
      <c r="F890" s="1">
        <v>468.23529411764707</v>
      </c>
      <c r="G890" s="1">
        <v>468.23529411764707</v>
      </c>
      <c r="H890" s="1">
        <v>468.23529411764707</v>
      </c>
      <c r="I890" s="1">
        <v>468.23529411764707</v>
      </c>
      <c r="J890" s="1">
        <v>468.23529411764707</v>
      </c>
      <c r="K890" s="1">
        <v>468.23529411764707</v>
      </c>
      <c r="L890" s="1">
        <v>468.23529411764707</v>
      </c>
      <c r="M890" s="1">
        <v>468.23529411764707</v>
      </c>
      <c r="N890" s="1">
        <v>468.23529411764707</v>
      </c>
      <c r="O890" s="1">
        <v>468.23529411764707</v>
      </c>
      <c r="P890" s="1">
        <v>468.23529411764707</v>
      </c>
      <c r="Q890" s="1">
        <v>468.23529411764707</v>
      </c>
      <c r="R890" s="1">
        <v>468.23529411764707</v>
      </c>
      <c r="S890" s="1">
        <v>468.23529411764707</v>
      </c>
      <c r="T890" s="1">
        <v>468.23529411764707</v>
      </c>
      <c r="U890" s="1">
        <v>468.23529411764707</v>
      </c>
      <c r="V890" s="1">
        <v>468.23529411764707</v>
      </c>
      <c r="W890" s="1">
        <v>468.23529411764707</v>
      </c>
      <c r="X890" s="1">
        <v>468.23529411764707</v>
      </c>
      <c r="Y890" s="1">
        <v>468.23529411764702</v>
      </c>
      <c r="Z890" s="1">
        <v>468.23529411764702</v>
      </c>
    </row>
    <row r="891" spans="1:26" x14ac:dyDescent="0.3">
      <c r="A891" t="s">
        <v>66</v>
      </c>
      <c r="B891">
        <v>32030</v>
      </c>
      <c r="C891" s="1" t="str">
        <f>VLOOKUP($B891,'NIS NAAM GEMEENTE'!$A$2:$B$319, 2, FALSE)</f>
        <v>Lo-Reninge</v>
      </c>
      <c r="D891" s="1">
        <v>398</v>
      </c>
      <c r="E891" s="1">
        <v>398</v>
      </c>
      <c r="F891" s="1">
        <v>398</v>
      </c>
      <c r="G891" s="1">
        <v>398</v>
      </c>
      <c r="H891" s="1">
        <v>398</v>
      </c>
      <c r="I891" s="1">
        <v>398</v>
      </c>
      <c r="J891" s="1">
        <v>398</v>
      </c>
      <c r="K891" s="1">
        <v>398</v>
      </c>
      <c r="L891" s="1">
        <v>398</v>
      </c>
      <c r="M891" s="1">
        <v>398</v>
      </c>
      <c r="N891" s="1">
        <v>398</v>
      </c>
      <c r="O891" s="1">
        <v>398</v>
      </c>
      <c r="P891" s="1">
        <v>398</v>
      </c>
      <c r="Q891" s="1">
        <v>398</v>
      </c>
      <c r="R891" s="1">
        <v>398</v>
      </c>
      <c r="S891" s="1">
        <v>398</v>
      </c>
      <c r="T891" s="1">
        <v>398</v>
      </c>
      <c r="U891" s="1">
        <v>398</v>
      </c>
      <c r="V891" s="1">
        <v>398</v>
      </c>
      <c r="W891" s="1">
        <v>398</v>
      </c>
      <c r="X891" s="1">
        <v>398</v>
      </c>
      <c r="Y891" s="1">
        <v>398</v>
      </c>
      <c r="Z891" s="1">
        <v>398</v>
      </c>
    </row>
    <row r="892" spans="1:26" x14ac:dyDescent="0.3">
      <c r="A892" t="s">
        <v>62</v>
      </c>
      <c r="B892" s="1">
        <v>24066</v>
      </c>
      <c r="C892" s="1" t="str">
        <f>VLOOKUP($B892,'NIS NAAM GEMEENTE'!$A$2:$B$319, 2, FALSE)</f>
        <v>Lubbeek</v>
      </c>
      <c r="D892" s="1">
        <v>559.02</v>
      </c>
      <c r="E892" s="1">
        <v>543.83000000000004</v>
      </c>
      <c r="F892" s="1">
        <v>536.4</v>
      </c>
      <c r="G892" s="1">
        <v>534.48</v>
      </c>
      <c r="H892" s="1">
        <v>542.02</v>
      </c>
      <c r="I892" s="1">
        <v>570.04999999999995</v>
      </c>
      <c r="J892" s="1">
        <v>586.94000000000005</v>
      </c>
      <c r="K892" s="1">
        <v>625.54</v>
      </c>
      <c r="L892" s="1">
        <v>598.4</v>
      </c>
      <c r="M892" s="1">
        <v>585.83000000000004</v>
      </c>
      <c r="N892" s="1">
        <v>617.27</v>
      </c>
      <c r="O892" s="1">
        <v>631.27300986842101</v>
      </c>
      <c r="P892" s="1">
        <v>661.54720394736842</v>
      </c>
      <c r="Q892" s="1">
        <v>681.73</v>
      </c>
      <c r="R892" s="1">
        <v>669.39606907894733</v>
      </c>
      <c r="S892" s="1">
        <v>676.12366776315787</v>
      </c>
      <c r="T892" s="1">
        <v>672.7598684210526</v>
      </c>
      <c r="U892" s="1">
        <v>675.00240131578948</v>
      </c>
      <c r="V892" s="1">
        <v>681.73</v>
      </c>
      <c r="W892" s="1">
        <v>689.57886513157894</v>
      </c>
      <c r="X892" s="1">
        <v>697.42773026315786</v>
      </c>
      <c r="Y892" s="1">
        <v>719.85305921052634</v>
      </c>
      <c r="Z892" s="1">
        <v>731.06572368421052</v>
      </c>
    </row>
    <row r="893" spans="1:26" x14ac:dyDescent="0.3">
      <c r="A893" t="s">
        <v>63</v>
      </c>
      <c r="B893" s="1">
        <v>24066</v>
      </c>
      <c r="C893" s="1" t="str">
        <f>VLOOKUP($B893,'NIS NAAM GEMEENTE'!$A$2:$B$319, 2, FALSE)</f>
        <v>Lubbeek</v>
      </c>
      <c r="D893" s="1">
        <v>803</v>
      </c>
      <c r="E893" s="1">
        <v>796</v>
      </c>
      <c r="F893" s="1">
        <v>806</v>
      </c>
      <c r="G893" s="1">
        <v>818</v>
      </c>
      <c r="H893" s="1">
        <v>829</v>
      </c>
      <c r="I893" s="1">
        <v>844</v>
      </c>
      <c r="J893" s="1">
        <v>873</v>
      </c>
      <c r="K893" s="1">
        <v>906</v>
      </c>
      <c r="L893" s="1">
        <v>869</v>
      </c>
      <c r="M893" s="1">
        <v>868</v>
      </c>
      <c r="N893" s="1">
        <v>871</v>
      </c>
      <c r="O893" s="1">
        <v>877</v>
      </c>
      <c r="P893" s="1">
        <v>871</v>
      </c>
      <c r="Q893" s="1">
        <v>864</v>
      </c>
      <c r="R893" s="1">
        <v>896</v>
      </c>
      <c r="S893" s="1">
        <v>915</v>
      </c>
      <c r="T893" s="1">
        <v>928</v>
      </c>
      <c r="U893" s="1">
        <v>932</v>
      </c>
      <c r="V893" s="1">
        <v>948</v>
      </c>
      <c r="W893" s="1">
        <v>969</v>
      </c>
      <c r="X893" s="1">
        <v>961</v>
      </c>
      <c r="Y893" s="1">
        <v>961</v>
      </c>
      <c r="Z893">
        <v>964</v>
      </c>
    </row>
    <row r="894" spans="1:26" x14ac:dyDescent="0.3">
      <c r="A894" t="s">
        <v>64</v>
      </c>
      <c r="B894" s="1">
        <v>24066</v>
      </c>
      <c r="C894" s="1" t="str">
        <f>VLOOKUP($B894,'NIS NAAM GEMEENTE'!$A$2:$B$319, 2, FALSE)</f>
        <v>Lubbeek</v>
      </c>
      <c r="D894" s="1">
        <v>1362.02</v>
      </c>
      <c r="E894" s="1">
        <v>1339.83</v>
      </c>
      <c r="F894" s="1">
        <v>1342.4</v>
      </c>
      <c r="G894" s="1">
        <v>1352.48</v>
      </c>
      <c r="H894" s="1">
        <v>1371.02</v>
      </c>
      <c r="I894" s="1">
        <v>1414.05</v>
      </c>
      <c r="J894" s="1">
        <v>1459.94</v>
      </c>
      <c r="K894" s="1">
        <v>1531.54</v>
      </c>
      <c r="L894" s="1">
        <v>1467.4</v>
      </c>
      <c r="M894" s="1">
        <v>1453.83</v>
      </c>
      <c r="N894" s="1">
        <v>1488.27</v>
      </c>
      <c r="O894" s="1">
        <v>1508.273009868421</v>
      </c>
      <c r="P894" s="1">
        <v>1532.5472039473684</v>
      </c>
      <c r="Q894" s="1">
        <v>1545.73</v>
      </c>
      <c r="R894" s="1">
        <v>1565.3960690789472</v>
      </c>
      <c r="S894" s="1">
        <v>1591.1236677631578</v>
      </c>
      <c r="T894" s="1">
        <v>1600.7598684210525</v>
      </c>
      <c r="U894" s="1">
        <v>1607.0024013157895</v>
      </c>
      <c r="V894" s="1">
        <v>1629.73</v>
      </c>
      <c r="W894" s="1">
        <v>1658.5788651315788</v>
      </c>
      <c r="X894" s="1">
        <v>1658.4277302631579</v>
      </c>
      <c r="Y894" s="1">
        <v>1680.8530592105262</v>
      </c>
      <c r="Z894" s="1">
        <v>1695.0657236842105</v>
      </c>
    </row>
    <row r="895" spans="1:26" x14ac:dyDescent="0.3">
      <c r="A895" t="s">
        <v>65</v>
      </c>
      <c r="B895">
        <v>24066</v>
      </c>
      <c r="C895" s="1" t="str">
        <f>VLOOKUP($B895,'NIS NAAM GEMEENTE'!$A$2:$B$319, 2, FALSE)</f>
        <v>Lubbeek</v>
      </c>
      <c r="D895" s="1">
        <v>1840</v>
      </c>
      <c r="E895" s="1">
        <v>1840</v>
      </c>
      <c r="F895" s="1">
        <v>1840</v>
      </c>
      <c r="G895" s="1">
        <v>1840</v>
      </c>
      <c r="H895" s="1">
        <v>1840</v>
      </c>
      <c r="I895" s="1">
        <v>1840</v>
      </c>
      <c r="J895" s="1">
        <v>1840</v>
      </c>
      <c r="K895" s="1">
        <v>1840</v>
      </c>
      <c r="L895" s="1">
        <v>1840</v>
      </c>
      <c r="M895" s="1">
        <v>1840</v>
      </c>
      <c r="N895" s="1">
        <v>1840</v>
      </c>
      <c r="O895" s="1">
        <v>1840</v>
      </c>
      <c r="P895" s="1">
        <v>1840</v>
      </c>
      <c r="Q895" s="1">
        <v>1840</v>
      </c>
      <c r="R895" s="1">
        <v>1840</v>
      </c>
      <c r="S895" s="1">
        <v>1840</v>
      </c>
      <c r="T895" s="1">
        <v>1840</v>
      </c>
      <c r="U895" s="1">
        <v>1840</v>
      </c>
      <c r="V895" s="1">
        <v>1840</v>
      </c>
      <c r="W895" s="1">
        <v>1840</v>
      </c>
      <c r="X895" s="1">
        <v>1840</v>
      </c>
      <c r="Y895" s="1">
        <v>1840</v>
      </c>
      <c r="Z895" s="1">
        <v>1840</v>
      </c>
    </row>
    <row r="896" spans="1:26" x14ac:dyDescent="0.3">
      <c r="A896" t="s">
        <v>66</v>
      </c>
      <c r="B896">
        <v>24066</v>
      </c>
      <c r="C896" s="1" t="str">
        <f>VLOOKUP($B896,'NIS NAAM GEMEENTE'!$A$2:$B$319, 2, FALSE)</f>
        <v>Lubbeek</v>
      </c>
      <c r="D896" s="1">
        <v>1564</v>
      </c>
      <c r="E896" s="1">
        <v>1564</v>
      </c>
      <c r="F896" s="1">
        <v>1564</v>
      </c>
      <c r="G896" s="1">
        <v>1564</v>
      </c>
      <c r="H896" s="1">
        <v>1564</v>
      </c>
      <c r="I896" s="1">
        <v>1564</v>
      </c>
      <c r="J896" s="1">
        <v>1564</v>
      </c>
      <c r="K896" s="1">
        <v>1564</v>
      </c>
      <c r="L896" s="1">
        <v>1564</v>
      </c>
      <c r="M896" s="1">
        <v>1564</v>
      </c>
      <c r="N896" s="1">
        <v>1564</v>
      </c>
      <c r="O896" s="1">
        <v>1564</v>
      </c>
      <c r="P896" s="1">
        <v>1564</v>
      </c>
      <c r="Q896" s="1">
        <v>1564</v>
      </c>
      <c r="R896" s="1">
        <v>1564</v>
      </c>
      <c r="S896" s="1">
        <v>1564</v>
      </c>
      <c r="T896" s="1">
        <v>1564</v>
      </c>
      <c r="U896" s="1">
        <v>1564</v>
      </c>
      <c r="V896" s="1">
        <v>1564</v>
      </c>
      <c r="W896" s="1">
        <v>1564</v>
      </c>
      <c r="X896" s="1">
        <v>1564</v>
      </c>
      <c r="Y896" s="1">
        <v>1564</v>
      </c>
      <c r="Z896" s="1">
        <v>1564</v>
      </c>
    </row>
    <row r="897" spans="1:26" x14ac:dyDescent="0.3">
      <c r="A897" t="s">
        <v>62</v>
      </c>
      <c r="B897" s="1">
        <v>71037</v>
      </c>
      <c r="C897" s="1" t="str">
        <f>VLOOKUP($B897,'NIS NAAM GEMEENTE'!$A$2:$B$319, 2, FALSE)</f>
        <v>Lummen</v>
      </c>
      <c r="D897" s="1">
        <v>565.54</v>
      </c>
      <c r="E897" s="1">
        <v>588.97</v>
      </c>
      <c r="F897" s="1">
        <v>595.59</v>
      </c>
      <c r="G897" s="1">
        <v>612.16</v>
      </c>
      <c r="H897" s="1">
        <v>619.08000000000004</v>
      </c>
      <c r="I897" s="1">
        <v>584.55999999999995</v>
      </c>
      <c r="J897" s="1">
        <v>624.70000000000005</v>
      </c>
      <c r="K897" s="1">
        <v>628.89</v>
      </c>
      <c r="L897" s="1">
        <v>593.66999999999996</v>
      </c>
      <c r="M897" s="1">
        <v>628.80999999999995</v>
      </c>
      <c r="N897" s="1">
        <v>595.59</v>
      </c>
      <c r="O897" s="1">
        <v>605.70000000000005</v>
      </c>
      <c r="P897" s="1">
        <v>614.67333333333329</v>
      </c>
      <c r="Q897" s="1">
        <v>612.42999999999995</v>
      </c>
      <c r="R897" s="1">
        <v>624.76833333333332</v>
      </c>
      <c r="S897" s="1">
        <v>610.18666666666672</v>
      </c>
      <c r="T897" s="1">
        <v>601.21333333333337</v>
      </c>
      <c r="U897" s="1">
        <v>605.70000000000005</v>
      </c>
      <c r="V897" s="1">
        <v>598.97</v>
      </c>
      <c r="W897" s="1">
        <v>587.75333333333333</v>
      </c>
      <c r="X897" s="1">
        <v>584.38833333333332</v>
      </c>
      <c r="Y897" s="1">
        <v>579.90166666666664</v>
      </c>
      <c r="Z897" s="1">
        <v>585.51</v>
      </c>
    </row>
    <row r="898" spans="1:26" x14ac:dyDescent="0.3">
      <c r="A898" t="s">
        <v>63</v>
      </c>
      <c r="B898" s="1">
        <v>71037</v>
      </c>
      <c r="C898" s="1" t="str">
        <f>VLOOKUP($B898,'NIS NAAM GEMEENTE'!$A$2:$B$319, 2, FALSE)</f>
        <v>Lummen</v>
      </c>
      <c r="D898" s="1">
        <v>747</v>
      </c>
      <c r="E898" s="1">
        <v>749</v>
      </c>
      <c r="F898" s="1">
        <v>757</v>
      </c>
      <c r="G898" s="1">
        <v>763</v>
      </c>
      <c r="H898" s="1">
        <v>819</v>
      </c>
      <c r="I898" s="1">
        <v>839</v>
      </c>
      <c r="J898" s="1">
        <v>850</v>
      </c>
      <c r="K898" s="1">
        <v>890</v>
      </c>
      <c r="L898" s="1">
        <v>893</v>
      </c>
      <c r="M898" s="1">
        <v>929</v>
      </c>
      <c r="N898" s="1">
        <v>912</v>
      </c>
      <c r="O898" s="1">
        <v>894</v>
      </c>
      <c r="P898" s="1">
        <v>892</v>
      </c>
      <c r="Q898" s="1">
        <v>883</v>
      </c>
      <c r="R898" s="1">
        <v>859</v>
      </c>
      <c r="S898" s="1">
        <v>867</v>
      </c>
      <c r="T898" s="1">
        <v>861</v>
      </c>
      <c r="U898" s="1">
        <v>859</v>
      </c>
      <c r="V898" s="1">
        <v>860</v>
      </c>
      <c r="W898" s="1">
        <v>854</v>
      </c>
      <c r="X898" s="1">
        <v>861</v>
      </c>
      <c r="Y898" s="1">
        <v>849</v>
      </c>
      <c r="Z898">
        <v>839</v>
      </c>
    </row>
    <row r="899" spans="1:26" x14ac:dyDescent="0.3">
      <c r="A899" t="s">
        <v>64</v>
      </c>
      <c r="B899" s="1">
        <v>71037</v>
      </c>
      <c r="C899" s="1" t="str">
        <f>VLOOKUP($B899,'NIS NAAM GEMEENTE'!$A$2:$B$319, 2, FALSE)</f>
        <v>Lummen</v>
      </c>
      <c r="D899" s="1">
        <v>1312.54</v>
      </c>
      <c r="E899" s="1">
        <v>1337.97</v>
      </c>
      <c r="F899" s="1">
        <v>1352.5900000000001</v>
      </c>
      <c r="G899" s="1">
        <v>1375.1599999999999</v>
      </c>
      <c r="H899" s="1">
        <v>1438.08</v>
      </c>
      <c r="I899" s="1">
        <v>1423.56</v>
      </c>
      <c r="J899" s="1">
        <v>1474.7</v>
      </c>
      <c r="K899" s="1">
        <v>1518.8899999999999</v>
      </c>
      <c r="L899" s="1">
        <v>1486.67</v>
      </c>
      <c r="M899" s="1">
        <v>1557.81</v>
      </c>
      <c r="N899" s="1">
        <v>1507.5900000000001</v>
      </c>
      <c r="O899" s="1">
        <v>1499.7</v>
      </c>
      <c r="P899" s="1">
        <v>1506.6733333333332</v>
      </c>
      <c r="Q899" s="1">
        <v>1495.4299999999998</v>
      </c>
      <c r="R899" s="1">
        <v>1483.7683333333334</v>
      </c>
      <c r="S899" s="1">
        <v>1477.1866666666667</v>
      </c>
      <c r="T899" s="1">
        <v>1462.2133333333334</v>
      </c>
      <c r="U899" s="1">
        <v>1464.7</v>
      </c>
      <c r="V899" s="1">
        <v>1458.97</v>
      </c>
      <c r="W899" s="1">
        <v>1441.7533333333333</v>
      </c>
      <c r="X899" s="1">
        <v>1445.3883333333333</v>
      </c>
      <c r="Y899" s="1">
        <v>1428.9016666666666</v>
      </c>
      <c r="Z899" s="1">
        <v>1424.51</v>
      </c>
    </row>
    <row r="900" spans="1:26" x14ac:dyDescent="0.3">
      <c r="A900" t="s">
        <v>65</v>
      </c>
      <c r="B900">
        <v>71037</v>
      </c>
      <c r="C900" s="1" t="str">
        <f>VLOOKUP($B900,'NIS NAAM GEMEENTE'!$A$2:$B$319, 2, FALSE)</f>
        <v>Lummen</v>
      </c>
      <c r="D900" s="1">
        <v>2041</v>
      </c>
      <c r="E900" s="1">
        <v>2041</v>
      </c>
      <c r="F900" s="1">
        <v>2041</v>
      </c>
      <c r="G900" s="1">
        <v>2041</v>
      </c>
      <c r="H900" s="1">
        <v>2041</v>
      </c>
      <c r="I900" s="1">
        <v>2041</v>
      </c>
      <c r="J900" s="1">
        <v>2041</v>
      </c>
      <c r="K900" s="1">
        <v>2041</v>
      </c>
      <c r="L900" s="1">
        <v>2041</v>
      </c>
      <c r="M900" s="1">
        <v>2041</v>
      </c>
      <c r="N900" s="1">
        <v>2041</v>
      </c>
      <c r="O900" s="1">
        <v>2041</v>
      </c>
      <c r="P900" s="1">
        <v>2041</v>
      </c>
      <c r="Q900" s="1">
        <v>2041</v>
      </c>
      <c r="R900" s="1">
        <v>2041</v>
      </c>
      <c r="S900" s="1">
        <v>2041</v>
      </c>
      <c r="T900" s="1">
        <v>2041</v>
      </c>
      <c r="U900" s="1">
        <v>2041</v>
      </c>
      <c r="V900" s="1">
        <v>2041</v>
      </c>
      <c r="W900" s="1">
        <v>2041</v>
      </c>
      <c r="X900" s="1">
        <v>2041</v>
      </c>
      <c r="Y900" s="1">
        <v>2041</v>
      </c>
      <c r="Z900" s="1">
        <v>2041</v>
      </c>
    </row>
    <row r="901" spans="1:26" x14ac:dyDescent="0.3">
      <c r="A901" t="s">
        <v>66</v>
      </c>
      <c r="B901">
        <v>71037</v>
      </c>
      <c r="C901" s="1" t="str">
        <f>VLOOKUP($B901,'NIS NAAM GEMEENTE'!$A$2:$B$319, 2, FALSE)</f>
        <v>Lummen</v>
      </c>
      <c r="D901" s="1">
        <v>1734.85</v>
      </c>
      <c r="E901" s="1">
        <v>1734.85</v>
      </c>
      <c r="F901" s="1">
        <v>1734.85</v>
      </c>
      <c r="G901" s="1">
        <v>1734.85</v>
      </c>
      <c r="H901" s="1">
        <v>1734.85</v>
      </c>
      <c r="I901" s="1">
        <v>1734.85</v>
      </c>
      <c r="J901" s="1">
        <v>1734.85</v>
      </c>
      <c r="K901" s="1">
        <v>1734.85</v>
      </c>
      <c r="L901" s="1">
        <v>1734.85</v>
      </c>
      <c r="M901" s="1">
        <v>1734.85</v>
      </c>
      <c r="N901" s="1">
        <v>1734.85</v>
      </c>
      <c r="O901" s="1">
        <v>1734.85</v>
      </c>
      <c r="P901" s="1">
        <v>1734.85</v>
      </c>
      <c r="Q901" s="1">
        <v>1734.85</v>
      </c>
      <c r="R901" s="1">
        <v>1734.85</v>
      </c>
      <c r="S901" s="1">
        <v>1734.85</v>
      </c>
      <c r="T901" s="1">
        <v>1734.85</v>
      </c>
      <c r="U901" s="1">
        <v>1734.85</v>
      </c>
      <c r="V901" s="1">
        <v>1734.85</v>
      </c>
      <c r="W901" s="1">
        <v>1734.85</v>
      </c>
      <c r="X901" s="1">
        <v>1734.85</v>
      </c>
      <c r="Y901" s="1">
        <v>1734.85</v>
      </c>
      <c r="Z901" s="1">
        <v>1734.85</v>
      </c>
    </row>
    <row r="902" spans="1:26" x14ac:dyDescent="0.3">
      <c r="A902" t="s">
        <v>62</v>
      </c>
      <c r="B902" s="1">
        <v>45064</v>
      </c>
      <c r="C902" s="1" t="str">
        <f>VLOOKUP($B902,'NIS NAAM GEMEENTE'!$A$2:$B$319, 2, FALSE)</f>
        <v>Maarkedal</v>
      </c>
      <c r="D902" s="1">
        <v>316.39</v>
      </c>
      <c r="E902" s="1">
        <v>330.77</v>
      </c>
      <c r="F902" s="1">
        <v>322.2</v>
      </c>
      <c r="G902" s="1">
        <v>318.66000000000003</v>
      </c>
      <c r="H902" s="1">
        <v>346.12</v>
      </c>
      <c r="I902" s="1">
        <v>328.58</v>
      </c>
      <c r="J902" s="1">
        <v>358.69</v>
      </c>
      <c r="K902" s="1">
        <v>373.34</v>
      </c>
      <c r="L902" s="1">
        <v>365.5</v>
      </c>
      <c r="M902" s="1">
        <v>382.07</v>
      </c>
      <c r="N902" s="1">
        <v>406.02</v>
      </c>
      <c r="O902" s="1">
        <v>410.45760000000001</v>
      </c>
      <c r="P902" s="1">
        <v>420.71904000000001</v>
      </c>
      <c r="Q902" s="1">
        <v>435.54111999999998</v>
      </c>
      <c r="R902" s="1">
        <v>438.96159999999998</v>
      </c>
      <c r="S902" s="1">
        <v>442.38207999999997</v>
      </c>
      <c r="T902" s="1">
        <v>437.82144</v>
      </c>
      <c r="U902" s="1">
        <v>430.98048</v>
      </c>
      <c r="V902" s="1">
        <v>427.56</v>
      </c>
      <c r="W902" s="1">
        <v>435.54111999999998</v>
      </c>
      <c r="X902" s="1">
        <v>441.24191999999999</v>
      </c>
      <c r="Y902" s="1">
        <v>442.38207999999997</v>
      </c>
      <c r="Z902" s="1">
        <v>436.68128000000002</v>
      </c>
    </row>
    <row r="903" spans="1:26" x14ac:dyDescent="0.3">
      <c r="A903" t="s">
        <v>63</v>
      </c>
      <c r="B903" s="1">
        <v>45064</v>
      </c>
      <c r="C903" s="1" t="str">
        <f>VLOOKUP($B903,'NIS NAAM GEMEENTE'!$A$2:$B$319, 2, FALSE)</f>
        <v>Maarkedal</v>
      </c>
      <c r="D903" s="1">
        <v>452</v>
      </c>
      <c r="E903" s="1">
        <v>447</v>
      </c>
      <c r="F903" s="1">
        <v>455</v>
      </c>
      <c r="G903" s="1">
        <v>468</v>
      </c>
      <c r="H903" s="1">
        <v>468</v>
      </c>
      <c r="I903" s="1">
        <v>516</v>
      </c>
      <c r="J903" s="1">
        <v>502</v>
      </c>
      <c r="K903" s="1">
        <v>540</v>
      </c>
      <c r="L903" s="1">
        <v>563</v>
      </c>
      <c r="M903" s="1">
        <v>594</v>
      </c>
      <c r="N903" s="1">
        <v>606</v>
      </c>
      <c r="O903" s="1">
        <v>585</v>
      </c>
      <c r="P903" s="1">
        <v>594</v>
      </c>
      <c r="Q903" s="1">
        <v>598</v>
      </c>
      <c r="R903" s="1">
        <v>607</v>
      </c>
      <c r="S903" s="1">
        <v>607</v>
      </c>
      <c r="T903" s="1">
        <v>615</v>
      </c>
      <c r="U903" s="1">
        <v>628</v>
      </c>
      <c r="V903" s="1">
        <v>636</v>
      </c>
      <c r="W903" s="1">
        <v>642</v>
      </c>
      <c r="X903" s="1">
        <v>640</v>
      </c>
      <c r="Y903" s="1">
        <v>640</v>
      </c>
      <c r="Z903">
        <v>639</v>
      </c>
    </row>
    <row r="904" spans="1:26" x14ac:dyDescent="0.3">
      <c r="A904" t="s">
        <v>64</v>
      </c>
      <c r="B904" s="1">
        <v>45064</v>
      </c>
      <c r="C904" s="1" t="str">
        <f>VLOOKUP($B904,'NIS NAAM GEMEENTE'!$A$2:$B$319, 2, FALSE)</f>
        <v>Maarkedal</v>
      </c>
      <c r="D904" s="1">
        <v>768.39</v>
      </c>
      <c r="E904" s="1">
        <v>777.77</v>
      </c>
      <c r="F904" s="1">
        <v>777.2</v>
      </c>
      <c r="G904" s="1">
        <v>786.66000000000008</v>
      </c>
      <c r="H904" s="1">
        <v>814.12</v>
      </c>
      <c r="I904" s="1">
        <v>844.57999999999993</v>
      </c>
      <c r="J904" s="1">
        <v>860.69</v>
      </c>
      <c r="K904" s="1">
        <v>913.33999999999992</v>
      </c>
      <c r="L904" s="1">
        <v>928.5</v>
      </c>
      <c r="M904" s="1">
        <v>976.06999999999994</v>
      </c>
      <c r="N904" s="1">
        <v>1012.02</v>
      </c>
      <c r="O904" s="1">
        <v>995.45759999999996</v>
      </c>
      <c r="P904" s="1">
        <v>1014.7190399999999</v>
      </c>
      <c r="Q904" s="1">
        <v>1033.5411199999999</v>
      </c>
      <c r="R904" s="1">
        <v>1045.9616000000001</v>
      </c>
      <c r="S904" s="1">
        <v>1049.3820799999999</v>
      </c>
      <c r="T904" s="1">
        <v>1052.8214399999999</v>
      </c>
      <c r="U904" s="1">
        <v>1058.9804799999999</v>
      </c>
      <c r="V904" s="1">
        <v>1063.56</v>
      </c>
      <c r="W904" s="1">
        <v>1077.5411199999999</v>
      </c>
      <c r="X904" s="1">
        <v>1081.2419199999999</v>
      </c>
      <c r="Y904" s="1">
        <v>1082.3820799999999</v>
      </c>
      <c r="Z904" s="1">
        <v>1075.68128</v>
      </c>
    </row>
    <row r="905" spans="1:26" x14ac:dyDescent="0.3">
      <c r="A905" t="s">
        <v>65</v>
      </c>
      <c r="B905">
        <v>45064</v>
      </c>
      <c r="C905" s="1" t="str">
        <f>VLOOKUP($B905,'NIS NAAM GEMEENTE'!$A$2:$B$319, 2, FALSE)</f>
        <v>Maarkedal</v>
      </c>
      <c r="D905" s="1">
        <v>1142</v>
      </c>
      <c r="E905" s="1">
        <v>1142</v>
      </c>
      <c r="F905" s="1">
        <v>1142</v>
      </c>
      <c r="G905" s="1">
        <v>1142</v>
      </c>
      <c r="H905" s="1">
        <v>1142</v>
      </c>
      <c r="I905" s="1">
        <v>1142</v>
      </c>
      <c r="J905" s="1">
        <v>1142</v>
      </c>
      <c r="K905" s="1">
        <v>1142</v>
      </c>
      <c r="L905" s="1">
        <v>1142</v>
      </c>
      <c r="M905" s="1">
        <v>1142</v>
      </c>
      <c r="N905" s="1">
        <v>1142</v>
      </c>
      <c r="O905" s="1">
        <v>1142</v>
      </c>
      <c r="P905" s="1">
        <v>1142</v>
      </c>
      <c r="Q905" s="1">
        <v>1142</v>
      </c>
      <c r="R905" s="1">
        <v>1142</v>
      </c>
      <c r="S905" s="1">
        <v>1142</v>
      </c>
      <c r="T905" s="1">
        <v>1142</v>
      </c>
      <c r="U905" s="1">
        <v>1142</v>
      </c>
      <c r="V905" s="1">
        <v>1142</v>
      </c>
      <c r="W905" s="1">
        <v>1142</v>
      </c>
      <c r="X905" s="1">
        <v>1142</v>
      </c>
      <c r="Y905" s="1">
        <v>1142</v>
      </c>
      <c r="Z905" s="1">
        <v>1142</v>
      </c>
    </row>
    <row r="906" spans="1:26" x14ac:dyDescent="0.3">
      <c r="A906" t="s">
        <v>66</v>
      </c>
      <c r="B906">
        <v>45064</v>
      </c>
      <c r="C906" s="1" t="str">
        <f>VLOOKUP($B906,'NIS NAAM GEMEENTE'!$A$2:$B$319, 2, FALSE)</f>
        <v>Maarkedal</v>
      </c>
      <c r="D906" s="1">
        <v>970.7</v>
      </c>
      <c r="E906" s="1">
        <v>970.7</v>
      </c>
      <c r="F906" s="1">
        <v>970.7</v>
      </c>
      <c r="G906" s="1">
        <v>970.7</v>
      </c>
      <c r="H906" s="1">
        <v>970.7</v>
      </c>
      <c r="I906" s="1">
        <v>970.7</v>
      </c>
      <c r="J906" s="1">
        <v>970.7</v>
      </c>
      <c r="K906" s="1">
        <v>970.7</v>
      </c>
      <c r="L906" s="1">
        <v>970.7</v>
      </c>
      <c r="M906" s="1">
        <v>970.7</v>
      </c>
      <c r="N906" s="1">
        <v>970.7</v>
      </c>
      <c r="O906" s="1">
        <v>970.7</v>
      </c>
      <c r="P906" s="1">
        <v>970.7</v>
      </c>
      <c r="Q906" s="1">
        <v>970.7</v>
      </c>
      <c r="R906" s="1">
        <v>970.7</v>
      </c>
      <c r="S906" s="1">
        <v>970.7</v>
      </c>
      <c r="T906" s="1">
        <v>970.7</v>
      </c>
      <c r="U906" s="1">
        <v>970.7</v>
      </c>
      <c r="V906" s="1">
        <v>970.7</v>
      </c>
      <c r="W906" s="1">
        <v>970.7</v>
      </c>
      <c r="X906" s="1">
        <v>970.7</v>
      </c>
      <c r="Y906" s="1">
        <v>970.7</v>
      </c>
      <c r="Z906" s="1">
        <v>970.7</v>
      </c>
    </row>
    <row r="907" spans="1:26" x14ac:dyDescent="0.3">
      <c r="A907" t="s">
        <v>62</v>
      </c>
      <c r="B907" s="1">
        <v>72021</v>
      </c>
      <c r="C907" s="1" t="str">
        <f>VLOOKUP($B907,'NIS NAAM GEMEENTE'!$A$2:$B$319, 2, FALSE)</f>
        <v>Maaseik</v>
      </c>
      <c r="D907" s="1">
        <v>1010.93</v>
      </c>
      <c r="E907" s="1">
        <v>1035.96</v>
      </c>
      <c r="F907" s="1">
        <v>1083.8</v>
      </c>
      <c r="G907" s="1">
        <v>1072.6099999999999</v>
      </c>
      <c r="H907" s="1">
        <v>1087.99</v>
      </c>
      <c r="I907" s="1">
        <v>1070.77</v>
      </c>
      <c r="J907" s="1">
        <v>1014.47</v>
      </c>
      <c r="K907" s="1">
        <v>979.63</v>
      </c>
      <c r="L907" s="1">
        <v>934.33</v>
      </c>
      <c r="M907" s="1">
        <v>937.66</v>
      </c>
      <c r="N907" s="1">
        <v>886.92</v>
      </c>
      <c r="O907" s="1">
        <v>853.37364985163208</v>
      </c>
      <c r="P907" s="1">
        <v>827.98219584569733</v>
      </c>
      <c r="Q907" s="1">
        <v>765.05554896142439</v>
      </c>
      <c r="R907" s="1">
        <v>754.01578635014835</v>
      </c>
      <c r="S907" s="1">
        <v>750.70385756676558</v>
      </c>
      <c r="T907" s="1">
        <v>767.26350148367953</v>
      </c>
      <c r="U907" s="1">
        <v>754.01578635014835</v>
      </c>
      <c r="V907" s="1">
        <v>744.08</v>
      </c>
      <c r="W907" s="1">
        <v>719.79252225519292</v>
      </c>
      <c r="X907" s="1">
        <v>707.64878338278936</v>
      </c>
      <c r="Y907" s="1">
        <v>707.64878338278936</v>
      </c>
      <c r="Z907" s="1">
        <v>707.64878338278936</v>
      </c>
    </row>
    <row r="908" spans="1:26" x14ac:dyDescent="0.3">
      <c r="A908" t="s">
        <v>63</v>
      </c>
      <c r="B908" s="1">
        <v>72021</v>
      </c>
      <c r="C908" s="1" t="str">
        <f>VLOOKUP($B908,'NIS NAAM GEMEENTE'!$A$2:$B$319, 2, FALSE)</f>
        <v>Maaseik</v>
      </c>
      <c r="D908" s="1">
        <v>1422</v>
      </c>
      <c r="E908" s="1">
        <v>1422</v>
      </c>
      <c r="F908" s="1">
        <v>1438</v>
      </c>
      <c r="G908" s="1">
        <v>1448</v>
      </c>
      <c r="H908" s="1">
        <v>1452</v>
      </c>
      <c r="I908" s="1">
        <v>1440</v>
      </c>
      <c r="J908" s="1">
        <v>1522</v>
      </c>
      <c r="K908" s="1">
        <v>1556</v>
      </c>
      <c r="L908" s="1">
        <v>1541</v>
      </c>
      <c r="M908" s="1">
        <v>1495</v>
      </c>
      <c r="N908" s="1">
        <v>1489</v>
      </c>
      <c r="O908" s="1">
        <v>1501</v>
      </c>
      <c r="P908" s="1">
        <v>1444</v>
      </c>
      <c r="Q908" s="1">
        <v>1445</v>
      </c>
      <c r="R908" s="1">
        <v>1411</v>
      </c>
      <c r="S908" s="1">
        <v>1374</v>
      </c>
      <c r="T908" s="1">
        <v>1325</v>
      </c>
      <c r="U908" s="1">
        <v>1280</v>
      </c>
      <c r="V908" s="1">
        <v>1264</v>
      </c>
      <c r="W908" s="1">
        <v>1233</v>
      </c>
      <c r="X908" s="1">
        <v>1212</v>
      </c>
      <c r="Y908" s="1">
        <v>1192</v>
      </c>
      <c r="Z908">
        <v>1190</v>
      </c>
    </row>
    <row r="909" spans="1:26" x14ac:dyDescent="0.3">
      <c r="A909" t="s">
        <v>64</v>
      </c>
      <c r="B909" s="1">
        <v>72021</v>
      </c>
      <c r="C909" s="1" t="str">
        <f>VLOOKUP($B909,'NIS NAAM GEMEENTE'!$A$2:$B$319, 2, FALSE)</f>
        <v>Maaseik</v>
      </c>
      <c r="D909" s="1">
        <v>2432.9299999999998</v>
      </c>
      <c r="E909" s="1">
        <v>2457.96</v>
      </c>
      <c r="F909" s="1">
        <v>2521.8000000000002</v>
      </c>
      <c r="G909" s="1">
        <v>2520.6099999999997</v>
      </c>
      <c r="H909" s="1">
        <v>2539.9899999999998</v>
      </c>
      <c r="I909" s="1">
        <v>2510.77</v>
      </c>
      <c r="J909" s="1">
        <v>2536.4700000000003</v>
      </c>
      <c r="K909" s="1">
        <v>2535.63</v>
      </c>
      <c r="L909" s="1">
        <v>2475.33</v>
      </c>
      <c r="M909" s="1">
        <v>2432.66</v>
      </c>
      <c r="N909" s="1">
        <v>2375.92</v>
      </c>
      <c r="O909" s="1">
        <v>2354.3736498516319</v>
      </c>
      <c r="P909" s="1">
        <v>2271.9821958456973</v>
      </c>
      <c r="Q909" s="1">
        <v>2210.0555489614244</v>
      </c>
      <c r="R909" s="1">
        <v>2165.0157863501481</v>
      </c>
      <c r="S909" s="1">
        <v>2124.7038575667657</v>
      </c>
      <c r="T909" s="1">
        <v>2092.2635014836796</v>
      </c>
      <c r="U909" s="1">
        <v>2034.0157863501483</v>
      </c>
      <c r="V909" s="1">
        <v>2008.08</v>
      </c>
      <c r="W909" s="1">
        <v>1952.792522255193</v>
      </c>
      <c r="X909" s="1">
        <v>1919.6487833827894</v>
      </c>
      <c r="Y909" s="1">
        <v>1899.6487833827894</v>
      </c>
      <c r="Z909" s="1">
        <v>1897.6487833827894</v>
      </c>
    </row>
    <row r="910" spans="1:26" x14ac:dyDescent="0.3">
      <c r="A910" t="s">
        <v>65</v>
      </c>
      <c r="B910">
        <v>72021</v>
      </c>
      <c r="C910" s="1" t="str">
        <f>VLOOKUP($B910,'NIS NAAM GEMEENTE'!$A$2:$B$319, 2, FALSE)</f>
        <v>Maaseik</v>
      </c>
      <c r="D910" s="1">
        <v>2990.588235294118</v>
      </c>
      <c r="E910" s="1">
        <v>2990.588235294118</v>
      </c>
      <c r="F910" s="1">
        <v>2990.588235294118</v>
      </c>
      <c r="G910" s="1">
        <v>2990.588235294118</v>
      </c>
      <c r="H910" s="1">
        <v>2990.588235294118</v>
      </c>
      <c r="I910" s="1">
        <v>2990.588235294118</v>
      </c>
      <c r="J910" s="1">
        <v>2990.588235294118</v>
      </c>
      <c r="K910" s="1">
        <v>2990.588235294118</v>
      </c>
      <c r="L910" s="1">
        <v>2990.588235294118</v>
      </c>
      <c r="M910" s="1">
        <v>2990.588235294118</v>
      </c>
      <c r="N910" s="1">
        <v>2990.588235294118</v>
      </c>
      <c r="O910" s="1">
        <v>2990.588235294118</v>
      </c>
      <c r="P910" s="1">
        <v>2990.588235294118</v>
      </c>
      <c r="Q910" s="1">
        <v>2990.588235294118</v>
      </c>
      <c r="R910" s="1">
        <v>2990.588235294118</v>
      </c>
      <c r="S910" s="1">
        <v>2990.588235294118</v>
      </c>
      <c r="T910" s="1">
        <v>2990.588235294118</v>
      </c>
      <c r="U910" s="1">
        <v>2990.588235294118</v>
      </c>
      <c r="V910" s="1">
        <v>2990.588235294118</v>
      </c>
      <c r="W910" s="1">
        <v>2990.588235294118</v>
      </c>
      <c r="X910" s="1">
        <v>2990.588235294118</v>
      </c>
      <c r="Y910" s="1">
        <v>2990.5882352941198</v>
      </c>
      <c r="Z910" s="1">
        <v>2990.5882352941198</v>
      </c>
    </row>
    <row r="911" spans="1:26" x14ac:dyDescent="0.3">
      <c r="A911" t="s">
        <v>66</v>
      </c>
      <c r="B911">
        <v>72021</v>
      </c>
      <c r="C911" s="1" t="str">
        <f>VLOOKUP($B911,'NIS NAAM GEMEENTE'!$A$2:$B$319, 2, FALSE)</f>
        <v>Maaseik</v>
      </c>
      <c r="D911" s="1">
        <v>2542</v>
      </c>
      <c r="E911" s="1">
        <v>2542</v>
      </c>
      <c r="F911" s="1">
        <v>2542</v>
      </c>
      <c r="G911" s="1">
        <v>2542</v>
      </c>
      <c r="H911" s="1">
        <v>2542</v>
      </c>
      <c r="I911" s="1">
        <v>2542</v>
      </c>
      <c r="J911" s="1">
        <v>2542</v>
      </c>
      <c r="K911" s="1">
        <v>2542</v>
      </c>
      <c r="L911" s="1">
        <v>2542</v>
      </c>
      <c r="M911" s="1">
        <v>2542</v>
      </c>
      <c r="N911" s="1">
        <v>2542</v>
      </c>
      <c r="O911" s="1">
        <v>2542</v>
      </c>
      <c r="P911" s="1">
        <v>2542</v>
      </c>
      <c r="Q911" s="1">
        <v>2542</v>
      </c>
      <c r="R911" s="1">
        <v>2542</v>
      </c>
      <c r="S911" s="1">
        <v>2542</v>
      </c>
      <c r="T911" s="1">
        <v>2542</v>
      </c>
      <c r="U911" s="1">
        <v>2542</v>
      </c>
      <c r="V911" s="1">
        <v>2542</v>
      </c>
      <c r="W911" s="1">
        <v>2542</v>
      </c>
      <c r="X911" s="1">
        <v>2542</v>
      </c>
      <c r="Y911" s="1">
        <v>2542</v>
      </c>
      <c r="Z911" s="1">
        <v>2542</v>
      </c>
    </row>
    <row r="912" spans="1:26" x14ac:dyDescent="0.3">
      <c r="A912" t="s">
        <v>62</v>
      </c>
      <c r="B912" s="1">
        <v>73107</v>
      </c>
      <c r="C912" s="1" t="str">
        <f>VLOOKUP($B912,'NIS NAAM GEMEENTE'!$A$2:$B$319, 2, FALSE)</f>
        <v>Maasmechelen</v>
      </c>
      <c r="D912" s="1">
        <v>1601.17</v>
      </c>
      <c r="E912" s="1">
        <v>1627.23</v>
      </c>
      <c r="F912" s="1">
        <v>1700.91</v>
      </c>
      <c r="G912" s="1">
        <v>1688.55</v>
      </c>
      <c r="H912" s="1">
        <v>1727.31</v>
      </c>
      <c r="I912" s="1">
        <v>1663.63</v>
      </c>
      <c r="J912" s="1">
        <v>1627.49</v>
      </c>
      <c r="K912" s="1">
        <v>1679.31</v>
      </c>
      <c r="L912" s="1">
        <v>1672.85</v>
      </c>
      <c r="M912" s="1">
        <v>1652.66</v>
      </c>
      <c r="N912" s="1">
        <v>1649.36</v>
      </c>
      <c r="O912" s="1">
        <v>1620.0650154083205</v>
      </c>
      <c r="P912" s="1">
        <v>1611.1696687211095</v>
      </c>
      <c r="Q912" s="1">
        <v>1577.8121186440678</v>
      </c>
      <c r="R912" s="1">
        <v>1543.3426502311249</v>
      </c>
      <c r="S912" s="1">
        <v>1537.7830585516178</v>
      </c>
      <c r="T912" s="1">
        <v>1492.194406779661</v>
      </c>
      <c r="U912" s="1">
        <v>1465.5083667180277</v>
      </c>
      <c r="V912" s="1">
        <v>1443.27</v>
      </c>
      <c r="W912" s="1">
        <v>1428.8150616332819</v>
      </c>
      <c r="X912" s="1">
        <v>1426.5912249614792</v>
      </c>
      <c r="Y912" s="1">
        <v>1416.5839599383667</v>
      </c>
      <c r="Z912" s="1">
        <v>1414.360123266564</v>
      </c>
    </row>
    <row r="913" spans="1:26" x14ac:dyDescent="0.3">
      <c r="A913" t="s">
        <v>63</v>
      </c>
      <c r="B913" s="1">
        <v>73107</v>
      </c>
      <c r="C913" s="1" t="str">
        <f>VLOOKUP($B913,'NIS NAAM GEMEENTE'!$A$2:$B$319, 2, FALSE)</f>
        <v>Maasmechelen</v>
      </c>
      <c r="D913" s="1">
        <v>2152</v>
      </c>
      <c r="E913" s="1">
        <v>2202</v>
      </c>
      <c r="F913" s="1">
        <v>2242</v>
      </c>
      <c r="G913" s="1">
        <v>2266</v>
      </c>
      <c r="H913" s="1">
        <v>2227</v>
      </c>
      <c r="I913" s="1">
        <v>2268</v>
      </c>
      <c r="J913" s="1">
        <v>2346</v>
      </c>
      <c r="K913" s="1">
        <v>2373</v>
      </c>
      <c r="L913" s="1">
        <v>2416</v>
      </c>
      <c r="M913" s="1">
        <v>2458</v>
      </c>
      <c r="N913" s="1">
        <v>2505</v>
      </c>
      <c r="O913" s="1">
        <v>2533</v>
      </c>
      <c r="P913" s="1">
        <v>2501</v>
      </c>
      <c r="Q913" s="1">
        <v>2515</v>
      </c>
      <c r="R913" s="1">
        <v>2514</v>
      </c>
      <c r="S913" s="1">
        <v>2479</v>
      </c>
      <c r="T913" s="1">
        <v>2466</v>
      </c>
      <c r="U913" s="1">
        <v>2429</v>
      </c>
      <c r="V913" s="1">
        <v>2413</v>
      </c>
      <c r="W913" s="1">
        <v>2364</v>
      </c>
      <c r="X913" s="1">
        <v>2308</v>
      </c>
      <c r="Y913" s="1">
        <v>2289</v>
      </c>
      <c r="Z913">
        <v>2253</v>
      </c>
    </row>
    <row r="914" spans="1:26" x14ac:dyDescent="0.3">
      <c r="A914" t="s">
        <v>64</v>
      </c>
      <c r="B914" s="1">
        <v>73107</v>
      </c>
      <c r="C914" s="1" t="str">
        <f>VLOOKUP($B914,'NIS NAAM GEMEENTE'!$A$2:$B$319, 2, FALSE)</f>
        <v>Maasmechelen</v>
      </c>
      <c r="D914" s="1">
        <v>3753.17</v>
      </c>
      <c r="E914" s="1">
        <v>3829.23</v>
      </c>
      <c r="F914" s="1">
        <v>3942.91</v>
      </c>
      <c r="G914" s="1">
        <v>3954.55</v>
      </c>
      <c r="H914" s="1">
        <v>3954.31</v>
      </c>
      <c r="I914" s="1">
        <v>3931.63</v>
      </c>
      <c r="J914" s="1">
        <v>3973.49</v>
      </c>
      <c r="K914" s="1">
        <v>4052.31</v>
      </c>
      <c r="L914" s="1">
        <v>4088.85</v>
      </c>
      <c r="M914" s="1">
        <v>4110.66</v>
      </c>
      <c r="N914" s="1">
        <v>4154.3599999999997</v>
      </c>
      <c r="O914" s="1">
        <v>4153.0650154083205</v>
      </c>
      <c r="P914" s="1">
        <v>4112.1696687211097</v>
      </c>
      <c r="Q914" s="1">
        <v>4092.8121186440676</v>
      </c>
      <c r="R914" s="1">
        <v>4057.3426502311249</v>
      </c>
      <c r="S914" s="1">
        <v>4016.7830585516176</v>
      </c>
      <c r="T914" s="1">
        <v>3958.1944067796612</v>
      </c>
      <c r="U914" s="1">
        <v>3894.5083667180279</v>
      </c>
      <c r="V914" s="1">
        <v>3856.27</v>
      </c>
      <c r="W914" s="1">
        <v>3792.8150616332819</v>
      </c>
      <c r="X914" s="1">
        <v>3734.5912249614794</v>
      </c>
      <c r="Y914" s="1">
        <v>3705.5839599383667</v>
      </c>
      <c r="Z914" s="1">
        <v>3667.3601232665642</v>
      </c>
    </row>
    <row r="915" spans="1:26" x14ac:dyDescent="0.3">
      <c r="A915" t="s">
        <v>65</v>
      </c>
      <c r="B915">
        <v>73107</v>
      </c>
      <c r="C915" s="1" t="str">
        <f>VLOOKUP($B915,'NIS NAAM GEMEENTE'!$A$2:$B$319, 2, FALSE)</f>
        <v>Maasmechelen</v>
      </c>
      <c r="D915" s="1">
        <v>5234</v>
      </c>
      <c r="E915" s="1">
        <v>5234</v>
      </c>
      <c r="F915" s="1">
        <v>5234</v>
      </c>
      <c r="G915" s="1">
        <v>5234</v>
      </c>
      <c r="H915" s="1">
        <v>5234</v>
      </c>
      <c r="I915" s="1">
        <v>5234</v>
      </c>
      <c r="J915" s="1">
        <v>5234</v>
      </c>
      <c r="K915" s="1">
        <v>5234</v>
      </c>
      <c r="L915" s="1">
        <v>5234</v>
      </c>
      <c r="M915" s="1">
        <v>5234</v>
      </c>
      <c r="N915" s="1">
        <v>5234</v>
      </c>
      <c r="O915" s="1">
        <v>5234</v>
      </c>
      <c r="P915" s="1">
        <v>5234</v>
      </c>
      <c r="Q915" s="1">
        <v>5234</v>
      </c>
      <c r="R915" s="1">
        <v>5234</v>
      </c>
      <c r="S915" s="1">
        <v>5234</v>
      </c>
      <c r="T915" s="1">
        <v>5234</v>
      </c>
      <c r="U915" s="1">
        <v>5234</v>
      </c>
      <c r="V915" s="1">
        <v>5234</v>
      </c>
      <c r="W915" s="1">
        <v>5234</v>
      </c>
      <c r="X915" s="1">
        <v>5234</v>
      </c>
      <c r="Y915" s="1">
        <v>5234</v>
      </c>
      <c r="Z915" s="1">
        <v>5234</v>
      </c>
    </row>
    <row r="916" spans="1:26" x14ac:dyDescent="0.3">
      <c r="A916" t="s">
        <v>66</v>
      </c>
      <c r="B916">
        <v>73107</v>
      </c>
      <c r="C916" s="1" t="str">
        <f>VLOOKUP($B916,'NIS NAAM GEMEENTE'!$A$2:$B$319, 2, FALSE)</f>
        <v>Maasmechelen</v>
      </c>
      <c r="D916" s="1">
        <v>4448.8999999999996</v>
      </c>
      <c r="E916" s="1">
        <v>4448.8999999999996</v>
      </c>
      <c r="F916" s="1">
        <v>4448.8999999999996</v>
      </c>
      <c r="G916" s="1">
        <v>4448.8999999999996</v>
      </c>
      <c r="H916" s="1">
        <v>4448.8999999999996</v>
      </c>
      <c r="I916" s="1">
        <v>4448.8999999999996</v>
      </c>
      <c r="J916" s="1">
        <v>4448.8999999999996</v>
      </c>
      <c r="K916" s="1">
        <v>4448.8999999999996</v>
      </c>
      <c r="L916" s="1">
        <v>4448.8999999999996</v>
      </c>
      <c r="M916" s="1">
        <v>4448.8999999999996</v>
      </c>
      <c r="N916" s="1">
        <v>4448.8999999999996</v>
      </c>
      <c r="O916" s="1">
        <v>4448.8999999999996</v>
      </c>
      <c r="P916" s="1">
        <v>4448.8999999999996</v>
      </c>
      <c r="Q916" s="1">
        <v>4448.8999999999996</v>
      </c>
      <c r="R916" s="1">
        <v>4448.8999999999996</v>
      </c>
      <c r="S916" s="1">
        <v>4448.8999999999996</v>
      </c>
      <c r="T916" s="1">
        <v>4448.8999999999996</v>
      </c>
      <c r="U916" s="1">
        <v>4448.8999999999996</v>
      </c>
      <c r="V916" s="1">
        <v>4448.8999999999996</v>
      </c>
      <c r="W916" s="1">
        <v>4448.8999999999996</v>
      </c>
      <c r="X916" s="1">
        <v>4448.8999999999996</v>
      </c>
      <c r="Y916" s="1">
        <v>4448.8999999999996</v>
      </c>
      <c r="Z916" s="1">
        <v>4448.8999999999996</v>
      </c>
    </row>
    <row r="917" spans="1:26" x14ac:dyDescent="0.3">
      <c r="A917" t="s">
        <v>62</v>
      </c>
      <c r="B917" s="1">
        <v>23047</v>
      </c>
      <c r="C917" s="1" t="str">
        <f>VLOOKUP($B917,'NIS NAAM GEMEENTE'!$A$2:$B$319, 2, FALSE)</f>
        <v>Machelen</v>
      </c>
      <c r="D917" s="1">
        <v>677.35</v>
      </c>
      <c r="E917" s="1">
        <v>695.11</v>
      </c>
      <c r="F917" s="1">
        <v>671.16</v>
      </c>
      <c r="G917" s="1">
        <v>655.24</v>
      </c>
      <c r="H917" s="1">
        <v>684.08</v>
      </c>
      <c r="I917" s="1">
        <v>669.35</v>
      </c>
      <c r="J917" s="1">
        <v>676.73</v>
      </c>
      <c r="K917" s="1">
        <v>658.97</v>
      </c>
      <c r="L917" s="1">
        <v>683.84</v>
      </c>
      <c r="M917" s="1">
        <v>660.27</v>
      </c>
      <c r="N917" s="1">
        <v>659.08</v>
      </c>
      <c r="O917" s="1">
        <v>649.56379426644185</v>
      </c>
      <c r="P917" s="1">
        <v>636.1013322091062</v>
      </c>
      <c r="Q917" s="1">
        <v>615.90763912310285</v>
      </c>
      <c r="R917" s="1">
        <v>605.81079258010118</v>
      </c>
      <c r="S917" s="1">
        <v>619.27325463743682</v>
      </c>
      <c r="T917" s="1">
        <v>639.46694772344017</v>
      </c>
      <c r="U917" s="1">
        <v>655.17315345699831</v>
      </c>
      <c r="V917" s="1">
        <v>665.27</v>
      </c>
      <c r="W917" s="1">
        <v>668.63561551433395</v>
      </c>
      <c r="X917" s="1">
        <v>660.78251264755477</v>
      </c>
      <c r="Y917" s="1">
        <v>664.14812816188874</v>
      </c>
      <c r="Z917" s="1">
        <v>659.66064080944352</v>
      </c>
    </row>
    <row r="918" spans="1:26" x14ac:dyDescent="0.3">
      <c r="A918" t="s">
        <v>63</v>
      </c>
      <c r="B918" s="1">
        <v>23047</v>
      </c>
      <c r="C918" s="1" t="str">
        <f>VLOOKUP($B918,'NIS NAAM GEMEENTE'!$A$2:$B$319, 2, FALSE)</f>
        <v>Machelen</v>
      </c>
      <c r="D918" s="1">
        <v>809</v>
      </c>
      <c r="E918" s="1">
        <v>822</v>
      </c>
      <c r="F918" s="1">
        <v>846</v>
      </c>
      <c r="G918" s="1">
        <v>860</v>
      </c>
      <c r="H918" s="1">
        <v>880</v>
      </c>
      <c r="I918" s="1">
        <v>927</v>
      </c>
      <c r="J918" s="1">
        <v>942</v>
      </c>
      <c r="K918" s="1">
        <v>969</v>
      </c>
      <c r="L918" s="1">
        <v>937</v>
      </c>
      <c r="M918" s="1">
        <v>946</v>
      </c>
      <c r="N918" s="1">
        <v>935</v>
      </c>
      <c r="O918" s="1">
        <v>907</v>
      </c>
      <c r="P918" s="1">
        <v>896</v>
      </c>
      <c r="Q918" s="1">
        <v>896</v>
      </c>
      <c r="R918" s="1">
        <v>891</v>
      </c>
      <c r="S918" s="1">
        <v>876</v>
      </c>
      <c r="T918" s="1">
        <v>857</v>
      </c>
      <c r="U918" s="1">
        <v>849</v>
      </c>
      <c r="V918" s="1">
        <v>850</v>
      </c>
      <c r="W918" s="1">
        <v>843</v>
      </c>
      <c r="X918" s="1">
        <v>849</v>
      </c>
      <c r="Y918" s="1">
        <v>859</v>
      </c>
      <c r="Z918">
        <v>880</v>
      </c>
    </row>
    <row r="919" spans="1:26" x14ac:dyDescent="0.3">
      <c r="A919" t="s">
        <v>64</v>
      </c>
      <c r="B919" s="1">
        <v>23047</v>
      </c>
      <c r="C919" s="1" t="str">
        <f>VLOOKUP($B919,'NIS NAAM GEMEENTE'!$A$2:$B$319, 2, FALSE)</f>
        <v>Machelen</v>
      </c>
      <c r="D919" s="1">
        <v>1486.35</v>
      </c>
      <c r="E919" s="1">
        <v>1517.1100000000001</v>
      </c>
      <c r="F919" s="1">
        <v>1517.1599999999999</v>
      </c>
      <c r="G919" s="1">
        <v>1515.24</v>
      </c>
      <c r="H919" s="1">
        <v>1564.08</v>
      </c>
      <c r="I919" s="1">
        <v>1596.35</v>
      </c>
      <c r="J919" s="1">
        <v>1618.73</v>
      </c>
      <c r="K919" s="1">
        <v>1627.97</v>
      </c>
      <c r="L919" s="1">
        <v>1620.8400000000001</v>
      </c>
      <c r="M919" s="1">
        <v>1606.27</v>
      </c>
      <c r="N919" s="1">
        <v>1594.08</v>
      </c>
      <c r="O919" s="1">
        <v>1556.5637942664418</v>
      </c>
      <c r="P919" s="1">
        <v>1532.1013322091062</v>
      </c>
      <c r="Q919" s="1">
        <v>1511.9076391231029</v>
      </c>
      <c r="R919" s="1">
        <v>1496.8107925801012</v>
      </c>
      <c r="S919" s="1">
        <v>1495.2732546374368</v>
      </c>
      <c r="T919" s="1">
        <v>1496.4669477234402</v>
      </c>
      <c r="U919" s="1">
        <v>1504.1731534569983</v>
      </c>
      <c r="V919" s="1">
        <v>1515.27</v>
      </c>
      <c r="W919" s="1">
        <v>1511.6356155143339</v>
      </c>
      <c r="X919" s="1">
        <v>1509.7825126475548</v>
      </c>
      <c r="Y919" s="1">
        <v>1523.1481281618887</v>
      </c>
      <c r="Z919" s="1">
        <v>1539.6606408094435</v>
      </c>
    </row>
    <row r="920" spans="1:26" x14ac:dyDescent="0.3">
      <c r="A920" t="s">
        <v>65</v>
      </c>
      <c r="B920">
        <v>23047</v>
      </c>
      <c r="C920" s="1" t="str">
        <f>VLOOKUP($B920,'NIS NAAM GEMEENTE'!$A$2:$B$319, 2, FALSE)</f>
        <v>Machelen</v>
      </c>
      <c r="D920" s="1">
        <v>1788</v>
      </c>
      <c r="E920" s="1">
        <v>1788</v>
      </c>
      <c r="F920" s="1">
        <v>1788</v>
      </c>
      <c r="G920" s="1">
        <v>1788</v>
      </c>
      <c r="H920" s="1">
        <v>1788</v>
      </c>
      <c r="I920" s="1">
        <v>1788</v>
      </c>
      <c r="J920" s="1">
        <v>1788</v>
      </c>
      <c r="K920" s="1">
        <v>1788</v>
      </c>
      <c r="L920" s="1">
        <v>1788</v>
      </c>
      <c r="M920" s="1">
        <v>1788</v>
      </c>
      <c r="N920" s="1">
        <v>1788</v>
      </c>
      <c r="O920" s="1">
        <v>1788</v>
      </c>
      <c r="P920" s="1">
        <v>1788</v>
      </c>
      <c r="Q920" s="1">
        <v>1788</v>
      </c>
      <c r="R920" s="1">
        <v>1788</v>
      </c>
      <c r="S920" s="1">
        <v>1788</v>
      </c>
      <c r="T920" s="1">
        <v>1788</v>
      </c>
      <c r="U920" s="1">
        <v>1788</v>
      </c>
      <c r="V920" s="1">
        <v>1788</v>
      </c>
      <c r="W920" s="1">
        <v>1788</v>
      </c>
      <c r="X920" s="1">
        <v>1788</v>
      </c>
      <c r="Y920" s="1">
        <v>1788</v>
      </c>
      <c r="Z920" s="1">
        <v>1788</v>
      </c>
    </row>
    <row r="921" spans="1:26" x14ac:dyDescent="0.3">
      <c r="A921" t="s">
        <v>66</v>
      </c>
      <c r="B921">
        <v>23047</v>
      </c>
      <c r="C921" s="1" t="str">
        <f>VLOOKUP($B921,'NIS NAAM GEMEENTE'!$A$2:$B$319, 2, FALSE)</f>
        <v>Machelen</v>
      </c>
      <c r="D921" s="1">
        <v>1519.8</v>
      </c>
      <c r="E921" s="1">
        <v>1519.8</v>
      </c>
      <c r="F921" s="1">
        <v>1519.8</v>
      </c>
      <c r="G921" s="1">
        <v>1519.8</v>
      </c>
      <c r="H921" s="1">
        <v>1519.8</v>
      </c>
      <c r="I921" s="1">
        <v>1519.8</v>
      </c>
      <c r="J921" s="1">
        <v>1519.8</v>
      </c>
      <c r="K921" s="1">
        <v>1519.8</v>
      </c>
      <c r="L921" s="1">
        <v>1519.8</v>
      </c>
      <c r="M921" s="1">
        <v>1519.8</v>
      </c>
      <c r="N921" s="1">
        <v>1519.8</v>
      </c>
      <c r="O921" s="1">
        <v>1519.8</v>
      </c>
      <c r="P921" s="1">
        <v>1519.8</v>
      </c>
      <c r="Q921" s="1">
        <v>1519.8</v>
      </c>
      <c r="R921" s="1">
        <v>1519.8</v>
      </c>
      <c r="S921" s="1">
        <v>1519.8</v>
      </c>
      <c r="T921" s="1">
        <v>1519.8</v>
      </c>
      <c r="U921" s="1">
        <v>1519.8</v>
      </c>
      <c r="V921" s="1">
        <v>1519.8</v>
      </c>
      <c r="W921" s="1">
        <v>1519.8</v>
      </c>
      <c r="X921" s="1">
        <v>1519.8</v>
      </c>
      <c r="Y921" s="1">
        <v>1519.8</v>
      </c>
      <c r="Z921" s="1">
        <v>1519.8</v>
      </c>
    </row>
    <row r="922" spans="1:26" x14ac:dyDescent="0.3">
      <c r="A922" t="s">
        <v>62</v>
      </c>
      <c r="B922" s="1">
        <v>43010</v>
      </c>
      <c r="C922" s="1" t="str">
        <f>VLOOKUP($B922,'NIS NAAM GEMEENTE'!$A$2:$B$319, 2, FALSE)</f>
        <v>Maldegem</v>
      </c>
      <c r="D922" s="1">
        <v>896.17</v>
      </c>
      <c r="E922" s="1">
        <v>920.66</v>
      </c>
      <c r="F922" s="1">
        <v>995.96</v>
      </c>
      <c r="G922" s="1">
        <v>951.68</v>
      </c>
      <c r="H922" s="1">
        <v>983.28</v>
      </c>
      <c r="I922" s="1">
        <v>916.3</v>
      </c>
      <c r="J922" s="1">
        <v>858.06</v>
      </c>
      <c r="K922" s="1">
        <v>860.36</v>
      </c>
      <c r="L922" s="1">
        <v>864.9</v>
      </c>
      <c r="M922" s="1">
        <v>859.22</v>
      </c>
      <c r="N922" s="1">
        <v>831.3</v>
      </c>
      <c r="O922" s="1">
        <v>812.76957055214723</v>
      </c>
      <c r="P922" s="1">
        <v>793.79006134969325</v>
      </c>
      <c r="Q922" s="1">
        <v>781.50920245398777</v>
      </c>
      <c r="R922" s="1">
        <v>781.50920245398777</v>
      </c>
      <c r="S922" s="1">
        <v>760.29680981595095</v>
      </c>
      <c r="T922" s="1">
        <v>749.13239263803678</v>
      </c>
      <c r="U922" s="1">
        <v>746.89950920245394</v>
      </c>
      <c r="V922" s="1">
        <v>727.92</v>
      </c>
      <c r="W922" s="1">
        <v>727.92</v>
      </c>
      <c r="X922" s="1">
        <v>740.20085889570555</v>
      </c>
      <c r="Y922" s="1">
        <v>744.66662576687122</v>
      </c>
      <c r="Z922" s="1">
        <v>754.71460122699386</v>
      </c>
    </row>
    <row r="923" spans="1:26" x14ac:dyDescent="0.3">
      <c r="A923" t="s">
        <v>63</v>
      </c>
      <c r="B923" s="1">
        <v>43010</v>
      </c>
      <c r="C923" s="1" t="str">
        <f>VLOOKUP($B923,'NIS NAAM GEMEENTE'!$A$2:$B$319, 2, FALSE)</f>
        <v>Maldegem</v>
      </c>
      <c r="D923" s="1">
        <v>1279</v>
      </c>
      <c r="E923" s="1">
        <v>1259</v>
      </c>
      <c r="F923" s="1">
        <v>1237</v>
      </c>
      <c r="G923" s="1">
        <v>1251</v>
      </c>
      <c r="H923" s="1">
        <v>1273</v>
      </c>
      <c r="I923" s="1">
        <v>1286</v>
      </c>
      <c r="J923" s="1">
        <v>1327</v>
      </c>
      <c r="K923" s="1">
        <v>1305</v>
      </c>
      <c r="L923" s="1">
        <v>1340</v>
      </c>
      <c r="M923" s="1">
        <v>1296</v>
      </c>
      <c r="N923" s="1">
        <v>1313</v>
      </c>
      <c r="O923" s="1">
        <v>1308</v>
      </c>
      <c r="P923" s="1">
        <v>1296</v>
      </c>
      <c r="Q923" s="1">
        <v>1284</v>
      </c>
      <c r="R923" s="1">
        <v>1249</v>
      </c>
      <c r="S923" s="1">
        <v>1267</v>
      </c>
      <c r="T923" s="1">
        <v>1254</v>
      </c>
      <c r="U923" s="1">
        <v>1215</v>
      </c>
      <c r="V923" s="1">
        <v>1197</v>
      </c>
      <c r="W923" s="1">
        <v>1188</v>
      </c>
      <c r="X923" s="1">
        <v>1173</v>
      </c>
      <c r="Y923" s="1">
        <v>1149</v>
      </c>
      <c r="Z923">
        <v>1134</v>
      </c>
    </row>
    <row r="924" spans="1:26" x14ac:dyDescent="0.3">
      <c r="A924" t="s">
        <v>64</v>
      </c>
      <c r="B924" s="1">
        <v>43010</v>
      </c>
      <c r="C924" s="1" t="str">
        <f>VLOOKUP($B924,'NIS NAAM GEMEENTE'!$A$2:$B$319, 2, FALSE)</f>
        <v>Maldegem</v>
      </c>
      <c r="D924" s="1">
        <v>2175.17</v>
      </c>
      <c r="E924" s="1">
        <v>2179.66</v>
      </c>
      <c r="F924" s="1">
        <v>2232.96</v>
      </c>
      <c r="G924" s="1">
        <v>2202.6799999999998</v>
      </c>
      <c r="H924" s="1">
        <v>2256.2799999999997</v>
      </c>
      <c r="I924" s="1">
        <v>2202.3000000000002</v>
      </c>
      <c r="J924" s="1">
        <v>2185.06</v>
      </c>
      <c r="K924" s="1">
        <v>2165.36</v>
      </c>
      <c r="L924" s="1">
        <v>2204.9</v>
      </c>
      <c r="M924" s="1">
        <v>2155.2200000000003</v>
      </c>
      <c r="N924" s="1">
        <v>2144.3000000000002</v>
      </c>
      <c r="O924" s="1">
        <v>2120.7695705521473</v>
      </c>
      <c r="P924" s="1">
        <v>2089.7900613496931</v>
      </c>
      <c r="Q924" s="1">
        <v>2065.5092024539877</v>
      </c>
      <c r="R924" s="1">
        <v>2030.5092024539877</v>
      </c>
      <c r="S924" s="1">
        <v>2027.2968098159508</v>
      </c>
      <c r="T924" s="1">
        <v>2003.1323926380369</v>
      </c>
      <c r="U924" s="1">
        <v>1961.8995092024538</v>
      </c>
      <c r="V924" s="1">
        <v>1924.92</v>
      </c>
      <c r="W924" s="1">
        <v>1915.92</v>
      </c>
      <c r="X924" s="1">
        <v>1913.2008588957056</v>
      </c>
      <c r="Y924" s="1">
        <v>1893.6666257668712</v>
      </c>
      <c r="Z924" s="1">
        <v>1888.7146012269939</v>
      </c>
    </row>
    <row r="925" spans="1:26" x14ac:dyDescent="0.3">
      <c r="A925" t="s">
        <v>65</v>
      </c>
      <c r="B925">
        <v>43010</v>
      </c>
      <c r="C925" s="1" t="str">
        <f>VLOOKUP($B925,'NIS NAAM GEMEENTE'!$A$2:$B$319, 2, FALSE)</f>
        <v>Maldegem</v>
      </c>
      <c r="D925" s="1">
        <v>2757.5999999999995</v>
      </c>
      <c r="E925" s="1">
        <v>2757.5999999999995</v>
      </c>
      <c r="F925" s="1">
        <v>2757.5999999999995</v>
      </c>
      <c r="G925" s="1">
        <v>2757.5999999999995</v>
      </c>
      <c r="H925" s="1">
        <v>2757.5999999999995</v>
      </c>
      <c r="I925" s="1">
        <v>2757.5999999999995</v>
      </c>
      <c r="J925" s="1">
        <v>2757.5999999999995</v>
      </c>
      <c r="K925" s="1">
        <v>2757.5999999999995</v>
      </c>
      <c r="L925" s="1">
        <v>2757.5999999999995</v>
      </c>
      <c r="M925" s="1">
        <v>2757.5999999999995</v>
      </c>
      <c r="N925" s="1">
        <v>2757.5999999999995</v>
      </c>
      <c r="O925" s="1">
        <v>2757.5999999999995</v>
      </c>
      <c r="P925" s="1">
        <v>2757.5999999999995</v>
      </c>
      <c r="Q925" s="1">
        <v>2757.5999999999995</v>
      </c>
      <c r="R925" s="1">
        <v>2757.5999999999995</v>
      </c>
      <c r="S925" s="1">
        <v>2757.5999999999995</v>
      </c>
      <c r="T925" s="1">
        <v>2757.5999999999995</v>
      </c>
      <c r="U925" s="1">
        <v>2757.5999999999995</v>
      </c>
      <c r="V925" s="1">
        <v>2757.5999999999995</v>
      </c>
      <c r="W925" s="1">
        <v>2757.5999999999995</v>
      </c>
      <c r="X925" s="1">
        <v>2757.5999999999995</v>
      </c>
      <c r="Y925" s="1">
        <v>2757.6</v>
      </c>
      <c r="Z925" s="1">
        <v>2757.6</v>
      </c>
    </row>
    <row r="926" spans="1:26" x14ac:dyDescent="0.3">
      <c r="A926" t="s">
        <v>66</v>
      </c>
      <c r="B926">
        <v>43010</v>
      </c>
      <c r="C926" s="1" t="str">
        <f>VLOOKUP($B926,'NIS NAAM GEMEENTE'!$A$2:$B$319, 2, FALSE)</f>
        <v>Maldegem</v>
      </c>
      <c r="D926" s="1">
        <v>2343.96</v>
      </c>
      <c r="E926" s="1">
        <v>2343.96</v>
      </c>
      <c r="F926" s="1">
        <v>2343.96</v>
      </c>
      <c r="G926" s="1">
        <v>2343.96</v>
      </c>
      <c r="H926" s="1">
        <v>2343.96</v>
      </c>
      <c r="I926" s="1">
        <v>2343.96</v>
      </c>
      <c r="J926" s="1">
        <v>2343.96</v>
      </c>
      <c r="K926" s="1">
        <v>2343.96</v>
      </c>
      <c r="L926" s="1">
        <v>2343.96</v>
      </c>
      <c r="M926" s="1">
        <v>2343.96</v>
      </c>
      <c r="N926" s="1">
        <v>2343.96</v>
      </c>
      <c r="O926" s="1">
        <v>2343.96</v>
      </c>
      <c r="P926" s="1">
        <v>2343.96</v>
      </c>
      <c r="Q926" s="1">
        <v>2343.96</v>
      </c>
      <c r="R926" s="1">
        <v>2343.96</v>
      </c>
      <c r="S926" s="1">
        <v>2343.96</v>
      </c>
      <c r="T926" s="1">
        <v>2343.96</v>
      </c>
      <c r="U926" s="1">
        <v>2343.96</v>
      </c>
      <c r="V926" s="1">
        <v>2343.96</v>
      </c>
      <c r="W926" s="1">
        <v>2343.96</v>
      </c>
      <c r="X926" s="1">
        <v>2343.96</v>
      </c>
      <c r="Y926" s="1">
        <v>2343.96</v>
      </c>
      <c r="Z926" s="1">
        <v>2343.96</v>
      </c>
    </row>
    <row r="927" spans="1:26" x14ac:dyDescent="0.3">
      <c r="A927" t="s">
        <v>62</v>
      </c>
      <c r="B927" s="1">
        <v>11057</v>
      </c>
      <c r="C927" s="1" t="str">
        <f>VLOOKUP($B927,'NIS NAAM GEMEENTE'!$A$2:$B$319, 2, FALSE)</f>
        <v>Malle</v>
      </c>
      <c r="D927" s="1">
        <v>663.73</v>
      </c>
      <c r="E927" s="1">
        <v>657.35</v>
      </c>
      <c r="F927" s="1">
        <v>665.35</v>
      </c>
      <c r="G927" s="1">
        <v>641.24</v>
      </c>
      <c r="H927" s="1">
        <v>664.62</v>
      </c>
      <c r="I927" s="1">
        <v>605.91</v>
      </c>
      <c r="J927" s="1">
        <v>654.65</v>
      </c>
      <c r="K927" s="1">
        <v>645.08000000000004</v>
      </c>
      <c r="L927" s="1">
        <v>626.24</v>
      </c>
      <c r="M927" s="1">
        <v>629.24</v>
      </c>
      <c r="N927" s="1">
        <v>618.04999999999995</v>
      </c>
      <c r="O927" s="1">
        <v>612.7818518518518</v>
      </c>
      <c r="P927" s="1">
        <v>610.53311111111111</v>
      </c>
      <c r="Q927" s="1">
        <v>606.03562962962963</v>
      </c>
      <c r="R927" s="1">
        <v>607.16</v>
      </c>
      <c r="S927" s="1">
        <v>592.54318518518517</v>
      </c>
      <c r="T927" s="1">
        <v>590.29444444444448</v>
      </c>
      <c r="U927" s="1">
        <v>595.91629629629631</v>
      </c>
      <c r="V927" s="1">
        <v>607.16</v>
      </c>
      <c r="W927" s="1">
        <v>607.16</v>
      </c>
      <c r="X927" s="1">
        <v>613.90622222222225</v>
      </c>
      <c r="Y927" s="1">
        <v>616.15496296296294</v>
      </c>
      <c r="Z927" s="1">
        <v>615.0305925925926</v>
      </c>
    </row>
    <row r="928" spans="1:26" x14ac:dyDescent="0.3">
      <c r="A928" t="s">
        <v>63</v>
      </c>
      <c r="B928" s="1">
        <v>11057</v>
      </c>
      <c r="C928" s="1" t="str">
        <f>VLOOKUP($B928,'NIS NAAM GEMEENTE'!$A$2:$B$319, 2, FALSE)</f>
        <v>Malle</v>
      </c>
      <c r="D928" s="1">
        <v>1086</v>
      </c>
      <c r="E928" s="1">
        <v>1074</v>
      </c>
      <c r="F928" s="1">
        <v>1080</v>
      </c>
      <c r="G928" s="1">
        <v>1099</v>
      </c>
      <c r="H928" s="1">
        <v>1105</v>
      </c>
      <c r="I928" s="1">
        <v>1124</v>
      </c>
      <c r="J928" s="1">
        <v>1127</v>
      </c>
      <c r="K928" s="1">
        <v>1113</v>
      </c>
      <c r="L928" s="1">
        <v>1103</v>
      </c>
      <c r="M928" s="1">
        <v>1096</v>
      </c>
      <c r="N928" s="1">
        <v>1068</v>
      </c>
      <c r="O928" s="1">
        <v>1030</v>
      </c>
      <c r="P928" s="1">
        <v>993</v>
      </c>
      <c r="Q928" s="1">
        <v>972</v>
      </c>
      <c r="R928" s="1">
        <v>943</v>
      </c>
      <c r="S928" s="1">
        <v>943</v>
      </c>
      <c r="T928" s="1">
        <v>931</v>
      </c>
      <c r="U928" s="1">
        <v>911</v>
      </c>
      <c r="V928" s="1">
        <v>901</v>
      </c>
      <c r="W928" s="1">
        <v>896</v>
      </c>
      <c r="X928" s="1">
        <v>902</v>
      </c>
      <c r="Y928" s="1">
        <v>892</v>
      </c>
      <c r="Z928">
        <v>898</v>
      </c>
    </row>
    <row r="929" spans="1:26" x14ac:dyDescent="0.3">
      <c r="A929" t="s">
        <v>64</v>
      </c>
      <c r="B929" s="1">
        <v>11057</v>
      </c>
      <c r="C929" s="1" t="str">
        <f>VLOOKUP($B929,'NIS NAAM GEMEENTE'!$A$2:$B$319, 2, FALSE)</f>
        <v>Malle</v>
      </c>
      <c r="D929" s="1">
        <v>1749.73</v>
      </c>
      <c r="E929" s="1">
        <v>1731.35</v>
      </c>
      <c r="F929" s="1">
        <v>1745.35</v>
      </c>
      <c r="G929" s="1">
        <v>1740.24</v>
      </c>
      <c r="H929" s="1">
        <v>1769.62</v>
      </c>
      <c r="I929" s="1">
        <v>1729.9099999999999</v>
      </c>
      <c r="J929" s="1">
        <v>1781.65</v>
      </c>
      <c r="K929" s="1">
        <v>1758.08</v>
      </c>
      <c r="L929" s="1">
        <v>1729.24</v>
      </c>
      <c r="M929" s="1">
        <v>1725.24</v>
      </c>
      <c r="N929" s="1">
        <v>1686.05</v>
      </c>
      <c r="O929" s="1">
        <v>1642.7818518518518</v>
      </c>
      <c r="P929" s="1">
        <v>1603.5331111111111</v>
      </c>
      <c r="Q929" s="1">
        <v>1578.0356296296295</v>
      </c>
      <c r="R929" s="1">
        <v>1550.1599999999999</v>
      </c>
      <c r="S929" s="1">
        <v>1535.5431851851852</v>
      </c>
      <c r="T929" s="1">
        <v>1521.2944444444445</v>
      </c>
      <c r="U929" s="1">
        <v>1506.9162962962964</v>
      </c>
      <c r="V929" s="1">
        <v>1508.1599999999999</v>
      </c>
      <c r="W929" s="1">
        <v>1503.1599999999999</v>
      </c>
      <c r="X929" s="1">
        <v>1515.9062222222224</v>
      </c>
      <c r="Y929" s="1">
        <v>1508.1549629629631</v>
      </c>
      <c r="Z929" s="1">
        <v>1513.0305925925927</v>
      </c>
    </row>
    <row r="930" spans="1:26" x14ac:dyDescent="0.3">
      <c r="A930" t="s">
        <v>65</v>
      </c>
      <c r="B930">
        <v>11057</v>
      </c>
      <c r="C930" s="1" t="str">
        <f>VLOOKUP($B930,'NIS NAAM GEMEENTE'!$A$2:$B$319, 2, FALSE)</f>
        <v>Malle</v>
      </c>
      <c r="D930" s="1">
        <v>2138</v>
      </c>
      <c r="E930" s="1">
        <v>2138</v>
      </c>
      <c r="F930" s="1">
        <v>2138</v>
      </c>
      <c r="G930" s="1">
        <v>2138</v>
      </c>
      <c r="H930" s="1">
        <v>2138</v>
      </c>
      <c r="I930" s="1">
        <v>2138</v>
      </c>
      <c r="J930" s="1">
        <v>2138</v>
      </c>
      <c r="K930" s="1">
        <v>2138</v>
      </c>
      <c r="L930" s="1">
        <v>2138</v>
      </c>
      <c r="M930" s="1">
        <v>2138</v>
      </c>
      <c r="N930" s="1">
        <v>2138</v>
      </c>
      <c r="O930" s="1">
        <v>2138</v>
      </c>
      <c r="P930" s="1">
        <v>2138</v>
      </c>
      <c r="Q930" s="1">
        <v>2138</v>
      </c>
      <c r="R930" s="1">
        <v>2138</v>
      </c>
      <c r="S930" s="1">
        <v>2138</v>
      </c>
      <c r="T930" s="1">
        <v>2138</v>
      </c>
      <c r="U930" s="1">
        <v>2138</v>
      </c>
      <c r="V930" s="1">
        <v>2138</v>
      </c>
      <c r="W930" s="1">
        <v>2138</v>
      </c>
      <c r="X930" s="1">
        <v>2138</v>
      </c>
      <c r="Y930" s="1">
        <v>2138</v>
      </c>
      <c r="Z930" s="1">
        <v>2138</v>
      </c>
    </row>
    <row r="931" spans="1:26" x14ac:dyDescent="0.3">
      <c r="A931" t="s">
        <v>66</v>
      </c>
      <c r="B931">
        <v>11057</v>
      </c>
      <c r="C931" s="1" t="str">
        <f>VLOOKUP($B931,'NIS NAAM GEMEENTE'!$A$2:$B$319, 2, FALSE)</f>
        <v>Malle</v>
      </c>
      <c r="D931" s="1">
        <v>1817.2999999999997</v>
      </c>
      <c r="E931" s="1">
        <v>1817.2999999999997</v>
      </c>
      <c r="F931" s="1">
        <v>1817.2999999999997</v>
      </c>
      <c r="G931" s="1">
        <v>1817.2999999999997</v>
      </c>
      <c r="H931" s="1">
        <v>1817.2999999999997</v>
      </c>
      <c r="I931" s="1">
        <v>1817.2999999999997</v>
      </c>
      <c r="J931" s="1">
        <v>1817.2999999999997</v>
      </c>
      <c r="K931" s="1">
        <v>1817.2999999999997</v>
      </c>
      <c r="L931" s="1">
        <v>1817.2999999999997</v>
      </c>
      <c r="M931" s="1">
        <v>1817.2999999999997</v>
      </c>
      <c r="N931" s="1">
        <v>1817.2999999999997</v>
      </c>
      <c r="O931" s="1">
        <v>1817.2999999999997</v>
      </c>
      <c r="P931" s="1">
        <v>1817.2999999999997</v>
      </c>
      <c r="Q931" s="1">
        <v>1817.2999999999997</v>
      </c>
      <c r="R931" s="1">
        <v>1817.2999999999997</v>
      </c>
      <c r="S931" s="1">
        <v>1817.2999999999997</v>
      </c>
      <c r="T931" s="1">
        <v>1817.2999999999997</v>
      </c>
      <c r="U931" s="1">
        <v>1817.2999999999997</v>
      </c>
      <c r="V931" s="1">
        <v>1817.2999999999997</v>
      </c>
      <c r="W931" s="1">
        <v>1817.2999999999997</v>
      </c>
      <c r="X931" s="1">
        <v>1817.2999999999997</v>
      </c>
      <c r="Y931" s="1">
        <v>1817.2999999999997</v>
      </c>
      <c r="Z931" s="1">
        <v>1817.2999999999997</v>
      </c>
    </row>
    <row r="932" spans="1:26" x14ac:dyDescent="0.3">
      <c r="A932" t="s">
        <v>62</v>
      </c>
      <c r="B932" s="1">
        <v>12025</v>
      </c>
      <c r="C932" s="1" t="str">
        <f>VLOOKUP($B932,'NIS NAAM GEMEENTE'!$A$2:$B$319, 2, FALSE)</f>
        <v>Mechelen</v>
      </c>
      <c r="D932" s="1">
        <v>3794.21</v>
      </c>
      <c r="E932" s="1">
        <v>4033.98</v>
      </c>
      <c r="F932" s="1">
        <v>4154.46</v>
      </c>
      <c r="G932" s="1">
        <v>4319.63</v>
      </c>
      <c r="H932" s="1">
        <v>4352.1400000000003</v>
      </c>
      <c r="I932" s="1">
        <v>4345.93</v>
      </c>
      <c r="J932" s="1">
        <v>4330.3500000000004</v>
      </c>
      <c r="K932" s="1">
        <v>4341.1899999999996</v>
      </c>
      <c r="L932" s="1">
        <v>4317.54</v>
      </c>
      <c r="M932" s="1">
        <v>4252.95</v>
      </c>
      <c r="N932" s="1">
        <v>4122.74</v>
      </c>
      <c r="O932" s="1">
        <v>4060.9941009463723</v>
      </c>
      <c r="P932" s="1">
        <v>3977.3427530828794</v>
      </c>
      <c r="Q932" s="1">
        <v>3871.3843791224549</v>
      </c>
      <c r="R932" s="1">
        <v>3908.1909721823918</v>
      </c>
      <c r="S932" s="1">
        <v>3885.8839460854601</v>
      </c>
      <c r="T932" s="1">
        <v>3931.6133495841696</v>
      </c>
      <c r="U932" s="1">
        <v>3920.4598365357042</v>
      </c>
      <c r="V932" s="1">
        <v>3889.23</v>
      </c>
      <c r="W932" s="1">
        <v>3881.4225408660741</v>
      </c>
      <c r="X932" s="1">
        <v>3864.6922712933756</v>
      </c>
      <c r="Y932" s="1">
        <v>3847.9620017206767</v>
      </c>
      <c r="Z932" s="1">
        <v>3831.2317321479782</v>
      </c>
    </row>
    <row r="933" spans="1:26" x14ac:dyDescent="0.3">
      <c r="A933" t="s">
        <v>63</v>
      </c>
      <c r="B933" s="1">
        <v>12025</v>
      </c>
      <c r="C933" s="1" t="str">
        <f>VLOOKUP($B933,'NIS NAAM GEMEENTE'!$A$2:$B$319, 2, FALSE)</f>
        <v>Mechelen</v>
      </c>
      <c r="D933" s="1">
        <v>5050</v>
      </c>
      <c r="E933" s="1">
        <v>5139</v>
      </c>
      <c r="F933" s="1">
        <v>5227</v>
      </c>
      <c r="G933" s="1">
        <v>5287</v>
      </c>
      <c r="H933" s="1">
        <v>5401</v>
      </c>
      <c r="I933" s="1">
        <v>5607</v>
      </c>
      <c r="J933" s="1">
        <v>5899</v>
      </c>
      <c r="K933" s="1">
        <v>6101</v>
      </c>
      <c r="L933" s="1">
        <v>6249</v>
      </c>
      <c r="M933" s="1">
        <v>6426</v>
      </c>
      <c r="N933" s="1">
        <v>6455</v>
      </c>
      <c r="O933" s="1">
        <v>6415</v>
      </c>
      <c r="P933" s="1">
        <v>6364</v>
      </c>
      <c r="Q933" s="1">
        <v>6310</v>
      </c>
      <c r="R933" s="1">
        <v>6190</v>
      </c>
      <c r="S933" s="1">
        <v>6103</v>
      </c>
      <c r="T933" s="1">
        <v>5995</v>
      </c>
      <c r="U933" s="1">
        <v>5941</v>
      </c>
      <c r="V933" s="1">
        <v>5934</v>
      </c>
      <c r="W933" s="1">
        <v>5863</v>
      </c>
      <c r="X933" s="1">
        <v>5862</v>
      </c>
      <c r="Y933" s="1">
        <v>5838</v>
      </c>
      <c r="Z933">
        <v>5868</v>
      </c>
    </row>
    <row r="934" spans="1:26" x14ac:dyDescent="0.3">
      <c r="A934" t="s">
        <v>64</v>
      </c>
      <c r="B934" s="1">
        <v>12025</v>
      </c>
      <c r="C934" s="1" t="str">
        <f>VLOOKUP($B934,'NIS NAAM GEMEENTE'!$A$2:$B$319, 2, FALSE)</f>
        <v>Mechelen</v>
      </c>
      <c r="D934" s="1">
        <v>8844.2099999999991</v>
      </c>
      <c r="E934" s="1">
        <v>9172.98</v>
      </c>
      <c r="F934" s="1">
        <v>9381.4599999999991</v>
      </c>
      <c r="G934" s="1">
        <v>9606.630000000001</v>
      </c>
      <c r="H934" s="1">
        <v>9753.14</v>
      </c>
      <c r="I934" s="1">
        <v>9952.93</v>
      </c>
      <c r="J934" s="1">
        <v>10229.35</v>
      </c>
      <c r="K934" s="1">
        <v>10442.189999999999</v>
      </c>
      <c r="L934" s="1">
        <v>10566.54</v>
      </c>
      <c r="M934" s="1">
        <v>10678.95</v>
      </c>
      <c r="N934" s="1">
        <v>10577.74</v>
      </c>
      <c r="O934" s="1">
        <v>10475.994100946373</v>
      </c>
      <c r="P934" s="1">
        <v>10341.342753082879</v>
      </c>
      <c r="Q934" s="1">
        <v>10181.384379122455</v>
      </c>
      <c r="R934" s="1">
        <v>10098.190972182392</v>
      </c>
      <c r="S934" s="1">
        <v>9988.8839460854597</v>
      </c>
      <c r="T934" s="1">
        <v>9926.6133495841696</v>
      </c>
      <c r="U934" s="1">
        <v>9861.4598365357051</v>
      </c>
      <c r="V934" s="1">
        <v>9823.23</v>
      </c>
      <c r="W934" s="1">
        <v>9744.422540866075</v>
      </c>
      <c r="X934" s="1">
        <v>9726.6922712933756</v>
      </c>
      <c r="Y934" s="1">
        <v>9685.9620017206762</v>
      </c>
      <c r="Z934" s="1">
        <v>9699.2317321479786</v>
      </c>
    </row>
    <row r="935" spans="1:26" x14ac:dyDescent="0.3">
      <c r="A935" t="s">
        <v>65</v>
      </c>
      <c r="B935">
        <v>12025</v>
      </c>
      <c r="C935" s="1" t="str">
        <f>VLOOKUP($B935,'NIS NAAM GEMEENTE'!$A$2:$B$319, 2, FALSE)</f>
        <v>Mechelen</v>
      </c>
      <c r="D935" s="1">
        <v>11001</v>
      </c>
      <c r="E935" s="1">
        <v>11001</v>
      </c>
      <c r="F935" s="1">
        <v>11001</v>
      </c>
      <c r="G935" s="1">
        <v>11001</v>
      </c>
      <c r="H935" s="1">
        <v>11001</v>
      </c>
      <c r="I935" s="1">
        <v>11001</v>
      </c>
      <c r="J935" s="1">
        <v>11001</v>
      </c>
      <c r="K935" s="1">
        <v>11001</v>
      </c>
      <c r="L935" s="1">
        <v>11001</v>
      </c>
      <c r="M935" s="1">
        <v>11001</v>
      </c>
      <c r="N935" s="1">
        <v>11001</v>
      </c>
      <c r="O935" s="1">
        <v>11001</v>
      </c>
      <c r="P935" s="1">
        <v>11001</v>
      </c>
      <c r="Q935" s="1">
        <v>11001</v>
      </c>
      <c r="R935" s="1">
        <v>11001</v>
      </c>
      <c r="S935" s="1">
        <v>11001</v>
      </c>
      <c r="T935" s="1">
        <v>11001</v>
      </c>
      <c r="U935" s="1">
        <v>11001</v>
      </c>
      <c r="V935" s="1">
        <v>11001</v>
      </c>
      <c r="W935" s="1">
        <v>11001</v>
      </c>
      <c r="X935" s="1">
        <v>11001</v>
      </c>
      <c r="Y935" s="1">
        <v>11001</v>
      </c>
      <c r="Z935" s="1">
        <v>11001</v>
      </c>
    </row>
    <row r="936" spans="1:26" x14ac:dyDescent="0.3">
      <c r="A936" t="s">
        <v>66</v>
      </c>
      <c r="B936">
        <v>12025</v>
      </c>
      <c r="C936" s="1" t="str">
        <f>VLOOKUP($B936,'NIS NAAM GEMEENTE'!$A$2:$B$319, 2, FALSE)</f>
        <v>Mechelen</v>
      </c>
      <c r="D936" s="1">
        <v>9350.8499999999985</v>
      </c>
      <c r="E936" s="1">
        <v>9350.8499999999985</v>
      </c>
      <c r="F936" s="1">
        <v>9350.8499999999985</v>
      </c>
      <c r="G936" s="1">
        <v>9350.8499999999985</v>
      </c>
      <c r="H936" s="1">
        <v>9350.8499999999985</v>
      </c>
      <c r="I936" s="1">
        <v>9350.8499999999985</v>
      </c>
      <c r="J936" s="1">
        <v>9350.8499999999985</v>
      </c>
      <c r="K936" s="1">
        <v>9350.8499999999985</v>
      </c>
      <c r="L936" s="1">
        <v>9350.8499999999985</v>
      </c>
      <c r="M936" s="1">
        <v>9350.8499999999985</v>
      </c>
      <c r="N936" s="1">
        <v>9350.8499999999985</v>
      </c>
      <c r="O936" s="1">
        <v>9350.8499999999985</v>
      </c>
      <c r="P936" s="1">
        <v>9350.8499999999985</v>
      </c>
      <c r="Q936" s="1">
        <v>9350.8499999999985</v>
      </c>
      <c r="R936" s="1">
        <v>9350.8499999999985</v>
      </c>
      <c r="S936" s="1">
        <v>9350.8499999999985</v>
      </c>
      <c r="T936" s="1">
        <v>9350.8499999999985</v>
      </c>
      <c r="U936" s="1">
        <v>9350.8499999999985</v>
      </c>
      <c r="V936" s="1">
        <v>9350.8499999999985</v>
      </c>
      <c r="W936" s="1">
        <v>9350.8499999999985</v>
      </c>
      <c r="X936" s="1">
        <v>9350.8499999999985</v>
      </c>
      <c r="Y936" s="1">
        <v>9350.8499999999985</v>
      </c>
      <c r="Z936" s="1">
        <v>9350.8499999999985</v>
      </c>
    </row>
    <row r="937" spans="1:26" x14ac:dyDescent="0.3">
      <c r="A937" t="s">
        <v>62</v>
      </c>
      <c r="B937" s="1">
        <v>13021</v>
      </c>
      <c r="C937" s="1" t="str">
        <f>VLOOKUP($B937,'NIS NAAM GEMEENTE'!$A$2:$B$319, 2, FALSE)</f>
        <v>Meerhout</v>
      </c>
      <c r="D937" s="1">
        <v>396.07</v>
      </c>
      <c r="E937" s="1">
        <v>428.56</v>
      </c>
      <c r="F937" s="1">
        <v>411.23</v>
      </c>
      <c r="G937" s="1">
        <v>437.75</v>
      </c>
      <c r="H937" s="1">
        <v>467.83</v>
      </c>
      <c r="I937" s="1">
        <v>445.72</v>
      </c>
      <c r="J937" s="1">
        <v>443.99</v>
      </c>
      <c r="K937" s="1">
        <v>455.67</v>
      </c>
      <c r="L937" s="1">
        <v>402.85</v>
      </c>
      <c r="M937" s="1">
        <v>423.72</v>
      </c>
      <c r="N937" s="1">
        <v>400.88</v>
      </c>
      <c r="O937" s="1">
        <v>365.3169934640523</v>
      </c>
      <c r="P937" s="1">
        <v>351.8283660130719</v>
      </c>
      <c r="Q937" s="1">
        <v>339.46379084967322</v>
      </c>
      <c r="R937" s="1">
        <v>334.9675816993464</v>
      </c>
      <c r="S937" s="1">
        <v>333.84352941176473</v>
      </c>
      <c r="T937" s="1">
        <v>341.7118954248366</v>
      </c>
      <c r="U937" s="1">
        <v>345.0840522875817</v>
      </c>
      <c r="V937" s="1">
        <v>343.96</v>
      </c>
      <c r="W937" s="1">
        <v>347.33215686274508</v>
      </c>
      <c r="X937" s="1">
        <v>349.58026143790852</v>
      </c>
      <c r="Y937" s="1">
        <v>342.83594771241832</v>
      </c>
      <c r="Z937" s="1">
        <v>340.58784313725494</v>
      </c>
    </row>
    <row r="938" spans="1:26" x14ac:dyDescent="0.3">
      <c r="A938" t="s">
        <v>63</v>
      </c>
      <c r="B938" s="1">
        <v>13021</v>
      </c>
      <c r="C938" s="1" t="str">
        <f>VLOOKUP($B938,'NIS NAAM GEMEENTE'!$A$2:$B$319, 2, FALSE)</f>
        <v>Meerhout</v>
      </c>
      <c r="D938" s="1">
        <v>478</v>
      </c>
      <c r="E938" s="1">
        <v>488</v>
      </c>
      <c r="F938" s="1">
        <v>496</v>
      </c>
      <c r="G938" s="1">
        <v>528</v>
      </c>
      <c r="H938" s="1">
        <v>523</v>
      </c>
      <c r="I938" s="1">
        <v>562</v>
      </c>
      <c r="J938" s="1">
        <v>578</v>
      </c>
      <c r="K938" s="1">
        <v>621</v>
      </c>
      <c r="L938" s="1">
        <v>641</v>
      </c>
      <c r="M938" s="1">
        <v>632</v>
      </c>
      <c r="N938" s="1">
        <v>636</v>
      </c>
      <c r="O938" s="1">
        <v>633</v>
      </c>
      <c r="P938" s="1">
        <v>626</v>
      </c>
      <c r="Q938" s="1">
        <v>596</v>
      </c>
      <c r="R938" s="1">
        <v>580</v>
      </c>
      <c r="S938" s="1">
        <v>561</v>
      </c>
      <c r="T938" s="1">
        <v>541</v>
      </c>
      <c r="U938" s="1">
        <v>514</v>
      </c>
      <c r="V938" s="1">
        <v>509</v>
      </c>
      <c r="W938" s="1">
        <v>500</v>
      </c>
      <c r="X938" s="1">
        <v>496</v>
      </c>
      <c r="Y938" s="1">
        <v>499</v>
      </c>
      <c r="Z938">
        <v>504</v>
      </c>
    </row>
    <row r="939" spans="1:26" x14ac:dyDescent="0.3">
      <c r="A939" t="s">
        <v>64</v>
      </c>
      <c r="B939" s="1">
        <v>13021</v>
      </c>
      <c r="C939" s="1" t="str">
        <f>VLOOKUP($B939,'NIS NAAM GEMEENTE'!$A$2:$B$319, 2, FALSE)</f>
        <v>Meerhout</v>
      </c>
      <c r="D939" s="1">
        <v>874.06999999999994</v>
      </c>
      <c r="E939" s="1">
        <v>916.56</v>
      </c>
      <c r="F939" s="1">
        <v>907.23</v>
      </c>
      <c r="G939" s="1">
        <v>965.75</v>
      </c>
      <c r="H939" s="1">
        <v>990.82999999999993</v>
      </c>
      <c r="I939" s="1">
        <v>1007.72</v>
      </c>
      <c r="J939" s="1">
        <v>1021.99</v>
      </c>
      <c r="K939" s="1">
        <v>1076.67</v>
      </c>
      <c r="L939" s="1">
        <v>1043.8499999999999</v>
      </c>
      <c r="M939" s="1">
        <v>1055.72</v>
      </c>
      <c r="N939" s="1">
        <v>1036.8800000000001</v>
      </c>
      <c r="O939" s="1">
        <v>998.3169934640523</v>
      </c>
      <c r="P939" s="1">
        <v>977.8283660130719</v>
      </c>
      <c r="Q939" s="1">
        <v>935.46379084967316</v>
      </c>
      <c r="R939" s="1">
        <v>914.9675816993464</v>
      </c>
      <c r="S939" s="1">
        <v>894.84352941176473</v>
      </c>
      <c r="T939" s="1">
        <v>882.7118954248366</v>
      </c>
      <c r="U939" s="1">
        <v>859.0840522875817</v>
      </c>
      <c r="V939" s="1">
        <v>852.96</v>
      </c>
      <c r="W939" s="1">
        <v>847.33215686274502</v>
      </c>
      <c r="X939" s="1">
        <v>845.58026143790858</v>
      </c>
      <c r="Y939" s="1">
        <v>841.83594771241837</v>
      </c>
      <c r="Z939" s="1">
        <v>844.58784313725494</v>
      </c>
    </row>
    <row r="940" spans="1:26" x14ac:dyDescent="0.3">
      <c r="A940" t="s">
        <v>65</v>
      </c>
      <c r="B940">
        <v>13021</v>
      </c>
      <c r="C940" s="1" t="str">
        <f>VLOOKUP($B940,'NIS NAAM GEMEENTE'!$A$2:$B$319, 2, FALSE)</f>
        <v>Meerhout</v>
      </c>
      <c r="D940" s="1">
        <v>1377</v>
      </c>
      <c r="E940" s="1">
        <v>1377</v>
      </c>
      <c r="F940" s="1">
        <v>1377</v>
      </c>
      <c r="G940" s="1">
        <v>1377</v>
      </c>
      <c r="H940" s="1">
        <v>1377</v>
      </c>
      <c r="I940" s="1">
        <v>1377</v>
      </c>
      <c r="J940" s="1">
        <v>1377</v>
      </c>
      <c r="K940" s="1">
        <v>1377</v>
      </c>
      <c r="L940" s="1">
        <v>1377</v>
      </c>
      <c r="M940" s="1">
        <v>1377</v>
      </c>
      <c r="N940" s="1">
        <v>1377</v>
      </c>
      <c r="O940" s="1">
        <v>1377</v>
      </c>
      <c r="P940" s="1">
        <v>1377</v>
      </c>
      <c r="Q940" s="1">
        <v>1377</v>
      </c>
      <c r="R940" s="1">
        <v>1377</v>
      </c>
      <c r="S940" s="1">
        <v>1377</v>
      </c>
      <c r="T940" s="1">
        <v>1377</v>
      </c>
      <c r="U940" s="1">
        <v>1377</v>
      </c>
      <c r="V940" s="1">
        <v>1377</v>
      </c>
      <c r="W940" s="1">
        <v>1377</v>
      </c>
      <c r="X940" s="1">
        <v>1377</v>
      </c>
      <c r="Y940" s="1">
        <v>1377</v>
      </c>
      <c r="Z940" s="1">
        <v>1377</v>
      </c>
    </row>
    <row r="941" spans="1:26" x14ac:dyDescent="0.3">
      <c r="A941" t="s">
        <v>66</v>
      </c>
      <c r="B941">
        <v>13021</v>
      </c>
      <c r="C941" s="1" t="str">
        <f>VLOOKUP($B941,'NIS NAAM GEMEENTE'!$A$2:$B$319, 2, FALSE)</f>
        <v>Meerhout</v>
      </c>
      <c r="D941" s="1">
        <v>1170.45</v>
      </c>
      <c r="E941" s="1">
        <v>1170.45</v>
      </c>
      <c r="F941" s="1">
        <v>1170.45</v>
      </c>
      <c r="G941" s="1">
        <v>1170.45</v>
      </c>
      <c r="H941" s="1">
        <v>1170.45</v>
      </c>
      <c r="I941" s="1">
        <v>1170.45</v>
      </c>
      <c r="J941" s="1">
        <v>1170.45</v>
      </c>
      <c r="K941" s="1">
        <v>1170.45</v>
      </c>
      <c r="L941" s="1">
        <v>1170.45</v>
      </c>
      <c r="M941" s="1">
        <v>1170.45</v>
      </c>
      <c r="N941" s="1">
        <v>1170.45</v>
      </c>
      <c r="O941" s="1">
        <v>1170.45</v>
      </c>
      <c r="P941" s="1">
        <v>1170.45</v>
      </c>
      <c r="Q941" s="1">
        <v>1170.45</v>
      </c>
      <c r="R941" s="1">
        <v>1170.45</v>
      </c>
      <c r="S941" s="1">
        <v>1170.45</v>
      </c>
      <c r="T941" s="1">
        <v>1170.45</v>
      </c>
      <c r="U941" s="1">
        <v>1170.45</v>
      </c>
      <c r="V941" s="1">
        <v>1170.45</v>
      </c>
      <c r="W941" s="1">
        <v>1170.45</v>
      </c>
      <c r="X941" s="1">
        <v>1170.45</v>
      </c>
      <c r="Y941" s="1">
        <v>1170.45</v>
      </c>
      <c r="Z941" s="1">
        <v>1170.45</v>
      </c>
    </row>
    <row r="942" spans="1:26" x14ac:dyDescent="0.3">
      <c r="A942" t="s">
        <v>62</v>
      </c>
      <c r="B942" s="1">
        <v>23050</v>
      </c>
      <c r="C942" s="1" t="str">
        <f>VLOOKUP($B942,'NIS NAAM GEMEENTE'!$A$2:$B$319, 2, FALSE)</f>
        <v>Meise</v>
      </c>
      <c r="D942" s="1">
        <v>779.11</v>
      </c>
      <c r="E942" s="1">
        <v>803.92</v>
      </c>
      <c r="F942" s="1">
        <v>861.55</v>
      </c>
      <c r="G942" s="1">
        <v>911.93</v>
      </c>
      <c r="H942" s="1">
        <v>924.06</v>
      </c>
      <c r="I942" s="1">
        <v>944.81999999999994</v>
      </c>
      <c r="J942" s="1">
        <v>970.55</v>
      </c>
      <c r="K942" s="1">
        <v>973.81999999999994</v>
      </c>
      <c r="L942" s="1">
        <v>1011.58</v>
      </c>
      <c r="M942" s="1">
        <v>1016.42</v>
      </c>
      <c r="N942" s="1">
        <v>1004.01</v>
      </c>
      <c r="O942" s="1">
        <v>1005.4675115207374</v>
      </c>
      <c r="P942" s="1">
        <v>991.02433179723505</v>
      </c>
      <c r="Q942" s="1">
        <v>956.58290322580649</v>
      </c>
      <c r="R942" s="1">
        <v>945.4727649769585</v>
      </c>
      <c r="S942" s="1">
        <v>961.02695852534566</v>
      </c>
      <c r="T942" s="1">
        <v>966.58202764976954</v>
      </c>
      <c r="U942" s="1">
        <v>973.24811059907836</v>
      </c>
      <c r="V942" s="1">
        <v>964.36</v>
      </c>
      <c r="W942" s="1">
        <v>973.24811059907836</v>
      </c>
      <c r="X942" s="1">
        <v>973.24811059907836</v>
      </c>
      <c r="Y942" s="1">
        <v>994.3573732718894</v>
      </c>
      <c r="Z942" s="1">
        <v>999.91244239631339</v>
      </c>
    </row>
    <row r="943" spans="1:26" x14ac:dyDescent="0.3">
      <c r="A943" t="s">
        <v>63</v>
      </c>
      <c r="B943" s="1">
        <v>23050</v>
      </c>
      <c r="C943" s="1" t="str">
        <f>VLOOKUP($B943,'NIS NAAM GEMEENTE'!$A$2:$B$319, 2, FALSE)</f>
        <v>Meise</v>
      </c>
      <c r="D943" s="1">
        <v>1257</v>
      </c>
      <c r="E943" s="1">
        <v>1245</v>
      </c>
      <c r="F943" s="1">
        <v>1295</v>
      </c>
      <c r="G943" s="1">
        <v>1293</v>
      </c>
      <c r="H943" s="1">
        <v>1313</v>
      </c>
      <c r="I943" s="1">
        <v>1348</v>
      </c>
      <c r="J943" s="1">
        <v>1365</v>
      </c>
      <c r="K943" s="1">
        <v>1436</v>
      </c>
      <c r="L943" s="1">
        <v>1473</v>
      </c>
      <c r="M943" s="1">
        <v>1521</v>
      </c>
      <c r="N943" s="1">
        <v>1521</v>
      </c>
      <c r="O943" s="1">
        <v>1496</v>
      </c>
      <c r="P943" s="1">
        <v>1495</v>
      </c>
      <c r="Q943" s="1">
        <v>1502</v>
      </c>
      <c r="R943" s="1">
        <v>1516</v>
      </c>
      <c r="S943" s="1">
        <v>1493</v>
      </c>
      <c r="T943" s="1">
        <v>1482</v>
      </c>
      <c r="U943" s="1">
        <v>1480</v>
      </c>
      <c r="V943" s="1">
        <v>1483</v>
      </c>
      <c r="W943" s="1">
        <v>1458</v>
      </c>
      <c r="X943" s="1">
        <v>1457</v>
      </c>
      <c r="Y943" s="1">
        <v>1452</v>
      </c>
      <c r="Z943">
        <v>1460</v>
      </c>
    </row>
    <row r="944" spans="1:26" x14ac:dyDescent="0.3">
      <c r="A944" t="s">
        <v>64</v>
      </c>
      <c r="B944" s="1">
        <v>23050</v>
      </c>
      <c r="C944" s="1" t="str">
        <f>VLOOKUP($B944,'NIS NAAM GEMEENTE'!$A$2:$B$319, 2, FALSE)</f>
        <v>Meise</v>
      </c>
      <c r="D944" s="1">
        <v>2036.1100000000001</v>
      </c>
      <c r="E944" s="1">
        <v>2048.92</v>
      </c>
      <c r="F944" s="1">
        <v>2156.5500000000002</v>
      </c>
      <c r="G944" s="1">
        <v>2204.9299999999998</v>
      </c>
      <c r="H944" s="1">
        <v>2237.06</v>
      </c>
      <c r="I944" s="1">
        <v>2292.8199999999997</v>
      </c>
      <c r="J944" s="1">
        <v>2335.5500000000002</v>
      </c>
      <c r="K944" s="1">
        <v>2409.8199999999997</v>
      </c>
      <c r="L944" s="1">
        <v>2484.58</v>
      </c>
      <c r="M944" s="1">
        <v>2537.42</v>
      </c>
      <c r="N944" s="1">
        <v>2525.0100000000002</v>
      </c>
      <c r="O944" s="1">
        <v>2501.4675115207374</v>
      </c>
      <c r="P944" s="1">
        <v>2486.0243317972349</v>
      </c>
      <c r="Q944" s="1">
        <v>2458.5829032258066</v>
      </c>
      <c r="R944" s="1">
        <v>2461.4727649769584</v>
      </c>
      <c r="S944" s="1">
        <v>2454.0269585253454</v>
      </c>
      <c r="T944" s="1">
        <v>2448.5820276497698</v>
      </c>
      <c r="U944" s="1">
        <v>2453.2481105990782</v>
      </c>
      <c r="V944" s="1">
        <v>2447.36</v>
      </c>
      <c r="W944" s="1">
        <v>2431.2481105990782</v>
      </c>
      <c r="X944" s="1">
        <v>2430.2481105990782</v>
      </c>
      <c r="Y944" s="1">
        <v>2446.3573732718896</v>
      </c>
      <c r="Z944" s="1">
        <v>2459.9124423963135</v>
      </c>
    </row>
    <row r="945" spans="1:26" x14ac:dyDescent="0.3">
      <c r="A945" t="s">
        <v>65</v>
      </c>
      <c r="B945">
        <v>23050</v>
      </c>
      <c r="C945" s="1" t="str">
        <f>VLOOKUP($B945,'NIS NAAM GEMEENTE'!$A$2:$B$319, 2, FALSE)</f>
        <v>Meise</v>
      </c>
      <c r="D945" s="1">
        <v>2840</v>
      </c>
      <c r="E945" s="1">
        <v>2840</v>
      </c>
      <c r="F945" s="1">
        <v>2840</v>
      </c>
      <c r="G945" s="1">
        <v>2840</v>
      </c>
      <c r="H945" s="1">
        <v>2840</v>
      </c>
      <c r="I945" s="1">
        <v>2840</v>
      </c>
      <c r="J945" s="1">
        <v>2840</v>
      </c>
      <c r="K945" s="1">
        <v>2840</v>
      </c>
      <c r="L945" s="1">
        <v>2840</v>
      </c>
      <c r="M945" s="1">
        <v>2840</v>
      </c>
      <c r="N945" s="1">
        <v>2840</v>
      </c>
      <c r="O945" s="1">
        <v>2840</v>
      </c>
      <c r="P945" s="1">
        <v>2840</v>
      </c>
      <c r="Q945" s="1">
        <v>2840</v>
      </c>
      <c r="R945" s="1">
        <v>2840</v>
      </c>
      <c r="S945" s="1">
        <v>2840</v>
      </c>
      <c r="T945" s="1">
        <v>2840</v>
      </c>
      <c r="U945" s="1">
        <v>2840</v>
      </c>
      <c r="V945" s="1">
        <v>2840</v>
      </c>
      <c r="W945" s="1">
        <v>2840</v>
      </c>
      <c r="X945" s="1">
        <v>2840</v>
      </c>
      <c r="Y945" s="1">
        <v>2840</v>
      </c>
      <c r="Z945" s="1">
        <v>2840</v>
      </c>
    </row>
    <row r="946" spans="1:26" x14ac:dyDescent="0.3">
      <c r="A946" t="s">
        <v>66</v>
      </c>
      <c r="B946">
        <v>23050</v>
      </c>
      <c r="C946" s="1" t="str">
        <f>VLOOKUP($B946,'NIS NAAM GEMEENTE'!$A$2:$B$319, 2, FALSE)</f>
        <v>Meise</v>
      </c>
      <c r="D946" s="1">
        <v>2414</v>
      </c>
      <c r="E946" s="1">
        <v>2414</v>
      </c>
      <c r="F946" s="1">
        <v>2414</v>
      </c>
      <c r="G946" s="1">
        <v>2414</v>
      </c>
      <c r="H946" s="1">
        <v>2414</v>
      </c>
      <c r="I946" s="1">
        <v>2414</v>
      </c>
      <c r="J946" s="1">
        <v>2414</v>
      </c>
      <c r="K946" s="1">
        <v>2414</v>
      </c>
      <c r="L946" s="1">
        <v>2414</v>
      </c>
      <c r="M946" s="1">
        <v>2414</v>
      </c>
      <c r="N946" s="1">
        <v>2414</v>
      </c>
      <c r="O946" s="1">
        <v>2414</v>
      </c>
      <c r="P946" s="1">
        <v>2414</v>
      </c>
      <c r="Q946" s="1">
        <v>2414</v>
      </c>
      <c r="R946" s="1">
        <v>2414</v>
      </c>
      <c r="S946" s="1">
        <v>2414</v>
      </c>
      <c r="T946" s="1">
        <v>2414</v>
      </c>
      <c r="U946" s="1">
        <v>2414</v>
      </c>
      <c r="V946" s="1">
        <v>2414</v>
      </c>
      <c r="W946" s="1">
        <v>2414</v>
      </c>
      <c r="X946" s="1">
        <v>2414</v>
      </c>
      <c r="Y946" s="1">
        <v>2414</v>
      </c>
      <c r="Z946" s="1">
        <v>2414</v>
      </c>
    </row>
    <row r="947" spans="1:26" x14ac:dyDescent="0.3">
      <c r="A947" t="s">
        <v>62</v>
      </c>
      <c r="B947" s="1">
        <v>44040</v>
      </c>
      <c r="C947" s="1" t="str">
        <f>VLOOKUP($B947,'NIS NAAM GEMEENTE'!$A$2:$B$319, 2, FALSE)</f>
        <v>Melle</v>
      </c>
      <c r="D947" s="1">
        <v>488.1</v>
      </c>
      <c r="E947" s="1">
        <v>492.37</v>
      </c>
      <c r="F947" s="1">
        <v>511.86</v>
      </c>
      <c r="G947" s="1">
        <v>518.55999999999995</v>
      </c>
      <c r="H947" s="1">
        <v>550.24</v>
      </c>
      <c r="I947" s="1">
        <v>541.21</v>
      </c>
      <c r="J947" s="1">
        <v>543.51</v>
      </c>
      <c r="K947" s="1">
        <v>522.66999999999996</v>
      </c>
      <c r="L947" s="1">
        <v>502.18</v>
      </c>
      <c r="M947" s="1">
        <v>544.21</v>
      </c>
      <c r="N947" s="1">
        <v>552.97</v>
      </c>
      <c r="O947" s="1">
        <v>552.14279661016951</v>
      </c>
      <c r="P947" s="1">
        <v>560.03055084745756</v>
      </c>
      <c r="Q947" s="1">
        <v>567.91830508474573</v>
      </c>
      <c r="R947" s="1">
        <v>557.77690677966098</v>
      </c>
      <c r="S947" s="1">
        <v>544.25504237288135</v>
      </c>
      <c r="T947" s="1">
        <v>539.74775423728818</v>
      </c>
      <c r="U947" s="1">
        <v>536.36728813559318</v>
      </c>
      <c r="V947" s="1">
        <v>531.86</v>
      </c>
      <c r="W947" s="1">
        <v>536.36728813559318</v>
      </c>
      <c r="X947" s="1">
        <v>539.74775423728818</v>
      </c>
      <c r="Y947" s="1">
        <v>543.12822033898306</v>
      </c>
      <c r="Z947" s="1">
        <v>546.50868644067793</v>
      </c>
    </row>
    <row r="948" spans="1:26" x14ac:dyDescent="0.3">
      <c r="A948" t="s">
        <v>63</v>
      </c>
      <c r="B948" s="1">
        <v>44040</v>
      </c>
      <c r="C948" s="1" t="str">
        <f>VLOOKUP($B948,'NIS NAAM GEMEENTE'!$A$2:$B$319, 2, FALSE)</f>
        <v>Melle</v>
      </c>
      <c r="D948" s="1">
        <v>848</v>
      </c>
      <c r="E948" s="1">
        <v>851</v>
      </c>
      <c r="F948" s="1">
        <v>840</v>
      </c>
      <c r="G948" s="1">
        <v>881</v>
      </c>
      <c r="H948" s="1">
        <v>880</v>
      </c>
      <c r="I948" s="1">
        <v>900</v>
      </c>
      <c r="J948" s="1">
        <v>934</v>
      </c>
      <c r="K948" s="1">
        <v>933</v>
      </c>
      <c r="L948" s="1">
        <v>944</v>
      </c>
      <c r="M948" s="1">
        <v>946</v>
      </c>
      <c r="N948" s="1">
        <v>935</v>
      </c>
      <c r="O948" s="1">
        <v>929</v>
      </c>
      <c r="P948" s="1">
        <v>915</v>
      </c>
      <c r="Q948" s="1">
        <v>912</v>
      </c>
      <c r="R948" s="1">
        <v>916</v>
      </c>
      <c r="S948" s="1">
        <v>927</v>
      </c>
      <c r="T948" s="1">
        <v>924</v>
      </c>
      <c r="U948" s="1">
        <v>918</v>
      </c>
      <c r="V948" s="1">
        <v>915</v>
      </c>
      <c r="W948" s="1">
        <v>914</v>
      </c>
      <c r="X948" s="1">
        <v>904</v>
      </c>
      <c r="Y948" s="1">
        <v>889</v>
      </c>
      <c r="Z948">
        <v>885</v>
      </c>
    </row>
    <row r="949" spans="1:26" x14ac:dyDescent="0.3">
      <c r="A949" t="s">
        <v>64</v>
      </c>
      <c r="B949" s="1">
        <v>44040</v>
      </c>
      <c r="C949" s="1" t="str">
        <f>VLOOKUP($B949,'NIS NAAM GEMEENTE'!$A$2:$B$319, 2, FALSE)</f>
        <v>Melle</v>
      </c>
      <c r="D949" s="1">
        <v>1336.1</v>
      </c>
      <c r="E949" s="1">
        <v>1343.37</v>
      </c>
      <c r="F949" s="1">
        <v>1351.8600000000001</v>
      </c>
      <c r="G949" s="1">
        <v>1399.56</v>
      </c>
      <c r="H949" s="1">
        <v>1430.24</v>
      </c>
      <c r="I949" s="1">
        <v>1441.21</v>
      </c>
      <c r="J949" s="1">
        <v>1477.51</v>
      </c>
      <c r="K949" s="1">
        <v>1455.67</v>
      </c>
      <c r="L949" s="1">
        <v>1446.18</v>
      </c>
      <c r="M949" s="1">
        <v>1490.21</v>
      </c>
      <c r="N949" s="1">
        <v>1487.97</v>
      </c>
      <c r="O949" s="1">
        <v>1481.1427966101696</v>
      </c>
      <c r="P949" s="1">
        <v>1475.0305508474576</v>
      </c>
      <c r="Q949" s="1">
        <v>1479.9183050847457</v>
      </c>
      <c r="R949" s="1">
        <v>1473.776906779661</v>
      </c>
      <c r="S949" s="1">
        <v>1471.2550423728812</v>
      </c>
      <c r="T949" s="1">
        <v>1463.7477542372881</v>
      </c>
      <c r="U949" s="1">
        <v>1454.3672881355933</v>
      </c>
      <c r="V949" s="1">
        <v>1446.8600000000001</v>
      </c>
      <c r="W949" s="1">
        <v>1450.3672881355933</v>
      </c>
      <c r="X949" s="1">
        <v>1443.7477542372881</v>
      </c>
      <c r="Y949" s="1">
        <v>1432.1282203389831</v>
      </c>
      <c r="Z949" s="1">
        <v>1431.508686440678</v>
      </c>
    </row>
    <row r="950" spans="1:26" x14ac:dyDescent="0.3">
      <c r="A950" t="s">
        <v>65</v>
      </c>
      <c r="B950">
        <v>44040</v>
      </c>
      <c r="C950" s="1" t="str">
        <f>VLOOKUP($B950,'NIS NAAM GEMEENTE'!$A$2:$B$319, 2, FALSE)</f>
        <v>Melle</v>
      </c>
      <c r="D950" s="1">
        <v>1779</v>
      </c>
      <c r="E950" s="1">
        <v>1779</v>
      </c>
      <c r="F950" s="1">
        <v>1779</v>
      </c>
      <c r="G950" s="1">
        <v>1779</v>
      </c>
      <c r="H950" s="1">
        <v>1779</v>
      </c>
      <c r="I950" s="1">
        <v>1779</v>
      </c>
      <c r="J950" s="1">
        <v>1779</v>
      </c>
      <c r="K950" s="1">
        <v>1779</v>
      </c>
      <c r="L950" s="1">
        <v>1779</v>
      </c>
      <c r="M950" s="1">
        <v>1779</v>
      </c>
      <c r="N950" s="1">
        <v>1779</v>
      </c>
      <c r="O950" s="1">
        <v>1779</v>
      </c>
      <c r="P950" s="1">
        <v>1779</v>
      </c>
      <c r="Q950" s="1">
        <v>1779</v>
      </c>
      <c r="R950" s="1">
        <v>1779</v>
      </c>
      <c r="S950" s="1">
        <v>1779</v>
      </c>
      <c r="T950" s="1">
        <v>1779</v>
      </c>
      <c r="U950" s="1">
        <v>1779</v>
      </c>
      <c r="V950" s="1">
        <v>1779</v>
      </c>
      <c r="W950" s="1">
        <v>1779</v>
      </c>
      <c r="X950" s="1">
        <v>1779</v>
      </c>
      <c r="Y950" s="1">
        <v>1779</v>
      </c>
      <c r="Z950" s="1">
        <v>1779</v>
      </c>
    </row>
    <row r="951" spans="1:26" x14ac:dyDescent="0.3">
      <c r="A951" t="s">
        <v>66</v>
      </c>
      <c r="B951">
        <v>44040</v>
      </c>
      <c r="C951" s="1" t="str">
        <f>VLOOKUP($B951,'NIS NAAM GEMEENTE'!$A$2:$B$319, 2, FALSE)</f>
        <v>Melle</v>
      </c>
      <c r="D951" s="1">
        <v>1512.1499999999999</v>
      </c>
      <c r="E951" s="1">
        <v>1512.1499999999999</v>
      </c>
      <c r="F951" s="1">
        <v>1512.1499999999999</v>
      </c>
      <c r="G951" s="1">
        <v>1512.1499999999999</v>
      </c>
      <c r="H951" s="1">
        <v>1512.1499999999999</v>
      </c>
      <c r="I951" s="1">
        <v>1512.1499999999999</v>
      </c>
      <c r="J951" s="1">
        <v>1512.1499999999999</v>
      </c>
      <c r="K951" s="1">
        <v>1512.1499999999999</v>
      </c>
      <c r="L951" s="1">
        <v>1512.1499999999999</v>
      </c>
      <c r="M951" s="1">
        <v>1512.1499999999999</v>
      </c>
      <c r="N951" s="1">
        <v>1512.1499999999999</v>
      </c>
      <c r="O951" s="1">
        <v>1512.1499999999999</v>
      </c>
      <c r="P951" s="1">
        <v>1512.1499999999999</v>
      </c>
      <c r="Q951" s="1">
        <v>1512.1499999999999</v>
      </c>
      <c r="R951" s="1">
        <v>1512.1499999999999</v>
      </c>
      <c r="S951" s="1">
        <v>1512.1499999999999</v>
      </c>
      <c r="T951" s="1">
        <v>1512.1499999999999</v>
      </c>
      <c r="U951" s="1">
        <v>1512.1499999999999</v>
      </c>
      <c r="V951" s="1">
        <v>1512.1499999999999</v>
      </c>
      <c r="W951" s="1">
        <v>1512.1499999999999</v>
      </c>
      <c r="X951" s="1">
        <v>1512.1499999999999</v>
      </c>
      <c r="Y951" s="1">
        <v>1512.1499999999999</v>
      </c>
      <c r="Z951" s="1">
        <v>1512.1499999999999</v>
      </c>
    </row>
    <row r="952" spans="1:26" x14ac:dyDescent="0.3">
      <c r="A952" t="s">
        <v>62</v>
      </c>
      <c r="B952" s="1">
        <v>34027</v>
      </c>
      <c r="C952" s="1" t="str">
        <f>VLOOKUP($B952,'NIS NAAM GEMEENTE'!$A$2:$B$319, 2, FALSE)</f>
        <v>Menen</v>
      </c>
      <c r="D952" s="1">
        <v>1466.57</v>
      </c>
      <c r="E952" s="1">
        <v>1482.03</v>
      </c>
      <c r="F952" s="1">
        <v>1506.57</v>
      </c>
      <c r="G952" s="1">
        <v>1536.1399999999999</v>
      </c>
      <c r="H952" s="1">
        <v>1599.85</v>
      </c>
      <c r="I952" s="1">
        <v>1538.46</v>
      </c>
      <c r="J952" s="1">
        <v>1552.57</v>
      </c>
      <c r="K952" s="1">
        <v>1578.55</v>
      </c>
      <c r="L952" s="1">
        <v>1543.33</v>
      </c>
      <c r="M952" s="1">
        <v>1533.97</v>
      </c>
      <c r="N952" s="1">
        <v>1553.46</v>
      </c>
      <c r="O952" s="1">
        <v>1524.2616251005632</v>
      </c>
      <c r="P952" s="1">
        <v>1481.1846661303298</v>
      </c>
      <c r="Q952" s="1">
        <v>1454.6757683024939</v>
      </c>
      <c r="R952" s="1">
        <v>1421.5396460176992</v>
      </c>
      <c r="S952" s="1">
        <v>1399.4488978278359</v>
      </c>
      <c r="T952" s="1">
        <v>1388.4035237329042</v>
      </c>
      <c r="U952" s="1">
        <v>1379.5672244569589</v>
      </c>
      <c r="V952" s="1">
        <v>1372.94</v>
      </c>
      <c r="W952" s="1">
        <v>1361.8946259050683</v>
      </c>
      <c r="X952" s="1">
        <v>1380.671761866452</v>
      </c>
      <c r="Y952" s="1">
        <v>1383.9853740949316</v>
      </c>
      <c r="Z952" s="1">
        <v>1397.2398230088495</v>
      </c>
    </row>
    <row r="953" spans="1:26" x14ac:dyDescent="0.3">
      <c r="A953" t="s">
        <v>63</v>
      </c>
      <c r="B953" s="1">
        <v>34027</v>
      </c>
      <c r="C953" s="1" t="str">
        <f>VLOOKUP($B953,'NIS NAAM GEMEENTE'!$A$2:$B$319, 2, FALSE)</f>
        <v>Menen</v>
      </c>
      <c r="D953" s="1">
        <v>2028</v>
      </c>
      <c r="E953" s="1">
        <v>1990</v>
      </c>
      <c r="F953" s="1">
        <v>2036</v>
      </c>
      <c r="G953" s="1">
        <v>2040</v>
      </c>
      <c r="H953" s="1">
        <v>2029</v>
      </c>
      <c r="I953" s="1">
        <v>2082</v>
      </c>
      <c r="J953" s="1">
        <v>2145</v>
      </c>
      <c r="K953" s="1">
        <v>2198</v>
      </c>
      <c r="L953" s="1">
        <v>2235</v>
      </c>
      <c r="M953" s="1">
        <v>2278</v>
      </c>
      <c r="N953" s="1">
        <v>2298</v>
      </c>
      <c r="O953" s="1">
        <v>2335</v>
      </c>
      <c r="P953" s="1">
        <v>2346</v>
      </c>
      <c r="Q953" s="1">
        <v>2333</v>
      </c>
      <c r="R953" s="1">
        <v>2318</v>
      </c>
      <c r="S953" s="1">
        <v>2303</v>
      </c>
      <c r="T953" s="1">
        <v>2275</v>
      </c>
      <c r="U953" s="1">
        <v>2228</v>
      </c>
      <c r="V953" s="1">
        <v>2181</v>
      </c>
      <c r="W953" s="1">
        <v>2158</v>
      </c>
      <c r="X953" s="1">
        <v>2123</v>
      </c>
      <c r="Y953" s="1">
        <v>2109</v>
      </c>
      <c r="Z953">
        <v>2092</v>
      </c>
    </row>
    <row r="954" spans="1:26" x14ac:dyDescent="0.3">
      <c r="A954" t="s">
        <v>64</v>
      </c>
      <c r="B954" s="1">
        <v>34027</v>
      </c>
      <c r="C954" s="1" t="str">
        <f>VLOOKUP($B954,'NIS NAAM GEMEENTE'!$A$2:$B$319, 2, FALSE)</f>
        <v>Menen</v>
      </c>
      <c r="D954" s="1">
        <v>3494.5699999999997</v>
      </c>
      <c r="E954" s="1">
        <v>3472.0299999999997</v>
      </c>
      <c r="F954" s="1">
        <v>3542.5699999999997</v>
      </c>
      <c r="G954" s="1">
        <v>3576.14</v>
      </c>
      <c r="H954" s="1">
        <v>3628.85</v>
      </c>
      <c r="I954" s="1">
        <v>3620.46</v>
      </c>
      <c r="J954" s="1">
        <v>3697.5699999999997</v>
      </c>
      <c r="K954" s="1">
        <v>3776.55</v>
      </c>
      <c r="L954" s="1">
        <v>3778.33</v>
      </c>
      <c r="M954" s="1">
        <v>3811.9700000000003</v>
      </c>
      <c r="N954" s="1">
        <v>3851.46</v>
      </c>
      <c r="O954" s="1">
        <v>3859.2616251005629</v>
      </c>
      <c r="P954" s="1">
        <v>3827.1846661303298</v>
      </c>
      <c r="Q954" s="1">
        <v>3787.6757683024939</v>
      </c>
      <c r="R954" s="1">
        <v>3739.5396460176989</v>
      </c>
      <c r="S954" s="1">
        <v>3702.4488978278359</v>
      </c>
      <c r="T954" s="1">
        <v>3663.4035237329044</v>
      </c>
      <c r="U954" s="1">
        <v>3607.5672244569587</v>
      </c>
      <c r="V954" s="1">
        <v>3553.94</v>
      </c>
      <c r="W954" s="1">
        <v>3519.8946259050681</v>
      </c>
      <c r="X954" s="1">
        <v>3503.671761866452</v>
      </c>
      <c r="Y954" s="1">
        <v>3492.9853740949316</v>
      </c>
      <c r="Z954" s="1">
        <v>3489.2398230088493</v>
      </c>
    </row>
    <row r="955" spans="1:26" x14ac:dyDescent="0.3">
      <c r="A955" t="s">
        <v>65</v>
      </c>
      <c r="B955">
        <v>34027</v>
      </c>
      <c r="C955" s="1" t="str">
        <f>VLOOKUP($B955,'NIS NAAM GEMEENTE'!$A$2:$B$319, 2, FALSE)</f>
        <v>Menen</v>
      </c>
      <c r="D955" s="1">
        <v>4535.0000000000009</v>
      </c>
      <c r="E955" s="1">
        <v>4535.0000000000009</v>
      </c>
      <c r="F955" s="1">
        <v>4535.0000000000009</v>
      </c>
      <c r="G955" s="1">
        <v>4535.0000000000009</v>
      </c>
      <c r="H955" s="1">
        <v>4535.0000000000009</v>
      </c>
      <c r="I955" s="1">
        <v>4535.0000000000009</v>
      </c>
      <c r="J955" s="1">
        <v>4535.0000000000009</v>
      </c>
      <c r="K955" s="1">
        <v>4535.0000000000009</v>
      </c>
      <c r="L955" s="1">
        <v>4535.0000000000009</v>
      </c>
      <c r="M955" s="1">
        <v>4535.0000000000009</v>
      </c>
      <c r="N955" s="1">
        <v>4535.0000000000009</v>
      </c>
      <c r="O955" s="1">
        <v>4535.0000000000009</v>
      </c>
      <c r="P955" s="1">
        <v>4535.0000000000009</v>
      </c>
      <c r="Q955" s="1">
        <v>4535.0000000000009</v>
      </c>
      <c r="R955" s="1">
        <v>4535.0000000000009</v>
      </c>
      <c r="S955" s="1">
        <v>4535.0000000000009</v>
      </c>
      <c r="T955" s="1">
        <v>4535.0000000000009</v>
      </c>
      <c r="U955" s="1">
        <v>4535.0000000000009</v>
      </c>
      <c r="V955" s="1">
        <v>4535.0000000000009</v>
      </c>
      <c r="W955" s="1">
        <v>4535.0000000000009</v>
      </c>
      <c r="X955" s="1">
        <v>4535.0000000000009</v>
      </c>
      <c r="Y955" s="1">
        <v>4535</v>
      </c>
      <c r="Z955" s="1">
        <v>4535</v>
      </c>
    </row>
    <row r="956" spans="1:26" x14ac:dyDescent="0.3">
      <c r="A956" t="s">
        <v>66</v>
      </c>
      <c r="B956">
        <v>34027</v>
      </c>
      <c r="C956" s="1" t="str">
        <f>VLOOKUP($B956,'NIS NAAM GEMEENTE'!$A$2:$B$319, 2, FALSE)</f>
        <v>Menen</v>
      </c>
      <c r="D956" s="1">
        <v>3854.7500000000009</v>
      </c>
      <c r="E956" s="1">
        <v>3854.7500000000009</v>
      </c>
      <c r="F956" s="1">
        <v>3854.7500000000009</v>
      </c>
      <c r="G956" s="1">
        <v>3854.7500000000009</v>
      </c>
      <c r="H956" s="1">
        <v>3854.7500000000009</v>
      </c>
      <c r="I956" s="1">
        <v>3854.7500000000009</v>
      </c>
      <c r="J956" s="1">
        <v>3854.7500000000009</v>
      </c>
      <c r="K956" s="1">
        <v>3854.7500000000009</v>
      </c>
      <c r="L956" s="1">
        <v>3854.7500000000009</v>
      </c>
      <c r="M956" s="1">
        <v>3854.7500000000009</v>
      </c>
      <c r="N956" s="1">
        <v>3854.7500000000009</v>
      </c>
      <c r="O956" s="1">
        <v>3854.7500000000009</v>
      </c>
      <c r="P956" s="1">
        <v>3854.7500000000009</v>
      </c>
      <c r="Q956" s="1">
        <v>3854.7500000000009</v>
      </c>
      <c r="R956" s="1">
        <v>3854.7500000000009</v>
      </c>
      <c r="S956" s="1">
        <v>3854.7500000000009</v>
      </c>
      <c r="T956" s="1">
        <v>3854.7500000000009</v>
      </c>
      <c r="U956" s="1">
        <v>3854.7500000000009</v>
      </c>
      <c r="V956" s="1">
        <v>3854.7500000000009</v>
      </c>
      <c r="W956" s="1">
        <v>3854.7500000000009</v>
      </c>
      <c r="X956" s="1">
        <v>3854.7500000000009</v>
      </c>
      <c r="Y956" s="1">
        <v>3854.7500000000009</v>
      </c>
      <c r="Z956" s="1">
        <v>3854.7500000000009</v>
      </c>
    </row>
    <row r="957" spans="1:26" x14ac:dyDescent="0.3">
      <c r="A957" t="s">
        <v>62</v>
      </c>
      <c r="B957" s="1">
        <v>23052</v>
      </c>
      <c r="C957" s="1" t="str">
        <f>VLOOKUP($B957,'NIS NAAM GEMEENTE'!$A$2:$B$319, 2, FALSE)</f>
        <v>Merchtem</v>
      </c>
      <c r="D957" s="1">
        <v>601.42999999999995</v>
      </c>
      <c r="E957" s="1">
        <v>643.29999999999995</v>
      </c>
      <c r="F957" s="1">
        <v>692.95</v>
      </c>
      <c r="G957" s="1">
        <v>708.56999999999994</v>
      </c>
      <c r="H957" s="1">
        <v>708.73</v>
      </c>
      <c r="I957" s="1">
        <v>706.92</v>
      </c>
      <c r="J957" s="1">
        <v>662.81</v>
      </c>
      <c r="K957" s="1">
        <v>704.49</v>
      </c>
      <c r="L957" s="1">
        <v>696.65</v>
      </c>
      <c r="M957" s="1">
        <v>676.97</v>
      </c>
      <c r="N957" s="1">
        <v>702.65</v>
      </c>
      <c r="O957" s="1">
        <v>711.62777777777774</v>
      </c>
      <c r="P957" s="1">
        <v>711.62777777777774</v>
      </c>
      <c r="Q957" s="1">
        <v>724.0333333333333</v>
      </c>
      <c r="R957" s="1">
        <v>718.3944444444445</v>
      </c>
      <c r="S957" s="1">
        <v>715.01111111111118</v>
      </c>
      <c r="T957" s="1">
        <v>711.62777777777774</v>
      </c>
      <c r="U957" s="1">
        <v>715.01111111111118</v>
      </c>
      <c r="V957" s="1">
        <v>740.95</v>
      </c>
      <c r="W957" s="1">
        <v>768.01666666666665</v>
      </c>
      <c r="X957" s="1">
        <v>790.57222222222219</v>
      </c>
      <c r="Y957" s="1">
        <v>796.21111111111111</v>
      </c>
      <c r="Z957" s="1">
        <v>789.44444444444446</v>
      </c>
    </row>
    <row r="958" spans="1:26" x14ac:dyDescent="0.3">
      <c r="A958" t="s">
        <v>63</v>
      </c>
      <c r="B958" s="1">
        <v>23052</v>
      </c>
      <c r="C958" s="1" t="str">
        <f>VLOOKUP($B958,'NIS NAAM GEMEENTE'!$A$2:$B$319, 2, FALSE)</f>
        <v>Merchtem</v>
      </c>
      <c r="D958" s="1">
        <v>914</v>
      </c>
      <c r="E958" s="1">
        <v>850</v>
      </c>
      <c r="F958" s="1">
        <v>828</v>
      </c>
      <c r="G958" s="1">
        <v>845</v>
      </c>
      <c r="H958" s="1">
        <v>873</v>
      </c>
      <c r="I958" s="1">
        <v>894</v>
      </c>
      <c r="J958" s="1">
        <v>933</v>
      </c>
      <c r="K958" s="1">
        <v>974</v>
      </c>
      <c r="L958" s="1">
        <v>1000</v>
      </c>
      <c r="M958" s="1">
        <v>1011</v>
      </c>
      <c r="N958" s="1">
        <v>1023</v>
      </c>
      <c r="O958" s="1">
        <v>1019</v>
      </c>
      <c r="P958" s="1">
        <v>1022</v>
      </c>
      <c r="Q958" s="1">
        <v>1026</v>
      </c>
      <c r="R958" s="1">
        <v>1038</v>
      </c>
      <c r="S958" s="1">
        <v>1053</v>
      </c>
      <c r="T958" s="1">
        <v>1058</v>
      </c>
      <c r="U958" s="1">
        <v>1065</v>
      </c>
      <c r="V958" s="1">
        <v>1062</v>
      </c>
      <c r="W958" s="1">
        <v>1060</v>
      </c>
      <c r="X958" s="1">
        <v>1061</v>
      </c>
      <c r="Y958" s="1">
        <v>1072</v>
      </c>
      <c r="Z958">
        <v>1091</v>
      </c>
    </row>
    <row r="959" spans="1:26" x14ac:dyDescent="0.3">
      <c r="A959" t="s">
        <v>64</v>
      </c>
      <c r="B959" s="1">
        <v>23052</v>
      </c>
      <c r="C959" s="1" t="str">
        <f>VLOOKUP($B959,'NIS NAAM GEMEENTE'!$A$2:$B$319, 2, FALSE)</f>
        <v>Merchtem</v>
      </c>
      <c r="D959" s="1">
        <v>1515.4299999999998</v>
      </c>
      <c r="E959" s="1">
        <v>1493.3</v>
      </c>
      <c r="F959" s="1">
        <v>1520.95</v>
      </c>
      <c r="G959" s="1">
        <v>1553.57</v>
      </c>
      <c r="H959" s="1">
        <v>1581.73</v>
      </c>
      <c r="I959" s="1">
        <v>1600.92</v>
      </c>
      <c r="J959" s="1">
        <v>1595.81</v>
      </c>
      <c r="K959" s="1">
        <v>1678.49</v>
      </c>
      <c r="L959" s="1">
        <v>1696.65</v>
      </c>
      <c r="M959" s="1">
        <v>1687.97</v>
      </c>
      <c r="N959" s="1">
        <v>1725.65</v>
      </c>
      <c r="O959" s="1">
        <v>1730.6277777777777</v>
      </c>
      <c r="P959" s="1">
        <v>1733.6277777777777</v>
      </c>
      <c r="Q959" s="1">
        <v>1750.0333333333333</v>
      </c>
      <c r="R959" s="1">
        <v>1756.3944444444446</v>
      </c>
      <c r="S959" s="1">
        <v>1768.0111111111112</v>
      </c>
      <c r="T959" s="1">
        <v>1769.6277777777777</v>
      </c>
      <c r="U959" s="1">
        <v>1780.0111111111112</v>
      </c>
      <c r="V959" s="1">
        <v>1802.95</v>
      </c>
      <c r="W959" s="1">
        <v>1828.0166666666667</v>
      </c>
      <c r="X959" s="1">
        <v>1851.5722222222221</v>
      </c>
      <c r="Y959" s="1">
        <v>1868.2111111111112</v>
      </c>
      <c r="Z959" s="1">
        <v>1880.4444444444443</v>
      </c>
    </row>
    <row r="960" spans="1:26" x14ac:dyDescent="0.3">
      <c r="A960" t="s">
        <v>65</v>
      </c>
      <c r="B960">
        <v>23052</v>
      </c>
      <c r="C960" s="1" t="str">
        <f>VLOOKUP($B960,'NIS NAAM GEMEENTE'!$A$2:$B$319, 2, FALSE)</f>
        <v>Merchtem</v>
      </c>
      <c r="D960" s="1">
        <v>1765</v>
      </c>
      <c r="E960" s="1">
        <v>1765</v>
      </c>
      <c r="F960" s="1">
        <v>1765</v>
      </c>
      <c r="G960" s="1">
        <v>1765</v>
      </c>
      <c r="H960" s="1">
        <v>1765</v>
      </c>
      <c r="I960" s="1">
        <v>1765</v>
      </c>
      <c r="J960" s="1">
        <v>1765</v>
      </c>
      <c r="K960" s="1">
        <v>1765</v>
      </c>
      <c r="L960" s="1">
        <v>1765</v>
      </c>
      <c r="M960" s="1">
        <v>1765</v>
      </c>
      <c r="N960" s="1">
        <v>1765</v>
      </c>
      <c r="O960" s="1">
        <v>1765</v>
      </c>
      <c r="P960" s="1">
        <v>1765</v>
      </c>
      <c r="Q960" s="1">
        <v>1765</v>
      </c>
      <c r="R960" s="1">
        <v>1765</v>
      </c>
      <c r="S960" s="1">
        <v>1765</v>
      </c>
      <c r="T960" s="1">
        <v>1765</v>
      </c>
      <c r="U960" s="1">
        <v>1765</v>
      </c>
      <c r="V960" s="1">
        <v>1765</v>
      </c>
      <c r="W960" s="1">
        <v>1765</v>
      </c>
      <c r="X960" s="1">
        <v>1765</v>
      </c>
      <c r="Y960" s="1">
        <v>1765</v>
      </c>
      <c r="Z960" s="1">
        <v>1765</v>
      </c>
    </row>
    <row r="961" spans="1:26" x14ac:dyDescent="0.3">
      <c r="A961" t="s">
        <v>66</v>
      </c>
      <c r="B961">
        <v>23052</v>
      </c>
      <c r="C961" s="1" t="str">
        <f>VLOOKUP($B961,'NIS NAAM GEMEENTE'!$A$2:$B$319, 2, FALSE)</f>
        <v>Merchtem</v>
      </c>
      <c r="D961" s="1">
        <v>1500.25</v>
      </c>
      <c r="E961" s="1">
        <v>1500.25</v>
      </c>
      <c r="F961" s="1">
        <v>1500.25</v>
      </c>
      <c r="G961" s="1">
        <v>1500.25</v>
      </c>
      <c r="H961" s="1">
        <v>1500.25</v>
      </c>
      <c r="I961" s="1">
        <v>1500.25</v>
      </c>
      <c r="J961" s="1">
        <v>1500.25</v>
      </c>
      <c r="K961" s="1">
        <v>1500.25</v>
      </c>
      <c r="L961" s="1">
        <v>1500.25</v>
      </c>
      <c r="M961" s="1">
        <v>1500.25</v>
      </c>
      <c r="N961" s="1">
        <v>1500.25</v>
      </c>
      <c r="O961" s="1">
        <v>1500.25</v>
      </c>
      <c r="P961" s="1">
        <v>1500.25</v>
      </c>
      <c r="Q961" s="1">
        <v>1500.25</v>
      </c>
      <c r="R961" s="1">
        <v>1500.25</v>
      </c>
      <c r="S961" s="1">
        <v>1500.25</v>
      </c>
      <c r="T961" s="1">
        <v>1500.25</v>
      </c>
      <c r="U961" s="1">
        <v>1500.25</v>
      </c>
      <c r="V961" s="1">
        <v>1500.25</v>
      </c>
      <c r="W961" s="1">
        <v>1500.25</v>
      </c>
      <c r="X961" s="1">
        <v>1500.25</v>
      </c>
      <c r="Y961" s="1">
        <v>1500.25</v>
      </c>
      <c r="Z961" s="1">
        <v>1500.25</v>
      </c>
    </row>
    <row r="962" spans="1:26" x14ac:dyDescent="0.3">
      <c r="A962" t="s">
        <v>62</v>
      </c>
      <c r="B962" s="1">
        <v>44043</v>
      </c>
      <c r="C962" s="1" t="str">
        <f>VLOOKUP($B962,'NIS NAAM GEMEENTE'!$A$2:$B$319, 2, FALSE)</f>
        <v>Merelbeke</v>
      </c>
      <c r="D962" s="1">
        <v>1112.5</v>
      </c>
      <c r="E962" s="1">
        <v>1196.21</v>
      </c>
      <c r="F962" s="1">
        <v>1193.4000000000001</v>
      </c>
      <c r="G962" s="1">
        <v>1243.5899999999999</v>
      </c>
      <c r="H962" s="1">
        <v>1342.41</v>
      </c>
      <c r="I962" s="1">
        <v>1309.67</v>
      </c>
      <c r="J962" s="1">
        <v>1253.83</v>
      </c>
      <c r="K962" s="1">
        <v>1270.32</v>
      </c>
      <c r="L962" s="1">
        <v>1228.02</v>
      </c>
      <c r="M962" s="1">
        <v>1218.26</v>
      </c>
      <c r="N962" s="1">
        <v>1243.7</v>
      </c>
      <c r="O962" s="1">
        <v>1233.3257142857142</v>
      </c>
      <c r="P962" s="1">
        <v>1229.9742857142858</v>
      </c>
      <c r="Q962" s="1">
        <v>1251.2</v>
      </c>
      <c r="R962" s="1">
        <v>1221.037142857143</v>
      </c>
      <c r="S962" s="1">
        <v>1189.7571428571428</v>
      </c>
      <c r="T962" s="1">
        <v>1154.0085714285715</v>
      </c>
      <c r="U962" s="1">
        <v>1143.9542857142858</v>
      </c>
      <c r="V962" s="1">
        <v>1141.72</v>
      </c>
      <c r="W962" s="1">
        <v>1135.017142857143</v>
      </c>
      <c r="X962" s="1">
        <v>1136.1342857142856</v>
      </c>
      <c r="Y962" s="1">
        <v>1124.962857142857</v>
      </c>
      <c r="Z962" s="1">
        <v>1127.1971428571428</v>
      </c>
    </row>
    <row r="963" spans="1:26" x14ac:dyDescent="0.3">
      <c r="A963" t="s">
        <v>63</v>
      </c>
      <c r="B963" s="1">
        <v>44043</v>
      </c>
      <c r="C963" s="1" t="str">
        <f>VLOOKUP($B963,'NIS NAAM GEMEENTE'!$A$2:$B$319, 2, FALSE)</f>
        <v>Merelbeke</v>
      </c>
      <c r="D963" s="1">
        <v>1531</v>
      </c>
      <c r="E963" s="1">
        <v>1562</v>
      </c>
      <c r="F963" s="1">
        <v>1584</v>
      </c>
      <c r="G963" s="1">
        <v>1599</v>
      </c>
      <c r="H963" s="1">
        <v>1628</v>
      </c>
      <c r="I963" s="1">
        <v>1700</v>
      </c>
      <c r="J963" s="1">
        <v>1786</v>
      </c>
      <c r="K963" s="1">
        <v>1840</v>
      </c>
      <c r="L963" s="1">
        <v>1884</v>
      </c>
      <c r="M963" s="1">
        <v>1849</v>
      </c>
      <c r="N963" s="1">
        <v>1855</v>
      </c>
      <c r="O963" s="1">
        <v>1870</v>
      </c>
      <c r="P963" s="1">
        <v>1871</v>
      </c>
      <c r="Q963" s="1">
        <v>1830</v>
      </c>
      <c r="R963" s="1">
        <v>1809</v>
      </c>
      <c r="S963" s="1">
        <v>1822</v>
      </c>
      <c r="T963" s="1">
        <v>1834</v>
      </c>
      <c r="U963" s="1">
        <v>1814</v>
      </c>
      <c r="V963" s="1">
        <v>1782</v>
      </c>
      <c r="W963" s="1">
        <v>1785</v>
      </c>
      <c r="X963" s="1">
        <v>1753</v>
      </c>
      <c r="Y963" s="1">
        <v>1725</v>
      </c>
      <c r="Z963">
        <v>1692</v>
      </c>
    </row>
    <row r="964" spans="1:26" x14ac:dyDescent="0.3">
      <c r="A964" t="s">
        <v>64</v>
      </c>
      <c r="B964" s="1">
        <v>44043</v>
      </c>
      <c r="C964" s="1" t="str">
        <f>VLOOKUP($B964,'NIS NAAM GEMEENTE'!$A$2:$B$319, 2, FALSE)</f>
        <v>Merelbeke</v>
      </c>
      <c r="D964" s="1">
        <v>2643.5</v>
      </c>
      <c r="E964" s="1">
        <v>2758.21</v>
      </c>
      <c r="F964" s="1">
        <v>2777.4</v>
      </c>
      <c r="G964" s="1">
        <v>2842.59</v>
      </c>
      <c r="H964" s="1">
        <v>2970.41</v>
      </c>
      <c r="I964" s="1">
        <v>3009.67</v>
      </c>
      <c r="J964" s="1">
        <v>3039.83</v>
      </c>
      <c r="K964" s="1">
        <v>3110.3199999999997</v>
      </c>
      <c r="L964" s="1">
        <v>3112.02</v>
      </c>
      <c r="M964" s="1">
        <v>3067.26</v>
      </c>
      <c r="N964" s="1">
        <v>3098.7</v>
      </c>
      <c r="O964" s="1">
        <v>3103.3257142857142</v>
      </c>
      <c r="P964" s="1">
        <v>3100.9742857142855</v>
      </c>
      <c r="Q964" s="1">
        <v>3081.2</v>
      </c>
      <c r="R964" s="1">
        <v>3030.037142857143</v>
      </c>
      <c r="S964" s="1">
        <v>3011.7571428571428</v>
      </c>
      <c r="T964" s="1">
        <v>2988.0085714285715</v>
      </c>
      <c r="U964" s="1">
        <v>2957.954285714286</v>
      </c>
      <c r="V964" s="1">
        <v>2923.7200000000003</v>
      </c>
      <c r="W964" s="1">
        <v>2920.017142857143</v>
      </c>
      <c r="X964" s="1">
        <v>2889.1342857142854</v>
      </c>
      <c r="Y964" s="1">
        <v>2849.962857142857</v>
      </c>
      <c r="Z964" s="1">
        <v>2819.1971428571428</v>
      </c>
    </row>
    <row r="965" spans="1:26" x14ac:dyDescent="0.3">
      <c r="A965" t="s">
        <v>65</v>
      </c>
      <c r="B965">
        <v>44043</v>
      </c>
      <c r="C965" s="1" t="str">
        <f>VLOOKUP($B965,'NIS NAAM GEMEENTE'!$A$2:$B$319, 2, FALSE)</f>
        <v>Merelbeke</v>
      </c>
      <c r="D965" s="1">
        <v>3502.0000000000005</v>
      </c>
      <c r="E965" s="1">
        <v>3502.0000000000005</v>
      </c>
      <c r="F965" s="1">
        <v>3502.0000000000005</v>
      </c>
      <c r="G965" s="1">
        <v>3502.0000000000005</v>
      </c>
      <c r="H965" s="1">
        <v>3502.0000000000005</v>
      </c>
      <c r="I965" s="1">
        <v>3502.0000000000005</v>
      </c>
      <c r="J965" s="1">
        <v>3502.0000000000005</v>
      </c>
      <c r="K965" s="1">
        <v>3502.0000000000005</v>
      </c>
      <c r="L965" s="1">
        <v>3502.0000000000005</v>
      </c>
      <c r="M965" s="1">
        <v>3502.0000000000005</v>
      </c>
      <c r="N965" s="1">
        <v>3502.0000000000005</v>
      </c>
      <c r="O965" s="1">
        <v>3502.0000000000005</v>
      </c>
      <c r="P965" s="1">
        <v>3502.0000000000005</v>
      </c>
      <c r="Q965" s="1">
        <v>3502.0000000000005</v>
      </c>
      <c r="R965" s="1">
        <v>3502.0000000000005</v>
      </c>
      <c r="S965" s="1">
        <v>3502.0000000000005</v>
      </c>
      <c r="T965" s="1">
        <v>3502.0000000000005</v>
      </c>
      <c r="U965" s="1">
        <v>3502.0000000000005</v>
      </c>
      <c r="V965" s="1">
        <v>3502.0000000000005</v>
      </c>
      <c r="W965" s="1">
        <v>3502.0000000000005</v>
      </c>
      <c r="X965" s="1">
        <v>3502.0000000000005</v>
      </c>
      <c r="Y965" s="1">
        <v>3502</v>
      </c>
      <c r="Z965" s="1">
        <v>3502</v>
      </c>
    </row>
    <row r="966" spans="1:26" x14ac:dyDescent="0.3">
      <c r="A966" t="s">
        <v>66</v>
      </c>
      <c r="B966">
        <v>44043</v>
      </c>
      <c r="C966" s="1" t="str">
        <f>VLOOKUP($B966,'NIS NAAM GEMEENTE'!$A$2:$B$319, 2, FALSE)</f>
        <v>Merelbeke</v>
      </c>
      <c r="D966" s="1">
        <v>2976.7000000000003</v>
      </c>
      <c r="E966" s="1">
        <v>2976.7000000000003</v>
      </c>
      <c r="F966" s="1">
        <v>2976.7000000000003</v>
      </c>
      <c r="G966" s="1">
        <v>2976.7000000000003</v>
      </c>
      <c r="H966" s="1">
        <v>2976.7000000000003</v>
      </c>
      <c r="I966" s="1">
        <v>2976.7000000000003</v>
      </c>
      <c r="J966" s="1">
        <v>2976.7000000000003</v>
      </c>
      <c r="K966" s="1">
        <v>2976.7000000000003</v>
      </c>
      <c r="L966" s="1">
        <v>2976.7000000000003</v>
      </c>
      <c r="M966" s="1">
        <v>2976.7000000000003</v>
      </c>
      <c r="N966" s="1">
        <v>2976.7000000000003</v>
      </c>
      <c r="O966" s="1">
        <v>2976.7000000000003</v>
      </c>
      <c r="P966" s="1">
        <v>2976.7000000000003</v>
      </c>
      <c r="Q966" s="1">
        <v>2976.7000000000003</v>
      </c>
      <c r="R966" s="1">
        <v>2976.7000000000003</v>
      </c>
      <c r="S966" s="1">
        <v>2976.7000000000003</v>
      </c>
      <c r="T966" s="1">
        <v>2976.7000000000003</v>
      </c>
      <c r="U966" s="1">
        <v>2976.7000000000003</v>
      </c>
      <c r="V966" s="1">
        <v>2976.7000000000003</v>
      </c>
      <c r="W966" s="1">
        <v>2976.7000000000003</v>
      </c>
      <c r="X966" s="1">
        <v>2976.7000000000003</v>
      </c>
      <c r="Y966" s="1">
        <v>2976.7000000000003</v>
      </c>
      <c r="Z966" s="1">
        <v>2976.7000000000003</v>
      </c>
    </row>
    <row r="967" spans="1:26" x14ac:dyDescent="0.3">
      <c r="A967" t="s">
        <v>62</v>
      </c>
      <c r="B967" s="1">
        <v>13023</v>
      </c>
      <c r="C967" s="1" t="str">
        <f>VLOOKUP($B967,'NIS NAAM GEMEENTE'!$A$2:$B$319, 2, FALSE)</f>
        <v>Merksplas</v>
      </c>
      <c r="D967" s="1">
        <v>371.04</v>
      </c>
      <c r="E967" s="1">
        <v>400.77</v>
      </c>
      <c r="F967" s="1">
        <v>376.42</v>
      </c>
      <c r="G967" s="1">
        <v>366.23</v>
      </c>
      <c r="H967" s="1">
        <v>366.07</v>
      </c>
      <c r="I967" s="1">
        <v>372.69</v>
      </c>
      <c r="J967" s="1">
        <v>378.34</v>
      </c>
      <c r="K967" s="1">
        <v>355.93</v>
      </c>
      <c r="L967" s="1">
        <v>357.69</v>
      </c>
      <c r="M967" s="1">
        <v>366.69</v>
      </c>
      <c r="N967" s="1">
        <v>337.2</v>
      </c>
      <c r="O967" s="1">
        <v>338.48120300751879</v>
      </c>
      <c r="P967" s="1">
        <v>326.27368421052631</v>
      </c>
      <c r="Q967" s="1">
        <v>302.96842105263158</v>
      </c>
      <c r="R967" s="1">
        <v>308.51729323308268</v>
      </c>
      <c r="S967" s="1">
        <v>300.74887218045114</v>
      </c>
      <c r="T967" s="1">
        <v>304.0781954887218</v>
      </c>
      <c r="U967" s="1">
        <v>296.30977443609021</v>
      </c>
      <c r="V967" s="1">
        <v>295.2</v>
      </c>
      <c r="W967" s="1">
        <v>298.5293233082707</v>
      </c>
      <c r="X967" s="1">
        <v>302.96842105263158</v>
      </c>
      <c r="Y967" s="1">
        <v>309.62706766917296</v>
      </c>
      <c r="Z967" s="1">
        <v>311.8466165413534</v>
      </c>
    </row>
    <row r="968" spans="1:26" x14ac:dyDescent="0.3">
      <c r="A968" t="s">
        <v>63</v>
      </c>
      <c r="B968" s="1">
        <v>13023</v>
      </c>
      <c r="C968" s="1" t="str">
        <f>VLOOKUP($B968,'NIS NAAM GEMEENTE'!$A$2:$B$319, 2, FALSE)</f>
        <v>Merksplas</v>
      </c>
      <c r="D968" s="1">
        <v>531</v>
      </c>
      <c r="E968" s="1">
        <v>519</v>
      </c>
      <c r="F968" s="1">
        <v>515</v>
      </c>
      <c r="G968" s="1">
        <v>539</v>
      </c>
      <c r="H968" s="1">
        <v>583</v>
      </c>
      <c r="I968" s="1">
        <v>582</v>
      </c>
      <c r="J968" s="1">
        <v>584</v>
      </c>
      <c r="K968" s="1">
        <v>567</v>
      </c>
      <c r="L968" s="1">
        <v>559</v>
      </c>
      <c r="M968" s="1">
        <v>537</v>
      </c>
      <c r="N968" s="1">
        <v>516</v>
      </c>
      <c r="O968" s="1">
        <v>516</v>
      </c>
      <c r="P968" s="1">
        <v>515</v>
      </c>
      <c r="Q968" s="1">
        <v>511</v>
      </c>
      <c r="R968" s="1">
        <v>487</v>
      </c>
      <c r="S968" s="1">
        <v>481</v>
      </c>
      <c r="T968" s="1">
        <v>457</v>
      </c>
      <c r="U968" s="1">
        <v>455</v>
      </c>
      <c r="V968" s="1">
        <v>445</v>
      </c>
      <c r="W968" s="1">
        <v>431</v>
      </c>
      <c r="X968" s="1">
        <v>431</v>
      </c>
      <c r="Y968" s="1">
        <v>424</v>
      </c>
      <c r="Z968">
        <v>425</v>
      </c>
    </row>
    <row r="969" spans="1:26" x14ac:dyDescent="0.3">
      <c r="A969" t="s">
        <v>64</v>
      </c>
      <c r="B969" s="1">
        <v>13023</v>
      </c>
      <c r="C969" s="1" t="str">
        <f>VLOOKUP($B969,'NIS NAAM GEMEENTE'!$A$2:$B$319, 2, FALSE)</f>
        <v>Merksplas</v>
      </c>
      <c r="D969" s="1">
        <v>902.04</v>
      </c>
      <c r="E969" s="1">
        <v>919.77</v>
      </c>
      <c r="F969" s="1">
        <v>891.42000000000007</v>
      </c>
      <c r="G969" s="1">
        <v>905.23</v>
      </c>
      <c r="H969" s="1">
        <v>949.06999999999994</v>
      </c>
      <c r="I969" s="1">
        <v>954.69</v>
      </c>
      <c r="J969" s="1">
        <v>962.33999999999992</v>
      </c>
      <c r="K969" s="1">
        <v>922.93000000000006</v>
      </c>
      <c r="L969" s="1">
        <v>916.69</v>
      </c>
      <c r="M969" s="1">
        <v>903.69</v>
      </c>
      <c r="N969" s="1">
        <v>853.2</v>
      </c>
      <c r="O969" s="1">
        <v>854.48120300751884</v>
      </c>
      <c r="P969" s="1">
        <v>841.27368421052631</v>
      </c>
      <c r="Q969" s="1">
        <v>813.96842105263158</v>
      </c>
      <c r="R969" s="1">
        <v>795.51729323308268</v>
      </c>
      <c r="S969" s="1">
        <v>781.74887218045114</v>
      </c>
      <c r="T969" s="1">
        <v>761.0781954887218</v>
      </c>
      <c r="U969" s="1">
        <v>751.30977443609027</v>
      </c>
      <c r="V969" s="1">
        <v>740.2</v>
      </c>
      <c r="W969" s="1">
        <v>729.5293233082707</v>
      </c>
      <c r="X969" s="1">
        <v>733.96842105263158</v>
      </c>
      <c r="Y969" s="1">
        <v>733.6270676691729</v>
      </c>
      <c r="Z969" s="1">
        <v>736.84661654135334</v>
      </c>
    </row>
    <row r="970" spans="1:26" x14ac:dyDescent="0.3">
      <c r="A970" t="s">
        <v>65</v>
      </c>
      <c r="B970">
        <v>13023</v>
      </c>
      <c r="C970" s="1" t="str">
        <f>VLOOKUP($B970,'NIS NAAM GEMEENTE'!$A$2:$B$319, 2, FALSE)</f>
        <v>Merksplas</v>
      </c>
      <c r="D970" s="1">
        <v>1206</v>
      </c>
      <c r="E970" s="1">
        <v>1206</v>
      </c>
      <c r="F970" s="1">
        <v>1206</v>
      </c>
      <c r="G970" s="1">
        <v>1206</v>
      </c>
      <c r="H970" s="1">
        <v>1206</v>
      </c>
      <c r="I970" s="1">
        <v>1206</v>
      </c>
      <c r="J970" s="1">
        <v>1206</v>
      </c>
      <c r="K970" s="1">
        <v>1206</v>
      </c>
      <c r="L970" s="1">
        <v>1206</v>
      </c>
      <c r="M970" s="1">
        <v>1206</v>
      </c>
      <c r="N970" s="1">
        <v>1206</v>
      </c>
      <c r="O970" s="1">
        <v>1206</v>
      </c>
      <c r="P970" s="1">
        <v>1206</v>
      </c>
      <c r="Q970" s="1">
        <v>1206</v>
      </c>
      <c r="R970" s="1">
        <v>1206</v>
      </c>
      <c r="S970" s="1">
        <v>1206</v>
      </c>
      <c r="T970" s="1">
        <v>1206</v>
      </c>
      <c r="U970" s="1">
        <v>1206</v>
      </c>
      <c r="V970" s="1">
        <v>1206</v>
      </c>
      <c r="W970" s="1">
        <v>1206</v>
      </c>
      <c r="X970" s="1">
        <v>1206</v>
      </c>
      <c r="Y970" s="1">
        <v>1206</v>
      </c>
      <c r="Z970" s="1">
        <v>1206</v>
      </c>
    </row>
    <row r="971" spans="1:26" x14ac:dyDescent="0.3">
      <c r="A971" t="s">
        <v>66</v>
      </c>
      <c r="B971">
        <v>13023</v>
      </c>
      <c r="C971" s="1" t="str">
        <f>VLOOKUP($B971,'NIS NAAM GEMEENTE'!$A$2:$B$319, 2, FALSE)</f>
        <v>Merksplas</v>
      </c>
      <c r="D971" s="1">
        <v>1025.0999999999999</v>
      </c>
      <c r="E971" s="1">
        <v>1025.0999999999999</v>
      </c>
      <c r="F971" s="1">
        <v>1025.0999999999999</v>
      </c>
      <c r="G971" s="1">
        <v>1025.0999999999999</v>
      </c>
      <c r="H971" s="1">
        <v>1025.0999999999999</v>
      </c>
      <c r="I971" s="1">
        <v>1025.0999999999999</v>
      </c>
      <c r="J971" s="1">
        <v>1025.0999999999999</v>
      </c>
      <c r="K971" s="1">
        <v>1025.0999999999999</v>
      </c>
      <c r="L971" s="1">
        <v>1025.0999999999999</v>
      </c>
      <c r="M971" s="1">
        <v>1025.0999999999999</v>
      </c>
      <c r="N971" s="1">
        <v>1025.0999999999999</v>
      </c>
      <c r="O971" s="1">
        <v>1025.0999999999999</v>
      </c>
      <c r="P971" s="1">
        <v>1025.0999999999999</v>
      </c>
      <c r="Q971" s="1">
        <v>1025.0999999999999</v>
      </c>
      <c r="R971" s="1">
        <v>1025.0999999999999</v>
      </c>
      <c r="S971" s="1">
        <v>1025.0999999999999</v>
      </c>
      <c r="T971" s="1">
        <v>1025.0999999999999</v>
      </c>
      <c r="U971" s="1">
        <v>1025.0999999999999</v>
      </c>
      <c r="V971" s="1">
        <v>1025.0999999999999</v>
      </c>
      <c r="W971" s="1">
        <v>1025.0999999999999</v>
      </c>
      <c r="X971" s="1">
        <v>1025.0999999999999</v>
      </c>
      <c r="Y971" s="1">
        <v>1025.0999999999999</v>
      </c>
      <c r="Z971" s="1">
        <v>1025.0999999999999</v>
      </c>
    </row>
    <row r="972" spans="1:26" x14ac:dyDescent="0.3">
      <c r="A972" t="s">
        <v>62</v>
      </c>
      <c r="B972" s="1">
        <v>33016</v>
      </c>
      <c r="C972" s="1" t="str">
        <f>VLOOKUP($B972,'NIS NAAM GEMEENTE'!$A$2:$B$319, 2, FALSE)</f>
        <v>Mesen</v>
      </c>
      <c r="D972" s="1">
        <v>79.95</v>
      </c>
      <c r="E972" s="1">
        <v>69.84</v>
      </c>
      <c r="F972" s="1">
        <v>68.03</v>
      </c>
      <c r="G972" s="1">
        <v>79.14</v>
      </c>
      <c r="H972" s="1">
        <v>70.84</v>
      </c>
      <c r="I972" s="1">
        <v>76.11</v>
      </c>
      <c r="J972" s="1">
        <v>78.760000000000005</v>
      </c>
      <c r="K972" s="1">
        <v>71.3</v>
      </c>
      <c r="L972" s="1">
        <v>70.569999999999993</v>
      </c>
      <c r="M972" s="1">
        <v>63.38</v>
      </c>
      <c r="N972" s="1">
        <v>53.38</v>
      </c>
      <c r="O972" s="1">
        <v>53.11</v>
      </c>
      <c r="P972" s="1">
        <v>55.322916666666664</v>
      </c>
      <c r="Q972" s="1">
        <v>54.216458333333335</v>
      </c>
      <c r="R972" s="1">
        <v>55.322916666666664</v>
      </c>
      <c r="S972" s="1">
        <v>55.322916666666664</v>
      </c>
      <c r="T972" s="1">
        <v>54.216458333333335</v>
      </c>
      <c r="U972" s="1">
        <v>54.216458333333335</v>
      </c>
      <c r="V972" s="1">
        <v>53.11</v>
      </c>
      <c r="W972" s="1">
        <v>52.003541666666663</v>
      </c>
      <c r="X972" s="1">
        <v>52.003541666666663</v>
      </c>
      <c r="Y972" s="1">
        <v>53.11</v>
      </c>
      <c r="Z972" s="1">
        <v>55.322916666666664</v>
      </c>
    </row>
    <row r="973" spans="1:26" x14ac:dyDescent="0.3">
      <c r="A973" t="s">
        <v>63</v>
      </c>
      <c r="B973" s="1">
        <v>33016</v>
      </c>
      <c r="C973" s="1" t="str">
        <f>VLOOKUP($B973,'NIS NAAM GEMEENTE'!$A$2:$B$319, 2, FALSE)</f>
        <v>Mesen</v>
      </c>
      <c r="D973" s="1">
        <v>87</v>
      </c>
      <c r="E973" s="1">
        <v>84</v>
      </c>
      <c r="F973" s="1">
        <v>85</v>
      </c>
      <c r="G973" s="1">
        <v>86</v>
      </c>
      <c r="H973" s="1">
        <v>83</v>
      </c>
      <c r="I973" s="1">
        <v>77</v>
      </c>
      <c r="J973" s="1">
        <v>85</v>
      </c>
      <c r="K973" s="1">
        <v>89</v>
      </c>
      <c r="L973" s="1">
        <v>85</v>
      </c>
      <c r="M973" s="1">
        <v>89</v>
      </c>
      <c r="N973" s="1">
        <v>81</v>
      </c>
      <c r="O973" s="1">
        <v>83</v>
      </c>
      <c r="P973" s="1">
        <v>80</v>
      </c>
      <c r="Q973" s="1">
        <v>81</v>
      </c>
      <c r="R973" s="1">
        <v>79</v>
      </c>
      <c r="S973" s="1">
        <v>77</v>
      </c>
      <c r="T973" s="1">
        <v>77</v>
      </c>
      <c r="U973" s="1">
        <v>76</v>
      </c>
      <c r="V973" s="1">
        <v>77</v>
      </c>
      <c r="W973" s="1">
        <v>77</v>
      </c>
      <c r="X973" s="1">
        <v>76</v>
      </c>
      <c r="Y973" s="1">
        <v>77</v>
      </c>
      <c r="Z973">
        <v>75</v>
      </c>
    </row>
    <row r="974" spans="1:26" x14ac:dyDescent="0.3">
      <c r="A974" t="s">
        <v>64</v>
      </c>
      <c r="B974" s="1">
        <v>33016</v>
      </c>
      <c r="C974" s="1" t="str">
        <f>VLOOKUP($B974,'NIS NAAM GEMEENTE'!$A$2:$B$319, 2, FALSE)</f>
        <v>Mesen</v>
      </c>
      <c r="D974" s="1">
        <v>166.95</v>
      </c>
      <c r="E974" s="1">
        <v>153.84</v>
      </c>
      <c r="F974" s="1">
        <v>153.03</v>
      </c>
      <c r="G974" s="1">
        <v>165.14</v>
      </c>
      <c r="H974" s="1">
        <v>153.84</v>
      </c>
      <c r="I974" s="1">
        <v>153.11000000000001</v>
      </c>
      <c r="J974" s="1">
        <v>163.76</v>
      </c>
      <c r="K974" s="1">
        <v>160.30000000000001</v>
      </c>
      <c r="L974" s="1">
        <v>155.57</v>
      </c>
      <c r="M974" s="1">
        <v>152.38</v>
      </c>
      <c r="N974" s="1">
        <v>134.38</v>
      </c>
      <c r="O974" s="1">
        <v>136.11000000000001</v>
      </c>
      <c r="P974" s="1">
        <v>135.32291666666666</v>
      </c>
      <c r="Q974" s="1">
        <v>135.21645833333332</v>
      </c>
      <c r="R974" s="1">
        <v>134.32291666666666</v>
      </c>
      <c r="S974" s="1">
        <v>132.32291666666666</v>
      </c>
      <c r="T974" s="1">
        <v>131.21645833333332</v>
      </c>
      <c r="U974" s="1">
        <v>130.21645833333332</v>
      </c>
      <c r="V974" s="1">
        <v>130.11000000000001</v>
      </c>
      <c r="W974" s="1">
        <v>129.00354166666665</v>
      </c>
      <c r="X974" s="1">
        <v>128.00354166666665</v>
      </c>
      <c r="Y974" s="1">
        <v>130.11000000000001</v>
      </c>
      <c r="Z974" s="1">
        <v>130.32291666666666</v>
      </c>
    </row>
    <row r="975" spans="1:26" x14ac:dyDescent="0.3">
      <c r="A975" t="s">
        <v>65</v>
      </c>
      <c r="B975">
        <v>33016</v>
      </c>
      <c r="C975" s="1" t="str">
        <f>VLOOKUP($B975,'NIS NAAM GEMEENTE'!$A$2:$B$319, 2, FALSE)</f>
        <v>Mesen</v>
      </c>
      <c r="D975" s="1">
        <v>169.41176470588238</v>
      </c>
      <c r="E975" s="1">
        <v>169.41176470588238</v>
      </c>
      <c r="F975" s="1">
        <v>169.41176470588238</v>
      </c>
      <c r="G975" s="1">
        <v>169.41176470588238</v>
      </c>
      <c r="H975" s="1">
        <v>169.41176470588238</v>
      </c>
      <c r="I975" s="1">
        <v>169.41176470588238</v>
      </c>
      <c r="J975" s="1">
        <v>169.41176470588238</v>
      </c>
      <c r="K975" s="1">
        <v>169.41176470588238</v>
      </c>
      <c r="L975" s="1">
        <v>169.41176470588238</v>
      </c>
      <c r="M975" s="1">
        <v>169.41176470588238</v>
      </c>
      <c r="N975" s="1">
        <v>169.41176470588238</v>
      </c>
      <c r="O975" s="1">
        <v>169.41176470588238</v>
      </c>
      <c r="P975" s="1">
        <v>169.41176470588238</v>
      </c>
      <c r="Q975" s="1">
        <v>169.41176470588238</v>
      </c>
      <c r="R975" s="1">
        <v>169.41176470588238</v>
      </c>
      <c r="S975" s="1">
        <v>169.41176470588238</v>
      </c>
      <c r="T975" s="1">
        <v>169.41176470588238</v>
      </c>
      <c r="U975" s="1">
        <v>169.41176470588238</v>
      </c>
      <c r="V975" s="1">
        <v>169.41176470588238</v>
      </c>
      <c r="W975" s="1">
        <v>169.41176470588238</v>
      </c>
      <c r="X975" s="1">
        <v>169.41176470588238</v>
      </c>
      <c r="Y975" s="1">
        <v>169.41176470588201</v>
      </c>
      <c r="Z975" s="1">
        <v>169.41176470588201</v>
      </c>
    </row>
    <row r="976" spans="1:26" x14ac:dyDescent="0.3">
      <c r="A976" t="s">
        <v>66</v>
      </c>
      <c r="B976">
        <v>33016</v>
      </c>
      <c r="C976" s="1" t="str">
        <f>VLOOKUP($B976,'NIS NAAM GEMEENTE'!$A$2:$B$319, 2, FALSE)</f>
        <v>Mesen</v>
      </c>
      <c r="D976" s="1">
        <v>144</v>
      </c>
      <c r="E976" s="1">
        <v>144</v>
      </c>
      <c r="F976" s="1">
        <v>144</v>
      </c>
      <c r="G976" s="1">
        <v>144</v>
      </c>
      <c r="H976" s="1">
        <v>144</v>
      </c>
      <c r="I976" s="1">
        <v>144</v>
      </c>
      <c r="J976" s="1">
        <v>144</v>
      </c>
      <c r="K976" s="1">
        <v>144</v>
      </c>
      <c r="L976" s="1">
        <v>144</v>
      </c>
      <c r="M976" s="1">
        <v>144</v>
      </c>
      <c r="N976" s="1">
        <v>144</v>
      </c>
      <c r="O976" s="1">
        <v>144</v>
      </c>
      <c r="P976" s="1">
        <v>144</v>
      </c>
      <c r="Q976" s="1">
        <v>144</v>
      </c>
      <c r="R976" s="1">
        <v>144</v>
      </c>
      <c r="S976" s="1">
        <v>144</v>
      </c>
      <c r="T976" s="1">
        <v>144</v>
      </c>
      <c r="U976" s="1">
        <v>144</v>
      </c>
      <c r="V976" s="1">
        <v>144</v>
      </c>
      <c r="W976" s="1">
        <v>144</v>
      </c>
      <c r="X976" s="1">
        <v>144</v>
      </c>
      <c r="Y976" s="1">
        <v>144</v>
      </c>
      <c r="Z976" s="1">
        <v>144</v>
      </c>
    </row>
    <row r="977" spans="1:26" x14ac:dyDescent="0.3">
      <c r="A977" t="s">
        <v>62</v>
      </c>
      <c r="B977" s="1">
        <v>37007</v>
      </c>
      <c r="C977" s="1" t="str">
        <f>VLOOKUP($B977,'NIS NAAM GEMEENTE'!$A$2:$B$319, 2, FALSE)</f>
        <v>Meulebeke</v>
      </c>
      <c r="D977" s="1">
        <v>517.1</v>
      </c>
      <c r="E977" s="1">
        <v>546.78</v>
      </c>
      <c r="F977" s="1">
        <v>530.29</v>
      </c>
      <c r="G977" s="1">
        <v>529.21</v>
      </c>
      <c r="H977" s="1">
        <v>524.91</v>
      </c>
      <c r="I977" s="1">
        <v>498.56</v>
      </c>
      <c r="J977" s="1">
        <v>486.53</v>
      </c>
      <c r="K977" s="1">
        <v>488.13</v>
      </c>
      <c r="L977" s="1">
        <v>445.5</v>
      </c>
      <c r="M977" s="1">
        <v>436.64</v>
      </c>
      <c r="N977" s="1">
        <v>446.8</v>
      </c>
      <c r="O977" s="1">
        <v>430.28773584905662</v>
      </c>
      <c r="P977" s="1">
        <v>456.76698113207544</v>
      </c>
      <c r="Q977" s="1">
        <v>453.45707547169809</v>
      </c>
      <c r="R977" s="1">
        <v>462.28349056603776</v>
      </c>
      <c r="S977" s="1">
        <v>466.69669811320756</v>
      </c>
      <c r="T977" s="1">
        <v>461.18018867924525</v>
      </c>
      <c r="U977" s="1">
        <v>468.90330188679246</v>
      </c>
      <c r="V977" s="1">
        <v>467.8</v>
      </c>
      <c r="W977" s="1">
        <v>468.90330188679246</v>
      </c>
      <c r="X977" s="1">
        <v>481.03962264150942</v>
      </c>
      <c r="Y977" s="1">
        <v>477.72971698113207</v>
      </c>
      <c r="Z977" s="1">
        <v>487.65943396226413</v>
      </c>
    </row>
    <row r="978" spans="1:26" x14ac:dyDescent="0.3">
      <c r="A978" t="s">
        <v>63</v>
      </c>
      <c r="B978" s="1">
        <v>37007</v>
      </c>
      <c r="C978" s="1" t="str">
        <f>VLOOKUP($B978,'NIS NAAM GEMEENTE'!$A$2:$B$319, 2, FALSE)</f>
        <v>Meulebeke</v>
      </c>
      <c r="D978" s="1">
        <v>779</v>
      </c>
      <c r="E978" s="1">
        <v>783</v>
      </c>
      <c r="F978" s="1">
        <v>768</v>
      </c>
      <c r="G978" s="1">
        <v>787</v>
      </c>
      <c r="H978" s="1">
        <v>787</v>
      </c>
      <c r="I978" s="1">
        <v>792</v>
      </c>
      <c r="J978" s="1">
        <v>789</v>
      </c>
      <c r="K978" s="1">
        <v>792</v>
      </c>
      <c r="L978" s="1">
        <v>781</v>
      </c>
      <c r="M978" s="1">
        <v>778</v>
      </c>
      <c r="N978" s="1">
        <v>749</v>
      </c>
      <c r="O978" s="1">
        <v>731</v>
      </c>
      <c r="P978" s="1">
        <v>699</v>
      </c>
      <c r="Q978" s="1">
        <v>691</v>
      </c>
      <c r="R978" s="1">
        <v>696</v>
      </c>
      <c r="S978" s="1">
        <v>684</v>
      </c>
      <c r="T978" s="1">
        <v>704</v>
      </c>
      <c r="U978" s="1">
        <v>697</v>
      </c>
      <c r="V978" s="1">
        <v>718</v>
      </c>
      <c r="W978" s="1">
        <v>715</v>
      </c>
      <c r="X978" s="1">
        <v>719</v>
      </c>
      <c r="Y978" s="1">
        <v>731</v>
      </c>
      <c r="Z978">
        <v>724</v>
      </c>
    </row>
    <row r="979" spans="1:26" x14ac:dyDescent="0.3">
      <c r="A979" t="s">
        <v>64</v>
      </c>
      <c r="B979" s="1">
        <v>37007</v>
      </c>
      <c r="C979" s="1" t="str">
        <f>VLOOKUP($B979,'NIS NAAM GEMEENTE'!$A$2:$B$319, 2, FALSE)</f>
        <v>Meulebeke</v>
      </c>
      <c r="D979" s="1">
        <v>1296.0999999999999</v>
      </c>
      <c r="E979" s="1">
        <v>1329.78</v>
      </c>
      <c r="F979" s="1">
        <v>1298.29</v>
      </c>
      <c r="G979" s="1">
        <v>1316.21</v>
      </c>
      <c r="H979" s="1">
        <v>1311.9099999999999</v>
      </c>
      <c r="I979" s="1">
        <v>1290.56</v>
      </c>
      <c r="J979" s="1">
        <v>1275.53</v>
      </c>
      <c r="K979" s="1">
        <v>1280.1300000000001</v>
      </c>
      <c r="L979" s="1">
        <v>1226.5</v>
      </c>
      <c r="M979" s="1">
        <v>1214.6399999999999</v>
      </c>
      <c r="N979" s="1">
        <v>1195.8</v>
      </c>
      <c r="O979" s="1">
        <v>1161.2877358490566</v>
      </c>
      <c r="P979" s="1">
        <v>1155.7669811320754</v>
      </c>
      <c r="Q979" s="1">
        <v>1144.4570754716981</v>
      </c>
      <c r="R979" s="1">
        <v>1158.2834905660377</v>
      </c>
      <c r="S979" s="1">
        <v>1150.6966981132075</v>
      </c>
      <c r="T979" s="1">
        <v>1165.1801886792452</v>
      </c>
      <c r="U979" s="1">
        <v>1165.9033018867924</v>
      </c>
      <c r="V979" s="1">
        <v>1185.8</v>
      </c>
      <c r="W979" s="1">
        <v>1183.9033018867924</v>
      </c>
      <c r="X979" s="1">
        <v>1200.0396226415094</v>
      </c>
      <c r="Y979" s="1">
        <v>1208.729716981132</v>
      </c>
      <c r="Z979" s="1">
        <v>1211.6594339622641</v>
      </c>
    </row>
    <row r="980" spans="1:26" x14ac:dyDescent="0.3">
      <c r="A980" t="s">
        <v>65</v>
      </c>
      <c r="B980">
        <v>37007</v>
      </c>
      <c r="C980" s="1" t="str">
        <f>VLOOKUP($B980,'NIS NAAM GEMEENTE'!$A$2:$B$319, 2, FALSE)</f>
        <v>Meulebeke</v>
      </c>
      <c r="D980" s="1">
        <v>1497.6470588235293</v>
      </c>
      <c r="E980" s="1">
        <v>1497.6470588235293</v>
      </c>
      <c r="F980" s="1">
        <v>1497.6470588235293</v>
      </c>
      <c r="G980" s="1">
        <v>1497.6470588235293</v>
      </c>
      <c r="H980" s="1">
        <v>1497.6470588235293</v>
      </c>
      <c r="I980" s="1">
        <v>1497.6470588235293</v>
      </c>
      <c r="J980" s="1">
        <v>1497.6470588235293</v>
      </c>
      <c r="K980" s="1">
        <v>1497.6470588235293</v>
      </c>
      <c r="L980" s="1">
        <v>1497.6470588235293</v>
      </c>
      <c r="M980" s="1">
        <v>1497.6470588235293</v>
      </c>
      <c r="N980" s="1">
        <v>1497.6470588235293</v>
      </c>
      <c r="O980" s="1">
        <v>1497.6470588235293</v>
      </c>
      <c r="P980" s="1">
        <v>1497.6470588235293</v>
      </c>
      <c r="Q980" s="1">
        <v>1497.6470588235293</v>
      </c>
      <c r="R980" s="1">
        <v>1497.6470588235293</v>
      </c>
      <c r="S980" s="1">
        <v>1497.6470588235293</v>
      </c>
      <c r="T980" s="1">
        <v>1497.6470588235293</v>
      </c>
      <c r="U980" s="1">
        <v>1497.6470588235293</v>
      </c>
      <c r="V980" s="1">
        <v>1497.6470588235293</v>
      </c>
      <c r="W980" s="1">
        <v>1497.6470588235293</v>
      </c>
      <c r="X980" s="1">
        <v>1497.6470588235293</v>
      </c>
      <c r="Y980" s="1">
        <v>1497.64705882353</v>
      </c>
      <c r="Z980" s="1">
        <v>1497.64705882353</v>
      </c>
    </row>
    <row r="981" spans="1:26" x14ac:dyDescent="0.3">
      <c r="A981" t="s">
        <v>66</v>
      </c>
      <c r="B981">
        <v>37007</v>
      </c>
      <c r="C981" s="1" t="str">
        <f>VLOOKUP($B981,'NIS NAAM GEMEENTE'!$A$2:$B$319, 2, FALSE)</f>
        <v>Meulebeke</v>
      </c>
      <c r="D981" s="1">
        <v>1273</v>
      </c>
      <c r="E981" s="1">
        <v>1273</v>
      </c>
      <c r="F981" s="1">
        <v>1273</v>
      </c>
      <c r="G981" s="1">
        <v>1273</v>
      </c>
      <c r="H981" s="1">
        <v>1273</v>
      </c>
      <c r="I981" s="1">
        <v>1273</v>
      </c>
      <c r="J981" s="1">
        <v>1273</v>
      </c>
      <c r="K981" s="1">
        <v>1273</v>
      </c>
      <c r="L981" s="1">
        <v>1273</v>
      </c>
      <c r="M981" s="1">
        <v>1273</v>
      </c>
      <c r="N981" s="1">
        <v>1273</v>
      </c>
      <c r="O981" s="1">
        <v>1273</v>
      </c>
      <c r="P981" s="1">
        <v>1273</v>
      </c>
      <c r="Q981" s="1">
        <v>1273</v>
      </c>
      <c r="R981" s="1">
        <v>1273</v>
      </c>
      <c r="S981" s="1">
        <v>1273</v>
      </c>
      <c r="T981" s="1">
        <v>1273</v>
      </c>
      <c r="U981" s="1">
        <v>1273</v>
      </c>
      <c r="V981" s="1">
        <v>1273</v>
      </c>
      <c r="W981" s="1">
        <v>1273</v>
      </c>
      <c r="X981" s="1">
        <v>1273</v>
      </c>
      <c r="Y981" s="1">
        <v>1273</v>
      </c>
      <c r="Z981" s="1">
        <v>1273</v>
      </c>
    </row>
    <row r="982" spans="1:26" x14ac:dyDescent="0.3">
      <c r="A982" t="s">
        <v>62</v>
      </c>
      <c r="B982" s="1">
        <v>35011</v>
      </c>
      <c r="C982" s="1" t="str">
        <f>VLOOKUP($B982,'NIS NAAM GEMEENTE'!$A$2:$B$319, 2, FALSE)</f>
        <v>Middelkerke</v>
      </c>
      <c r="D982" s="1">
        <v>508.59</v>
      </c>
      <c r="E982" s="1">
        <v>516.48</v>
      </c>
      <c r="F982" s="1">
        <v>504.56</v>
      </c>
      <c r="G982" s="1">
        <v>496.8</v>
      </c>
      <c r="H982" s="1">
        <v>519.32000000000005</v>
      </c>
      <c r="I982" s="1">
        <v>502.18</v>
      </c>
      <c r="J982" s="1">
        <v>491.45</v>
      </c>
      <c r="K982" s="1">
        <v>468.88</v>
      </c>
      <c r="L982" s="1">
        <v>450.18</v>
      </c>
      <c r="M982" s="1">
        <v>435.53</v>
      </c>
      <c r="N982" s="1">
        <v>435.99</v>
      </c>
      <c r="O982" s="1">
        <v>462.62887700534759</v>
      </c>
      <c r="P982" s="1">
        <v>464.83187165775399</v>
      </c>
      <c r="Q982" s="1">
        <v>458.22288770053478</v>
      </c>
      <c r="R982" s="1">
        <v>443.90342245989302</v>
      </c>
      <c r="S982" s="1">
        <v>421.87347593582888</v>
      </c>
      <c r="T982" s="1">
        <v>417.46748663101607</v>
      </c>
      <c r="U982" s="1">
        <v>416.36598930481284</v>
      </c>
      <c r="V982" s="1">
        <v>411.96</v>
      </c>
      <c r="W982" s="1">
        <v>411.96</v>
      </c>
      <c r="X982" s="1">
        <v>413.06149732620321</v>
      </c>
      <c r="Y982" s="1">
        <v>414.16299465240644</v>
      </c>
      <c r="Z982" s="1">
        <v>425.17796791443851</v>
      </c>
    </row>
    <row r="983" spans="1:26" x14ac:dyDescent="0.3">
      <c r="A983" t="s">
        <v>63</v>
      </c>
      <c r="B983" s="1">
        <v>35011</v>
      </c>
      <c r="C983" s="1" t="str">
        <f>VLOOKUP($B983,'NIS NAAM GEMEENTE'!$A$2:$B$319, 2, FALSE)</f>
        <v>Middelkerke</v>
      </c>
      <c r="D983" s="1">
        <v>750</v>
      </c>
      <c r="E983" s="1">
        <v>720</v>
      </c>
      <c r="F983" s="1">
        <v>730</v>
      </c>
      <c r="G983" s="1">
        <v>720</v>
      </c>
      <c r="H983" s="1">
        <v>740</v>
      </c>
      <c r="I983" s="1">
        <v>727</v>
      </c>
      <c r="J983" s="1">
        <v>736</v>
      </c>
      <c r="K983" s="1">
        <v>710</v>
      </c>
      <c r="L983" s="1">
        <v>721</v>
      </c>
      <c r="M983" s="1">
        <v>699</v>
      </c>
      <c r="N983" s="1">
        <v>684</v>
      </c>
      <c r="O983" s="1">
        <v>663</v>
      </c>
      <c r="P983" s="1">
        <v>637</v>
      </c>
      <c r="Q983" s="1">
        <v>640</v>
      </c>
      <c r="R983" s="1">
        <v>629</v>
      </c>
      <c r="S983" s="1">
        <v>650</v>
      </c>
      <c r="T983" s="1">
        <v>635</v>
      </c>
      <c r="U983" s="1">
        <v>642</v>
      </c>
      <c r="V983" s="1">
        <v>640</v>
      </c>
      <c r="W983" s="1">
        <v>625</v>
      </c>
      <c r="X983" s="1">
        <v>610</v>
      </c>
      <c r="Y983" s="1">
        <v>599</v>
      </c>
      <c r="Z983">
        <v>593</v>
      </c>
    </row>
    <row r="984" spans="1:26" x14ac:dyDescent="0.3">
      <c r="A984" t="s">
        <v>64</v>
      </c>
      <c r="B984" s="1">
        <v>35011</v>
      </c>
      <c r="C984" s="1" t="str">
        <f>VLOOKUP($B984,'NIS NAAM GEMEENTE'!$A$2:$B$319, 2, FALSE)</f>
        <v>Middelkerke</v>
      </c>
      <c r="D984" s="1">
        <v>1258.5899999999999</v>
      </c>
      <c r="E984" s="1">
        <v>1236.48</v>
      </c>
      <c r="F984" s="1">
        <v>1234.56</v>
      </c>
      <c r="G984" s="1">
        <v>1216.8</v>
      </c>
      <c r="H984" s="1">
        <v>1259.3200000000002</v>
      </c>
      <c r="I984" s="1">
        <v>1229.18</v>
      </c>
      <c r="J984" s="1">
        <v>1227.45</v>
      </c>
      <c r="K984" s="1">
        <v>1178.8800000000001</v>
      </c>
      <c r="L984" s="1">
        <v>1171.18</v>
      </c>
      <c r="M984" s="1">
        <v>1134.53</v>
      </c>
      <c r="N984" s="1">
        <v>1119.99</v>
      </c>
      <c r="O984" s="1">
        <v>1125.6288770053475</v>
      </c>
      <c r="P984" s="1">
        <v>1101.8318716577539</v>
      </c>
      <c r="Q984" s="1">
        <v>1098.2228877005348</v>
      </c>
      <c r="R984" s="1">
        <v>1072.9034224598931</v>
      </c>
      <c r="S984" s="1">
        <v>1071.873475935829</v>
      </c>
      <c r="T984" s="1">
        <v>1052.4674866310161</v>
      </c>
      <c r="U984" s="1">
        <v>1058.365989304813</v>
      </c>
      <c r="V984" s="1">
        <v>1051.96</v>
      </c>
      <c r="W984" s="1">
        <v>1036.96</v>
      </c>
      <c r="X984" s="1">
        <v>1023.0614973262032</v>
      </c>
      <c r="Y984" s="1">
        <v>1013.1629946524065</v>
      </c>
      <c r="Z984" s="1">
        <v>1018.1779679144386</v>
      </c>
    </row>
    <row r="985" spans="1:26" x14ac:dyDescent="0.3">
      <c r="A985" t="s">
        <v>65</v>
      </c>
      <c r="B985">
        <v>35011</v>
      </c>
      <c r="C985" s="1" t="str">
        <f>VLOOKUP($B985,'NIS NAAM GEMEENTE'!$A$2:$B$319, 2, FALSE)</f>
        <v>Middelkerke</v>
      </c>
      <c r="D985" s="1">
        <v>2020</v>
      </c>
      <c r="E985" s="1">
        <v>2020</v>
      </c>
      <c r="F985" s="1">
        <v>2020</v>
      </c>
      <c r="G985" s="1">
        <v>2020</v>
      </c>
      <c r="H985" s="1">
        <v>2020</v>
      </c>
      <c r="I985" s="1">
        <v>2020</v>
      </c>
      <c r="J985" s="1">
        <v>2020</v>
      </c>
      <c r="K985" s="1">
        <v>2020</v>
      </c>
      <c r="L985" s="1">
        <v>2020</v>
      </c>
      <c r="M985" s="1">
        <v>2020</v>
      </c>
      <c r="N985" s="1">
        <v>2020</v>
      </c>
      <c r="O985" s="1">
        <v>2020</v>
      </c>
      <c r="P985" s="1">
        <v>2020</v>
      </c>
      <c r="Q985" s="1">
        <v>2020</v>
      </c>
      <c r="R985" s="1">
        <v>2020</v>
      </c>
      <c r="S985" s="1">
        <v>2020</v>
      </c>
      <c r="T985" s="1">
        <v>2020</v>
      </c>
      <c r="U985" s="1">
        <v>2020</v>
      </c>
      <c r="V985" s="1">
        <v>2020</v>
      </c>
      <c r="W985" s="1">
        <v>2020</v>
      </c>
      <c r="X985" s="1">
        <v>2020</v>
      </c>
      <c r="Y985" s="1">
        <v>2020</v>
      </c>
      <c r="Z985" s="1">
        <v>2020</v>
      </c>
    </row>
    <row r="986" spans="1:26" x14ac:dyDescent="0.3">
      <c r="A986" t="s">
        <v>66</v>
      </c>
      <c r="B986">
        <v>35011</v>
      </c>
      <c r="C986" s="1" t="str">
        <f>VLOOKUP($B986,'NIS NAAM GEMEENTE'!$A$2:$B$319, 2, FALSE)</f>
        <v>Middelkerke</v>
      </c>
      <c r="D986" s="1">
        <v>1717</v>
      </c>
      <c r="E986" s="1">
        <v>1717</v>
      </c>
      <c r="F986" s="1">
        <v>1717</v>
      </c>
      <c r="G986" s="1">
        <v>1717</v>
      </c>
      <c r="H986" s="1">
        <v>1717</v>
      </c>
      <c r="I986" s="1">
        <v>1717</v>
      </c>
      <c r="J986" s="1">
        <v>1717</v>
      </c>
      <c r="K986" s="1">
        <v>1717</v>
      </c>
      <c r="L986" s="1">
        <v>1717</v>
      </c>
      <c r="M986" s="1">
        <v>1717</v>
      </c>
      <c r="N986" s="1">
        <v>1717</v>
      </c>
      <c r="O986" s="1">
        <v>1717</v>
      </c>
      <c r="P986" s="1">
        <v>1717</v>
      </c>
      <c r="Q986" s="1">
        <v>1717</v>
      </c>
      <c r="R986" s="1">
        <v>1717</v>
      </c>
      <c r="S986" s="1">
        <v>1717</v>
      </c>
      <c r="T986" s="1">
        <v>1717</v>
      </c>
      <c r="U986" s="1">
        <v>1717</v>
      </c>
      <c r="V986" s="1">
        <v>1717</v>
      </c>
      <c r="W986" s="1">
        <v>1717</v>
      </c>
      <c r="X986" s="1">
        <v>1717</v>
      </c>
      <c r="Y986" s="1">
        <v>1717</v>
      </c>
      <c r="Z986" s="1">
        <v>1717</v>
      </c>
    </row>
    <row r="987" spans="1:26" x14ac:dyDescent="0.3">
      <c r="A987" t="s">
        <v>62</v>
      </c>
      <c r="B987" s="1">
        <v>44045</v>
      </c>
      <c r="C987" s="1" t="str">
        <f>VLOOKUP($B987,'NIS NAAM GEMEENTE'!$A$2:$B$319, 2, FALSE)</f>
        <v>Moerbeke</v>
      </c>
      <c r="D987" s="1">
        <v>253.39</v>
      </c>
      <c r="E987" s="1">
        <v>260.74</v>
      </c>
      <c r="F987" s="1">
        <v>279.39</v>
      </c>
      <c r="G987" s="1">
        <v>293.85000000000002</v>
      </c>
      <c r="H987" s="1">
        <v>302.42</v>
      </c>
      <c r="I987" s="1">
        <v>304.95999999999998</v>
      </c>
      <c r="J987" s="1">
        <v>310.04000000000002</v>
      </c>
      <c r="K987" s="1">
        <v>294.27999999999997</v>
      </c>
      <c r="L987" s="1">
        <v>285.66000000000003</v>
      </c>
      <c r="M987" s="1">
        <v>264.2</v>
      </c>
      <c r="N987" s="1">
        <v>255.2</v>
      </c>
      <c r="O987" s="1">
        <v>256.74310638297874</v>
      </c>
      <c r="P987" s="1">
        <v>264.59114893617021</v>
      </c>
      <c r="Q987" s="1">
        <v>263.47000000000003</v>
      </c>
      <c r="R987" s="1">
        <v>263.47000000000003</v>
      </c>
      <c r="S987" s="1">
        <v>260.10655319148935</v>
      </c>
      <c r="T987" s="1">
        <v>261.2277021276596</v>
      </c>
      <c r="U987" s="1">
        <v>263.47000000000003</v>
      </c>
      <c r="V987" s="1">
        <v>263.47000000000003</v>
      </c>
      <c r="W987" s="1">
        <v>267.95459574468083</v>
      </c>
      <c r="X987" s="1">
        <v>269.07574468085107</v>
      </c>
      <c r="Y987" s="1">
        <v>274.68148936170212</v>
      </c>
      <c r="Z987" s="1">
        <v>275.80263829787236</v>
      </c>
    </row>
    <row r="988" spans="1:26" x14ac:dyDescent="0.3">
      <c r="A988" t="s">
        <v>63</v>
      </c>
      <c r="B988" s="1">
        <v>44045</v>
      </c>
      <c r="C988" s="1" t="str">
        <f>VLOOKUP($B988,'NIS NAAM GEMEENTE'!$A$2:$B$319, 2, FALSE)</f>
        <v>Moerbeke</v>
      </c>
      <c r="D988" s="1">
        <v>278</v>
      </c>
      <c r="E988" s="1">
        <v>286</v>
      </c>
      <c r="F988" s="1">
        <v>292</v>
      </c>
      <c r="G988" s="1">
        <v>310</v>
      </c>
      <c r="H988" s="1">
        <v>324</v>
      </c>
      <c r="I988" s="1">
        <v>340</v>
      </c>
      <c r="J988" s="1">
        <v>360</v>
      </c>
      <c r="K988" s="1">
        <v>358</v>
      </c>
      <c r="L988" s="1">
        <v>381</v>
      </c>
      <c r="M988" s="1">
        <v>396</v>
      </c>
      <c r="N988" s="1">
        <v>387</v>
      </c>
      <c r="O988" s="1">
        <v>385</v>
      </c>
      <c r="P988" s="1">
        <v>382</v>
      </c>
      <c r="Q988" s="1">
        <v>378</v>
      </c>
      <c r="R988" s="1">
        <v>375</v>
      </c>
      <c r="S988" s="1">
        <v>375</v>
      </c>
      <c r="T988" s="1">
        <v>379</v>
      </c>
      <c r="U988" s="1">
        <v>379</v>
      </c>
      <c r="V988" s="1">
        <v>385</v>
      </c>
      <c r="W988" s="1">
        <v>385</v>
      </c>
      <c r="X988" s="1">
        <v>387</v>
      </c>
      <c r="Y988" s="1">
        <v>382</v>
      </c>
      <c r="Z988">
        <v>385</v>
      </c>
    </row>
    <row r="989" spans="1:26" x14ac:dyDescent="0.3">
      <c r="A989" t="s">
        <v>64</v>
      </c>
      <c r="B989" s="1">
        <v>44045</v>
      </c>
      <c r="C989" s="1" t="str">
        <f>VLOOKUP($B989,'NIS NAAM GEMEENTE'!$A$2:$B$319, 2, FALSE)</f>
        <v>Moerbeke</v>
      </c>
      <c r="D989" s="1">
        <v>531.39</v>
      </c>
      <c r="E989" s="1">
        <v>546.74</v>
      </c>
      <c r="F989" s="1">
        <v>571.39</v>
      </c>
      <c r="G989" s="1">
        <v>603.85</v>
      </c>
      <c r="H989" s="1">
        <v>626.42000000000007</v>
      </c>
      <c r="I989" s="1">
        <v>644.96</v>
      </c>
      <c r="J989" s="1">
        <v>670.04</v>
      </c>
      <c r="K989" s="1">
        <v>652.28</v>
      </c>
      <c r="L989" s="1">
        <v>666.66000000000008</v>
      </c>
      <c r="M989" s="1">
        <v>660.2</v>
      </c>
      <c r="N989" s="1">
        <v>642.20000000000005</v>
      </c>
      <c r="O989" s="1">
        <v>641.74310638297879</v>
      </c>
      <c r="P989" s="1">
        <v>646.59114893617016</v>
      </c>
      <c r="Q989" s="1">
        <v>641.47</v>
      </c>
      <c r="R989" s="1">
        <v>638.47</v>
      </c>
      <c r="S989" s="1">
        <v>635.10655319148941</v>
      </c>
      <c r="T989" s="1">
        <v>640.22770212765954</v>
      </c>
      <c r="U989" s="1">
        <v>642.47</v>
      </c>
      <c r="V989" s="1">
        <v>648.47</v>
      </c>
      <c r="W989" s="1">
        <v>652.95459574468077</v>
      </c>
      <c r="X989" s="1">
        <v>656.07574468085113</v>
      </c>
      <c r="Y989" s="1">
        <v>656.68148936170212</v>
      </c>
      <c r="Z989" s="1">
        <v>660.80263829787236</v>
      </c>
    </row>
    <row r="990" spans="1:26" x14ac:dyDescent="0.3">
      <c r="A990" t="s">
        <v>65</v>
      </c>
      <c r="B990">
        <v>44045</v>
      </c>
      <c r="C990" s="1" t="str">
        <f>VLOOKUP($B990,'NIS NAAM GEMEENTE'!$A$2:$B$319, 2, FALSE)</f>
        <v>Moerbeke</v>
      </c>
      <c r="D990" s="1">
        <v>736</v>
      </c>
      <c r="E990" s="1">
        <v>736</v>
      </c>
      <c r="F990" s="1">
        <v>736</v>
      </c>
      <c r="G990" s="1">
        <v>736</v>
      </c>
      <c r="H990" s="1">
        <v>736</v>
      </c>
      <c r="I990" s="1">
        <v>736</v>
      </c>
      <c r="J990" s="1">
        <v>736</v>
      </c>
      <c r="K990" s="1">
        <v>736</v>
      </c>
      <c r="L990" s="1">
        <v>736</v>
      </c>
      <c r="M990" s="1">
        <v>736</v>
      </c>
      <c r="N990" s="1">
        <v>736</v>
      </c>
      <c r="O990" s="1">
        <v>736</v>
      </c>
      <c r="P990" s="1">
        <v>736</v>
      </c>
      <c r="Q990" s="1">
        <v>736</v>
      </c>
      <c r="R990" s="1">
        <v>736</v>
      </c>
      <c r="S990" s="1">
        <v>736</v>
      </c>
      <c r="T990" s="1">
        <v>736</v>
      </c>
      <c r="U990" s="1">
        <v>736</v>
      </c>
      <c r="V990" s="1">
        <v>736</v>
      </c>
      <c r="W990" s="1">
        <v>736</v>
      </c>
      <c r="X990" s="1">
        <v>736</v>
      </c>
      <c r="Y990" s="1">
        <v>736</v>
      </c>
      <c r="Z990" s="1">
        <v>736</v>
      </c>
    </row>
    <row r="991" spans="1:26" x14ac:dyDescent="0.3">
      <c r="A991" t="s">
        <v>66</v>
      </c>
      <c r="B991">
        <v>44045</v>
      </c>
      <c r="C991" s="1" t="str">
        <f>VLOOKUP($B991,'NIS NAAM GEMEENTE'!$A$2:$B$319, 2, FALSE)</f>
        <v>Moerbeke</v>
      </c>
      <c r="D991" s="1">
        <v>625.59999999999991</v>
      </c>
      <c r="E991" s="1">
        <v>625.59999999999991</v>
      </c>
      <c r="F991" s="1">
        <v>625.59999999999991</v>
      </c>
      <c r="G991" s="1">
        <v>625.59999999999991</v>
      </c>
      <c r="H991" s="1">
        <v>625.59999999999991</v>
      </c>
      <c r="I991" s="1">
        <v>625.59999999999991</v>
      </c>
      <c r="J991" s="1">
        <v>625.59999999999991</v>
      </c>
      <c r="K991" s="1">
        <v>625.59999999999991</v>
      </c>
      <c r="L991" s="1">
        <v>625.59999999999991</v>
      </c>
      <c r="M991" s="1">
        <v>625.59999999999991</v>
      </c>
      <c r="N991" s="1">
        <v>625.59999999999991</v>
      </c>
      <c r="O991" s="1">
        <v>625.59999999999991</v>
      </c>
      <c r="P991" s="1">
        <v>625.59999999999991</v>
      </c>
      <c r="Q991" s="1">
        <v>625.59999999999991</v>
      </c>
      <c r="R991" s="1">
        <v>625.59999999999991</v>
      </c>
      <c r="S991" s="1">
        <v>625.59999999999991</v>
      </c>
      <c r="T991" s="1">
        <v>625.59999999999991</v>
      </c>
      <c r="U991" s="1">
        <v>625.59999999999991</v>
      </c>
      <c r="V991" s="1">
        <v>625.59999999999991</v>
      </c>
      <c r="W991" s="1">
        <v>625.59999999999991</v>
      </c>
      <c r="X991" s="1">
        <v>625.59999999999991</v>
      </c>
      <c r="Y991" s="1">
        <v>625.59999999999991</v>
      </c>
      <c r="Z991" s="1">
        <v>625.59999999999991</v>
      </c>
    </row>
    <row r="992" spans="1:26" x14ac:dyDescent="0.3">
      <c r="A992" t="s">
        <v>62</v>
      </c>
      <c r="B992" s="1">
        <v>13025</v>
      </c>
      <c r="C992" s="1" t="str">
        <f>VLOOKUP($B992,'NIS NAAM GEMEENTE'!$A$2:$B$319, 2, FALSE)</f>
        <v>Mol</v>
      </c>
      <c r="D992" s="1">
        <v>1238.78</v>
      </c>
      <c r="E992" s="1">
        <v>1288.54</v>
      </c>
      <c r="F992" s="1">
        <v>1327.7</v>
      </c>
      <c r="G992" s="1">
        <v>1407.52</v>
      </c>
      <c r="H992" s="1">
        <v>1516.09</v>
      </c>
      <c r="I992" s="1">
        <v>1495.19</v>
      </c>
      <c r="J992" s="1">
        <v>1473.92</v>
      </c>
      <c r="K992" s="1">
        <v>1451.3</v>
      </c>
      <c r="L992" s="1">
        <v>1407.73</v>
      </c>
      <c r="M992" s="1">
        <v>1454.57</v>
      </c>
      <c r="N992" s="1">
        <v>1432.3</v>
      </c>
      <c r="O992" s="1">
        <v>1400.162691588785</v>
      </c>
      <c r="P992" s="1">
        <v>1338.2583925233644</v>
      </c>
      <c r="Q992" s="1">
        <v>1296.6136822429908</v>
      </c>
      <c r="R992" s="1">
        <v>1233.5838504672897</v>
      </c>
      <c r="S992" s="1">
        <v>1208.8221308411214</v>
      </c>
      <c r="T992" s="1">
        <v>1189.6880747663552</v>
      </c>
      <c r="U992" s="1">
        <v>1193.0646728971963</v>
      </c>
      <c r="V992" s="1">
        <v>1204.32</v>
      </c>
      <c r="W992" s="1">
        <v>1224.5795887850468</v>
      </c>
      <c r="X992" s="1">
        <v>1234.7093831775701</v>
      </c>
      <c r="Y992" s="1">
        <v>1227.9561869158879</v>
      </c>
      <c r="Z992" s="1">
        <v>1224.5795887850468</v>
      </c>
    </row>
    <row r="993" spans="1:26" x14ac:dyDescent="0.3">
      <c r="A993" t="s">
        <v>63</v>
      </c>
      <c r="B993" s="1">
        <v>13025</v>
      </c>
      <c r="C993" s="1" t="str">
        <f>VLOOKUP($B993,'NIS NAAM GEMEENTE'!$A$2:$B$319, 2, FALSE)</f>
        <v>Mol</v>
      </c>
      <c r="D993" s="1">
        <v>1962</v>
      </c>
      <c r="E993" s="1">
        <v>1953</v>
      </c>
      <c r="F993" s="1">
        <v>1964</v>
      </c>
      <c r="G993" s="1">
        <v>1992</v>
      </c>
      <c r="H993" s="1">
        <v>2009</v>
      </c>
      <c r="I993" s="1">
        <v>2091</v>
      </c>
      <c r="J993" s="1">
        <v>2131</v>
      </c>
      <c r="K993" s="1">
        <v>2221</v>
      </c>
      <c r="L993" s="1">
        <v>2293</v>
      </c>
      <c r="M993" s="1">
        <v>2294</v>
      </c>
      <c r="N993" s="1">
        <v>2295</v>
      </c>
      <c r="O993" s="1">
        <v>2287</v>
      </c>
      <c r="P993" s="1">
        <v>2283</v>
      </c>
      <c r="Q993" s="1">
        <v>2227</v>
      </c>
      <c r="R993" s="1">
        <v>2187</v>
      </c>
      <c r="S993" s="1">
        <v>2144</v>
      </c>
      <c r="T993" s="1">
        <v>2096</v>
      </c>
      <c r="U993" s="1">
        <v>2034</v>
      </c>
      <c r="V993" s="1">
        <v>1972</v>
      </c>
      <c r="W993" s="1">
        <v>1915</v>
      </c>
      <c r="X993" s="1">
        <v>1865</v>
      </c>
      <c r="Y993" s="1">
        <v>1859</v>
      </c>
      <c r="Z993">
        <v>1849</v>
      </c>
    </row>
    <row r="994" spans="1:26" x14ac:dyDescent="0.3">
      <c r="A994" t="s">
        <v>64</v>
      </c>
      <c r="B994" s="1">
        <v>13025</v>
      </c>
      <c r="C994" s="1" t="str">
        <f>VLOOKUP($B994,'NIS NAAM GEMEENTE'!$A$2:$B$319, 2, FALSE)</f>
        <v>Mol</v>
      </c>
      <c r="D994" s="1">
        <v>3200.7799999999997</v>
      </c>
      <c r="E994" s="1">
        <v>3241.54</v>
      </c>
      <c r="F994" s="1">
        <v>3291.7</v>
      </c>
      <c r="G994" s="1">
        <v>3399.52</v>
      </c>
      <c r="H994" s="1">
        <v>3525.09</v>
      </c>
      <c r="I994" s="1">
        <v>3586.19</v>
      </c>
      <c r="J994" s="1">
        <v>3604.92</v>
      </c>
      <c r="K994" s="1">
        <v>3672.3</v>
      </c>
      <c r="L994" s="1">
        <v>3700.73</v>
      </c>
      <c r="M994" s="1">
        <v>3748.5699999999997</v>
      </c>
      <c r="N994" s="1">
        <v>3727.3</v>
      </c>
      <c r="O994" s="1">
        <v>3687.162691588785</v>
      </c>
      <c r="P994" s="1">
        <v>3621.2583925233644</v>
      </c>
      <c r="Q994" s="1">
        <v>3523.6136822429908</v>
      </c>
      <c r="R994" s="1">
        <v>3420.5838504672897</v>
      </c>
      <c r="S994" s="1">
        <v>3352.8221308411212</v>
      </c>
      <c r="T994" s="1">
        <v>3285.6880747663554</v>
      </c>
      <c r="U994" s="1">
        <v>3227.064672897196</v>
      </c>
      <c r="V994" s="1">
        <v>3176.3199999999997</v>
      </c>
      <c r="W994" s="1">
        <v>3139.5795887850468</v>
      </c>
      <c r="X994" s="1">
        <v>3099.7093831775701</v>
      </c>
      <c r="Y994" s="1">
        <v>3086.9561869158879</v>
      </c>
      <c r="Z994" s="1">
        <v>3073.5795887850468</v>
      </c>
    </row>
    <row r="995" spans="1:26" x14ac:dyDescent="0.3">
      <c r="A995" t="s">
        <v>65</v>
      </c>
      <c r="B995">
        <v>13025</v>
      </c>
      <c r="C995" s="1" t="str">
        <f>VLOOKUP($B995,'NIS NAAM GEMEENTE'!$A$2:$B$319, 2, FALSE)</f>
        <v>Mol</v>
      </c>
      <c r="D995" s="1">
        <v>4822</v>
      </c>
      <c r="E995" s="1">
        <v>4822</v>
      </c>
      <c r="F995" s="1">
        <v>4822</v>
      </c>
      <c r="G995" s="1">
        <v>4822</v>
      </c>
      <c r="H995" s="1">
        <v>4822</v>
      </c>
      <c r="I995" s="1">
        <v>4822</v>
      </c>
      <c r="J995" s="1">
        <v>4822</v>
      </c>
      <c r="K995" s="1">
        <v>4822</v>
      </c>
      <c r="L995" s="1">
        <v>4822</v>
      </c>
      <c r="M995" s="1">
        <v>4822</v>
      </c>
      <c r="N995" s="1">
        <v>4822</v>
      </c>
      <c r="O995" s="1">
        <v>4822</v>
      </c>
      <c r="P995" s="1">
        <v>4822</v>
      </c>
      <c r="Q995" s="1">
        <v>4822</v>
      </c>
      <c r="R995" s="1">
        <v>4822</v>
      </c>
      <c r="S995" s="1">
        <v>4822</v>
      </c>
      <c r="T995" s="1">
        <v>4822</v>
      </c>
      <c r="U995" s="1">
        <v>4822</v>
      </c>
      <c r="V995" s="1">
        <v>4822</v>
      </c>
      <c r="W995" s="1">
        <v>4822</v>
      </c>
      <c r="X995" s="1">
        <v>4822</v>
      </c>
      <c r="Y995" s="1">
        <v>4822</v>
      </c>
      <c r="Z995" s="1">
        <v>4822</v>
      </c>
    </row>
    <row r="996" spans="1:26" x14ac:dyDescent="0.3">
      <c r="A996" t="s">
        <v>66</v>
      </c>
      <c r="B996">
        <v>13025</v>
      </c>
      <c r="C996" s="1" t="str">
        <f>VLOOKUP($B996,'NIS NAAM GEMEENTE'!$A$2:$B$319, 2, FALSE)</f>
        <v>Mol</v>
      </c>
      <c r="D996" s="1">
        <v>4098.7000000000007</v>
      </c>
      <c r="E996" s="1">
        <v>4098.7000000000007</v>
      </c>
      <c r="F996" s="1">
        <v>4098.7000000000007</v>
      </c>
      <c r="G996" s="1">
        <v>4098.7000000000007</v>
      </c>
      <c r="H996" s="1">
        <v>4098.7000000000007</v>
      </c>
      <c r="I996" s="1">
        <v>4098.7000000000007</v>
      </c>
      <c r="J996" s="1">
        <v>4098.7000000000007</v>
      </c>
      <c r="K996" s="1">
        <v>4098.7000000000007</v>
      </c>
      <c r="L996" s="1">
        <v>4098.7000000000007</v>
      </c>
      <c r="M996" s="1">
        <v>4098.7000000000007</v>
      </c>
      <c r="N996" s="1">
        <v>4098.7000000000007</v>
      </c>
      <c r="O996" s="1">
        <v>4098.7000000000007</v>
      </c>
      <c r="P996" s="1">
        <v>4098.7000000000007</v>
      </c>
      <c r="Q996" s="1">
        <v>4098.7000000000007</v>
      </c>
      <c r="R996" s="1">
        <v>4098.7000000000007</v>
      </c>
      <c r="S996" s="1">
        <v>4098.7000000000007</v>
      </c>
      <c r="T996" s="1">
        <v>4098.7000000000007</v>
      </c>
      <c r="U996" s="1">
        <v>4098.7000000000007</v>
      </c>
      <c r="V996" s="1">
        <v>4098.7000000000007</v>
      </c>
      <c r="W996" s="1">
        <v>4098.7000000000007</v>
      </c>
      <c r="X996" s="1">
        <v>4098.7000000000007</v>
      </c>
      <c r="Y996" s="1">
        <v>4098.7000000000007</v>
      </c>
      <c r="Z996" s="1">
        <v>4098.7000000000007</v>
      </c>
    </row>
    <row r="997" spans="1:26" x14ac:dyDescent="0.3">
      <c r="A997" t="s">
        <v>62</v>
      </c>
      <c r="B997" s="1">
        <v>36012</v>
      </c>
      <c r="C997" s="1" t="str">
        <f>VLOOKUP($B997,'NIS NAAM GEMEENTE'!$A$2:$B$319, 2, FALSE)</f>
        <v>Moorslede</v>
      </c>
      <c r="D997" s="1">
        <v>412.99</v>
      </c>
      <c r="E997" s="1">
        <v>471.02</v>
      </c>
      <c r="F997" s="1">
        <v>481.1</v>
      </c>
      <c r="G997" s="1">
        <v>490.72</v>
      </c>
      <c r="H997" s="1">
        <v>471.8</v>
      </c>
      <c r="I997" s="1">
        <v>471.18</v>
      </c>
      <c r="J997" s="1">
        <v>441.99</v>
      </c>
      <c r="K997" s="1">
        <v>452.72</v>
      </c>
      <c r="L997" s="1">
        <v>442.18</v>
      </c>
      <c r="M997" s="1">
        <v>459.56</v>
      </c>
      <c r="N997" s="1">
        <v>449.34</v>
      </c>
      <c r="O997" s="1">
        <v>458.03558194774348</v>
      </c>
      <c r="P997" s="1">
        <v>458.03558194774348</v>
      </c>
      <c r="Q997" s="1">
        <v>453.57781472684087</v>
      </c>
      <c r="R997" s="1">
        <v>461.37890736342041</v>
      </c>
      <c r="S997" s="1">
        <v>464.7222327790974</v>
      </c>
      <c r="T997" s="1">
        <v>454.69225653206649</v>
      </c>
      <c r="U997" s="1">
        <v>464.7222327790974</v>
      </c>
      <c r="V997" s="1">
        <v>469.18</v>
      </c>
      <c r="W997" s="1">
        <v>463.60779097387172</v>
      </c>
      <c r="X997" s="1">
        <v>465.83667458432302</v>
      </c>
      <c r="Y997" s="1">
        <v>463.60779097387172</v>
      </c>
      <c r="Z997" s="1">
        <v>465.83667458432302</v>
      </c>
    </row>
    <row r="998" spans="1:26" x14ac:dyDescent="0.3">
      <c r="A998" t="s">
        <v>63</v>
      </c>
      <c r="B998" s="1">
        <v>36012</v>
      </c>
      <c r="C998" s="1" t="str">
        <f>VLOOKUP($B998,'NIS NAAM GEMEENTE'!$A$2:$B$319, 2, FALSE)</f>
        <v>Moorslede</v>
      </c>
      <c r="D998" s="1">
        <v>602</v>
      </c>
      <c r="E998" s="1">
        <v>581</v>
      </c>
      <c r="F998" s="1">
        <v>601</v>
      </c>
      <c r="G998" s="1">
        <v>593</v>
      </c>
      <c r="H998" s="1">
        <v>616</v>
      </c>
      <c r="I998" s="1">
        <v>626</v>
      </c>
      <c r="J998" s="1">
        <v>667</v>
      </c>
      <c r="K998" s="1">
        <v>685</v>
      </c>
      <c r="L998" s="1">
        <v>691</v>
      </c>
      <c r="M998" s="1">
        <v>694</v>
      </c>
      <c r="N998" s="1">
        <v>689</v>
      </c>
      <c r="O998" s="1">
        <v>673</v>
      </c>
      <c r="P998" s="1">
        <v>674</v>
      </c>
      <c r="Q998" s="1">
        <v>675</v>
      </c>
      <c r="R998" s="1">
        <v>663</v>
      </c>
      <c r="S998" s="1">
        <v>667</v>
      </c>
      <c r="T998" s="1">
        <v>678</v>
      </c>
      <c r="U998" s="1">
        <v>681</v>
      </c>
      <c r="V998" s="1">
        <v>677</v>
      </c>
      <c r="W998" s="1">
        <v>679</v>
      </c>
      <c r="X998" s="1">
        <v>689</v>
      </c>
      <c r="Y998" s="1">
        <v>695</v>
      </c>
      <c r="Z998">
        <v>689</v>
      </c>
    </row>
    <row r="999" spans="1:26" x14ac:dyDescent="0.3">
      <c r="A999" t="s">
        <v>64</v>
      </c>
      <c r="B999" s="1">
        <v>36012</v>
      </c>
      <c r="C999" s="1" t="str">
        <f>VLOOKUP($B999,'NIS NAAM GEMEENTE'!$A$2:$B$319, 2, FALSE)</f>
        <v>Moorslede</v>
      </c>
      <c r="D999" s="1">
        <v>1014.99</v>
      </c>
      <c r="E999" s="1">
        <v>1052.02</v>
      </c>
      <c r="F999" s="1">
        <v>1082.0999999999999</v>
      </c>
      <c r="G999" s="1">
        <v>1083.72</v>
      </c>
      <c r="H999" s="1">
        <v>1087.8</v>
      </c>
      <c r="I999" s="1">
        <v>1097.18</v>
      </c>
      <c r="J999" s="1">
        <v>1108.99</v>
      </c>
      <c r="K999" s="1">
        <v>1137.72</v>
      </c>
      <c r="L999" s="1">
        <v>1133.18</v>
      </c>
      <c r="M999" s="1">
        <v>1153.56</v>
      </c>
      <c r="N999" s="1">
        <v>1138.3399999999999</v>
      </c>
      <c r="O999" s="1">
        <v>1131.0355819477436</v>
      </c>
      <c r="P999" s="1">
        <v>1132.0355819477436</v>
      </c>
      <c r="Q999" s="1">
        <v>1128.5778147268409</v>
      </c>
      <c r="R999" s="1">
        <v>1124.3789073634205</v>
      </c>
      <c r="S999" s="1">
        <v>1131.7222327790973</v>
      </c>
      <c r="T999" s="1">
        <v>1132.6922565320665</v>
      </c>
      <c r="U999" s="1">
        <v>1145.7222327790973</v>
      </c>
      <c r="V999" s="1">
        <v>1146.18</v>
      </c>
      <c r="W999" s="1">
        <v>1142.6077909738717</v>
      </c>
      <c r="X999" s="1">
        <v>1154.836674584323</v>
      </c>
      <c r="Y999" s="1">
        <v>1158.6077909738717</v>
      </c>
      <c r="Z999" s="1">
        <v>1154.836674584323</v>
      </c>
    </row>
    <row r="1000" spans="1:26" x14ac:dyDescent="0.3">
      <c r="A1000" t="s">
        <v>65</v>
      </c>
      <c r="B1000">
        <v>36012</v>
      </c>
      <c r="C1000" s="1" t="str">
        <f>VLOOKUP($B1000,'NIS NAAM GEMEENTE'!$A$2:$B$319, 2, FALSE)</f>
        <v>Moorslede</v>
      </c>
      <c r="D1000" s="1">
        <v>1306</v>
      </c>
      <c r="E1000" s="1">
        <v>1306</v>
      </c>
      <c r="F1000" s="1">
        <v>1306</v>
      </c>
      <c r="G1000" s="1">
        <v>1306</v>
      </c>
      <c r="H1000" s="1">
        <v>1306</v>
      </c>
      <c r="I1000" s="1">
        <v>1306</v>
      </c>
      <c r="J1000" s="1">
        <v>1306</v>
      </c>
      <c r="K1000" s="1">
        <v>1306</v>
      </c>
      <c r="L1000" s="1">
        <v>1306</v>
      </c>
      <c r="M1000" s="1">
        <v>1306</v>
      </c>
      <c r="N1000" s="1">
        <v>1306</v>
      </c>
      <c r="O1000" s="1">
        <v>1306</v>
      </c>
      <c r="P1000" s="1">
        <v>1306</v>
      </c>
      <c r="Q1000" s="1">
        <v>1306</v>
      </c>
      <c r="R1000" s="1">
        <v>1306</v>
      </c>
      <c r="S1000" s="1">
        <v>1306</v>
      </c>
      <c r="T1000" s="1">
        <v>1306</v>
      </c>
      <c r="U1000" s="1">
        <v>1306</v>
      </c>
      <c r="V1000" s="1">
        <v>1306</v>
      </c>
      <c r="W1000" s="1">
        <v>1306</v>
      </c>
      <c r="X1000" s="1">
        <v>1306</v>
      </c>
      <c r="Y1000" s="1">
        <v>1306</v>
      </c>
      <c r="Z1000" s="1">
        <v>1306</v>
      </c>
    </row>
    <row r="1001" spans="1:26" x14ac:dyDescent="0.3">
      <c r="A1001" t="s">
        <v>66</v>
      </c>
      <c r="B1001">
        <v>36012</v>
      </c>
      <c r="C1001" s="1" t="str">
        <f>VLOOKUP($B1001,'NIS NAAM GEMEENTE'!$A$2:$B$319, 2, FALSE)</f>
        <v>Moorslede</v>
      </c>
      <c r="D1001" s="1">
        <v>1110.0999999999999</v>
      </c>
      <c r="E1001" s="1">
        <v>1110.0999999999999</v>
      </c>
      <c r="F1001" s="1">
        <v>1110.0999999999999</v>
      </c>
      <c r="G1001" s="1">
        <v>1110.0999999999999</v>
      </c>
      <c r="H1001" s="1">
        <v>1110.0999999999999</v>
      </c>
      <c r="I1001" s="1">
        <v>1110.0999999999999</v>
      </c>
      <c r="J1001" s="1">
        <v>1110.0999999999999</v>
      </c>
      <c r="K1001" s="1">
        <v>1110.0999999999999</v>
      </c>
      <c r="L1001" s="1">
        <v>1110.0999999999999</v>
      </c>
      <c r="M1001" s="1">
        <v>1110.0999999999999</v>
      </c>
      <c r="N1001" s="1">
        <v>1110.0999999999999</v>
      </c>
      <c r="O1001" s="1">
        <v>1110.0999999999999</v>
      </c>
      <c r="P1001" s="1">
        <v>1110.0999999999999</v>
      </c>
      <c r="Q1001" s="1">
        <v>1110.0999999999999</v>
      </c>
      <c r="R1001" s="1">
        <v>1110.0999999999999</v>
      </c>
      <c r="S1001" s="1">
        <v>1110.0999999999999</v>
      </c>
      <c r="T1001" s="1">
        <v>1110.0999999999999</v>
      </c>
      <c r="U1001" s="1">
        <v>1110.0999999999999</v>
      </c>
      <c r="V1001" s="1">
        <v>1110.0999999999999</v>
      </c>
      <c r="W1001" s="1">
        <v>1110.0999999999999</v>
      </c>
      <c r="X1001" s="1">
        <v>1110.0999999999999</v>
      </c>
      <c r="Y1001" s="1">
        <v>1110.0999999999999</v>
      </c>
      <c r="Z1001" s="1">
        <v>1110.0999999999999</v>
      </c>
    </row>
    <row r="1002" spans="1:26" x14ac:dyDescent="0.3">
      <c r="A1002" t="s">
        <v>62</v>
      </c>
      <c r="B1002" s="1">
        <v>11029</v>
      </c>
      <c r="C1002" s="1" t="str">
        <f>VLOOKUP($B1002,'NIS NAAM GEMEENTE'!$A$2:$B$319, 2, FALSE)</f>
        <v>Mortsel</v>
      </c>
      <c r="D1002" s="1">
        <v>1085.42</v>
      </c>
      <c r="E1002" s="1">
        <v>1114.48</v>
      </c>
      <c r="F1002" s="1">
        <v>1189.8599999999999</v>
      </c>
      <c r="G1002" s="1">
        <v>1197.9100000000001</v>
      </c>
      <c r="H1002" s="1">
        <v>1244.21</v>
      </c>
      <c r="I1002" s="1">
        <v>1175.53</v>
      </c>
      <c r="J1002" s="1">
        <v>1201.83</v>
      </c>
      <c r="K1002" s="1">
        <v>1199.05</v>
      </c>
      <c r="L1002" s="1">
        <v>1146.31</v>
      </c>
      <c r="M1002" s="1">
        <v>1170.4000000000001</v>
      </c>
      <c r="N1002" s="1">
        <v>1140.99</v>
      </c>
      <c r="O1002" s="1">
        <v>1118.3268138801261</v>
      </c>
      <c r="P1002" s="1">
        <v>1117.2039957939012</v>
      </c>
      <c r="Q1002" s="1">
        <v>1092.5019978969506</v>
      </c>
      <c r="R1002" s="1">
        <v>1080.1509989484753</v>
      </c>
      <c r="S1002" s="1">
        <v>1075.6597266035751</v>
      </c>
      <c r="T1002" s="1">
        <v>1070.04563617245</v>
      </c>
      <c r="U1002" s="1">
        <v>1066.677181913775</v>
      </c>
      <c r="V1002" s="1">
        <v>1067.8</v>
      </c>
      <c r="W1002" s="1">
        <v>1075.6597266035751</v>
      </c>
      <c r="X1002" s="1">
        <v>1086.8879074658255</v>
      </c>
      <c r="Y1002" s="1">
        <v>1099.2389064143008</v>
      </c>
      <c r="Z1002" s="1">
        <v>1101.4845425867509</v>
      </c>
    </row>
    <row r="1003" spans="1:26" x14ac:dyDescent="0.3">
      <c r="A1003" t="s">
        <v>63</v>
      </c>
      <c r="B1003" s="1">
        <v>11029</v>
      </c>
      <c r="C1003" s="1" t="str">
        <f>VLOOKUP($B1003,'NIS NAAM GEMEENTE'!$A$2:$B$319, 2, FALSE)</f>
        <v>Mortsel</v>
      </c>
      <c r="D1003" s="1">
        <v>1153</v>
      </c>
      <c r="E1003" s="1">
        <v>1189</v>
      </c>
      <c r="F1003" s="1">
        <v>1247</v>
      </c>
      <c r="G1003" s="1">
        <v>1276</v>
      </c>
      <c r="H1003" s="1">
        <v>1317</v>
      </c>
      <c r="I1003" s="1">
        <v>1354</v>
      </c>
      <c r="J1003" s="1">
        <v>1416</v>
      </c>
      <c r="K1003" s="1">
        <v>1424</v>
      </c>
      <c r="L1003" s="1">
        <v>1421</v>
      </c>
      <c r="M1003" s="1">
        <v>1470</v>
      </c>
      <c r="N1003" s="1">
        <v>1456</v>
      </c>
      <c r="O1003" s="1">
        <v>1454</v>
      </c>
      <c r="P1003" s="1">
        <v>1425</v>
      </c>
      <c r="Q1003" s="1">
        <v>1407</v>
      </c>
      <c r="R1003" s="1">
        <v>1378</v>
      </c>
      <c r="S1003" s="1">
        <v>1360</v>
      </c>
      <c r="T1003" s="1">
        <v>1341</v>
      </c>
      <c r="U1003" s="1">
        <v>1320</v>
      </c>
      <c r="V1003" s="1">
        <v>1320</v>
      </c>
      <c r="W1003" s="1">
        <v>1307</v>
      </c>
      <c r="X1003" s="1">
        <v>1297</v>
      </c>
      <c r="Y1003" s="1">
        <v>1289</v>
      </c>
      <c r="Z1003">
        <v>1291</v>
      </c>
    </row>
    <row r="1004" spans="1:26" x14ac:dyDescent="0.3">
      <c r="A1004" t="s">
        <v>64</v>
      </c>
      <c r="B1004" s="1">
        <v>11029</v>
      </c>
      <c r="C1004" s="1" t="str">
        <f>VLOOKUP($B1004,'NIS NAAM GEMEENTE'!$A$2:$B$319, 2, FALSE)</f>
        <v>Mortsel</v>
      </c>
      <c r="D1004" s="1">
        <v>2238.42</v>
      </c>
      <c r="E1004" s="1">
        <v>2303.48</v>
      </c>
      <c r="F1004" s="1">
        <v>2436.8599999999997</v>
      </c>
      <c r="G1004" s="1">
        <v>2473.91</v>
      </c>
      <c r="H1004" s="1">
        <v>2561.21</v>
      </c>
      <c r="I1004" s="1">
        <v>2529.5299999999997</v>
      </c>
      <c r="J1004" s="1">
        <v>2617.83</v>
      </c>
      <c r="K1004" s="1">
        <v>2623.05</v>
      </c>
      <c r="L1004" s="1">
        <v>2567.31</v>
      </c>
      <c r="M1004" s="1">
        <v>2640.4</v>
      </c>
      <c r="N1004" s="1">
        <v>2596.9899999999998</v>
      </c>
      <c r="O1004" s="1">
        <v>2572.3268138801259</v>
      </c>
      <c r="P1004" s="1">
        <v>2542.2039957939014</v>
      </c>
      <c r="Q1004" s="1">
        <v>2499.5019978969503</v>
      </c>
      <c r="R1004" s="1">
        <v>2458.1509989484753</v>
      </c>
      <c r="S1004" s="1">
        <v>2435.6597266035751</v>
      </c>
      <c r="T1004" s="1">
        <v>2411.04563617245</v>
      </c>
      <c r="U1004" s="1">
        <v>2386.6771819137748</v>
      </c>
      <c r="V1004" s="1">
        <v>2387.8000000000002</v>
      </c>
      <c r="W1004" s="1">
        <v>2382.6597266035751</v>
      </c>
      <c r="X1004" s="1">
        <v>2383.8879074658253</v>
      </c>
      <c r="Y1004" s="1">
        <v>2388.2389064143008</v>
      </c>
      <c r="Z1004" s="1">
        <v>2392.4845425867506</v>
      </c>
    </row>
    <row r="1005" spans="1:26" x14ac:dyDescent="0.3">
      <c r="A1005" t="s">
        <v>65</v>
      </c>
      <c r="B1005">
        <v>11029</v>
      </c>
      <c r="C1005" s="1" t="str">
        <f>VLOOKUP($B1005,'NIS NAAM GEMEENTE'!$A$2:$B$319, 2, FALSE)</f>
        <v>Mortsel</v>
      </c>
      <c r="D1005" s="1">
        <v>2923</v>
      </c>
      <c r="E1005" s="1">
        <v>2923</v>
      </c>
      <c r="F1005" s="1">
        <v>2923</v>
      </c>
      <c r="G1005" s="1">
        <v>2923</v>
      </c>
      <c r="H1005" s="1">
        <v>2923</v>
      </c>
      <c r="I1005" s="1">
        <v>2923</v>
      </c>
      <c r="J1005" s="1">
        <v>2923</v>
      </c>
      <c r="K1005" s="1">
        <v>2923</v>
      </c>
      <c r="L1005" s="1">
        <v>2923</v>
      </c>
      <c r="M1005" s="1">
        <v>2923</v>
      </c>
      <c r="N1005" s="1">
        <v>2923</v>
      </c>
      <c r="O1005" s="1">
        <v>2923</v>
      </c>
      <c r="P1005" s="1">
        <v>2923</v>
      </c>
      <c r="Q1005" s="1">
        <v>2923</v>
      </c>
      <c r="R1005" s="1">
        <v>2923</v>
      </c>
      <c r="S1005" s="1">
        <v>2923</v>
      </c>
      <c r="T1005" s="1">
        <v>2923</v>
      </c>
      <c r="U1005" s="1">
        <v>2923</v>
      </c>
      <c r="V1005" s="1">
        <v>2923</v>
      </c>
      <c r="W1005" s="1">
        <v>2923</v>
      </c>
      <c r="X1005" s="1">
        <v>2923</v>
      </c>
      <c r="Y1005" s="1">
        <v>2923</v>
      </c>
      <c r="Z1005" s="1">
        <v>2923</v>
      </c>
    </row>
    <row r="1006" spans="1:26" x14ac:dyDescent="0.3">
      <c r="A1006" t="s">
        <v>66</v>
      </c>
      <c r="B1006">
        <v>11029</v>
      </c>
      <c r="C1006" s="1" t="str">
        <f>VLOOKUP($B1006,'NIS NAAM GEMEENTE'!$A$2:$B$319, 2, FALSE)</f>
        <v>Mortsel</v>
      </c>
      <c r="D1006" s="1">
        <v>2484.5500000000002</v>
      </c>
      <c r="E1006" s="1">
        <v>2484.5500000000002</v>
      </c>
      <c r="F1006" s="1">
        <v>2484.5500000000002</v>
      </c>
      <c r="G1006" s="1">
        <v>2484.5500000000002</v>
      </c>
      <c r="H1006" s="1">
        <v>2484.5500000000002</v>
      </c>
      <c r="I1006" s="1">
        <v>2484.5500000000002</v>
      </c>
      <c r="J1006" s="1">
        <v>2484.5500000000002</v>
      </c>
      <c r="K1006" s="1">
        <v>2484.5500000000002</v>
      </c>
      <c r="L1006" s="1">
        <v>2484.5500000000002</v>
      </c>
      <c r="M1006" s="1">
        <v>2484.5500000000002</v>
      </c>
      <c r="N1006" s="1">
        <v>2484.5500000000002</v>
      </c>
      <c r="O1006" s="1">
        <v>2484.5500000000002</v>
      </c>
      <c r="P1006" s="1">
        <v>2484.5500000000002</v>
      </c>
      <c r="Q1006" s="1">
        <v>2484.5500000000002</v>
      </c>
      <c r="R1006" s="1">
        <v>2484.5500000000002</v>
      </c>
      <c r="S1006" s="1">
        <v>2484.5500000000002</v>
      </c>
      <c r="T1006" s="1">
        <v>2484.5500000000002</v>
      </c>
      <c r="U1006" s="1">
        <v>2484.5500000000002</v>
      </c>
      <c r="V1006" s="1">
        <v>2484.5500000000002</v>
      </c>
      <c r="W1006" s="1">
        <v>2484.5500000000002</v>
      </c>
      <c r="X1006" s="1">
        <v>2484.5500000000002</v>
      </c>
      <c r="Y1006" s="1">
        <v>2484.5500000000002</v>
      </c>
      <c r="Z1006" s="1">
        <v>2484.5500000000002</v>
      </c>
    </row>
    <row r="1007" spans="1:26" x14ac:dyDescent="0.3">
      <c r="A1007" t="s">
        <v>62</v>
      </c>
      <c r="B1007" s="1">
        <v>44048</v>
      </c>
      <c r="C1007" s="1" t="str">
        <f>VLOOKUP($B1007,'NIS NAAM GEMEENTE'!$A$2:$B$319, 2, FALSE)</f>
        <v>Nazareth</v>
      </c>
      <c r="D1007" s="1">
        <v>516.21</v>
      </c>
      <c r="E1007" s="1">
        <v>502.56</v>
      </c>
      <c r="F1007" s="1">
        <v>519.83000000000004</v>
      </c>
      <c r="G1007" s="1">
        <v>497.29</v>
      </c>
      <c r="H1007" s="1">
        <v>507.05</v>
      </c>
      <c r="I1007" s="1">
        <v>506.75</v>
      </c>
      <c r="J1007" s="1">
        <v>517.17999999999995</v>
      </c>
      <c r="K1007" s="1">
        <v>505.56</v>
      </c>
      <c r="L1007" s="1">
        <v>492.64</v>
      </c>
      <c r="M1007" s="1">
        <v>460.15</v>
      </c>
      <c r="N1007" s="1">
        <v>472.83</v>
      </c>
      <c r="O1007" s="1">
        <v>461.73183823529411</v>
      </c>
      <c r="P1007" s="1">
        <v>471.64970588235292</v>
      </c>
      <c r="Q1007" s="1">
        <v>480.46558823529415</v>
      </c>
      <c r="R1007" s="1">
        <v>462.83382352941175</v>
      </c>
      <c r="S1007" s="1">
        <v>449.61</v>
      </c>
      <c r="T1007" s="1">
        <v>450.71198529411765</v>
      </c>
      <c r="U1007" s="1">
        <v>455.11992647058821</v>
      </c>
      <c r="V1007" s="1">
        <v>449.61</v>
      </c>
      <c r="W1007" s="1">
        <v>442.99808823529412</v>
      </c>
      <c r="X1007" s="1">
        <v>437.48816176470586</v>
      </c>
      <c r="Y1007" s="1">
        <v>426.46830882352941</v>
      </c>
      <c r="Z1007" s="1">
        <v>423.16235294117649</v>
      </c>
    </row>
    <row r="1008" spans="1:26" x14ac:dyDescent="0.3">
      <c r="A1008" t="s">
        <v>63</v>
      </c>
      <c r="B1008" s="1">
        <v>44048</v>
      </c>
      <c r="C1008" s="1" t="str">
        <f>VLOOKUP($B1008,'NIS NAAM GEMEENTE'!$A$2:$B$319, 2, FALSE)</f>
        <v>Nazareth</v>
      </c>
      <c r="D1008" s="1">
        <v>717</v>
      </c>
      <c r="E1008" s="1">
        <v>707</v>
      </c>
      <c r="F1008" s="1">
        <v>694</v>
      </c>
      <c r="G1008" s="1">
        <v>707</v>
      </c>
      <c r="H1008" s="1">
        <v>702</v>
      </c>
      <c r="I1008" s="1">
        <v>720</v>
      </c>
      <c r="J1008" s="1">
        <v>717</v>
      </c>
      <c r="K1008" s="1">
        <v>715</v>
      </c>
      <c r="L1008" s="1">
        <v>732</v>
      </c>
      <c r="M1008" s="1">
        <v>710</v>
      </c>
      <c r="N1008" s="1">
        <v>726</v>
      </c>
      <c r="O1008" s="1">
        <v>746</v>
      </c>
      <c r="P1008" s="1">
        <v>758</v>
      </c>
      <c r="Q1008" s="1">
        <v>749</v>
      </c>
      <c r="R1008" s="1">
        <v>751</v>
      </c>
      <c r="S1008" s="1">
        <v>747</v>
      </c>
      <c r="T1008" s="1">
        <v>748</v>
      </c>
      <c r="U1008" s="1">
        <v>733</v>
      </c>
      <c r="V1008" s="1">
        <v>727</v>
      </c>
      <c r="W1008" s="1">
        <v>732</v>
      </c>
      <c r="X1008" s="1">
        <v>721</v>
      </c>
      <c r="Y1008" s="1">
        <v>714</v>
      </c>
      <c r="Z1008">
        <v>704</v>
      </c>
    </row>
    <row r="1009" spans="1:26" x14ac:dyDescent="0.3">
      <c r="A1009" t="s">
        <v>64</v>
      </c>
      <c r="B1009" s="1">
        <v>44048</v>
      </c>
      <c r="C1009" s="1" t="str">
        <f>VLOOKUP($B1009,'NIS NAAM GEMEENTE'!$A$2:$B$319, 2, FALSE)</f>
        <v>Nazareth</v>
      </c>
      <c r="D1009" s="1">
        <v>1233.21</v>
      </c>
      <c r="E1009" s="1">
        <v>1209.56</v>
      </c>
      <c r="F1009" s="1">
        <v>1213.83</v>
      </c>
      <c r="G1009" s="1">
        <v>1204.29</v>
      </c>
      <c r="H1009" s="1">
        <v>1209.05</v>
      </c>
      <c r="I1009" s="1">
        <v>1226.75</v>
      </c>
      <c r="J1009" s="1">
        <v>1234.1799999999998</v>
      </c>
      <c r="K1009" s="1">
        <v>1220.56</v>
      </c>
      <c r="L1009" s="1">
        <v>1224.6399999999999</v>
      </c>
      <c r="M1009" s="1">
        <v>1170.1500000000001</v>
      </c>
      <c r="N1009" s="1">
        <v>1198.83</v>
      </c>
      <c r="O1009" s="1">
        <v>1207.7318382352942</v>
      </c>
      <c r="P1009" s="1">
        <v>1229.6497058823529</v>
      </c>
      <c r="Q1009" s="1">
        <v>1229.465588235294</v>
      </c>
      <c r="R1009" s="1">
        <v>1213.8338235294118</v>
      </c>
      <c r="S1009" s="1">
        <v>1196.6100000000001</v>
      </c>
      <c r="T1009" s="1">
        <v>1198.7119852941178</v>
      </c>
      <c r="U1009" s="1">
        <v>1188.1199264705883</v>
      </c>
      <c r="V1009" s="1">
        <v>1176.6100000000001</v>
      </c>
      <c r="W1009" s="1">
        <v>1174.9980882352941</v>
      </c>
      <c r="X1009" s="1">
        <v>1158.4881617647059</v>
      </c>
      <c r="Y1009" s="1">
        <v>1140.4683088235295</v>
      </c>
      <c r="Z1009" s="1">
        <v>1127.1623529411766</v>
      </c>
    </row>
    <row r="1010" spans="1:26" x14ac:dyDescent="0.3">
      <c r="A1010" t="s">
        <v>65</v>
      </c>
      <c r="B1010">
        <v>44048</v>
      </c>
      <c r="C1010" s="1" t="str">
        <f>VLOOKUP($B1010,'NIS NAAM GEMEENTE'!$A$2:$B$319, 2, FALSE)</f>
        <v>Nazareth</v>
      </c>
      <c r="D1010" s="1">
        <v>1563</v>
      </c>
      <c r="E1010" s="1">
        <v>1563</v>
      </c>
      <c r="F1010" s="1">
        <v>1563</v>
      </c>
      <c r="G1010" s="1">
        <v>1563</v>
      </c>
      <c r="H1010" s="1">
        <v>1563</v>
      </c>
      <c r="I1010" s="1">
        <v>1563</v>
      </c>
      <c r="J1010" s="1">
        <v>1563</v>
      </c>
      <c r="K1010" s="1">
        <v>1563</v>
      </c>
      <c r="L1010" s="1">
        <v>1563</v>
      </c>
      <c r="M1010" s="1">
        <v>1563</v>
      </c>
      <c r="N1010" s="1">
        <v>1563</v>
      </c>
      <c r="O1010" s="1">
        <v>1563</v>
      </c>
      <c r="P1010" s="1">
        <v>1563</v>
      </c>
      <c r="Q1010" s="1">
        <v>1563</v>
      </c>
      <c r="R1010" s="1">
        <v>1563</v>
      </c>
      <c r="S1010" s="1">
        <v>1563</v>
      </c>
      <c r="T1010" s="1">
        <v>1563</v>
      </c>
      <c r="U1010" s="1">
        <v>1563</v>
      </c>
      <c r="V1010" s="1">
        <v>1563</v>
      </c>
      <c r="W1010" s="1">
        <v>1563</v>
      </c>
      <c r="X1010" s="1">
        <v>1563</v>
      </c>
      <c r="Y1010" s="1">
        <v>1563</v>
      </c>
      <c r="Z1010" s="1">
        <v>1563</v>
      </c>
    </row>
    <row r="1011" spans="1:26" x14ac:dyDescent="0.3">
      <c r="A1011" t="s">
        <v>66</v>
      </c>
      <c r="B1011">
        <v>44048</v>
      </c>
      <c r="C1011" s="1" t="str">
        <f>VLOOKUP($B1011,'NIS NAAM GEMEENTE'!$A$2:$B$319, 2, FALSE)</f>
        <v>Nazareth</v>
      </c>
      <c r="D1011" s="1">
        <v>1328.55</v>
      </c>
      <c r="E1011" s="1">
        <v>1328.55</v>
      </c>
      <c r="F1011" s="1">
        <v>1328.55</v>
      </c>
      <c r="G1011" s="1">
        <v>1328.55</v>
      </c>
      <c r="H1011" s="1">
        <v>1328.55</v>
      </c>
      <c r="I1011" s="1">
        <v>1328.55</v>
      </c>
      <c r="J1011" s="1">
        <v>1328.55</v>
      </c>
      <c r="K1011" s="1">
        <v>1328.55</v>
      </c>
      <c r="L1011" s="1">
        <v>1328.55</v>
      </c>
      <c r="M1011" s="1">
        <v>1328.55</v>
      </c>
      <c r="N1011" s="1">
        <v>1328.55</v>
      </c>
      <c r="O1011" s="1">
        <v>1328.55</v>
      </c>
      <c r="P1011" s="1">
        <v>1328.55</v>
      </c>
      <c r="Q1011" s="1">
        <v>1328.55</v>
      </c>
      <c r="R1011" s="1">
        <v>1328.55</v>
      </c>
      <c r="S1011" s="1">
        <v>1328.55</v>
      </c>
      <c r="T1011" s="1">
        <v>1328.55</v>
      </c>
      <c r="U1011" s="1">
        <v>1328.55</v>
      </c>
      <c r="V1011" s="1">
        <v>1328.55</v>
      </c>
      <c r="W1011" s="1">
        <v>1328.55</v>
      </c>
      <c r="X1011" s="1">
        <v>1328.55</v>
      </c>
      <c r="Y1011" s="1">
        <v>1328.55</v>
      </c>
      <c r="Z1011" s="1">
        <v>1328.55</v>
      </c>
    </row>
    <row r="1012" spans="1:26" x14ac:dyDescent="0.3">
      <c r="A1012" t="s">
        <v>62</v>
      </c>
      <c r="B1012" s="1">
        <v>11030</v>
      </c>
      <c r="C1012" s="1" t="str">
        <f>VLOOKUP($B1012,'NIS NAAM GEMEENTE'!$A$2:$B$319, 2, FALSE)</f>
        <v>Niel</v>
      </c>
      <c r="D1012" s="1">
        <v>418.53</v>
      </c>
      <c r="E1012" s="1">
        <v>430.53</v>
      </c>
      <c r="F1012" s="1">
        <v>426.53</v>
      </c>
      <c r="G1012" s="1">
        <v>441.45</v>
      </c>
      <c r="H1012" s="1">
        <v>452.26</v>
      </c>
      <c r="I1012" s="1">
        <v>459.90999999999997</v>
      </c>
      <c r="J1012" s="1">
        <v>439.61</v>
      </c>
      <c r="K1012" s="1">
        <v>431.8</v>
      </c>
      <c r="L1012" s="1">
        <v>460.64</v>
      </c>
      <c r="M1012" s="1">
        <v>449.53</v>
      </c>
      <c r="N1012" s="1">
        <v>442.23</v>
      </c>
      <c r="O1012" s="1">
        <v>450.62539772727274</v>
      </c>
      <c r="P1012" s="1">
        <v>425.09735795454543</v>
      </c>
      <c r="Q1012" s="1">
        <v>409.55855113636363</v>
      </c>
      <c r="R1012" s="1">
        <v>411.77838068181819</v>
      </c>
      <c r="S1012" s="1">
        <v>405.11889204545457</v>
      </c>
      <c r="T1012" s="1">
        <v>394.01974431818184</v>
      </c>
      <c r="U1012" s="1">
        <v>391.79991477272728</v>
      </c>
      <c r="V1012" s="1">
        <v>390.69</v>
      </c>
      <c r="W1012" s="1">
        <v>397.34948863636362</v>
      </c>
      <c r="X1012" s="1">
        <v>401.78914772727273</v>
      </c>
      <c r="Y1012" s="1">
        <v>409.55855113636363</v>
      </c>
      <c r="Z1012" s="1">
        <v>410.66846590909091</v>
      </c>
    </row>
    <row r="1013" spans="1:26" x14ac:dyDescent="0.3">
      <c r="A1013" t="s">
        <v>63</v>
      </c>
      <c r="B1013" s="1">
        <v>11030</v>
      </c>
      <c r="C1013" s="1" t="str">
        <f>VLOOKUP($B1013,'NIS NAAM GEMEENTE'!$A$2:$B$319, 2, FALSE)</f>
        <v>Niel</v>
      </c>
      <c r="D1013" s="1">
        <v>486</v>
      </c>
      <c r="E1013" s="1">
        <v>479</v>
      </c>
      <c r="F1013" s="1">
        <v>499</v>
      </c>
      <c r="G1013" s="1">
        <v>525</v>
      </c>
      <c r="H1013" s="1">
        <v>571</v>
      </c>
      <c r="I1013" s="1">
        <v>597</v>
      </c>
      <c r="J1013" s="1">
        <v>617</v>
      </c>
      <c r="K1013" s="1">
        <v>634</v>
      </c>
      <c r="L1013" s="1">
        <v>654</v>
      </c>
      <c r="M1013" s="1">
        <v>644</v>
      </c>
      <c r="N1013" s="1">
        <v>659</v>
      </c>
      <c r="O1013" s="1">
        <v>671</v>
      </c>
      <c r="P1013" s="1">
        <v>679</v>
      </c>
      <c r="Q1013" s="1">
        <v>691</v>
      </c>
      <c r="R1013" s="1">
        <v>687</v>
      </c>
      <c r="S1013" s="1">
        <v>676</v>
      </c>
      <c r="T1013" s="1">
        <v>672</v>
      </c>
      <c r="U1013" s="1">
        <v>670</v>
      </c>
      <c r="V1013" s="1">
        <v>645</v>
      </c>
      <c r="W1013" s="1">
        <v>621</v>
      </c>
      <c r="X1013" s="1">
        <v>621</v>
      </c>
      <c r="Y1013" s="1">
        <v>617</v>
      </c>
      <c r="Z1013">
        <v>613</v>
      </c>
    </row>
    <row r="1014" spans="1:26" x14ac:dyDescent="0.3">
      <c r="A1014" t="s">
        <v>64</v>
      </c>
      <c r="B1014" s="1">
        <v>11030</v>
      </c>
      <c r="C1014" s="1" t="str">
        <f>VLOOKUP($B1014,'NIS NAAM GEMEENTE'!$A$2:$B$319, 2, FALSE)</f>
        <v>Niel</v>
      </c>
      <c r="D1014" s="1">
        <v>904.53</v>
      </c>
      <c r="E1014" s="1">
        <v>909.53</v>
      </c>
      <c r="F1014" s="1">
        <v>925.53</v>
      </c>
      <c r="G1014" s="1">
        <v>966.45</v>
      </c>
      <c r="H1014" s="1">
        <v>1023.26</v>
      </c>
      <c r="I1014" s="1">
        <v>1056.9099999999999</v>
      </c>
      <c r="J1014" s="1">
        <v>1056.6100000000001</v>
      </c>
      <c r="K1014" s="1">
        <v>1065.8</v>
      </c>
      <c r="L1014" s="1">
        <v>1114.6399999999999</v>
      </c>
      <c r="M1014" s="1">
        <v>1093.53</v>
      </c>
      <c r="N1014" s="1">
        <v>1101.23</v>
      </c>
      <c r="O1014" s="1">
        <v>1121.6253977272727</v>
      </c>
      <c r="P1014" s="1">
        <v>1104.0973579545455</v>
      </c>
      <c r="Q1014" s="1">
        <v>1100.5585511363636</v>
      </c>
      <c r="R1014" s="1">
        <v>1098.7783806818181</v>
      </c>
      <c r="S1014" s="1">
        <v>1081.1188920454547</v>
      </c>
      <c r="T1014" s="1">
        <v>1066.0197443181819</v>
      </c>
      <c r="U1014" s="1">
        <v>1061.7999147727273</v>
      </c>
      <c r="V1014" s="1">
        <v>1035.69</v>
      </c>
      <c r="W1014" s="1">
        <v>1018.3494886363636</v>
      </c>
      <c r="X1014" s="1">
        <v>1022.7891477272727</v>
      </c>
      <c r="Y1014" s="1">
        <v>1026.5585511363636</v>
      </c>
      <c r="Z1014" s="1">
        <v>1023.6684659090909</v>
      </c>
    </row>
    <row r="1015" spans="1:26" x14ac:dyDescent="0.3">
      <c r="A1015" t="s">
        <v>65</v>
      </c>
      <c r="B1015">
        <v>11030</v>
      </c>
      <c r="C1015" s="1" t="str">
        <f>VLOOKUP($B1015,'NIS NAAM GEMEENTE'!$A$2:$B$319, 2, FALSE)</f>
        <v>Niel</v>
      </c>
      <c r="D1015" s="1">
        <v>1383.5294117647059</v>
      </c>
      <c r="E1015" s="1">
        <v>1383.5294117647059</v>
      </c>
      <c r="F1015" s="1">
        <v>1383.5294117647059</v>
      </c>
      <c r="G1015" s="1">
        <v>1383.5294117647059</v>
      </c>
      <c r="H1015" s="1">
        <v>1383.5294117647059</v>
      </c>
      <c r="I1015" s="1">
        <v>1383.5294117647059</v>
      </c>
      <c r="J1015" s="1">
        <v>1383.5294117647059</v>
      </c>
      <c r="K1015" s="1">
        <v>1383.5294117647059</v>
      </c>
      <c r="L1015" s="1">
        <v>1383.5294117647059</v>
      </c>
      <c r="M1015" s="1">
        <v>1383.5294117647059</v>
      </c>
      <c r="N1015" s="1">
        <v>1383.5294117647059</v>
      </c>
      <c r="O1015" s="1">
        <v>1383.5294117647059</v>
      </c>
      <c r="P1015" s="1">
        <v>1383.5294117647059</v>
      </c>
      <c r="Q1015" s="1">
        <v>1383.5294117647059</v>
      </c>
      <c r="R1015" s="1">
        <v>1383.5294117647059</v>
      </c>
      <c r="S1015" s="1">
        <v>1383.5294117647059</v>
      </c>
      <c r="T1015" s="1">
        <v>1383.5294117647059</v>
      </c>
      <c r="U1015" s="1">
        <v>1383.5294117647059</v>
      </c>
      <c r="V1015" s="1">
        <v>1383.5294117647059</v>
      </c>
      <c r="W1015" s="1">
        <v>1383.5294117647059</v>
      </c>
      <c r="X1015" s="1">
        <v>1383.5294117647059</v>
      </c>
      <c r="Y1015" s="1">
        <v>1383.5294117647099</v>
      </c>
      <c r="Z1015" s="1">
        <v>1383.5294117647099</v>
      </c>
    </row>
    <row r="1016" spans="1:26" x14ac:dyDescent="0.3">
      <c r="A1016" t="s">
        <v>66</v>
      </c>
      <c r="B1016">
        <v>11030</v>
      </c>
      <c r="C1016" s="1" t="str">
        <f>VLOOKUP($B1016,'NIS NAAM GEMEENTE'!$A$2:$B$319, 2, FALSE)</f>
        <v>Niel</v>
      </c>
      <c r="D1016" s="1">
        <v>1176</v>
      </c>
      <c r="E1016" s="1">
        <v>1176</v>
      </c>
      <c r="F1016" s="1">
        <v>1176</v>
      </c>
      <c r="G1016" s="1">
        <v>1176</v>
      </c>
      <c r="H1016" s="1">
        <v>1176</v>
      </c>
      <c r="I1016" s="1">
        <v>1176</v>
      </c>
      <c r="J1016" s="1">
        <v>1176</v>
      </c>
      <c r="K1016" s="1">
        <v>1176</v>
      </c>
      <c r="L1016" s="1">
        <v>1176</v>
      </c>
      <c r="M1016" s="1">
        <v>1176</v>
      </c>
      <c r="N1016" s="1">
        <v>1176</v>
      </c>
      <c r="O1016" s="1">
        <v>1176</v>
      </c>
      <c r="P1016" s="1">
        <v>1176</v>
      </c>
      <c r="Q1016" s="1">
        <v>1176</v>
      </c>
      <c r="R1016" s="1">
        <v>1176</v>
      </c>
      <c r="S1016" s="1">
        <v>1176</v>
      </c>
      <c r="T1016" s="1">
        <v>1176</v>
      </c>
      <c r="U1016" s="1">
        <v>1176</v>
      </c>
      <c r="V1016" s="1">
        <v>1176</v>
      </c>
      <c r="W1016" s="1">
        <v>1176</v>
      </c>
      <c r="X1016" s="1">
        <v>1176</v>
      </c>
      <c r="Y1016" s="1">
        <v>1176</v>
      </c>
      <c r="Z1016" s="1">
        <v>1176</v>
      </c>
    </row>
    <row r="1017" spans="1:26" x14ac:dyDescent="0.3">
      <c r="A1017" t="s">
        <v>62</v>
      </c>
      <c r="B1017" s="1">
        <v>71045</v>
      </c>
      <c r="C1017" s="1" t="str">
        <f>VLOOKUP($B1017,'NIS NAAM GEMEENTE'!$A$2:$B$319, 2, FALSE)</f>
        <v>Nieuwerkerken</v>
      </c>
      <c r="D1017" s="1">
        <v>295.39</v>
      </c>
      <c r="E1017" s="1">
        <v>308.42</v>
      </c>
      <c r="F1017" s="1">
        <v>296.93</v>
      </c>
      <c r="G1017" s="1">
        <v>290.93</v>
      </c>
      <c r="H1017" s="1">
        <v>311.5</v>
      </c>
      <c r="I1017" s="1">
        <v>314.14999999999998</v>
      </c>
      <c r="J1017" s="1">
        <v>318.95999999999998</v>
      </c>
      <c r="K1017" s="1">
        <v>301.27999999999997</v>
      </c>
      <c r="L1017" s="1">
        <v>303.66000000000003</v>
      </c>
      <c r="M1017" s="1">
        <v>271.55</v>
      </c>
      <c r="N1017" s="1">
        <v>295.58</v>
      </c>
      <c r="O1017" s="1">
        <v>281.69759336099582</v>
      </c>
      <c r="P1017" s="1">
        <v>282.80663900414936</v>
      </c>
      <c r="Q1017" s="1">
        <v>276.1523651452282</v>
      </c>
      <c r="R1017" s="1">
        <v>278.37045643153527</v>
      </c>
      <c r="S1017" s="1">
        <v>280.58854771784235</v>
      </c>
      <c r="T1017" s="1">
        <v>272.82522821576765</v>
      </c>
      <c r="U1017" s="1">
        <v>269.49809128630704</v>
      </c>
      <c r="V1017" s="1">
        <v>267.27999999999997</v>
      </c>
      <c r="W1017" s="1">
        <v>270.60713692946058</v>
      </c>
      <c r="X1017" s="1">
        <v>271.71618257261412</v>
      </c>
      <c r="Y1017" s="1">
        <v>269.49809128630704</v>
      </c>
      <c r="Z1017" s="1">
        <v>270.60713692946058</v>
      </c>
    </row>
    <row r="1018" spans="1:26" x14ac:dyDescent="0.3">
      <c r="A1018" t="s">
        <v>63</v>
      </c>
      <c r="B1018" s="1">
        <v>71045</v>
      </c>
      <c r="C1018" s="1" t="str">
        <f>VLOOKUP($B1018,'NIS NAAM GEMEENTE'!$A$2:$B$319, 2, FALSE)</f>
        <v>Nieuwerkerken</v>
      </c>
      <c r="D1018" s="1">
        <v>355</v>
      </c>
      <c r="E1018" s="1">
        <v>347</v>
      </c>
      <c r="F1018" s="1">
        <v>337</v>
      </c>
      <c r="G1018" s="1">
        <v>363</v>
      </c>
      <c r="H1018" s="1">
        <v>380</v>
      </c>
      <c r="I1018" s="1">
        <v>398</v>
      </c>
      <c r="J1018" s="1">
        <v>418</v>
      </c>
      <c r="K1018" s="1">
        <v>421</v>
      </c>
      <c r="L1018" s="1">
        <v>425</v>
      </c>
      <c r="M1018" s="1">
        <v>425</v>
      </c>
      <c r="N1018" s="1">
        <v>454</v>
      </c>
      <c r="O1018" s="1">
        <v>453</v>
      </c>
      <c r="P1018" s="1">
        <v>447</v>
      </c>
      <c r="Q1018" s="1">
        <v>448</v>
      </c>
      <c r="R1018" s="1">
        <v>443</v>
      </c>
      <c r="S1018" s="1">
        <v>435</v>
      </c>
      <c r="T1018" s="1">
        <v>427</v>
      </c>
      <c r="U1018" s="1">
        <v>421</v>
      </c>
      <c r="V1018" s="1">
        <v>423</v>
      </c>
      <c r="W1018" s="1">
        <v>413</v>
      </c>
      <c r="X1018" s="1">
        <v>411</v>
      </c>
      <c r="Y1018" s="1">
        <v>411</v>
      </c>
      <c r="Z1018">
        <v>407</v>
      </c>
    </row>
    <row r="1019" spans="1:26" x14ac:dyDescent="0.3">
      <c r="A1019" t="s">
        <v>64</v>
      </c>
      <c r="B1019" s="1">
        <v>71045</v>
      </c>
      <c r="C1019" s="1" t="str">
        <f>VLOOKUP($B1019,'NIS NAAM GEMEENTE'!$A$2:$B$319, 2, FALSE)</f>
        <v>Nieuwerkerken</v>
      </c>
      <c r="D1019" s="1">
        <v>650.39</v>
      </c>
      <c r="E1019" s="1">
        <v>655.42000000000007</v>
      </c>
      <c r="F1019" s="1">
        <v>633.93000000000006</v>
      </c>
      <c r="G1019" s="1">
        <v>653.93000000000006</v>
      </c>
      <c r="H1019" s="1">
        <v>691.5</v>
      </c>
      <c r="I1019" s="1">
        <v>712.15</v>
      </c>
      <c r="J1019" s="1">
        <v>736.96</v>
      </c>
      <c r="K1019" s="1">
        <v>722.28</v>
      </c>
      <c r="L1019" s="1">
        <v>728.66000000000008</v>
      </c>
      <c r="M1019" s="1">
        <v>696.55</v>
      </c>
      <c r="N1019" s="1">
        <v>749.57999999999993</v>
      </c>
      <c r="O1019" s="1">
        <v>734.69759336099582</v>
      </c>
      <c r="P1019" s="1">
        <v>729.80663900414936</v>
      </c>
      <c r="Q1019" s="1">
        <v>724.15236514522826</v>
      </c>
      <c r="R1019" s="1">
        <v>721.37045643153533</v>
      </c>
      <c r="S1019" s="1">
        <v>715.5885477178424</v>
      </c>
      <c r="T1019" s="1">
        <v>699.82522821576765</v>
      </c>
      <c r="U1019" s="1">
        <v>690.49809128630704</v>
      </c>
      <c r="V1019" s="1">
        <v>690.28</v>
      </c>
      <c r="W1019" s="1">
        <v>683.60713692946058</v>
      </c>
      <c r="X1019" s="1">
        <v>682.71618257261412</v>
      </c>
      <c r="Y1019" s="1">
        <v>680.49809128630704</v>
      </c>
      <c r="Z1019" s="1">
        <v>677.60713692946058</v>
      </c>
    </row>
    <row r="1020" spans="1:26" x14ac:dyDescent="0.3">
      <c r="A1020" t="s">
        <v>65</v>
      </c>
      <c r="B1020">
        <v>71045</v>
      </c>
      <c r="C1020" s="1" t="str">
        <f>VLOOKUP($B1020,'NIS NAAM GEMEENTE'!$A$2:$B$319, 2, FALSE)</f>
        <v>Nieuwerkerken</v>
      </c>
      <c r="D1020" s="1">
        <v>930.58823529411768</v>
      </c>
      <c r="E1020" s="1">
        <v>930.58823529411768</v>
      </c>
      <c r="F1020" s="1">
        <v>930.58823529411768</v>
      </c>
      <c r="G1020" s="1">
        <v>930.58823529411768</v>
      </c>
      <c r="H1020" s="1">
        <v>930.58823529411768</v>
      </c>
      <c r="I1020" s="1">
        <v>930.58823529411768</v>
      </c>
      <c r="J1020" s="1">
        <v>930.58823529411768</v>
      </c>
      <c r="K1020" s="1">
        <v>930.58823529411768</v>
      </c>
      <c r="L1020" s="1">
        <v>930.58823529411768</v>
      </c>
      <c r="M1020" s="1">
        <v>930.58823529411768</v>
      </c>
      <c r="N1020" s="1">
        <v>930.58823529411768</v>
      </c>
      <c r="O1020" s="1">
        <v>930.58823529411768</v>
      </c>
      <c r="P1020" s="1">
        <v>930.58823529411768</v>
      </c>
      <c r="Q1020" s="1">
        <v>930.58823529411768</v>
      </c>
      <c r="R1020" s="1">
        <v>930.58823529411768</v>
      </c>
      <c r="S1020" s="1">
        <v>930.58823529411768</v>
      </c>
      <c r="T1020" s="1">
        <v>930.58823529411768</v>
      </c>
      <c r="U1020" s="1">
        <v>930.58823529411768</v>
      </c>
      <c r="V1020" s="1">
        <v>930.58823529411768</v>
      </c>
      <c r="W1020" s="1">
        <v>930.58823529411768</v>
      </c>
      <c r="X1020" s="1">
        <v>930.58823529411768</v>
      </c>
      <c r="Y1020" s="1">
        <v>930.58823529411802</v>
      </c>
      <c r="Z1020" s="1">
        <v>930.58823529411802</v>
      </c>
    </row>
    <row r="1021" spans="1:26" x14ac:dyDescent="0.3">
      <c r="A1021" t="s">
        <v>66</v>
      </c>
      <c r="B1021">
        <v>71045</v>
      </c>
      <c r="C1021" s="1" t="str">
        <f>VLOOKUP($B1021,'NIS NAAM GEMEENTE'!$A$2:$B$319, 2, FALSE)</f>
        <v>Nieuwerkerken</v>
      </c>
      <c r="D1021" s="1">
        <v>791</v>
      </c>
      <c r="E1021" s="1">
        <v>791</v>
      </c>
      <c r="F1021" s="1">
        <v>791</v>
      </c>
      <c r="G1021" s="1">
        <v>791</v>
      </c>
      <c r="H1021" s="1">
        <v>791</v>
      </c>
      <c r="I1021" s="1">
        <v>791</v>
      </c>
      <c r="J1021" s="1">
        <v>791</v>
      </c>
      <c r="K1021" s="1">
        <v>791</v>
      </c>
      <c r="L1021" s="1">
        <v>791</v>
      </c>
      <c r="M1021" s="1">
        <v>791</v>
      </c>
      <c r="N1021" s="1">
        <v>791</v>
      </c>
      <c r="O1021" s="1">
        <v>791</v>
      </c>
      <c r="P1021" s="1">
        <v>791</v>
      </c>
      <c r="Q1021" s="1">
        <v>791</v>
      </c>
      <c r="R1021" s="1">
        <v>791</v>
      </c>
      <c r="S1021" s="1">
        <v>791</v>
      </c>
      <c r="T1021" s="1">
        <v>791</v>
      </c>
      <c r="U1021" s="1">
        <v>791</v>
      </c>
      <c r="V1021" s="1">
        <v>791</v>
      </c>
      <c r="W1021" s="1">
        <v>791</v>
      </c>
      <c r="X1021" s="1">
        <v>791</v>
      </c>
      <c r="Y1021" s="1">
        <v>791</v>
      </c>
      <c r="Z1021" s="1">
        <v>791</v>
      </c>
    </row>
    <row r="1022" spans="1:26" x14ac:dyDescent="0.3">
      <c r="A1022" t="s">
        <v>62</v>
      </c>
      <c r="B1022" s="1">
        <v>38016</v>
      </c>
      <c r="C1022" s="1" t="str">
        <f>VLOOKUP($B1022,'NIS NAAM GEMEENTE'!$A$2:$B$319, 2, FALSE)</f>
        <v>Nieuwpoort</v>
      </c>
      <c r="D1022" s="1">
        <v>351.04</v>
      </c>
      <c r="E1022" s="1">
        <v>346.58</v>
      </c>
      <c r="F1022" s="1">
        <v>339.12</v>
      </c>
      <c r="G1022" s="1">
        <v>324.66000000000003</v>
      </c>
      <c r="H1022" s="1">
        <v>317.66000000000003</v>
      </c>
      <c r="I1022" s="1">
        <v>317.31</v>
      </c>
      <c r="J1022" s="1">
        <v>327.04000000000002</v>
      </c>
      <c r="K1022" s="1">
        <v>315.95999999999998</v>
      </c>
      <c r="L1022" s="1">
        <v>299.66000000000003</v>
      </c>
      <c r="M1022" s="1">
        <v>297.01</v>
      </c>
      <c r="N1022" s="1">
        <v>294.01</v>
      </c>
      <c r="O1022" s="1">
        <v>294.40440000000001</v>
      </c>
      <c r="P1022" s="1">
        <v>293.29343999999998</v>
      </c>
      <c r="Q1022" s="1">
        <v>295.51535999999999</v>
      </c>
      <c r="R1022" s="1">
        <v>304.40303999999998</v>
      </c>
      <c r="S1022" s="1">
        <v>295.51535999999999</v>
      </c>
      <c r="T1022" s="1">
        <v>292.18248</v>
      </c>
      <c r="U1022" s="1">
        <v>287.73863999999998</v>
      </c>
      <c r="V1022" s="1">
        <v>277.74</v>
      </c>
      <c r="W1022" s="1">
        <v>277.74</v>
      </c>
      <c r="X1022" s="1">
        <v>272.18520000000001</v>
      </c>
      <c r="Y1022" s="1">
        <v>269.96328</v>
      </c>
      <c r="Z1022" s="1">
        <v>263.29752000000002</v>
      </c>
    </row>
    <row r="1023" spans="1:26" x14ac:dyDescent="0.3">
      <c r="A1023" t="s">
        <v>63</v>
      </c>
      <c r="B1023" s="1">
        <v>38016</v>
      </c>
      <c r="C1023" s="1" t="str">
        <f>VLOOKUP($B1023,'NIS NAAM GEMEENTE'!$A$2:$B$319, 2, FALSE)</f>
        <v>Nieuwpoort</v>
      </c>
      <c r="D1023" s="1">
        <v>475</v>
      </c>
      <c r="E1023" s="1">
        <v>477</v>
      </c>
      <c r="F1023" s="1">
        <v>478</v>
      </c>
      <c r="G1023" s="1">
        <v>485</v>
      </c>
      <c r="H1023" s="1">
        <v>492</v>
      </c>
      <c r="I1023" s="1">
        <v>497</v>
      </c>
      <c r="J1023" s="1">
        <v>524</v>
      </c>
      <c r="K1023" s="1">
        <v>497</v>
      </c>
      <c r="L1023" s="1">
        <v>493</v>
      </c>
      <c r="M1023" s="1">
        <v>461</v>
      </c>
      <c r="N1023" s="1">
        <v>446</v>
      </c>
      <c r="O1023" s="1">
        <v>439</v>
      </c>
      <c r="P1023" s="1">
        <v>441</v>
      </c>
      <c r="Q1023" s="1">
        <v>435</v>
      </c>
      <c r="R1023" s="1">
        <v>426</v>
      </c>
      <c r="S1023" s="1">
        <v>437</v>
      </c>
      <c r="T1023" s="1">
        <v>436</v>
      </c>
      <c r="U1023" s="1">
        <v>431</v>
      </c>
      <c r="V1023" s="1">
        <v>439</v>
      </c>
      <c r="W1023" s="1">
        <v>435</v>
      </c>
      <c r="X1023" s="1">
        <v>434</v>
      </c>
      <c r="Y1023" s="1">
        <v>426</v>
      </c>
      <c r="Z1023">
        <v>424</v>
      </c>
    </row>
    <row r="1024" spans="1:26" x14ac:dyDescent="0.3">
      <c r="A1024" t="s">
        <v>64</v>
      </c>
      <c r="B1024" s="1">
        <v>38016</v>
      </c>
      <c r="C1024" s="1" t="str">
        <f>VLOOKUP($B1024,'NIS NAAM GEMEENTE'!$A$2:$B$319, 2, FALSE)</f>
        <v>Nieuwpoort</v>
      </c>
      <c r="D1024" s="1">
        <v>826.04</v>
      </c>
      <c r="E1024" s="1">
        <v>823.57999999999993</v>
      </c>
      <c r="F1024" s="1">
        <v>817.12</v>
      </c>
      <c r="G1024" s="1">
        <v>809.66000000000008</v>
      </c>
      <c r="H1024" s="1">
        <v>809.66000000000008</v>
      </c>
      <c r="I1024" s="1">
        <v>814.31</v>
      </c>
      <c r="J1024" s="1">
        <v>851.04</v>
      </c>
      <c r="K1024" s="1">
        <v>812.96</v>
      </c>
      <c r="L1024" s="1">
        <v>792.66000000000008</v>
      </c>
      <c r="M1024" s="1">
        <v>758.01</v>
      </c>
      <c r="N1024" s="1">
        <v>740.01</v>
      </c>
      <c r="O1024" s="1">
        <v>733.40440000000001</v>
      </c>
      <c r="P1024" s="1">
        <v>734.29343999999992</v>
      </c>
      <c r="Q1024" s="1">
        <v>730.51535999999999</v>
      </c>
      <c r="R1024" s="1">
        <v>730.40303999999992</v>
      </c>
      <c r="S1024" s="1">
        <v>732.51535999999999</v>
      </c>
      <c r="T1024" s="1">
        <v>728.18247999999994</v>
      </c>
      <c r="U1024" s="1">
        <v>718.73864000000003</v>
      </c>
      <c r="V1024" s="1">
        <v>716.74</v>
      </c>
      <c r="W1024" s="1">
        <v>712.74</v>
      </c>
      <c r="X1024" s="1">
        <v>706.18520000000001</v>
      </c>
      <c r="Y1024" s="1">
        <v>695.96327999999994</v>
      </c>
      <c r="Z1024" s="1">
        <v>687.29752000000008</v>
      </c>
    </row>
    <row r="1025" spans="1:26" x14ac:dyDescent="0.3">
      <c r="A1025" t="s">
        <v>65</v>
      </c>
      <c r="B1025">
        <v>38016</v>
      </c>
      <c r="C1025" s="1" t="str">
        <f>VLOOKUP($B1025,'NIS NAAM GEMEENTE'!$A$2:$B$319, 2, FALSE)</f>
        <v>Nieuwpoort</v>
      </c>
      <c r="D1025" s="1">
        <v>927.05882352941171</v>
      </c>
      <c r="E1025" s="1">
        <v>927.05882352941171</v>
      </c>
      <c r="F1025" s="1">
        <v>927.05882352941171</v>
      </c>
      <c r="G1025" s="1">
        <v>927.05882352941171</v>
      </c>
      <c r="H1025" s="1">
        <v>927.05882352941171</v>
      </c>
      <c r="I1025" s="1">
        <v>927.05882352941171</v>
      </c>
      <c r="J1025" s="1">
        <v>927.05882352941171</v>
      </c>
      <c r="K1025" s="1">
        <v>927.05882352941171</v>
      </c>
      <c r="L1025" s="1">
        <v>927.05882352941171</v>
      </c>
      <c r="M1025" s="1">
        <v>927.05882352941171</v>
      </c>
      <c r="N1025" s="1">
        <v>927.05882352941171</v>
      </c>
      <c r="O1025" s="1">
        <v>927.05882352941171</v>
      </c>
      <c r="P1025" s="1">
        <v>927.05882352941171</v>
      </c>
      <c r="Q1025" s="1">
        <v>927.05882352941171</v>
      </c>
      <c r="R1025" s="1">
        <v>927.05882352941171</v>
      </c>
      <c r="S1025" s="1">
        <v>927.05882352941171</v>
      </c>
      <c r="T1025" s="1">
        <v>927.05882352941171</v>
      </c>
      <c r="U1025" s="1">
        <v>927.05882352941171</v>
      </c>
      <c r="V1025" s="1">
        <v>927.05882352941171</v>
      </c>
      <c r="W1025" s="1">
        <v>927.05882352941171</v>
      </c>
      <c r="X1025" s="1">
        <v>927.05882352941171</v>
      </c>
      <c r="Y1025" s="1">
        <v>927.05882352941205</v>
      </c>
      <c r="Z1025" s="1">
        <v>927.05882352941205</v>
      </c>
    </row>
    <row r="1026" spans="1:26" x14ac:dyDescent="0.3">
      <c r="A1026" t="s">
        <v>66</v>
      </c>
      <c r="B1026">
        <v>38016</v>
      </c>
      <c r="C1026" s="1" t="str">
        <f>VLOOKUP($B1026,'NIS NAAM GEMEENTE'!$A$2:$B$319, 2, FALSE)</f>
        <v>Nieuwpoort</v>
      </c>
      <c r="D1026" s="1">
        <v>788</v>
      </c>
      <c r="E1026" s="1">
        <v>788</v>
      </c>
      <c r="F1026" s="1">
        <v>788</v>
      </c>
      <c r="G1026" s="1">
        <v>788</v>
      </c>
      <c r="H1026" s="1">
        <v>788</v>
      </c>
      <c r="I1026" s="1">
        <v>788</v>
      </c>
      <c r="J1026" s="1">
        <v>788</v>
      </c>
      <c r="K1026" s="1">
        <v>788</v>
      </c>
      <c r="L1026" s="1">
        <v>788</v>
      </c>
      <c r="M1026" s="1">
        <v>788</v>
      </c>
      <c r="N1026" s="1">
        <v>788</v>
      </c>
      <c r="O1026" s="1">
        <v>788</v>
      </c>
      <c r="P1026" s="1">
        <v>788</v>
      </c>
      <c r="Q1026" s="1">
        <v>788</v>
      </c>
      <c r="R1026" s="1">
        <v>788</v>
      </c>
      <c r="S1026" s="1">
        <v>788</v>
      </c>
      <c r="T1026" s="1">
        <v>788</v>
      </c>
      <c r="U1026" s="1">
        <v>788</v>
      </c>
      <c r="V1026" s="1">
        <v>788</v>
      </c>
      <c r="W1026" s="1">
        <v>788</v>
      </c>
      <c r="X1026" s="1">
        <v>788</v>
      </c>
      <c r="Y1026" s="1">
        <v>788</v>
      </c>
      <c r="Z1026" s="1">
        <v>788</v>
      </c>
    </row>
    <row r="1027" spans="1:26" x14ac:dyDescent="0.3">
      <c r="A1027" t="s">
        <v>62</v>
      </c>
      <c r="B1027" s="1">
        <v>12026</v>
      </c>
      <c r="C1027" s="1" t="str">
        <f>VLOOKUP($B1027,'NIS NAAM GEMEENTE'!$A$2:$B$319, 2, FALSE)</f>
        <v>Nijlen</v>
      </c>
      <c r="D1027" s="1">
        <v>853.81999999999994</v>
      </c>
      <c r="E1027" s="1">
        <v>901.85</v>
      </c>
      <c r="F1027" s="1">
        <v>864.95</v>
      </c>
      <c r="G1027" s="1">
        <v>932.04</v>
      </c>
      <c r="H1027" s="1">
        <v>962.85</v>
      </c>
      <c r="I1027" s="1">
        <v>944.09</v>
      </c>
      <c r="J1027" s="1">
        <v>960.09</v>
      </c>
      <c r="K1027" s="1">
        <v>944.47</v>
      </c>
      <c r="L1027" s="1">
        <v>917.98</v>
      </c>
      <c r="M1027" s="1">
        <v>921.52</v>
      </c>
      <c r="N1027" s="1">
        <v>915.41</v>
      </c>
      <c r="O1027" s="1">
        <v>915.54433532934127</v>
      </c>
      <c r="P1027" s="1">
        <v>922.19477844311382</v>
      </c>
      <c r="Q1027" s="1">
        <v>910.00229940119766</v>
      </c>
      <c r="R1027" s="1">
        <v>928.84522155688626</v>
      </c>
      <c r="S1027" s="1">
        <v>923.30318562874254</v>
      </c>
      <c r="T1027" s="1">
        <v>924.41159281437126</v>
      </c>
      <c r="U1027" s="1">
        <v>929.95362874251498</v>
      </c>
      <c r="V1027" s="1">
        <v>925.52</v>
      </c>
      <c r="W1027" s="1">
        <v>911.11070658682638</v>
      </c>
      <c r="X1027" s="1">
        <v>908.89389221556883</v>
      </c>
      <c r="Y1027" s="1">
        <v>922.19477844311382</v>
      </c>
      <c r="Z1027" s="1">
        <v>936.60407185628742</v>
      </c>
    </row>
    <row r="1028" spans="1:26" x14ac:dyDescent="0.3">
      <c r="A1028" t="s">
        <v>63</v>
      </c>
      <c r="B1028" s="1">
        <v>12026</v>
      </c>
      <c r="C1028" s="1" t="str">
        <f>VLOOKUP($B1028,'NIS NAAM GEMEENTE'!$A$2:$B$319, 2, FALSE)</f>
        <v>Nijlen</v>
      </c>
      <c r="D1028" s="1">
        <v>1236</v>
      </c>
      <c r="E1028" s="1">
        <v>1235</v>
      </c>
      <c r="F1028" s="1">
        <v>1253</v>
      </c>
      <c r="G1028" s="1">
        <v>1245</v>
      </c>
      <c r="H1028" s="1">
        <v>1275</v>
      </c>
      <c r="I1028" s="1">
        <v>1312</v>
      </c>
      <c r="J1028" s="1">
        <v>1293</v>
      </c>
      <c r="K1028" s="1">
        <v>1340</v>
      </c>
      <c r="L1028" s="1">
        <v>1398</v>
      </c>
      <c r="M1028" s="1">
        <v>1424</v>
      </c>
      <c r="N1028" s="1">
        <v>1419</v>
      </c>
      <c r="O1028" s="1">
        <v>1416</v>
      </c>
      <c r="P1028" s="1">
        <v>1447</v>
      </c>
      <c r="Q1028" s="1">
        <v>1434</v>
      </c>
      <c r="R1028" s="1">
        <v>1410</v>
      </c>
      <c r="S1028" s="1">
        <v>1427</v>
      </c>
      <c r="T1028" s="1">
        <v>1427</v>
      </c>
      <c r="U1028" s="1">
        <v>1424</v>
      </c>
      <c r="V1028" s="1">
        <v>1422</v>
      </c>
      <c r="W1028" s="1">
        <v>1421</v>
      </c>
      <c r="X1028" s="1">
        <v>1439</v>
      </c>
      <c r="Y1028" s="1">
        <v>1429</v>
      </c>
      <c r="Z1028">
        <v>1421</v>
      </c>
    </row>
    <row r="1029" spans="1:26" x14ac:dyDescent="0.3">
      <c r="A1029" t="s">
        <v>64</v>
      </c>
      <c r="B1029" s="1">
        <v>12026</v>
      </c>
      <c r="C1029" s="1" t="str">
        <f>VLOOKUP($B1029,'NIS NAAM GEMEENTE'!$A$2:$B$319, 2, FALSE)</f>
        <v>Nijlen</v>
      </c>
      <c r="D1029" s="1">
        <v>2089.8199999999997</v>
      </c>
      <c r="E1029" s="1">
        <v>2136.85</v>
      </c>
      <c r="F1029" s="1">
        <v>2117.9499999999998</v>
      </c>
      <c r="G1029" s="1">
        <v>2177.04</v>
      </c>
      <c r="H1029" s="1">
        <v>2237.85</v>
      </c>
      <c r="I1029" s="1">
        <v>2256.09</v>
      </c>
      <c r="J1029" s="1">
        <v>2253.09</v>
      </c>
      <c r="K1029" s="1">
        <v>2284.4700000000003</v>
      </c>
      <c r="L1029" s="1">
        <v>2315.98</v>
      </c>
      <c r="M1029" s="1">
        <v>2345.52</v>
      </c>
      <c r="N1029" s="1">
        <v>2334.41</v>
      </c>
      <c r="O1029" s="1">
        <v>2331.5443353293413</v>
      </c>
      <c r="P1029" s="1">
        <v>2369.194778443114</v>
      </c>
      <c r="Q1029" s="1">
        <v>2344.0022994011979</v>
      </c>
      <c r="R1029" s="1">
        <v>2338.8452215568864</v>
      </c>
      <c r="S1029" s="1">
        <v>2350.3031856287425</v>
      </c>
      <c r="T1029" s="1">
        <v>2351.411592814371</v>
      </c>
      <c r="U1029" s="1">
        <v>2353.9536287425149</v>
      </c>
      <c r="V1029" s="1">
        <v>2347.52</v>
      </c>
      <c r="W1029" s="1">
        <v>2332.1107065868264</v>
      </c>
      <c r="X1029" s="1">
        <v>2347.8938922155689</v>
      </c>
      <c r="Y1029" s="1">
        <v>2351.194778443114</v>
      </c>
      <c r="Z1029" s="1">
        <v>2357.6040718562872</v>
      </c>
    </row>
    <row r="1030" spans="1:26" x14ac:dyDescent="0.3">
      <c r="A1030" t="s">
        <v>65</v>
      </c>
      <c r="B1030">
        <v>12026</v>
      </c>
      <c r="C1030" s="1" t="str">
        <f>VLOOKUP($B1030,'NIS NAAM GEMEENTE'!$A$2:$B$319, 2, FALSE)</f>
        <v>Nijlen</v>
      </c>
      <c r="D1030" s="1">
        <v>2983</v>
      </c>
      <c r="E1030" s="1">
        <v>2983</v>
      </c>
      <c r="F1030" s="1">
        <v>2983</v>
      </c>
      <c r="G1030" s="1">
        <v>2983</v>
      </c>
      <c r="H1030" s="1">
        <v>2983</v>
      </c>
      <c r="I1030" s="1">
        <v>2983</v>
      </c>
      <c r="J1030" s="1">
        <v>2983</v>
      </c>
      <c r="K1030" s="1">
        <v>2983</v>
      </c>
      <c r="L1030" s="1">
        <v>2983</v>
      </c>
      <c r="M1030" s="1">
        <v>2983</v>
      </c>
      <c r="N1030" s="1">
        <v>2983</v>
      </c>
      <c r="O1030" s="1">
        <v>2983</v>
      </c>
      <c r="P1030" s="1">
        <v>2983</v>
      </c>
      <c r="Q1030" s="1">
        <v>2983</v>
      </c>
      <c r="R1030" s="1">
        <v>2983</v>
      </c>
      <c r="S1030" s="1">
        <v>2983</v>
      </c>
      <c r="T1030" s="1">
        <v>2983</v>
      </c>
      <c r="U1030" s="1">
        <v>2983</v>
      </c>
      <c r="V1030" s="1">
        <v>2983</v>
      </c>
      <c r="W1030" s="1">
        <v>2983</v>
      </c>
      <c r="X1030" s="1">
        <v>2983</v>
      </c>
      <c r="Y1030" s="1">
        <v>2983</v>
      </c>
      <c r="Z1030" s="1">
        <v>2983</v>
      </c>
    </row>
    <row r="1031" spans="1:26" x14ac:dyDescent="0.3">
      <c r="A1031" t="s">
        <v>66</v>
      </c>
      <c r="B1031">
        <v>12026</v>
      </c>
      <c r="C1031" s="1" t="str">
        <f>VLOOKUP($B1031,'NIS NAAM GEMEENTE'!$A$2:$B$319, 2, FALSE)</f>
        <v>Nijlen</v>
      </c>
      <c r="D1031" s="1">
        <v>2535.5500000000002</v>
      </c>
      <c r="E1031" s="1">
        <v>2535.5500000000002</v>
      </c>
      <c r="F1031" s="1">
        <v>2535.5500000000002</v>
      </c>
      <c r="G1031" s="1">
        <v>2535.5500000000002</v>
      </c>
      <c r="H1031" s="1">
        <v>2535.5500000000002</v>
      </c>
      <c r="I1031" s="1">
        <v>2535.5500000000002</v>
      </c>
      <c r="J1031" s="1">
        <v>2535.5500000000002</v>
      </c>
      <c r="K1031" s="1">
        <v>2535.5500000000002</v>
      </c>
      <c r="L1031" s="1">
        <v>2535.5500000000002</v>
      </c>
      <c r="M1031" s="1">
        <v>2535.5500000000002</v>
      </c>
      <c r="N1031" s="1">
        <v>2535.5500000000002</v>
      </c>
      <c r="O1031" s="1">
        <v>2535.5500000000002</v>
      </c>
      <c r="P1031" s="1">
        <v>2535.5500000000002</v>
      </c>
      <c r="Q1031" s="1">
        <v>2535.5500000000002</v>
      </c>
      <c r="R1031" s="1">
        <v>2535.5500000000002</v>
      </c>
      <c r="S1031" s="1">
        <v>2535.5500000000002</v>
      </c>
      <c r="T1031" s="1">
        <v>2535.5500000000002</v>
      </c>
      <c r="U1031" s="1">
        <v>2535.5500000000002</v>
      </c>
      <c r="V1031" s="1">
        <v>2535.5500000000002</v>
      </c>
      <c r="W1031" s="1">
        <v>2535.5500000000002</v>
      </c>
      <c r="X1031" s="1">
        <v>2535.5500000000002</v>
      </c>
      <c r="Y1031" s="1">
        <v>2535.5500000000002</v>
      </c>
      <c r="Z1031" s="1">
        <v>2535.5500000000002</v>
      </c>
    </row>
    <row r="1032" spans="1:26" x14ac:dyDescent="0.3">
      <c r="A1032" t="s">
        <v>62</v>
      </c>
      <c r="B1032" s="1">
        <v>41048</v>
      </c>
      <c r="C1032" s="1" t="str">
        <f>VLOOKUP($B1032,'NIS NAAM GEMEENTE'!$A$2:$B$319, 2, FALSE)</f>
        <v>Ninove</v>
      </c>
      <c r="D1032" s="1">
        <v>1572.3</v>
      </c>
      <c r="E1032" s="1">
        <v>1603.28</v>
      </c>
      <c r="F1032" s="1">
        <v>1569.57</v>
      </c>
      <c r="G1032" s="1">
        <v>1518.78</v>
      </c>
      <c r="H1032" s="1">
        <v>1577.28</v>
      </c>
      <c r="I1032" s="1">
        <v>1539.6</v>
      </c>
      <c r="J1032" s="1">
        <v>1514.54</v>
      </c>
      <c r="K1032" s="1">
        <v>1551.06</v>
      </c>
      <c r="L1032" s="1">
        <v>1538.49</v>
      </c>
      <c r="M1032" s="1">
        <v>1521.03</v>
      </c>
      <c r="N1032" s="1">
        <v>1581.1399999999999</v>
      </c>
      <c r="O1032" s="1">
        <v>1600.2982025677604</v>
      </c>
      <c r="P1032" s="1">
        <v>1614.6655206847361</v>
      </c>
      <c r="Q1032" s="1">
        <v>1605.8240941512126</v>
      </c>
      <c r="R1032" s="1">
        <v>1578.1946362339515</v>
      </c>
      <c r="S1032" s="1">
        <v>1557.1962482168331</v>
      </c>
      <c r="T1032" s="1">
        <v>1542.8289300998574</v>
      </c>
      <c r="U1032" s="1">
        <v>1548.3548216833096</v>
      </c>
      <c r="V1032" s="1">
        <v>1549.46</v>
      </c>
      <c r="W1032" s="1">
        <v>1541.7237517831668</v>
      </c>
      <c r="X1032" s="1">
        <v>1538.4082168330956</v>
      </c>
      <c r="Y1032" s="1">
        <v>1535.0926818830242</v>
      </c>
      <c r="Z1032" s="1">
        <v>1537.3030385164052</v>
      </c>
    </row>
    <row r="1033" spans="1:26" x14ac:dyDescent="0.3">
      <c r="A1033" t="s">
        <v>63</v>
      </c>
      <c r="B1033" s="1">
        <v>41048</v>
      </c>
      <c r="C1033" s="1" t="str">
        <f>VLOOKUP($B1033,'NIS NAAM GEMEENTE'!$A$2:$B$319, 2, FALSE)</f>
        <v>Ninove</v>
      </c>
      <c r="D1033" s="1">
        <v>2074</v>
      </c>
      <c r="E1033" s="1">
        <v>2120</v>
      </c>
      <c r="F1033" s="1">
        <v>2194</v>
      </c>
      <c r="G1033" s="1">
        <v>2251</v>
      </c>
      <c r="H1033" s="1">
        <v>2330</v>
      </c>
      <c r="I1033" s="1">
        <v>2430</v>
      </c>
      <c r="J1033" s="1">
        <v>2430</v>
      </c>
      <c r="K1033" s="1">
        <v>2419</v>
      </c>
      <c r="L1033" s="1">
        <v>2460</v>
      </c>
      <c r="M1033" s="1">
        <v>2435</v>
      </c>
      <c r="N1033" s="1">
        <v>2390</v>
      </c>
      <c r="O1033" s="1">
        <v>2360</v>
      </c>
      <c r="P1033" s="1">
        <v>2381</v>
      </c>
      <c r="Q1033" s="1">
        <v>2405</v>
      </c>
      <c r="R1033" s="1">
        <v>2417</v>
      </c>
      <c r="S1033" s="1">
        <v>2436</v>
      </c>
      <c r="T1033" s="1">
        <v>2482</v>
      </c>
      <c r="U1033" s="1">
        <v>2482</v>
      </c>
      <c r="V1033" s="1">
        <v>2472</v>
      </c>
      <c r="W1033" s="1">
        <v>2467</v>
      </c>
      <c r="X1033" s="1">
        <v>2451</v>
      </c>
      <c r="Y1033" s="1">
        <v>2433</v>
      </c>
      <c r="Z1033">
        <v>2412</v>
      </c>
    </row>
    <row r="1034" spans="1:26" x14ac:dyDescent="0.3">
      <c r="A1034" t="s">
        <v>64</v>
      </c>
      <c r="B1034" s="1">
        <v>41048</v>
      </c>
      <c r="C1034" s="1" t="str">
        <f>VLOOKUP($B1034,'NIS NAAM GEMEENTE'!$A$2:$B$319, 2, FALSE)</f>
        <v>Ninove</v>
      </c>
      <c r="D1034" s="1">
        <v>3646.3</v>
      </c>
      <c r="E1034" s="1">
        <v>3723.2799999999997</v>
      </c>
      <c r="F1034" s="1">
        <v>3763.5699999999997</v>
      </c>
      <c r="G1034" s="1">
        <v>3769.7799999999997</v>
      </c>
      <c r="H1034" s="1">
        <v>3907.2799999999997</v>
      </c>
      <c r="I1034" s="1">
        <v>3969.6</v>
      </c>
      <c r="J1034" s="1">
        <v>3944.54</v>
      </c>
      <c r="K1034" s="1">
        <v>3970.06</v>
      </c>
      <c r="L1034" s="1">
        <v>3998.49</v>
      </c>
      <c r="M1034" s="1">
        <v>3956.0299999999997</v>
      </c>
      <c r="N1034" s="1">
        <v>3971.14</v>
      </c>
      <c r="O1034" s="1">
        <v>3960.2982025677602</v>
      </c>
      <c r="P1034" s="1">
        <v>3995.6655206847363</v>
      </c>
      <c r="Q1034" s="1">
        <v>4010.8240941512126</v>
      </c>
      <c r="R1034" s="1">
        <v>3995.1946362339513</v>
      </c>
      <c r="S1034" s="1">
        <v>3993.1962482168328</v>
      </c>
      <c r="T1034" s="1">
        <v>4024.8289300998576</v>
      </c>
      <c r="U1034" s="1">
        <v>4030.3548216833096</v>
      </c>
      <c r="V1034" s="1">
        <v>4021.46</v>
      </c>
      <c r="W1034" s="1">
        <v>4008.7237517831668</v>
      </c>
      <c r="X1034" s="1">
        <v>3989.4082168330956</v>
      </c>
      <c r="Y1034" s="1">
        <v>3968.0926818830239</v>
      </c>
      <c r="Z1034" s="1">
        <v>3949.3030385164052</v>
      </c>
    </row>
    <row r="1035" spans="1:26" x14ac:dyDescent="0.3">
      <c r="A1035" t="s">
        <v>65</v>
      </c>
      <c r="B1035">
        <v>41048</v>
      </c>
      <c r="C1035" s="1" t="str">
        <f>VLOOKUP($B1035,'NIS NAAM GEMEENTE'!$A$2:$B$319, 2, FALSE)</f>
        <v>Ninove</v>
      </c>
      <c r="D1035" s="1">
        <v>4638</v>
      </c>
      <c r="E1035" s="1">
        <v>4638</v>
      </c>
      <c r="F1035" s="1">
        <v>4638</v>
      </c>
      <c r="G1035" s="1">
        <v>4638</v>
      </c>
      <c r="H1035" s="1">
        <v>4638</v>
      </c>
      <c r="I1035" s="1">
        <v>4638</v>
      </c>
      <c r="J1035" s="1">
        <v>4638</v>
      </c>
      <c r="K1035" s="1">
        <v>4638</v>
      </c>
      <c r="L1035" s="1">
        <v>4638</v>
      </c>
      <c r="M1035" s="1">
        <v>4638</v>
      </c>
      <c r="N1035" s="1">
        <v>4638</v>
      </c>
      <c r="O1035" s="1">
        <v>4638</v>
      </c>
      <c r="P1035" s="1">
        <v>4638</v>
      </c>
      <c r="Q1035" s="1">
        <v>4638</v>
      </c>
      <c r="R1035" s="1">
        <v>4638</v>
      </c>
      <c r="S1035" s="1">
        <v>4638</v>
      </c>
      <c r="T1035" s="1">
        <v>4638</v>
      </c>
      <c r="U1035" s="1">
        <v>4638</v>
      </c>
      <c r="V1035" s="1">
        <v>4638</v>
      </c>
      <c r="W1035" s="1">
        <v>4638</v>
      </c>
      <c r="X1035" s="1">
        <v>4638</v>
      </c>
      <c r="Y1035" s="1">
        <v>4638</v>
      </c>
      <c r="Z1035" s="1">
        <v>4638</v>
      </c>
    </row>
    <row r="1036" spans="1:26" x14ac:dyDescent="0.3">
      <c r="A1036" t="s">
        <v>66</v>
      </c>
      <c r="B1036">
        <v>41048</v>
      </c>
      <c r="C1036" s="1" t="str">
        <f>VLOOKUP($B1036,'NIS NAAM GEMEENTE'!$A$2:$B$319, 2, FALSE)</f>
        <v>Ninove</v>
      </c>
      <c r="D1036" s="1">
        <v>3942.3</v>
      </c>
      <c r="E1036" s="1">
        <v>3942.3</v>
      </c>
      <c r="F1036" s="1">
        <v>3942.3</v>
      </c>
      <c r="G1036" s="1">
        <v>3942.3</v>
      </c>
      <c r="H1036" s="1">
        <v>3942.3</v>
      </c>
      <c r="I1036" s="1">
        <v>3942.3</v>
      </c>
      <c r="J1036" s="1">
        <v>3942.3</v>
      </c>
      <c r="K1036" s="1">
        <v>3942.3</v>
      </c>
      <c r="L1036" s="1">
        <v>3942.3</v>
      </c>
      <c r="M1036" s="1">
        <v>3942.3</v>
      </c>
      <c r="N1036" s="1">
        <v>3942.3</v>
      </c>
      <c r="O1036" s="1">
        <v>3942.3</v>
      </c>
      <c r="P1036" s="1">
        <v>3942.3</v>
      </c>
      <c r="Q1036" s="1">
        <v>3942.3</v>
      </c>
      <c r="R1036" s="1">
        <v>3942.3</v>
      </c>
      <c r="S1036" s="1">
        <v>3942.3</v>
      </c>
      <c r="T1036" s="1">
        <v>3942.3</v>
      </c>
      <c r="U1036" s="1">
        <v>3942.3</v>
      </c>
      <c r="V1036" s="1">
        <v>3942.3</v>
      </c>
      <c r="W1036" s="1">
        <v>3942.3</v>
      </c>
      <c r="X1036" s="1">
        <v>3942.3</v>
      </c>
      <c r="Y1036" s="1">
        <v>3942.3</v>
      </c>
      <c r="Z1036" s="1">
        <v>3942.3</v>
      </c>
    </row>
    <row r="1037" spans="1:26" x14ac:dyDescent="0.3">
      <c r="A1037" t="s">
        <v>62</v>
      </c>
      <c r="B1037" s="1">
        <v>13029</v>
      </c>
      <c r="C1037" s="1" t="str">
        <f>VLOOKUP($B1037,'NIS NAAM GEMEENTE'!$A$2:$B$319, 2, FALSE)</f>
        <v>Olen</v>
      </c>
      <c r="D1037" s="1">
        <v>594.35</v>
      </c>
      <c r="E1037" s="1">
        <v>637.46</v>
      </c>
      <c r="F1037" s="1">
        <v>639.32000000000005</v>
      </c>
      <c r="G1037" s="1">
        <v>662.54</v>
      </c>
      <c r="H1037" s="1">
        <v>648.42999999999995</v>
      </c>
      <c r="I1037" s="1">
        <v>592.21</v>
      </c>
      <c r="J1037" s="1">
        <v>604.78</v>
      </c>
      <c r="K1037" s="1">
        <v>591.59</v>
      </c>
      <c r="L1037" s="1">
        <v>587.21</v>
      </c>
      <c r="M1037" s="1">
        <v>618.54</v>
      </c>
      <c r="N1037" s="1">
        <v>581.55999999999995</v>
      </c>
      <c r="O1037" s="1">
        <v>539.46923076923076</v>
      </c>
      <c r="P1037" s="1">
        <v>519.44769230769225</v>
      </c>
      <c r="Q1037" s="1">
        <v>486.07846153846151</v>
      </c>
      <c r="R1037" s="1">
        <v>489.4153846153846</v>
      </c>
      <c r="S1037" s="1">
        <v>494.97692307692307</v>
      </c>
      <c r="T1037" s="1">
        <v>492.75230769230768</v>
      </c>
      <c r="U1037" s="1">
        <v>489.4153846153846</v>
      </c>
      <c r="V1037" s="1">
        <v>477.18</v>
      </c>
      <c r="W1037" s="1">
        <v>466.05692307692306</v>
      </c>
      <c r="X1037" s="1">
        <v>457.15846153846155</v>
      </c>
      <c r="Y1037" s="1">
        <v>456.04615384615386</v>
      </c>
      <c r="Z1037" s="1">
        <v>462.72</v>
      </c>
    </row>
    <row r="1038" spans="1:26" x14ac:dyDescent="0.3">
      <c r="A1038" t="s">
        <v>63</v>
      </c>
      <c r="B1038" s="1">
        <v>13029</v>
      </c>
      <c r="C1038" s="1" t="str">
        <f>VLOOKUP($B1038,'NIS NAAM GEMEENTE'!$A$2:$B$319, 2, FALSE)</f>
        <v>Olen</v>
      </c>
      <c r="D1038" s="1">
        <v>772</v>
      </c>
      <c r="E1038" s="1">
        <v>773</v>
      </c>
      <c r="F1038" s="1">
        <v>776</v>
      </c>
      <c r="G1038" s="1">
        <v>805</v>
      </c>
      <c r="H1038" s="1">
        <v>848</v>
      </c>
      <c r="I1038" s="1">
        <v>888</v>
      </c>
      <c r="J1038" s="1">
        <v>899</v>
      </c>
      <c r="K1038" s="1">
        <v>927</v>
      </c>
      <c r="L1038" s="1">
        <v>956</v>
      </c>
      <c r="M1038" s="1">
        <v>931</v>
      </c>
      <c r="N1038" s="1">
        <v>889</v>
      </c>
      <c r="O1038" s="1">
        <v>843</v>
      </c>
      <c r="P1038" s="1">
        <v>809</v>
      </c>
      <c r="Q1038" s="1">
        <v>801</v>
      </c>
      <c r="R1038" s="1">
        <v>765</v>
      </c>
      <c r="S1038" s="1">
        <v>734</v>
      </c>
      <c r="T1038" s="1">
        <v>717</v>
      </c>
      <c r="U1038" s="1">
        <v>688</v>
      </c>
      <c r="V1038" s="1">
        <v>678</v>
      </c>
      <c r="W1038" s="1">
        <v>651</v>
      </c>
      <c r="X1038" s="1">
        <v>645</v>
      </c>
      <c r="Y1038" s="1">
        <v>653</v>
      </c>
      <c r="Z1038">
        <v>645</v>
      </c>
    </row>
    <row r="1039" spans="1:26" x14ac:dyDescent="0.3">
      <c r="A1039" t="s">
        <v>64</v>
      </c>
      <c r="B1039" s="1">
        <v>13029</v>
      </c>
      <c r="C1039" s="1" t="str">
        <f>VLOOKUP($B1039,'NIS NAAM GEMEENTE'!$A$2:$B$319, 2, FALSE)</f>
        <v>Olen</v>
      </c>
      <c r="D1039" s="1">
        <v>1366.35</v>
      </c>
      <c r="E1039" s="1">
        <v>1410.46</v>
      </c>
      <c r="F1039" s="1">
        <v>1415.3200000000002</v>
      </c>
      <c r="G1039" s="1">
        <v>1467.54</v>
      </c>
      <c r="H1039" s="1">
        <v>1496.4299999999998</v>
      </c>
      <c r="I1039" s="1">
        <v>1480.21</v>
      </c>
      <c r="J1039" s="1">
        <v>1503.78</v>
      </c>
      <c r="K1039" s="1">
        <v>1518.5900000000001</v>
      </c>
      <c r="L1039" s="1">
        <v>1543.21</v>
      </c>
      <c r="M1039" s="1">
        <v>1549.54</v>
      </c>
      <c r="N1039" s="1">
        <v>1470.56</v>
      </c>
      <c r="O1039" s="1">
        <v>1382.4692307692308</v>
      </c>
      <c r="P1039" s="1">
        <v>1328.4476923076923</v>
      </c>
      <c r="Q1039" s="1">
        <v>1287.0784615384614</v>
      </c>
      <c r="R1039" s="1">
        <v>1254.4153846153845</v>
      </c>
      <c r="S1039" s="1">
        <v>1228.976923076923</v>
      </c>
      <c r="T1039" s="1">
        <v>1209.7523076923076</v>
      </c>
      <c r="U1039" s="1">
        <v>1177.4153846153845</v>
      </c>
      <c r="V1039" s="1">
        <v>1155.18</v>
      </c>
      <c r="W1039" s="1">
        <v>1117.0569230769231</v>
      </c>
      <c r="X1039" s="1">
        <v>1102.1584615384616</v>
      </c>
      <c r="Y1039" s="1">
        <v>1109.0461538461539</v>
      </c>
      <c r="Z1039" s="1">
        <v>1107.72</v>
      </c>
    </row>
    <row r="1040" spans="1:26" x14ac:dyDescent="0.3">
      <c r="A1040" t="s">
        <v>65</v>
      </c>
      <c r="B1040">
        <v>13029</v>
      </c>
      <c r="C1040" s="1" t="str">
        <f>VLOOKUP($B1040,'NIS NAAM GEMEENTE'!$A$2:$B$319, 2, FALSE)</f>
        <v>Olen</v>
      </c>
      <c r="D1040" s="1">
        <v>2130</v>
      </c>
      <c r="E1040" s="1">
        <v>2130</v>
      </c>
      <c r="F1040" s="1">
        <v>2130</v>
      </c>
      <c r="G1040" s="1">
        <v>2130</v>
      </c>
      <c r="H1040" s="1">
        <v>2130</v>
      </c>
      <c r="I1040" s="1">
        <v>2130</v>
      </c>
      <c r="J1040" s="1">
        <v>2130</v>
      </c>
      <c r="K1040" s="1">
        <v>2130</v>
      </c>
      <c r="L1040" s="1">
        <v>2130</v>
      </c>
      <c r="M1040" s="1">
        <v>2130</v>
      </c>
      <c r="N1040" s="1">
        <v>2130</v>
      </c>
      <c r="O1040" s="1">
        <v>2130</v>
      </c>
      <c r="P1040" s="1">
        <v>2130</v>
      </c>
      <c r="Q1040" s="1">
        <v>2130</v>
      </c>
      <c r="R1040" s="1">
        <v>2130</v>
      </c>
      <c r="S1040" s="1">
        <v>2130</v>
      </c>
      <c r="T1040" s="1">
        <v>2130</v>
      </c>
      <c r="U1040" s="1">
        <v>2130</v>
      </c>
      <c r="V1040" s="1">
        <v>2130</v>
      </c>
      <c r="W1040" s="1">
        <v>2130</v>
      </c>
      <c r="X1040" s="1">
        <v>2130</v>
      </c>
      <c r="Y1040" s="1">
        <v>2130</v>
      </c>
      <c r="Z1040" s="1">
        <v>2130</v>
      </c>
    </row>
    <row r="1041" spans="1:26" x14ac:dyDescent="0.3">
      <c r="A1041" t="s">
        <v>66</v>
      </c>
      <c r="B1041">
        <v>13029</v>
      </c>
      <c r="C1041" s="1" t="str">
        <f>VLOOKUP($B1041,'NIS NAAM GEMEENTE'!$A$2:$B$319, 2, FALSE)</f>
        <v>Olen</v>
      </c>
      <c r="D1041" s="1">
        <v>1810.5</v>
      </c>
      <c r="E1041" s="1">
        <v>1810.5</v>
      </c>
      <c r="F1041" s="1">
        <v>1810.5</v>
      </c>
      <c r="G1041" s="1">
        <v>1810.5</v>
      </c>
      <c r="H1041" s="1">
        <v>1810.5</v>
      </c>
      <c r="I1041" s="1">
        <v>1810.5</v>
      </c>
      <c r="J1041" s="1">
        <v>1810.5</v>
      </c>
      <c r="K1041" s="1">
        <v>1810.5</v>
      </c>
      <c r="L1041" s="1">
        <v>1810.5</v>
      </c>
      <c r="M1041" s="1">
        <v>1810.5</v>
      </c>
      <c r="N1041" s="1">
        <v>1810.5</v>
      </c>
      <c r="O1041" s="1">
        <v>1810.5</v>
      </c>
      <c r="P1041" s="1">
        <v>1810.5</v>
      </c>
      <c r="Q1041" s="1">
        <v>1810.5</v>
      </c>
      <c r="R1041" s="1">
        <v>1810.5</v>
      </c>
      <c r="S1041" s="1">
        <v>1810.5</v>
      </c>
      <c r="T1041" s="1">
        <v>1810.5</v>
      </c>
      <c r="U1041" s="1">
        <v>1810.5</v>
      </c>
      <c r="V1041" s="1">
        <v>1810.5</v>
      </c>
      <c r="W1041" s="1">
        <v>1810.5</v>
      </c>
      <c r="X1041" s="1">
        <v>1810.5</v>
      </c>
      <c r="Y1041" s="1">
        <v>1810.5</v>
      </c>
      <c r="Z1041" s="1">
        <v>1810.5</v>
      </c>
    </row>
    <row r="1042" spans="1:26" x14ac:dyDescent="0.3">
      <c r="A1042" t="s">
        <v>62</v>
      </c>
      <c r="B1042" s="1">
        <v>35013</v>
      </c>
      <c r="C1042" s="1" t="str">
        <f>VLOOKUP($B1042,'NIS NAAM GEMEENTE'!$A$2:$B$319, 2, FALSE)</f>
        <v>Oostende</v>
      </c>
      <c r="D1042" s="1">
        <v>2365.77</v>
      </c>
      <c r="E1042" s="1">
        <v>2476.88</v>
      </c>
      <c r="F1042" s="1">
        <v>2552.96</v>
      </c>
      <c r="G1042" s="1">
        <v>2510.5</v>
      </c>
      <c r="H1042" s="1">
        <v>2503.15</v>
      </c>
      <c r="I1042" s="1">
        <v>2503.1999999999998</v>
      </c>
      <c r="J1042" s="1">
        <v>2520.5</v>
      </c>
      <c r="K1042" s="1">
        <v>2580.59</v>
      </c>
      <c r="L1042" s="1">
        <v>2498.8200000000002</v>
      </c>
      <c r="M1042" s="1">
        <v>2513.15</v>
      </c>
      <c r="N1042" s="1">
        <v>2498.7600000000002</v>
      </c>
      <c r="O1042" s="1">
        <v>2462.8727217125384</v>
      </c>
      <c r="P1042" s="1">
        <v>2472.8304281345568</v>
      </c>
      <c r="Q1042" s="1">
        <v>2402.0200713557592</v>
      </c>
      <c r="R1042" s="1">
        <v>2353.3379510703362</v>
      </c>
      <c r="S1042" s="1">
        <v>2274.7827115188584</v>
      </c>
      <c r="T1042" s="1">
        <v>2185.1633537206931</v>
      </c>
      <c r="U1042" s="1">
        <v>2186.2697655453617</v>
      </c>
      <c r="V1042" s="1">
        <v>2170.7800000000002</v>
      </c>
      <c r="W1042" s="1">
        <v>2176.3120591233437</v>
      </c>
      <c r="X1042" s="1">
        <v>2175.2056472986746</v>
      </c>
      <c r="Y1042" s="1">
        <v>2180.7377064220182</v>
      </c>
      <c r="Z1042" s="1">
        <v>2178.5248827726809</v>
      </c>
    </row>
    <row r="1043" spans="1:26" x14ac:dyDescent="0.3">
      <c r="A1043" t="s">
        <v>63</v>
      </c>
      <c r="B1043" s="1">
        <v>35013</v>
      </c>
      <c r="C1043" s="1" t="str">
        <f>VLOOKUP($B1043,'NIS NAAM GEMEENTE'!$A$2:$B$319, 2, FALSE)</f>
        <v>Oostende</v>
      </c>
      <c r="D1043" s="1">
        <v>3407</v>
      </c>
      <c r="E1043" s="1">
        <v>3369</v>
      </c>
      <c r="F1043" s="1">
        <v>3410</v>
      </c>
      <c r="G1043" s="1">
        <v>3390</v>
      </c>
      <c r="H1043" s="1">
        <v>3458</v>
      </c>
      <c r="I1043" s="1">
        <v>3539</v>
      </c>
      <c r="J1043" s="1">
        <v>3634</v>
      </c>
      <c r="K1043" s="1">
        <v>3708</v>
      </c>
      <c r="L1043" s="1">
        <v>3806</v>
      </c>
      <c r="M1043" s="1">
        <v>3810</v>
      </c>
      <c r="N1043" s="1">
        <v>3786</v>
      </c>
      <c r="O1043" s="1">
        <v>3822</v>
      </c>
      <c r="P1043" s="1">
        <v>3792</v>
      </c>
      <c r="Q1043" s="1">
        <v>3817</v>
      </c>
      <c r="R1043" s="1">
        <v>3764</v>
      </c>
      <c r="S1043" s="1">
        <v>3782</v>
      </c>
      <c r="T1043" s="1">
        <v>3801</v>
      </c>
      <c r="U1043" s="1">
        <v>3710</v>
      </c>
      <c r="V1043" s="1">
        <v>3655</v>
      </c>
      <c r="W1043" s="1">
        <v>3557</v>
      </c>
      <c r="X1043" s="1">
        <v>3502</v>
      </c>
      <c r="Y1043" s="1">
        <v>3430</v>
      </c>
      <c r="Z1043">
        <v>3371</v>
      </c>
    </row>
    <row r="1044" spans="1:26" x14ac:dyDescent="0.3">
      <c r="A1044" t="s">
        <v>64</v>
      </c>
      <c r="B1044" s="1">
        <v>35013</v>
      </c>
      <c r="C1044" s="1" t="str">
        <f>VLOOKUP($B1044,'NIS NAAM GEMEENTE'!$A$2:$B$319, 2, FALSE)</f>
        <v>Oostende</v>
      </c>
      <c r="D1044" s="1">
        <v>5772.77</v>
      </c>
      <c r="E1044" s="1">
        <v>5845.88</v>
      </c>
      <c r="F1044" s="1">
        <v>5962.96</v>
      </c>
      <c r="G1044" s="1">
        <v>5900.5</v>
      </c>
      <c r="H1044" s="1">
        <v>5961.15</v>
      </c>
      <c r="I1044" s="1">
        <v>6042.2</v>
      </c>
      <c r="J1044" s="1">
        <v>6154.5</v>
      </c>
      <c r="K1044" s="1">
        <v>6288.59</v>
      </c>
      <c r="L1044" s="1">
        <v>6304.82</v>
      </c>
      <c r="M1044" s="1">
        <v>6323.15</v>
      </c>
      <c r="N1044" s="1">
        <v>6284.76</v>
      </c>
      <c r="O1044" s="1">
        <v>6284.8727217125379</v>
      </c>
      <c r="P1044" s="1">
        <v>6264.8304281345572</v>
      </c>
      <c r="Q1044" s="1">
        <v>6219.0200713557588</v>
      </c>
      <c r="R1044" s="1">
        <v>6117.3379510703362</v>
      </c>
      <c r="S1044" s="1">
        <v>6056.7827115188584</v>
      </c>
      <c r="T1044" s="1">
        <v>5986.1633537206926</v>
      </c>
      <c r="U1044" s="1">
        <v>5896.2697655453612</v>
      </c>
      <c r="V1044" s="1">
        <v>5825.7800000000007</v>
      </c>
      <c r="W1044" s="1">
        <v>5733.3120591233437</v>
      </c>
      <c r="X1044" s="1">
        <v>5677.2056472986751</v>
      </c>
      <c r="Y1044" s="1">
        <v>5610.7377064220182</v>
      </c>
      <c r="Z1044" s="1">
        <v>5549.5248827726809</v>
      </c>
    </row>
    <row r="1045" spans="1:26" x14ac:dyDescent="0.3">
      <c r="A1045" t="s">
        <v>65</v>
      </c>
      <c r="B1045">
        <v>35013</v>
      </c>
      <c r="C1045" s="1" t="str">
        <f>VLOOKUP($B1045,'NIS NAAM GEMEENTE'!$A$2:$B$319, 2, FALSE)</f>
        <v>Oostende</v>
      </c>
      <c r="D1045" s="1">
        <v>8167</v>
      </c>
      <c r="E1045" s="1">
        <v>8167</v>
      </c>
      <c r="F1045" s="1">
        <v>8167</v>
      </c>
      <c r="G1045" s="1">
        <v>8167</v>
      </c>
      <c r="H1045" s="1">
        <v>8167</v>
      </c>
      <c r="I1045" s="1">
        <v>8167</v>
      </c>
      <c r="J1045" s="1">
        <v>8167</v>
      </c>
      <c r="K1045" s="1">
        <v>8167</v>
      </c>
      <c r="L1045" s="1">
        <v>8167</v>
      </c>
      <c r="M1045" s="1">
        <v>8167</v>
      </c>
      <c r="N1045" s="1">
        <v>8167</v>
      </c>
      <c r="O1045" s="1">
        <v>8167</v>
      </c>
      <c r="P1045" s="1">
        <v>8167</v>
      </c>
      <c r="Q1045" s="1">
        <v>8167</v>
      </c>
      <c r="R1045" s="1">
        <v>8167</v>
      </c>
      <c r="S1045" s="1">
        <v>8167</v>
      </c>
      <c r="T1045" s="1">
        <v>8167</v>
      </c>
      <c r="U1045" s="1">
        <v>8167</v>
      </c>
      <c r="V1045" s="1">
        <v>8167</v>
      </c>
      <c r="W1045" s="1">
        <v>8167</v>
      </c>
      <c r="X1045" s="1">
        <v>8167</v>
      </c>
      <c r="Y1045" s="1">
        <v>8167</v>
      </c>
      <c r="Z1045" s="1">
        <v>8167</v>
      </c>
    </row>
    <row r="1046" spans="1:26" x14ac:dyDescent="0.3">
      <c r="A1046" t="s">
        <v>66</v>
      </c>
      <c r="B1046">
        <v>35013</v>
      </c>
      <c r="C1046" s="1" t="str">
        <f>VLOOKUP($B1046,'NIS NAAM GEMEENTE'!$A$2:$B$319, 2, FALSE)</f>
        <v>Oostende</v>
      </c>
      <c r="D1046" s="1">
        <v>6941.9500000000007</v>
      </c>
      <c r="E1046" s="1">
        <v>6941.9500000000007</v>
      </c>
      <c r="F1046" s="1">
        <v>6941.9500000000007</v>
      </c>
      <c r="G1046" s="1">
        <v>6941.9500000000007</v>
      </c>
      <c r="H1046" s="1">
        <v>6941.9500000000007</v>
      </c>
      <c r="I1046" s="1">
        <v>6941.9500000000007</v>
      </c>
      <c r="J1046" s="1">
        <v>6941.9500000000007</v>
      </c>
      <c r="K1046" s="1">
        <v>6941.9500000000007</v>
      </c>
      <c r="L1046" s="1">
        <v>6941.9500000000007</v>
      </c>
      <c r="M1046" s="1">
        <v>6941.9500000000007</v>
      </c>
      <c r="N1046" s="1">
        <v>6941.9500000000007</v>
      </c>
      <c r="O1046" s="1">
        <v>6941.9500000000007</v>
      </c>
      <c r="P1046" s="1">
        <v>6941.9500000000007</v>
      </c>
      <c r="Q1046" s="1">
        <v>6941.9500000000007</v>
      </c>
      <c r="R1046" s="1">
        <v>6941.9500000000007</v>
      </c>
      <c r="S1046" s="1">
        <v>6941.9500000000007</v>
      </c>
      <c r="T1046" s="1">
        <v>6941.9500000000007</v>
      </c>
      <c r="U1046" s="1">
        <v>6941.9500000000007</v>
      </c>
      <c r="V1046" s="1">
        <v>6941.9500000000007</v>
      </c>
      <c r="W1046" s="1">
        <v>6941.9500000000007</v>
      </c>
      <c r="X1046" s="1">
        <v>6941.9500000000007</v>
      </c>
      <c r="Y1046" s="1">
        <v>6941.9500000000007</v>
      </c>
      <c r="Z1046" s="1">
        <v>6941.9500000000007</v>
      </c>
    </row>
    <row r="1047" spans="1:26" x14ac:dyDescent="0.3">
      <c r="A1047" t="s">
        <v>62</v>
      </c>
      <c r="B1047" s="1">
        <v>44052</v>
      </c>
      <c r="C1047" s="1" t="str">
        <f>VLOOKUP($B1047,'NIS NAAM GEMEENTE'!$A$2:$B$319, 2, FALSE)</f>
        <v>Oosterzele</v>
      </c>
      <c r="D1047" s="1">
        <v>606.86</v>
      </c>
      <c r="E1047" s="1">
        <v>604.86</v>
      </c>
      <c r="F1047" s="1">
        <v>631.35</v>
      </c>
      <c r="G1047" s="1">
        <v>617.24</v>
      </c>
      <c r="H1047" s="1">
        <v>595.75</v>
      </c>
      <c r="I1047" s="1">
        <v>643.35</v>
      </c>
      <c r="J1047" s="1">
        <v>612.51</v>
      </c>
      <c r="K1047" s="1">
        <v>582.48</v>
      </c>
      <c r="L1047" s="1">
        <v>594.51</v>
      </c>
      <c r="M1047" s="1">
        <v>592.29</v>
      </c>
      <c r="N1047" s="1">
        <v>574.48</v>
      </c>
      <c r="O1047" s="1">
        <v>581.13764957264959</v>
      </c>
      <c r="P1047" s="1">
        <v>559.94452991452988</v>
      </c>
      <c r="Q1047" s="1">
        <v>557.71367521367517</v>
      </c>
      <c r="R1047" s="1">
        <v>552.13653846153841</v>
      </c>
      <c r="S1047" s="1">
        <v>535.40512820512822</v>
      </c>
      <c r="T1047" s="1">
        <v>529.82799145299145</v>
      </c>
      <c r="U1047" s="1">
        <v>524.25085470085469</v>
      </c>
      <c r="V1047" s="1">
        <v>522.02</v>
      </c>
      <c r="W1047" s="1">
        <v>526.4817094017094</v>
      </c>
      <c r="X1047" s="1">
        <v>524.25085470085469</v>
      </c>
      <c r="Y1047" s="1">
        <v>530.94341880341881</v>
      </c>
      <c r="Z1047" s="1">
        <v>534.28970085470087</v>
      </c>
    </row>
    <row r="1048" spans="1:26" x14ac:dyDescent="0.3">
      <c r="A1048" t="s">
        <v>63</v>
      </c>
      <c r="B1048" s="1">
        <v>44052</v>
      </c>
      <c r="C1048" s="1" t="str">
        <f>VLOOKUP($B1048,'NIS NAAM GEMEENTE'!$A$2:$B$319, 2, FALSE)</f>
        <v>Oosterzele</v>
      </c>
      <c r="D1048" s="1">
        <v>872</v>
      </c>
      <c r="E1048" s="1">
        <v>864</v>
      </c>
      <c r="F1048" s="1">
        <v>863</v>
      </c>
      <c r="G1048" s="1">
        <v>876</v>
      </c>
      <c r="H1048" s="1">
        <v>881</v>
      </c>
      <c r="I1048" s="1">
        <v>869</v>
      </c>
      <c r="J1048" s="1">
        <v>859</v>
      </c>
      <c r="K1048" s="1">
        <v>867</v>
      </c>
      <c r="L1048" s="1">
        <v>875</v>
      </c>
      <c r="M1048" s="1">
        <v>854</v>
      </c>
      <c r="N1048" s="1">
        <v>865</v>
      </c>
      <c r="O1048" s="1">
        <v>882</v>
      </c>
      <c r="P1048" s="1">
        <v>891</v>
      </c>
      <c r="Q1048" s="1">
        <v>873</v>
      </c>
      <c r="R1048" s="1">
        <v>869</v>
      </c>
      <c r="S1048" s="1">
        <v>868</v>
      </c>
      <c r="T1048" s="1">
        <v>852</v>
      </c>
      <c r="U1048" s="1">
        <v>846</v>
      </c>
      <c r="V1048" s="1">
        <v>820</v>
      </c>
      <c r="W1048" s="1">
        <v>807</v>
      </c>
      <c r="X1048" s="1">
        <v>804</v>
      </c>
      <c r="Y1048" s="1">
        <v>787</v>
      </c>
      <c r="Z1048">
        <v>785</v>
      </c>
    </row>
    <row r="1049" spans="1:26" x14ac:dyDescent="0.3">
      <c r="A1049" t="s">
        <v>64</v>
      </c>
      <c r="B1049" s="1">
        <v>44052</v>
      </c>
      <c r="C1049" s="1" t="str">
        <f>VLOOKUP($B1049,'NIS NAAM GEMEENTE'!$A$2:$B$319, 2, FALSE)</f>
        <v>Oosterzele</v>
      </c>
      <c r="D1049" s="1">
        <v>1478.8600000000001</v>
      </c>
      <c r="E1049" s="1">
        <v>1468.8600000000001</v>
      </c>
      <c r="F1049" s="1">
        <v>1494.35</v>
      </c>
      <c r="G1049" s="1">
        <v>1493.24</v>
      </c>
      <c r="H1049" s="1">
        <v>1476.75</v>
      </c>
      <c r="I1049" s="1">
        <v>1512.35</v>
      </c>
      <c r="J1049" s="1">
        <v>1471.51</v>
      </c>
      <c r="K1049" s="1">
        <v>1449.48</v>
      </c>
      <c r="L1049" s="1">
        <v>1469.51</v>
      </c>
      <c r="M1049" s="1">
        <v>1446.29</v>
      </c>
      <c r="N1049" s="1">
        <v>1439.48</v>
      </c>
      <c r="O1049" s="1">
        <v>1463.1376495726495</v>
      </c>
      <c r="P1049" s="1">
        <v>1450.94452991453</v>
      </c>
      <c r="Q1049" s="1">
        <v>1430.7136752136753</v>
      </c>
      <c r="R1049" s="1">
        <v>1421.1365384615383</v>
      </c>
      <c r="S1049" s="1">
        <v>1403.4051282051282</v>
      </c>
      <c r="T1049" s="1">
        <v>1381.8279914529915</v>
      </c>
      <c r="U1049" s="1">
        <v>1370.2508547008547</v>
      </c>
      <c r="V1049" s="1">
        <v>1342.02</v>
      </c>
      <c r="W1049" s="1">
        <v>1333.4817094017094</v>
      </c>
      <c r="X1049" s="1">
        <v>1328.2508547008547</v>
      </c>
      <c r="Y1049" s="1">
        <v>1317.9434188034188</v>
      </c>
      <c r="Z1049" s="1">
        <v>1319.2897008547009</v>
      </c>
    </row>
    <row r="1050" spans="1:26" x14ac:dyDescent="0.3">
      <c r="A1050" t="s">
        <v>65</v>
      </c>
      <c r="B1050">
        <v>44052</v>
      </c>
      <c r="C1050" s="1" t="str">
        <f>VLOOKUP($B1050,'NIS NAAM GEMEENTE'!$A$2:$B$319, 2, FALSE)</f>
        <v>Oosterzele</v>
      </c>
      <c r="D1050" s="1">
        <v>2255</v>
      </c>
      <c r="E1050" s="1">
        <v>2255</v>
      </c>
      <c r="F1050" s="1">
        <v>2255</v>
      </c>
      <c r="G1050" s="1">
        <v>2255</v>
      </c>
      <c r="H1050" s="1">
        <v>2255</v>
      </c>
      <c r="I1050" s="1">
        <v>2255</v>
      </c>
      <c r="J1050" s="1">
        <v>2255</v>
      </c>
      <c r="K1050" s="1">
        <v>2255</v>
      </c>
      <c r="L1050" s="1">
        <v>2255</v>
      </c>
      <c r="M1050" s="1">
        <v>2255</v>
      </c>
      <c r="N1050" s="1">
        <v>2255</v>
      </c>
      <c r="O1050" s="1">
        <v>2255</v>
      </c>
      <c r="P1050" s="1">
        <v>2255</v>
      </c>
      <c r="Q1050" s="1">
        <v>2255</v>
      </c>
      <c r="R1050" s="1">
        <v>2255</v>
      </c>
      <c r="S1050" s="1">
        <v>2255</v>
      </c>
      <c r="T1050" s="1">
        <v>2255</v>
      </c>
      <c r="U1050" s="1">
        <v>2255</v>
      </c>
      <c r="V1050" s="1">
        <v>2255</v>
      </c>
      <c r="W1050" s="1">
        <v>2255</v>
      </c>
      <c r="X1050" s="1">
        <v>2255</v>
      </c>
      <c r="Y1050" s="1">
        <v>2255</v>
      </c>
      <c r="Z1050" s="1">
        <v>2255</v>
      </c>
    </row>
    <row r="1051" spans="1:26" x14ac:dyDescent="0.3">
      <c r="A1051" t="s">
        <v>66</v>
      </c>
      <c r="B1051">
        <v>44052</v>
      </c>
      <c r="C1051" s="1" t="str">
        <f>VLOOKUP($B1051,'NIS NAAM GEMEENTE'!$A$2:$B$319, 2, FALSE)</f>
        <v>Oosterzele</v>
      </c>
      <c r="D1051" s="1">
        <v>1916.75</v>
      </c>
      <c r="E1051" s="1">
        <v>1916.75</v>
      </c>
      <c r="F1051" s="1">
        <v>1916.75</v>
      </c>
      <c r="G1051" s="1">
        <v>1916.75</v>
      </c>
      <c r="H1051" s="1">
        <v>1916.75</v>
      </c>
      <c r="I1051" s="1">
        <v>1916.75</v>
      </c>
      <c r="J1051" s="1">
        <v>1916.75</v>
      </c>
      <c r="K1051" s="1">
        <v>1916.75</v>
      </c>
      <c r="L1051" s="1">
        <v>1916.75</v>
      </c>
      <c r="M1051" s="1">
        <v>1916.75</v>
      </c>
      <c r="N1051" s="1">
        <v>1916.75</v>
      </c>
      <c r="O1051" s="1">
        <v>1916.75</v>
      </c>
      <c r="P1051" s="1">
        <v>1916.75</v>
      </c>
      <c r="Q1051" s="1">
        <v>1916.75</v>
      </c>
      <c r="R1051" s="1">
        <v>1916.75</v>
      </c>
      <c r="S1051" s="1">
        <v>1916.75</v>
      </c>
      <c r="T1051" s="1">
        <v>1916.75</v>
      </c>
      <c r="U1051" s="1">
        <v>1916.75</v>
      </c>
      <c r="V1051" s="1">
        <v>1916.75</v>
      </c>
      <c r="W1051" s="1">
        <v>1916.75</v>
      </c>
      <c r="X1051" s="1">
        <v>1916.75</v>
      </c>
      <c r="Y1051" s="1">
        <v>1916.75</v>
      </c>
      <c r="Z1051" s="1">
        <v>1916.75</v>
      </c>
    </row>
    <row r="1052" spans="1:26" x14ac:dyDescent="0.3">
      <c r="A1052" t="s">
        <v>62</v>
      </c>
      <c r="B1052" s="1">
        <v>31022</v>
      </c>
      <c r="C1052" s="1" t="str">
        <f>VLOOKUP($B1052,'NIS NAAM GEMEENTE'!$A$2:$B$319, 2, FALSE)</f>
        <v>Oostkamp</v>
      </c>
      <c r="D1052" s="1">
        <v>918.28</v>
      </c>
      <c r="E1052" s="1">
        <v>915.95</v>
      </c>
      <c r="F1052" s="1">
        <v>987.04</v>
      </c>
      <c r="G1052" s="1">
        <v>1020.69</v>
      </c>
      <c r="H1052" s="1">
        <v>1019.15</v>
      </c>
      <c r="I1052" s="1">
        <v>998.01</v>
      </c>
      <c r="J1052" s="1">
        <v>964.63</v>
      </c>
      <c r="K1052" s="1">
        <v>913.52</v>
      </c>
      <c r="L1052" s="1">
        <v>840.38</v>
      </c>
      <c r="M1052" s="1">
        <v>890.77</v>
      </c>
      <c r="N1052" s="1">
        <v>843.52</v>
      </c>
      <c r="O1052" s="1">
        <v>824.90055793991417</v>
      </c>
      <c r="P1052" s="1">
        <v>823.77210300429181</v>
      </c>
      <c r="Q1052" s="1">
        <v>798.94609442060084</v>
      </c>
      <c r="R1052" s="1">
        <v>796.68918454935624</v>
      </c>
      <c r="S1052" s="1">
        <v>794.43227467811153</v>
      </c>
      <c r="T1052" s="1">
        <v>792.17536480686692</v>
      </c>
      <c r="U1052" s="1">
        <v>793.30381974248928</v>
      </c>
      <c r="V1052" s="1">
        <v>788.79</v>
      </c>
      <c r="W1052" s="1">
        <v>789.91845493562232</v>
      </c>
      <c r="X1052" s="1">
        <v>795.56072961373388</v>
      </c>
      <c r="Y1052" s="1">
        <v>796.68918454935624</v>
      </c>
      <c r="Z1052" s="1">
        <v>792.17536480686692</v>
      </c>
    </row>
    <row r="1053" spans="1:26" x14ac:dyDescent="0.3">
      <c r="A1053" t="s">
        <v>63</v>
      </c>
      <c r="B1053" s="1">
        <v>31022</v>
      </c>
      <c r="C1053" s="1" t="str">
        <f>VLOOKUP($B1053,'NIS NAAM GEMEENTE'!$A$2:$B$319, 2, FALSE)</f>
        <v>Oostkamp</v>
      </c>
      <c r="D1053" s="1">
        <v>1250</v>
      </c>
      <c r="E1053" s="1">
        <v>1253</v>
      </c>
      <c r="F1053" s="1">
        <v>1257</v>
      </c>
      <c r="G1053" s="1">
        <v>1279</v>
      </c>
      <c r="H1053" s="1">
        <v>1320</v>
      </c>
      <c r="I1053" s="1">
        <v>1378</v>
      </c>
      <c r="J1053" s="1">
        <v>1402</v>
      </c>
      <c r="K1053" s="1">
        <v>1430</v>
      </c>
      <c r="L1053" s="1">
        <v>1442</v>
      </c>
      <c r="M1053" s="1">
        <v>1430</v>
      </c>
      <c r="N1053" s="1">
        <v>1405</v>
      </c>
      <c r="O1053" s="1">
        <v>1372</v>
      </c>
      <c r="P1053" s="1">
        <v>1313</v>
      </c>
      <c r="Q1053" s="1">
        <v>1289</v>
      </c>
      <c r="R1053" s="1">
        <v>1228</v>
      </c>
      <c r="S1053" s="1">
        <v>1199</v>
      </c>
      <c r="T1053" s="1">
        <v>1181</v>
      </c>
      <c r="U1053" s="1">
        <v>1165</v>
      </c>
      <c r="V1053" s="1">
        <v>1169</v>
      </c>
      <c r="W1053" s="1">
        <v>1149</v>
      </c>
      <c r="X1053" s="1">
        <v>1147</v>
      </c>
      <c r="Y1053" s="1">
        <v>1142</v>
      </c>
      <c r="Z1053">
        <v>1143</v>
      </c>
    </row>
    <row r="1054" spans="1:26" x14ac:dyDescent="0.3">
      <c r="A1054" t="s">
        <v>64</v>
      </c>
      <c r="B1054" s="1">
        <v>31022</v>
      </c>
      <c r="C1054" s="1" t="str">
        <f>VLOOKUP($B1054,'NIS NAAM GEMEENTE'!$A$2:$B$319, 2, FALSE)</f>
        <v>Oostkamp</v>
      </c>
      <c r="D1054" s="1">
        <v>2168.2799999999997</v>
      </c>
      <c r="E1054" s="1">
        <v>2168.9499999999998</v>
      </c>
      <c r="F1054" s="1">
        <v>2244.04</v>
      </c>
      <c r="G1054" s="1">
        <v>2299.69</v>
      </c>
      <c r="H1054" s="1">
        <v>2339.15</v>
      </c>
      <c r="I1054" s="1">
        <v>2376.0100000000002</v>
      </c>
      <c r="J1054" s="1">
        <v>2366.63</v>
      </c>
      <c r="K1054" s="1">
        <v>2343.52</v>
      </c>
      <c r="L1054" s="1">
        <v>2282.38</v>
      </c>
      <c r="M1054" s="1">
        <v>2320.77</v>
      </c>
      <c r="N1054" s="1">
        <v>2248.52</v>
      </c>
      <c r="O1054" s="1">
        <v>2196.9005579399141</v>
      </c>
      <c r="P1054" s="1">
        <v>2136.7721030042917</v>
      </c>
      <c r="Q1054" s="1">
        <v>2087.9460944206007</v>
      </c>
      <c r="R1054" s="1">
        <v>2024.6891845493562</v>
      </c>
      <c r="S1054" s="1">
        <v>1993.4322746781115</v>
      </c>
      <c r="T1054" s="1">
        <v>1973.175364806867</v>
      </c>
      <c r="U1054" s="1">
        <v>1958.3038197424894</v>
      </c>
      <c r="V1054" s="1">
        <v>1957.79</v>
      </c>
      <c r="W1054" s="1">
        <v>1938.9184549356223</v>
      </c>
      <c r="X1054" s="1">
        <v>1942.5607296137339</v>
      </c>
      <c r="Y1054" s="1">
        <v>1938.6891845493562</v>
      </c>
      <c r="Z1054" s="1">
        <v>1935.175364806867</v>
      </c>
    </row>
    <row r="1055" spans="1:26" x14ac:dyDescent="0.3">
      <c r="A1055" t="s">
        <v>65</v>
      </c>
      <c r="B1055">
        <v>31022</v>
      </c>
      <c r="C1055" s="1" t="str">
        <f>VLOOKUP($B1055,'NIS NAAM GEMEENTE'!$A$2:$B$319, 2, FALSE)</f>
        <v>Oostkamp</v>
      </c>
      <c r="D1055" s="1">
        <v>2736</v>
      </c>
      <c r="E1055" s="1">
        <v>2736</v>
      </c>
      <c r="F1055" s="1">
        <v>2736</v>
      </c>
      <c r="G1055" s="1">
        <v>2736</v>
      </c>
      <c r="H1055" s="1">
        <v>2736</v>
      </c>
      <c r="I1055" s="1">
        <v>2736</v>
      </c>
      <c r="J1055" s="1">
        <v>2736</v>
      </c>
      <c r="K1055" s="1">
        <v>2736</v>
      </c>
      <c r="L1055" s="1">
        <v>2736</v>
      </c>
      <c r="M1055" s="1">
        <v>2736</v>
      </c>
      <c r="N1055" s="1">
        <v>2736</v>
      </c>
      <c r="O1055" s="1">
        <v>2736</v>
      </c>
      <c r="P1055" s="1">
        <v>2736</v>
      </c>
      <c r="Q1055" s="1">
        <v>2736</v>
      </c>
      <c r="R1055" s="1">
        <v>2736</v>
      </c>
      <c r="S1055" s="1">
        <v>2736</v>
      </c>
      <c r="T1055" s="1">
        <v>2736</v>
      </c>
      <c r="U1055" s="1">
        <v>2736</v>
      </c>
      <c r="V1055" s="1">
        <v>2736</v>
      </c>
      <c r="W1055" s="1">
        <v>2736</v>
      </c>
      <c r="X1055" s="1">
        <v>2736</v>
      </c>
      <c r="Y1055" s="1">
        <v>2736</v>
      </c>
      <c r="Z1055" s="1">
        <v>2736</v>
      </c>
    </row>
    <row r="1056" spans="1:26" x14ac:dyDescent="0.3">
      <c r="A1056" t="s">
        <v>66</v>
      </c>
      <c r="B1056">
        <v>31022</v>
      </c>
      <c r="C1056" s="1" t="str">
        <f>VLOOKUP($B1056,'NIS NAAM GEMEENTE'!$A$2:$B$319, 2, FALSE)</f>
        <v>Oostkamp</v>
      </c>
      <c r="D1056" s="1">
        <v>2325.6</v>
      </c>
      <c r="E1056" s="1">
        <v>2325.6</v>
      </c>
      <c r="F1056" s="1">
        <v>2325.6</v>
      </c>
      <c r="G1056" s="1">
        <v>2325.6</v>
      </c>
      <c r="H1056" s="1">
        <v>2325.6</v>
      </c>
      <c r="I1056" s="1">
        <v>2325.6</v>
      </c>
      <c r="J1056" s="1">
        <v>2325.6</v>
      </c>
      <c r="K1056" s="1">
        <v>2325.6</v>
      </c>
      <c r="L1056" s="1">
        <v>2325.6</v>
      </c>
      <c r="M1056" s="1">
        <v>2325.6</v>
      </c>
      <c r="N1056" s="1">
        <v>2325.6</v>
      </c>
      <c r="O1056" s="1">
        <v>2325.6</v>
      </c>
      <c r="P1056" s="1">
        <v>2325.6</v>
      </c>
      <c r="Q1056" s="1">
        <v>2325.6</v>
      </c>
      <c r="R1056" s="1">
        <v>2325.6</v>
      </c>
      <c r="S1056" s="1">
        <v>2325.6</v>
      </c>
      <c r="T1056" s="1">
        <v>2325.6</v>
      </c>
      <c r="U1056" s="1">
        <v>2325.6</v>
      </c>
      <c r="V1056" s="1">
        <v>2325.6</v>
      </c>
      <c r="W1056" s="1">
        <v>2325.6</v>
      </c>
      <c r="X1056" s="1">
        <v>2325.6</v>
      </c>
      <c r="Y1056" s="1">
        <v>2325.6</v>
      </c>
      <c r="Z1056" s="1">
        <v>2325.6</v>
      </c>
    </row>
    <row r="1057" spans="1:26" x14ac:dyDescent="0.3">
      <c r="A1057" t="s">
        <v>62</v>
      </c>
      <c r="B1057" s="1">
        <v>37010</v>
      </c>
      <c r="C1057" s="1" t="str">
        <f>VLOOKUP($B1057,'NIS NAAM GEMEENTE'!$A$2:$B$319, 2, FALSE)</f>
        <v>Oostrozebeke</v>
      </c>
      <c r="D1057" s="1">
        <v>337.5</v>
      </c>
      <c r="E1057" s="1">
        <v>344.23</v>
      </c>
      <c r="F1057" s="1">
        <v>348.77</v>
      </c>
      <c r="G1057" s="1">
        <v>335.5</v>
      </c>
      <c r="H1057" s="1">
        <v>351.61</v>
      </c>
      <c r="I1057" s="1">
        <v>338.31</v>
      </c>
      <c r="J1057" s="1">
        <v>354.61</v>
      </c>
      <c r="K1057" s="1">
        <v>319.74</v>
      </c>
      <c r="L1057" s="1">
        <v>322.85000000000002</v>
      </c>
      <c r="M1057" s="1">
        <v>332.69</v>
      </c>
      <c r="N1057" s="1">
        <v>318.04000000000002</v>
      </c>
      <c r="O1057" s="1">
        <v>326.33656716417909</v>
      </c>
      <c r="P1057" s="1">
        <v>319.58477611940299</v>
      </c>
      <c r="Q1057" s="1">
        <v>310.58238805970149</v>
      </c>
      <c r="R1057" s="1">
        <v>300.45470149253731</v>
      </c>
      <c r="S1057" s="1">
        <v>301.58</v>
      </c>
      <c r="T1057" s="1">
        <v>293.70291044776121</v>
      </c>
      <c r="U1057" s="1">
        <v>292.57761194029848</v>
      </c>
      <c r="V1057" s="1">
        <v>301.58</v>
      </c>
      <c r="W1057" s="1">
        <v>300.45470149253731</v>
      </c>
      <c r="X1057" s="1">
        <v>298.20410447761196</v>
      </c>
      <c r="Y1057" s="1">
        <v>297.07880597014923</v>
      </c>
      <c r="Z1057" s="1">
        <v>295.95350746268656</v>
      </c>
    </row>
    <row r="1058" spans="1:26" x14ac:dyDescent="0.3">
      <c r="A1058" t="s">
        <v>63</v>
      </c>
      <c r="B1058" s="1">
        <v>37010</v>
      </c>
      <c r="C1058" s="1" t="str">
        <f>VLOOKUP($B1058,'NIS NAAM GEMEENTE'!$A$2:$B$319, 2, FALSE)</f>
        <v>Oostrozebeke</v>
      </c>
      <c r="D1058" s="1">
        <v>463</v>
      </c>
      <c r="E1058" s="1">
        <v>476</v>
      </c>
      <c r="F1058" s="1">
        <v>475</v>
      </c>
      <c r="G1058" s="1">
        <v>477</v>
      </c>
      <c r="H1058" s="1">
        <v>488</v>
      </c>
      <c r="I1058" s="1">
        <v>498</v>
      </c>
      <c r="J1058" s="1">
        <v>500</v>
      </c>
      <c r="K1058" s="1">
        <v>506</v>
      </c>
      <c r="L1058" s="1">
        <v>517</v>
      </c>
      <c r="M1058" s="1">
        <v>516</v>
      </c>
      <c r="N1058" s="1">
        <v>515</v>
      </c>
      <c r="O1058" s="1">
        <v>500</v>
      </c>
      <c r="P1058" s="1">
        <v>494</v>
      </c>
      <c r="Q1058" s="1">
        <v>484</v>
      </c>
      <c r="R1058" s="1">
        <v>486</v>
      </c>
      <c r="S1058" s="1">
        <v>474</v>
      </c>
      <c r="T1058" s="1">
        <v>470</v>
      </c>
      <c r="U1058" s="1">
        <v>477</v>
      </c>
      <c r="V1058" s="1">
        <v>461</v>
      </c>
      <c r="W1058" s="1">
        <v>446</v>
      </c>
      <c r="X1058" s="1">
        <v>449</v>
      </c>
      <c r="Y1058" s="1">
        <v>449</v>
      </c>
      <c r="Z1058">
        <v>442</v>
      </c>
    </row>
    <row r="1059" spans="1:26" x14ac:dyDescent="0.3">
      <c r="A1059" t="s">
        <v>64</v>
      </c>
      <c r="B1059" s="1">
        <v>37010</v>
      </c>
      <c r="C1059" s="1" t="str">
        <f>VLOOKUP($B1059,'NIS NAAM GEMEENTE'!$A$2:$B$319, 2, FALSE)</f>
        <v>Oostrozebeke</v>
      </c>
      <c r="D1059" s="1">
        <v>800.5</v>
      </c>
      <c r="E1059" s="1">
        <v>820.23</v>
      </c>
      <c r="F1059" s="1">
        <v>823.77</v>
      </c>
      <c r="G1059" s="1">
        <v>812.5</v>
      </c>
      <c r="H1059" s="1">
        <v>839.61</v>
      </c>
      <c r="I1059" s="1">
        <v>836.31</v>
      </c>
      <c r="J1059" s="1">
        <v>854.61</v>
      </c>
      <c r="K1059" s="1">
        <v>825.74</v>
      </c>
      <c r="L1059" s="1">
        <v>839.85</v>
      </c>
      <c r="M1059" s="1">
        <v>848.69</v>
      </c>
      <c r="N1059" s="1">
        <v>833.04</v>
      </c>
      <c r="O1059" s="1">
        <v>826.33656716417909</v>
      </c>
      <c r="P1059" s="1">
        <v>813.58477611940293</v>
      </c>
      <c r="Q1059" s="1">
        <v>794.58238805970154</v>
      </c>
      <c r="R1059" s="1">
        <v>786.45470149253731</v>
      </c>
      <c r="S1059" s="1">
        <v>775.57999999999993</v>
      </c>
      <c r="T1059" s="1">
        <v>763.70291044776127</v>
      </c>
      <c r="U1059" s="1">
        <v>769.57761194029854</v>
      </c>
      <c r="V1059" s="1">
        <v>762.57999999999993</v>
      </c>
      <c r="W1059" s="1">
        <v>746.45470149253731</v>
      </c>
      <c r="X1059" s="1">
        <v>747.20410447761196</v>
      </c>
      <c r="Y1059" s="1">
        <v>746.07880597014923</v>
      </c>
      <c r="Z1059" s="1">
        <v>737.9535074626865</v>
      </c>
    </row>
    <row r="1060" spans="1:26" x14ac:dyDescent="0.3">
      <c r="A1060" t="s">
        <v>65</v>
      </c>
      <c r="B1060">
        <v>37010</v>
      </c>
      <c r="C1060" s="1" t="str">
        <f>VLOOKUP($B1060,'NIS NAAM GEMEENTE'!$A$2:$B$319, 2, FALSE)</f>
        <v>Oostrozebeke</v>
      </c>
      <c r="D1060" s="1">
        <v>1033.8000000000002</v>
      </c>
      <c r="E1060" s="1">
        <v>1033.8000000000002</v>
      </c>
      <c r="F1060" s="1">
        <v>1033.8000000000002</v>
      </c>
      <c r="G1060" s="1">
        <v>1033.8000000000002</v>
      </c>
      <c r="H1060" s="1">
        <v>1033.8000000000002</v>
      </c>
      <c r="I1060" s="1">
        <v>1033.8000000000002</v>
      </c>
      <c r="J1060" s="1">
        <v>1033.8000000000002</v>
      </c>
      <c r="K1060" s="1">
        <v>1033.8000000000002</v>
      </c>
      <c r="L1060" s="1">
        <v>1033.8000000000002</v>
      </c>
      <c r="M1060" s="1">
        <v>1033.8000000000002</v>
      </c>
      <c r="N1060" s="1">
        <v>1033.8000000000002</v>
      </c>
      <c r="O1060" s="1">
        <v>1033.8000000000002</v>
      </c>
      <c r="P1060" s="1">
        <v>1033.8000000000002</v>
      </c>
      <c r="Q1060" s="1">
        <v>1033.8000000000002</v>
      </c>
      <c r="R1060" s="1">
        <v>1033.8000000000002</v>
      </c>
      <c r="S1060" s="1">
        <v>1033.8000000000002</v>
      </c>
      <c r="T1060" s="1">
        <v>1033.8000000000002</v>
      </c>
      <c r="U1060" s="1">
        <v>1033.8000000000002</v>
      </c>
      <c r="V1060" s="1">
        <v>1033.8000000000002</v>
      </c>
      <c r="W1060" s="1">
        <v>1033.8000000000002</v>
      </c>
      <c r="X1060" s="1">
        <v>1033.8000000000002</v>
      </c>
      <c r="Y1060" s="1">
        <v>1033.8</v>
      </c>
      <c r="Z1060" s="1">
        <v>1033.8</v>
      </c>
    </row>
    <row r="1061" spans="1:26" x14ac:dyDescent="0.3">
      <c r="A1061" t="s">
        <v>66</v>
      </c>
      <c r="B1061">
        <v>37010</v>
      </c>
      <c r="C1061" s="1" t="str">
        <f>VLOOKUP($B1061,'NIS NAAM GEMEENTE'!$A$2:$B$319, 2, FALSE)</f>
        <v>Oostrozebeke</v>
      </c>
      <c r="D1061" s="1">
        <v>878.73</v>
      </c>
      <c r="E1061" s="1">
        <v>878.73</v>
      </c>
      <c r="F1061" s="1">
        <v>878.73</v>
      </c>
      <c r="G1061" s="1">
        <v>878.73</v>
      </c>
      <c r="H1061" s="1">
        <v>878.73</v>
      </c>
      <c r="I1061" s="1">
        <v>878.73</v>
      </c>
      <c r="J1061" s="1">
        <v>878.73</v>
      </c>
      <c r="K1061" s="1">
        <v>878.73</v>
      </c>
      <c r="L1061" s="1">
        <v>878.73</v>
      </c>
      <c r="M1061" s="1">
        <v>878.73</v>
      </c>
      <c r="N1061" s="1">
        <v>878.73</v>
      </c>
      <c r="O1061" s="1">
        <v>878.73</v>
      </c>
      <c r="P1061" s="1">
        <v>878.73</v>
      </c>
      <c r="Q1061" s="1">
        <v>878.73</v>
      </c>
      <c r="R1061" s="1">
        <v>878.73</v>
      </c>
      <c r="S1061" s="1">
        <v>878.73</v>
      </c>
      <c r="T1061" s="1">
        <v>878.73</v>
      </c>
      <c r="U1061" s="1">
        <v>878.73</v>
      </c>
      <c r="V1061" s="1">
        <v>878.73</v>
      </c>
      <c r="W1061" s="1">
        <v>878.73</v>
      </c>
      <c r="X1061" s="1">
        <v>878.73</v>
      </c>
      <c r="Y1061" s="1">
        <v>878.73</v>
      </c>
      <c r="Z1061" s="1">
        <v>878.73</v>
      </c>
    </row>
    <row r="1062" spans="1:26" x14ac:dyDescent="0.3">
      <c r="A1062" t="s">
        <v>62</v>
      </c>
      <c r="B1062" s="1">
        <v>23060</v>
      </c>
      <c r="C1062" s="1" t="str">
        <f>VLOOKUP($B1062,'NIS NAAM GEMEENTE'!$A$2:$B$319, 2, FALSE)</f>
        <v>Opwijk</v>
      </c>
      <c r="D1062" s="1">
        <v>618.04999999999995</v>
      </c>
      <c r="E1062" s="1">
        <v>675.73</v>
      </c>
      <c r="F1062" s="1">
        <v>687.16</v>
      </c>
      <c r="G1062" s="1">
        <v>717.73</v>
      </c>
      <c r="H1062" s="1">
        <v>712.19</v>
      </c>
      <c r="I1062" s="1">
        <v>734.03</v>
      </c>
      <c r="J1062" s="1">
        <v>734.56999999999994</v>
      </c>
      <c r="K1062" s="1">
        <v>698.81</v>
      </c>
      <c r="L1062" s="1">
        <v>651.86</v>
      </c>
      <c r="M1062" s="1">
        <v>652.70000000000005</v>
      </c>
      <c r="N1062" s="1">
        <v>632.94000000000005</v>
      </c>
      <c r="O1062" s="1">
        <v>631.50329523809523</v>
      </c>
      <c r="P1062" s="1">
        <v>629.28359999999998</v>
      </c>
      <c r="Q1062" s="1">
        <v>617.07527619047619</v>
      </c>
      <c r="R1062" s="1">
        <v>610.41619047619042</v>
      </c>
      <c r="S1062" s="1">
        <v>589.32908571428572</v>
      </c>
      <c r="T1062" s="1">
        <v>573.79121904761905</v>
      </c>
      <c r="U1062" s="1">
        <v>578.23060952380956</v>
      </c>
      <c r="V1062" s="1">
        <v>582.66999999999996</v>
      </c>
      <c r="W1062" s="1">
        <v>587.10939047619047</v>
      </c>
      <c r="X1062" s="1">
        <v>590.43893333333335</v>
      </c>
      <c r="Y1062" s="1">
        <v>590.43893333333335</v>
      </c>
      <c r="Z1062" s="1">
        <v>595.98817142857138</v>
      </c>
    </row>
    <row r="1063" spans="1:26" x14ac:dyDescent="0.3">
      <c r="A1063" t="s">
        <v>63</v>
      </c>
      <c r="B1063" s="1">
        <v>23060</v>
      </c>
      <c r="C1063" s="1" t="str">
        <f>VLOOKUP($B1063,'NIS NAAM GEMEENTE'!$A$2:$B$319, 2, FALSE)</f>
        <v>Opwijk</v>
      </c>
      <c r="D1063" s="1">
        <v>792</v>
      </c>
      <c r="E1063" s="1">
        <v>797</v>
      </c>
      <c r="F1063" s="1">
        <v>848</v>
      </c>
      <c r="G1063" s="1">
        <v>874</v>
      </c>
      <c r="H1063" s="1">
        <v>942</v>
      </c>
      <c r="I1063" s="1">
        <v>1004</v>
      </c>
      <c r="J1063" s="1">
        <v>1033</v>
      </c>
      <c r="K1063" s="1">
        <v>1077</v>
      </c>
      <c r="L1063" s="1">
        <v>1105</v>
      </c>
      <c r="M1063" s="1">
        <v>1112</v>
      </c>
      <c r="N1063" s="1">
        <v>1109</v>
      </c>
      <c r="O1063" s="1">
        <v>1088</v>
      </c>
      <c r="P1063" s="1">
        <v>1080</v>
      </c>
      <c r="Q1063" s="1">
        <v>1077</v>
      </c>
      <c r="R1063" s="1">
        <v>1052</v>
      </c>
      <c r="S1063" s="1">
        <v>1051</v>
      </c>
      <c r="T1063" s="1">
        <v>1037</v>
      </c>
      <c r="U1063" s="1">
        <v>1017</v>
      </c>
      <c r="V1063" s="1">
        <v>1002</v>
      </c>
      <c r="W1063" s="1">
        <v>981</v>
      </c>
      <c r="X1063" s="1">
        <v>977</v>
      </c>
      <c r="Y1063" s="1">
        <v>964</v>
      </c>
      <c r="Z1063">
        <v>958</v>
      </c>
    </row>
    <row r="1064" spans="1:26" x14ac:dyDescent="0.3">
      <c r="A1064" t="s">
        <v>64</v>
      </c>
      <c r="B1064" s="1">
        <v>23060</v>
      </c>
      <c r="C1064" s="1" t="str">
        <f>VLOOKUP($B1064,'NIS NAAM GEMEENTE'!$A$2:$B$319, 2, FALSE)</f>
        <v>Opwijk</v>
      </c>
      <c r="D1064" s="1">
        <v>1410.05</v>
      </c>
      <c r="E1064" s="1">
        <v>1472.73</v>
      </c>
      <c r="F1064" s="1">
        <v>1535.1599999999999</v>
      </c>
      <c r="G1064" s="1">
        <v>1591.73</v>
      </c>
      <c r="H1064" s="1">
        <v>1654.19</v>
      </c>
      <c r="I1064" s="1">
        <v>1738.03</v>
      </c>
      <c r="J1064" s="1">
        <v>1767.57</v>
      </c>
      <c r="K1064" s="1">
        <v>1775.81</v>
      </c>
      <c r="L1064" s="1">
        <v>1756.8600000000001</v>
      </c>
      <c r="M1064" s="1">
        <v>1764.7</v>
      </c>
      <c r="N1064" s="1">
        <v>1741.94</v>
      </c>
      <c r="O1064" s="1">
        <v>1719.5032952380952</v>
      </c>
      <c r="P1064" s="1">
        <v>1709.2836</v>
      </c>
      <c r="Q1064" s="1">
        <v>1694.0752761904762</v>
      </c>
      <c r="R1064" s="1">
        <v>1662.4161904761904</v>
      </c>
      <c r="S1064" s="1">
        <v>1640.3290857142856</v>
      </c>
      <c r="T1064" s="1">
        <v>1610.7912190476191</v>
      </c>
      <c r="U1064" s="1">
        <v>1595.2306095238096</v>
      </c>
      <c r="V1064" s="1">
        <v>1584.67</v>
      </c>
      <c r="W1064" s="1">
        <v>1568.1093904761906</v>
      </c>
      <c r="X1064" s="1">
        <v>1567.4389333333334</v>
      </c>
      <c r="Y1064" s="1">
        <v>1554.4389333333334</v>
      </c>
      <c r="Z1064" s="1">
        <v>1553.9881714285714</v>
      </c>
    </row>
    <row r="1065" spans="1:26" x14ac:dyDescent="0.3">
      <c r="A1065" t="s">
        <v>65</v>
      </c>
      <c r="B1065">
        <v>23060</v>
      </c>
      <c r="C1065" s="1" t="str">
        <f>VLOOKUP($B1065,'NIS NAAM GEMEENTE'!$A$2:$B$319, 2, FALSE)</f>
        <v>Opwijk</v>
      </c>
      <c r="D1065" s="1">
        <v>2190.5882352941176</v>
      </c>
      <c r="E1065" s="1">
        <v>2190.5882352941176</v>
      </c>
      <c r="F1065" s="1">
        <v>2190.5882352941176</v>
      </c>
      <c r="G1065" s="1">
        <v>2190.5882352941176</v>
      </c>
      <c r="H1065" s="1">
        <v>2190.5882352941176</v>
      </c>
      <c r="I1065" s="1">
        <v>2190.5882352941176</v>
      </c>
      <c r="J1065" s="1">
        <v>2190.5882352941176</v>
      </c>
      <c r="K1065" s="1">
        <v>2190.5882352941176</v>
      </c>
      <c r="L1065" s="1">
        <v>2190.5882352941176</v>
      </c>
      <c r="M1065" s="1">
        <v>2190.5882352941176</v>
      </c>
      <c r="N1065" s="1">
        <v>2190.5882352941176</v>
      </c>
      <c r="O1065" s="1">
        <v>2190.5882352941176</v>
      </c>
      <c r="P1065" s="1">
        <v>2190.5882352941176</v>
      </c>
      <c r="Q1065" s="1">
        <v>2190.5882352941176</v>
      </c>
      <c r="R1065" s="1">
        <v>2190.5882352941176</v>
      </c>
      <c r="S1065" s="1">
        <v>2190.5882352941176</v>
      </c>
      <c r="T1065" s="1">
        <v>2190.5882352941176</v>
      </c>
      <c r="U1065" s="1">
        <v>2190.5882352941176</v>
      </c>
      <c r="V1065" s="1">
        <v>2190.5882352941176</v>
      </c>
      <c r="W1065" s="1">
        <v>2190.5882352941176</v>
      </c>
      <c r="X1065" s="1">
        <v>2190.5882352941176</v>
      </c>
      <c r="Y1065" s="1">
        <v>2190.5882352941198</v>
      </c>
      <c r="Z1065" s="1">
        <v>2190.5882352941198</v>
      </c>
    </row>
    <row r="1066" spans="1:26" x14ac:dyDescent="0.3">
      <c r="A1066" t="s">
        <v>66</v>
      </c>
      <c r="B1066">
        <v>23060</v>
      </c>
      <c r="C1066" s="1" t="str">
        <f>VLOOKUP($B1066,'NIS NAAM GEMEENTE'!$A$2:$B$319, 2, FALSE)</f>
        <v>Opwijk</v>
      </c>
      <c r="D1066" s="1">
        <v>1862</v>
      </c>
      <c r="E1066" s="1">
        <v>1862</v>
      </c>
      <c r="F1066" s="1">
        <v>1862</v>
      </c>
      <c r="G1066" s="1">
        <v>1862</v>
      </c>
      <c r="H1066" s="1">
        <v>1862</v>
      </c>
      <c r="I1066" s="1">
        <v>1862</v>
      </c>
      <c r="J1066" s="1">
        <v>1862</v>
      </c>
      <c r="K1066" s="1">
        <v>1862</v>
      </c>
      <c r="L1066" s="1">
        <v>1862</v>
      </c>
      <c r="M1066" s="1">
        <v>1862</v>
      </c>
      <c r="N1066" s="1">
        <v>1862</v>
      </c>
      <c r="O1066" s="1">
        <v>1862</v>
      </c>
      <c r="P1066" s="1">
        <v>1862</v>
      </c>
      <c r="Q1066" s="1">
        <v>1862</v>
      </c>
      <c r="R1066" s="1">
        <v>1862</v>
      </c>
      <c r="S1066" s="1">
        <v>1862</v>
      </c>
      <c r="T1066" s="1">
        <v>1862</v>
      </c>
      <c r="U1066" s="1">
        <v>1862</v>
      </c>
      <c r="V1066" s="1">
        <v>1862</v>
      </c>
      <c r="W1066" s="1">
        <v>1862</v>
      </c>
      <c r="X1066" s="1">
        <v>1862</v>
      </c>
      <c r="Y1066" s="1">
        <v>1862</v>
      </c>
      <c r="Z1066" s="1">
        <v>1862</v>
      </c>
    </row>
    <row r="1067" spans="1:26" x14ac:dyDescent="0.3">
      <c r="A1067" t="s">
        <v>62</v>
      </c>
      <c r="B1067" s="1">
        <v>45061</v>
      </c>
      <c r="C1067" s="1" t="str">
        <f>VLOOKUP($B1067,'NIS NAAM GEMEENTE'!$A$2:$B$319, 2, FALSE)</f>
        <v>Oudenaarde</v>
      </c>
      <c r="D1067" s="1">
        <v>183.63</v>
      </c>
      <c r="E1067" s="1">
        <v>202.17</v>
      </c>
      <c r="F1067" s="1">
        <v>207.71</v>
      </c>
      <c r="G1067" s="1">
        <v>223.09</v>
      </c>
      <c r="H1067" s="1">
        <v>220.74</v>
      </c>
      <c r="I1067" s="1">
        <v>225.17</v>
      </c>
      <c r="J1067" s="1">
        <v>221.36</v>
      </c>
      <c r="K1067" s="1">
        <v>228.9</v>
      </c>
      <c r="L1067" s="1">
        <v>219.63</v>
      </c>
      <c r="M1067" s="1">
        <v>214.55</v>
      </c>
      <c r="N1067" s="1">
        <v>197.71</v>
      </c>
      <c r="O1067" s="1">
        <v>193.48159509202455</v>
      </c>
      <c r="P1067" s="1">
        <v>191.25766871165644</v>
      </c>
      <c r="Q1067" s="1">
        <v>187.92177914110431</v>
      </c>
      <c r="R1067" s="1">
        <v>186.80981595092024</v>
      </c>
      <c r="S1067" s="1">
        <v>183.47392638036808</v>
      </c>
      <c r="T1067" s="1">
        <v>181.25</v>
      </c>
      <c r="U1067" s="1">
        <v>181.25</v>
      </c>
      <c r="V1067" s="1">
        <v>181.25</v>
      </c>
      <c r="W1067" s="1">
        <v>180.13803680981596</v>
      </c>
      <c r="X1067" s="1">
        <v>179.02607361963192</v>
      </c>
      <c r="Y1067" s="1">
        <v>179.02607361963192</v>
      </c>
      <c r="Z1067" s="1">
        <v>179.02607361963192</v>
      </c>
    </row>
    <row r="1068" spans="1:26" x14ac:dyDescent="0.3">
      <c r="A1068" t="s">
        <v>63</v>
      </c>
      <c r="B1068" s="1">
        <v>45061</v>
      </c>
      <c r="C1068" s="1" t="str">
        <f>VLOOKUP($B1068,'NIS NAAM GEMEENTE'!$A$2:$B$319, 2, FALSE)</f>
        <v>Oudenaarde</v>
      </c>
      <c r="D1068" s="1">
        <v>308</v>
      </c>
      <c r="E1068" s="1">
        <v>284</v>
      </c>
      <c r="F1068" s="1">
        <v>282</v>
      </c>
      <c r="G1068" s="1">
        <v>282</v>
      </c>
      <c r="H1068" s="1">
        <v>288</v>
      </c>
      <c r="I1068" s="1">
        <v>287</v>
      </c>
      <c r="J1068" s="1">
        <v>294</v>
      </c>
      <c r="K1068" s="1">
        <v>301</v>
      </c>
      <c r="L1068" s="1">
        <v>318</v>
      </c>
      <c r="M1068" s="1">
        <v>320</v>
      </c>
      <c r="N1068" s="1">
        <v>313</v>
      </c>
      <c r="O1068" s="1">
        <v>307</v>
      </c>
      <c r="P1068" s="1">
        <v>297</v>
      </c>
      <c r="Q1068" s="1">
        <v>290</v>
      </c>
      <c r="R1068" s="1">
        <v>282</v>
      </c>
      <c r="S1068" s="1">
        <v>272</v>
      </c>
      <c r="T1068" s="1">
        <v>268</v>
      </c>
      <c r="U1068" s="1">
        <v>263</v>
      </c>
      <c r="V1068" s="1">
        <v>260</v>
      </c>
      <c r="W1068" s="1">
        <v>256</v>
      </c>
      <c r="X1068" s="1">
        <v>255</v>
      </c>
      <c r="Y1068" s="1">
        <v>252</v>
      </c>
      <c r="Z1068">
        <v>251</v>
      </c>
    </row>
    <row r="1069" spans="1:26" x14ac:dyDescent="0.3">
      <c r="A1069" t="s">
        <v>64</v>
      </c>
      <c r="B1069" s="1">
        <v>45061</v>
      </c>
      <c r="C1069" s="1" t="str">
        <f>VLOOKUP($B1069,'NIS NAAM GEMEENTE'!$A$2:$B$319, 2, FALSE)</f>
        <v>Oudenaarde</v>
      </c>
      <c r="D1069" s="1">
        <v>491.63</v>
      </c>
      <c r="E1069" s="1">
        <v>486.16999999999996</v>
      </c>
      <c r="F1069" s="1">
        <v>489.71000000000004</v>
      </c>
      <c r="G1069" s="1">
        <v>505.09000000000003</v>
      </c>
      <c r="H1069" s="1">
        <v>508.74</v>
      </c>
      <c r="I1069" s="1">
        <v>512.16999999999996</v>
      </c>
      <c r="J1069" s="1">
        <v>515.36</v>
      </c>
      <c r="K1069" s="1">
        <v>529.9</v>
      </c>
      <c r="L1069" s="1">
        <v>537.63</v>
      </c>
      <c r="M1069" s="1">
        <v>534.54999999999995</v>
      </c>
      <c r="N1069" s="1">
        <v>510.71000000000004</v>
      </c>
      <c r="O1069" s="1">
        <v>500.48159509202458</v>
      </c>
      <c r="P1069" s="1">
        <v>488.25766871165644</v>
      </c>
      <c r="Q1069" s="1">
        <v>477.92177914110431</v>
      </c>
      <c r="R1069" s="1">
        <v>468.80981595092021</v>
      </c>
      <c r="S1069" s="1">
        <v>455.47392638036808</v>
      </c>
      <c r="T1069" s="1">
        <v>449.25</v>
      </c>
      <c r="U1069" s="1">
        <v>444.25</v>
      </c>
      <c r="V1069" s="1">
        <v>441.25</v>
      </c>
      <c r="W1069" s="1">
        <v>436.13803680981596</v>
      </c>
      <c r="X1069" s="1">
        <v>434.02607361963192</v>
      </c>
      <c r="Y1069" s="1">
        <v>431.02607361963192</v>
      </c>
      <c r="Z1069" s="1">
        <v>430.02607361963192</v>
      </c>
    </row>
    <row r="1070" spans="1:26" x14ac:dyDescent="0.3">
      <c r="A1070" t="s">
        <v>65</v>
      </c>
      <c r="B1070">
        <v>45061</v>
      </c>
      <c r="C1070" s="1" t="str">
        <f>VLOOKUP($B1070,'NIS NAAM GEMEENTE'!$A$2:$B$319, 2, FALSE)</f>
        <v>Oudenaarde</v>
      </c>
      <c r="D1070" s="1">
        <v>638.82352941176475</v>
      </c>
      <c r="E1070" s="1">
        <v>638.82352941176475</v>
      </c>
      <c r="F1070" s="1">
        <v>638.82352941176475</v>
      </c>
      <c r="G1070" s="1">
        <v>638.82352941176475</v>
      </c>
      <c r="H1070" s="1">
        <v>638.82352941176475</v>
      </c>
      <c r="I1070" s="1">
        <v>638.82352941176475</v>
      </c>
      <c r="J1070" s="1">
        <v>638.82352941176475</v>
      </c>
      <c r="K1070" s="1">
        <v>638.82352941176475</v>
      </c>
      <c r="L1070" s="1">
        <v>638.82352941176475</v>
      </c>
      <c r="M1070" s="1">
        <v>638.82352941176475</v>
      </c>
      <c r="N1070" s="1">
        <v>638.82352941176475</v>
      </c>
      <c r="O1070" s="1">
        <v>638.82352941176475</v>
      </c>
      <c r="P1070" s="1">
        <v>638.82352941176475</v>
      </c>
      <c r="Q1070" s="1">
        <v>638.82352941176475</v>
      </c>
      <c r="R1070" s="1">
        <v>638.82352941176475</v>
      </c>
      <c r="S1070" s="1">
        <v>638.82352941176475</v>
      </c>
      <c r="T1070" s="1">
        <v>638.82352941176475</v>
      </c>
      <c r="U1070" s="1">
        <v>638.82352941176475</v>
      </c>
      <c r="V1070" s="1">
        <v>638.82352941176475</v>
      </c>
      <c r="W1070" s="1">
        <v>638.82352941176475</v>
      </c>
      <c r="X1070" s="1">
        <v>638.82352941176475</v>
      </c>
      <c r="Y1070" s="1">
        <v>638.82352941176498</v>
      </c>
      <c r="Z1070" s="1">
        <v>638.82352941176498</v>
      </c>
    </row>
    <row r="1071" spans="1:26" x14ac:dyDescent="0.3">
      <c r="A1071" t="s">
        <v>66</v>
      </c>
      <c r="B1071">
        <v>45061</v>
      </c>
      <c r="C1071" s="1" t="str">
        <f>VLOOKUP($B1071,'NIS NAAM GEMEENTE'!$A$2:$B$319, 2, FALSE)</f>
        <v>Oudenaarde</v>
      </c>
      <c r="D1071" s="1">
        <v>543</v>
      </c>
      <c r="E1071" s="1">
        <v>543</v>
      </c>
      <c r="F1071" s="1">
        <v>543</v>
      </c>
      <c r="G1071" s="1">
        <v>543</v>
      </c>
      <c r="H1071" s="1">
        <v>543</v>
      </c>
      <c r="I1071" s="1">
        <v>543</v>
      </c>
      <c r="J1071" s="1">
        <v>543</v>
      </c>
      <c r="K1071" s="1">
        <v>543</v>
      </c>
      <c r="L1071" s="1">
        <v>543</v>
      </c>
      <c r="M1071" s="1">
        <v>543</v>
      </c>
      <c r="N1071" s="1">
        <v>543</v>
      </c>
      <c r="O1071" s="1">
        <v>543</v>
      </c>
      <c r="P1071" s="1">
        <v>543</v>
      </c>
      <c r="Q1071" s="1">
        <v>543</v>
      </c>
      <c r="R1071" s="1">
        <v>543</v>
      </c>
      <c r="S1071" s="1">
        <v>543</v>
      </c>
      <c r="T1071" s="1">
        <v>543</v>
      </c>
      <c r="U1071" s="1">
        <v>543</v>
      </c>
      <c r="V1071" s="1">
        <v>543</v>
      </c>
      <c r="W1071" s="1">
        <v>543</v>
      </c>
      <c r="X1071" s="1">
        <v>543</v>
      </c>
      <c r="Y1071" s="1">
        <v>543</v>
      </c>
      <c r="Z1071" s="1">
        <v>543</v>
      </c>
    </row>
    <row r="1072" spans="1:26" x14ac:dyDescent="0.3">
      <c r="A1072" t="s">
        <v>62</v>
      </c>
      <c r="B1072" s="1">
        <v>35014</v>
      </c>
      <c r="C1072" s="1" t="str">
        <f>VLOOKUP($B1072,'NIS NAAM GEMEENTE'!$A$2:$B$319, 2, FALSE)</f>
        <v>Oudenburg</v>
      </c>
      <c r="D1072" s="1">
        <v>345.85</v>
      </c>
      <c r="E1072" s="1">
        <v>351.88</v>
      </c>
      <c r="F1072" s="1">
        <v>333.2</v>
      </c>
      <c r="G1072" s="1">
        <v>328.23</v>
      </c>
      <c r="H1072" s="1">
        <v>330.77</v>
      </c>
      <c r="I1072" s="1">
        <v>352.42</v>
      </c>
      <c r="J1072" s="1">
        <v>342.93</v>
      </c>
      <c r="K1072" s="1">
        <v>332.12</v>
      </c>
      <c r="L1072" s="1">
        <v>308.39</v>
      </c>
      <c r="M1072" s="1">
        <v>319.31</v>
      </c>
      <c r="N1072" s="1">
        <v>329.77</v>
      </c>
      <c r="O1072" s="1">
        <v>333.58466453674123</v>
      </c>
      <c r="P1072" s="1">
        <v>331.36076677316294</v>
      </c>
      <c r="Q1072" s="1">
        <v>322.46517571884982</v>
      </c>
      <c r="R1072" s="1">
        <v>313.56958466453676</v>
      </c>
      <c r="S1072" s="1">
        <v>329.13686900958464</v>
      </c>
      <c r="T1072" s="1">
        <v>343.59220447284343</v>
      </c>
      <c r="U1072" s="1">
        <v>345.81610223642173</v>
      </c>
      <c r="V1072" s="1">
        <v>348.04</v>
      </c>
      <c r="W1072" s="1">
        <v>344.70415335463258</v>
      </c>
      <c r="X1072" s="1">
        <v>343.59220447284343</v>
      </c>
      <c r="Y1072" s="1">
        <v>339.14440894568691</v>
      </c>
      <c r="Z1072" s="1">
        <v>332.47271565495208</v>
      </c>
    </row>
    <row r="1073" spans="1:26" x14ac:dyDescent="0.3">
      <c r="A1073" t="s">
        <v>63</v>
      </c>
      <c r="B1073" s="1">
        <v>35014</v>
      </c>
      <c r="C1073" s="1" t="str">
        <f>VLOOKUP($B1073,'NIS NAAM GEMEENTE'!$A$2:$B$319, 2, FALSE)</f>
        <v>Oudenburg</v>
      </c>
      <c r="D1073" s="1">
        <v>435</v>
      </c>
      <c r="E1073" s="1">
        <v>438</v>
      </c>
      <c r="F1073" s="1">
        <v>436</v>
      </c>
      <c r="G1073" s="1">
        <v>442</v>
      </c>
      <c r="H1073" s="1">
        <v>440</v>
      </c>
      <c r="I1073" s="1">
        <v>452</v>
      </c>
      <c r="J1073" s="1">
        <v>465</v>
      </c>
      <c r="K1073" s="1">
        <v>472</v>
      </c>
      <c r="L1073" s="1">
        <v>498</v>
      </c>
      <c r="M1073" s="1">
        <v>495</v>
      </c>
      <c r="N1073" s="1">
        <v>479</v>
      </c>
      <c r="O1073" s="1">
        <v>454</v>
      </c>
      <c r="P1073" s="1">
        <v>434</v>
      </c>
      <c r="Q1073" s="1">
        <v>421</v>
      </c>
      <c r="R1073" s="1">
        <v>408</v>
      </c>
      <c r="S1073" s="1">
        <v>390</v>
      </c>
      <c r="T1073" s="1">
        <v>388</v>
      </c>
      <c r="U1073" s="1">
        <v>390</v>
      </c>
      <c r="V1073" s="1">
        <v>398</v>
      </c>
      <c r="W1073" s="1">
        <v>401</v>
      </c>
      <c r="X1073" s="1">
        <v>394</v>
      </c>
      <c r="Y1073" s="1">
        <v>407</v>
      </c>
      <c r="Z1073">
        <v>416</v>
      </c>
    </row>
    <row r="1074" spans="1:26" x14ac:dyDescent="0.3">
      <c r="A1074" t="s">
        <v>64</v>
      </c>
      <c r="B1074" s="1">
        <v>35014</v>
      </c>
      <c r="C1074" s="1" t="str">
        <f>VLOOKUP($B1074,'NIS NAAM GEMEENTE'!$A$2:$B$319, 2, FALSE)</f>
        <v>Oudenburg</v>
      </c>
      <c r="D1074" s="1">
        <v>780.85</v>
      </c>
      <c r="E1074" s="1">
        <v>789.88</v>
      </c>
      <c r="F1074" s="1">
        <v>769.2</v>
      </c>
      <c r="G1074" s="1">
        <v>770.23</v>
      </c>
      <c r="H1074" s="1">
        <v>770.77</v>
      </c>
      <c r="I1074" s="1">
        <v>804.42000000000007</v>
      </c>
      <c r="J1074" s="1">
        <v>807.93000000000006</v>
      </c>
      <c r="K1074" s="1">
        <v>804.12</v>
      </c>
      <c r="L1074" s="1">
        <v>806.39</v>
      </c>
      <c r="M1074" s="1">
        <v>814.31</v>
      </c>
      <c r="N1074" s="1">
        <v>808.77</v>
      </c>
      <c r="O1074" s="1">
        <v>787.58466453674123</v>
      </c>
      <c r="P1074" s="1">
        <v>765.36076677316294</v>
      </c>
      <c r="Q1074" s="1">
        <v>743.46517571884988</v>
      </c>
      <c r="R1074" s="1">
        <v>721.56958466453671</v>
      </c>
      <c r="S1074" s="1">
        <v>719.13686900958464</v>
      </c>
      <c r="T1074" s="1">
        <v>731.59220447284338</v>
      </c>
      <c r="U1074" s="1">
        <v>735.81610223642178</v>
      </c>
      <c r="V1074" s="1">
        <v>746.04</v>
      </c>
      <c r="W1074" s="1">
        <v>745.70415335463258</v>
      </c>
      <c r="X1074" s="1">
        <v>737.59220447284338</v>
      </c>
      <c r="Y1074" s="1">
        <v>746.14440894568691</v>
      </c>
      <c r="Z1074" s="1">
        <v>748.47271565495203</v>
      </c>
    </row>
    <row r="1075" spans="1:26" x14ac:dyDescent="0.3">
      <c r="A1075" t="s">
        <v>65</v>
      </c>
      <c r="B1075">
        <v>35014</v>
      </c>
      <c r="C1075" s="1" t="str">
        <f>VLOOKUP($B1075,'NIS NAAM GEMEENTE'!$A$2:$B$319, 2, FALSE)</f>
        <v>Oudenburg</v>
      </c>
      <c r="D1075" s="1">
        <v>1090</v>
      </c>
      <c r="E1075" s="1">
        <v>1090</v>
      </c>
      <c r="F1075" s="1">
        <v>1090</v>
      </c>
      <c r="G1075" s="1">
        <v>1090</v>
      </c>
      <c r="H1075" s="1">
        <v>1090</v>
      </c>
      <c r="I1075" s="1">
        <v>1090</v>
      </c>
      <c r="J1075" s="1">
        <v>1090</v>
      </c>
      <c r="K1075" s="1">
        <v>1090</v>
      </c>
      <c r="L1075" s="1">
        <v>1090</v>
      </c>
      <c r="M1075" s="1">
        <v>1090</v>
      </c>
      <c r="N1075" s="1">
        <v>1090</v>
      </c>
      <c r="O1075" s="1">
        <v>1090</v>
      </c>
      <c r="P1075" s="1">
        <v>1090</v>
      </c>
      <c r="Q1075" s="1">
        <v>1090</v>
      </c>
      <c r="R1075" s="1">
        <v>1090</v>
      </c>
      <c r="S1075" s="1">
        <v>1090</v>
      </c>
      <c r="T1075" s="1">
        <v>1090</v>
      </c>
      <c r="U1075" s="1">
        <v>1090</v>
      </c>
      <c r="V1075" s="1">
        <v>1090</v>
      </c>
      <c r="W1075" s="1">
        <v>1090</v>
      </c>
      <c r="X1075" s="1">
        <v>1090</v>
      </c>
      <c r="Y1075" s="1">
        <v>1090</v>
      </c>
      <c r="Z1075" s="1">
        <v>1090</v>
      </c>
    </row>
    <row r="1076" spans="1:26" x14ac:dyDescent="0.3">
      <c r="A1076" t="s">
        <v>66</v>
      </c>
      <c r="B1076">
        <v>35014</v>
      </c>
      <c r="C1076" s="1" t="str">
        <f>VLOOKUP($B1076,'NIS NAAM GEMEENTE'!$A$2:$B$319, 2, FALSE)</f>
        <v>Oudenburg</v>
      </c>
      <c r="D1076" s="1">
        <v>926.5</v>
      </c>
      <c r="E1076" s="1">
        <v>926.5</v>
      </c>
      <c r="F1076" s="1">
        <v>926.5</v>
      </c>
      <c r="G1076" s="1">
        <v>926.5</v>
      </c>
      <c r="H1076" s="1">
        <v>926.5</v>
      </c>
      <c r="I1076" s="1">
        <v>926.5</v>
      </c>
      <c r="J1076" s="1">
        <v>926.5</v>
      </c>
      <c r="K1076" s="1">
        <v>926.5</v>
      </c>
      <c r="L1076" s="1">
        <v>926.5</v>
      </c>
      <c r="M1076" s="1">
        <v>926.5</v>
      </c>
      <c r="N1076" s="1">
        <v>926.5</v>
      </c>
      <c r="O1076" s="1">
        <v>926.5</v>
      </c>
      <c r="P1076" s="1">
        <v>926.5</v>
      </c>
      <c r="Q1076" s="1">
        <v>926.5</v>
      </c>
      <c r="R1076" s="1">
        <v>926.5</v>
      </c>
      <c r="S1076" s="1">
        <v>926.5</v>
      </c>
      <c r="T1076" s="1">
        <v>926.5</v>
      </c>
      <c r="U1076" s="1">
        <v>926.5</v>
      </c>
      <c r="V1076" s="1">
        <v>926.5</v>
      </c>
      <c r="W1076" s="1">
        <v>926.5</v>
      </c>
      <c r="X1076" s="1">
        <v>926.5</v>
      </c>
      <c r="Y1076" s="1">
        <v>926.5</v>
      </c>
      <c r="Z1076" s="1">
        <v>926.5</v>
      </c>
    </row>
    <row r="1077" spans="1:26" x14ac:dyDescent="0.3">
      <c r="A1077" t="s">
        <v>62</v>
      </c>
      <c r="B1077" s="1">
        <v>21002</v>
      </c>
      <c r="C1077" s="1" t="str">
        <f>VLOOKUP($B1077,'NIS NAAM GEMEENTE'!$A$2:$B$319, 2, FALSE)</f>
        <v>Oudergem</v>
      </c>
      <c r="D1077" s="1">
        <v>318.89999999999998</v>
      </c>
      <c r="E1077" s="1">
        <v>347.31</v>
      </c>
      <c r="F1077" s="1">
        <v>379.34</v>
      </c>
      <c r="G1077" s="1">
        <v>372.72</v>
      </c>
      <c r="H1077" s="1">
        <v>369.34</v>
      </c>
      <c r="I1077" s="1">
        <v>378.8</v>
      </c>
      <c r="J1077" s="1">
        <v>380.07</v>
      </c>
      <c r="K1077" s="1">
        <v>390.15</v>
      </c>
      <c r="L1077" s="1">
        <v>381.8</v>
      </c>
      <c r="M1077" s="1">
        <v>386.88</v>
      </c>
      <c r="N1077" s="1">
        <v>414.72</v>
      </c>
      <c r="O1077" s="1">
        <v>420.44704545454545</v>
      </c>
      <c r="P1077" s="1">
        <v>420.44704545454545</v>
      </c>
      <c r="Q1077" s="1">
        <v>419.32883522727275</v>
      </c>
      <c r="R1077" s="1">
        <v>405.91031250000003</v>
      </c>
      <c r="S1077" s="1">
        <v>401.43747159090907</v>
      </c>
      <c r="T1077" s="1">
        <v>396.96463068181816</v>
      </c>
      <c r="U1077" s="1">
        <v>395.84642045454547</v>
      </c>
      <c r="V1077" s="1">
        <v>393.61</v>
      </c>
      <c r="W1077" s="1">
        <v>392.49178977272726</v>
      </c>
      <c r="X1077" s="1">
        <v>391.37357954545456</v>
      </c>
      <c r="Y1077" s="1">
        <v>392.49178977272726</v>
      </c>
      <c r="Z1077" s="1">
        <v>392.49178977272726</v>
      </c>
    </row>
    <row r="1078" spans="1:26" x14ac:dyDescent="0.3">
      <c r="A1078" t="s">
        <v>63</v>
      </c>
      <c r="B1078" s="1">
        <v>21002</v>
      </c>
      <c r="C1078" s="1" t="str">
        <f>VLOOKUP($B1078,'NIS NAAM GEMEENTE'!$A$2:$B$319, 2, FALSE)</f>
        <v>Oudergem</v>
      </c>
      <c r="D1078" s="1">
        <v>301</v>
      </c>
      <c r="E1078" s="1">
        <v>300</v>
      </c>
      <c r="F1078" s="1">
        <v>295</v>
      </c>
      <c r="G1078" s="1">
        <v>304</v>
      </c>
      <c r="H1078" s="1">
        <v>303</v>
      </c>
      <c r="I1078" s="1">
        <v>301</v>
      </c>
      <c r="J1078" s="1">
        <v>304</v>
      </c>
      <c r="K1078" s="1">
        <v>332</v>
      </c>
      <c r="L1078" s="1">
        <v>351</v>
      </c>
      <c r="M1078" s="1">
        <v>356</v>
      </c>
      <c r="N1078" s="1">
        <v>367</v>
      </c>
      <c r="O1078" s="1">
        <v>378</v>
      </c>
      <c r="P1078" s="1">
        <v>380</v>
      </c>
      <c r="Q1078" s="1">
        <v>380</v>
      </c>
      <c r="R1078" s="1">
        <v>394</v>
      </c>
      <c r="S1078" s="1">
        <v>400</v>
      </c>
      <c r="T1078" s="1">
        <v>402</v>
      </c>
      <c r="U1078" s="1">
        <v>400</v>
      </c>
      <c r="V1078" s="1">
        <v>397</v>
      </c>
      <c r="W1078" s="1">
        <v>395</v>
      </c>
      <c r="X1078" s="1">
        <v>387</v>
      </c>
      <c r="Y1078" s="1">
        <v>382</v>
      </c>
      <c r="Z1078">
        <v>380</v>
      </c>
    </row>
    <row r="1079" spans="1:26" x14ac:dyDescent="0.3">
      <c r="A1079" t="s">
        <v>64</v>
      </c>
      <c r="B1079" s="1">
        <v>21002</v>
      </c>
      <c r="C1079" s="1" t="str">
        <f>VLOOKUP($B1079,'NIS NAAM GEMEENTE'!$A$2:$B$319, 2, FALSE)</f>
        <v>Oudergem</v>
      </c>
      <c r="D1079" s="1">
        <v>619.9</v>
      </c>
      <c r="E1079" s="1">
        <v>647.30999999999995</v>
      </c>
      <c r="F1079" s="1">
        <v>674.33999999999992</v>
      </c>
      <c r="G1079" s="1">
        <v>676.72</v>
      </c>
      <c r="H1079" s="1">
        <v>672.33999999999992</v>
      </c>
      <c r="I1079" s="1">
        <v>679.8</v>
      </c>
      <c r="J1079" s="1">
        <v>684.06999999999994</v>
      </c>
      <c r="K1079" s="1">
        <v>722.15</v>
      </c>
      <c r="L1079" s="1">
        <v>732.8</v>
      </c>
      <c r="M1079" s="1">
        <v>742.88</v>
      </c>
      <c r="N1079" s="1">
        <v>781.72</v>
      </c>
      <c r="O1079" s="1">
        <v>798.44704545454545</v>
      </c>
      <c r="P1079" s="1">
        <v>800.44704545454545</v>
      </c>
      <c r="Q1079" s="1">
        <v>799.32883522727275</v>
      </c>
      <c r="R1079" s="1">
        <v>799.91031250000003</v>
      </c>
      <c r="S1079" s="1">
        <v>801.43747159090913</v>
      </c>
      <c r="T1079" s="1">
        <v>798.96463068181811</v>
      </c>
      <c r="U1079" s="1">
        <v>795.84642045454552</v>
      </c>
      <c r="V1079" s="1">
        <v>790.61</v>
      </c>
      <c r="W1079" s="1">
        <v>787.49178977272732</v>
      </c>
      <c r="X1079" s="1">
        <v>778.3735795454545</v>
      </c>
      <c r="Y1079" s="1">
        <v>774.49178977272732</v>
      </c>
      <c r="Z1079" s="1">
        <v>772.49178977272732</v>
      </c>
    </row>
    <row r="1080" spans="1:26" x14ac:dyDescent="0.3">
      <c r="A1080" t="s">
        <v>65</v>
      </c>
      <c r="B1080">
        <v>21002</v>
      </c>
      <c r="C1080" s="1" t="str">
        <f>VLOOKUP($B1080,'NIS NAAM GEMEENTE'!$A$2:$B$319, 2, FALSE)</f>
        <v>Oudergem</v>
      </c>
      <c r="D1080" s="1">
        <v>1032</v>
      </c>
      <c r="E1080" s="1">
        <v>1032</v>
      </c>
      <c r="F1080" s="1">
        <v>1032</v>
      </c>
      <c r="G1080" s="1">
        <v>1032</v>
      </c>
      <c r="H1080" s="1">
        <v>1032</v>
      </c>
      <c r="I1080" s="1">
        <v>1032</v>
      </c>
      <c r="J1080" s="1">
        <v>1032</v>
      </c>
      <c r="K1080" s="1">
        <v>1032</v>
      </c>
      <c r="L1080" s="1">
        <v>1032</v>
      </c>
      <c r="M1080" s="1">
        <v>1032</v>
      </c>
      <c r="N1080" s="1">
        <v>1032</v>
      </c>
      <c r="O1080" s="1">
        <v>1032</v>
      </c>
      <c r="P1080" s="1">
        <v>1032</v>
      </c>
      <c r="Q1080" s="1">
        <v>1032</v>
      </c>
      <c r="R1080" s="1">
        <v>1032</v>
      </c>
      <c r="S1080" s="1">
        <v>1032</v>
      </c>
      <c r="T1080" s="1">
        <v>1032</v>
      </c>
      <c r="U1080" s="1">
        <v>1032</v>
      </c>
      <c r="V1080" s="1">
        <v>1032</v>
      </c>
      <c r="W1080" s="1">
        <v>1032</v>
      </c>
      <c r="X1080" s="1">
        <v>1032</v>
      </c>
      <c r="Y1080" s="1">
        <v>1032</v>
      </c>
      <c r="Z1080" s="1">
        <v>1032</v>
      </c>
    </row>
    <row r="1081" spans="1:26" x14ac:dyDescent="0.3">
      <c r="A1081" t="s">
        <v>66</v>
      </c>
      <c r="B1081">
        <v>21002</v>
      </c>
      <c r="C1081" s="1" t="str">
        <f>VLOOKUP($B1081,'NIS NAAM GEMEENTE'!$A$2:$B$319, 2, FALSE)</f>
        <v>Oudergem</v>
      </c>
      <c r="D1081" s="1">
        <v>877.2</v>
      </c>
      <c r="E1081" s="1">
        <v>877.2</v>
      </c>
      <c r="F1081" s="1">
        <v>877.2</v>
      </c>
      <c r="G1081" s="1">
        <v>877.2</v>
      </c>
      <c r="H1081" s="1">
        <v>877.2</v>
      </c>
      <c r="I1081" s="1">
        <v>877.2</v>
      </c>
      <c r="J1081" s="1">
        <v>877.2</v>
      </c>
      <c r="K1081" s="1">
        <v>877.2</v>
      </c>
      <c r="L1081" s="1">
        <v>877.2</v>
      </c>
      <c r="M1081" s="1">
        <v>877.2</v>
      </c>
      <c r="N1081" s="1">
        <v>877.2</v>
      </c>
      <c r="O1081" s="1">
        <v>877.2</v>
      </c>
      <c r="P1081" s="1">
        <v>877.2</v>
      </c>
      <c r="Q1081" s="1">
        <v>877.2</v>
      </c>
      <c r="R1081" s="1">
        <v>877.2</v>
      </c>
      <c r="S1081" s="1">
        <v>877.2</v>
      </c>
      <c r="T1081" s="1">
        <v>877.2</v>
      </c>
      <c r="U1081" s="1">
        <v>877.2</v>
      </c>
      <c r="V1081" s="1">
        <v>877.2</v>
      </c>
      <c r="W1081" s="1">
        <v>877.2</v>
      </c>
      <c r="X1081" s="1">
        <v>877.2</v>
      </c>
      <c r="Y1081" s="1">
        <v>877.2</v>
      </c>
      <c r="Z1081" s="1">
        <v>877.2</v>
      </c>
    </row>
    <row r="1082" spans="1:26" x14ac:dyDescent="0.3">
      <c r="A1082" t="s">
        <v>62</v>
      </c>
      <c r="B1082" s="1">
        <v>24086</v>
      </c>
      <c r="C1082" s="1" t="str">
        <f>VLOOKUP($B1082,'NIS NAAM GEMEENTE'!$A$2:$B$319, 2, FALSE)</f>
        <v>Oud-Heverlee</v>
      </c>
      <c r="D1082" s="1">
        <v>544.97</v>
      </c>
      <c r="E1082" s="1">
        <v>521.07000000000005</v>
      </c>
      <c r="F1082" s="1">
        <v>517.17999999999995</v>
      </c>
      <c r="G1082" s="1">
        <v>527.64</v>
      </c>
      <c r="H1082" s="1">
        <v>522.59</v>
      </c>
      <c r="I1082" s="1">
        <v>510.56</v>
      </c>
      <c r="J1082" s="1">
        <v>491.53</v>
      </c>
      <c r="K1082" s="1">
        <v>517.86</v>
      </c>
      <c r="L1082" s="1">
        <v>487.64</v>
      </c>
      <c r="M1082" s="1">
        <v>478.45</v>
      </c>
      <c r="N1082" s="1">
        <v>509.37</v>
      </c>
      <c r="O1082" s="1">
        <v>503.72825552825554</v>
      </c>
      <c r="P1082" s="1">
        <v>512.48874692874688</v>
      </c>
      <c r="Q1082" s="1">
        <v>493.87270270270267</v>
      </c>
      <c r="R1082" s="1">
        <v>453.35542997542996</v>
      </c>
      <c r="S1082" s="1">
        <v>445.69</v>
      </c>
      <c r="T1082" s="1">
        <v>434.73938574938575</v>
      </c>
      <c r="U1082" s="1">
        <v>435.83444717444718</v>
      </c>
      <c r="V1082" s="1">
        <v>445.69</v>
      </c>
      <c r="W1082" s="1">
        <v>435.83444717444718</v>
      </c>
      <c r="X1082" s="1">
        <v>444.59493857493857</v>
      </c>
      <c r="Y1082" s="1">
        <v>457.73567567567568</v>
      </c>
      <c r="Z1082" s="1">
        <v>474.16159705159703</v>
      </c>
    </row>
    <row r="1083" spans="1:26" x14ac:dyDescent="0.3">
      <c r="A1083" t="s">
        <v>63</v>
      </c>
      <c r="B1083" s="1">
        <v>24086</v>
      </c>
      <c r="C1083" s="1" t="str">
        <f>VLOOKUP($B1083,'NIS NAAM GEMEENTE'!$A$2:$B$319, 2, FALSE)</f>
        <v>Oud-Heverlee</v>
      </c>
      <c r="D1083" s="1">
        <v>722</v>
      </c>
      <c r="E1083" s="1">
        <v>727</v>
      </c>
      <c r="F1083" s="1">
        <v>768</v>
      </c>
      <c r="G1083" s="1">
        <v>755</v>
      </c>
      <c r="H1083" s="1">
        <v>787</v>
      </c>
      <c r="I1083" s="1">
        <v>815</v>
      </c>
      <c r="J1083" s="1">
        <v>821</v>
      </c>
      <c r="K1083" s="1">
        <v>839</v>
      </c>
      <c r="L1083" s="1">
        <v>841</v>
      </c>
      <c r="M1083" s="1">
        <v>820</v>
      </c>
      <c r="N1083" s="1">
        <v>786</v>
      </c>
      <c r="O1083" s="1">
        <v>777</v>
      </c>
      <c r="P1083" s="1">
        <v>768</v>
      </c>
      <c r="Q1083" s="1">
        <v>776</v>
      </c>
      <c r="R1083" s="1">
        <v>790</v>
      </c>
      <c r="S1083" s="1">
        <v>790</v>
      </c>
      <c r="T1083" s="1">
        <v>797</v>
      </c>
      <c r="U1083" s="1">
        <v>777</v>
      </c>
      <c r="V1083" s="1">
        <v>764</v>
      </c>
      <c r="W1083" s="1">
        <v>749</v>
      </c>
      <c r="X1083" s="1">
        <v>720</v>
      </c>
      <c r="Y1083" s="1">
        <v>714</v>
      </c>
      <c r="Z1083">
        <v>699</v>
      </c>
    </row>
    <row r="1084" spans="1:26" x14ac:dyDescent="0.3">
      <c r="A1084" t="s">
        <v>64</v>
      </c>
      <c r="B1084" s="1">
        <v>24086</v>
      </c>
      <c r="C1084" s="1" t="str">
        <f>VLOOKUP($B1084,'NIS NAAM GEMEENTE'!$A$2:$B$319, 2, FALSE)</f>
        <v>Oud-Heverlee</v>
      </c>
      <c r="D1084" s="1">
        <v>1266.97</v>
      </c>
      <c r="E1084" s="1">
        <v>1248.0700000000002</v>
      </c>
      <c r="F1084" s="1">
        <v>1285.1799999999998</v>
      </c>
      <c r="G1084" s="1">
        <v>1282.6399999999999</v>
      </c>
      <c r="H1084" s="1">
        <v>1309.5900000000001</v>
      </c>
      <c r="I1084" s="1">
        <v>1325.56</v>
      </c>
      <c r="J1084" s="1">
        <v>1312.53</v>
      </c>
      <c r="K1084" s="1">
        <v>1356.8600000000001</v>
      </c>
      <c r="L1084" s="1">
        <v>1328.6399999999999</v>
      </c>
      <c r="M1084" s="1">
        <v>1298.45</v>
      </c>
      <c r="N1084" s="1">
        <v>1295.3699999999999</v>
      </c>
      <c r="O1084" s="1">
        <v>1280.7282555282554</v>
      </c>
      <c r="P1084" s="1">
        <v>1280.4887469287469</v>
      </c>
      <c r="Q1084" s="1">
        <v>1269.8727027027026</v>
      </c>
      <c r="R1084" s="1">
        <v>1243.3554299754301</v>
      </c>
      <c r="S1084" s="1">
        <v>1235.69</v>
      </c>
      <c r="T1084" s="1">
        <v>1231.7393857493857</v>
      </c>
      <c r="U1084" s="1">
        <v>1212.8344471744472</v>
      </c>
      <c r="V1084" s="1">
        <v>1209.69</v>
      </c>
      <c r="W1084" s="1">
        <v>1184.8344471744472</v>
      </c>
      <c r="X1084" s="1">
        <v>1164.5949385749386</v>
      </c>
      <c r="Y1084" s="1">
        <v>1171.7356756756758</v>
      </c>
      <c r="Z1084" s="1">
        <v>1173.161597051597</v>
      </c>
    </row>
    <row r="1085" spans="1:26" x14ac:dyDescent="0.3">
      <c r="A1085" t="s">
        <v>65</v>
      </c>
      <c r="B1085">
        <v>24086</v>
      </c>
      <c r="C1085" s="1" t="str">
        <f>VLOOKUP($B1085,'NIS NAAM GEMEENTE'!$A$2:$B$319, 2, FALSE)</f>
        <v>Oud-Heverlee</v>
      </c>
      <c r="D1085" s="1">
        <v>1680</v>
      </c>
      <c r="E1085" s="1">
        <v>1680</v>
      </c>
      <c r="F1085" s="1">
        <v>1680</v>
      </c>
      <c r="G1085" s="1">
        <v>1680</v>
      </c>
      <c r="H1085" s="1">
        <v>1680</v>
      </c>
      <c r="I1085" s="1">
        <v>1680</v>
      </c>
      <c r="J1085" s="1">
        <v>1680</v>
      </c>
      <c r="K1085" s="1">
        <v>1680</v>
      </c>
      <c r="L1085" s="1">
        <v>1680</v>
      </c>
      <c r="M1085" s="1">
        <v>1680</v>
      </c>
      <c r="N1085" s="1">
        <v>1680</v>
      </c>
      <c r="O1085" s="1">
        <v>1680</v>
      </c>
      <c r="P1085" s="1">
        <v>1680</v>
      </c>
      <c r="Q1085" s="1">
        <v>1680</v>
      </c>
      <c r="R1085" s="1">
        <v>1680</v>
      </c>
      <c r="S1085" s="1">
        <v>1680</v>
      </c>
      <c r="T1085" s="1">
        <v>1680</v>
      </c>
      <c r="U1085" s="1">
        <v>1680</v>
      </c>
      <c r="V1085" s="1">
        <v>1680</v>
      </c>
      <c r="W1085" s="1">
        <v>1680</v>
      </c>
      <c r="X1085" s="1">
        <v>1680</v>
      </c>
      <c r="Y1085" s="1">
        <v>1680</v>
      </c>
      <c r="Z1085" s="1">
        <v>1680</v>
      </c>
    </row>
    <row r="1086" spans="1:26" x14ac:dyDescent="0.3">
      <c r="A1086" t="s">
        <v>66</v>
      </c>
      <c r="B1086">
        <v>24086</v>
      </c>
      <c r="C1086" s="1" t="str">
        <f>VLOOKUP($B1086,'NIS NAAM GEMEENTE'!$A$2:$B$319, 2, FALSE)</f>
        <v>Oud-Heverlee</v>
      </c>
      <c r="D1086" s="1">
        <v>1428</v>
      </c>
      <c r="E1086" s="1">
        <v>1428</v>
      </c>
      <c r="F1086" s="1">
        <v>1428</v>
      </c>
      <c r="G1086" s="1">
        <v>1428</v>
      </c>
      <c r="H1086" s="1">
        <v>1428</v>
      </c>
      <c r="I1086" s="1">
        <v>1428</v>
      </c>
      <c r="J1086" s="1">
        <v>1428</v>
      </c>
      <c r="K1086" s="1">
        <v>1428</v>
      </c>
      <c r="L1086" s="1">
        <v>1428</v>
      </c>
      <c r="M1086" s="1">
        <v>1428</v>
      </c>
      <c r="N1086" s="1">
        <v>1428</v>
      </c>
      <c r="O1086" s="1">
        <v>1428</v>
      </c>
      <c r="P1086" s="1">
        <v>1428</v>
      </c>
      <c r="Q1086" s="1">
        <v>1428</v>
      </c>
      <c r="R1086" s="1">
        <v>1428</v>
      </c>
      <c r="S1086" s="1">
        <v>1428</v>
      </c>
      <c r="T1086" s="1">
        <v>1428</v>
      </c>
      <c r="U1086" s="1">
        <v>1428</v>
      </c>
      <c r="V1086" s="1">
        <v>1428</v>
      </c>
      <c r="W1086" s="1">
        <v>1428</v>
      </c>
      <c r="X1086" s="1">
        <v>1428</v>
      </c>
      <c r="Y1086" s="1">
        <v>1428</v>
      </c>
      <c r="Z1086" s="1">
        <v>1428</v>
      </c>
    </row>
    <row r="1087" spans="1:26" x14ac:dyDescent="0.3">
      <c r="A1087" t="s">
        <v>62</v>
      </c>
      <c r="B1087" s="1">
        <v>72042</v>
      </c>
      <c r="C1087" s="1" t="str">
        <f>VLOOKUP($B1087,'NIS NAAM GEMEENTE'!$A$2:$B$319, 2, FALSE)</f>
        <v>Oudsbergen*</v>
      </c>
      <c r="D1087" s="1">
        <v>1027.26</v>
      </c>
      <c r="E1087" s="1">
        <v>1030.3900000000001</v>
      </c>
      <c r="F1087" s="1">
        <v>1042.2</v>
      </c>
      <c r="G1087" s="1">
        <v>1069.26</v>
      </c>
      <c r="H1087" s="1">
        <v>1075.75</v>
      </c>
      <c r="I1087" s="1">
        <v>1018.01</v>
      </c>
      <c r="J1087" s="1">
        <v>1055.8499999999999</v>
      </c>
      <c r="K1087" s="1">
        <v>1004.17</v>
      </c>
      <c r="L1087" s="1">
        <v>949.44</v>
      </c>
      <c r="M1087" s="1">
        <v>953.31</v>
      </c>
      <c r="N1087" s="1">
        <v>886.79</v>
      </c>
      <c r="O1087" s="1">
        <v>858.70366153846157</v>
      </c>
      <c r="P1087" s="1">
        <v>826.02333846153851</v>
      </c>
      <c r="Q1087" s="1">
        <v>787.70847692307689</v>
      </c>
      <c r="R1087" s="1">
        <v>769.67795384615386</v>
      </c>
      <c r="S1087" s="1">
        <v>759.53578461538461</v>
      </c>
      <c r="T1087" s="1">
        <v>743.75907692307692</v>
      </c>
      <c r="U1087" s="1">
        <v>736.9976307692308</v>
      </c>
      <c r="V1087" s="1">
        <v>732.49</v>
      </c>
      <c r="W1087" s="1">
        <v>720.09401538461543</v>
      </c>
      <c r="X1087" s="1">
        <v>712.20566153846153</v>
      </c>
      <c r="Y1087" s="1">
        <v>723.47473846153844</v>
      </c>
      <c r="Z1087" s="1">
        <v>723.47473846153844</v>
      </c>
    </row>
    <row r="1088" spans="1:26" x14ac:dyDescent="0.3">
      <c r="A1088" t="s">
        <v>63</v>
      </c>
      <c r="B1088" s="1">
        <v>72042</v>
      </c>
      <c r="C1088" s="1" t="str">
        <f>VLOOKUP($B1088,'NIS NAAM GEMEENTE'!$A$2:$B$319, 2, FALSE)</f>
        <v>Oudsbergen*</v>
      </c>
      <c r="D1088" s="1">
        <v>1426</v>
      </c>
      <c r="E1088" s="1">
        <v>1453</v>
      </c>
      <c r="F1088" s="1">
        <v>1430</v>
      </c>
      <c r="G1088" s="1">
        <v>1444</v>
      </c>
      <c r="H1088" s="1">
        <v>1460</v>
      </c>
      <c r="I1088" s="1">
        <v>1480</v>
      </c>
      <c r="J1088" s="1">
        <v>1509</v>
      </c>
      <c r="K1088" s="1">
        <v>1532</v>
      </c>
      <c r="L1088" s="1">
        <v>1570</v>
      </c>
      <c r="M1088" s="1">
        <v>1561</v>
      </c>
      <c r="N1088" s="1">
        <v>1540</v>
      </c>
      <c r="O1088" s="1">
        <v>1508</v>
      </c>
      <c r="P1088" s="1">
        <v>1488</v>
      </c>
      <c r="Q1088" s="1">
        <v>1441</v>
      </c>
      <c r="R1088" s="1">
        <v>1351</v>
      </c>
      <c r="S1088" s="1">
        <v>1288</v>
      </c>
      <c r="T1088" s="1">
        <v>1248</v>
      </c>
      <c r="U1088" s="1">
        <v>1207</v>
      </c>
      <c r="V1088" s="1">
        <v>1162</v>
      </c>
      <c r="W1088" s="1">
        <v>1135</v>
      </c>
      <c r="X1088" s="1">
        <v>1124</v>
      </c>
      <c r="Y1088" s="1">
        <v>1101</v>
      </c>
      <c r="Z1088">
        <v>1079</v>
      </c>
    </row>
    <row r="1089" spans="1:26" x14ac:dyDescent="0.3">
      <c r="A1089" t="s">
        <v>64</v>
      </c>
      <c r="B1089" s="1">
        <v>72042</v>
      </c>
      <c r="C1089" s="1" t="str">
        <f>VLOOKUP($B1089,'NIS NAAM GEMEENTE'!$A$2:$B$319, 2, FALSE)</f>
        <v>Oudsbergen*</v>
      </c>
      <c r="D1089" s="1">
        <v>2453.2600000000002</v>
      </c>
      <c r="E1089" s="1">
        <v>2483.3900000000003</v>
      </c>
      <c r="F1089" s="1">
        <v>2472.1999999999998</v>
      </c>
      <c r="G1089" s="1">
        <v>2513.2600000000002</v>
      </c>
      <c r="H1089" s="1">
        <v>2535.75</v>
      </c>
      <c r="I1089" s="1">
        <v>2498.0100000000002</v>
      </c>
      <c r="J1089" s="1">
        <v>2564.85</v>
      </c>
      <c r="K1089" s="1">
        <v>2536.17</v>
      </c>
      <c r="L1089" s="1">
        <v>2519.44</v>
      </c>
      <c r="M1089" s="1">
        <v>2514.31</v>
      </c>
      <c r="N1089" s="1">
        <v>2426.79</v>
      </c>
      <c r="O1089" s="1">
        <v>2366.7036615384613</v>
      </c>
      <c r="P1089" s="1">
        <v>2314.0233384615385</v>
      </c>
      <c r="Q1089" s="1">
        <v>2228.7084769230769</v>
      </c>
      <c r="R1089" s="1">
        <v>2120.6779538461537</v>
      </c>
      <c r="S1089" s="1">
        <v>2047.5357846153847</v>
      </c>
      <c r="T1089" s="1">
        <v>1991.7590769230769</v>
      </c>
      <c r="U1089" s="1">
        <v>1943.9976307692309</v>
      </c>
      <c r="V1089" s="1">
        <v>1894.49</v>
      </c>
      <c r="W1089" s="1">
        <v>1855.0940153846154</v>
      </c>
      <c r="X1089" s="1">
        <v>1836.2056615384615</v>
      </c>
      <c r="Y1089" s="1">
        <v>1824.4747384615384</v>
      </c>
      <c r="Z1089" s="1">
        <v>1802.4747384615384</v>
      </c>
    </row>
    <row r="1090" spans="1:26" x14ac:dyDescent="0.3">
      <c r="A1090" t="s">
        <v>65</v>
      </c>
      <c r="B1090">
        <v>72042</v>
      </c>
      <c r="C1090" s="1" t="str">
        <f>VLOOKUP($B1090,'NIS NAAM GEMEENTE'!$A$2:$B$319, 2, FALSE)</f>
        <v>Oudsbergen*</v>
      </c>
      <c r="D1090" s="1">
        <v>3202</v>
      </c>
      <c r="E1090" s="1">
        <v>3202</v>
      </c>
      <c r="F1090" s="1">
        <v>3202</v>
      </c>
      <c r="G1090" s="1">
        <v>3202</v>
      </c>
      <c r="H1090" s="1">
        <v>3202</v>
      </c>
      <c r="I1090" s="1">
        <v>3202</v>
      </c>
      <c r="J1090" s="1">
        <v>3202</v>
      </c>
      <c r="K1090" s="1">
        <v>3202</v>
      </c>
      <c r="L1090" s="1">
        <v>3202</v>
      </c>
      <c r="M1090" s="1">
        <v>3202</v>
      </c>
      <c r="N1090" s="1">
        <v>3202</v>
      </c>
      <c r="O1090" s="1">
        <v>3202</v>
      </c>
      <c r="P1090" s="1">
        <v>3202</v>
      </c>
      <c r="Q1090" s="1">
        <v>3202</v>
      </c>
      <c r="R1090" s="1">
        <v>3202</v>
      </c>
      <c r="S1090" s="1">
        <v>3202</v>
      </c>
      <c r="T1090" s="1">
        <v>3202</v>
      </c>
      <c r="U1090" s="1">
        <v>3202</v>
      </c>
      <c r="V1090" s="1">
        <v>3202</v>
      </c>
      <c r="W1090" s="1">
        <v>3202</v>
      </c>
      <c r="X1090" s="1">
        <v>3202</v>
      </c>
      <c r="Y1090" s="1">
        <v>3202</v>
      </c>
      <c r="Z1090" s="1">
        <v>3202</v>
      </c>
    </row>
    <row r="1091" spans="1:26" x14ac:dyDescent="0.3">
      <c r="A1091" t="s">
        <v>66</v>
      </c>
      <c r="B1091">
        <v>72042</v>
      </c>
      <c r="C1091" s="1" t="str">
        <f>VLOOKUP($B1091,'NIS NAAM GEMEENTE'!$A$2:$B$319, 2, FALSE)</f>
        <v>Oudsbergen*</v>
      </c>
      <c r="D1091" s="1">
        <v>2721.7</v>
      </c>
      <c r="E1091" s="1">
        <v>2721.7</v>
      </c>
      <c r="F1091" s="1">
        <v>2721.7</v>
      </c>
      <c r="G1091" s="1">
        <v>2721.7</v>
      </c>
      <c r="H1091" s="1">
        <v>2721.7</v>
      </c>
      <c r="I1091" s="1">
        <v>2721.7</v>
      </c>
      <c r="J1091" s="1">
        <v>2721.7</v>
      </c>
      <c r="K1091" s="1">
        <v>2721.7</v>
      </c>
      <c r="L1091" s="1">
        <v>2721.7</v>
      </c>
      <c r="M1091" s="1">
        <v>2721.7</v>
      </c>
      <c r="N1091" s="1">
        <v>2721.7</v>
      </c>
      <c r="O1091" s="1">
        <v>2721.7</v>
      </c>
      <c r="P1091" s="1">
        <v>2721.7</v>
      </c>
      <c r="Q1091" s="1">
        <v>2721.7</v>
      </c>
      <c r="R1091" s="1">
        <v>2721.7</v>
      </c>
      <c r="S1091" s="1">
        <v>2721.7</v>
      </c>
      <c r="T1091" s="1">
        <v>2721.7</v>
      </c>
      <c r="U1091" s="1">
        <v>2721.7</v>
      </c>
      <c r="V1091" s="1">
        <v>2721.7</v>
      </c>
      <c r="W1091" s="1">
        <v>2721.7</v>
      </c>
      <c r="X1091" s="1">
        <v>2721.7</v>
      </c>
      <c r="Y1091" s="1">
        <v>2721.7</v>
      </c>
      <c r="Z1091" s="1">
        <v>2721.7</v>
      </c>
    </row>
    <row r="1092" spans="1:26" x14ac:dyDescent="0.3">
      <c r="A1092" t="s">
        <v>62</v>
      </c>
      <c r="B1092" s="1">
        <v>13031</v>
      </c>
      <c r="C1092" s="1" t="str">
        <f>VLOOKUP($B1092,'NIS NAAM GEMEENTE'!$A$2:$B$319, 2, FALSE)</f>
        <v>Oud-Turnhout</v>
      </c>
      <c r="D1092" s="1">
        <v>516.75</v>
      </c>
      <c r="E1092" s="1">
        <v>546.35</v>
      </c>
      <c r="F1092" s="1">
        <v>531.45000000000005</v>
      </c>
      <c r="G1092" s="1">
        <v>573.04999999999995</v>
      </c>
      <c r="H1092" s="1">
        <v>574.94000000000005</v>
      </c>
      <c r="I1092" s="1">
        <v>582.70000000000005</v>
      </c>
      <c r="J1092" s="1">
        <v>571.02</v>
      </c>
      <c r="K1092" s="1">
        <v>587.70000000000005</v>
      </c>
      <c r="L1092" s="1">
        <v>607.86</v>
      </c>
      <c r="M1092" s="1">
        <v>608.97</v>
      </c>
      <c r="N1092" s="1">
        <v>569.48</v>
      </c>
      <c r="O1092" s="1">
        <v>544.38263279445732</v>
      </c>
      <c r="P1092" s="1">
        <v>552.25593533487302</v>
      </c>
      <c r="Q1092" s="1">
        <v>542.13311778290995</v>
      </c>
      <c r="R1092" s="1">
        <v>539.88360277136258</v>
      </c>
      <c r="S1092" s="1">
        <v>519.63796766743644</v>
      </c>
      <c r="T1092" s="1">
        <v>496.01806004618936</v>
      </c>
      <c r="U1092" s="1">
        <v>494.89330254041568</v>
      </c>
      <c r="V1092" s="1">
        <v>487.02</v>
      </c>
      <c r="W1092" s="1">
        <v>483.64572748267898</v>
      </c>
      <c r="X1092" s="1">
        <v>479.14669745958429</v>
      </c>
      <c r="Y1092" s="1">
        <v>479.14669745958429</v>
      </c>
      <c r="Z1092" s="1">
        <v>476.89718244803697</v>
      </c>
    </row>
    <row r="1093" spans="1:26" x14ac:dyDescent="0.3">
      <c r="A1093" t="s">
        <v>63</v>
      </c>
      <c r="B1093" s="1">
        <v>13031</v>
      </c>
      <c r="C1093" s="1" t="str">
        <f>VLOOKUP($B1093,'NIS NAAM GEMEENTE'!$A$2:$B$319, 2, FALSE)</f>
        <v>Oud-Turnhout</v>
      </c>
      <c r="D1093" s="1">
        <v>749</v>
      </c>
      <c r="E1093" s="1">
        <v>752</v>
      </c>
      <c r="F1093" s="1">
        <v>767</v>
      </c>
      <c r="G1093" s="1">
        <v>766</v>
      </c>
      <c r="H1093" s="1">
        <v>799</v>
      </c>
      <c r="I1093" s="1">
        <v>821</v>
      </c>
      <c r="J1093" s="1">
        <v>846</v>
      </c>
      <c r="K1093" s="1">
        <v>855</v>
      </c>
      <c r="L1093" s="1">
        <v>863</v>
      </c>
      <c r="M1093" s="1">
        <v>859</v>
      </c>
      <c r="N1093" s="1">
        <v>871</v>
      </c>
      <c r="O1093" s="1">
        <v>870</v>
      </c>
      <c r="P1093" s="1">
        <v>865</v>
      </c>
      <c r="Q1093" s="1">
        <v>850</v>
      </c>
      <c r="R1093" s="1">
        <v>835</v>
      </c>
      <c r="S1093" s="1">
        <v>832</v>
      </c>
      <c r="T1093" s="1">
        <v>827</v>
      </c>
      <c r="U1093" s="1">
        <v>786</v>
      </c>
      <c r="V1093" s="1">
        <v>779</v>
      </c>
      <c r="W1093" s="1">
        <v>763</v>
      </c>
      <c r="X1093" s="1">
        <v>759</v>
      </c>
      <c r="Y1093" s="1">
        <v>735</v>
      </c>
      <c r="Z1093">
        <v>717</v>
      </c>
    </row>
    <row r="1094" spans="1:26" x14ac:dyDescent="0.3">
      <c r="A1094" t="s">
        <v>64</v>
      </c>
      <c r="B1094" s="1">
        <v>13031</v>
      </c>
      <c r="C1094" s="1" t="str">
        <f>VLOOKUP($B1094,'NIS NAAM GEMEENTE'!$A$2:$B$319, 2, FALSE)</f>
        <v>Oud-Turnhout</v>
      </c>
      <c r="D1094" s="1">
        <v>1265.75</v>
      </c>
      <c r="E1094" s="1">
        <v>1298.3499999999999</v>
      </c>
      <c r="F1094" s="1">
        <v>1298.45</v>
      </c>
      <c r="G1094" s="1">
        <v>1339.05</v>
      </c>
      <c r="H1094" s="1">
        <v>1373.94</v>
      </c>
      <c r="I1094" s="1">
        <v>1403.7</v>
      </c>
      <c r="J1094" s="1">
        <v>1417.02</v>
      </c>
      <c r="K1094" s="1">
        <v>1442.7</v>
      </c>
      <c r="L1094" s="1">
        <v>1470.8600000000001</v>
      </c>
      <c r="M1094" s="1">
        <v>1467.97</v>
      </c>
      <c r="N1094" s="1">
        <v>1440.48</v>
      </c>
      <c r="O1094" s="1">
        <v>1414.3826327944573</v>
      </c>
      <c r="P1094" s="1">
        <v>1417.2559353348729</v>
      </c>
      <c r="Q1094" s="1">
        <v>1392.1331177829099</v>
      </c>
      <c r="R1094" s="1">
        <v>1374.8836027713626</v>
      </c>
      <c r="S1094" s="1">
        <v>1351.6379676674364</v>
      </c>
      <c r="T1094" s="1">
        <v>1323.0180600461895</v>
      </c>
      <c r="U1094" s="1">
        <v>1280.8933025404158</v>
      </c>
      <c r="V1094" s="1">
        <v>1266.02</v>
      </c>
      <c r="W1094" s="1">
        <v>1246.6457274826789</v>
      </c>
      <c r="X1094" s="1">
        <v>1238.1466974595842</v>
      </c>
      <c r="Y1094" s="1">
        <v>1214.1466974595842</v>
      </c>
      <c r="Z1094" s="1">
        <v>1193.897182448037</v>
      </c>
    </row>
    <row r="1095" spans="1:26" x14ac:dyDescent="0.3">
      <c r="A1095" t="s">
        <v>65</v>
      </c>
      <c r="B1095">
        <v>13031</v>
      </c>
      <c r="C1095" s="1" t="str">
        <f>VLOOKUP($B1095,'NIS NAAM GEMEENTE'!$A$2:$B$319, 2, FALSE)</f>
        <v>Oud-Turnhout</v>
      </c>
      <c r="D1095" s="1">
        <v>1648</v>
      </c>
      <c r="E1095" s="1">
        <v>1648</v>
      </c>
      <c r="F1095" s="1">
        <v>1648</v>
      </c>
      <c r="G1095" s="1">
        <v>1648</v>
      </c>
      <c r="H1095" s="1">
        <v>1648</v>
      </c>
      <c r="I1095" s="1">
        <v>1648</v>
      </c>
      <c r="J1095" s="1">
        <v>1648</v>
      </c>
      <c r="K1095" s="1">
        <v>1648</v>
      </c>
      <c r="L1095" s="1">
        <v>1648</v>
      </c>
      <c r="M1095" s="1">
        <v>1648</v>
      </c>
      <c r="N1095" s="1">
        <v>1648</v>
      </c>
      <c r="O1095" s="1">
        <v>1648</v>
      </c>
      <c r="P1095" s="1">
        <v>1648</v>
      </c>
      <c r="Q1095" s="1">
        <v>1648</v>
      </c>
      <c r="R1095" s="1">
        <v>1648</v>
      </c>
      <c r="S1095" s="1">
        <v>1648</v>
      </c>
      <c r="T1095" s="1">
        <v>1648</v>
      </c>
      <c r="U1095" s="1">
        <v>1648</v>
      </c>
      <c r="V1095" s="1">
        <v>1648</v>
      </c>
      <c r="W1095" s="1">
        <v>1648</v>
      </c>
      <c r="X1095" s="1">
        <v>1648</v>
      </c>
      <c r="Y1095" s="1">
        <v>1648</v>
      </c>
      <c r="Z1095" s="1">
        <v>1648</v>
      </c>
    </row>
    <row r="1096" spans="1:26" x14ac:dyDescent="0.3">
      <c r="A1096" t="s">
        <v>66</v>
      </c>
      <c r="B1096">
        <v>13031</v>
      </c>
      <c r="C1096" s="1" t="str">
        <f>VLOOKUP($B1096,'NIS NAAM GEMEENTE'!$A$2:$B$319, 2, FALSE)</f>
        <v>Oud-Turnhout</v>
      </c>
      <c r="D1096" s="1">
        <v>1400.8</v>
      </c>
      <c r="E1096" s="1">
        <v>1400.8</v>
      </c>
      <c r="F1096" s="1">
        <v>1400.8</v>
      </c>
      <c r="G1096" s="1">
        <v>1400.8</v>
      </c>
      <c r="H1096" s="1">
        <v>1400.8</v>
      </c>
      <c r="I1096" s="1">
        <v>1400.8</v>
      </c>
      <c r="J1096" s="1">
        <v>1400.8</v>
      </c>
      <c r="K1096" s="1">
        <v>1400.8</v>
      </c>
      <c r="L1096" s="1">
        <v>1400.8</v>
      </c>
      <c r="M1096" s="1">
        <v>1400.8</v>
      </c>
      <c r="N1096" s="1">
        <v>1400.8</v>
      </c>
      <c r="O1096" s="1">
        <v>1400.8</v>
      </c>
      <c r="P1096" s="1">
        <v>1400.8</v>
      </c>
      <c r="Q1096" s="1">
        <v>1400.8</v>
      </c>
      <c r="R1096" s="1">
        <v>1400.8</v>
      </c>
      <c r="S1096" s="1">
        <v>1400.8</v>
      </c>
      <c r="T1096" s="1">
        <v>1400.8</v>
      </c>
      <c r="U1096" s="1">
        <v>1400.8</v>
      </c>
      <c r="V1096" s="1">
        <v>1400.8</v>
      </c>
      <c r="W1096" s="1">
        <v>1400.8</v>
      </c>
      <c r="X1096" s="1">
        <v>1400.8</v>
      </c>
      <c r="Y1096" s="1">
        <v>1400.8</v>
      </c>
      <c r="Z1096" s="1">
        <v>1400.8</v>
      </c>
    </row>
    <row r="1097" spans="1:26" x14ac:dyDescent="0.3">
      <c r="A1097" t="s">
        <v>62</v>
      </c>
      <c r="B1097" s="1">
        <v>23062</v>
      </c>
      <c r="C1097" s="1" t="str">
        <f>VLOOKUP($B1097,'NIS NAAM GEMEENTE'!$A$2:$B$319, 2, FALSE)</f>
        <v>Overijse</v>
      </c>
      <c r="D1097" s="1">
        <v>967.47</v>
      </c>
      <c r="E1097" s="1">
        <v>965.74</v>
      </c>
      <c r="F1097" s="1">
        <v>962.71</v>
      </c>
      <c r="G1097" s="1">
        <v>926.71</v>
      </c>
      <c r="H1097" s="1">
        <v>897.68</v>
      </c>
      <c r="I1097" s="1">
        <v>951.66</v>
      </c>
      <c r="J1097" s="1">
        <v>886.9</v>
      </c>
      <c r="K1097" s="1">
        <v>897.52</v>
      </c>
      <c r="L1097" s="1">
        <v>890.03</v>
      </c>
      <c r="M1097" s="1">
        <v>932.12</v>
      </c>
      <c r="N1097" s="1">
        <v>864.65</v>
      </c>
      <c r="O1097" s="1">
        <v>850.495350877193</v>
      </c>
      <c r="P1097" s="1">
        <v>847.16877192982452</v>
      </c>
      <c r="Q1097" s="1">
        <v>795.05236842105262</v>
      </c>
      <c r="R1097" s="1">
        <v>783.96377192982459</v>
      </c>
      <c r="S1097" s="1">
        <v>768.43973684210528</v>
      </c>
      <c r="T1097" s="1">
        <v>762.8954385964912</v>
      </c>
      <c r="U1097" s="1">
        <v>762.8954385964912</v>
      </c>
      <c r="V1097" s="1">
        <v>758.46</v>
      </c>
      <c r="W1097" s="1">
        <v>752.91570175438596</v>
      </c>
      <c r="X1097" s="1">
        <v>759.56885964912283</v>
      </c>
      <c r="Y1097" s="1">
        <v>765.11315789473679</v>
      </c>
      <c r="Z1097" s="1">
        <v>760.67771929824562</v>
      </c>
    </row>
    <row r="1098" spans="1:26" x14ac:dyDescent="0.3">
      <c r="A1098" t="s">
        <v>63</v>
      </c>
      <c r="B1098" s="1">
        <v>23062</v>
      </c>
      <c r="C1098" s="1" t="str">
        <f>VLOOKUP($B1098,'NIS NAAM GEMEENTE'!$A$2:$B$319, 2, FALSE)</f>
        <v>Overijse</v>
      </c>
      <c r="D1098" s="1">
        <v>1199</v>
      </c>
      <c r="E1098" s="1">
        <v>1163</v>
      </c>
      <c r="F1098" s="1">
        <v>1148</v>
      </c>
      <c r="G1098" s="1">
        <v>1235</v>
      </c>
      <c r="H1098" s="1">
        <v>1261</v>
      </c>
      <c r="I1098" s="1">
        <v>1289</v>
      </c>
      <c r="J1098" s="1">
        <v>1298</v>
      </c>
      <c r="K1098" s="1">
        <v>1330</v>
      </c>
      <c r="L1098" s="1">
        <v>1333</v>
      </c>
      <c r="M1098" s="1">
        <v>1310</v>
      </c>
      <c r="N1098" s="1">
        <v>1291</v>
      </c>
      <c r="O1098" s="1">
        <v>1282</v>
      </c>
      <c r="P1098" s="1">
        <v>1237</v>
      </c>
      <c r="Q1098" s="1">
        <v>1234</v>
      </c>
      <c r="R1098" s="1">
        <v>1215</v>
      </c>
      <c r="S1098" s="1">
        <v>1206</v>
      </c>
      <c r="T1098" s="1">
        <v>1176</v>
      </c>
      <c r="U1098" s="1">
        <v>1151</v>
      </c>
      <c r="V1098" s="1">
        <v>1132</v>
      </c>
      <c r="W1098" s="1">
        <v>1101</v>
      </c>
      <c r="X1098" s="1">
        <v>1094</v>
      </c>
      <c r="Y1098" s="1">
        <v>1073</v>
      </c>
      <c r="Z1098">
        <v>1066</v>
      </c>
    </row>
    <row r="1099" spans="1:26" x14ac:dyDescent="0.3">
      <c r="A1099" t="s">
        <v>64</v>
      </c>
      <c r="B1099" s="1">
        <v>23062</v>
      </c>
      <c r="C1099" s="1" t="str">
        <f>VLOOKUP($B1099,'NIS NAAM GEMEENTE'!$A$2:$B$319, 2, FALSE)</f>
        <v>Overijse</v>
      </c>
      <c r="D1099" s="1">
        <v>2166.4700000000003</v>
      </c>
      <c r="E1099" s="1">
        <v>2128.7399999999998</v>
      </c>
      <c r="F1099" s="1">
        <v>2110.71</v>
      </c>
      <c r="G1099" s="1">
        <v>2161.71</v>
      </c>
      <c r="H1099" s="1">
        <v>2158.6799999999998</v>
      </c>
      <c r="I1099" s="1">
        <v>2240.66</v>
      </c>
      <c r="J1099" s="1">
        <v>2184.9</v>
      </c>
      <c r="K1099" s="1">
        <v>2227.52</v>
      </c>
      <c r="L1099" s="1">
        <v>2223.0299999999997</v>
      </c>
      <c r="M1099" s="1">
        <v>2242.12</v>
      </c>
      <c r="N1099" s="1">
        <v>2155.65</v>
      </c>
      <c r="O1099" s="1">
        <v>2132.4953508771932</v>
      </c>
      <c r="P1099" s="1">
        <v>2084.1687719298243</v>
      </c>
      <c r="Q1099" s="1">
        <v>2029.0523684210525</v>
      </c>
      <c r="R1099" s="1">
        <v>1998.9637719298246</v>
      </c>
      <c r="S1099" s="1">
        <v>1974.4397368421053</v>
      </c>
      <c r="T1099" s="1">
        <v>1938.8954385964912</v>
      </c>
      <c r="U1099" s="1">
        <v>1913.8954385964912</v>
      </c>
      <c r="V1099" s="1">
        <v>1890.46</v>
      </c>
      <c r="W1099" s="1">
        <v>1853.915701754386</v>
      </c>
      <c r="X1099" s="1">
        <v>1853.5688596491227</v>
      </c>
      <c r="Y1099" s="1">
        <v>1838.1131578947368</v>
      </c>
      <c r="Z1099" s="1">
        <v>1826.6777192982456</v>
      </c>
    </row>
    <row r="1100" spans="1:26" x14ac:dyDescent="0.3">
      <c r="A1100" t="s">
        <v>65</v>
      </c>
      <c r="B1100">
        <v>23062</v>
      </c>
      <c r="C1100" s="1" t="str">
        <f>VLOOKUP($B1100,'NIS NAAM GEMEENTE'!$A$2:$B$319, 2, FALSE)</f>
        <v>Overijse</v>
      </c>
      <c r="D1100" s="1">
        <v>2400.6000000000004</v>
      </c>
      <c r="E1100" s="1">
        <v>2400.6000000000004</v>
      </c>
      <c r="F1100" s="1">
        <v>2400.6000000000004</v>
      </c>
      <c r="G1100" s="1">
        <v>2400.6000000000004</v>
      </c>
      <c r="H1100" s="1">
        <v>2400.6000000000004</v>
      </c>
      <c r="I1100" s="1">
        <v>2400.6000000000004</v>
      </c>
      <c r="J1100" s="1">
        <v>2400.6000000000004</v>
      </c>
      <c r="K1100" s="1">
        <v>2400.6000000000004</v>
      </c>
      <c r="L1100" s="1">
        <v>2400.6000000000004</v>
      </c>
      <c r="M1100" s="1">
        <v>2400.6000000000004</v>
      </c>
      <c r="N1100" s="1">
        <v>2400.6000000000004</v>
      </c>
      <c r="O1100" s="1">
        <v>2400.6000000000004</v>
      </c>
      <c r="P1100" s="1">
        <v>2400.6000000000004</v>
      </c>
      <c r="Q1100" s="1">
        <v>2400.6000000000004</v>
      </c>
      <c r="R1100" s="1">
        <v>2400.6000000000004</v>
      </c>
      <c r="S1100" s="1">
        <v>2400.6000000000004</v>
      </c>
      <c r="T1100" s="1">
        <v>2400.6000000000004</v>
      </c>
      <c r="U1100" s="1">
        <v>2400.6000000000004</v>
      </c>
      <c r="V1100" s="1">
        <v>2400.6000000000004</v>
      </c>
      <c r="W1100" s="1">
        <v>2400.6000000000004</v>
      </c>
      <c r="X1100" s="1">
        <v>2400.6000000000004</v>
      </c>
      <c r="Y1100" s="1">
        <v>2400.6</v>
      </c>
      <c r="Z1100" s="1">
        <v>2400.6</v>
      </c>
    </row>
    <row r="1101" spans="1:26" x14ac:dyDescent="0.3">
      <c r="A1101" t="s">
        <v>66</v>
      </c>
      <c r="B1101">
        <v>23062</v>
      </c>
      <c r="C1101" s="1" t="str">
        <f>VLOOKUP($B1101,'NIS NAAM GEMEENTE'!$A$2:$B$319, 2, FALSE)</f>
        <v>Overijse</v>
      </c>
      <c r="D1101" s="1">
        <v>2040.51</v>
      </c>
      <c r="E1101" s="1">
        <v>2040.51</v>
      </c>
      <c r="F1101" s="1">
        <v>2040.51</v>
      </c>
      <c r="G1101" s="1">
        <v>2040.51</v>
      </c>
      <c r="H1101" s="1">
        <v>2040.51</v>
      </c>
      <c r="I1101" s="1">
        <v>2040.51</v>
      </c>
      <c r="J1101" s="1">
        <v>2040.51</v>
      </c>
      <c r="K1101" s="1">
        <v>2040.51</v>
      </c>
      <c r="L1101" s="1">
        <v>2040.51</v>
      </c>
      <c r="M1101" s="1">
        <v>2040.51</v>
      </c>
      <c r="N1101" s="1">
        <v>2040.51</v>
      </c>
      <c r="O1101" s="1">
        <v>2040.51</v>
      </c>
      <c r="P1101" s="1">
        <v>2040.51</v>
      </c>
      <c r="Q1101" s="1">
        <v>2040.51</v>
      </c>
      <c r="R1101" s="1">
        <v>2040.51</v>
      </c>
      <c r="S1101" s="1">
        <v>2040.51</v>
      </c>
      <c r="T1101" s="1">
        <v>2040.51</v>
      </c>
      <c r="U1101" s="1">
        <v>2040.51</v>
      </c>
      <c r="V1101" s="1">
        <v>2040.51</v>
      </c>
      <c r="W1101" s="1">
        <v>2040.51</v>
      </c>
      <c r="X1101" s="1">
        <v>2040.51</v>
      </c>
      <c r="Y1101" s="1">
        <v>2040.51</v>
      </c>
      <c r="Z1101" s="1">
        <v>2040.51</v>
      </c>
    </row>
    <row r="1102" spans="1:26" x14ac:dyDescent="0.3">
      <c r="A1102" t="s">
        <v>62</v>
      </c>
      <c r="B1102" s="1">
        <v>72030</v>
      </c>
      <c r="C1102" s="1" t="str">
        <f>VLOOKUP($B1102,'NIS NAAM GEMEENTE'!$A$2:$B$319, 2, FALSE)</f>
        <v>Peer</v>
      </c>
      <c r="D1102" s="1">
        <v>694</v>
      </c>
      <c r="E1102" s="1">
        <v>693.38</v>
      </c>
      <c r="F1102" s="1">
        <v>731.84</v>
      </c>
      <c r="G1102" s="1">
        <v>723.54</v>
      </c>
      <c r="H1102" s="1">
        <v>755.17</v>
      </c>
      <c r="I1102" s="1">
        <v>748.56999999999994</v>
      </c>
      <c r="J1102" s="1">
        <v>744.81</v>
      </c>
      <c r="K1102" s="1">
        <v>781.03</v>
      </c>
      <c r="L1102" s="1">
        <v>732.81</v>
      </c>
      <c r="M1102" s="1">
        <v>727.19</v>
      </c>
      <c r="N1102" s="1">
        <v>712.38</v>
      </c>
      <c r="O1102" s="1">
        <v>691.78345070422529</v>
      </c>
      <c r="P1102" s="1">
        <v>666.95598591549299</v>
      </c>
      <c r="Q1102" s="1">
        <v>651.15669014084506</v>
      </c>
      <c r="R1102" s="1">
        <v>631.97183098591552</v>
      </c>
      <c r="S1102" s="1">
        <v>630.84330985915494</v>
      </c>
      <c r="T1102" s="1">
        <v>631.97183098591552</v>
      </c>
      <c r="U1102" s="1">
        <v>637.61443661971828</v>
      </c>
      <c r="V1102" s="1">
        <v>641</v>
      </c>
      <c r="W1102" s="1">
        <v>641</v>
      </c>
      <c r="X1102" s="1">
        <v>644.38556338028172</v>
      </c>
      <c r="Y1102" s="1">
        <v>646.64260563380276</v>
      </c>
      <c r="Z1102" s="1">
        <v>642.12852112676057</v>
      </c>
    </row>
    <row r="1103" spans="1:26" x14ac:dyDescent="0.3">
      <c r="A1103" t="s">
        <v>63</v>
      </c>
      <c r="B1103" s="1">
        <v>72030</v>
      </c>
      <c r="C1103" s="1" t="str">
        <f>VLOOKUP($B1103,'NIS NAAM GEMEENTE'!$A$2:$B$319, 2, FALSE)</f>
        <v>Peer</v>
      </c>
      <c r="D1103" s="1">
        <v>942</v>
      </c>
      <c r="E1103" s="1">
        <v>952</v>
      </c>
      <c r="F1103" s="1">
        <v>919</v>
      </c>
      <c r="G1103" s="1">
        <v>943</v>
      </c>
      <c r="H1103" s="1">
        <v>973</v>
      </c>
      <c r="I1103" s="1">
        <v>1025</v>
      </c>
      <c r="J1103" s="1">
        <v>1066</v>
      </c>
      <c r="K1103" s="1">
        <v>1079</v>
      </c>
      <c r="L1103" s="1">
        <v>1124</v>
      </c>
      <c r="M1103" s="1">
        <v>1146</v>
      </c>
      <c r="N1103" s="1">
        <v>1148</v>
      </c>
      <c r="O1103" s="1">
        <v>1134</v>
      </c>
      <c r="P1103" s="1">
        <v>1133</v>
      </c>
      <c r="Q1103" s="1">
        <v>1129</v>
      </c>
      <c r="R1103" s="1">
        <v>1086</v>
      </c>
      <c r="S1103" s="1">
        <v>1046</v>
      </c>
      <c r="T1103" s="1">
        <v>1020</v>
      </c>
      <c r="U1103" s="1">
        <v>990</v>
      </c>
      <c r="V1103" s="1">
        <v>971</v>
      </c>
      <c r="W1103" s="1">
        <v>964</v>
      </c>
      <c r="X1103" s="1">
        <v>948</v>
      </c>
      <c r="Y1103" s="1">
        <v>945</v>
      </c>
      <c r="Z1103">
        <v>950</v>
      </c>
    </row>
    <row r="1104" spans="1:26" x14ac:dyDescent="0.3">
      <c r="A1104" t="s">
        <v>64</v>
      </c>
      <c r="B1104" s="1">
        <v>72030</v>
      </c>
      <c r="C1104" s="1" t="str">
        <f>VLOOKUP($B1104,'NIS NAAM GEMEENTE'!$A$2:$B$319, 2, FALSE)</f>
        <v>Peer</v>
      </c>
      <c r="D1104" s="1">
        <v>1636</v>
      </c>
      <c r="E1104" s="1">
        <v>1645.38</v>
      </c>
      <c r="F1104" s="1">
        <v>1650.8400000000001</v>
      </c>
      <c r="G1104" s="1">
        <v>1666.54</v>
      </c>
      <c r="H1104" s="1">
        <v>1728.17</v>
      </c>
      <c r="I1104" s="1">
        <v>1773.57</v>
      </c>
      <c r="J1104" s="1">
        <v>1810.81</v>
      </c>
      <c r="K1104" s="1">
        <v>1860.03</v>
      </c>
      <c r="L1104" s="1">
        <v>1856.81</v>
      </c>
      <c r="M1104" s="1">
        <v>1873.19</v>
      </c>
      <c r="N1104" s="1">
        <v>1860.38</v>
      </c>
      <c r="O1104" s="1">
        <v>1825.7834507042253</v>
      </c>
      <c r="P1104" s="1">
        <v>1799.9559859154929</v>
      </c>
      <c r="Q1104" s="1">
        <v>1780.1566901408451</v>
      </c>
      <c r="R1104" s="1">
        <v>1717.9718309859154</v>
      </c>
      <c r="S1104" s="1">
        <v>1676.8433098591549</v>
      </c>
      <c r="T1104" s="1">
        <v>1651.9718309859154</v>
      </c>
      <c r="U1104" s="1">
        <v>1627.6144366197182</v>
      </c>
      <c r="V1104" s="1">
        <v>1612</v>
      </c>
      <c r="W1104" s="1">
        <v>1605</v>
      </c>
      <c r="X1104" s="1">
        <v>1592.3855633802818</v>
      </c>
      <c r="Y1104" s="1">
        <v>1591.6426056338028</v>
      </c>
      <c r="Z1104" s="1">
        <v>1592.1285211267605</v>
      </c>
    </row>
    <row r="1105" spans="1:26" x14ac:dyDescent="0.3">
      <c r="A1105" t="s">
        <v>65</v>
      </c>
      <c r="B1105">
        <v>72030</v>
      </c>
      <c r="C1105" s="1" t="str">
        <f>VLOOKUP($B1105,'NIS NAAM GEMEENTE'!$A$2:$B$319, 2, FALSE)</f>
        <v>Peer</v>
      </c>
      <c r="D1105" s="1">
        <v>2503.9999999999995</v>
      </c>
      <c r="E1105" s="1">
        <v>2503.9999999999995</v>
      </c>
      <c r="F1105" s="1">
        <v>2503.9999999999995</v>
      </c>
      <c r="G1105" s="1">
        <v>2503.9999999999995</v>
      </c>
      <c r="H1105" s="1">
        <v>2503.9999999999995</v>
      </c>
      <c r="I1105" s="1">
        <v>2503.9999999999995</v>
      </c>
      <c r="J1105" s="1">
        <v>2503.9999999999995</v>
      </c>
      <c r="K1105" s="1">
        <v>2503.9999999999995</v>
      </c>
      <c r="L1105" s="1">
        <v>2503.9999999999995</v>
      </c>
      <c r="M1105" s="1">
        <v>2503.9999999999995</v>
      </c>
      <c r="N1105" s="1">
        <v>2503.9999999999995</v>
      </c>
      <c r="O1105" s="1">
        <v>2503.9999999999995</v>
      </c>
      <c r="P1105" s="1">
        <v>2503.9999999999995</v>
      </c>
      <c r="Q1105" s="1">
        <v>2503.9999999999995</v>
      </c>
      <c r="R1105" s="1">
        <v>2503.9999999999995</v>
      </c>
      <c r="S1105" s="1">
        <v>2503.9999999999995</v>
      </c>
      <c r="T1105" s="1">
        <v>2503.9999999999995</v>
      </c>
      <c r="U1105" s="1">
        <v>2503.9999999999995</v>
      </c>
      <c r="V1105" s="1">
        <v>2503.9999999999995</v>
      </c>
      <c r="W1105" s="1">
        <v>2503.9999999999995</v>
      </c>
      <c r="X1105" s="1">
        <v>2503.9999999999995</v>
      </c>
      <c r="Y1105" s="1">
        <v>2504</v>
      </c>
      <c r="Z1105" s="1">
        <v>2504</v>
      </c>
    </row>
    <row r="1106" spans="1:26" x14ac:dyDescent="0.3">
      <c r="A1106" t="s">
        <v>66</v>
      </c>
      <c r="B1106">
        <v>72030</v>
      </c>
      <c r="C1106" s="1" t="str">
        <f>VLOOKUP($B1106,'NIS NAAM GEMEENTE'!$A$2:$B$319, 2, FALSE)</f>
        <v>Peer</v>
      </c>
      <c r="D1106" s="1">
        <v>2128.3999999999996</v>
      </c>
      <c r="E1106" s="1">
        <v>2128.3999999999996</v>
      </c>
      <c r="F1106" s="1">
        <v>2128.3999999999996</v>
      </c>
      <c r="G1106" s="1">
        <v>2128.3999999999996</v>
      </c>
      <c r="H1106" s="1">
        <v>2128.3999999999996</v>
      </c>
      <c r="I1106" s="1">
        <v>2128.3999999999996</v>
      </c>
      <c r="J1106" s="1">
        <v>2128.3999999999996</v>
      </c>
      <c r="K1106" s="1">
        <v>2128.3999999999996</v>
      </c>
      <c r="L1106" s="1">
        <v>2128.3999999999996</v>
      </c>
      <c r="M1106" s="1">
        <v>2128.3999999999996</v>
      </c>
      <c r="N1106" s="1">
        <v>2128.3999999999996</v>
      </c>
      <c r="O1106" s="1">
        <v>2128.3999999999996</v>
      </c>
      <c r="P1106" s="1">
        <v>2128.3999999999996</v>
      </c>
      <c r="Q1106" s="1">
        <v>2128.3999999999996</v>
      </c>
      <c r="R1106" s="1">
        <v>2128.3999999999996</v>
      </c>
      <c r="S1106" s="1">
        <v>2128.3999999999996</v>
      </c>
      <c r="T1106" s="1">
        <v>2128.3999999999996</v>
      </c>
      <c r="U1106" s="1">
        <v>2128.3999999999996</v>
      </c>
      <c r="V1106" s="1">
        <v>2128.3999999999996</v>
      </c>
      <c r="W1106" s="1">
        <v>2128.3999999999996</v>
      </c>
      <c r="X1106" s="1">
        <v>2128.3999999999996</v>
      </c>
      <c r="Y1106" s="1">
        <v>2128.3999999999996</v>
      </c>
      <c r="Z1106" s="1">
        <v>2128.3999999999996</v>
      </c>
    </row>
    <row r="1107" spans="1:26" x14ac:dyDescent="0.3">
      <c r="A1107" t="s">
        <v>62</v>
      </c>
      <c r="B1107" s="1">
        <v>72043</v>
      </c>
      <c r="C1107" s="1" t="str">
        <f>VLOOKUP($B1107,'NIS NAAM GEMEENTE'!$A$2:$B$319, 2, FALSE)</f>
        <v>Pelt</v>
      </c>
      <c r="D1107" s="1">
        <v>1184.05</v>
      </c>
      <c r="E1107" s="1">
        <v>1131.8499999999999</v>
      </c>
      <c r="F1107" s="1">
        <v>1219.29</v>
      </c>
      <c r="G1107" s="1">
        <v>1282.46</v>
      </c>
      <c r="H1107" s="1">
        <v>1291.24</v>
      </c>
      <c r="I1107" s="1">
        <v>1365.43</v>
      </c>
      <c r="J1107" s="1">
        <v>1380.43</v>
      </c>
      <c r="K1107" s="1">
        <v>1364</v>
      </c>
      <c r="L1107" s="1">
        <v>1321.67</v>
      </c>
      <c r="M1107" s="1">
        <v>1370.35</v>
      </c>
      <c r="N1107" s="1">
        <v>1390.1399999999999</v>
      </c>
      <c r="O1107" s="1">
        <v>1379.3601659751037</v>
      </c>
      <c r="P1107" s="1">
        <v>1374.856132780083</v>
      </c>
      <c r="Q1107" s="1">
        <v>1363.5960497925312</v>
      </c>
      <c r="R1107" s="1">
        <v>1323.0597510373445</v>
      </c>
      <c r="S1107" s="1">
        <v>1323.0597510373445</v>
      </c>
      <c r="T1107" s="1">
        <v>1332.067817427386</v>
      </c>
      <c r="U1107" s="1">
        <v>1345.5799170124483</v>
      </c>
      <c r="V1107" s="1">
        <v>1356.8400000000001</v>
      </c>
      <c r="W1107" s="1">
        <v>1356.8400000000001</v>
      </c>
      <c r="X1107" s="1">
        <v>1362.4700414937761</v>
      </c>
      <c r="Y1107" s="1">
        <v>1368.1000829875518</v>
      </c>
      <c r="Z1107" s="1">
        <v>1356.8400000000001</v>
      </c>
    </row>
    <row r="1108" spans="1:26" x14ac:dyDescent="0.3">
      <c r="A1108" t="s">
        <v>63</v>
      </c>
      <c r="B1108" s="1">
        <v>72043</v>
      </c>
      <c r="C1108" s="1" t="str">
        <f>VLOOKUP($B1108,'NIS NAAM GEMEENTE'!$A$2:$B$319, 2, FALSE)</f>
        <v>Pelt</v>
      </c>
      <c r="D1108" s="1">
        <v>1676</v>
      </c>
      <c r="E1108" s="1">
        <v>1687</v>
      </c>
      <c r="F1108" s="1">
        <v>1627</v>
      </c>
      <c r="G1108" s="1">
        <v>1656</v>
      </c>
      <c r="H1108" s="1">
        <v>1670</v>
      </c>
      <c r="I1108" s="1">
        <v>1658</v>
      </c>
      <c r="J1108" s="1">
        <v>1704</v>
      </c>
      <c r="K1108" s="1">
        <v>1797</v>
      </c>
      <c r="L1108" s="1">
        <v>1888</v>
      </c>
      <c r="M1108" s="1">
        <v>1915</v>
      </c>
      <c r="N1108" s="1">
        <v>1931</v>
      </c>
      <c r="O1108" s="1">
        <v>1967</v>
      </c>
      <c r="P1108" s="1">
        <v>1971</v>
      </c>
      <c r="Q1108" s="1">
        <v>1943</v>
      </c>
      <c r="R1108" s="1">
        <v>1944</v>
      </c>
      <c r="S1108" s="1">
        <v>1946</v>
      </c>
      <c r="T1108" s="1">
        <v>1924</v>
      </c>
      <c r="U1108" s="1">
        <v>1890</v>
      </c>
      <c r="V1108" s="1">
        <v>1890</v>
      </c>
      <c r="W1108" s="1">
        <v>1898</v>
      </c>
      <c r="X1108" s="1">
        <v>1872</v>
      </c>
      <c r="Y1108" s="1">
        <v>1863</v>
      </c>
      <c r="Z1108">
        <v>1879</v>
      </c>
    </row>
    <row r="1109" spans="1:26" x14ac:dyDescent="0.3">
      <c r="A1109" t="s">
        <v>64</v>
      </c>
      <c r="B1109" s="1">
        <v>72043</v>
      </c>
      <c r="C1109" s="1" t="str">
        <f>VLOOKUP($B1109,'NIS NAAM GEMEENTE'!$A$2:$B$319, 2, FALSE)</f>
        <v>Pelt</v>
      </c>
      <c r="D1109" s="1">
        <v>2860.05</v>
      </c>
      <c r="E1109" s="1">
        <v>2818.85</v>
      </c>
      <c r="F1109" s="1">
        <v>2846.29</v>
      </c>
      <c r="G1109" s="1">
        <v>2938.46</v>
      </c>
      <c r="H1109" s="1">
        <v>2961.24</v>
      </c>
      <c r="I1109" s="1">
        <v>3023.4300000000003</v>
      </c>
      <c r="J1109" s="1">
        <v>3084.4300000000003</v>
      </c>
      <c r="K1109" s="1">
        <v>3161</v>
      </c>
      <c r="L1109" s="1">
        <v>3209.67</v>
      </c>
      <c r="M1109" s="1">
        <v>3285.35</v>
      </c>
      <c r="N1109" s="1">
        <v>3321.14</v>
      </c>
      <c r="O1109" s="1">
        <v>3346.3601659751039</v>
      </c>
      <c r="P1109" s="1">
        <v>3345.856132780083</v>
      </c>
      <c r="Q1109" s="1">
        <v>3306.5960497925312</v>
      </c>
      <c r="R1109" s="1">
        <v>3267.0597510373445</v>
      </c>
      <c r="S1109" s="1">
        <v>3269.0597510373445</v>
      </c>
      <c r="T1109" s="1">
        <v>3256.0678174273862</v>
      </c>
      <c r="U1109" s="1">
        <v>3235.5799170124483</v>
      </c>
      <c r="V1109" s="1">
        <v>3246.84</v>
      </c>
      <c r="W1109" s="1">
        <v>3254.84</v>
      </c>
      <c r="X1109" s="1">
        <v>3234.4700414937761</v>
      </c>
      <c r="Y1109" s="1">
        <v>3231.100082987552</v>
      </c>
      <c r="Z1109" s="1">
        <v>3235.84</v>
      </c>
    </row>
    <row r="1110" spans="1:26" x14ac:dyDescent="0.3">
      <c r="A1110" t="s">
        <v>65</v>
      </c>
      <c r="B1110">
        <v>72043</v>
      </c>
      <c r="C1110" s="1" t="str">
        <f>VLOOKUP($B1110,'NIS NAAM GEMEENTE'!$A$2:$B$319, 2, FALSE)</f>
        <v>Pelt</v>
      </c>
      <c r="D1110" s="1">
        <v>4172</v>
      </c>
      <c r="E1110" s="1">
        <v>4172</v>
      </c>
      <c r="F1110" s="1">
        <v>4172</v>
      </c>
      <c r="G1110" s="1">
        <v>4172</v>
      </c>
      <c r="H1110" s="1">
        <v>4172</v>
      </c>
      <c r="I1110" s="1">
        <v>4172</v>
      </c>
      <c r="J1110" s="1">
        <v>4172</v>
      </c>
      <c r="K1110" s="1">
        <v>4172</v>
      </c>
      <c r="L1110" s="1">
        <v>4172</v>
      </c>
      <c r="M1110" s="1">
        <v>4172</v>
      </c>
      <c r="N1110" s="1">
        <v>4172</v>
      </c>
      <c r="O1110" s="1">
        <v>4172</v>
      </c>
      <c r="P1110" s="1">
        <v>4172</v>
      </c>
      <c r="Q1110" s="1">
        <v>4172</v>
      </c>
      <c r="R1110" s="1">
        <v>4172</v>
      </c>
      <c r="S1110" s="1">
        <v>4172</v>
      </c>
      <c r="T1110" s="1">
        <v>4172</v>
      </c>
      <c r="U1110" s="1">
        <v>4172</v>
      </c>
      <c r="V1110" s="1">
        <v>4172</v>
      </c>
      <c r="W1110" s="1">
        <v>4172</v>
      </c>
      <c r="X1110" s="1">
        <v>4172</v>
      </c>
      <c r="Y1110" s="1">
        <v>4172</v>
      </c>
      <c r="Z1110" s="1">
        <v>4172</v>
      </c>
    </row>
    <row r="1111" spans="1:26" x14ac:dyDescent="0.3">
      <c r="A1111" t="s">
        <v>66</v>
      </c>
      <c r="B1111">
        <v>72043</v>
      </c>
      <c r="C1111" s="1" t="str">
        <f>VLOOKUP($B1111,'NIS NAAM GEMEENTE'!$A$2:$B$319, 2, FALSE)</f>
        <v>Pelt</v>
      </c>
      <c r="D1111" s="1">
        <v>3546.2</v>
      </c>
      <c r="E1111" s="1">
        <v>3546.2</v>
      </c>
      <c r="F1111" s="1">
        <v>3546.2</v>
      </c>
      <c r="G1111" s="1">
        <v>3546.2</v>
      </c>
      <c r="H1111" s="1">
        <v>3546.2</v>
      </c>
      <c r="I1111" s="1">
        <v>3546.2</v>
      </c>
      <c r="J1111" s="1">
        <v>3546.2</v>
      </c>
      <c r="K1111" s="1">
        <v>3546.2</v>
      </c>
      <c r="L1111" s="1">
        <v>3546.2</v>
      </c>
      <c r="M1111" s="1">
        <v>3546.2</v>
      </c>
      <c r="N1111" s="1">
        <v>3546.2</v>
      </c>
      <c r="O1111" s="1">
        <v>3546.2</v>
      </c>
      <c r="P1111" s="1">
        <v>3546.2</v>
      </c>
      <c r="Q1111" s="1">
        <v>3546.2</v>
      </c>
      <c r="R1111" s="1">
        <v>3546.2</v>
      </c>
      <c r="S1111" s="1">
        <v>3546.2</v>
      </c>
      <c r="T1111" s="1">
        <v>3546.2</v>
      </c>
      <c r="U1111" s="1">
        <v>3546.2</v>
      </c>
      <c r="V1111" s="1">
        <v>3546.2</v>
      </c>
      <c r="W1111" s="1">
        <v>3546.2</v>
      </c>
      <c r="X1111" s="1">
        <v>3546.2</v>
      </c>
      <c r="Y1111" s="1">
        <v>3546.2</v>
      </c>
      <c r="Z1111" s="1">
        <v>3546.2</v>
      </c>
    </row>
    <row r="1112" spans="1:26" x14ac:dyDescent="0.3">
      <c r="A1112" t="s">
        <v>62</v>
      </c>
      <c r="B1112" s="1">
        <v>23064</v>
      </c>
      <c r="C1112" s="1" t="str">
        <f>VLOOKUP($B1112,'NIS NAAM GEMEENTE'!$A$2:$B$319, 2, FALSE)</f>
        <v>Pepingen</v>
      </c>
      <c r="D1112" s="1">
        <v>175.98</v>
      </c>
      <c r="E1112" s="1">
        <v>179.71</v>
      </c>
      <c r="F1112" s="1">
        <v>190.55</v>
      </c>
      <c r="G1112" s="1">
        <v>184.25</v>
      </c>
      <c r="H1112" s="1">
        <v>193.25</v>
      </c>
      <c r="I1112" s="1">
        <v>205.98</v>
      </c>
      <c r="J1112" s="1">
        <v>232.55</v>
      </c>
      <c r="K1112" s="1">
        <v>215.44</v>
      </c>
      <c r="L1112" s="1">
        <v>182.87</v>
      </c>
      <c r="M1112" s="1">
        <v>199.06</v>
      </c>
      <c r="N1112" s="1">
        <v>204.09</v>
      </c>
      <c r="O1112" s="1">
        <v>207.71</v>
      </c>
      <c r="P1112" s="1">
        <v>214.33904255319149</v>
      </c>
      <c r="Q1112" s="1">
        <v>209.91968085106384</v>
      </c>
      <c r="R1112" s="1">
        <v>208.81484042553191</v>
      </c>
      <c r="S1112" s="1">
        <v>202.18579787234043</v>
      </c>
      <c r="T1112" s="1">
        <v>203.29063829787233</v>
      </c>
      <c r="U1112" s="1">
        <v>205.50031914893617</v>
      </c>
      <c r="V1112" s="1">
        <v>207.71</v>
      </c>
      <c r="W1112" s="1">
        <v>206.60515957446808</v>
      </c>
      <c r="X1112" s="1">
        <v>205.50031914893617</v>
      </c>
      <c r="Y1112" s="1">
        <v>205.50031914893617</v>
      </c>
      <c r="Z1112" s="1">
        <v>204.39547872340427</v>
      </c>
    </row>
    <row r="1113" spans="1:26" x14ac:dyDescent="0.3">
      <c r="A1113" t="s">
        <v>63</v>
      </c>
      <c r="B1113" s="1">
        <v>23064</v>
      </c>
      <c r="C1113" s="1" t="str">
        <f>VLOOKUP($B1113,'NIS NAAM GEMEENTE'!$A$2:$B$319, 2, FALSE)</f>
        <v>Pepingen</v>
      </c>
      <c r="D1113" s="1">
        <v>301</v>
      </c>
      <c r="E1113" s="1">
        <v>290</v>
      </c>
      <c r="F1113" s="1">
        <v>298</v>
      </c>
      <c r="G1113" s="1">
        <v>294</v>
      </c>
      <c r="H1113" s="1">
        <v>303</v>
      </c>
      <c r="I1113" s="1">
        <v>319</v>
      </c>
      <c r="J1113" s="1">
        <v>347</v>
      </c>
      <c r="K1113" s="1">
        <v>363</v>
      </c>
      <c r="L1113" s="1">
        <v>372</v>
      </c>
      <c r="M1113" s="1">
        <v>371</v>
      </c>
      <c r="N1113" s="1">
        <v>394</v>
      </c>
      <c r="O1113" s="1">
        <v>386</v>
      </c>
      <c r="P1113" s="1">
        <v>373</v>
      </c>
      <c r="Q1113" s="1">
        <v>371</v>
      </c>
      <c r="R1113" s="1">
        <v>368</v>
      </c>
      <c r="S1113" s="1">
        <v>372</v>
      </c>
      <c r="T1113" s="1">
        <v>367</v>
      </c>
      <c r="U1113" s="1">
        <v>370</v>
      </c>
      <c r="V1113" s="1">
        <v>371</v>
      </c>
      <c r="W1113" s="1">
        <v>367</v>
      </c>
      <c r="X1113" s="1">
        <v>370</v>
      </c>
      <c r="Y1113" s="1">
        <v>364</v>
      </c>
      <c r="Z1113">
        <v>362</v>
      </c>
    </row>
    <row r="1114" spans="1:26" x14ac:dyDescent="0.3">
      <c r="A1114" t="s">
        <v>64</v>
      </c>
      <c r="B1114" s="1">
        <v>23064</v>
      </c>
      <c r="C1114" s="1" t="str">
        <f>VLOOKUP($B1114,'NIS NAAM GEMEENTE'!$A$2:$B$319, 2, FALSE)</f>
        <v>Pepingen</v>
      </c>
      <c r="D1114" s="1">
        <v>476.98</v>
      </c>
      <c r="E1114" s="1">
        <v>469.71000000000004</v>
      </c>
      <c r="F1114" s="1">
        <v>488.55</v>
      </c>
      <c r="G1114" s="1">
        <v>478.25</v>
      </c>
      <c r="H1114" s="1">
        <v>496.25</v>
      </c>
      <c r="I1114" s="1">
        <v>524.98</v>
      </c>
      <c r="J1114" s="1">
        <v>579.54999999999995</v>
      </c>
      <c r="K1114" s="1">
        <v>578.44000000000005</v>
      </c>
      <c r="L1114" s="1">
        <v>554.87</v>
      </c>
      <c r="M1114" s="1">
        <v>570.05999999999995</v>
      </c>
      <c r="N1114" s="1">
        <v>598.09</v>
      </c>
      <c r="O1114" s="1">
        <v>593.71</v>
      </c>
      <c r="P1114" s="1">
        <v>587.33904255319146</v>
      </c>
      <c r="Q1114" s="1">
        <v>580.91968085106384</v>
      </c>
      <c r="R1114" s="1">
        <v>576.81484042553188</v>
      </c>
      <c r="S1114" s="1">
        <v>574.18579787234046</v>
      </c>
      <c r="T1114" s="1">
        <v>570.29063829787231</v>
      </c>
      <c r="U1114" s="1">
        <v>575.50031914893611</v>
      </c>
      <c r="V1114" s="1">
        <v>578.71</v>
      </c>
      <c r="W1114" s="1">
        <v>573.60515957446808</v>
      </c>
      <c r="X1114" s="1">
        <v>575.50031914893611</v>
      </c>
      <c r="Y1114" s="1">
        <v>569.50031914893611</v>
      </c>
      <c r="Z1114" s="1">
        <v>566.39547872340427</v>
      </c>
    </row>
    <row r="1115" spans="1:26" x14ac:dyDescent="0.3">
      <c r="A1115" t="s">
        <v>65</v>
      </c>
      <c r="B1115">
        <v>23064</v>
      </c>
      <c r="C1115" s="1" t="str">
        <f>VLOOKUP($B1115,'NIS NAAM GEMEENTE'!$A$2:$B$319, 2, FALSE)</f>
        <v>Pepingen</v>
      </c>
      <c r="D1115" s="1">
        <v>636</v>
      </c>
      <c r="E1115" s="1">
        <v>636</v>
      </c>
      <c r="F1115" s="1">
        <v>636</v>
      </c>
      <c r="G1115" s="1">
        <v>636</v>
      </c>
      <c r="H1115" s="1">
        <v>636</v>
      </c>
      <c r="I1115" s="1">
        <v>636</v>
      </c>
      <c r="J1115" s="1">
        <v>636</v>
      </c>
      <c r="K1115" s="1">
        <v>636</v>
      </c>
      <c r="L1115" s="1">
        <v>636</v>
      </c>
      <c r="M1115" s="1">
        <v>636</v>
      </c>
      <c r="N1115" s="1">
        <v>636</v>
      </c>
      <c r="O1115" s="1">
        <v>636</v>
      </c>
      <c r="P1115" s="1">
        <v>636</v>
      </c>
      <c r="Q1115" s="1">
        <v>636</v>
      </c>
      <c r="R1115" s="1">
        <v>636</v>
      </c>
      <c r="S1115" s="1">
        <v>636</v>
      </c>
      <c r="T1115" s="1">
        <v>636</v>
      </c>
      <c r="U1115" s="1">
        <v>636</v>
      </c>
      <c r="V1115" s="1">
        <v>636</v>
      </c>
      <c r="W1115" s="1">
        <v>636</v>
      </c>
      <c r="X1115" s="1">
        <v>636</v>
      </c>
      <c r="Y1115" s="1">
        <v>636</v>
      </c>
      <c r="Z1115" s="1">
        <v>636</v>
      </c>
    </row>
    <row r="1116" spans="1:26" x14ac:dyDescent="0.3">
      <c r="A1116" t="s">
        <v>66</v>
      </c>
      <c r="B1116">
        <v>23064</v>
      </c>
      <c r="C1116" s="1" t="str">
        <f>VLOOKUP($B1116,'NIS NAAM GEMEENTE'!$A$2:$B$319, 2, FALSE)</f>
        <v>Pepingen</v>
      </c>
      <c r="D1116" s="1">
        <v>540.6</v>
      </c>
      <c r="E1116" s="1">
        <v>540.6</v>
      </c>
      <c r="F1116" s="1">
        <v>540.6</v>
      </c>
      <c r="G1116" s="1">
        <v>540.6</v>
      </c>
      <c r="H1116" s="1">
        <v>540.6</v>
      </c>
      <c r="I1116" s="1">
        <v>540.6</v>
      </c>
      <c r="J1116" s="1">
        <v>540.6</v>
      </c>
      <c r="K1116" s="1">
        <v>540.6</v>
      </c>
      <c r="L1116" s="1">
        <v>540.6</v>
      </c>
      <c r="M1116" s="1">
        <v>540.6</v>
      </c>
      <c r="N1116" s="1">
        <v>540.6</v>
      </c>
      <c r="O1116" s="1">
        <v>540.6</v>
      </c>
      <c r="P1116" s="1">
        <v>540.6</v>
      </c>
      <c r="Q1116" s="1">
        <v>540.6</v>
      </c>
      <c r="R1116" s="1">
        <v>540.6</v>
      </c>
      <c r="S1116" s="1">
        <v>540.6</v>
      </c>
      <c r="T1116" s="1">
        <v>540.6</v>
      </c>
      <c r="U1116" s="1">
        <v>540.6</v>
      </c>
      <c r="V1116" s="1">
        <v>540.6</v>
      </c>
      <c r="W1116" s="1">
        <v>540.6</v>
      </c>
      <c r="X1116" s="1">
        <v>540.6</v>
      </c>
      <c r="Y1116" s="1">
        <v>540.6</v>
      </c>
      <c r="Z1116" s="1">
        <v>540.6</v>
      </c>
    </row>
    <row r="1117" spans="1:26" x14ac:dyDescent="0.3">
      <c r="A1117" t="s">
        <v>62</v>
      </c>
      <c r="B1117" s="1">
        <v>37011</v>
      </c>
      <c r="C1117" s="1" t="str">
        <f>VLOOKUP($B1117,'NIS NAAM GEMEENTE'!$A$2:$B$319, 2, FALSE)</f>
        <v>Pittem</v>
      </c>
      <c r="D1117" s="1">
        <v>235.82</v>
      </c>
      <c r="E1117" s="1">
        <v>253.04</v>
      </c>
      <c r="F1117" s="1">
        <v>256.47000000000003</v>
      </c>
      <c r="G1117" s="1">
        <v>229.87</v>
      </c>
      <c r="H1117" s="1">
        <v>241.74</v>
      </c>
      <c r="I1117" s="1">
        <v>241.74</v>
      </c>
      <c r="J1117" s="1">
        <v>226.17</v>
      </c>
      <c r="K1117" s="1">
        <v>229.25</v>
      </c>
      <c r="L1117" s="1">
        <v>225.9</v>
      </c>
      <c r="M1117" s="1">
        <v>224.55</v>
      </c>
      <c r="N1117" s="1">
        <v>228.36</v>
      </c>
      <c r="O1117" s="1">
        <v>223.63005780346822</v>
      </c>
      <c r="P1117" s="1">
        <v>216.92115606936414</v>
      </c>
      <c r="Q1117" s="1">
        <v>203.50335260115605</v>
      </c>
      <c r="R1117" s="1">
        <v>201.26705202312138</v>
      </c>
      <c r="S1117" s="1">
        <v>199.03075144508671</v>
      </c>
      <c r="T1117" s="1">
        <v>195.67630057803467</v>
      </c>
      <c r="U1117" s="1">
        <v>195.67630057803467</v>
      </c>
      <c r="V1117" s="1">
        <v>193.44</v>
      </c>
      <c r="W1117" s="1">
        <v>194.55815028901733</v>
      </c>
      <c r="X1117" s="1">
        <v>195.67630057803467</v>
      </c>
      <c r="Y1117" s="1">
        <v>194.55815028901733</v>
      </c>
      <c r="Z1117" s="1">
        <v>196.79445086705203</v>
      </c>
    </row>
    <row r="1118" spans="1:26" x14ac:dyDescent="0.3">
      <c r="A1118" t="s">
        <v>63</v>
      </c>
      <c r="B1118" s="1">
        <v>37011</v>
      </c>
      <c r="C1118" s="1" t="str">
        <f>VLOOKUP($B1118,'NIS NAAM GEMEENTE'!$A$2:$B$319, 2, FALSE)</f>
        <v>Pittem</v>
      </c>
      <c r="D1118" s="1">
        <v>331</v>
      </c>
      <c r="E1118" s="1">
        <v>331</v>
      </c>
      <c r="F1118" s="1">
        <v>336</v>
      </c>
      <c r="G1118" s="1">
        <v>322</v>
      </c>
      <c r="H1118" s="1">
        <v>316</v>
      </c>
      <c r="I1118" s="1">
        <v>334</v>
      </c>
      <c r="J1118" s="1">
        <v>342</v>
      </c>
      <c r="K1118" s="1">
        <v>337</v>
      </c>
      <c r="L1118" s="1">
        <v>350</v>
      </c>
      <c r="M1118" s="1">
        <v>366</v>
      </c>
      <c r="N1118" s="1">
        <v>357</v>
      </c>
      <c r="O1118" s="1">
        <v>350</v>
      </c>
      <c r="P1118" s="1">
        <v>347</v>
      </c>
      <c r="Q1118" s="1">
        <v>353</v>
      </c>
      <c r="R1118" s="1">
        <v>345</v>
      </c>
      <c r="S1118" s="1">
        <v>337</v>
      </c>
      <c r="T1118" s="1">
        <v>334</v>
      </c>
      <c r="U1118" s="1">
        <v>326</v>
      </c>
      <c r="V1118" s="1">
        <v>319</v>
      </c>
      <c r="W1118" s="1">
        <v>305</v>
      </c>
      <c r="X1118" s="1">
        <v>303</v>
      </c>
      <c r="Y1118" s="1">
        <v>301</v>
      </c>
      <c r="Z1118">
        <v>296</v>
      </c>
    </row>
    <row r="1119" spans="1:26" x14ac:dyDescent="0.3">
      <c r="A1119" t="s">
        <v>64</v>
      </c>
      <c r="B1119" s="1">
        <v>37011</v>
      </c>
      <c r="C1119" s="1" t="str">
        <f>VLOOKUP($B1119,'NIS NAAM GEMEENTE'!$A$2:$B$319, 2, FALSE)</f>
        <v>Pittem</v>
      </c>
      <c r="D1119" s="1">
        <v>566.81999999999994</v>
      </c>
      <c r="E1119" s="1">
        <v>584.04</v>
      </c>
      <c r="F1119" s="1">
        <v>592.47</v>
      </c>
      <c r="G1119" s="1">
        <v>551.87</v>
      </c>
      <c r="H1119" s="1">
        <v>557.74</v>
      </c>
      <c r="I1119" s="1">
        <v>575.74</v>
      </c>
      <c r="J1119" s="1">
        <v>568.16999999999996</v>
      </c>
      <c r="K1119" s="1">
        <v>566.25</v>
      </c>
      <c r="L1119" s="1">
        <v>575.9</v>
      </c>
      <c r="M1119" s="1">
        <v>590.54999999999995</v>
      </c>
      <c r="N1119" s="1">
        <v>585.36</v>
      </c>
      <c r="O1119" s="1">
        <v>573.63005780346816</v>
      </c>
      <c r="P1119" s="1">
        <v>563.92115606936409</v>
      </c>
      <c r="Q1119" s="1">
        <v>556.50335260115605</v>
      </c>
      <c r="R1119" s="1">
        <v>546.26705202312132</v>
      </c>
      <c r="S1119" s="1">
        <v>536.03075144508671</v>
      </c>
      <c r="T1119" s="1">
        <v>529.67630057803467</v>
      </c>
      <c r="U1119" s="1">
        <v>521.67630057803467</v>
      </c>
      <c r="V1119" s="1">
        <v>512.44000000000005</v>
      </c>
      <c r="W1119" s="1">
        <v>499.55815028901736</v>
      </c>
      <c r="X1119" s="1">
        <v>498.67630057803467</v>
      </c>
      <c r="Y1119" s="1">
        <v>495.55815028901736</v>
      </c>
      <c r="Z1119" s="1">
        <v>492.79445086705203</v>
      </c>
    </row>
    <row r="1120" spans="1:26" x14ac:dyDescent="0.3">
      <c r="A1120" t="s">
        <v>65</v>
      </c>
      <c r="B1120">
        <v>37011</v>
      </c>
      <c r="C1120" s="1" t="str">
        <f>VLOOKUP($B1120,'NIS NAAM GEMEENTE'!$A$2:$B$319, 2, FALSE)</f>
        <v>Pittem</v>
      </c>
      <c r="D1120" s="1">
        <v>838</v>
      </c>
      <c r="E1120" s="1">
        <v>838</v>
      </c>
      <c r="F1120" s="1">
        <v>838</v>
      </c>
      <c r="G1120" s="1">
        <v>838</v>
      </c>
      <c r="H1120" s="1">
        <v>838</v>
      </c>
      <c r="I1120" s="1">
        <v>838</v>
      </c>
      <c r="J1120" s="1">
        <v>838</v>
      </c>
      <c r="K1120" s="1">
        <v>838</v>
      </c>
      <c r="L1120" s="1">
        <v>838</v>
      </c>
      <c r="M1120" s="1">
        <v>838</v>
      </c>
      <c r="N1120" s="1">
        <v>838</v>
      </c>
      <c r="O1120" s="1">
        <v>838</v>
      </c>
      <c r="P1120" s="1">
        <v>838</v>
      </c>
      <c r="Q1120" s="1">
        <v>838</v>
      </c>
      <c r="R1120" s="1">
        <v>838</v>
      </c>
      <c r="S1120" s="1">
        <v>838</v>
      </c>
      <c r="T1120" s="1">
        <v>838</v>
      </c>
      <c r="U1120" s="1">
        <v>838</v>
      </c>
      <c r="V1120" s="1">
        <v>838</v>
      </c>
      <c r="W1120" s="1">
        <v>838</v>
      </c>
      <c r="X1120" s="1">
        <v>838</v>
      </c>
      <c r="Y1120" s="1">
        <v>838</v>
      </c>
      <c r="Z1120" s="1">
        <v>838</v>
      </c>
    </row>
    <row r="1121" spans="1:26" x14ac:dyDescent="0.3">
      <c r="A1121" t="s">
        <v>66</v>
      </c>
      <c r="B1121">
        <v>37011</v>
      </c>
      <c r="C1121" s="1" t="str">
        <f>VLOOKUP($B1121,'NIS NAAM GEMEENTE'!$A$2:$B$319, 2, FALSE)</f>
        <v>Pittem</v>
      </c>
      <c r="D1121" s="1">
        <v>712.3</v>
      </c>
      <c r="E1121" s="1">
        <v>712.3</v>
      </c>
      <c r="F1121" s="1">
        <v>712.3</v>
      </c>
      <c r="G1121" s="1">
        <v>712.3</v>
      </c>
      <c r="H1121" s="1">
        <v>712.3</v>
      </c>
      <c r="I1121" s="1">
        <v>712.3</v>
      </c>
      <c r="J1121" s="1">
        <v>712.3</v>
      </c>
      <c r="K1121" s="1">
        <v>712.3</v>
      </c>
      <c r="L1121" s="1">
        <v>712.3</v>
      </c>
      <c r="M1121" s="1">
        <v>712.3</v>
      </c>
      <c r="N1121" s="1">
        <v>712.3</v>
      </c>
      <c r="O1121" s="1">
        <v>712.3</v>
      </c>
      <c r="P1121" s="1">
        <v>712.3</v>
      </c>
      <c r="Q1121" s="1">
        <v>712.3</v>
      </c>
      <c r="R1121" s="1">
        <v>712.3</v>
      </c>
      <c r="S1121" s="1">
        <v>712.3</v>
      </c>
      <c r="T1121" s="1">
        <v>712.3</v>
      </c>
      <c r="U1121" s="1">
        <v>712.3</v>
      </c>
      <c r="V1121" s="1">
        <v>712.3</v>
      </c>
      <c r="W1121" s="1">
        <v>712.3</v>
      </c>
      <c r="X1121" s="1">
        <v>712.3</v>
      </c>
      <c r="Y1121" s="1">
        <v>712.3</v>
      </c>
      <c r="Z1121" s="1">
        <v>712.3</v>
      </c>
    </row>
    <row r="1122" spans="1:26" x14ac:dyDescent="0.3">
      <c r="A1122" t="s">
        <v>62</v>
      </c>
      <c r="B1122" s="1">
        <v>33021</v>
      </c>
      <c r="C1122" s="1" t="str">
        <f>VLOOKUP($B1122,'NIS NAAM GEMEENTE'!$A$2:$B$319, 2, FALSE)</f>
        <v>Poperinge</v>
      </c>
      <c r="D1122" s="1">
        <v>929.66</v>
      </c>
      <c r="E1122" s="1">
        <v>903.9</v>
      </c>
      <c r="F1122" s="1">
        <v>964.69</v>
      </c>
      <c r="G1122" s="1">
        <v>953.47</v>
      </c>
      <c r="H1122" s="1">
        <v>949.39</v>
      </c>
      <c r="I1122" s="1">
        <v>929.63</v>
      </c>
      <c r="J1122" s="1">
        <v>870.76</v>
      </c>
      <c r="K1122" s="1">
        <v>838.79</v>
      </c>
      <c r="L1122" s="1">
        <v>813.56999999999994</v>
      </c>
      <c r="M1122" s="1">
        <v>819.06</v>
      </c>
      <c r="N1122" s="1">
        <v>799.65</v>
      </c>
      <c r="O1122" s="1">
        <v>768.61593333333337</v>
      </c>
      <c r="P1122" s="1">
        <v>774.16951666666671</v>
      </c>
      <c r="Q1122" s="1">
        <v>736.40515000000005</v>
      </c>
      <c r="R1122" s="1">
        <v>724.18726666666669</v>
      </c>
      <c r="S1122" s="1">
        <v>695.30863333333332</v>
      </c>
      <c r="T1122" s="1">
        <v>684.20146666666665</v>
      </c>
      <c r="U1122" s="1">
        <v>675.31573333333336</v>
      </c>
      <c r="V1122" s="1">
        <v>666.43</v>
      </c>
      <c r="W1122" s="1">
        <v>651.99068333333332</v>
      </c>
      <c r="X1122" s="1">
        <v>651.99068333333332</v>
      </c>
      <c r="Y1122" s="1">
        <v>658.65498333333335</v>
      </c>
      <c r="Z1122" s="1">
        <v>664.20856666666668</v>
      </c>
    </row>
    <row r="1123" spans="1:26" x14ac:dyDescent="0.3">
      <c r="A1123" t="s">
        <v>63</v>
      </c>
      <c r="B1123" s="1">
        <v>33021</v>
      </c>
      <c r="C1123" s="1" t="str">
        <f>VLOOKUP($B1123,'NIS NAAM GEMEENTE'!$A$2:$B$319, 2, FALSE)</f>
        <v>Poperinge</v>
      </c>
      <c r="D1123" s="1">
        <v>1309</v>
      </c>
      <c r="E1123" s="1">
        <v>1300</v>
      </c>
      <c r="F1123" s="1">
        <v>1310</v>
      </c>
      <c r="G1123" s="1">
        <v>1275</v>
      </c>
      <c r="H1123" s="1">
        <v>1306</v>
      </c>
      <c r="I1123" s="1">
        <v>1340</v>
      </c>
      <c r="J1123" s="1">
        <v>1355</v>
      </c>
      <c r="K1123" s="1">
        <v>1357</v>
      </c>
      <c r="L1123" s="1">
        <v>1364</v>
      </c>
      <c r="M1123" s="1">
        <v>1342</v>
      </c>
      <c r="N1123" s="1">
        <v>1300</v>
      </c>
      <c r="O1123" s="1">
        <v>1293</v>
      </c>
      <c r="P1123" s="1">
        <v>1251</v>
      </c>
      <c r="Q1123" s="1">
        <v>1225</v>
      </c>
      <c r="R1123" s="1">
        <v>1179</v>
      </c>
      <c r="S1123" s="1">
        <v>1170</v>
      </c>
      <c r="T1123" s="1">
        <v>1154</v>
      </c>
      <c r="U1123" s="1">
        <v>1108</v>
      </c>
      <c r="V1123" s="1">
        <v>1094</v>
      </c>
      <c r="W1123" s="1">
        <v>1071</v>
      </c>
      <c r="X1123" s="1">
        <v>1051</v>
      </c>
      <c r="Y1123" s="1">
        <v>1019</v>
      </c>
      <c r="Z1123">
        <v>1000</v>
      </c>
    </row>
    <row r="1124" spans="1:26" x14ac:dyDescent="0.3">
      <c r="A1124" t="s">
        <v>64</v>
      </c>
      <c r="B1124" s="1">
        <v>33021</v>
      </c>
      <c r="C1124" s="1" t="str">
        <f>VLOOKUP($B1124,'NIS NAAM GEMEENTE'!$A$2:$B$319, 2, FALSE)</f>
        <v>Poperinge</v>
      </c>
      <c r="D1124" s="1">
        <v>2238.66</v>
      </c>
      <c r="E1124" s="1">
        <v>2203.9</v>
      </c>
      <c r="F1124" s="1">
        <v>2274.69</v>
      </c>
      <c r="G1124" s="1">
        <v>2228.4700000000003</v>
      </c>
      <c r="H1124" s="1">
        <v>2255.39</v>
      </c>
      <c r="I1124" s="1">
        <v>2269.63</v>
      </c>
      <c r="J1124" s="1">
        <v>2225.7600000000002</v>
      </c>
      <c r="K1124" s="1">
        <v>2195.79</v>
      </c>
      <c r="L1124" s="1">
        <v>2177.5699999999997</v>
      </c>
      <c r="M1124" s="1">
        <v>2161.06</v>
      </c>
      <c r="N1124" s="1">
        <v>2099.65</v>
      </c>
      <c r="O1124" s="1">
        <v>2061.6159333333335</v>
      </c>
      <c r="P1124" s="1">
        <v>2025.1695166666668</v>
      </c>
      <c r="Q1124" s="1">
        <v>1961.40515</v>
      </c>
      <c r="R1124" s="1">
        <v>1903.1872666666668</v>
      </c>
      <c r="S1124" s="1">
        <v>1865.3086333333333</v>
      </c>
      <c r="T1124" s="1">
        <v>1838.2014666666666</v>
      </c>
      <c r="U1124" s="1">
        <v>1783.3157333333334</v>
      </c>
      <c r="V1124" s="1">
        <v>1760.4299999999998</v>
      </c>
      <c r="W1124" s="1">
        <v>1722.9906833333334</v>
      </c>
      <c r="X1124" s="1">
        <v>1702.9906833333334</v>
      </c>
      <c r="Y1124" s="1">
        <v>1677.6549833333333</v>
      </c>
      <c r="Z1124" s="1">
        <v>1664.2085666666667</v>
      </c>
    </row>
    <row r="1125" spans="1:26" x14ac:dyDescent="0.3">
      <c r="A1125" t="s">
        <v>65</v>
      </c>
      <c r="B1125">
        <v>33021</v>
      </c>
      <c r="C1125" s="1" t="str">
        <f>VLOOKUP($B1125,'NIS NAAM GEMEENTE'!$A$2:$B$319, 2, FALSE)</f>
        <v>Poperinge</v>
      </c>
      <c r="D1125" s="1">
        <v>2947</v>
      </c>
      <c r="E1125" s="1">
        <v>2947</v>
      </c>
      <c r="F1125" s="1">
        <v>2947</v>
      </c>
      <c r="G1125" s="1">
        <v>2947</v>
      </c>
      <c r="H1125" s="1">
        <v>2947</v>
      </c>
      <c r="I1125" s="1">
        <v>2947</v>
      </c>
      <c r="J1125" s="1">
        <v>2947</v>
      </c>
      <c r="K1125" s="1">
        <v>2947</v>
      </c>
      <c r="L1125" s="1">
        <v>2947</v>
      </c>
      <c r="M1125" s="1">
        <v>2947</v>
      </c>
      <c r="N1125" s="1">
        <v>2947</v>
      </c>
      <c r="O1125" s="1">
        <v>2947</v>
      </c>
      <c r="P1125" s="1">
        <v>2947</v>
      </c>
      <c r="Q1125" s="1">
        <v>2947</v>
      </c>
      <c r="R1125" s="1">
        <v>2947</v>
      </c>
      <c r="S1125" s="1">
        <v>2947</v>
      </c>
      <c r="T1125" s="1">
        <v>2947</v>
      </c>
      <c r="U1125" s="1">
        <v>2947</v>
      </c>
      <c r="V1125" s="1">
        <v>2947</v>
      </c>
      <c r="W1125" s="1">
        <v>2947</v>
      </c>
      <c r="X1125" s="1">
        <v>2947</v>
      </c>
      <c r="Y1125" s="1">
        <v>2947</v>
      </c>
      <c r="Z1125" s="1">
        <v>2947</v>
      </c>
    </row>
    <row r="1126" spans="1:26" x14ac:dyDescent="0.3">
      <c r="A1126" t="s">
        <v>66</v>
      </c>
      <c r="B1126">
        <v>33021</v>
      </c>
      <c r="C1126" s="1" t="str">
        <f>VLOOKUP($B1126,'NIS NAAM GEMEENTE'!$A$2:$B$319, 2, FALSE)</f>
        <v>Poperinge</v>
      </c>
      <c r="D1126" s="1">
        <v>2504.9499999999998</v>
      </c>
      <c r="E1126" s="1">
        <v>2504.9499999999998</v>
      </c>
      <c r="F1126" s="1">
        <v>2504.9499999999998</v>
      </c>
      <c r="G1126" s="1">
        <v>2504.9499999999998</v>
      </c>
      <c r="H1126" s="1">
        <v>2504.9499999999998</v>
      </c>
      <c r="I1126" s="1">
        <v>2504.9499999999998</v>
      </c>
      <c r="J1126" s="1">
        <v>2504.9499999999998</v>
      </c>
      <c r="K1126" s="1">
        <v>2504.9499999999998</v>
      </c>
      <c r="L1126" s="1">
        <v>2504.9499999999998</v>
      </c>
      <c r="M1126" s="1">
        <v>2504.9499999999998</v>
      </c>
      <c r="N1126" s="1">
        <v>2504.9499999999998</v>
      </c>
      <c r="O1126" s="1">
        <v>2504.9499999999998</v>
      </c>
      <c r="P1126" s="1">
        <v>2504.9499999999998</v>
      </c>
      <c r="Q1126" s="1">
        <v>2504.9499999999998</v>
      </c>
      <c r="R1126" s="1">
        <v>2504.9499999999998</v>
      </c>
      <c r="S1126" s="1">
        <v>2504.9499999999998</v>
      </c>
      <c r="T1126" s="1">
        <v>2504.9499999999998</v>
      </c>
      <c r="U1126" s="1">
        <v>2504.9499999999998</v>
      </c>
      <c r="V1126" s="1">
        <v>2504.9499999999998</v>
      </c>
      <c r="W1126" s="1">
        <v>2504.9499999999998</v>
      </c>
      <c r="X1126" s="1">
        <v>2504.9499999999998</v>
      </c>
      <c r="Y1126" s="1">
        <v>2504.9499999999998</v>
      </c>
      <c r="Z1126" s="1">
        <v>2504.9499999999998</v>
      </c>
    </row>
    <row r="1127" spans="1:26" x14ac:dyDescent="0.3">
      <c r="A1127" t="s">
        <v>62</v>
      </c>
      <c r="B1127" s="1">
        <v>12029</v>
      </c>
      <c r="C1127" s="1" t="str">
        <f>VLOOKUP($B1127,'NIS NAAM GEMEENTE'!$A$2:$B$319, 2, FALSE)</f>
        <v>Putte</v>
      </c>
      <c r="D1127" s="1">
        <v>719.92</v>
      </c>
      <c r="E1127" s="1">
        <v>728.81</v>
      </c>
      <c r="F1127" s="1">
        <v>738.08</v>
      </c>
      <c r="G1127" s="1">
        <v>725</v>
      </c>
      <c r="H1127" s="1">
        <v>731.92</v>
      </c>
      <c r="I1127" s="1">
        <v>713.19</v>
      </c>
      <c r="J1127" s="1">
        <v>733.87</v>
      </c>
      <c r="K1127" s="1">
        <v>695.35</v>
      </c>
      <c r="L1127" s="1">
        <v>699.97</v>
      </c>
      <c r="M1127" s="1">
        <v>659.02</v>
      </c>
      <c r="N1127" s="1">
        <v>624.04999999999995</v>
      </c>
      <c r="O1127" s="1">
        <v>597.24011173184363</v>
      </c>
      <c r="P1127" s="1">
        <v>595.01988826815636</v>
      </c>
      <c r="Q1127" s="1">
        <v>607.23111731843574</v>
      </c>
      <c r="R1127" s="1">
        <v>589.46932960893855</v>
      </c>
      <c r="S1127" s="1">
        <v>602.79067039106144</v>
      </c>
      <c r="T1127" s="1">
        <v>591.6895530726257</v>
      </c>
      <c r="U1127" s="1">
        <v>597.24011173184363</v>
      </c>
      <c r="V1127" s="1">
        <v>596.13</v>
      </c>
      <c r="W1127" s="1">
        <v>597.24011173184363</v>
      </c>
      <c r="X1127" s="1">
        <v>601.68055865921792</v>
      </c>
      <c r="Y1127" s="1">
        <v>606.12100558659222</v>
      </c>
      <c r="Z1127" s="1">
        <v>598.35022346368714</v>
      </c>
    </row>
    <row r="1128" spans="1:26" x14ac:dyDescent="0.3">
      <c r="A1128" t="s">
        <v>63</v>
      </c>
      <c r="B1128" s="1">
        <v>12029</v>
      </c>
      <c r="C1128" s="1" t="str">
        <f>VLOOKUP($B1128,'NIS NAAM GEMEENTE'!$A$2:$B$319, 2, FALSE)</f>
        <v>Putte</v>
      </c>
      <c r="D1128" s="1">
        <v>880</v>
      </c>
      <c r="E1128" s="1">
        <v>911</v>
      </c>
      <c r="F1128" s="1">
        <v>944</v>
      </c>
      <c r="G1128" s="1">
        <v>991</v>
      </c>
      <c r="H1128" s="1">
        <v>1038</v>
      </c>
      <c r="I1128" s="1">
        <v>1066</v>
      </c>
      <c r="J1128" s="1">
        <v>1065</v>
      </c>
      <c r="K1128" s="1">
        <v>1087</v>
      </c>
      <c r="L1128" s="1">
        <v>1098</v>
      </c>
      <c r="M1128" s="1">
        <v>1085</v>
      </c>
      <c r="N1128" s="1">
        <v>1090</v>
      </c>
      <c r="O1128" s="1">
        <v>1087</v>
      </c>
      <c r="P1128" s="1">
        <v>1066</v>
      </c>
      <c r="Q1128" s="1">
        <v>1021</v>
      </c>
      <c r="R1128" s="1">
        <v>1019</v>
      </c>
      <c r="S1128" s="1">
        <v>1002</v>
      </c>
      <c r="T1128" s="1">
        <v>972</v>
      </c>
      <c r="U1128" s="1">
        <v>942</v>
      </c>
      <c r="V1128" s="1">
        <v>945</v>
      </c>
      <c r="W1128" s="1">
        <v>959</v>
      </c>
      <c r="X1128" s="1">
        <v>942</v>
      </c>
      <c r="Y1128" s="1">
        <v>944</v>
      </c>
      <c r="Z1128">
        <v>942</v>
      </c>
    </row>
    <row r="1129" spans="1:26" x14ac:dyDescent="0.3">
      <c r="A1129" t="s">
        <v>64</v>
      </c>
      <c r="B1129" s="1">
        <v>12029</v>
      </c>
      <c r="C1129" s="1" t="str">
        <f>VLOOKUP($B1129,'NIS NAAM GEMEENTE'!$A$2:$B$319, 2, FALSE)</f>
        <v>Putte</v>
      </c>
      <c r="D1129" s="1">
        <v>1599.92</v>
      </c>
      <c r="E1129" s="1">
        <v>1639.81</v>
      </c>
      <c r="F1129" s="1">
        <v>1682.08</v>
      </c>
      <c r="G1129" s="1">
        <v>1716</v>
      </c>
      <c r="H1129" s="1">
        <v>1769.92</v>
      </c>
      <c r="I1129" s="1">
        <v>1779.19</v>
      </c>
      <c r="J1129" s="1">
        <v>1798.87</v>
      </c>
      <c r="K1129" s="1">
        <v>1782.35</v>
      </c>
      <c r="L1129" s="1">
        <v>1797.97</v>
      </c>
      <c r="M1129" s="1">
        <v>1744.02</v>
      </c>
      <c r="N1129" s="1">
        <v>1714.05</v>
      </c>
      <c r="O1129" s="1">
        <v>1684.2401117318436</v>
      </c>
      <c r="P1129" s="1">
        <v>1661.0198882681564</v>
      </c>
      <c r="Q1129" s="1">
        <v>1628.2311173184357</v>
      </c>
      <c r="R1129" s="1">
        <v>1608.4693296089386</v>
      </c>
      <c r="S1129" s="1">
        <v>1604.7906703910614</v>
      </c>
      <c r="T1129" s="1">
        <v>1563.6895530726256</v>
      </c>
      <c r="U1129" s="1">
        <v>1539.2401117318436</v>
      </c>
      <c r="V1129" s="1">
        <v>1541.13</v>
      </c>
      <c r="W1129" s="1">
        <v>1556.2401117318436</v>
      </c>
      <c r="X1129" s="1">
        <v>1543.6805586592179</v>
      </c>
      <c r="Y1129" s="1">
        <v>1550.1210055865922</v>
      </c>
      <c r="Z1129" s="1">
        <v>1540.3502234636871</v>
      </c>
    </row>
    <row r="1130" spans="1:26" x14ac:dyDescent="0.3">
      <c r="A1130" t="s">
        <v>65</v>
      </c>
      <c r="B1130">
        <v>12029</v>
      </c>
      <c r="C1130" s="1" t="str">
        <f>VLOOKUP($B1130,'NIS NAAM GEMEENTE'!$A$2:$B$319, 2, FALSE)</f>
        <v>Putte</v>
      </c>
      <c r="D1130" s="1">
        <v>2285</v>
      </c>
      <c r="E1130" s="1">
        <v>2285</v>
      </c>
      <c r="F1130" s="1">
        <v>2285</v>
      </c>
      <c r="G1130" s="1">
        <v>2285</v>
      </c>
      <c r="H1130" s="1">
        <v>2285</v>
      </c>
      <c r="I1130" s="1">
        <v>2285</v>
      </c>
      <c r="J1130" s="1">
        <v>2285</v>
      </c>
      <c r="K1130" s="1">
        <v>2285</v>
      </c>
      <c r="L1130" s="1">
        <v>2285</v>
      </c>
      <c r="M1130" s="1">
        <v>2285</v>
      </c>
      <c r="N1130" s="1">
        <v>2285</v>
      </c>
      <c r="O1130" s="1">
        <v>2285</v>
      </c>
      <c r="P1130" s="1">
        <v>2285</v>
      </c>
      <c r="Q1130" s="1">
        <v>2285</v>
      </c>
      <c r="R1130" s="1">
        <v>2285</v>
      </c>
      <c r="S1130" s="1">
        <v>2285</v>
      </c>
      <c r="T1130" s="1">
        <v>2285</v>
      </c>
      <c r="U1130" s="1">
        <v>2285</v>
      </c>
      <c r="V1130" s="1">
        <v>2285</v>
      </c>
      <c r="W1130" s="1">
        <v>2285</v>
      </c>
      <c r="X1130" s="1">
        <v>2285</v>
      </c>
      <c r="Y1130" s="1">
        <v>2285</v>
      </c>
      <c r="Z1130" s="1">
        <v>2285</v>
      </c>
    </row>
    <row r="1131" spans="1:26" x14ac:dyDescent="0.3">
      <c r="A1131" t="s">
        <v>66</v>
      </c>
      <c r="B1131">
        <v>12029</v>
      </c>
      <c r="C1131" s="1" t="str">
        <f>VLOOKUP($B1131,'NIS NAAM GEMEENTE'!$A$2:$B$319, 2, FALSE)</f>
        <v>Putte</v>
      </c>
      <c r="D1131" s="1">
        <v>1942.25</v>
      </c>
      <c r="E1131" s="1">
        <v>1942.25</v>
      </c>
      <c r="F1131" s="1">
        <v>1942.25</v>
      </c>
      <c r="G1131" s="1">
        <v>1942.25</v>
      </c>
      <c r="H1131" s="1">
        <v>1942.25</v>
      </c>
      <c r="I1131" s="1">
        <v>1942.25</v>
      </c>
      <c r="J1131" s="1">
        <v>1942.25</v>
      </c>
      <c r="K1131" s="1">
        <v>1942.25</v>
      </c>
      <c r="L1131" s="1">
        <v>1942.25</v>
      </c>
      <c r="M1131" s="1">
        <v>1942.25</v>
      </c>
      <c r="N1131" s="1">
        <v>1942.25</v>
      </c>
      <c r="O1131" s="1">
        <v>1942.25</v>
      </c>
      <c r="P1131" s="1">
        <v>1942.25</v>
      </c>
      <c r="Q1131" s="1">
        <v>1942.25</v>
      </c>
      <c r="R1131" s="1">
        <v>1942.25</v>
      </c>
      <c r="S1131" s="1">
        <v>1942.25</v>
      </c>
      <c r="T1131" s="1">
        <v>1942.25</v>
      </c>
      <c r="U1131" s="1">
        <v>1942.25</v>
      </c>
      <c r="V1131" s="1">
        <v>1942.25</v>
      </c>
      <c r="W1131" s="1">
        <v>1942.25</v>
      </c>
      <c r="X1131" s="1">
        <v>1942.25</v>
      </c>
      <c r="Y1131" s="1">
        <v>1942.25</v>
      </c>
      <c r="Z1131" s="1">
        <v>1942.25</v>
      </c>
    </row>
    <row r="1132" spans="1:26" x14ac:dyDescent="0.3">
      <c r="A1132" t="s">
        <v>62</v>
      </c>
      <c r="B1132" s="1">
        <v>12041</v>
      </c>
      <c r="C1132" s="1" t="str">
        <f>VLOOKUP($B1132,'NIS NAAM GEMEENTE'!$A$2:$B$319, 2, FALSE)</f>
        <v>Puurs-Sint-Amands</v>
      </c>
      <c r="D1132" s="1">
        <v>1126.2</v>
      </c>
      <c r="E1132" s="1">
        <v>1088.96</v>
      </c>
      <c r="F1132" s="1">
        <v>1117.18</v>
      </c>
      <c r="G1132" s="1">
        <v>1122.1500000000001</v>
      </c>
      <c r="H1132" s="1">
        <v>1205.45</v>
      </c>
      <c r="I1132" s="1">
        <v>1199.99</v>
      </c>
      <c r="J1132" s="1">
        <v>1149.6099999999999</v>
      </c>
      <c r="K1132" s="1">
        <v>1136.96</v>
      </c>
      <c r="L1132" s="1">
        <v>1112.1500000000001</v>
      </c>
      <c r="M1132" s="1">
        <v>1144.56</v>
      </c>
      <c r="N1132" s="1">
        <v>1114.31</v>
      </c>
      <c r="O1132" s="1">
        <v>1076.0990070093458</v>
      </c>
      <c r="P1132" s="1">
        <v>1058.2569509345794</v>
      </c>
      <c r="Q1132" s="1">
        <v>1018.1123247663552</v>
      </c>
      <c r="R1132" s="1">
        <v>1005.8459112149533</v>
      </c>
      <c r="S1132" s="1">
        <v>990.23411214953273</v>
      </c>
      <c r="T1132" s="1">
        <v>976.85257009345798</v>
      </c>
      <c r="U1132" s="1">
        <v>966.81641355140187</v>
      </c>
      <c r="V1132" s="1">
        <v>954.55</v>
      </c>
      <c r="W1132" s="1">
        <v>963.47102803738312</v>
      </c>
      <c r="X1132" s="1">
        <v>966.81641355140187</v>
      </c>
      <c r="Y1132" s="1">
        <v>989.11898364485978</v>
      </c>
      <c r="Z1132" s="1">
        <v>1003.6156542056075</v>
      </c>
    </row>
    <row r="1133" spans="1:26" x14ac:dyDescent="0.3">
      <c r="A1133" t="s">
        <v>63</v>
      </c>
      <c r="B1133" s="1">
        <v>12041</v>
      </c>
      <c r="C1133" s="1" t="str">
        <f>VLOOKUP($B1133,'NIS NAAM GEMEENTE'!$A$2:$B$319, 2, FALSE)</f>
        <v>Puurs-Sint-Amands</v>
      </c>
      <c r="D1133" s="1">
        <v>1586</v>
      </c>
      <c r="E1133" s="1">
        <v>1612</v>
      </c>
      <c r="F1133" s="1">
        <v>1653</v>
      </c>
      <c r="G1133" s="1">
        <v>1686</v>
      </c>
      <c r="H1133" s="1">
        <v>1672</v>
      </c>
      <c r="I1133" s="1">
        <v>1699</v>
      </c>
      <c r="J1133" s="1">
        <v>1737</v>
      </c>
      <c r="K1133" s="1">
        <v>1731</v>
      </c>
      <c r="L1133" s="1">
        <v>1768</v>
      </c>
      <c r="M1133" s="1">
        <v>1751</v>
      </c>
      <c r="N1133" s="1">
        <v>1786</v>
      </c>
      <c r="O1133" s="1">
        <v>1786</v>
      </c>
      <c r="P1133" s="1">
        <v>1760</v>
      </c>
      <c r="Q1133" s="1">
        <v>1748</v>
      </c>
      <c r="R1133" s="1">
        <v>1699</v>
      </c>
      <c r="S1133" s="1">
        <v>1671</v>
      </c>
      <c r="T1133" s="1">
        <v>1660</v>
      </c>
      <c r="U1133" s="1">
        <v>1617</v>
      </c>
      <c r="V1133" s="1">
        <v>1590</v>
      </c>
      <c r="W1133" s="1">
        <v>1551</v>
      </c>
      <c r="X1133" s="1">
        <v>1534</v>
      </c>
      <c r="Y1133" s="1">
        <v>1514</v>
      </c>
      <c r="Z1133">
        <v>1502</v>
      </c>
    </row>
    <row r="1134" spans="1:26" x14ac:dyDescent="0.3">
      <c r="A1134" t="s">
        <v>64</v>
      </c>
      <c r="B1134" s="1">
        <v>12041</v>
      </c>
      <c r="C1134" s="1" t="str">
        <f>VLOOKUP($B1134,'NIS NAAM GEMEENTE'!$A$2:$B$319, 2, FALSE)</f>
        <v>Puurs-Sint-Amands</v>
      </c>
      <c r="D1134" s="1">
        <v>2712.2</v>
      </c>
      <c r="E1134" s="1">
        <v>2700.96</v>
      </c>
      <c r="F1134" s="1">
        <v>2770.1800000000003</v>
      </c>
      <c r="G1134" s="1">
        <v>2808.15</v>
      </c>
      <c r="H1134" s="1">
        <v>2877.45</v>
      </c>
      <c r="I1134" s="1">
        <v>2898.99</v>
      </c>
      <c r="J1134" s="1">
        <v>2886.6099999999997</v>
      </c>
      <c r="K1134" s="1">
        <v>2867.96</v>
      </c>
      <c r="L1134" s="1">
        <v>2880.15</v>
      </c>
      <c r="M1134" s="1">
        <v>2895.56</v>
      </c>
      <c r="N1134" s="1">
        <v>2900.31</v>
      </c>
      <c r="O1134" s="1">
        <v>2862.0990070093458</v>
      </c>
      <c r="P1134" s="1">
        <v>2818.2569509345794</v>
      </c>
      <c r="Q1134" s="1">
        <v>2766.1123247663554</v>
      </c>
      <c r="R1134" s="1">
        <v>2704.845911214953</v>
      </c>
      <c r="S1134" s="1">
        <v>2661.2341121495328</v>
      </c>
      <c r="T1134" s="1">
        <v>2636.8525700934579</v>
      </c>
      <c r="U1134" s="1">
        <v>2583.8164135514016</v>
      </c>
      <c r="V1134" s="1">
        <v>2544.5500000000002</v>
      </c>
      <c r="W1134" s="1">
        <v>2514.4710280373829</v>
      </c>
      <c r="X1134" s="1">
        <v>2500.8164135514016</v>
      </c>
      <c r="Y1134" s="1">
        <v>2503.1189836448598</v>
      </c>
      <c r="Z1134" s="1">
        <v>2505.6156542056074</v>
      </c>
    </row>
    <row r="1135" spans="1:26" x14ac:dyDescent="0.3">
      <c r="A1135" t="s">
        <v>65</v>
      </c>
      <c r="B1135">
        <v>12041</v>
      </c>
      <c r="C1135" s="1" t="str">
        <f>VLOOKUP($B1135,'NIS NAAM GEMEENTE'!$A$2:$B$319, 2, FALSE)</f>
        <v>Puurs-Sint-Amands</v>
      </c>
      <c r="D1135" s="1">
        <v>3764</v>
      </c>
      <c r="E1135" s="1">
        <v>3764</v>
      </c>
      <c r="F1135" s="1">
        <v>3764</v>
      </c>
      <c r="G1135" s="1">
        <v>3764</v>
      </c>
      <c r="H1135" s="1">
        <v>3764</v>
      </c>
      <c r="I1135" s="1">
        <v>3764</v>
      </c>
      <c r="J1135" s="1">
        <v>3764</v>
      </c>
      <c r="K1135" s="1">
        <v>3764</v>
      </c>
      <c r="L1135" s="1">
        <v>3764</v>
      </c>
      <c r="M1135" s="1">
        <v>3764</v>
      </c>
      <c r="N1135" s="1">
        <v>3764</v>
      </c>
      <c r="O1135" s="1">
        <v>3764</v>
      </c>
      <c r="P1135" s="1">
        <v>3764</v>
      </c>
      <c r="Q1135" s="1">
        <v>3764</v>
      </c>
      <c r="R1135" s="1">
        <v>3764</v>
      </c>
      <c r="S1135" s="1">
        <v>3764</v>
      </c>
      <c r="T1135" s="1">
        <v>3764</v>
      </c>
      <c r="U1135" s="1">
        <v>3764</v>
      </c>
      <c r="V1135" s="1">
        <v>3764</v>
      </c>
      <c r="W1135" s="1">
        <v>3764</v>
      </c>
      <c r="X1135" s="1">
        <v>3764</v>
      </c>
      <c r="Y1135" s="1">
        <v>3764</v>
      </c>
      <c r="Z1135" s="1">
        <v>3764</v>
      </c>
    </row>
    <row r="1136" spans="1:26" x14ac:dyDescent="0.3">
      <c r="A1136" t="s">
        <v>66</v>
      </c>
      <c r="B1136">
        <v>12041</v>
      </c>
      <c r="C1136" s="1" t="str">
        <f>VLOOKUP($B1136,'NIS NAAM GEMEENTE'!$A$2:$B$319, 2, FALSE)</f>
        <v>Puurs-Sint-Amands</v>
      </c>
      <c r="D1136" s="1">
        <v>3199.3999999999996</v>
      </c>
      <c r="E1136" s="1">
        <v>3199.3999999999996</v>
      </c>
      <c r="F1136" s="1">
        <v>3199.3999999999996</v>
      </c>
      <c r="G1136" s="1">
        <v>3199.3999999999996</v>
      </c>
      <c r="H1136" s="1">
        <v>3199.3999999999996</v>
      </c>
      <c r="I1136" s="1">
        <v>3199.3999999999996</v>
      </c>
      <c r="J1136" s="1">
        <v>3199.3999999999996</v>
      </c>
      <c r="K1136" s="1">
        <v>3199.3999999999996</v>
      </c>
      <c r="L1136" s="1">
        <v>3199.3999999999996</v>
      </c>
      <c r="M1136" s="1">
        <v>3199.3999999999996</v>
      </c>
      <c r="N1136" s="1">
        <v>3199.3999999999996</v>
      </c>
      <c r="O1136" s="1">
        <v>3199.3999999999996</v>
      </c>
      <c r="P1136" s="1">
        <v>3199.3999999999996</v>
      </c>
      <c r="Q1136" s="1">
        <v>3199.3999999999996</v>
      </c>
      <c r="R1136" s="1">
        <v>3199.3999999999996</v>
      </c>
      <c r="S1136" s="1">
        <v>3199.3999999999996</v>
      </c>
      <c r="T1136" s="1">
        <v>3199.3999999999996</v>
      </c>
      <c r="U1136" s="1">
        <v>3199.3999999999996</v>
      </c>
      <c r="V1136" s="1">
        <v>3199.3999999999996</v>
      </c>
      <c r="W1136" s="1">
        <v>3199.3999999999996</v>
      </c>
      <c r="X1136" s="1">
        <v>3199.3999999999996</v>
      </c>
      <c r="Y1136" s="1">
        <v>3199.3999999999996</v>
      </c>
      <c r="Z1136" s="1">
        <v>3199.3999999999996</v>
      </c>
    </row>
    <row r="1137" spans="1:26" x14ac:dyDescent="0.3">
      <c r="A1137" t="s">
        <v>62</v>
      </c>
      <c r="B1137" s="1">
        <v>11035</v>
      </c>
      <c r="C1137" s="1" t="str">
        <f>VLOOKUP($B1137,'NIS NAAM GEMEENTE'!$A$2:$B$319, 2, FALSE)</f>
        <v>Ranst</v>
      </c>
      <c r="D1137" s="1">
        <v>645.89</v>
      </c>
      <c r="E1137" s="1">
        <v>683.56999999999994</v>
      </c>
      <c r="F1137" s="1">
        <v>669.21</v>
      </c>
      <c r="G1137" s="1">
        <v>660.32</v>
      </c>
      <c r="H1137" s="1">
        <v>675</v>
      </c>
      <c r="I1137" s="1">
        <v>683</v>
      </c>
      <c r="J1137" s="1">
        <v>681</v>
      </c>
      <c r="K1137" s="1">
        <v>686.76</v>
      </c>
      <c r="L1137" s="1">
        <v>672.05</v>
      </c>
      <c r="M1137" s="1">
        <v>746.33</v>
      </c>
      <c r="N1137" s="1">
        <v>718.05</v>
      </c>
      <c r="O1137" s="1">
        <v>704.20726785714282</v>
      </c>
      <c r="P1137" s="1">
        <v>694.16310714285714</v>
      </c>
      <c r="Q1137" s="1">
        <v>657.33451785714283</v>
      </c>
      <c r="R1137" s="1">
        <v>649.5223928571429</v>
      </c>
      <c r="S1137" s="1">
        <v>631.66610714285719</v>
      </c>
      <c r="T1137" s="1">
        <v>617.15787499999999</v>
      </c>
      <c r="U1137" s="1">
        <v>618.27389285714287</v>
      </c>
      <c r="V1137" s="1">
        <v>624.97</v>
      </c>
      <c r="W1137" s="1">
        <v>633.89814285714283</v>
      </c>
      <c r="X1137" s="1">
        <v>638.36221428571434</v>
      </c>
      <c r="Y1137" s="1">
        <v>641.71026785714287</v>
      </c>
      <c r="Z1137" s="1">
        <v>641.71026785714287</v>
      </c>
    </row>
    <row r="1138" spans="1:26" x14ac:dyDescent="0.3">
      <c r="A1138" t="s">
        <v>63</v>
      </c>
      <c r="B1138" s="1">
        <v>11035</v>
      </c>
      <c r="C1138" s="1" t="str">
        <f>VLOOKUP($B1138,'NIS NAAM GEMEENTE'!$A$2:$B$319, 2, FALSE)</f>
        <v>Ranst</v>
      </c>
      <c r="D1138" s="1">
        <v>967</v>
      </c>
      <c r="E1138" s="1">
        <v>973</v>
      </c>
      <c r="F1138" s="1">
        <v>980</v>
      </c>
      <c r="G1138" s="1">
        <v>959</v>
      </c>
      <c r="H1138" s="1">
        <v>953</v>
      </c>
      <c r="I1138" s="1">
        <v>990</v>
      </c>
      <c r="J1138" s="1">
        <v>998</v>
      </c>
      <c r="K1138" s="1">
        <v>1014</v>
      </c>
      <c r="L1138" s="1">
        <v>1033</v>
      </c>
      <c r="M1138" s="1">
        <v>1041</v>
      </c>
      <c r="N1138" s="1">
        <v>1045</v>
      </c>
      <c r="O1138" s="1">
        <v>1054</v>
      </c>
      <c r="P1138" s="1">
        <v>1079</v>
      </c>
      <c r="Q1138" s="1">
        <v>1106</v>
      </c>
      <c r="R1138" s="1">
        <v>1092</v>
      </c>
      <c r="S1138" s="1">
        <v>1099</v>
      </c>
      <c r="T1138" s="1">
        <v>1105</v>
      </c>
      <c r="U1138" s="1">
        <v>1071</v>
      </c>
      <c r="V1138" s="1">
        <v>1049</v>
      </c>
      <c r="W1138" s="1">
        <v>1019</v>
      </c>
      <c r="X1138" s="1">
        <v>1016</v>
      </c>
      <c r="Y1138" s="1">
        <v>1002</v>
      </c>
      <c r="Z1138">
        <v>993</v>
      </c>
    </row>
    <row r="1139" spans="1:26" x14ac:dyDescent="0.3">
      <c r="A1139" t="s">
        <v>64</v>
      </c>
      <c r="B1139" s="1">
        <v>11035</v>
      </c>
      <c r="C1139" s="1" t="str">
        <f>VLOOKUP($B1139,'NIS NAAM GEMEENTE'!$A$2:$B$319, 2, FALSE)</f>
        <v>Ranst</v>
      </c>
      <c r="D1139" s="1">
        <v>1612.8899999999999</v>
      </c>
      <c r="E1139" s="1">
        <v>1656.57</v>
      </c>
      <c r="F1139" s="1">
        <v>1649.21</v>
      </c>
      <c r="G1139" s="1">
        <v>1619.3200000000002</v>
      </c>
      <c r="H1139" s="1">
        <v>1628</v>
      </c>
      <c r="I1139" s="1">
        <v>1673</v>
      </c>
      <c r="J1139" s="1">
        <v>1679</v>
      </c>
      <c r="K1139" s="1">
        <v>1700.76</v>
      </c>
      <c r="L1139" s="1">
        <v>1705.05</v>
      </c>
      <c r="M1139" s="1">
        <v>1787.33</v>
      </c>
      <c r="N1139" s="1">
        <v>1763.05</v>
      </c>
      <c r="O1139" s="1">
        <v>1758.2072678571428</v>
      </c>
      <c r="P1139" s="1">
        <v>1773.1631071428571</v>
      </c>
      <c r="Q1139" s="1">
        <v>1763.3345178571428</v>
      </c>
      <c r="R1139" s="1">
        <v>1741.5223928571429</v>
      </c>
      <c r="S1139" s="1">
        <v>1730.6661071428571</v>
      </c>
      <c r="T1139" s="1">
        <v>1722.1578749999999</v>
      </c>
      <c r="U1139" s="1">
        <v>1689.273892857143</v>
      </c>
      <c r="V1139" s="1">
        <v>1673.97</v>
      </c>
      <c r="W1139" s="1">
        <v>1652.8981428571428</v>
      </c>
      <c r="X1139" s="1">
        <v>1654.3622142857143</v>
      </c>
      <c r="Y1139" s="1">
        <v>1643.7102678571428</v>
      </c>
      <c r="Z1139" s="1">
        <v>1634.7102678571428</v>
      </c>
    </row>
    <row r="1140" spans="1:26" x14ac:dyDescent="0.3">
      <c r="A1140" t="s">
        <v>65</v>
      </c>
      <c r="B1140">
        <v>11035</v>
      </c>
      <c r="C1140" s="1" t="str">
        <f>VLOOKUP($B1140,'NIS NAAM GEMEENTE'!$A$2:$B$319, 2, FALSE)</f>
        <v>Ranst</v>
      </c>
      <c r="D1140" s="1">
        <v>2241</v>
      </c>
      <c r="E1140" s="1">
        <v>2241</v>
      </c>
      <c r="F1140" s="1">
        <v>2241</v>
      </c>
      <c r="G1140" s="1">
        <v>2241</v>
      </c>
      <c r="H1140" s="1">
        <v>2241</v>
      </c>
      <c r="I1140" s="1">
        <v>2241</v>
      </c>
      <c r="J1140" s="1">
        <v>2241</v>
      </c>
      <c r="K1140" s="1">
        <v>2241</v>
      </c>
      <c r="L1140" s="1">
        <v>2241</v>
      </c>
      <c r="M1140" s="1">
        <v>2241</v>
      </c>
      <c r="N1140" s="1">
        <v>2241</v>
      </c>
      <c r="O1140" s="1">
        <v>2241</v>
      </c>
      <c r="P1140" s="1">
        <v>2241</v>
      </c>
      <c r="Q1140" s="1">
        <v>2241</v>
      </c>
      <c r="R1140" s="1">
        <v>2241</v>
      </c>
      <c r="S1140" s="1">
        <v>2241</v>
      </c>
      <c r="T1140" s="1">
        <v>2241</v>
      </c>
      <c r="U1140" s="1">
        <v>2241</v>
      </c>
      <c r="V1140" s="1">
        <v>2241</v>
      </c>
      <c r="W1140" s="1">
        <v>2241</v>
      </c>
      <c r="X1140" s="1">
        <v>2241</v>
      </c>
      <c r="Y1140" s="1">
        <v>2241</v>
      </c>
      <c r="Z1140" s="1">
        <v>2241</v>
      </c>
    </row>
    <row r="1141" spans="1:26" x14ac:dyDescent="0.3">
      <c r="A1141" t="s">
        <v>66</v>
      </c>
      <c r="B1141">
        <v>11035</v>
      </c>
      <c r="C1141" s="1" t="str">
        <f>VLOOKUP($B1141,'NIS NAAM GEMEENTE'!$A$2:$B$319, 2, FALSE)</f>
        <v>Ranst</v>
      </c>
      <c r="D1141" s="1">
        <v>1904.85</v>
      </c>
      <c r="E1141" s="1">
        <v>1904.85</v>
      </c>
      <c r="F1141" s="1">
        <v>1904.85</v>
      </c>
      <c r="G1141" s="1">
        <v>1904.85</v>
      </c>
      <c r="H1141" s="1">
        <v>1904.85</v>
      </c>
      <c r="I1141" s="1">
        <v>1904.85</v>
      </c>
      <c r="J1141" s="1">
        <v>1904.85</v>
      </c>
      <c r="K1141" s="1">
        <v>1904.85</v>
      </c>
      <c r="L1141" s="1">
        <v>1904.85</v>
      </c>
      <c r="M1141" s="1">
        <v>1904.85</v>
      </c>
      <c r="N1141" s="1">
        <v>1904.85</v>
      </c>
      <c r="O1141" s="1">
        <v>1904.85</v>
      </c>
      <c r="P1141" s="1">
        <v>1904.85</v>
      </c>
      <c r="Q1141" s="1">
        <v>1904.85</v>
      </c>
      <c r="R1141" s="1">
        <v>1904.85</v>
      </c>
      <c r="S1141" s="1">
        <v>1904.85</v>
      </c>
      <c r="T1141" s="1">
        <v>1904.85</v>
      </c>
      <c r="U1141" s="1">
        <v>1904.85</v>
      </c>
      <c r="V1141" s="1">
        <v>1904.85</v>
      </c>
      <c r="W1141" s="1">
        <v>1904.85</v>
      </c>
      <c r="X1141" s="1">
        <v>1904.85</v>
      </c>
      <c r="Y1141" s="1">
        <v>1904.85</v>
      </c>
      <c r="Z1141" s="1">
        <v>1904.85</v>
      </c>
    </row>
    <row r="1142" spans="1:26" x14ac:dyDescent="0.3">
      <c r="A1142" t="s">
        <v>62</v>
      </c>
      <c r="B1142" s="1">
        <v>13035</v>
      </c>
      <c r="C1142" s="1" t="str">
        <f>VLOOKUP($B1142,'NIS NAAM GEMEENTE'!$A$2:$B$319, 2, FALSE)</f>
        <v>Ravels</v>
      </c>
      <c r="D1142" s="1">
        <v>539.1</v>
      </c>
      <c r="E1142" s="1">
        <v>591.78</v>
      </c>
      <c r="F1142" s="1">
        <v>624.24</v>
      </c>
      <c r="G1142" s="1">
        <v>591.94000000000005</v>
      </c>
      <c r="H1142" s="1">
        <v>617.73</v>
      </c>
      <c r="I1142" s="1">
        <v>645.27</v>
      </c>
      <c r="J1142" s="1">
        <v>652.32000000000005</v>
      </c>
      <c r="K1142" s="1">
        <v>647.32000000000005</v>
      </c>
      <c r="L1142" s="1">
        <v>640.51</v>
      </c>
      <c r="M1142" s="1">
        <v>629.80999999999995</v>
      </c>
      <c r="N1142" s="1">
        <v>642.66999999999996</v>
      </c>
      <c r="O1142" s="1">
        <v>659.07036269430057</v>
      </c>
      <c r="P1142" s="1">
        <v>692.13409326424869</v>
      </c>
      <c r="Q1142" s="1">
        <v>673.39797927461143</v>
      </c>
      <c r="R1142" s="1">
        <v>672.29585492227977</v>
      </c>
      <c r="S1142" s="1">
        <v>652.45761658031086</v>
      </c>
      <c r="T1142" s="1">
        <v>621.59813471502594</v>
      </c>
      <c r="U1142" s="1">
        <v>627.10875647668399</v>
      </c>
      <c r="V1142" s="1">
        <v>638.13</v>
      </c>
      <c r="W1142" s="1">
        <v>637.02787564766845</v>
      </c>
      <c r="X1142" s="1">
        <v>643.64062176165805</v>
      </c>
      <c r="Y1142" s="1">
        <v>648.04911917098445</v>
      </c>
      <c r="Z1142" s="1">
        <v>656.86611398963726</v>
      </c>
    </row>
    <row r="1143" spans="1:26" x14ac:dyDescent="0.3">
      <c r="A1143" t="s">
        <v>63</v>
      </c>
      <c r="B1143" s="1">
        <v>13035</v>
      </c>
      <c r="C1143" s="1" t="str">
        <f>VLOOKUP($B1143,'NIS NAAM GEMEENTE'!$A$2:$B$319, 2, FALSE)</f>
        <v>Ravels</v>
      </c>
      <c r="D1143" s="1">
        <v>936</v>
      </c>
      <c r="E1143" s="1">
        <v>900</v>
      </c>
      <c r="F1143" s="1">
        <v>876</v>
      </c>
      <c r="G1143" s="1">
        <v>852</v>
      </c>
      <c r="H1143" s="1">
        <v>828</v>
      </c>
      <c r="I1143" s="1">
        <v>817</v>
      </c>
      <c r="J1143" s="1">
        <v>899</v>
      </c>
      <c r="K1143" s="1">
        <v>874</v>
      </c>
      <c r="L1143" s="1">
        <v>877</v>
      </c>
      <c r="M1143" s="1">
        <v>919</v>
      </c>
      <c r="N1143" s="1">
        <v>920</v>
      </c>
      <c r="O1143" s="1">
        <v>942</v>
      </c>
      <c r="P1143" s="1">
        <v>939</v>
      </c>
      <c r="Q1143" s="1">
        <v>1002</v>
      </c>
      <c r="R1143" s="1">
        <v>994</v>
      </c>
      <c r="S1143" s="1">
        <v>1013</v>
      </c>
      <c r="T1143" s="1">
        <v>1055</v>
      </c>
      <c r="U1143" s="1">
        <v>1054</v>
      </c>
      <c r="V1143" s="1">
        <v>1053</v>
      </c>
      <c r="W1143" s="1">
        <v>1033</v>
      </c>
      <c r="X1143" s="1">
        <v>1032</v>
      </c>
      <c r="Y1143" s="1">
        <v>1023</v>
      </c>
      <c r="Z1143">
        <v>1003</v>
      </c>
    </row>
    <row r="1144" spans="1:26" x14ac:dyDescent="0.3">
      <c r="A1144" t="s">
        <v>64</v>
      </c>
      <c r="B1144" s="1">
        <v>13035</v>
      </c>
      <c r="C1144" s="1" t="str">
        <f>VLOOKUP($B1144,'NIS NAAM GEMEENTE'!$A$2:$B$319, 2, FALSE)</f>
        <v>Ravels</v>
      </c>
      <c r="D1144" s="1">
        <v>1475.1</v>
      </c>
      <c r="E1144" s="1">
        <v>1491.78</v>
      </c>
      <c r="F1144" s="1">
        <v>1500.24</v>
      </c>
      <c r="G1144" s="1">
        <v>1443.94</v>
      </c>
      <c r="H1144" s="1">
        <v>1445.73</v>
      </c>
      <c r="I1144" s="1">
        <v>1462.27</v>
      </c>
      <c r="J1144" s="1">
        <v>1551.3200000000002</v>
      </c>
      <c r="K1144" s="1">
        <v>1521.3200000000002</v>
      </c>
      <c r="L1144" s="1">
        <v>1517.51</v>
      </c>
      <c r="M1144" s="1">
        <v>1548.81</v>
      </c>
      <c r="N1144" s="1">
        <v>1562.67</v>
      </c>
      <c r="O1144" s="1">
        <v>1601.0703626943005</v>
      </c>
      <c r="P1144" s="1">
        <v>1631.1340932642488</v>
      </c>
      <c r="Q1144" s="1">
        <v>1675.3979792746113</v>
      </c>
      <c r="R1144" s="1">
        <v>1666.2958549222799</v>
      </c>
      <c r="S1144" s="1">
        <v>1665.457616580311</v>
      </c>
      <c r="T1144" s="1">
        <v>1676.5981347150259</v>
      </c>
      <c r="U1144" s="1">
        <v>1681.108756476684</v>
      </c>
      <c r="V1144" s="1">
        <v>1691.13</v>
      </c>
      <c r="W1144" s="1">
        <v>1670.0278756476685</v>
      </c>
      <c r="X1144" s="1">
        <v>1675.6406217616582</v>
      </c>
      <c r="Y1144" s="1">
        <v>1671.0491191709843</v>
      </c>
      <c r="Z1144" s="1">
        <v>1659.8661139896371</v>
      </c>
    </row>
    <row r="1145" spans="1:26" x14ac:dyDescent="0.3">
      <c r="A1145" t="s">
        <v>65</v>
      </c>
      <c r="B1145">
        <v>13035</v>
      </c>
      <c r="C1145" s="1" t="str">
        <f>VLOOKUP($B1145,'NIS NAAM GEMEENTE'!$A$2:$B$319, 2, FALSE)</f>
        <v>Ravels</v>
      </c>
      <c r="D1145" s="1">
        <v>2017.1</v>
      </c>
      <c r="E1145" s="1">
        <v>2017.1</v>
      </c>
      <c r="F1145" s="1">
        <v>2017.1</v>
      </c>
      <c r="G1145" s="1">
        <v>2017.1</v>
      </c>
      <c r="H1145" s="1">
        <v>2017.1</v>
      </c>
      <c r="I1145" s="1">
        <v>2017.1</v>
      </c>
      <c r="J1145" s="1">
        <v>2017.1</v>
      </c>
      <c r="K1145" s="1">
        <v>2017.1</v>
      </c>
      <c r="L1145" s="1">
        <v>2017.1</v>
      </c>
      <c r="M1145" s="1">
        <v>2017.1</v>
      </c>
      <c r="N1145" s="1">
        <v>2017.1</v>
      </c>
      <c r="O1145" s="1">
        <v>2017.1</v>
      </c>
      <c r="P1145" s="1">
        <v>2017.1</v>
      </c>
      <c r="Q1145" s="1">
        <v>2017.1</v>
      </c>
      <c r="R1145" s="1">
        <v>2017.1</v>
      </c>
      <c r="S1145" s="1">
        <v>2017.1</v>
      </c>
      <c r="T1145" s="1">
        <v>2017.1</v>
      </c>
      <c r="U1145" s="1">
        <v>2017.1</v>
      </c>
      <c r="V1145" s="1">
        <v>2017.1</v>
      </c>
      <c r="W1145" s="1">
        <v>2017.1</v>
      </c>
      <c r="X1145" s="1">
        <v>2017.1</v>
      </c>
      <c r="Y1145" s="1">
        <v>2017.1</v>
      </c>
      <c r="Z1145" s="1">
        <v>2017.1</v>
      </c>
    </row>
    <row r="1146" spans="1:26" x14ac:dyDescent="0.3">
      <c r="A1146" t="s">
        <v>66</v>
      </c>
      <c r="B1146">
        <v>13035</v>
      </c>
      <c r="C1146" s="1" t="str">
        <f>VLOOKUP($B1146,'NIS NAAM GEMEENTE'!$A$2:$B$319, 2, FALSE)</f>
        <v>Ravels</v>
      </c>
      <c r="D1146" s="1">
        <v>1714.5349999999999</v>
      </c>
      <c r="E1146" s="1">
        <v>1714.5349999999999</v>
      </c>
      <c r="F1146" s="1">
        <v>1714.5349999999999</v>
      </c>
      <c r="G1146" s="1">
        <v>1714.5349999999999</v>
      </c>
      <c r="H1146" s="1">
        <v>1714.5349999999999</v>
      </c>
      <c r="I1146" s="1">
        <v>1714.5349999999999</v>
      </c>
      <c r="J1146" s="1">
        <v>1714.5349999999999</v>
      </c>
      <c r="K1146" s="1">
        <v>1714.5349999999999</v>
      </c>
      <c r="L1146" s="1">
        <v>1714.5349999999999</v>
      </c>
      <c r="M1146" s="1">
        <v>1714.5349999999999</v>
      </c>
      <c r="N1146" s="1">
        <v>1714.5349999999999</v>
      </c>
      <c r="O1146" s="1">
        <v>1714.5349999999999</v>
      </c>
      <c r="P1146" s="1">
        <v>1714.5349999999999</v>
      </c>
      <c r="Q1146" s="1">
        <v>1714.5349999999999</v>
      </c>
      <c r="R1146" s="1">
        <v>1714.5349999999999</v>
      </c>
      <c r="S1146" s="1">
        <v>1714.5349999999999</v>
      </c>
      <c r="T1146" s="1">
        <v>1714.5349999999999</v>
      </c>
      <c r="U1146" s="1">
        <v>1714.5349999999999</v>
      </c>
      <c r="V1146" s="1">
        <v>1714.5349999999999</v>
      </c>
      <c r="W1146" s="1">
        <v>1714.5349999999999</v>
      </c>
      <c r="X1146" s="1">
        <v>1714.5349999999999</v>
      </c>
      <c r="Y1146" s="1">
        <v>1714.5349999999999</v>
      </c>
      <c r="Z1146" s="1">
        <v>1714.5349999999999</v>
      </c>
    </row>
    <row r="1147" spans="1:26" x14ac:dyDescent="0.3">
      <c r="A1147" t="s">
        <v>62</v>
      </c>
      <c r="B1147" s="1">
        <v>13036</v>
      </c>
      <c r="C1147" s="1" t="str">
        <f>VLOOKUP($B1147,'NIS NAAM GEMEENTE'!$A$2:$B$319, 2, FALSE)</f>
        <v>Retie</v>
      </c>
      <c r="D1147" s="1">
        <v>427.42</v>
      </c>
      <c r="E1147" s="1">
        <v>465.83</v>
      </c>
      <c r="F1147" s="1">
        <v>448.8</v>
      </c>
      <c r="G1147" s="1">
        <v>455.99</v>
      </c>
      <c r="H1147" s="1">
        <v>451.34</v>
      </c>
      <c r="I1147" s="1">
        <v>477.67</v>
      </c>
      <c r="J1147" s="1">
        <v>496.1</v>
      </c>
      <c r="K1147" s="1">
        <v>441.77</v>
      </c>
      <c r="L1147" s="1">
        <v>467.37</v>
      </c>
      <c r="M1147" s="1">
        <v>453.90999999999997</v>
      </c>
      <c r="N1147" s="1">
        <v>454.45</v>
      </c>
      <c r="O1147" s="1">
        <v>470.40529550827421</v>
      </c>
      <c r="P1147" s="1">
        <v>489.40028368794327</v>
      </c>
      <c r="Q1147" s="1">
        <v>497.22174940898344</v>
      </c>
      <c r="R1147" s="1">
        <v>501.691158392435</v>
      </c>
      <c r="S1147" s="1">
        <v>492.75234042553188</v>
      </c>
      <c r="T1147" s="1">
        <v>467.0532387706856</v>
      </c>
      <c r="U1147" s="1">
        <v>469.28794326241132</v>
      </c>
      <c r="V1147" s="1">
        <v>472.64</v>
      </c>
      <c r="W1147" s="1">
        <v>481.5788179669031</v>
      </c>
      <c r="X1147" s="1">
        <v>478.22676122931443</v>
      </c>
      <c r="Y1147" s="1">
        <v>479.34411347517732</v>
      </c>
      <c r="Z1147" s="1">
        <v>480.46146572104021</v>
      </c>
    </row>
    <row r="1148" spans="1:26" x14ac:dyDescent="0.3">
      <c r="A1148" t="s">
        <v>63</v>
      </c>
      <c r="B1148" s="1">
        <v>13036</v>
      </c>
      <c r="C1148" s="1" t="str">
        <f>VLOOKUP($B1148,'NIS NAAM GEMEENTE'!$A$2:$B$319, 2, FALSE)</f>
        <v>Retie</v>
      </c>
      <c r="D1148" s="1">
        <v>652</v>
      </c>
      <c r="E1148" s="1">
        <v>637</v>
      </c>
      <c r="F1148" s="1">
        <v>642</v>
      </c>
      <c r="G1148" s="1">
        <v>648</v>
      </c>
      <c r="H1148" s="1">
        <v>654</v>
      </c>
      <c r="I1148" s="1">
        <v>666</v>
      </c>
      <c r="J1148" s="1">
        <v>673</v>
      </c>
      <c r="K1148" s="1">
        <v>702</v>
      </c>
      <c r="L1148" s="1">
        <v>687</v>
      </c>
      <c r="M1148" s="1">
        <v>713</v>
      </c>
      <c r="N1148" s="1">
        <v>739</v>
      </c>
      <c r="O1148" s="1">
        <v>733</v>
      </c>
      <c r="P1148" s="1">
        <v>745</v>
      </c>
      <c r="Q1148" s="1">
        <v>751</v>
      </c>
      <c r="R1148" s="1">
        <v>763</v>
      </c>
      <c r="S1148" s="1">
        <v>760</v>
      </c>
      <c r="T1148" s="1">
        <v>776</v>
      </c>
      <c r="U1148" s="1">
        <v>787</v>
      </c>
      <c r="V1148" s="1">
        <v>786</v>
      </c>
      <c r="W1148" s="1">
        <v>780</v>
      </c>
      <c r="X1148" s="1">
        <v>786</v>
      </c>
      <c r="Y1148" s="1">
        <v>783</v>
      </c>
      <c r="Z1148">
        <v>768</v>
      </c>
    </row>
    <row r="1149" spans="1:26" x14ac:dyDescent="0.3">
      <c r="A1149" t="s">
        <v>64</v>
      </c>
      <c r="B1149" s="1">
        <v>13036</v>
      </c>
      <c r="C1149" s="1" t="str">
        <f>VLOOKUP($B1149,'NIS NAAM GEMEENTE'!$A$2:$B$319, 2, FALSE)</f>
        <v>Retie</v>
      </c>
      <c r="D1149" s="1">
        <v>1079.42</v>
      </c>
      <c r="E1149" s="1">
        <v>1102.83</v>
      </c>
      <c r="F1149" s="1">
        <v>1090.8</v>
      </c>
      <c r="G1149" s="1">
        <v>1103.99</v>
      </c>
      <c r="H1149" s="1">
        <v>1105.3399999999999</v>
      </c>
      <c r="I1149" s="1">
        <v>1143.67</v>
      </c>
      <c r="J1149" s="1">
        <v>1169.0999999999999</v>
      </c>
      <c r="K1149" s="1">
        <v>1143.77</v>
      </c>
      <c r="L1149" s="1">
        <v>1154.3699999999999</v>
      </c>
      <c r="M1149" s="1">
        <v>1166.9099999999999</v>
      </c>
      <c r="N1149" s="1">
        <v>1193.45</v>
      </c>
      <c r="O1149" s="1">
        <v>1203.4052955082743</v>
      </c>
      <c r="P1149" s="1">
        <v>1234.4002836879433</v>
      </c>
      <c r="Q1149" s="1">
        <v>1248.2217494089834</v>
      </c>
      <c r="R1149" s="1">
        <v>1264.691158392435</v>
      </c>
      <c r="S1149" s="1">
        <v>1252.7523404255319</v>
      </c>
      <c r="T1149" s="1">
        <v>1243.0532387706855</v>
      </c>
      <c r="U1149" s="1">
        <v>1256.2879432624113</v>
      </c>
      <c r="V1149" s="1">
        <v>1258.6399999999999</v>
      </c>
      <c r="W1149" s="1">
        <v>1261.578817966903</v>
      </c>
      <c r="X1149" s="1">
        <v>1264.2267612293144</v>
      </c>
      <c r="Y1149" s="1">
        <v>1262.3441134751774</v>
      </c>
      <c r="Z1149" s="1">
        <v>1248.4614657210402</v>
      </c>
    </row>
    <row r="1150" spans="1:26" x14ac:dyDescent="0.3">
      <c r="A1150" t="s">
        <v>65</v>
      </c>
      <c r="B1150">
        <v>13036</v>
      </c>
      <c r="C1150" s="1" t="str">
        <f>VLOOKUP($B1150,'NIS NAAM GEMEENTE'!$A$2:$B$319, 2, FALSE)</f>
        <v>Retie</v>
      </c>
      <c r="D1150" s="1">
        <v>1489.4117647058824</v>
      </c>
      <c r="E1150" s="1">
        <v>1489.4117647058824</v>
      </c>
      <c r="F1150" s="1">
        <v>1489.4117647058824</v>
      </c>
      <c r="G1150" s="1">
        <v>1489.4117647058824</v>
      </c>
      <c r="H1150" s="1">
        <v>1489.4117647058824</v>
      </c>
      <c r="I1150" s="1">
        <v>1489.4117647058824</v>
      </c>
      <c r="J1150" s="1">
        <v>1489.4117647058824</v>
      </c>
      <c r="K1150" s="1">
        <v>1489.4117647058824</v>
      </c>
      <c r="L1150" s="1">
        <v>1489.4117647058824</v>
      </c>
      <c r="M1150" s="1">
        <v>1489.4117647058824</v>
      </c>
      <c r="N1150" s="1">
        <v>1489.4117647058824</v>
      </c>
      <c r="O1150" s="1">
        <v>1489.4117647058824</v>
      </c>
      <c r="P1150" s="1">
        <v>1489.4117647058824</v>
      </c>
      <c r="Q1150" s="1">
        <v>1489.4117647058824</v>
      </c>
      <c r="R1150" s="1">
        <v>1489.4117647058824</v>
      </c>
      <c r="S1150" s="1">
        <v>1489.4117647058824</v>
      </c>
      <c r="T1150" s="1">
        <v>1489.4117647058824</v>
      </c>
      <c r="U1150" s="1">
        <v>1489.4117647058824</v>
      </c>
      <c r="V1150" s="1">
        <v>1489.4117647058824</v>
      </c>
      <c r="W1150" s="1">
        <v>1489.4117647058824</v>
      </c>
      <c r="X1150" s="1">
        <v>1489.4117647058824</v>
      </c>
      <c r="Y1150" s="1">
        <v>1489.4117647058799</v>
      </c>
      <c r="Z1150" s="1">
        <v>1489.4117647058799</v>
      </c>
    </row>
    <row r="1151" spans="1:26" x14ac:dyDescent="0.3">
      <c r="A1151" t="s">
        <v>66</v>
      </c>
      <c r="B1151">
        <v>13036</v>
      </c>
      <c r="C1151" s="1" t="str">
        <f>VLOOKUP($B1151,'NIS NAAM GEMEENTE'!$A$2:$B$319, 2, FALSE)</f>
        <v>Retie</v>
      </c>
      <c r="D1151" s="1">
        <v>1266</v>
      </c>
      <c r="E1151" s="1">
        <v>1266</v>
      </c>
      <c r="F1151" s="1">
        <v>1266</v>
      </c>
      <c r="G1151" s="1">
        <v>1266</v>
      </c>
      <c r="H1151" s="1">
        <v>1266</v>
      </c>
      <c r="I1151" s="1">
        <v>1266</v>
      </c>
      <c r="J1151" s="1">
        <v>1266</v>
      </c>
      <c r="K1151" s="1">
        <v>1266</v>
      </c>
      <c r="L1151" s="1">
        <v>1266</v>
      </c>
      <c r="M1151" s="1">
        <v>1266</v>
      </c>
      <c r="N1151" s="1">
        <v>1266</v>
      </c>
      <c r="O1151" s="1">
        <v>1266</v>
      </c>
      <c r="P1151" s="1">
        <v>1266</v>
      </c>
      <c r="Q1151" s="1">
        <v>1266</v>
      </c>
      <c r="R1151" s="1">
        <v>1266</v>
      </c>
      <c r="S1151" s="1">
        <v>1266</v>
      </c>
      <c r="T1151" s="1">
        <v>1266</v>
      </c>
      <c r="U1151" s="1">
        <v>1266</v>
      </c>
      <c r="V1151" s="1">
        <v>1266</v>
      </c>
      <c r="W1151" s="1">
        <v>1266</v>
      </c>
      <c r="X1151" s="1">
        <v>1266</v>
      </c>
      <c r="Y1151" s="1">
        <v>1266</v>
      </c>
      <c r="Z1151" s="1">
        <v>1266</v>
      </c>
    </row>
    <row r="1152" spans="1:26" x14ac:dyDescent="0.3">
      <c r="A1152" t="s">
        <v>62</v>
      </c>
      <c r="B1152" s="1">
        <v>73066</v>
      </c>
      <c r="C1152" s="1" t="str">
        <f>VLOOKUP($B1152,'NIS NAAM GEMEENTE'!$A$2:$B$319, 2, FALSE)</f>
        <v>Riemst</v>
      </c>
      <c r="D1152" s="1">
        <v>635</v>
      </c>
      <c r="E1152" s="1">
        <v>650.04999999999995</v>
      </c>
      <c r="F1152" s="1">
        <v>660.81</v>
      </c>
      <c r="G1152" s="1">
        <v>680.68</v>
      </c>
      <c r="H1152" s="1">
        <v>651.70000000000005</v>
      </c>
      <c r="I1152" s="1">
        <v>693.73</v>
      </c>
      <c r="J1152" s="1">
        <v>689.81</v>
      </c>
      <c r="K1152" s="1">
        <v>653.78</v>
      </c>
      <c r="L1152" s="1">
        <v>677.73</v>
      </c>
      <c r="M1152" s="1">
        <v>674.62</v>
      </c>
      <c r="N1152" s="1">
        <v>692.73</v>
      </c>
      <c r="O1152" s="1">
        <v>694.24030201342282</v>
      </c>
      <c r="P1152" s="1">
        <v>673.16911073825509</v>
      </c>
      <c r="Q1152" s="1">
        <v>668.73307046979869</v>
      </c>
      <c r="R1152" s="1">
        <v>653.20692953020136</v>
      </c>
      <c r="S1152" s="1">
        <v>663.18802013422817</v>
      </c>
      <c r="T1152" s="1">
        <v>662.07901006711404</v>
      </c>
      <c r="U1152" s="1">
        <v>664.2970302013423</v>
      </c>
      <c r="V1152" s="1">
        <v>660.97</v>
      </c>
      <c r="W1152" s="1">
        <v>665.40604026845642</v>
      </c>
      <c r="X1152" s="1">
        <v>668.73307046979869</v>
      </c>
      <c r="Y1152" s="1">
        <v>668.73307046979869</v>
      </c>
      <c r="Z1152" s="1">
        <v>666.51505033557044</v>
      </c>
    </row>
    <row r="1153" spans="1:26" x14ac:dyDescent="0.3">
      <c r="A1153" t="s">
        <v>63</v>
      </c>
      <c r="B1153" s="1">
        <v>73066</v>
      </c>
      <c r="C1153" s="1" t="str">
        <f>VLOOKUP($B1153,'NIS NAAM GEMEENTE'!$A$2:$B$319, 2, FALSE)</f>
        <v>Riemst</v>
      </c>
      <c r="D1153" s="1">
        <v>822</v>
      </c>
      <c r="E1153" s="1">
        <v>838</v>
      </c>
      <c r="F1153" s="1">
        <v>858</v>
      </c>
      <c r="G1153" s="1">
        <v>876</v>
      </c>
      <c r="H1153" s="1">
        <v>885</v>
      </c>
      <c r="I1153" s="1">
        <v>876</v>
      </c>
      <c r="J1153" s="1">
        <v>891</v>
      </c>
      <c r="K1153" s="1">
        <v>907</v>
      </c>
      <c r="L1153" s="1">
        <v>891</v>
      </c>
      <c r="M1153" s="1">
        <v>884</v>
      </c>
      <c r="N1153" s="1">
        <v>903</v>
      </c>
      <c r="O1153" s="1">
        <v>929</v>
      </c>
      <c r="P1153" s="1">
        <v>980</v>
      </c>
      <c r="Q1153" s="1">
        <v>990</v>
      </c>
      <c r="R1153" s="1">
        <v>1017</v>
      </c>
      <c r="S1153" s="1">
        <v>1018</v>
      </c>
      <c r="T1153" s="1">
        <v>1021</v>
      </c>
      <c r="U1153" s="1">
        <v>1028</v>
      </c>
      <c r="V1153" s="1">
        <v>1019</v>
      </c>
      <c r="W1153" s="1">
        <v>1012</v>
      </c>
      <c r="X1153" s="1">
        <v>1001</v>
      </c>
      <c r="Y1153" s="1">
        <v>1007</v>
      </c>
      <c r="Z1153">
        <v>1010</v>
      </c>
    </row>
    <row r="1154" spans="1:26" x14ac:dyDescent="0.3">
      <c r="A1154" t="s">
        <v>64</v>
      </c>
      <c r="B1154" s="1">
        <v>73066</v>
      </c>
      <c r="C1154" s="1" t="str">
        <f>VLOOKUP($B1154,'NIS NAAM GEMEENTE'!$A$2:$B$319, 2, FALSE)</f>
        <v>Riemst</v>
      </c>
      <c r="D1154" s="1">
        <v>1457</v>
      </c>
      <c r="E1154" s="1">
        <v>1488.05</v>
      </c>
      <c r="F1154" s="1">
        <v>1518.81</v>
      </c>
      <c r="G1154" s="1">
        <v>1556.6799999999998</v>
      </c>
      <c r="H1154" s="1">
        <v>1536.7</v>
      </c>
      <c r="I1154" s="1">
        <v>1569.73</v>
      </c>
      <c r="J1154" s="1">
        <v>1580.81</v>
      </c>
      <c r="K1154" s="1">
        <v>1560.78</v>
      </c>
      <c r="L1154" s="1">
        <v>1568.73</v>
      </c>
      <c r="M1154" s="1">
        <v>1558.62</v>
      </c>
      <c r="N1154" s="1">
        <v>1595.73</v>
      </c>
      <c r="O1154" s="1">
        <v>1623.2403020134229</v>
      </c>
      <c r="P1154" s="1">
        <v>1653.1691107382551</v>
      </c>
      <c r="Q1154" s="1">
        <v>1658.7330704697988</v>
      </c>
      <c r="R1154" s="1">
        <v>1670.2069295302013</v>
      </c>
      <c r="S1154" s="1">
        <v>1681.1880201342283</v>
      </c>
      <c r="T1154" s="1">
        <v>1683.079010067114</v>
      </c>
      <c r="U1154" s="1">
        <v>1692.2970302013423</v>
      </c>
      <c r="V1154" s="1">
        <v>1679.97</v>
      </c>
      <c r="W1154" s="1">
        <v>1677.4060402684563</v>
      </c>
      <c r="X1154" s="1">
        <v>1669.7330704697988</v>
      </c>
      <c r="Y1154" s="1">
        <v>1675.7330704697988</v>
      </c>
      <c r="Z1154" s="1">
        <v>1676.5150503355703</v>
      </c>
    </row>
    <row r="1155" spans="1:26" x14ac:dyDescent="0.3">
      <c r="A1155" t="s">
        <v>65</v>
      </c>
      <c r="B1155">
        <v>73066</v>
      </c>
      <c r="C1155" s="1" t="str">
        <f>VLOOKUP($B1155,'NIS NAAM GEMEENTE'!$A$2:$B$319, 2, FALSE)</f>
        <v>Riemst</v>
      </c>
      <c r="D1155" s="1">
        <v>2060</v>
      </c>
      <c r="E1155" s="1">
        <v>2060</v>
      </c>
      <c r="F1155" s="1">
        <v>2060</v>
      </c>
      <c r="G1155" s="1">
        <v>2060</v>
      </c>
      <c r="H1155" s="1">
        <v>2060</v>
      </c>
      <c r="I1155" s="1">
        <v>2060</v>
      </c>
      <c r="J1155" s="1">
        <v>2060</v>
      </c>
      <c r="K1155" s="1">
        <v>2060</v>
      </c>
      <c r="L1155" s="1">
        <v>2060</v>
      </c>
      <c r="M1155" s="1">
        <v>2060</v>
      </c>
      <c r="N1155" s="1">
        <v>2060</v>
      </c>
      <c r="O1155" s="1">
        <v>2060</v>
      </c>
      <c r="P1155" s="1">
        <v>2060</v>
      </c>
      <c r="Q1155" s="1">
        <v>2060</v>
      </c>
      <c r="R1155" s="1">
        <v>2060</v>
      </c>
      <c r="S1155" s="1">
        <v>2060</v>
      </c>
      <c r="T1155" s="1">
        <v>2060</v>
      </c>
      <c r="U1155" s="1">
        <v>2060</v>
      </c>
      <c r="V1155" s="1">
        <v>2060</v>
      </c>
      <c r="W1155" s="1">
        <v>2060</v>
      </c>
      <c r="X1155" s="1">
        <v>2060</v>
      </c>
      <c r="Y1155" s="1">
        <v>2060</v>
      </c>
      <c r="Z1155" s="1">
        <v>2060</v>
      </c>
    </row>
    <row r="1156" spans="1:26" x14ac:dyDescent="0.3">
      <c r="A1156" t="s">
        <v>66</v>
      </c>
      <c r="B1156">
        <v>73066</v>
      </c>
      <c r="C1156" s="1" t="str">
        <f>VLOOKUP($B1156,'NIS NAAM GEMEENTE'!$A$2:$B$319, 2, FALSE)</f>
        <v>Riemst</v>
      </c>
      <c r="D1156" s="1">
        <v>1751</v>
      </c>
      <c r="E1156" s="1">
        <v>1751</v>
      </c>
      <c r="F1156" s="1">
        <v>1751</v>
      </c>
      <c r="G1156" s="1">
        <v>1751</v>
      </c>
      <c r="H1156" s="1">
        <v>1751</v>
      </c>
      <c r="I1156" s="1">
        <v>1751</v>
      </c>
      <c r="J1156" s="1">
        <v>1751</v>
      </c>
      <c r="K1156" s="1">
        <v>1751</v>
      </c>
      <c r="L1156" s="1">
        <v>1751</v>
      </c>
      <c r="M1156" s="1">
        <v>1751</v>
      </c>
      <c r="N1156" s="1">
        <v>1751</v>
      </c>
      <c r="O1156" s="1">
        <v>1751</v>
      </c>
      <c r="P1156" s="1">
        <v>1751</v>
      </c>
      <c r="Q1156" s="1">
        <v>1751</v>
      </c>
      <c r="R1156" s="1">
        <v>1751</v>
      </c>
      <c r="S1156" s="1">
        <v>1751</v>
      </c>
      <c r="T1156" s="1">
        <v>1751</v>
      </c>
      <c r="U1156" s="1">
        <v>1751</v>
      </c>
      <c r="V1156" s="1">
        <v>1751</v>
      </c>
      <c r="W1156" s="1">
        <v>1751</v>
      </c>
      <c r="X1156" s="1">
        <v>1751</v>
      </c>
      <c r="Y1156" s="1">
        <v>1751</v>
      </c>
      <c r="Z1156" s="1">
        <v>1751</v>
      </c>
    </row>
    <row r="1157" spans="1:26" x14ac:dyDescent="0.3">
      <c r="A1157" t="s">
        <v>62</v>
      </c>
      <c r="B1157" s="1">
        <v>13037</v>
      </c>
      <c r="C1157" s="1" t="str">
        <f>VLOOKUP($B1157,'NIS NAAM GEMEENTE'!$A$2:$B$319, 2, FALSE)</f>
        <v>Rijkevorsel</v>
      </c>
      <c r="D1157" s="1">
        <v>418.23</v>
      </c>
      <c r="E1157" s="1">
        <v>478.13</v>
      </c>
      <c r="F1157" s="1">
        <v>519.94000000000005</v>
      </c>
      <c r="G1157" s="1">
        <v>537.86</v>
      </c>
      <c r="H1157" s="1">
        <v>551.29</v>
      </c>
      <c r="I1157" s="1">
        <v>528.55999999999995</v>
      </c>
      <c r="J1157" s="1">
        <v>512.61</v>
      </c>
      <c r="K1157" s="1">
        <v>511.29</v>
      </c>
      <c r="L1157" s="1">
        <v>517.02</v>
      </c>
      <c r="M1157" s="1">
        <v>469.8</v>
      </c>
      <c r="N1157" s="1">
        <v>501.18</v>
      </c>
      <c r="O1157" s="1">
        <v>514.07125523012553</v>
      </c>
      <c r="P1157" s="1">
        <v>522.87761506276149</v>
      </c>
      <c r="Q1157" s="1">
        <v>527.28079497907947</v>
      </c>
      <c r="R1157" s="1">
        <v>529.48238493723852</v>
      </c>
      <c r="S1157" s="1">
        <v>522.87761506276149</v>
      </c>
      <c r="T1157" s="1">
        <v>519.57523012552303</v>
      </c>
      <c r="U1157" s="1">
        <v>525.07920502092054</v>
      </c>
      <c r="V1157" s="1">
        <v>526.17999999999995</v>
      </c>
      <c r="W1157" s="1">
        <v>522.87761506276149</v>
      </c>
      <c r="X1157" s="1">
        <v>525.07920502092054</v>
      </c>
      <c r="Y1157" s="1">
        <v>525.07920502092054</v>
      </c>
      <c r="Z1157" s="1">
        <v>529.48238493723852</v>
      </c>
    </row>
    <row r="1158" spans="1:26" x14ac:dyDescent="0.3">
      <c r="A1158" t="s">
        <v>63</v>
      </c>
      <c r="B1158" s="1">
        <v>13037</v>
      </c>
      <c r="C1158" s="1" t="str">
        <f>VLOOKUP($B1158,'NIS NAAM GEMEENTE'!$A$2:$B$319, 2, FALSE)</f>
        <v>Rijkevorsel</v>
      </c>
      <c r="D1158" s="1">
        <v>658</v>
      </c>
      <c r="E1158" s="1">
        <v>629</v>
      </c>
      <c r="F1158" s="1">
        <v>614</v>
      </c>
      <c r="G1158" s="1">
        <v>626</v>
      </c>
      <c r="H1158" s="1">
        <v>625</v>
      </c>
      <c r="I1158" s="1">
        <v>675</v>
      </c>
      <c r="J1158" s="1">
        <v>719</v>
      </c>
      <c r="K1158" s="1">
        <v>752</v>
      </c>
      <c r="L1158" s="1">
        <v>761</v>
      </c>
      <c r="M1158" s="1">
        <v>786</v>
      </c>
      <c r="N1158" s="1">
        <v>774</v>
      </c>
      <c r="O1158" s="1">
        <v>766</v>
      </c>
      <c r="P1158" s="1">
        <v>763</v>
      </c>
      <c r="Q1158" s="1">
        <v>761</v>
      </c>
      <c r="R1158" s="1">
        <v>761</v>
      </c>
      <c r="S1158" s="1">
        <v>757</v>
      </c>
      <c r="T1158" s="1">
        <v>773</v>
      </c>
      <c r="U1158" s="1">
        <v>777</v>
      </c>
      <c r="V1158" s="1">
        <v>779</v>
      </c>
      <c r="W1158" s="1">
        <v>784</v>
      </c>
      <c r="X1158" s="1">
        <v>782</v>
      </c>
      <c r="Y1158" s="1">
        <v>781</v>
      </c>
      <c r="Z1158">
        <v>779</v>
      </c>
    </row>
    <row r="1159" spans="1:26" x14ac:dyDescent="0.3">
      <c r="A1159" t="s">
        <v>64</v>
      </c>
      <c r="B1159" s="1">
        <v>13037</v>
      </c>
      <c r="C1159" s="1" t="str">
        <f>VLOOKUP($B1159,'NIS NAAM GEMEENTE'!$A$2:$B$319, 2, FALSE)</f>
        <v>Rijkevorsel</v>
      </c>
      <c r="D1159" s="1">
        <v>1076.23</v>
      </c>
      <c r="E1159" s="1">
        <v>1107.1300000000001</v>
      </c>
      <c r="F1159" s="1">
        <v>1133.94</v>
      </c>
      <c r="G1159" s="1">
        <v>1163.8600000000001</v>
      </c>
      <c r="H1159" s="1">
        <v>1176.29</v>
      </c>
      <c r="I1159" s="1">
        <v>1203.56</v>
      </c>
      <c r="J1159" s="1">
        <v>1231.6100000000001</v>
      </c>
      <c r="K1159" s="1">
        <v>1263.29</v>
      </c>
      <c r="L1159" s="1">
        <v>1278.02</v>
      </c>
      <c r="M1159" s="1">
        <v>1255.8</v>
      </c>
      <c r="N1159" s="1">
        <v>1275.18</v>
      </c>
      <c r="O1159" s="1">
        <v>1280.0712552301256</v>
      </c>
      <c r="P1159" s="1">
        <v>1285.8776150627614</v>
      </c>
      <c r="Q1159" s="1">
        <v>1288.2807949790795</v>
      </c>
      <c r="R1159" s="1">
        <v>1290.4823849372385</v>
      </c>
      <c r="S1159" s="1">
        <v>1279.8776150627614</v>
      </c>
      <c r="T1159" s="1">
        <v>1292.5752301255229</v>
      </c>
      <c r="U1159" s="1">
        <v>1302.0792050209207</v>
      </c>
      <c r="V1159" s="1">
        <v>1305.1799999999998</v>
      </c>
      <c r="W1159" s="1">
        <v>1306.8776150627614</v>
      </c>
      <c r="X1159" s="1">
        <v>1307.0792050209207</v>
      </c>
      <c r="Y1159" s="1">
        <v>1306.0792050209207</v>
      </c>
      <c r="Z1159" s="1">
        <v>1308.4823849372385</v>
      </c>
    </row>
    <row r="1160" spans="1:26" x14ac:dyDescent="0.3">
      <c r="A1160" t="s">
        <v>65</v>
      </c>
      <c r="B1160">
        <v>13037</v>
      </c>
      <c r="C1160" s="1" t="str">
        <f>VLOOKUP($B1160,'NIS NAAM GEMEENTE'!$A$2:$B$319, 2, FALSE)</f>
        <v>Rijkevorsel</v>
      </c>
      <c r="D1160" s="1">
        <v>1595.2941176470588</v>
      </c>
      <c r="E1160" s="1">
        <v>1595.2941176470588</v>
      </c>
      <c r="F1160" s="1">
        <v>1595.2941176470588</v>
      </c>
      <c r="G1160" s="1">
        <v>1595.2941176470588</v>
      </c>
      <c r="H1160" s="1">
        <v>1595.2941176470588</v>
      </c>
      <c r="I1160" s="1">
        <v>1595.2941176470588</v>
      </c>
      <c r="J1160" s="1">
        <v>1595.2941176470588</v>
      </c>
      <c r="K1160" s="1">
        <v>1595.2941176470588</v>
      </c>
      <c r="L1160" s="1">
        <v>1595.2941176470588</v>
      </c>
      <c r="M1160" s="1">
        <v>1595.2941176470588</v>
      </c>
      <c r="N1160" s="1">
        <v>1595.2941176470588</v>
      </c>
      <c r="O1160" s="1">
        <v>1595.2941176470588</v>
      </c>
      <c r="P1160" s="1">
        <v>1595.2941176470588</v>
      </c>
      <c r="Q1160" s="1">
        <v>1595.2941176470588</v>
      </c>
      <c r="R1160" s="1">
        <v>1595.2941176470588</v>
      </c>
      <c r="S1160" s="1">
        <v>1595.2941176470588</v>
      </c>
      <c r="T1160" s="1">
        <v>1595.2941176470588</v>
      </c>
      <c r="U1160" s="1">
        <v>1595.2941176470588</v>
      </c>
      <c r="V1160" s="1">
        <v>1595.2941176470588</v>
      </c>
      <c r="W1160" s="1">
        <v>1595.2941176470588</v>
      </c>
      <c r="X1160" s="1">
        <v>1595.2941176470588</v>
      </c>
      <c r="Y1160" s="1">
        <v>1595.2941176470599</v>
      </c>
      <c r="Z1160" s="1">
        <v>1595.2941176470599</v>
      </c>
    </row>
    <row r="1161" spans="1:26" x14ac:dyDescent="0.3">
      <c r="A1161" t="s">
        <v>66</v>
      </c>
      <c r="B1161">
        <v>13037</v>
      </c>
      <c r="C1161" s="1" t="str">
        <f>VLOOKUP($B1161,'NIS NAAM GEMEENTE'!$A$2:$B$319, 2, FALSE)</f>
        <v>Rijkevorsel</v>
      </c>
      <c r="D1161" s="1">
        <v>1356</v>
      </c>
      <c r="E1161" s="1">
        <v>1356</v>
      </c>
      <c r="F1161" s="1">
        <v>1356</v>
      </c>
      <c r="G1161" s="1">
        <v>1356</v>
      </c>
      <c r="H1161" s="1">
        <v>1356</v>
      </c>
      <c r="I1161" s="1">
        <v>1356</v>
      </c>
      <c r="J1161" s="1">
        <v>1356</v>
      </c>
      <c r="K1161" s="1">
        <v>1356</v>
      </c>
      <c r="L1161" s="1">
        <v>1356</v>
      </c>
      <c r="M1161" s="1">
        <v>1356</v>
      </c>
      <c r="N1161" s="1">
        <v>1356</v>
      </c>
      <c r="O1161" s="1">
        <v>1356</v>
      </c>
      <c r="P1161" s="1">
        <v>1356</v>
      </c>
      <c r="Q1161" s="1">
        <v>1356</v>
      </c>
      <c r="R1161" s="1">
        <v>1356</v>
      </c>
      <c r="S1161" s="1">
        <v>1356</v>
      </c>
      <c r="T1161" s="1">
        <v>1356</v>
      </c>
      <c r="U1161" s="1">
        <v>1356</v>
      </c>
      <c r="V1161" s="1">
        <v>1356</v>
      </c>
      <c r="W1161" s="1">
        <v>1356</v>
      </c>
      <c r="X1161" s="1">
        <v>1356</v>
      </c>
      <c r="Y1161" s="1">
        <v>1356</v>
      </c>
      <c r="Z1161" s="1">
        <v>1356</v>
      </c>
    </row>
    <row r="1162" spans="1:26" x14ac:dyDescent="0.3">
      <c r="A1162" t="s">
        <v>62</v>
      </c>
      <c r="B1162" s="1">
        <v>36015</v>
      </c>
      <c r="C1162" s="1" t="str">
        <f>VLOOKUP($B1162,'NIS NAAM GEMEENTE'!$A$2:$B$319, 2, FALSE)</f>
        <v>Roeselare</v>
      </c>
      <c r="D1162" s="1">
        <v>2635.92</v>
      </c>
      <c r="E1162" s="1">
        <v>2684.32</v>
      </c>
      <c r="F1162" s="1">
        <v>2698.67</v>
      </c>
      <c r="G1162" s="1">
        <v>2809.7</v>
      </c>
      <c r="H1162" s="1">
        <v>2892.25</v>
      </c>
      <c r="I1162" s="1">
        <v>2873.22</v>
      </c>
      <c r="J1162" s="1">
        <v>2807.7799999999997</v>
      </c>
      <c r="K1162" s="1">
        <v>2862.0299999999997</v>
      </c>
      <c r="L1162" s="1">
        <v>2828.0299999999997</v>
      </c>
      <c r="M1162" s="1">
        <v>2852.09</v>
      </c>
      <c r="N1162" s="1">
        <v>2746.48</v>
      </c>
      <c r="O1162" s="1">
        <v>2730.147462686567</v>
      </c>
      <c r="P1162" s="1">
        <v>2675.1177524143986</v>
      </c>
      <c r="Q1162" s="1">
        <v>2598.7499912203689</v>
      </c>
      <c r="R1162" s="1">
        <v>2587.5194381035999</v>
      </c>
      <c r="S1162" s="1">
        <v>2543.7202809482001</v>
      </c>
      <c r="T1162" s="1">
        <v>2531.366672519754</v>
      </c>
      <c r="U1162" s="1">
        <v>2532.4897278314311</v>
      </c>
      <c r="V1162" s="1">
        <v>2558.3200000000002</v>
      </c>
      <c r="W1162" s="1">
        <v>2580.7811062335381</v>
      </c>
      <c r="X1162" s="1">
        <v>2606.6113784021072</v>
      </c>
      <c r="Y1162" s="1">
        <v>2622.3341527655839</v>
      </c>
      <c r="Z1162" s="1">
        <v>2620.0880421422298</v>
      </c>
    </row>
    <row r="1163" spans="1:26" x14ac:dyDescent="0.3">
      <c r="A1163" t="s">
        <v>63</v>
      </c>
      <c r="B1163" s="1">
        <v>36015</v>
      </c>
      <c r="C1163" s="1" t="str">
        <f>VLOOKUP($B1163,'NIS NAAM GEMEENTE'!$A$2:$B$319, 2, FALSE)</f>
        <v>Roeselare</v>
      </c>
      <c r="D1163" s="1">
        <v>3465</v>
      </c>
      <c r="E1163" s="1">
        <v>3481</v>
      </c>
      <c r="F1163" s="1">
        <v>3571</v>
      </c>
      <c r="G1163" s="1">
        <v>3629</v>
      </c>
      <c r="H1163" s="1">
        <v>3697</v>
      </c>
      <c r="I1163" s="1">
        <v>3791</v>
      </c>
      <c r="J1163" s="1">
        <v>3971</v>
      </c>
      <c r="K1163" s="1">
        <v>4081</v>
      </c>
      <c r="L1163" s="1">
        <v>4153</v>
      </c>
      <c r="M1163" s="1">
        <v>4176</v>
      </c>
      <c r="N1163" s="1">
        <v>4169</v>
      </c>
      <c r="O1163" s="1">
        <v>4125</v>
      </c>
      <c r="P1163" s="1">
        <v>4077</v>
      </c>
      <c r="Q1163" s="1">
        <v>4071</v>
      </c>
      <c r="R1163" s="1">
        <v>4000</v>
      </c>
      <c r="S1163" s="1">
        <v>3952</v>
      </c>
      <c r="T1163" s="1">
        <v>3886</v>
      </c>
      <c r="U1163" s="1">
        <v>3833</v>
      </c>
      <c r="V1163" s="1">
        <v>3770</v>
      </c>
      <c r="W1163" s="1">
        <v>3708</v>
      </c>
      <c r="X1163" s="1">
        <v>3694</v>
      </c>
      <c r="Y1163" s="1">
        <v>3671</v>
      </c>
      <c r="Z1163">
        <v>3684</v>
      </c>
    </row>
    <row r="1164" spans="1:26" x14ac:dyDescent="0.3">
      <c r="A1164" t="s">
        <v>64</v>
      </c>
      <c r="B1164" s="1">
        <v>36015</v>
      </c>
      <c r="C1164" s="1" t="str">
        <f>VLOOKUP($B1164,'NIS NAAM GEMEENTE'!$A$2:$B$319, 2, FALSE)</f>
        <v>Roeselare</v>
      </c>
      <c r="D1164" s="1">
        <v>6100.92</v>
      </c>
      <c r="E1164" s="1">
        <v>6165.32</v>
      </c>
      <c r="F1164" s="1">
        <v>6269.67</v>
      </c>
      <c r="G1164" s="1">
        <v>6438.7</v>
      </c>
      <c r="H1164" s="1">
        <v>6589.25</v>
      </c>
      <c r="I1164" s="1">
        <v>6664.2199999999993</v>
      </c>
      <c r="J1164" s="1">
        <v>6778.78</v>
      </c>
      <c r="K1164" s="1">
        <v>6943.03</v>
      </c>
      <c r="L1164" s="1">
        <v>6981.03</v>
      </c>
      <c r="M1164" s="1">
        <v>7028.09</v>
      </c>
      <c r="N1164" s="1">
        <v>6915.48</v>
      </c>
      <c r="O1164" s="1">
        <v>6855.1474626865675</v>
      </c>
      <c r="P1164" s="1">
        <v>6752.1177524143986</v>
      </c>
      <c r="Q1164" s="1">
        <v>6669.7499912203693</v>
      </c>
      <c r="R1164" s="1">
        <v>6587.5194381035999</v>
      </c>
      <c r="S1164" s="1">
        <v>6495.7202809482005</v>
      </c>
      <c r="T1164" s="1">
        <v>6417.3666725197545</v>
      </c>
      <c r="U1164" s="1">
        <v>6365.4897278314311</v>
      </c>
      <c r="V1164" s="1">
        <v>6328.32</v>
      </c>
      <c r="W1164" s="1">
        <v>6288.7811062335386</v>
      </c>
      <c r="X1164" s="1">
        <v>6300.6113784021072</v>
      </c>
      <c r="Y1164" s="1">
        <v>6293.3341527655839</v>
      </c>
      <c r="Z1164" s="1">
        <v>6304.0880421422298</v>
      </c>
    </row>
    <row r="1165" spans="1:26" x14ac:dyDescent="0.3">
      <c r="A1165" t="s">
        <v>65</v>
      </c>
      <c r="B1165">
        <v>36015</v>
      </c>
      <c r="C1165" s="1" t="str">
        <f>VLOOKUP($B1165,'NIS NAAM GEMEENTE'!$A$2:$B$319, 2, FALSE)</f>
        <v>Roeselare</v>
      </c>
      <c r="D1165" s="1">
        <v>7148</v>
      </c>
      <c r="E1165" s="1">
        <v>7148</v>
      </c>
      <c r="F1165" s="1">
        <v>7148</v>
      </c>
      <c r="G1165" s="1">
        <v>7148</v>
      </c>
      <c r="H1165" s="1">
        <v>7148</v>
      </c>
      <c r="I1165" s="1">
        <v>7148</v>
      </c>
      <c r="J1165" s="1">
        <v>7148</v>
      </c>
      <c r="K1165" s="1">
        <v>7148</v>
      </c>
      <c r="L1165" s="1">
        <v>7148</v>
      </c>
      <c r="M1165" s="1">
        <v>7148</v>
      </c>
      <c r="N1165" s="1">
        <v>7148</v>
      </c>
      <c r="O1165" s="1">
        <v>7148</v>
      </c>
      <c r="P1165" s="1">
        <v>7148</v>
      </c>
      <c r="Q1165" s="1">
        <v>7148</v>
      </c>
      <c r="R1165" s="1">
        <v>7148</v>
      </c>
      <c r="S1165" s="1">
        <v>7148</v>
      </c>
      <c r="T1165" s="1">
        <v>7148</v>
      </c>
      <c r="U1165" s="1">
        <v>7148</v>
      </c>
      <c r="V1165" s="1">
        <v>7148</v>
      </c>
      <c r="W1165" s="1">
        <v>7148</v>
      </c>
      <c r="X1165" s="1">
        <v>7148</v>
      </c>
      <c r="Y1165" s="1">
        <v>7148</v>
      </c>
      <c r="Z1165" s="1">
        <v>7148</v>
      </c>
    </row>
    <row r="1166" spans="1:26" x14ac:dyDescent="0.3">
      <c r="A1166" t="s">
        <v>66</v>
      </c>
      <c r="B1166">
        <v>36015</v>
      </c>
      <c r="C1166" s="1" t="str">
        <f>VLOOKUP($B1166,'NIS NAAM GEMEENTE'!$A$2:$B$319, 2, FALSE)</f>
        <v>Roeselare</v>
      </c>
      <c r="D1166" s="1">
        <v>6075.8</v>
      </c>
      <c r="E1166" s="1">
        <v>6075.8</v>
      </c>
      <c r="F1166" s="1">
        <v>6075.8</v>
      </c>
      <c r="G1166" s="1">
        <v>6075.8</v>
      </c>
      <c r="H1166" s="1">
        <v>6075.8</v>
      </c>
      <c r="I1166" s="1">
        <v>6075.8</v>
      </c>
      <c r="J1166" s="1">
        <v>6075.8</v>
      </c>
      <c r="K1166" s="1">
        <v>6075.8</v>
      </c>
      <c r="L1166" s="1">
        <v>6075.8</v>
      </c>
      <c r="M1166" s="1">
        <v>6075.8</v>
      </c>
      <c r="N1166" s="1">
        <v>6075.8</v>
      </c>
      <c r="O1166" s="1">
        <v>6075.8</v>
      </c>
      <c r="P1166" s="1">
        <v>6075.8</v>
      </c>
      <c r="Q1166" s="1">
        <v>6075.8</v>
      </c>
      <c r="R1166" s="1">
        <v>6075.8</v>
      </c>
      <c r="S1166" s="1">
        <v>6075.8</v>
      </c>
      <c r="T1166" s="1">
        <v>6075.8</v>
      </c>
      <c r="U1166" s="1">
        <v>6075.8</v>
      </c>
      <c r="V1166" s="1">
        <v>6075.8</v>
      </c>
      <c r="W1166" s="1">
        <v>6075.8</v>
      </c>
      <c r="X1166" s="1">
        <v>6075.8</v>
      </c>
      <c r="Y1166" s="1">
        <v>6075.8</v>
      </c>
      <c r="Z1166" s="1">
        <v>6075.8</v>
      </c>
    </row>
    <row r="1167" spans="1:26" x14ac:dyDescent="0.3">
      <c r="A1167" t="s">
        <v>62</v>
      </c>
      <c r="B1167" s="1">
        <v>45041</v>
      </c>
      <c r="C1167" s="1" t="str">
        <f>VLOOKUP($B1167,'NIS NAAM GEMEENTE'!$A$2:$B$319, 2, FALSE)</f>
        <v>Ronse</v>
      </c>
      <c r="D1167" s="1">
        <v>1364.7</v>
      </c>
      <c r="E1167" s="1">
        <v>1403.49</v>
      </c>
      <c r="F1167" s="1">
        <v>1421.35</v>
      </c>
      <c r="G1167" s="1">
        <v>1392.43</v>
      </c>
      <c r="H1167" s="1">
        <v>1392.54</v>
      </c>
      <c r="I1167" s="1">
        <v>1362.97</v>
      </c>
      <c r="J1167" s="1">
        <v>1321.18</v>
      </c>
      <c r="K1167" s="1">
        <v>1319.59</v>
      </c>
      <c r="L1167" s="1">
        <v>1294.94</v>
      </c>
      <c r="M1167" s="1">
        <v>1228.96</v>
      </c>
      <c r="N1167" s="1">
        <v>1210.8</v>
      </c>
      <c r="O1167" s="1">
        <v>1171.3285039370078</v>
      </c>
      <c r="P1167" s="1">
        <v>1095.9020472440945</v>
      </c>
      <c r="Q1167" s="1">
        <v>1060.4072440944883</v>
      </c>
      <c r="R1167" s="1">
        <v>1018.2571653543307</v>
      </c>
      <c r="S1167" s="1">
        <v>1000.5097637795276</v>
      </c>
      <c r="T1167" s="1">
        <v>1000.5097637795276</v>
      </c>
      <c r="U1167" s="1">
        <v>990.52685039370078</v>
      </c>
      <c r="V1167" s="1">
        <v>986.09</v>
      </c>
      <c r="W1167" s="1">
        <v>1004.9466141732283</v>
      </c>
      <c r="X1167" s="1">
        <v>1026.0216535433071</v>
      </c>
      <c r="Y1167" s="1">
        <v>1039.3322047244094</v>
      </c>
      <c r="Z1167" s="1">
        <v>1048.2059055118111</v>
      </c>
    </row>
    <row r="1168" spans="1:26" x14ac:dyDescent="0.3">
      <c r="A1168" t="s">
        <v>63</v>
      </c>
      <c r="B1168" s="1">
        <v>45041</v>
      </c>
      <c r="C1168" s="1" t="str">
        <f>VLOOKUP($B1168,'NIS NAAM GEMEENTE'!$A$2:$B$319, 2, FALSE)</f>
        <v>Ronse</v>
      </c>
      <c r="D1168" s="1">
        <v>1646</v>
      </c>
      <c r="E1168" s="1">
        <v>1698</v>
      </c>
      <c r="F1168" s="1">
        <v>1730</v>
      </c>
      <c r="G1168" s="1">
        <v>1773</v>
      </c>
      <c r="H1168" s="1">
        <v>1802</v>
      </c>
      <c r="I1168" s="1">
        <v>1873</v>
      </c>
      <c r="J1168" s="1">
        <v>1952</v>
      </c>
      <c r="K1168" s="1">
        <v>1979</v>
      </c>
      <c r="L1168" s="1">
        <v>1998</v>
      </c>
      <c r="M1168" s="1">
        <v>2002</v>
      </c>
      <c r="N1168" s="1">
        <v>1956</v>
      </c>
      <c r="O1168" s="1">
        <v>1913</v>
      </c>
      <c r="P1168" s="1">
        <v>1879</v>
      </c>
      <c r="Q1168" s="1">
        <v>1821</v>
      </c>
      <c r="R1168" s="1">
        <v>1781</v>
      </c>
      <c r="S1168" s="1">
        <v>1711</v>
      </c>
      <c r="T1168" s="1">
        <v>1635</v>
      </c>
      <c r="U1168" s="1">
        <v>1589</v>
      </c>
      <c r="V1168" s="1">
        <v>1539</v>
      </c>
      <c r="W1168" s="1">
        <v>1498</v>
      </c>
      <c r="X1168" s="1">
        <v>1460</v>
      </c>
      <c r="Y1168" s="1">
        <v>1445</v>
      </c>
      <c r="Z1168">
        <v>1447</v>
      </c>
    </row>
    <row r="1169" spans="1:26" x14ac:dyDescent="0.3">
      <c r="A1169" t="s">
        <v>64</v>
      </c>
      <c r="B1169" s="1">
        <v>45041</v>
      </c>
      <c r="C1169" s="1" t="str">
        <f>VLOOKUP($B1169,'NIS NAAM GEMEENTE'!$A$2:$B$319, 2, FALSE)</f>
        <v>Ronse</v>
      </c>
      <c r="D1169" s="1">
        <v>3010.7</v>
      </c>
      <c r="E1169" s="1">
        <v>3101.49</v>
      </c>
      <c r="F1169" s="1">
        <v>3151.35</v>
      </c>
      <c r="G1169" s="1">
        <v>3165.4300000000003</v>
      </c>
      <c r="H1169" s="1">
        <v>3194.54</v>
      </c>
      <c r="I1169" s="1">
        <v>3235.9700000000003</v>
      </c>
      <c r="J1169" s="1">
        <v>3273.1800000000003</v>
      </c>
      <c r="K1169" s="1">
        <v>3298.59</v>
      </c>
      <c r="L1169" s="1">
        <v>3292.94</v>
      </c>
      <c r="M1169" s="1">
        <v>3230.96</v>
      </c>
      <c r="N1169" s="1">
        <v>3166.8</v>
      </c>
      <c r="O1169" s="1">
        <v>3084.3285039370076</v>
      </c>
      <c r="P1169" s="1">
        <v>2974.9020472440943</v>
      </c>
      <c r="Q1169" s="1">
        <v>2881.4072440944883</v>
      </c>
      <c r="R1169" s="1">
        <v>2799.2571653543309</v>
      </c>
      <c r="S1169" s="1">
        <v>2711.5097637795275</v>
      </c>
      <c r="T1169" s="1">
        <v>2635.5097637795275</v>
      </c>
      <c r="U1169" s="1">
        <v>2579.5268503937009</v>
      </c>
      <c r="V1169" s="1">
        <v>2525.09</v>
      </c>
      <c r="W1169" s="1">
        <v>2502.9466141732282</v>
      </c>
      <c r="X1169" s="1">
        <v>2486.0216535433074</v>
      </c>
      <c r="Y1169" s="1">
        <v>2484.3322047244092</v>
      </c>
      <c r="Z1169" s="1">
        <v>2495.2059055118111</v>
      </c>
    </row>
    <row r="1170" spans="1:26" x14ac:dyDescent="0.3">
      <c r="A1170" t="s">
        <v>65</v>
      </c>
      <c r="B1170">
        <v>45041</v>
      </c>
      <c r="C1170" s="1" t="str">
        <f>VLOOKUP($B1170,'NIS NAAM GEMEENTE'!$A$2:$B$319, 2, FALSE)</f>
        <v>Ronse</v>
      </c>
      <c r="D1170" s="1">
        <v>3964.7058823529414</v>
      </c>
      <c r="E1170" s="1">
        <v>3964.7058823529414</v>
      </c>
      <c r="F1170" s="1">
        <v>3964.7058823529414</v>
      </c>
      <c r="G1170" s="1">
        <v>3964.7058823529414</v>
      </c>
      <c r="H1170" s="1">
        <v>3964.7058823529414</v>
      </c>
      <c r="I1170" s="1">
        <v>3964.7058823529414</v>
      </c>
      <c r="J1170" s="1">
        <v>3964.7058823529414</v>
      </c>
      <c r="K1170" s="1">
        <v>3964.7058823529414</v>
      </c>
      <c r="L1170" s="1">
        <v>3964.7058823529414</v>
      </c>
      <c r="M1170" s="1">
        <v>3964.7058823529414</v>
      </c>
      <c r="N1170" s="1">
        <v>3964.7058823529414</v>
      </c>
      <c r="O1170" s="1">
        <v>3964.7058823529414</v>
      </c>
      <c r="P1170" s="1">
        <v>3964.7058823529414</v>
      </c>
      <c r="Q1170" s="1">
        <v>3964.7058823529414</v>
      </c>
      <c r="R1170" s="1">
        <v>3964.7058823529414</v>
      </c>
      <c r="S1170" s="1">
        <v>3964.7058823529414</v>
      </c>
      <c r="T1170" s="1">
        <v>3964.7058823529414</v>
      </c>
      <c r="U1170" s="1">
        <v>3964.7058823529414</v>
      </c>
      <c r="V1170" s="1">
        <v>3964.7058823529414</v>
      </c>
      <c r="W1170" s="1">
        <v>3964.7058823529414</v>
      </c>
      <c r="X1170" s="1">
        <v>3964.7058823529414</v>
      </c>
      <c r="Y1170" s="1">
        <v>3964.7058823529401</v>
      </c>
      <c r="Z1170" s="1">
        <v>3964.7058823529401</v>
      </c>
    </row>
    <row r="1171" spans="1:26" x14ac:dyDescent="0.3">
      <c r="A1171" t="s">
        <v>66</v>
      </c>
      <c r="B1171">
        <v>45041</v>
      </c>
      <c r="C1171" s="1" t="str">
        <f>VLOOKUP($B1171,'NIS NAAM GEMEENTE'!$A$2:$B$319, 2, FALSE)</f>
        <v>Ronse</v>
      </c>
      <c r="D1171" s="1">
        <v>3370</v>
      </c>
      <c r="E1171" s="1">
        <v>3370</v>
      </c>
      <c r="F1171" s="1">
        <v>3370</v>
      </c>
      <c r="G1171" s="1">
        <v>3370</v>
      </c>
      <c r="H1171" s="1">
        <v>3370</v>
      </c>
      <c r="I1171" s="1">
        <v>3370</v>
      </c>
      <c r="J1171" s="1">
        <v>3370</v>
      </c>
      <c r="K1171" s="1">
        <v>3370</v>
      </c>
      <c r="L1171" s="1">
        <v>3370</v>
      </c>
      <c r="M1171" s="1">
        <v>3370</v>
      </c>
      <c r="N1171" s="1">
        <v>3370</v>
      </c>
      <c r="O1171" s="1">
        <v>3370</v>
      </c>
      <c r="P1171" s="1">
        <v>3370</v>
      </c>
      <c r="Q1171" s="1">
        <v>3370</v>
      </c>
      <c r="R1171" s="1">
        <v>3370</v>
      </c>
      <c r="S1171" s="1">
        <v>3370</v>
      </c>
      <c r="T1171" s="1">
        <v>3370</v>
      </c>
      <c r="U1171" s="1">
        <v>3370</v>
      </c>
      <c r="V1171" s="1">
        <v>3370</v>
      </c>
      <c r="W1171" s="1">
        <v>3370</v>
      </c>
      <c r="X1171" s="1">
        <v>3370</v>
      </c>
      <c r="Y1171" s="1">
        <v>3370</v>
      </c>
      <c r="Z1171" s="1">
        <v>3370</v>
      </c>
    </row>
    <row r="1172" spans="1:26" x14ac:dyDescent="0.3">
      <c r="A1172" t="s">
        <v>62</v>
      </c>
      <c r="B1172" s="1">
        <v>23097</v>
      </c>
      <c r="C1172" s="1" t="str">
        <f>VLOOKUP($B1172,'NIS NAAM GEMEENTE'!$A$2:$B$319, 2, FALSE)</f>
        <v>Roosdaal</v>
      </c>
      <c r="D1172" s="1">
        <v>421.45</v>
      </c>
      <c r="E1172" s="1">
        <v>455.90999999999997</v>
      </c>
      <c r="F1172" s="1">
        <v>434.15</v>
      </c>
      <c r="G1172" s="1">
        <v>452.34</v>
      </c>
      <c r="H1172" s="1">
        <v>461.45</v>
      </c>
      <c r="I1172" s="1">
        <v>437.8</v>
      </c>
      <c r="J1172" s="1">
        <v>433.18</v>
      </c>
      <c r="K1172" s="1">
        <v>424.34</v>
      </c>
      <c r="L1172" s="1">
        <v>414.23</v>
      </c>
      <c r="M1172" s="1">
        <v>443.53</v>
      </c>
      <c r="N1172" s="1">
        <v>452.18</v>
      </c>
      <c r="O1172" s="1">
        <v>467.11285714285714</v>
      </c>
      <c r="P1172" s="1">
        <v>470.42571428571426</v>
      </c>
      <c r="Q1172" s="1">
        <v>463.8</v>
      </c>
      <c r="R1172" s="1">
        <v>453.86142857142858</v>
      </c>
      <c r="S1172" s="1">
        <v>454.96571428571428</v>
      </c>
      <c r="T1172" s="1">
        <v>459.38285714285712</v>
      </c>
      <c r="U1172" s="1">
        <v>460.48714285714283</v>
      </c>
      <c r="V1172" s="1">
        <v>463.8</v>
      </c>
      <c r="W1172" s="1">
        <v>456.07</v>
      </c>
      <c r="X1172" s="1">
        <v>460.48714285714283</v>
      </c>
      <c r="Y1172" s="1">
        <v>461.59142857142854</v>
      </c>
      <c r="Z1172" s="1">
        <v>469.32142857142856</v>
      </c>
    </row>
    <row r="1173" spans="1:26" x14ac:dyDescent="0.3">
      <c r="A1173" t="s">
        <v>63</v>
      </c>
      <c r="B1173" s="1">
        <v>23097</v>
      </c>
      <c r="C1173" s="1" t="str">
        <f>VLOOKUP($B1173,'NIS NAAM GEMEENTE'!$A$2:$B$319, 2, FALSE)</f>
        <v>Roosdaal</v>
      </c>
      <c r="D1173" s="1">
        <v>635</v>
      </c>
      <c r="E1173" s="1">
        <v>645</v>
      </c>
      <c r="F1173" s="1">
        <v>646</v>
      </c>
      <c r="G1173" s="1">
        <v>662</v>
      </c>
      <c r="H1173" s="1">
        <v>691</v>
      </c>
      <c r="I1173" s="1">
        <v>715</v>
      </c>
      <c r="J1173" s="1">
        <v>744</v>
      </c>
      <c r="K1173" s="1">
        <v>781</v>
      </c>
      <c r="L1173" s="1">
        <v>758</v>
      </c>
      <c r="M1173" s="1">
        <v>754</v>
      </c>
      <c r="N1173" s="1">
        <v>760</v>
      </c>
      <c r="O1173" s="1">
        <v>731</v>
      </c>
      <c r="P1173" s="1">
        <v>731</v>
      </c>
      <c r="Q1173" s="1">
        <v>735</v>
      </c>
      <c r="R1173" s="1">
        <v>751</v>
      </c>
      <c r="S1173" s="1">
        <v>763</v>
      </c>
      <c r="T1173" s="1">
        <v>762</v>
      </c>
      <c r="U1173" s="1">
        <v>771</v>
      </c>
      <c r="V1173" s="1">
        <v>769</v>
      </c>
      <c r="W1173" s="1">
        <v>771</v>
      </c>
      <c r="X1173" s="1">
        <v>768</v>
      </c>
      <c r="Y1173" s="1">
        <v>767</v>
      </c>
      <c r="Z1173">
        <v>766</v>
      </c>
    </row>
    <row r="1174" spans="1:26" x14ac:dyDescent="0.3">
      <c r="A1174" t="s">
        <v>64</v>
      </c>
      <c r="B1174" s="1">
        <v>23097</v>
      </c>
      <c r="C1174" s="1" t="str">
        <f>VLOOKUP($B1174,'NIS NAAM GEMEENTE'!$A$2:$B$319, 2, FALSE)</f>
        <v>Roosdaal</v>
      </c>
      <c r="D1174" s="1">
        <v>1056.45</v>
      </c>
      <c r="E1174" s="1">
        <v>1100.9099999999999</v>
      </c>
      <c r="F1174" s="1">
        <v>1080.1500000000001</v>
      </c>
      <c r="G1174" s="1">
        <v>1114.3399999999999</v>
      </c>
      <c r="H1174" s="1">
        <v>1152.45</v>
      </c>
      <c r="I1174" s="1">
        <v>1152.8</v>
      </c>
      <c r="J1174" s="1">
        <v>1177.18</v>
      </c>
      <c r="K1174" s="1">
        <v>1205.3399999999999</v>
      </c>
      <c r="L1174" s="1">
        <v>1172.23</v>
      </c>
      <c r="M1174" s="1">
        <v>1197.53</v>
      </c>
      <c r="N1174" s="1">
        <v>1212.18</v>
      </c>
      <c r="O1174" s="1">
        <v>1198.1128571428571</v>
      </c>
      <c r="P1174" s="1">
        <v>1201.4257142857143</v>
      </c>
      <c r="Q1174" s="1">
        <v>1198.8</v>
      </c>
      <c r="R1174" s="1">
        <v>1204.8614285714286</v>
      </c>
      <c r="S1174" s="1">
        <v>1217.9657142857143</v>
      </c>
      <c r="T1174" s="1">
        <v>1221.3828571428571</v>
      </c>
      <c r="U1174" s="1">
        <v>1231.4871428571428</v>
      </c>
      <c r="V1174" s="1">
        <v>1232.8</v>
      </c>
      <c r="W1174" s="1">
        <v>1227.07</v>
      </c>
      <c r="X1174" s="1">
        <v>1228.4871428571428</v>
      </c>
      <c r="Y1174" s="1">
        <v>1228.5914285714284</v>
      </c>
      <c r="Z1174" s="1">
        <v>1235.3214285714284</v>
      </c>
    </row>
    <row r="1175" spans="1:26" x14ac:dyDescent="0.3">
      <c r="A1175" t="s">
        <v>65</v>
      </c>
      <c r="B1175">
        <v>23097</v>
      </c>
      <c r="C1175" s="1" t="str">
        <f>VLOOKUP($B1175,'NIS NAAM GEMEENTE'!$A$2:$B$319, 2, FALSE)</f>
        <v>Roosdaal</v>
      </c>
      <c r="D1175" s="1">
        <v>1442</v>
      </c>
      <c r="E1175" s="1">
        <v>1442</v>
      </c>
      <c r="F1175" s="1">
        <v>1442</v>
      </c>
      <c r="G1175" s="1">
        <v>1442</v>
      </c>
      <c r="H1175" s="1">
        <v>1442</v>
      </c>
      <c r="I1175" s="1">
        <v>1442</v>
      </c>
      <c r="J1175" s="1">
        <v>1442</v>
      </c>
      <c r="K1175" s="1">
        <v>1442</v>
      </c>
      <c r="L1175" s="1">
        <v>1442</v>
      </c>
      <c r="M1175" s="1">
        <v>1442</v>
      </c>
      <c r="N1175" s="1">
        <v>1442</v>
      </c>
      <c r="O1175" s="1">
        <v>1442</v>
      </c>
      <c r="P1175" s="1">
        <v>1442</v>
      </c>
      <c r="Q1175" s="1">
        <v>1442</v>
      </c>
      <c r="R1175" s="1">
        <v>1442</v>
      </c>
      <c r="S1175" s="1">
        <v>1442</v>
      </c>
      <c r="T1175" s="1">
        <v>1442</v>
      </c>
      <c r="U1175" s="1">
        <v>1442</v>
      </c>
      <c r="V1175" s="1">
        <v>1442</v>
      </c>
      <c r="W1175" s="1">
        <v>1442</v>
      </c>
      <c r="X1175" s="1">
        <v>1442</v>
      </c>
      <c r="Y1175" s="1">
        <v>1442</v>
      </c>
      <c r="Z1175" s="1">
        <v>1442</v>
      </c>
    </row>
    <row r="1176" spans="1:26" x14ac:dyDescent="0.3">
      <c r="A1176" t="s">
        <v>66</v>
      </c>
      <c r="B1176">
        <v>23097</v>
      </c>
      <c r="C1176" s="1" t="str">
        <f>VLOOKUP($B1176,'NIS NAAM GEMEENTE'!$A$2:$B$319, 2, FALSE)</f>
        <v>Roosdaal</v>
      </c>
      <c r="D1176" s="1">
        <v>1225.7</v>
      </c>
      <c r="E1176" s="1">
        <v>1225.7</v>
      </c>
      <c r="F1176" s="1">
        <v>1225.7</v>
      </c>
      <c r="G1176" s="1">
        <v>1225.7</v>
      </c>
      <c r="H1176" s="1">
        <v>1225.7</v>
      </c>
      <c r="I1176" s="1">
        <v>1225.7</v>
      </c>
      <c r="J1176" s="1">
        <v>1225.7</v>
      </c>
      <c r="K1176" s="1">
        <v>1225.7</v>
      </c>
      <c r="L1176" s="1">
        <v>1225.7</v>
      </c>
      <c r="M1176" s="1">
        <v>1225.7</v>
      </c>
      <c r="N1176" s="1">
        <v>1225.7</v>
      </c>
      <c r="O1176" s="1">
        <v>1225.7</v>
      </c>
      <c r="P1176" s="1">
        <v>1225.7</v>
      </c>
      <c r="Q1176" s="1">
        <v>1225.7</v>
      </c>
      <c r="R1176" s="1">
        <v>1225.7</v>
      </c>
      <c r="S1176" s="1">
        <v>1225.7</v>
      </c>
      <c r="T1176" s="1">
        <v>1225.7</v>
      </c>
      <c r="U1176" s="1">
        <v>1225.7</v>
      </c>
      <c r="V1176" s="1">
        <v>1225.7</v>
      </c>
      <c r="W1176" s="1">
        <v>1225.7</v>
      </c>
      <c r="X1176" s="1">
        <v>1225.7</v>
      </c>
      <c r="Y1176" s="1">
        <v>1225.7</v>
      </c>
      <c r="Z1176" s="1">
        <v>1225.7</v>
      </c>
    </row>
    <row r="1177" spans="1:26" x14ac:dyDescent="0.3">
      <c r="A1177" t="s">
        <v>62</v>
      </c>
      <c r="B1177" s="1">
        <v>24094</v>
      </c>
      <c r="C1177" s="1" t="str">
        <f>VLOOKUP($B1177,'NIS NAAM GEMEENTE'!$A$2:$B$319, 2, FALSE)</f>
        <v>Rotselaar</v>
      </c>
      <c r="D1177" s="1">
        <v>671.89</v>
      </c>
      <c r="E1177" s="1">
        <v>688.38</v>
      </c>
      <c r="F1177" s="1">
        <v>677.54</v>
      </c>
      <c r="G1177" s="1">
        <v>732.33</v>
      </c>
      <c r="H1177" s="1">
        <v>715.92</v>
      </c>
      <c r="I1177" s="1">
        <v>739.11</v>
      </c>
      <c r="J1177" s="1">
        <v>780.71</v>
      </c>
      <c r="K1177" s="1">
        <v>727.89</v>
      </c>
      <c r="L1177" s="1">
        <v>697.86</v>
      </c>
      <c r="M1177" s="1">
        <v>684.81</v>
      </c>
      <c r="N1177" s="1">
        <v>652.91999999999996</v>
      </c>
      <c r="O1177" s="1">
        <v>650.76714801444041</v>
      </c>
      <c r="P1177" s="1">
        <v>655.29422382671487</v>
      </c>
      <c r="Q1177" s="1">
        <v>655.29422382671487</v>
      </c>
      <c r="R1177" s="1">
        <v>636.05415162454869</v>
      </c>
      <c r="S1177" s="1">
        <v>627</v>
      </c>
      <c r="T1177" s="1">
        <v>615.68231046931407</v>
      </c>
      <c r="U1177" s="1">
        <v>613.41877256317684</v>
      </c>
      <c r="V1177" s="1">
        <v>627</v>
      </c>
      <c r="W1177" s="1">
        <v>634.92238267148014</v>
      </c>
      <c r="X1177" s="1">
        <v>633.79061371841158</v>
      </c>
      <c r="Y1177" s="1">
        <v>633.79061371841158</v>
      </c>
      <c r="Z1177" s="1">
        <v>624.73646209386288</v>
      </c>
    </row>
    <row r="1178" spans="1:26" x14ac:dyDescent="0.3">
      <c r="A1178" t="s">
        <v>63</v>
      </c>
      <c r="B1178" s="1">
        <v>24094</v>
      </c>
      <c r="C1178" s="1" t="str">
        <f>VLOOKUP($B1178,'NIS NAAM GEMEENTE'!$A$2:$B$319, 2, FALSE)</f>
        <v>Rotselaar</v>
      </c>
      <c r="D1178" s="1">
        <v>921</v>
      </c>
      <c r="E1178" s="1">
        <v>961</v>
      </c>
      <c r="F1178" s="1">
        <v>973</v>
      </c>
      <c r="G1178" s="1">
        <v>995</v>
      </c>
      <c r="H1178" s="1">
        <v>985</v>
      </c>
      <c r="I1178" s="1">
        <v>1001</v>
      </c>
      <c r="J1178" s="1">
        <v>1035</v>
      </c>
      <c r="K1178" s="1">
        <v>1066</v>
      </c>
      <c r="L1178" s="1">
        <v>1080</v>
      </c>
      <c r="M1178" s="1">
        <v>1095</v>
      </c>
      <c r="N1178" s="1">
        <v>1131</v>
      </c>
      <c r="O1178" s="1">
        <v>1127</v>
      </c>
      <c r="P1178" s="1">
        <v>1106</v>
      </c>
      <c r="Q1178" s="1">
        <v>1073</v>
      </c>
      <c r="R1178" s="1">
        <v>1075</v>
      </c>
      <c r="S1178" s="1">
        <v>1047</v>
      </c>
      <c r="T1178" s="1">
        <v>1010</v>
      </c>
      <c r="U1178" s="1">
        <v>1000</v>
      </c>
      <c r="V1178" s="1">
        <v>993</v>
      </c>
      <c r="W1178" s="1">
        <v>988</v>
      </c>
      <c r="X1178" s="1">
        <v>969</v>
      </c>
      <c r="Y1178" s="1">
        <v>968</v>
      </c>
      <c r="Z1178">
        <v>971</v>
      </c>
    </row>
    <row r="1179" spans="1:26" x14ac:dyDescent="0.3">
      <c r="A1179" t="s">
        <v>64</v>
      </c>
      <c r="B1179" s="1">
        <v>24094</v>
      </c>
      <c r="C1179" s="1" t="str">
        <f>VLOOKUP($B1179,'NIS NAAM GEMEENTE'!$A$2:$B$319, 2, FALSE)</f>
        <v>Rotselaar</v>
      </c>
      <c r="D1179" s="1">
        <v>1592.8899999999999</v>
      </c>
      <c r="E1179" s="1">
        <v>1649.38</v>
      </c>
      <c r="F1179" s="1">
        <v>1650.54</v>
      </c>
      <c r="G1179" s="1">
        <v>1727.33</v>
      </c>
      <c r="H1179" s="1">
        <v>1700.92</v>
      </c>
      <c r="I1179" s="1">
        <v>1740.1100000000001</v>
      </c>
      <c r="J1179" s="1">
        <v>1815.71</v>
      </c>
      <c r="K1179" s="1">
        <v>1793.8899999999999</v>
      </c>
      <c r="L1179" s="1">
        <v>1777.8600000000001</v>
      </c>
      <c r="M1179" s="1">
        <v>1779.81</v>
      </c>
      <c r="N1179" s="1">
        <v>1783.92</v>
      </c>
      <c r="O1179" s="1">
        <v>1777.7671480144404</v>
      </c>
      <c r="P1179" s="1">
        <v>1761.2942238267149</v>
      </c>
      <c r="Q1179" s="1">
        <v>1728.2942238267149</v>
      </c>
      <c r="R1179" s="1">
        <v>1711.0541516245487</v>
      </c>
      <c r="S1179" s="1">
        <v>1674</v>
      </c>
      <c r="T1179" s="1">
        <v>1625.682310469314</v>
      </c>
      <c r="U1179" s="1">
        <v>1613.4187725631768</v>
      </c>
      <c r="V1179" s="1">
        <v>1620</v>
      </c>
      <c r="W1179" s="1">
        <v>1622.9223826714801</v>
      </c>
      <c r="X1179" s="1">
        <v>1602.7906137184116</v>
      </c>
      <c r="Y1179" s="1">
        <v>1601.7906137184116</v>
      </c>
      <c r="Z1179" s="1">
        <v>1595.7364620938629</v>
      </c>
    </row>
    <row r="1180" spans="1:26" x14ac:dyDescent="0.3">
      <c r="A1180" t="s">
        <v>65</v>
      </c>
      <c r="B1180">
        <v>24094</v>
      </c>
      <c r="C1180" s="1" t="str">
        <f>VLOOKUP($B1180,'NIS NAAM GEMEENTE'!$A$2:$B$319, 2, FALSE)</f>
        <v>Rotselaar</v>
      </c>
      <c r="D1180" s="1">
        <v>2276</v>
      </c>
      <c r="E1180" s="1">
        <v>2276</v>
      </c>
      <c r="F1180" s="1">
        <v>2276</v>
      </c>
      <c r="G1180" s="1">
        <v>2276</v>
      </c>
      <c r="H1180" s="1">
        <v>2276</v>
      </c>
      <c r="I1180" s="1">
        <v>2276</v>
      </c>
      <c r="J1180" s="1">
        <v>2276</v>
      </c>
      <c r="K1180" s="1">
        <v>2276</v>
      </c>
      <c r="L1180" s="1">
        <v>2276</v>
      </c>
      <c r="M1180" s="1">
        <v>2276</v>
      </c>
      <c r="N1180" s="1">
        <v>2276</v>
      </c>
      <c r="O1180" s="1">
        <v>2276</v>
      </c>
      <c r="P1180" s="1">
        <v>2276</v>
      </c>
      <c r="Q1180" s="1">
        <v>2276</v>
      </c>
      <c r="R1180" s="1">
        <v>2276</v>
      </c>
      <c r="S1180" s="1">
        <v>2276</v>
      </c>
      <c r="T1180" s="1">
        <v>2276</v>
      </c>
      <c r="U1180" s="1">
        <v>2276</v>
      </c>
      <c r="V1180" s="1">
        <v>2276</v>
      </c>
      <c r="W1180" s="1">
        <v>2276</v>
      </c>
      <c r="X1180" s="1">
        <v>2276</v>
      </c>
      <c r="Y1180" s="1">
        <v>2276</v>
      </c>
      <c r="Z1180" s="1">
        <v>2276</v>
      </c>
    </row>
    <row r="1181" spans="1:26" x14ac:dyDescent="0.3">
      <c r="A1181" t="s">
        <v>66</v>
      </c>
      <c r="B1181">
        <v>24094</v>
      </c>
      <c r="C1181" s="1" t="str">
        <f>VLOOKUP($B1181,'NIS NAAM GEMEENTE'!$A$2:$B$319, 2, FALSE)</f>
        <v>Rotselaar</v>
      </c>
      <c r="D1181" s="1">
        <v>1934.6</v>
      </c>
      <c r="E1181" s="1">
        <v>1934.6</v>
      </c>
      <c r="F1181" s="1">
        <v>1934.6</v>
      </c>
      <c r="G1181" s="1">
        <v>1934.6</v>
      </c>
      <c r="H1181" s="1">
        <v>1934.6</v>
      </c>
      <c r="I1181" s="1">
        <v>1934.6</v>
      </c>
      <c r="J1181" s="1">
        <v>1934.6</v>
      </c>
      <c r="K1181" s="1">
        <v>1934.6</v>
      </c>
      <c r="L1181" s="1">
        <v>1934.6</v>
      </c>
      <c r="M1181" s="1">
        <v>1934.6</v>
      </c>
      <c r="N1181" s="1">
        <v>1934.6</v>
      </c>
      <c r="O1181" s="1">
        <v>1934.6</v>
      </c>
      <c r="P1181" s="1">
        <v>1934.6</v>
      </c>
      <c r="Q1181" s="1">
        <v>1934.6</v>
      </c>
      <c r="R1181" s="1">
        <v>1934.6</v>
      </c>
      <c r="S1181" s="1">
        <v>1934.6</v>
      </c>
      <c r="T1181" s="1">
        <v>1934.6</v>
      </c>
      <c r="U1181" s="1">
        <v>1934.6</v>
      </c>
      <c r="V1181" s="1">
        <v>1934.6</v>
      </c>
      <c r="W1181" s="1">
        <v>1934.6</v>
      </c>
      <c r="X1181" s="1">
        <v>1934.6</v>
      </c>
      <c r="Y1181" s="1">
        <v>1934.6</v>
      </c>
      <c r="Z1181" s="1">
        <v>1934.6</v>
      </c>
    </row>
    <row r="1182" spans="1:26" x14ac:dyDescent="0.3">
      <c r="A1182" t="s">
        <v>62</v>
      </c>
      <c r="B1182" s="1">
        <v>37012</v>
      </c>
      <c r="C1182" s="1" t="str">
        <f>VLOOKUP($B1182,'NIS NAAM GEMEENTE'!$A$2:$B$319, 2, FALSE)</f>
        <v>Ruiselede</v>
      </c>
      <c r="D1182" s="1">
        <v>219.36</v>
      </c>
      <c r="E1182" s="1">
        <v>212.01</v>
      </c>
      <c r="F1182" s="1">
        <v>211.82</v>
      </c>
      <c r="G1182" s="1">
        <v>230.74</v>
      </c>
      <c r="H1182" s="1">
        <v>232.09</v>
      </c>
      <c r="I1182" s="1">
        <v>215.06</v>
      </c>
      <c r="J1182" s="1">
        <v>211.98</v>
      </c>
      <c r="K1182" s="1">
        <v>200.63</v>
      </c>
      <c r="L1182" s="1">
        <v>207.01</v>
      </c>
      <c r="M1182" s="1">
        <v>222.93</v>
      </c>
      <c r="N1182" s="1">
        <v>232.17</v>
      </c>
      <c r="O1182" s="1">
        <v>229.38117977528088</v>
      </c>
      <c r="P1182" s="1">
        <v>223.7865168539326</v>
      </c>
      <c r="Q1182" s="1">
        <v>209.24039325842696</v>
      </c>
      <c r="R1182" s="1">
        <v>207.00252808988765</v>
      </c>
      <c r="S1182" s="1">
        <v>204.7646629213483</v>
      </c>
      <c r="T1182" s="1">
        <v>201.40786516853933</v>
      </c>
      <c r="U1182" s="1">
        <v>201.40786516853933</v>
      </c>
      <c r="V1182" s="1">
        <v>199.17</v>
      </c>
      <c r="W1182" s="1">
        <v>200.28893258426967</v>
      </c>
      <c r="X1182" s="1">
        <v>201.40786516853933</v>
      </c>
      <c r="Y1182" s="1">
        <v>200.28893258426967</v>
      </c>
      <c r="Z1182" s="1">
        <v>202.52679775280899</v>
      </c>
    </row>
    <row r="1183" spans="1:26" x14ac:dyDescent="0.3">
      <c r="A1183" t="s">
        <v>63</v>
      </c>
      <c r="B1183" s="1">
        <v>37012</v>
      </c>
      <c r="C1183" s="1" t="str">
        <f>VLOOKUP($B1183,'NIS NAAM GEMEENTE'!$A$2:$B$319, 2, FALSE)</f>
        <v>Ruiselede</v>
      </c>
      <c r="D1183" s="1">
        <v>314</v>
      </c>
      <c r="E1183" s="1">
        <v>311</v>
      </c>
      <c r="F1183" s="1">
        <v>306</v>
      </c>
      <c r="G1183" s="1">
        <v>301</v>
      </c>
      <c r="H1183" s="1">
        <v>302</v>
      </c>
      <c r="I1183" s="1">
        <v>303</v>
      </c>
      <c r="J1183" s="1">
        <v>322</v>
      </c>
      <c r="K1183" s="1">
        <v>321</v>
      </c>
      <c r="L1183" s="1">
        <v>325</v>
      </c>
      <c r="M1183" s="1">
        <v>342</v>
      </c>
      <c r="N1183" s="1">
        <v>323</v>
      </c>
      <c r="O1183" s="1">
        <v>316</v>
      </c>
      <c r="P1183" s="1">
        <v>314</v>
      </c>
      <c r="Q1183" s="1">
        <v>319</v>
      </c>
      <c r="R1183" s="1">
        <v>312</v>
      </c>
      <c r="S1183" s="1">
        <v>304</v>
      </c>
      <c r="T1183" s="1">
        <v>302</v>
      </c>
      <c r="U1183" s="1">
        <v>295</v>
      </c>
      <c r="V1183" s="1">
        <v>288</v>
      </c>
      <c r="W1183" s="1">
        <v>276</v>
      </c>
      <c r="X1183" s="1">
        <v>275</v>
      </c>
      <c r="Y1183" s="1">
        <v>272</v>
      </c>
      <c r="Z1183">
        <v>268</v>
      </c>
    </row>
    <row r="1184" spans="1:26" x14ac:dyDescent="0.3">
      <c r="A1184" t="s">
        <v>64</v>
      </c>
      <c r="B1184" s="1">
        <v>37012</v>
      </c>
      <c r="C1184" s="1" t="str">
        <f>VLOOKUP($B1184,'NIS NAAM GEMEENTE'!$A$2:$B$319, 2, FALSE)</f>
        <v>Ruiselede</v>
      </c>
      <c r="D1184" s="1">
        <v>533.36</v>
      </c>
      <c r="E1184" s="1">
        <v>523.01</v>
      </c>
      <c r="F1184" s="1">
        <v>517.81999999999994</v>
      </c>
      <c r="G1184" s="1">
        <v>531.74</v>
      </c>
      <c r="H1184" s="1">
        <v>534.09</v>
      </c>
      <c r="I1184" s="1">
        <v>518.05999999999995</v>
      </c>
      <c r="J1184" s="1">
        <v>533.98</v>
      </c>
      <c r="K1184" s="1">
        <v>521.63</v>
      </c>
      <c r="L1184" s="1">
        <v>532.01</v>
      </c>
      <c r="M1184" s="1">
        <v>564.93000000000006</v>
      </c>
      <c r="N1184" s="1">
        <v>555.16999999999996</v>
      </c>
      <c r="O1184" s="1">
        <v>545.38117977528088</v>
      </c>
      <c r="P1184" s="1">
        <v>537.78651685393265</v>
      </c>
      <c r="Q1184" s="1">
        <v>528.24039325842693</v>
      </c>
      <c r="R1184" s="1">
        <v>519.00252808988762</v>
      </c>
      <c r="S1184" s="1">
        <v>508.7646629213483</v>
      </c>
      <c r="T1184" s="1">
        <v>503.40786516853933</v>
      </c>
      <c r="U1184" s="1">
        <v>496.40786516853933</v>
      </c>
      <c r="V1184" s="1">
        <v>487.16999999999996</v>
      </c>
      <c r="W1184" s="1">
        <v>476.28893258426967</v>
      </c>
      <c r="X1184" s="1">
        <v>476.40786516853933</v>
      </c>
      <c r="Y1184" s="1">
        <v>472.28893258426967</v>
      </c>
      <c r="Z1184" s="1">
        <v>470.52679775280899</v>
      </c>
    </row>
    <row r="1185" spans="1:26" x14ac:dyDescent="0.3">
      <c r="A1185" t="s">
        <v>65</v>
      </c>
      <c r="B1185">
        <v>37012</v>
      </c>
      <c r="C1185" s="1" t="str">
        <f>VLOOKUP($B1185,'NIS NAAM GEMEENTE'!$A$2:$B$319, 2, FALSE)</f>
        <v>Ruiselede</v>
      </c>
      <c r="D1185" s="1">
        <v>615</v>
      </c>
      <c r="E1185" s="1">
        <v>615</v>
      </c>
      <c r="F1185" s="1">
        <v>615</v>
      </c>
      <c r="G1185" s="1">
        <v>615</v>
      </c>
      <c r="H1185" s="1">
        <v>615</v>
      </c>
      <c r="I1185" s="1">
        <v>615</v>
      </c>
      <c r="J1185" s="1">
        <v>615</v>
      </c>
      <c r="K1185" s="1">
        <v>615</v>
      </c>
      <c r="L1185" s="1">
        <v>615</v>
      </c>
      <c r="M1185" s="1">
        <v>615</v>
      </c>
      <c r="N1185" s="1">
        <v>615</v>
      </c>
      <c r="O1185" s="1">
        <v>615</v>
      </c>
      <c r="P1185" s="1">
        <v>615</v>
      </c>
      <c r="Q1185" s="1">
        <v>615</v>
      </c>
      <c r="R1185" s="1">
        <v>615</v>
      </c>
      <c r="S1185" s="1">
        <v>615</v>
      </c>
      <c r="T1185" s="1">
        <v>615</v>
      </c>
      <c r="U1185" s="1">
        <v>615</v>
      </c>
      <c r="V1185" s="1">
        <v>615</v>
      </c>
      <c r="W1185" s="1">
        <v>615</v>
      </c>
      <c r="X1185" s="1">
        <v>615</v>
      </c>
      <c r="Y1185" s="1">
        <v>615</v>
      </c>
      <c r="Z1185" s="1">
        <v>615</v>
      </c>
    </row>
    <row r="1186" spans="1:26" x14ac:dyDescent="0.3">
      <c r="A1186" t="s">
        <v>66</v>
      </c>
      <c r="B1186">
        <v>37012</v>
      </c>
      <c r="C1186" s="1" t="str">
        <f>VLOOKUP($B1186,'NIS NAAM GEMEENTE'!$A$2:$B$319, 2, FALSE)</f>
        <v>Ruiselede</v>
      </c>
      <c r="D1186" s="1">
        <v>522.75</v>
      </c>
      <c r="E1186" s="1">
        <v>522.75</v>
      </c>
      <c r="F1186" s="1">
        <v>522.75</v>
      </c>
      <c r="G1186" s="1">
        <v>522.75</v>
      </c>
      <c r="H1186" s="1">
        <v>522.75</v>
      </c>
      <c r="I1186" s="1">
        <v>522.75</v>
      </c>
      <c r="J1186" s="1">
        <v>522.75</v>
      </c>
      <c r="K1186" s="1">
        <v>522.75</v>
      </c>
      <c r="L1186" s="1">
        <v>522.75</v>
      </c>
      <c r="M1186" s="1">
        <v>522.75</v>
      </c>
      <c r="N1186" s="1">
        <v>522.75</v>
      </c>
      <c r="O1186" s="1">
        <v>522.75</v>
      </c>
      <c r="P1186" s="1">
        <v>522.75</v>
      </c>
      <c r="Q1186" s="1">
        <v>522.75</v>
      </c>
      <c r="R1186" s="1">
        <v>522.75</v>
      </c>
      <c r="S1186" s="1">
        <v>522.75</v>
      </c>
      <c r="T1186" s="1">
        <v>522.75</v>
      </c>
      <c r="U1186" s="1">
        <v>522.75</v>
      </c>
      <c r="V1186" s="1">
        <v>522.75</v>
      </c>
      <c r="W1186" s="1">
        <v>522.75</v>
      </c>
      <c r="X1186" s="1">
        <v>522.75</v>
      </c>
      <c r="Y1186" s="1">
        <v>522.75</v>
      </c>
      <c r="Z1186" s="1">
        <v>522.75</v>
      </c>
    </row>
    <row r="1187" spans="1:26" x14ac:dyDescent="0.3">
      <c r="A1187" t="s">
        <v>62</v>
      </c>
      <c r="B1187" s="1">
        <v>11037</v>
      </c>
      <c r="C1187" s="1" t="str">
        <f>VLOOKUP($B1187,'NIS NAAM GEMEENTE'!$A$2:$B$319, 2, FALSE)</f>
        <v>Rumst</v>
      </c>
      <c r="D1187" s="1">
        <v>630.51</v>
      </c>
      <c r="E1187" s="1">
        <v>704.41</v>
      </c>
      <c r="F1187" s="1">
        <v>739.76</v>
      </c>
      <c r="G1187" s="1">
        <v>759.49</v>
      </c>
      <c r="H1187" s="1">
        <v>779.03</v>
      </c>
      <c r="I1187" s="1">
        <v>779.95</v>
      </c>
      <c r="J1187" s="1">
        <v>750.92</v>
      </c>
      <c r="K1187" s="1">
        <v>751.54</v>
      </c>
      <c r="L1187" s="1">
        <v>705.51</v>
      </c>
      <c r="M1187" s="1">
        <v>729.49</v>
      </c>
      <c r="N1187" s="1">
        <v>682.94</v>
      </c>
      <c r="O1187" s="1">
        <v>702.23521582733815</v>
      </c>
      <c r="P1187" s="1">
        <v>682.39183453237411</v>
      </c>
      <c r="Q1187" s="1">
        <v>640.50025179856118</v>
      </c>
      <c r="R1187" s="1">
        <v>627.27133093525185</v>
      </c>
      <c r="S1187" s="1">
        <v>605.22312949640286</v>
      </c>
      <c r="T1187" s="1">
        <v>610.73517985611511</v>
      </c>
      <c r="U1187" s="1">
        <v>608.53035971223017</v>
      </c>
      <c r="V1187" s="1">
        <v>612.94000000000005</v>
      </c>
      <c r="W1187" s="1">
        <v>630.57856115107916</v>
      </c>
      <c r="X1187" s="1">
        <v>631.68097122302163</v>
      </c>
      <c r="Y1187" s="1">
        <v>640.50025179856118</v>
      </c>
      <c r="Z1187" s="1">
        <v>638.29543165467624</v>
      </c>
    </row>
    <row r="1188" spans="1:26" x14ac:dyDescent="0.3">
      <c r="A1188" t="s">
        <v>63</v>
      </c>
      <c r="B1188" s="1">
        <v>11037</v>
      </c>
      <c r="C1188" s="1" t="str">
        <f>VLOOKUP($B1188,'NIS NAAM GEMEENTE'!$A$2:$B$319, 2, FALSE)</f>
        <v>Rumst</v>
      </c>
      <c r="D1188" s="1">
        <v>945</v>
      </c>
      <c r="E1188" s="1">
        <v>981</v>
      </c>
      <c r="F1188" s="1">
        <v>981</v>
      </c>
      <c r="G1188" s="1">
        <v>1003</v>
      </c>
      <c r="H1188" s="1">
        <v>1036</v>
      </c>
      <c r="I1188" s="1">
        <v>1101</v>
      </c>
      <c r="J1188" s="1">
        <v>1161</v>
      </c>
      <c r="K1188" s="1">
        <v>1178</v>
      </c>
      <c r="L1188" s="1">
        <v>1212</v>
      </c>
      <c r="M1188" s="1">
        <v>1218</v>
      </c>
      <c r="N1188" s="1">
        <v>1228</v>
      </c>
      <c r="O1188" s="1">
        <v>1191</v>
      </c>
      <c r="P1188" s="1">
        <v>1174</v>
      </c>
      <c r="Q1188" s="1">
        <v>1186</v>
      </c>
      <c r="R1188" s="1">
        <v>1182</v>
      </c>
      <c r="S1188" s="1">
        <v>1167</v>
      </c>
      <c r="T1188" s="1">
        <v>1139</v>
      </c>
      <c r="U1188" s="1">
        <v>1128</v>
      </c>
      <c r="V1188" s="1">
        <v>1103</v>
      </c>
      <c r="W1188" s="1">
        <v>1070</v>
      </c>
      <c r="X1188" s="1">
        <v>1060</v>
      </c>
      <c r="Y1188" s="1">
        <v>1043</v>
      </c>
      <c r="Z1188">
        <v>1057</v>
      </c>
    </row>
    <row r="1189" spans="1:26" x14ac:dyDescent="0.3">
      <c r="A1189" t="s">
        <v>64</v>
      </c>
      <c r="B1189" s="1">
        <v>11037</v>
      </c>
      <c r="C1189" s="1" t="str">
        <f>VLOOKUP($B1189,'NIS NAAM GEMEENTE'!$A$2:$B$319, 2, FALSE)</f>
        <v>Rumst</v>
      </c>
      <c r="D1189" s="1">
        <v>1575.51</v>
      </c>
      <c r="E1189" s="1">
        <v>1685.4099999999999</v>
      </c>
      <c r="F1189" s="1">
        <v>1720.76</v>
      </c>
      <c r="G1189" s="1">
        <v>1762.49</v>
      </c>
      <c r="H1189" s="1">
        <v>1815.03</v>
      </c>
      <c r="I1189" s="1">
        <v>1880.95</v>
      </c>
      <c r="J1189" s="1">
        <v>1911.92</v>
      </c>
      <c r="K1189" s="1">
        <v>1929.54</v>
      </c>
      <c r="L1189" s="1">
        <v>1917.51</v>
      </c>
      <c r="M1189" s="1">
        <v>1947.49</v>
      </c>
      <c r="N1189" s="1">
        <v>1910.94</v>
      </c>
      <c r="O1189" s="1">
        <v>1893.2352158273382</v>
      </c>
      <c r="P1189" s="1">
        <v>1856.3918345323741</v>
      </c>
      <c r="Q1189" s="1">
        <v>1826.5002517985613</v>
      </c>
      <c r="R1189" s="1">
        <v>1809.2713309352519</v>
      </c>
      <c r="S1189" s="1">
        <v>1772.2231294964029</v>
      </c>
      <c r="T1189" s="1">
        <v>1749.7351798561151</v>
      </c>
      <c r="U1189" s="1">
        <v>1736.5303597122302</v>
      </c>
      <c r="V1189" s="1">
        <v>1715.94</v>
      </c>
      <c r="W1189" s="1">
        <v>1700.5785611510792</v>
      </c>
      <c r="X1189" s="1">
        <v>1691.6809712230215</v>
      </c>
      <c r="Y1189" s="1">
        <v>1683.5002517985613</v>
      </c>
      <c r="Z1189" s="1">
        <v>1695.2954316546761</v>
      </c>
    </row>
    <row r="1190" spans="1:26" x14ac:dyDescent="0.3">
      <c r="A1190" t="s">
        <v>65</v>
      </c>
      <c r="B1190">
        <v>11037</v>
      </c>
      <c r="C1190" s="1" t="str">
        <f>VLOOKUP($B1190,'NIS NAAM GEMEENTE'!$A$2:$B$319, 2, FALSE)</f>
        <v>Rumst</v>
      </c>
      <c r="D1190" s="1">
        <v>2327</v>
      </c>
      <c r="E1190" s="1">
        <v>2327</v>
      </c>
      <c r="F1190" s="1">
        <v>2327</v>
      </c>
      <c r="G1190" s="1">
        <v>2327</v>
      </c>
      <c r="H1190" s="1">
        <v>2327</v>
      </c>
      <c r="I1190" s="1">
        <v>2327</v>
      </c>
      <c r="J1190" s="1">
        <v>2327</v>
      </c>
      <c r="K1190" s="1">
        <v>2327</v>
      </c>
      <c r="L1190" s="1">
        <v>2327</v>
      </c>
      <c r="M1190" s="1">
        <v>2327</v>
      </c>
      <c r="N1190" s="1">
        <v>2327</v>
      </c>
      <c r="O1190" s="1">
        <v>2327</v>
      </c>
      <c r="P1190" s="1">
        <v>2327</v>
      </c>
      <c r="Q1190" s="1">
        <v>2327</v>
      </c>
      <c r="R1190" s="1">
        <v>2327</v>
      </c>
      <c r="S1190" s="1">
        <v>2327</v>
      </c>
      <c r="T1190" s="1">
        <v>2327</v>
      </c>
      <c r="U1190" s="1">
        <v>2327</v>
      </c>
      <c r="V1190" s="1">
        <v>2327</v>
      </c>
      <c r="W1190" s="1">
        <v>2327</v>
      </c>
      <c r="X1190" s="1">
        <v>2327</v>
      </c>
      <c r="Y1190" s="1">
        <v>2327</v>
      </c>
      <c r="Z1190" s="1">
        <v>2327</v>
      </c>
    </row>
    <row r="1191" spans="1:26" x14ac:dyDescent="0.3">
      <c r="A1191" t="s">
        <v>66</v>
      </c>
      <c r="B1191">
        <v>11037</v>
      </c>
      <c r="C1191" s="1" t="str">
        <f>VLOOKUP($B1191,'NIS NAAM GEMEENTE'!$A$2:$B$319, 2, FALSE)</f>
        <v>Rumst</v>
      </c>
      <c r="D1191" s="1">
        <v>1977.9499999999998</v>
      </c>
      <c r="E1191" s="1">
        <v>1977.9499999999998</v>
      </c>
      <c r="F1191" s="1">
        <v>1977.9499999999998</v>
      </c>
      <c r="G1191" s="1">
        <v>1977.9499999999998</v>
      </c>
      <c r="H1191" s="1">
        <v>1977.9499999999998</v>
      </c>
      <c r="I1191" s="1">
        <v>1977.9499999999998</v>
      </c>
      <c r="J1191" s="1">
        <v>1977.9499999999998</v>
      </c>
      <c r="K1191" s="1">
        <v>1977.9499999999998</v>
      </c>
      <c r="L1191" s="1">
        <v>1977.9499999999998</v>
      </c>
      <c r="M1191" s="1">
        <v>1977.9499999999998</v>
      </c>
      <c r="N1191" s="1">
        <v>1977.9499999999998</v>
      </c>
      <c r="O1191" s="1">
        <v>1977.9499999999998</v>
      </c>
      <c r="P1191" s="1">
        <v>1977.9499999999998</v>
      </c>
      <c r="Q1191" s="1">
        <v>1977.9499999999998</v>
      </c>
      <c r="R1191" s="1">
        <v>1977.9499999999998</v>
      </c>
      <c r="S1191" s="1">
        <v>1977.9499999999998</v>
      </c>
      <c r="T1191" s="1">
        <v>1977.9499999999998</v>
      </c>
      <c r="U1191" s="1">
        <v>1977.9499999999998</v>
      </c>
      <c r="V1191" s="1">
        <v>1977.9499999999998</v>
      </c>
      <c r="W1191" s="1">
        <v>1977.9499999999998</v>
      </c>
      <c r="X1191" s="1">
        <v>1977.9499999999998</v>
      </c>
      <c r="Y1191" s="1">
        <v>1977.9499999999998</v>
      </c>
      <c r="Z1191" s="1">
        <v>1977.9499999999998</v>
      </c>
    </row>
    <row r="1192" spans="1:26" x14ac:dyDescent="0.3">
      <c r="A1192" t="s">
        <v>62</v>
      </c>
      <c r="B1192" s="1">
        <v>21015</v>
      </c>
      <c r="C1192" s="1" t="str">
        <f>VLOOKUP($B1192,'NIS NAAM GEMEENTE'!$A$2:$B$319, 2, FALSE)</f>
        <v>Schaarbeek</v>
      </c>
      <c r="D1192" s="1">
        <v>913.55</v>
      </c>
      <c r="E1192" s="1">
        <v>909.79</v>
      </c>
      <c r="F1192" s="1">
        <v>1009.88</v>
      </c>
      <c r="G1192" s="1">
        <v>1096.67</v>
      </c>
      <c r="H1192" s="1">
        <v>1093.31</v>
      </c>
      <c r="I1192" s="1">
        <v>1154.1300000000001</v>
      </c>
      <c r="J1192" s="1">
        <v>1226.97</v>
      </c>
      <c r="K1192" s="1">
        <v>1260.94</v>
      </c>
      <c r="L1192" s="1">
        <v>1267.67</v>
      </c>
      <c r="M1192" s="1">
        <v>1450.47</v>
      </c>
      <c r="N1192" s="1">
        <v>1501.95</v>
      </c>
      <c r="O1192" s="1">
        <v>1534.3936561743342</v>
      </c>
      <c r="P1192" s="1">
        <v>1505.4218079096045</v>
      </c>
      <c r="Q1192" s="1">
        <v>1441.9066020984665</v>
      </c>
      <c r="R1192" s="1">
        <v>1406.2489426957222</v>
      </c>
      <c r="S1192" s="1">
        <v>1378.3913962873285</v>
      </c>
      <c r="T1192" s="1">
        <v>1373.9341888619854</v>
      </c>
      <c r="U1192" s="1">
        <v>1379.5056981436642</v>
      </c>
      <c r="V1192" s="1">
        <v>1380.62</v>
      </c>
      <c r="W1192" s="1">
        <v>1383.9629055690073</v>
      </c>
      <c r="X1192" s="1">
        <v>1386.1915092816787</v>
      </c>
      <c r="Y1192" s="1">
        <v>1389.5344148506861</v>
      </c>
      <c r="Z1192" s="1">
        <v>1396.2202259887006</v>
      </c>
    </row>
    <row r="1193" spans="1:26" x14ac:dyDescent="0.3">
      <c r="A1193" t="s">
        <v>63</v>
      </c>
      <c r="B1193" s="1">
        <v>21015</v>
      </c>
      <c r="C1193" s="1" t="str">
        <f>VLOOKUP($B1193,'NIS NAAM GEMEENTE'!$A$2:$B$319, 2, FALSE)</f>
        <v>Schaarbeek</v>
      </c>
      <c r="D1193" s="1">
        <v>902</v>
      </c>
      <c r="E1193" s="1">
        <v>925</v>
      </c>
      <c r="F1193" s="1">
        <v>937</v>
      </c>
      <c r="G1193" s="1">
        <v>1018</v>
      </c>
      <c r="H1193" s="1">
        <v>1107</v>
      </c>
      <c r="I1193" s="1">
        <v>1181</v>
      </c>
      <c r="J1193" s="1">
        <v>1263</v>
      </c>
      <c r="K1193" s="1">
        <v>1342</v>
      </c>
      <c r="L1193" s="1">
        <v>1452</v>
      </c>
      <c r="M1193" s="1">
        <v>1534</v>
      </c>
      <c r="N1193" s="1">
        <v>1614</v>
      </c>
      <c r="O1193" s="1">
        <v>1682</v>
      </c>
      <c r="P1193" s="1">
        <v>1749</v>
      </c>
      <c r="Q1193" s="1">
        <v>1812</v>
      </c>
      <c r="R1193" s="1">
        <v>1840</v>
      </c>
      <c r="S1193" s="1">
        <v>1851</v>
      </c>
      <c r="T1193" s="1">
        <v>1847</v>
      </c>
      <c r="U1193" s="1">
        <v>1833</v>
      </c>
      <c r="V1193" s="1">
        <v>1807</v>
      </c>
      <c r="W1193" s="1">
        <v>1771</v>
      </c>
      <c r="X1193" s="1">
        <v>1747</v>
      </c>
      <c r="Y1193" s="1">
        <v>1728</v>
      </c>
      <c r="Z1193">
        <v>1723</v>
      </c>
    </row>
    <row r="1194" spans="1:26" x14ac:dyDescent="0.3">
      <c r="A1194" t="s">
        <v>64</v>
      </c>
      <c r="B1194" s="1">
        <v>21015</v>
      </c>
      <c r="C1194" s="1" t="str">
        <f>VLOOKUP($B1194,'NIS NAAM GEMEENTE'!$A$2:$B$319, 2, FALSE)</f>
        <v>Schaarbeek</v>
      </c>
      <c r="D1194" s="1">
        <v>1815.55</v>
      </c>
      <c r="E1194" s="1">
        <v>1834.79</v>
      </c>
      <c r="F1194" s="1">
        <v>1946.88</v>
      </c>
      <c r="G1194" s="1">
        <v>2114.67</v>
      </c>
      <c r="H1194" s="1">
        <v>2200.31</v>
      </c>
      <c r="I1194" s="1">
        <v>2335.13</v>
      </c>
      <c r="J1194" s="1">
        <v>2489.9700000000003</v>
      </c>
      <c r="K1194" s="1">
        <v>2602.94</v>
      </c>
      <c r="L1194" s="1">
        <v>2719.67</v>
      </c>
      <c r="M1194" s="1">
        <v>2984.4700000000003</v>
      </c>
      <c r="N1194" s="1">
        <v>3115.95</v>
      </c>
      <c r="O1194" s="1">
        <v>3216.393656174334</v>
      </c>
      <c r="P1194" s="1">
        <v>3254.4218079096045</v>
      </c>
      <c r="Q1194" s="1">
        <v>3253.9066020984665</v>
      </c>
      <c r="R1194" s="1">
        <v>3246.2489426957222</v>
      </c>
      <c r="S1194" s="1">
        <v>3229.3913962873285</v>
      </c>
      <c r="T1194" s="1">
        <v>3220.9341888619856</v>
      </c>
      <c r="U1194" s="1">
        <v>3212.5056981436642</v>
      </c>
      <c r="V1194" s="1">
        <v>3187.62</v>
      </c>
      <c r="W1194" s="1">
        <v>3154.9629055690075</v>
      </c>
      <c r="X1194" s="1">
        <v>3133.1915092816789</v>
      </c>
      <c r="Y1194" s="1">
        <v>3117.5344148506861</v>
      </c>
      <c r="Z1194" s="1">
        <v>3119.2202259887008</v>
      </c>
    </row>
    <row r="1195" spans="1:26" x14ac:dyDescent="0.3">
      <c r="A1195" t="s">
        <v>65</v>
      </c>
      <c r="B1195">
        <v>21015</v>
      </c>
      <c r="C1195" s="1" t="str">
        <f>VLOOKUP($B1195,'NIS NAAM GEMEENTE'!$A$2:$B$319, 2, FALSE)</f>
        <v>Schaarbeek</v>
      </c>
      <c r="D1195" s="1">
        <v>3819</v>
      </c>
      <c r="E1195" s="1">
        <v>3819</v>
      </c>
      <c r="F1195" s="1">
        <v>3819</v>
      </c>
      <c r="G1195" s="1">
        <v>3819</v>
      </c>
      <c r="H1195" s="1">
        <v>3819</v>
      </c>
      <c r="I1195" s="1">
        <v>3819</v>
      </c>
      <c r="J1195" s="1">
        <v>3819</v>
      </c>
      <c r="K1195" s="1">
        <v>3819</v>
      </c>
      <c r="L1195" s="1">
        <v>3819</v>
      </c>
      <c r="M1195" s="1">
        <v>3819</v>
      </c>
      <c r="N1195" s="1">
        <v>3819</v>
      </c>
      <c r="O1195" s="1">
        <v>3819</v>
      </c>
      <c r="P1195" s="1">
        <v>3819</v>
      </c>
      <c r="Q1195" s="1">
        <v>3819</v>
      </c>
      <c r="R1195" s="1">
        <v>3819</v>
      </c>
      <c r="S1195" s="1">
        <v>3819</v>
      </c>
      <c r="T1195" s="1">
        <v>3819</v>
      </c>
      <c r="U1195" s="1">
        <v>3819</v>
      </c>
      <c r="V1195" s="1">
        <v>3819</v>
      </c>
      <c r="W1195" s="1">
        <v>3819</v>
      </c>
      <c r="X1195" s="1">
        <v>3819</v>
      </c>
      <c r="Y1195" s="1">
        <v>3819</v>
      </c>
      <c r="Z1195" s="1">
        <v>3819</v>
      </c>
    </row>
    <row r="1196" spans="1:26" x14ac:dyDescent="0.3">
      <c r="A1196" t="s">
        <v>66</v>
      </c>
      <c r="B1196">
        <v>21015</v>
      </c>
      <c r="C1196" s="1" t="str">
        <f>VLOOKUP($B1196,'NIS NAAM GEMEENTE'!$A$2:$B$319, 2, FALSE)</f>
        <v>Schaarbeek</v>
      </c>
      <c r="D1196" s="1">
        <v>3246.15</v>
      </c>
      <c r="E1196" s="1">
        <v>3246.15</v>
      </c>
      <c r="F1196" s="1">
        <v>3246.15</v>
      </c>
      <c r="G1196" s="1">
        <v>3246.15</v>
      </c>
      <c r="H1196" s="1">
        <v>3246.15</v>
      </c>
      <c r="I1196" s="1">
        <v>3246.15</v>
      </c>
      <c r="J1196" s="1">
        <v>3246.15</v>
      </c>
      <c r="K1196" s="1">
        <v>3246.15</v>
      </c>
      <c r="L1196" s="1">
        <v>3246.15</v>
      </c>
      <c r="M1196" s="1">
        <v>3246.15</v>
      </c>
      <c r="N1196" s="1">
        <v>3246.15</v>
      </c>
      <c r="O1196" s="1">
        <v>3246.15</v>
      </c>
      <c r="P1196" s="1">
        <v>3246.15</v>
      </c>
      <c r="Q1196" s="1">
        <v>3246.15</v>
      </c>
      <c r="R1196" s="1">
        <v>3246.15</v>
      </c>
      <c r="S1196" s="1">
        <v>3246.15</v>
      </c>
      <c r="T1196" s="1">
        <v>3246.15</v>
      </c>
      <c r="U1196" s="1">
        <v>3246.15</v>
      </c>
      <c r="V1196" s="1">
        <v>3246.15</v>
      </c>
      <c r="W1196" s="1">
        <v>3246.15</v>
      </c>
      <c r="X1196" s="1">
        <v>3246.15</v>
      </c>
      <c r="Y1196" s="1">
        <v>3246.15</v>
      </c>
      <c r="Z1196" s="1">
        <v>3246.15</v>
      </c>
    </row>
    <row r="1197" spans="1:26" x14ac:dyDescent="0.3">
      <c r="A1197" t="s">
        <v>62</v>
      </c>
      <c r="B1197" s="1">
        <v>11038</v>
      </c>
      <c r="C1197" s="1" t="str">
        <f>VLOOKUP($B1197,'NIS NAAM GEMEENTE'!$A$2:$B$319, 2, FALSE)</f>
        <v>Schelle</v>
      </c>
      <c r="D1197" s="1">
        <v>414.83</v>
      </c>
      <c r="E1197" s="1">
        <v>447.90999999999997</v>
      </c>
      <c r="F1197" s="1">
        <v>477.45</v>
      </c>
      <c r="G1197" s="1">
        <v>476.88</v>
      </c>
      <c r="H1197" s="1">
        <v>492.18</v>
      </c>
      <c r="I1197" s="1">
        <v>485.45</v>
      </c>
      <c r="J1197" s="1">
        <v>488.02</v>
      </c>
      <c r="K1197" s="1">
        <v>482.29</v>
      </c>
      <c r="L1197" s="1">
        <v>494.67</v>
      </c>
      <c r="M1197" s="1">
        <v>444.5</v>
      </c>
      <c r="N1197" s="1">
        <v>468.75</v>
      </c>
      <c r="O1197" s="1">
        <v>464.84074766355138</v>
      </c>
      <c r="P1197" s="1">
        <v>461.47233644859813</v>
      </c>
      <c r="Q1197" s="1">
        <v>483.92841121495326</v>
      </c>
      <c r="R1197" s="1">
        <v>471.57757009345795</v>
      </c>
      <c r="S1197" s="1">
        <v>465.96355140186915</v>
      </c>
      <c r="T1197" s="1">
        <v>461.47233644859813</v>
      </c>
      <c r="U1197" s="1">
        <v>473.82317757009343</v>
      </c>
      <c r="V1197" s="1">
        <v>480.56</v>
      </c>
      <c r="W1197" s="1">
        <v>491.7880373831776</v>
      </c>
      <c r="X1197" s="1">
        <v>497.40205607476634</v>
      </c>
      <c r="Y1197" s="1">
        <v>497.40205607476634</v>
      </c>
      <c r="Z1197" s="1">
        <v>506.38448598130839</v>
      </c>
    </row>
    <row r="1198" spans="1:26" x14ac:dyDescent="0.3">
      <c r="A1198" t="s">
        <v>63</v>
      </c>
      <c r="B1198" s="1">
        <v>11038</v>
      </c>
      <c r="C1198" s="1" t="str">
        <f>VLOOKUP($B1198,'NIS NAAM GEMEENTE'!$A$2:$B$319, 2, FALSE)</f>
        <v>Schelle</v>
      </c>
      <c r="D1198" s="1">
        <v>579</v>
      </c>
      <c r="E1198" s="1">
        <v>584</v>
      </c>
      <c r="F1198" s="1">
        <v>587</v>
      </c>
      <c r="G1198" s="1">
        <v>579</v>
      </c>
      <c r="H1198" s="1">
        <v>619</v>
      </c>
      <c r="I1198" s="1">
        <v>646</v>
      </c>
      <c r="J1198" s="1">
        <v>684</v>
      </c>
      <c r="K1198" s="1">
        <v>716</v>
      </c>
      <c r="L1198" s="1">
        <v>723</v>
      </c>
      <c r="M1198" s="1">
        <v>701</v>
      </c>
      <c r="N1198" s="1">
        <v>686</v>
      </c>
      <c r="O1198" s="1">
        <v>686</v>
      </c>
      <c r="P1198" s="1">
        <v>680</v>
      </c>
      <c r="Q1198" s="1">
        <v>653</v>
      </c>
      <c r="R1198" s="1">
        <v>675</v>
      </c>
      <c r="S1198" s="1">
        <v>682</v>
      </c>
      <c r="T1198" s="1">
        <v>689</v>
      </c>
      <c r="U1198" s="1">
        <v>684</v>
      </c>
      <c r="V1198" s="1">
        <v>678</v>
      </c>
      <c r="W1198" s="1">
        <v>686</v>
      </c>
      <c r="X1198" s="1">
        <v>684</v>
      </c>
      <c r="Y1198" s="1">
        <v>695</v>
      </c>
      <c r="Z1198">
        <v>694</v>
      </c>
    </row>
    <row r="1199" spans="1:26" x14ac:dyDescent="0.3">
      <c r="A1199" t="s">
        <v>64</v>
      </c>
      <c r="B1199" s="1">
        <v>11038</v>
      </c>
      <c r="C1199" s="1" t="str">
        <f>VLOOKUP($B1199,'NIS NAAM GEMEENTE'!$A$2:$B$319, 2, FALSE)</f>
        <v>Schelle</v>
      </c>
      <c r="D1199" s="1">
        <v>993.82999999999993</v>
      </c>
      <c r="E1199" s="1">
        <v>1031.9099999999999</v>
      </c>
      <c r="F1199" s="1">
        <v>1064.45</v>
      </c>
      <c r="G1199" s="1">
        <v>1055.8800000000001</v>
      </c>
      <c r="H1199" s="1">
        <v>1111.18</v>
      </c>
      <c r="I1199" s="1">
        <v>1131.45</v>
      </c>
      <c r="J1199" s="1">
        <v>1172.02</v>
      </c>
      <c r="K1199" s="1">
        <v>1198.29</v>
      </c>
      <c r="L1199" s="1">
        <v>1217.67</v>
      </c>
      <c r="M1199" s="1">
        <v>1145.5</v>
      </c>
      <c r="N1199" s="1">
        <v>1154.75</v>
      </c>
      <c r="O1199" s="1">
        <v>1150.8407476635514</v>
      </c>
      <c r="P1199" s="1">
        <v>1141.4723364485981</v>
      </c>
      <c r="Q1199" s="1">
        <v>1136.9284112149533</v>
      </c>
      <c r="R1199" s="1">
        <v>1146.577570093458</v>
      </c>
      <c r="S1199" s="1">
        <v>1147.9635514018692</v>
      </c>
      <c r="T1199" s="1">
        <v>1150.4723364485981</v>
      </c>
      <c r="U1199" s="1">
        <v>1157.8231775700933</v>
      </c>
      <c r="V1199" s="1">
        <v>1158.56</v>
      </c>
      <c r="W1199" s="1">
        <v>1177.7880373831777</v>
      </c>
      <c r="X1199" s="1">
        <v>1181.4020560747663</v>
      </c>
      <c r="Y1199" s="1">
        <v>1192.4020560747663</v>
      </c>
      <c r="Z1199" s="1">
        <v>1200.3844859813084</v>
      </c>
    </row>
    <row r="1200" spans="1:26" x14ac:dyDescent="0.3">
      <c r="A1200" t="s">
        <v>65</v>
      </c>
      <c r="B1200">
        <v>11038</v>
      </c>
      <c r="C1200" s="1" t="str">
        <f>VLOOKUP($B1200,'NIS NAAM GEMEENTE'!$A$2:$B$319, 2, FALSE)</f>
        <v>Schelle</v>
      </c>
      <c r="D1200" s="1">
        <v>1149</v>
      </c>
      <c r="E1200" s="1">
        <v>1149</v>
      </c>
      <c r="F1200" s="1">
        <v>1149</v>
      </c>
      <c r="G1200" s="1">
        <v>1149</v>
      </c>
      <c r="H1200" s="1">
        <v>1149</v>
      </c>
      <c r="I1200" s="1">
        <v>1149</v>
      </c>
      <c r="J1200" s="1">
        <v>1149</v>
      </c>
      <c r="K1200" s="1">
        <v>1149</v>
      </c>
      <c r="L1200" s="1">
        <v>1149</v>
      </c>
      <c r="M1200" s="1">
        <v>1149</v>
      </c>
      <c r="N1200" s="1">
        <v>1149</v>
      </c>
      <c r="O1200" s="1">
        <v>1149</v>
      </c>
      <c r="P1200" s="1">
        <v>1149</v>
      </c>
      <c r="Q1200" s="1">
        <v>1149</v>
      </c>
      <c r="R1200" s="1">
        <v>1149</v>
      </c>
      <c r="S1200" s="1">
        <v>1149</v>
      </c>
      <c r="T1200" s="1">
        <v>1149</v>
      </c>
      <c r="U1200" s="1">
        <v>1149</v>
      </c>
      <c r="V1200" s="1">
        <v>1149</v>
      </c>
      <c r="W1200" s="1">
        <v>1149</v>
      </c>
      <c r="X1200" s="1">
        <v>1149</v>
      </c>
      <c r="Y1200" s="1">
        <v>1149</v>
      </c>
      <c r="Z1200" s="1">
        <v>1149</v>
      </c>
    </row>
    <row r="1201" spans="1:26" x14ac:dyDescent="0.3">
      <c r="A1201" t="s">
        <v>66</v>
      </c>
      <c r="B1201">
        <v>11038</v>
      </c>
      <c r="C1201" s="1" t="str">
        <f>VLOOKUP($B1201,'NIS NAAM GEMEENTE'!$A$2:$B$319, 2, FALSE)</f>
        <v>Schelle</v>
      </c>
      <c r="D1201" s="1">
        <v>976.64999999999986</v>
      </c>
      <c r="E1201" s="1">
        <v>976.64999999999986</v>
      </c>
      <c r="F1201" s="1">
        <v>976.64999999999986</v>
      </c>
      <c r="G1201" s="1">
        <v>976.64999999999986</v>
      </c>
      <c r="H1201" s="1">
        <v>976.64999999999986</v>
      </c>
      <c r="I1201" s="1">
        <v>976.64999999999986</v>
      </c>
      <c r="J1201" s="1">
        <v>976.64999999999986</v>
      </c>
      <c r="K1201" s="1">
        <v>976.64999999999986</v>
      </c>
      <c r="L1201" s="1">
        <v>976.64999999999986</v>
      </c>
      <c r="M1201" s="1">
        <v>976.64999999999986</v>
      </c>
      <c r="N1201" s="1">
        <v>976.64999999999986</v>
      </c>
      <c r="O1201" s="1">
        <v>976.64999999999986</v>
      </c>
      <c r="P1201" s="1">
        <v>976.64999999999986</v>
      </c>
      <c r="Q1201" s="1">
        <v>976.64999999999986</v>
      </c>
      <c r="R1201" s="1">
        <v>976.64999999999986</v>
      </c>
      <c r="S1201" s="1">
        <v>976.64999999999986</v>
      </c>
      <c r="T1201" s="1">
        <v>976.64999999999986</v>
      </c>
      <c r="U1201" s="1">
        <v>976.64999999999986</v>
      </c>
      <c r="V1201" s="1">
        <v>976.64999999999986</v>
      </c>
      <c r="W1201" s="1">
        <v>976.64999999999986</v>
      </c>
      <c r="X1201" s="1">
        <v>976.64999999999986</v>
      </c>
      <c r="Y1201" s="1">
        <v>976.64999999999986</v>
      </c>
      <c r="Z1201" s="1">
        <v>976.64999999999986</v>
      </c>
    </row>
    <row r="1202" spans="1:26" x14ac:dyDescent="0.3">
      <c r="A1202" t="s">
        <v>62</v>
      </c>
      <c r="B1202" s="1">
        <v>24134</v>
      </c>
      <c r="C1202" s="1" t="str">
        <f>VLOOKUP($B1202,'NIS NAAM GEMEENTE'!$A$2:$B$319, 2, FALSE)</f>
        <v>Scherpenheuvel-Zichem</v>
      </c>
      <c r="D1202" s="1">
        <v>792.9</v>
      </c>
      <c r="E1202" s="1">
        <v>829.03</v>
      </c>
      <c r="F1202" s="1">
        <v>873.66</v>
      </c>
      <c r="G1202" s="1">
        <v>816.27</v>
      </c>
      <c r="H1202" s="1">
        <v>808.98</v>
      </c>
      <c r="I1202" s="1">
        <v>779.08</v>
      </c>
      <c r="J1202" s="1">
        <v>745</v>
      </c>
      <c r="K1202" s="1">
        <v>752.38</v>
      </c>
      <c r="L1202" s="1">
        <v>745.03</v>
      </c>
      <c r="M1202" s="1">
        <v>721.81</v>
      </c>
      <c r="N1202" s="1">
        <v>725.43</v>
      </c>
      <c r="O1202" s="1">
        <v>721.64336000000003</v>
      </c>
      <c r="P1202" s="1">
        <v>703.96144000000004</v>
      </c>
      <c r="Q1202" s="1">
        <v>690.7</v>
      </c>
      <c r="R1202" s="1">
        <v>689.59487999999999</v>
      </c>
      <c r="S1202" s="1">
        <v>703.96144000000004</v>
      </c>
      <c r="T1202" s="1">
        <v>703.96144000000004</v>
      </c>
      <c r="U1202" s="1">
        <v>701.75120000000004</v>
      </c>
      <c r="V1202" s="1">
        <v>690.7</v>
      </c>
      <c r="W1202" s="1">
        <v>689.59487999999999</v>
      </c>
      <c r="X1202" s="1">
        <v>696.22559999999999</v>
      </c>
      <c r="Y1202" s="1">
        <v>705.06655999999998</v>
      </c>
      <c r="Z1202" s="1">
        <v>711.69727999999998</v>
      </c>
    </row>
    <row r="1203" spans="1:26" x14ac:dyDescent="0.3">
      <c r="A1203" t="s">
        <v>63</v>
      </c>
      <c r="B1203" s="1">
        <v>24134</v>
      </c>
      <c r="C1203" s="1" t="str">
        <f>VLOOKUP($B1203,'NIS NAAM GEMEENTE'!$A$2:$B$319, 2, FALSE)</f>
        <v>Scherpenheuvel-Zichem</v>
      </c>
      <c r="D1203" s="1">
        <v>956</v>
      </c>
      <c r="E1203" s="1">
        <v>941</v>
      </c>
      <c r="F1203" s="1">
        <v>965</v>
      </c>
      <c r="G1203" s="1">
        <v>1020</v>
      </c>
      <c r="H1203" s="1">
        <v>1073</v>
      </c>
      <c r="I1203" s="1">
        <v>1098</v>
      </c>
      <c r="J1203" s="1">
        <v>1171</v>
      </c>
      <c r="K1203" s="1">
        <v>1169</v>
      </c>
      <c r="L1203" s="1">
        <v>1167</v>
      </c>
      <c r="M1203" s="1">
        <v>1149</v>
      </c>
      <c r="N1203" s="1">
        <v>1098</v>
      </c>
      <c r="O1203" s="1">
        <v>1090</v>
      </c>
      <c r="P1203" s="1">
        <v>1068</v>
      </c>
      <c r="Q1203" s="1">
        <v>1083</v>
      </c>
      <c r="R1203" s="1">
        <v>1062</v>
      </c>
      <c r="S1203" s="1">
        <v>1051</v>
      </c>
      <c r="T1203" s="1">
        <v>1042</v>
      </c>
      <c r="U1203" s="1">
        <v>1035</v>
      </c>
      <c r="V1203" s="1">
        <v>1033</v>
      </c>
      <c r="W1203" s="1">
        <v>1023</v>
      </c>
      <c r="X1203" s="1">
        <v>1017</v>
      </c>
      <c r="Y1203" s="1">
        <v>1021</v>
      </c>
      <c r="Z1203">
        <v>1021</v>
      </c>
    </row>
    <row r="1204" spans="1:26" x14ac:dyDescent="0.3">
      <c r="A1204" t="s">
        <v>64</v>
      </c>
      <c r="B1204" s="1">
        <v>24134</v>
      </c>
      <c r="C1204" s="1" t="str">
        <f>VLOOKUP($B1204,'NIS NAAM GEMEENTE'!$A$2:$B$319, 2, FALSE)</f>
        <v>Scherpenheuvel-Zichem</v>
      </c>
      <c r="D1204" s="1">
        <v>1748.9</v>
      </c>
      <c r="E1204" s="1">
        <v>1770.03</v>
      </c>
      <c r="F1204" s="1">
        <v>1838.6599999999999</v>
      </c>
      <c r="G1204" s="1">
        <v>1836.27</v>
      </c>
      <c r="H1204" s="1">
        <v>1881.98</v>
      </c>
      <c r="I1204" s="1">
        <v>1877.08</v>
      </c>
      <c r="J1204" s="1">
        <v>1916</v>
      </c>
      <c r="K1204" s="1">
        <v>1921.38</v>
      </c>
      <c r="L1204" s="1">
        <v>1912.03</v>
      </c>
      <c r="M1204" s="1">
        <v>1870.81</v>
      </c>
      <c r="N1204" s="1">
        <v>1823.4299999999998</v>
      </c>
      <c r="O1204" s="1">
        <v>1811.64336</v>
      </c>
      <c r="P1204" s="1">
        <v>1771.96144</v>
      </c>
      <c r="Q1204" s="1">
        <v>1773.7</v>
      </c>
      <c r="R1204" s="1">
        <v>1751.5948800000001</v>
      </c>
      <c r="S1204" s="1">
        <v>1754.96144</v>
      </c>
      <c r="T1204" s="1">
        <v>1745.96144</v>
      </c>
      <c r="U1204" s="1">
        <v>1736.7512000000002</v>
      </c>
      <c r="V1204" s="1">
        <v>1723.7</v>
      </c>
      <c r="W1204" s="1">
        <v>1712.5948800000001</v>
      </c>
      <c r="X1204" s="1">
        <v>1713.2256</v>
      </c>
      <c r="Y1204" s="1">
        <v>1726.06656</v>
      </c>
      <c r="Z1204" s="1">
        <v>1732.6972799999999</v>
      </c>
    </row>
    <row r="1205" spans="1:26" x14ac:dyDescent="0.3">
      <c r="A1205" t="s">
        <v>65</v>
      </c>
      <c r="B1205">
        <v>24134</v>
      </c>
      <c r="C1205" s="1" t="str">
        <f>VLOOKUP($B1205,'NIS NAAM GEMEENTE'!$A$2:$B$319, 2, FALSE)</f>
        <v>Scherpenheuvel-Zichem</v>
      </c>
      <c r="D1205" s="1">
        <v>2283.5294117647059</v>
      </c>
      <c r="E1205" s="1">
        <v>2283.5294117647059</v>
      </c>
      <c r="F1205" s="1">
        <v>2283.5294117647059</v>
      </c>
      <c r="G1205" s="1">
        <v>2283.5294117647059</v>
      </c>
      <c r="H1205" s="1">
        <v>2283.5294117647059</v>
      </c>
      <c r="I1205" s="1">
        <v>2283.5294117647059</v>
      </c>
      <c r="J1205" s="1">
        <v>2283.5294117647059</v>
      </c>
      <c r="K1205" s="1">
        <v>2283.5294117647059</v>
      </c>
      <c r="L1205" s="1">
        <v>2283.5294117647059</v>
      </c>
      <c r="M1205" s="1">
        <v>2283.5294117647059</v>
      </c>
      <c r="N1205" s="1">
        <v>2283.5294117647059</v>
      </c>
      <c r="O1205" s="1">
        <v>2283.5294117647059</v>
      </c>
      <c r="P1205" s="1">
        <v>2283.5294117647059</v>
      </c>
      <c r="Q1205" s="1">
        <v>2283.5294117647059</v>
      </c>
      <c r="R1205" s="1">
        <v>2283.5294117647059</v>
      </c>
      <c r="S1205" s="1">
        <v>2283.5294117647059</v>
      </c>
      <c r="T1205" s="1">
        <v>2283.5294117647059</v>
      </c>
      <c r="U1205" s="1">
        <v>2283.5294117647059</v>
      </c>
      <c r="V1205" s="1">
        <v>2283.5294117647059</v>
      </c>
      <c r="W1205" s="1">
        <v>2283.5294117647059</v>
      </c>
      <c r="X1205" s="1">
        <v>2283.5294117647059</v>
      </c>
      <c r="Y1205" s="1">
        <v>2283.5294117647099</v>
      </c>
      <c r="Z1205" s="1">
        <v>2283.5294117647099</v>
      </c>
    </row>
    <row r="1206" spans="1:26" x14ac:dyDescent="0.3">
      <c r="A1206" t="s">
        <v>66</v>
      </c>
      <c r="B1206">
        <v>24134</v>
      </c>
      <c r="C1206" s="1" t="str">
        <f>VLOOKUP($B1206,'NIS NAAM GEMEENTE'!$A$2:$B$319, 2, FALSE)</f>
        <v>Scherpenheuvel-Zichem</v>
      </c>
      <c r="D1206" s="1">
        <v>1941</v>
      </c>
      <c r="E1206" s="1">
        <v>1941</v>
      </c>
      <c r="F1206" s="1">
        <v>1941</v>
      </c>
      <c r="G1206" s="1">
        <v>1941</v>
      </c>
      <c r="H1206" s="1">
        <v>1941</v>
      </c>
      <c r="I1206" s="1">
        <v>1941</v>
      </c>
      <c r="J1206" s="1">
        <v>1941</v>
      </c>
      <c r="K1206" s="1">
        <v>1941</v>
      </c>
      <c r="L1206" s="1">
        <v>1941</v>
      </c>
      <c r="M1206" s="1">
        <v>1941</v>
      </c>
      <c r="N1206" s="1">
        <v>1941</v>
      </c>
      <c r="O1206" s="1">
        <v>1941</v>
      </c>
      <c r="P1206" s="1">
        <v>1941</v>
      </c>
      <c r="Q1206" s="1">
        <v>1941</v>
      </c>
      <c r="R1206" s="1">
        <v>1941</v>
      </c>
      <c r="S1206" s="1">
        <v>1941</v>
      </c>
      <c r="T1206" s="1">
        <v>1941</v>
      </c>
      <c r="U1206" s="1">
        <v>1941</v>
      </c>
      <c r="V1206" s="1">
        <v>1941</v>
      </c>
      <c r="W1206" s="1">
        <v>1941</v>
      </c>
      <c r="X1206" s="1">
        <v>1941</v>
      </c>
      <c r="Y1206" s="1">
        <v>1941</v>
      </c>
      <c r="Z1206" s="1">
        <v>1941</v>
      </c>
    </row>
    <row r="1207" spans="1:26" x14ac:dyDescent="0.3">
      <c r="A1207" t="s">
        <v>62</v>
      </c>
      <c r="B1207" s="1">
        <v>11039</v>
      </c>
      <c r="C1207" s="1" t="str">
        <f>VLOOKUP($B1207,'NIS NAAM GEMEENTE'!$A$2:$B$319, 2, FALSE)</f>
        <v>Schilde</v>
      </c>
      <c r="D1207" s="1">
        <v>707.05</v>
      </c>
      <c r="E1207" s="1">
        <v>735.19</v>
      </c>
      <c r="F1207" s="1">
        <v>725.54</v>
      </c>
      <c r="G1207" s="1">
        <v>707.67</v>
      </c>
      <c r="H1207" s="1">
        <v>759.22</v>
      </c>
      <c r="I1207" s="1">
        <v>691.59</v>
      </c>
      <c r="J1207" s="1">
        <v>666.05</v>
      </c>
      <c r="K1207" s="1">
        <v>693.35</v>
      </c>
      <c r="L1207" s="1">
        <v>710.27</v>
      </c>
      <c r="M1207" s="1">
        <v>716.92</v>
      </c>
      <c r="N1207" s="1">
        <v>695.7</v>
      </c>
      <c r="O1207" s="1">
        <v>698.87369565217386</v>
      </c>
      <c r="P1207" s="1">
        <v>728.87304347826091</v>
      </c>
      <c r="Q1207" s="1">
        <v>725.53978260869565</v>
      </c>
      <c r="R1207" s="1">
        <v>732.20630434782606</v>
      </c>
      <c r="S1207" s="1">
        <v>712.20673913043481</v>
      </c>
      <c r="T1207" s="1">
        <v>695.54043478260871</v>
      </c>
      <c r="U1207" s="1">
        <v>711.09565217391309</v>
      </c>
      <c r="V1207" s="1">
        <v>715.54</v>
      </c>
      <c r="W1207" s="1">
        <v>713.31782608695653</v>
      </c>
      <c r="X1207" s="1">
        <v>708.87347826086955</v>
      </c>
      <c r="Y1207" s="1">
        <v>706.65130434782611</v>
      </c>
      <c r="Z1207" s="1">
        <v>712.20673913043481</v>
      </c>
    </row>
    <row r="1208" spans="1:26" x14ac:dyDescent="0.3">
      <c r="A1208" t="s">
        <v>63</v>
      </c>
      <c r="B1208" s="1">
        <v>11039</v>
      </c>
      <c r="C1208" s="1" t="str">
        <f>VLOOKUP($B1208,'NIS NAAM GEMEENTE'!$A$2:$B$319, 2, FALSE)</f>
        <v>Schilde</v>
      </c>
      <c r="D1208" s="1">
        <v>1311</v>
      </c>
      <c r="E1208" s="1">
        <v>1302</v>
      </c>
      <c r="F1208" s="1">
        <v>1253</v>
      </c>
      <c r="G1208" s="1">
        <v>1241</v>
      </c>
      <c r="H1208" s="1">
        <v>1271</v>
      </c>
      <c r="I1208" s="1">
        <v>1252</v>
      </c>
      <c r="J1208" s="1">
        <v>1249</v>
      </c>
      <c r="K1208" s="1">
        <v>1222</v>
      </c>
      <c r="L1208" s="1">
        <v>1226</v>
      </c>
      <c r="M1208" s="1">
        <v>1239</v>
      </c>
      <c r="N1208" s="1">
        <v>1217</v>
      </c>
      <c r="O1208" s="1">
        <v>1193</v>
      </c>
      <c r="P1208" s="1">
        <v>1160</v>
      </c>
      <c r="Q1208" s="1">
        <v>1149</v>
      </c>
      <c r="R1208" s="1">
        <v>1122</v>
      </c>
      <c r="S1208" s="1">
        <v>1129</v>
      </c>
      <c r="T1208" s="1">
        <v>1137</v>
      </c>
      <c r="U1208" s="1">
        <v>1120</v>
      </c>
      <c r="V1208" s="1">
        <v>1127</v>
      </c>
      <c r="W1208" s="1">
        <v>1121</v>
      </c>
      <c r="X1208" s="1">
        <v>1137</v>
      </c>
      <c r="Y1208" s="1">
        <v>1130</v>
      </c>
      <c r="Z1208">
        <v>1117</v>
      </c>
    </row>
    <row r="1209" spans="1:26" x14ac:dyDescent="0.3">
      <c r="A1209" t="s">
        <v>64</v>
      </c>
      <c r="B1209" s="1">
        <v>11039</v>
      </c>
      <c r="C1209" s="1" t="str">
        <f>VLOOKUP($B1209,'NIS NAAM GEMEENTE'!$A$2:$B$319, 2, FALSE)</f>
        <v>Schilde</v>
      </c>
      <c r="D1209" s="1">
        <v>2018.05</v>
      </c>
      <c r="E1209" s="1">
        <v>2037.19</v>
      </c>
      <c r="F1209" s="1">
        <v>1978.54</v>
      </c>
      <c r="G1209" s="1">
        <v>1948.67</v>
      </c>
      <c r="H1209" s="1">
        <v>2030.22</v>
      </c>
      <c r="I1209" s="1">
        <v>1943.5900000000001</v>
      </c>
      <c r="J1209" s="1">
        <v>1915.05</v>
      </c>
      <c r="K1209" s="1">
        <v>1915.35</v>
      </c>
      <c r="L1209" s="1">
        <v>1936.27</v>
      </c>
      <c r="M1209" s="1">
        <v>1955.92</v>
      </c>
      <c r="N1209" s="1">
        <v>1912.7</v>
      </c>
      <c r="O1209" s="1">
        <v>1891.8736956521739</v>
      </c>
      <c r="P1209" s="1">
        <v>1888.873043478261</v>
      </c>
      <c r="Q1209" s="1">
        <v>1874.5397826086955</v>
      </c>
      <c r="R1209" s="1">
        <v>1854.2063043478261</v>
      </c>
      <c r="S1209" s="1">
        <v>1841.2067391304349</v>
      </c>
      <c r="T1209" s="1">
        <v>1832.5404347826088</v>
      </c>
      <c r="U1209" s="1">
        <v>1831.0956521739131</v>
      </c>
      <c r="V1209" s="1">
        <v>1842.54</v>
      </c>
      <c r="W1209" s="1">
        <v>1834.3178260869565</v>
      </c>
      <c r="X1209" s="1">
        <v>1845.8734782608694</v>
      </c>
      <c r="Y1209" s="1">
        <v>1836.6513043478262</v>
      </c>
      <c r="Z1209" s="1">
        <v>1829.2067391304349</v>
      </c>
    </row>
    <row r="1210" spans="1:26" x14ac:dyDescent="0.3">
      <c r="A1210" t="s">
        <v>65</v>
      </c>
      <c r="B1210">
        <v>11039</v>
      </c>
      <c r="C1210" s="1" t="str">
        <f>VLOOKUP($B1210,'NIS NAAM GEMEENTE'!$A$2:$B$319, 2, FALSE)</f>
        <v>Schilde</v>
      </c>
      <c r="D1210" s="1">
        <v>2065</v>
      </c>
      <c r="E1210" s="1">
        <v>2065</v>
      </c>
      <c r="F1210" s="1">
        <v>2065</v>
      </c>
      <c r="G1210" s="1">
        <v>2065</v>
      </c>
      <c r="H1210" s="1">
        <v>2065</v>
      </c>
      <c r="I1210" s="1">
        <v>2065</v>
      </c>
      <c r="J1210" s="1">
        <v>2065</v>
      </c>
      <c r="K1210" s="1">
        <v>2065</v>
      </c>
      <c r="L1210" s="1">
        <v>2065</v>
      </c>
      <c r="M1210" s="1">
        <v>2065</v>
      </c>
      <c r="N1210" s="1">
        <v>2065</v>
      </c>
      <c r="O1210" s="1">
        <v>2065</v>
      </c>
      <c r="P1210" s="1">
        <v>2065</v>
      </c>
      <c r="Q1210" s="1">
        <v>2065</v>
      </c>
      <c r="R1210" s="1">
        <v>2065</v>
      </c>
      <c r="S1210" s="1">
        <v>2065</v>
      </c>
      <c r="T1210" s="1">
        <v>2065</v>
      </c>
      <c r="U1210" s="1">
        <v>2065</v>
      </c>
      <c r="V1210" s="1">
        <v>2065</v>
      </c>
      <c r="W1210" s="1">
        <v>2065</v>
      </c>
      <c r="X1210" s="1">
        <v>2065</v>
      </c>
      <c r="Y1210" s="1">
        <v>2065</v>
      </c>
      <c r="Z1210" s="1">
        <v>2065</v>
      </c>
    </row>
    <row r="1211" spans="1:26" x14ac:dyDescent="0.3">
      <c r="A1211" t="s">
        <v>66</v>
      </c>
      <c r="B1211">
        <v>11039</v>
      </c>
      <c r="C1211" s="1" t="str">
        <f>VLOOKUP($B1211,'NIS NAAM GEMEENTE'!$A$2:$B$319, 2, FALSE)</f>
        <v>Schilde</v>
      </c>
      <c r="D1211" s="1">
        <v>1755.25</v>
      </c>
      <c r="E1211" s="1">
        <v>1755.25</v>
      </c>
      <c r="F1211" s="1">
        <v>1755.25</v>
      </c>
      <c r="G1211" s="1">
        <v>1755.25</v>
      </c>
      <c r="H1211" s="1">
        <v>1755.25</v>
      </c>
      <c r="I1211" s="1">
        <v>1755.25</v>
      </c>
      <c r="J1211" s="1">
        <v>1755.25</v>
      </c>
      <c r="K1211" s="1">
        <v>1755.25</v>
      </c>
      <c r="L1211" s="1">
        <v>1755.25</v>
      </c>
      <c r="M1211" s="1">
        <v>1755.25</v>
      </c>
      <c r="N1211" s="1">
        <v>1755.25</v>
      </c>
      <c r="O1211" s="1">
        <v>1755.25</v>
      </c>
      <c r="P1211" s="1">
        <v>1755.25</v>
      </c>
      <c r="Q1211" s="1">
        <v>1755.25</v>
      </c>
      <c r="R1211" s="1">
        <v>1755.25</v>
      </c>
      <c r="S1211" s="1">
        <v>1755.25</v>
      </c>
      <c r="T1211" s="1">
        <v>1755.25</v>
      </c>
      <c r="U1211" s="1">
        <v>1755.25</v>
      </c>
      <c r="V1211" s="1">
        <v>1755.25</v>
      </c>
      <c r="W1211" s="1">
        <v>1755.25</v>
      </c>
      <c r="X1211" s="1">
        <v>1755.25</v>
      </c>
      <c r="Y1211" s="1">
        <v>1755.25</v>
      </c>
      <c r="Z1211" s="1">
        <v>1755.25</v>
      </c>
    </row>
    <row r="1212" spans="1:26" x14ac:dyDescent="0.3">
      <c r="A1212" t="s">
        <v>62</v>
      </c>
      <c r="B1212" s="1">
        <v>11040</v>
      </c>
      <c r="C1212" s="1" t="str">
        <f>VLOOKUP($B1212,'NIS NAAM GEMEENTE'!$A$2:$B$319, 2, FALSE)</f>
        <v>Schoten</v>
      </c>
      <c r="D1212" s="1">
        <v>1402.24</v>
      </c>
      <c r="E1212" s="1">
        <v>1489.47</v>
      </c>
      <c r="F1212" s="1">
        <v>1499</v>
      </c>
      <c r="G1212" s="1">
        <v>1626.07</v>
      </c>
      <c r="H1212" s="1">
        <v>1648.44</v>
      </c>
      <c r="I1212" s="1">
        <v>1610.76</v>
      </c>
      <c r="J1212" s="1">
        <v>1673.2</v>
      </c>
      <c r="K1212" s="1">
        <v>1625.6</v>
      </c>
      <c r="L1212" s="1">
        <v>1658.82</v>
      </c>
      <c r="M1212" s="1">
        <v>1677.3899999999999</v>
      </c>
      <c r="N1212" s="1">
        <v>1685.42</v>
      </c>
      <c r="O1212" s="1">
        <v>1657.6138578680202</v>
      </c>
      <c r="P1212" s="1">
        <v>1614.9670558375635</v>
      </c>
      <c r="Q1212" s="1">
        <v>1598.1327918781726</v>
      </c>
      <c r="R1212" s="1">
        <v>1565.5865482233503</v>
      </c>
      <c r="S1212" s="1">
        <v>1564.4642639593908</v>
      </c>
      <c r="T1212" s="1">
        <v>1546.5077157360406</v>
      </c>
      <c r="U1212" s="1">
        <v>1537.5294416243655</v>
      </c>
      <c r="V1212" s="1">
        <v>1547.63</v>
      </c>
      <c r="W1212" s="1">
        <v>1549.8745685279187</v>
      </c>
      <c r="X1212" s="1">
        <v>1540.8962944162436</v>
      </c>
      <c r="Y1212" s="1">
        <v>1539.7740101522843</v>
      </c>
      <c r="Z1212" s="1">
        <v>1539.7740101522843</v>
      </c>
    </row>
    <row r="1213" spans="1:26" x14ac:dyDescent="0.3">
      <c r="A1213" t="s">
        <v>63</v>
      </c>
      <c r="B1213" s="1">
        <v>11040</v>
      </c>
      <c r="C1213" s="1" t="str">
        <f>VLOOKUP($B1213,'NIS NAAM GEMEENTE'!$A$2:$B$319, 2, FALSE)</f>
        <v>Schoten</v>
      </c>
      <c r="D1213" s="1">
        <v>2181</v>
      </c>
      <c r="E1213" s="1">
        <v>2193</v>
      </c>
      <c r="F1213" s="1">
        <v>2182</v>
      </c>
      <c r="G1213" s="1">
        <v>2182</v>
      </c>
      <c r="H1213" s="1">
        <v>2171</v>
      </c>
      <c r="I1213" s="1">
        <v>2244</v>
      </c>
      <c r="J1213" s="1">
        <v>2249</v>
      </c>
      <c r="K1213" s="1">
        <v>2364</v>
      </c>
      <c r="L1213" s="1">
        <v>2384</v>
      </c>
      <c r="M1213" s="1">
        <v>2458</v>
      </c>
      <c r="N1213" s="1">
        <v>2502</v>
      </c>
      <c r="O1213" s="1">
        <v>2493</v>
      </c>
      <c r="P1213" s="1">
        <v>2528</v>
      </c>
      <c r="Q1213" s="1">
        <v>2496</v>
      </c>
      <c r="R1213" s="1">
        <v>2496</v>
      </c>
      <c r="S1213" s="1">
        <v>2452</v>
      </c>
      <c r="T1213" s="1">
        <v>2428</v>
      </c>
      <c r="U1213" s="1">
        <v>2405</v>
      </c>
      <c r="V1213" s="1">
        <v>2359</v>
      </c>
      <c r="W1213" s="1">
        <v>2334</v>
      </c>
      <c r="X1213" s="1">
        <v>2311</v>
      </c>
      <c r="Y1213" s="1">
        <v>2315</v>
      </c>
      <c r="Z1213">
        <v>2303</v>
      </c>
    </row>
    <row r="1214" spans="1:26" x14ac:dyDescent="0.3">
      <c r="A1214" t="s">
        <v>64</v>
      </c>
      <c r="B1214" s="1">
        <v>11040</v>
      </c>
      <c r="C1214" s="1" t="str">
        <f>VLOOKUP($B1214,'NIS NAAM GEMEENTE'!$A$2:$B$319, 2, FALSE)</f>
        <v>Schoten</v>
      </c>
      <c r="D1214" s="1">
        <v>3583.24</v>
      </c>
      <c r="E1214" s="1">
        <v>3682.4700000000003</v>
      </c>
      <c r="F1214" s="1">
        <v>3681</v>
      </c>
      <c r="G1214" s="1">
        <v>3808.0699999999997</v>
      </c>
      <c r="H1214" s="1">
        <v>3819.44</v>
      </c>
      <c r="I1214" s="1">
        <v>3854.76</v>
      </c>
      <c r="J1214" s="1">
        <v>3922.2</v>
      </c>
      <c r="K1214" s="1">
        <v>3989.6</v>
      </c>
      <c r="L1214" s="1">
        <v>4042.8199999999997</v>
      </c>
      <c r="M1214" s="1">
        <v>4135.3899999999994</v>
      </c>
      <c r="N1214" s="1">
        <v>4187.42</v>
      </c>
      <c r="O1214" s="1">
        <v>4150.6138578680202</v>
      </c>
      <c r="P1214" s="1">
        <v>4142.9670558375637</v>
      </c>
      <c r="Q1214" s="1">
        <v>4094.1327918781726</v>
      </c>
      <c r="R1214" s="1">
        <v>4061.5865482233503</v>
      </c>
      <c r="S1214" s="1">
        <v>4016.4642639593908</v>
      </c>
      <c r="T1214" s="1">
        <v>3974.5077157360406</v>
      </c>
      <c r="U1214" s="1">
        <v>3942.5294416243655</v>
      </c>
      <c r="V1214" s="1">
        <v>3906.63</v>
      </c>
      <c r="W1214" s="1">
        <v>3883.8745685279187</v>
      </c>
      <c r="X1214" s="1">
        <v>3851.8962944162436</v>
      </c>
      <c r="Y1214" s="1">
        <v>3854.7740101522841</v>
      </c>
      <c r="Z1214" s="1">
        <v>3842.7740101522841</v>
      </c>
    </row>
    <row r="1215" spans="1:26" x14ac:dyDescent="0.3">
      <c r="A1215" t="s">
        <v>65</v>
      </c>
      <c r="B1215">
        <v>11040</v>
      </c>
      <c r="C1215" s="1" t="str">
        <f>VLOOKUP($B1215,'NIS NAAM GEMEENTE'!$A$2:$B$319, 2, FALSE)</f>
        <v>Schoten</v>
      </c>
      <c r="D1215" s="1">
        <v>4959</v>
      </c>
      <c r="E1215" s="1">
        <v>4959</v>
      </c>
      <c r="F1215" s="1">
        <v>4959</v>
      </c>
      <c r="G1215" s="1">
        <v>4959</v>
      </c>
      <c r="H1215" s="1">
        <v>4959</v>
      </c>
      <c r="I1215" s="1">
        <v>4959</v>
      </c>
      <c r="J1215" s="1">
        <v>4959</v>
      </c>
      <c r="K1215" s="1">
        <v>4959</v>
      </c>
      <c r="L1215" s="1">
        <v>4959</v>
      </c>
      <c r="M1215" s="1">
        <v>4959</v>
      </c>
      <c r="N1215" s="1">
        <v>4959</v>
      </c>
      <c r="O1215" s="1">
        <v>4959</v>
      </c>
      <c r="P1215" s="1">
        <v>4959</v>
      </c>
      <c r="Q1215" s="1">
        <v>4959</v>
      </c>
      <c r="R1215" s="1">
        <v>4959</v>
      </c>
      <c r="S1215" s="1">
        <v>4959</v>
      </c>
      <c r="T1215" s="1">
        <v>4959</v>
      </c>
      <c r="U1215" s="1">
        <v>4959</v>
      </c>
      <c r="V1215" s="1">
        <v>4959</v>
      </c>
      <c r="W1215" s="1">
        <v>4959</v>
      </c>
      <c r="X1215" s="1">
        <v>4959</v>
      </c>
      <c r="Y1215" s="1">
        <v>4959</v>
      </c>
      <c r="Z1215" s="1">
        <v>4959</v>
      </c>
    </row>
    <row r="1216" spans="1:26" x14ac:dyDescent="0.3">
      <c r="A1216" t="s">
        <v>66</v>
      </c>
      <c r="B1216">
        <v>11040</v>
      </c>
      <c r="C1216" s="1" t="str">
        <f>VLOOKUP($B1216,'NIS NAAM GEMEENTE'!$A$2:$B$319, 2, FALSE)</f>
        <v>Schoten</v>
      </c>
      <c r="D1216" s="1">
        <v>4215.1499999999996</v>
      </c>
      <c r="E1216" s="1">
        <v>4215.1499999999996</v>
      </c>
      <c r="F1216" s="1">
        <v>4215.1499999999996</v>
      </c>
      <c r="G1216" s="1">
        <v>4215.1499999999996</v>
      </c>
      <c r="H1216" s="1">
        <v>4215.1499999999996</v>
      </c>
      <c r="I1216" s="1">
        <v>4215.1499999999996</v>
      </c>
      <c r="J1216" s="1">
        <v>4215.1499999999996</v>
      </c>
      <c r="K1216" s="1">
        <v>4215.1499999999996</v>
      </c>
      <c r="L1216" s="1">
        <v>4215.1499999999996</v>
      </c>
      <c r="M1216" s="1">
        <v>4215.1499999999996</v>
      </c>
      <c r="N1216" s="1">
        <v>4215.1499999999996</v>
      </c>
      <c r="O1216" s="1">
        <v>4215.1499999999996</v>
      </c>
      <c r="P1216" s="1">
        <v>4215.1499999999996</v>
      </c>
      <c r="Q1216" s="1">
        <v>4215.1499999999996</v>
      </c>
      <c r="R1216" s="1">
        <v>4215.1499999999996</v>
      </c>
      <c r="S1216" s="1">
        <v>4215.1499999999996</v>
      </c>
      <c r="T1216" s="1">
        <v>4215.1499999999996</v>
      </c>
      <c r="U1216" s="1">
        <v>4215.1499999999996</v>
      </c>
      <c r="V1216" s="1">
        <v>4215.1499999999996</v>
      </c>
      <c r="W1216" s="1">
        <v>4215.1499999999996</v>
      </c>
      <c r="X1216" s="1">
        <v>4215.1499999999996</v>
      </c>
      <c r="Y1216" s="1">
        <v>4215.1499999999996</v>
      </c>
      <c r="Z1216" s="1">
        <v>4215.1499999999996</v>
      </c>
    </row>
    <row r="1217" spans="1:26" x14ac:dyDescent="0.3">
      <c r="A1217" t="s">
        <v>62</v>
      </c>
      <c r="B1217" s="1">
        <v>21003</v>
      </c>
      <c r="C1217" s="1" t="str">
        <f>VLOOKUP($B1217,'NIS NAAM GEMEENTE'!$A$2:$B$319, 2, FALSE)</f>
        <v>Sint-Agatha-Berchem</v>
      </c>
      <c r="D1217" s="1">
        <v>556.04999999999995</v>
      </c>
      <c r="E1217" s="1">
        <v>567.24</v>
      </c>
      <c r="F1217" s="1">
        <v>530.55999999999995</v>
      </c>
      <c r="G1217" s="1">
        <v>535.66999999999996</v>
      </c>
      <c r="H1217" s="1">
        <v>567.51</v>
      </c>
      <c r="I1217" s="1">
        <v>530.91</v>
      </c>
      <c r="J1217" s="1">
        <v>860.09</v>
      </c>
      <c r="K1217" s="1">
        <v>824.44</v>
      </c>
      <c r="L1217" s="1">
        <v>569.66999999999996</v>
      </c>
      <c r="M1217" s="1">
        <v>603.54</v>
      </c>
      <c r="N1217" s="1">
        <v>592.70000000000005</v>
      </c>
      <c r="O1217" s="1">
        <v>601.95712643678155</v>
      </c>
      <c r="P1217" s="1">
        <v>605.33890804597695</v>
      </c>
      <c r="Q1217" s="1">
        <v>596.32082375478922</v>
      </c>
      <c r="R1217" s="1">
        <v>583.92095785440608</v>
      </c>
      <c r="S1217" s="1">
        <v>579.41191570881222</v>
      </c>
      <c r="T1217" s="1">
        <v>576.03013409961682</v>
      </c>
      <c r="U1217" s="1">
        <v>581.66643678160915</v>
      </c>
      <c r="V1217" s="1">
        <v>588.42999999999995</v>
      </c>
      <c r="W1217" s="1">
        <v>595.19356321839075</v>
      </c>
      <c r="X1217" s="1">
        <v>601.95712643678155</v>
      </c>
      <c r="Y1217" s="1">
        <v>610.9752107279694</v>
      </c>
      <c r="Z1217" s="1">
        <v>616.61151340996162</v>
      </c>
    </row>
    <row r="1218" spans="1:26" x14ac:dyDescent="0.3">
      <c r="A1218" t="s">
        <v>63</v>
      </c>
      <c r="B1218" s="1">
        <v>21003</v>
      </c>
      <c r="C1218" s="1" t="str">
        <f>VLOOKUP($B1218,'NIS NAAM GEMEENTE'!$A$2:$B$319, 2, FALSE)</f>
        <v>Sint-Agatha-Berchem</v>
      </c>
      <c r="D1218" s="1">
        <v>524</v>
      </c>
      <c r="E1218" s="1">
        <v>527</v>
      </c>
      <c r="F1218" s="1">
        <v>559</v>
      </c>
      <c r="G1218" s="1">
        <v>562</v>
      </c>
      <c r="H1218" s="1">
        <v>559</v>
      </c>
      <c r="I1218" s="1">
        <v>562</v>
      </c>
      <c r="J1218" s="1">
        <v>875</v>
      </c>
      <c r="K1218" s="1">
        <v>898</v>
      </c>
      <c r="L1218" s="1">
        <v>557</v>
      </c>
      <c r="M1218" s="1">
        <v>591</v>
      </c>
      <c r="N1218" s="1">
        <v>613</v>
      </c>
      <c r="O1218" s="1">
        <v>650</v>
      </c>
      <c r="P1218" s="1">
        <v>675</v>
      </c>
      <c r="Q1218" s="1">
        <v>701</v>
      </c>
      <c r="R1218" s="1">
        <v>722</v>
      </c>
      <c r="S1218" s="1">
        <v>728</v>
      </c>
      <c r="T1218" s="1">
        <v>734</v>
      </c>
      <c r="U1218" s="1">
        <v>730</v>
      </c>
      <c r="V1218" s="1">
        <v>727</v>
      </c>
      <c r="W1218" s="1">
        <v>721</v>
      </c>
      <c r="X1218" s="1">
        <v>717</v>
      </c>
      <c r="Y1218" s="1">
        <v>715</v>
      </c>
      <c r="Z1218">
        <v>716</v>
      </c>
    </row>
    <row r="1219" spans="1:26" x14ac:dyDescent="0.3">
      <c r="A1219" t="s">
        <v>64</v>
      </c>
      <c r="B1219" s="1">
        <v>21003</v>
      </c>
      <c r="C1219" s="1" t="str">
        <f>VLOOKUP($B1219,'NIS NAAM GEMEENTE'!$A$2:$B$319, 2, FALSE)</f>
        <v>Sint-Agatha-Berchem</v>
      </c>
      <c r="D1219" s="1">
        <v>1080.05</v>
      </c>
      <c r="E1219" s="1">
        <v>1094.24</v>
      </c>
      <c r="F1219" s="1">
        <v>1089.56</v>
      </c>
      <c r="G1219" s="1">
        <v>1097.67</v>
      </c>
      <c r="H1219" s="1">
        <v>1126.51</v>
      </c>
      <c r="I1219" s="1">
        <v>1092.9099999999999</v>
      </c>
      <c r="J1219" s="1">
        <v>1735.0900000000001</v>
      </c>
      <c r="K1219" s="1">
        <v>1722.44</v>
      </c>
      <c r="L1219" s="1">
        <v>1126.67</v>
      </c>
      <c r="M1219" s="1">
        <v>1194.54</v>
      </c>
      <c r="N1219" s="1">
        <v>1205.7</v>
      </c>
      <c r="O1219" s="1">
        <v>1251.9571264367814</v>
      </c>
      <c r="P1219" s="1">
        <v>1280.338908045977</v>
      </c>
      <c r="Q1219" s="1">
        <v>1297.3208237547892</v>
      </c>
      <c r="R1219" s="1">
        <v>1305.920957854406</v>
      </c>
      <c r="S1219" s="1">
        <v>1307.4119157088121</v>
      </c>
      <c r="T1219" s="1">
        <v>1310.0301340996168</v>
      </c>
      <c r="U1219" s="1">
        <v>1311.6664367816093</v>
      </c>
      <c r="V1219" s="1">
        <v>1315.4299999999998</v>
      </c>
      <c r="W1219" s="1">
        <v>1316.1935632183909</v>
      </c>
      <c r="X1219" s="1">
        <v>1318.9571264367814</v>
      </c>
      <c r="Y1219" s="1">
        <v>1325.9752107279694</v>
      </c>
      <c r="Z1219" s="1">
        <v>1332.6115134099616</v>
      </c>
    </row>
    <row r="1220" spans="1:26" x14ac:dyDescent="0.3">
      <c r="A1220" t="s">
        <v>65</v>
      </c>
      <c r="B1220">
        <v>21003</v>
      </c>
      <c r="C1220" s="1" t="str">
        <f>VLOOKUP($B1220,'NIS NAAM GEMEENTE'!$A$2:$B$319, 2, FALSE)</f>
        <v>Sint-Agatha-Berchem</v>
      </c>
      <c r="D1220" s="1">
        <v>1282</v>
      </c>
      <c r="E1220" s="1">
        <v>1282</v>
      </c>
      <c r="F1220" s="1">
        <v>1282</v>
      </c>
      <c r="G1220" s="1">
        <v>1282</v>
      </c>
      <c r="H1220" s="1">
        <v>1282</v>
      </c>
      <c r="I1220" s="1">
        <v>1282</v>
      </c>
      <c r="J1220" s="1">
        <v>1282</v>
      </c>
      <c r="K1220" s="1">
        <v>1282</v>
      </c>
      <c r="L1220" s="1">
        <v>1282</v>
      </c>
      <c r="M1220" s="1">
        <v>1282</v>
      </c>
      <c r="N1220" s="1">
        <v>1282</v>
      </c>
      <c r="O1220" s="1">
        <v>1282</v>
      </c>
      <c r="P1220" s="1">
        <v>1282</v>
      </c>
      <c r="Q1220" s="1">
        <v>1282</v>
      </c>
      <c r="R1220" s="1">
        <v>1282</v>
      </c>
      <c r="S1220" s="1">
        <v>1282</v>
      </c>
      <c r="T1220" s="1">
        <v>1282</v>
      </c>
      <c r="U1220" s="1">
        <v>1282</v>
      </c>
      <c r="V1220" s="1">
        <v>1282</v>
      </c>
      <c r="W1220" s="1">
        <v>1282</v>
      </c>
      <c r="X1220" s="1">
        <v>1282</v>
      </c>
      <c r="Y1220" s="1">
        <v>1282</v>
      </c>
      <c r="Z1220" s="1">
        <v>1282</v>
      </c>
    </row>
    <row r="1221" spans="1:26" x14ac:dyDescent="0.3">
      <c r="A1221" t="s">
        <v>66</v>
      </c>
      <c r="B1221">
        <v>21003</v>
      </c>
      <c r="C1221" s="1" t="str">
        <f>VLOOKUP($B1221,'NIS NAAM GEMEENTE'!$A$2:$B$319, 2, FALSE)</f>
        <v>Sint-Agatha-Berchem</v>
      </c>
      <c r="D1221" s="1">
        <v>1089.7</v>
      </c>
      <c r="E1221" s="1">
        <v>1089.7</v>
      </c>
      <c r="F1221" s="1">
        <v>1089.7</v>
      </c>
      <c r="G1221" s="1">
        <v>1089.7</v>
      </c>
      <c r="H1221" s="1">
        <v>1089.7</v>
      </c>
      <c r="I1221" s="1">
        <v>1089.7</v>
      </c>
      <c r="J1221" s="1">
        <v>1089.7</v>
      </c>
      <c r="K1221" s="1">
        <v>1089.7</v>
      </c>
      <c r="L1221" s="1">
        <v>1089.7</v>
      </c>
      <c r="M1221" s="1">
        <v>1089.7</v>
      </c>
      <c r="N1221" s="1">
        <v>1089.7</v>
      </c>
      <c r="O1221" s="1">
        <v>1089.7</v>
      </c>
      <c r="P1221" s="1">
        <v>1089.7</v>
      </c>
      <c r="Q1221" s="1">
        <v>1089.7</v>
      </c>
      <c r="R1221" s="1">
        <v>1089.7</v>
      </c>
      <c r="S1221" s="1">
        <v>1089.7</v>
      </c>
      <c r="T1221" s="1">
        <v>1089.7</v>
      </c>
      <c r="U1221" s="1">
        <v>1089.7</v>
      </c>
      <c r="V1221" s="1">
        <v>1089.7</v>
      </c>
      <c r="W1221" s="1">
        <v>1089.7</v>
      </c>
      <c r="X1221" s="1">
        <v>1089.7</v>
      </c>
      <c r="Y1221" s="1">
        <v>1089.7</v>
      </c>
      <c r="Z1221" s="1">
        <v>1089.7</v>
      </c>
    </row>
    <row r="1222" spans="1:26" x14ac:dyDescent="0.3">
      <c r="A1222" t="s">
        <v>62</v>
      </c>
      <c r="B1222" s="1">
        <v>23101</v>
      </c>
      <c r="C1222" s="1" t="str">
        <f>VLOOKUP($B1222,'NIS NAAM GEMEENTE'!$A$2:$B$319, 2, FALSE)</f>
        <v>Sint-Genesius-Rode</v>
      </c>
      <c r="D1222" s="1">
        <v>710.81</v>
      </c>
      <c r="E1222" s="1">
        <v>723.62</v>
      </c>
      <c r="F1222" s="1">
        <v>705.46</v>
      </c>
      <c r="G1222" s="1">
        <v>730.46</v>
      </c>
      <c r="H1222" s="1">
        <v>719.19</v>
      </c>
      <c r="I1222" s="1">
        <v>713.97</v>
      </c>
      <c r="J1222" s="1">
        <v>754.44</v>
      </c>
      <c r="K1222" s="1">
        <v>729.46</v>
      </c>
      <c r="L1222" s="1">
        <v>748.65</v>
      </c>
      <c r="M1222" s="1">
        <v>786.95</v>
      </c>
      <c r="N1222" s="1">
        <v>794.22</v>
      </c>
      <c r="O1222" s="1">
        <v>817.5775480059084</v>
      </c>
      <c r="P1222" s="1">
        <v>838.62629246676511</v>
      </c>
      <c r="Q1222" s="1">
        <v>824.2245199409158</v>
      </c>
      <c r="R1222" s="1">
        <v>795.42097488921718</v>
      </c>
      <c r="S1222" s="1">
        <v>777.69571639586411</v>
      </c>
      <c r="T1222" s="1">
        <v>744.46085672082722</v>
      </c>
      <c r="U1222" s="1">
        <v>737.81388478581982</v>
      </c>
      <c r="V1222" s="1">
        <v>750</v>
      </c>
      <c r="W1222" s="1">
        <v>745.56868537666173</v>
      </c>
      <c r="X1222" s="1">
        <v>754.43131462333827</v>
      </c>
      <c r="Y1222" s="1">
        <v>754.43131462333827</v>
      </c>
      <c r="Z1222" s="1">
        <v>755.53914327917278</v>
      </c>
    </row>
    <row r="1223" spans="1:26" x14ac:dyDescent="0.3">
      <c r="A1223" t="s">
        <v>63</v>
      </c>
      <c r="B1223" s="1">
        <v>23101</v>
      </c>
      <c r="C1223" s="1" t="str">
        <f>VLOOKUP($B1223,'NIS NAAM GEMEENTE'!$A$2:$B$319, 2, FALSE)</f>
        <v>Sint-Genesius-Rode</v>
      </c>
      <c r="D1223" s="1">
        <v>1160</v>
      </c>
      <c r="E1223" s="1">
        <v>1111</v>
      </c>
      <c r="F1223" s="1">
        <v>1093</v>
      </c>
      <c r="G1223" s="1">
        <v>1088</v>
      </c>
      <c r="H1223" s="1">
        <v>1078</v>
      </c>
      <c r="I1223" s="1">
        <v>1054</v>
      </c>
      <c r="J1223" s="1">
        <v>1050</v>
      </c>
      <c r="K1223" s="1">
        <v>1070</v>
      </c>
      <c r="L1223" s="1">
        <v>1091</v>
      </c>
      <c r="M1223" s="1">
        <v>1118</v>
      </c>
      <c r="N1223" s="1">
        <v>1152</v>
      </c>
      <c r="O1223" s="1">
        <v>1159</v>
      </c>
      <c r="P1223" s="1">
        <v>1174</v>
      </c>
      <c r="Q1223" s="1">
        <v>1199</v>
      </c>
      <c r="R1223" s="1">
        <v>1246</v>
      </c>
      <c r="S1223" s="1">
        <v>1259</v>
      </c>
      <c r="T1223" s="1">
        <v>1270</v>
      </c>
      <c r="U1223" s="1">
        <v>1279</v>
      </c>
      <c r="V1223" s="1">
        <v>1261</v>
      </c>
      <c r="W1223" s="1">
        <v>1239</v>
      </c>
      <c r="X1223" s="1">
        <v>1214</v>
      </c>
      <c r="Y1223" s="1">
        <v>1205</v>
      </c>
      <c r="Z1223">
        <v>1181</v>
      </c>
    </row>
    <row r="1224" spans="1:26" x14ac:dyDescent="0.3">
      <c r="A1224" t="s">
        <v>64</v>
      </c>
      <c r="B1224" s="1">
        <v>23101</v>
      </c>
      <c r="C1224" s="1" t="str">
        <f>VLOOKUP($B1224,'NIS NAAM GEMEENTE'!$A$2:$B$319, 2, FALSE)</f>
        <v>Sint-Genesius-Rode</v>
      </c>
      <c r="D1224" s="1">
        <v>1870.81</v>
      </c>
      <c r="E1224" s="1">
        <v>1834.62</v>
      </c>
      <c r="F1224" s="1">
        <v>1798.46</v>
      </c>
      <c r="G1224" s="1">
        <v>1818.46</v>
      </c>
      <c r="H1224" s="1">
        <v>1797.19</v>
      </c>
      <c r="I1224" s="1">
        <v>1767.97</v>
      </c>
      <c r="J1224" s="1">
        <v>1804.44</v>
      </c>
      <c r="K1224" s="1">
        <v>1799.46</v>
      </c>
      <c r="L1224" s="1">
        <v>1839.65</v>
      </c>
      <c r="M1224" s="1">
        <v>1904.95</v>
      </c>
      <c r="N1224" s="1">
        <v>1946.22</v>
      </c>
      <c r="O1224" s="1">
        <v>1976.5775480059083</v>
      </c>
      <c r="P1224" s="1">
        <v>2012.6262924667651</v>
      </c>
      <c r="Q1224" s="1">
        <v>2023.2245199409158</v>
      </c>
      <c r="R1224" s="1">
        <v>2041.4209748892172</v>
      </c>
      <c r="S1224" s="1">
        <v>2036.6957163958641</v>
      </c>
      <c r="T1224" s="1">
        <v>2014.4608567208272</v>
      </c>
      <c r="U1224" s="1">
        <v>2016.8138847858199</v>
      </c>
      <c r="V1224" s="1">
        <v>2011</v>
      </c>
      <c r="W1224" s="1">
        <v>1984.5686853766617</v>
      </c>
      <c r="X1224" s="1">
        <v>1968.4313146233383</v>
      </c>
      <c r="Y1224" s="1">
        <v>1959.4313146233383</v>
      </c>
      <c r="Z1224" s="1">
        <v>1936.5391432791728</v>
      </c>
    </row>
    <row r="1225" spans="1:26" x14ac:dyDescent="0.3">
      <c r="A1225" t="s">
        <v>65</v>
      </c>
      <c r="B1225">
        <v>23101</v>
      </c>
      <c r="C1225" s="1" t="str">
        <f>VLOOKUP($B1225,'NIS NAAM GEMEENTE'!$A$2:$B$319, 2, FALSE)</f>
        <v>Sint-Genesius-Rode</v>
      </c>
      <c r="D1225" s="1">
        <v>2185</v>
      </c>
      <c r="E1225" s="1">
        <v>2185</v>
      </c>
      <c r="F1225" s="1">
        <v>2185</v>
      </c>
      <c r="G1225" s="1">
        <v>2185</v>
      </c>
      <c r="H1225" s="1">
        <v>2185</v>
      </c>
      <c r="I1225" s="1">
        <v>2185</v>
      </c>
      <c r="J1225" s="1">
        <v>2185</v>
      </c>
      <c r="K1225" s="1">
        <v>2185</v>
      </c>
      <c r="L1225" s="1">
        <v>2185</v>
      </c>
      <c r="M1225" s="1">
        <v>2185</v>
      </c>
      <c r="N1225" s="1">
        <v>2185</v>
      </c>
      <c r="O1225" s="1">
        <v>2185</v>
      </c>
      <c r="P1225" s="1">
        <v>2185</v>
      </c>
      <c r="Q1225" s="1">
        <v>2185</v>
      </c>
      <c r="R1225" s="1">
        <v>2185</v>
      </c>
      <c r="S1225" s="1">
        <v>2185</v>
      </c>
      <c r="T1225" s="1">
        <v>2185</v>
      </c>
      <c r="U1225" s="1">
        <v>2185</v>
      </c>
      <c r="V1225" s="1">
        <v>2185</v>
      </c>
      <c r="W1225" s="1">
        <v>2185</v>
      </c>
      <c r="X1225" s="1">
        <v>2185</v>
      </c>
      <c r="Y1225" s="1">
        <v>2185</v>
      </c>
      <c r="Z1225" s="1">
        <v>2185</v>
      </c>
    </row>
    <row r="1226" spans="1:26" x14ac:dyDescent="0.3">
      <c r="A1226" t="s">
        <v>66</v>
      </c>
      <c r="B1226">
        <v>23101</v>
      </c>
      <c r="C1226" s="1" t="str">
        <f>VLOOKUP($B1226,'NIS NAAM GEMEENTE'!$A$2:$B$319, 2, FALSE)</f>
        <v>Sint-Genesius-Rode</v>
      </c>
      <c r="D1226" s="1">
        <v>1857.2499999999998</v>
      </c>
      <c r="E1226" s="1">
        <v>1857.2499999999998</v>
      </c>
      <c r="F1226" s="1">
        <v>1857.2499999999998</v>
      </c>
      <c r="G1226" s="1">
        <v>1857.2499999999998</v>
      </c>
      <c r="H1226" s="1">
        <v>1857.2499999999998</v>
      </c>
      <c r="I1226" s="1">
        <v>1857.2499999999998</v>
      </c>
      <c r="J1226" s="1">
        <v>1857.2499999999998</v>
      </c>
      <c r="K1226" s="1">
        <v>1857.2499999999998</v>
      </c>
      <c r="L1226" s="1">
        <v>1857.2499999999998</v>
      </c>
      <c r="M1226" s="1">
        <v>1857.2499999999998</v>
      </c>
      <c r="N1226" s="1">
        <v>1857.2499999999998</v>
      </c>
      <c r="O1226" s="1">
        <v>1857.2499999999998</v>
      </c>
      <c r="P1226" s="1">
        <v>1857.2499999999998</v>
      </c>
      <c r="Q1226" s="1">
        <v>1857.2499999999998</v>
      </c>
      <c r="R1226" s="1">
        <v>1857.2499999999998</v>
      </c>
      <c r="S1226" s="1">
        <v>1857.2499999999998</v>
      </c>
      <c r="T1226" s="1">
        <v>1857.2499999999998</v>
      </c>
      <c r="U1226" s="1">
        <v>1857.2499999999998</v>
      </c>
      <c r="V1226" s="1">
        <v>1857.2499999999998</v>
      </c>
      <c r="W1226" s="1">
        <v>1857.2499999999998</v>
      </c>
      <c r="X1226" s="1">
        <v>1857.2499999999998</v>
      </c>
      <c r="Y1226" s="1">
        <v>1857.2499999999998</v>
      </c>
      <c r="Z1226" s="1">
        <v>1857.2499999999998</v>
      </c>
    </row>
    <row r="1227" spans="1:26" x14ac:dyDescent="0.3">
      <c r="A1227" t="s">
        <v>62</v>
      </c>
      <c r="B1227" s="1">
        <v>21013</v>
      </c>
      <c r="C1227" s="1" t="str">
        <f>VLOOKUP($B1227,'NIS NAAM GEMEENTE'!$A$2:$B$319, 2, FALSE)</f>
        <v>Sint-Gillis</v>
      </c>
      <c r="D1227" s="1">
        <v>298.14999999999998</v>
      </c>
      <c r="E1227" s="1">
        <v>313.77</v>
      </c>
      <c r="F1227" s="1">
        <v>330.77</v>
      </c>
      <c r="G1227" s="1">
        <v>318.04000000000002</v>
      </c>
      <c r="H1227" s="1">
        <v>309.04000000000002</v>
      </c>
      <c r="I1227" s="1">
        <v>293.66000000000003</v>
      </c>
      <c r="J1227" s="1">
        <v>296.58</v>
      </c>
      <c r="K1227" s="1">
        <v>310.77</v>
      </c>
      <c r="L1227" s="1">
        <v>308.85000000000002</v>
      </c>
      <c r="M1227" s="1">
        <v>310.47000000000003</v>
      </c>
      <c r="N1227" s="1">
        <v>382.34</v>
      </c>
      <c r="O1227" s="1">
        <v>404.3836056338028</v>
      </c>
      <c r="P1227" s="1">
        <v>418.74695774647887</v>
      </c>
      <c r="Q1227" s="1">
        <v>418.74695774647887</v>
      </c>
      <c r="R1227" s="1">
        <v>406.59335211267603</v>
      </c>
      <c r="S1227" s="1">
        <v>397.75436619718312</v>
      </c>
      <c r="T1227" s="1">
        <v>394.43974647887325</v>
      </c>
      <c r="U1227" s="1">
        <v>393.3348732394366</v>
      </c>
      <c r="V1227" s="1">
        <v>392.23</v>
      </c>
      <c r="W1227" s="1">
        <v>392.23</v>
      </c>
      <c r="X1227" s="1">
        <v>392.23</v>
      </c>
      <c r="Y1227" s="1">
        <v>393.3348732394366</v>
      </c>
      <c r="Z1227" s="1">
        <v>393.3348732394366</v>
      </c>
    </row>
    <row r="1228" spans="1:26" x14ac:dyDescent="0.3">
      <c r="A1228" t="s">
        <v>63</v>
      </c>
      <c r="B1228" s="1">
        <v>21013</v>
      </c>
      <c r="C1228" s="1" t="str">
        <f>VLOOKUP($B1228,'NIS NAAM GEMEENTE'!$A$2:$B$319, 2, FALSE)</f>
        <v>Sint-Gillis</v>
      </c>
      <c r="D1228" s="1">
        <v>230</v>
      </c>
      <c r="E1228" s="1">
        <v>262</v>
      </c>
      <c r="F1228" s="1">
        <v>279</v>
      </c>
      <c r="G1228" s="1">
        <v>306</v>
      </c>
      <c r="H1228" s="1">
        <v>337</v>
      </c>
      <c r="I1228" s="1">
        <v>359</v>
      </c>
      <c r="J1228" s="1">
        <v>391</v>
      </c>
      <c r="K1228" s="1">
        <v>388</v>
      </c>
      <c r="L1228" s="1">
        <v>408</v>
      </c>
      <c r="M1228" s="1">
        <v>438</v>
      </c>
      <c r="N1228" s="1">
        <v>447</v>
      </c>
      <c r="O1228" s="1">
        <v>461</v>
      </c>
      <c r="P1228" s="1">
        <v>479</v>
      </c>
      <c r="Q1228" s="1">
        <v>502</v>
      </c>
      <c r="R1228" s="1">
        <v>536</v>
      </c>
      <c r="S1228" s="1">
        <v>558</v>
      </c>
      <c r="T1228" s="1">
        <v>568</v>
      </c>
      <c r="U1228" s="1">
        <v>571</v>
      </c>
      <c r="V1228" s="1">
        <v>572</v>
      </c>
      <c r="W1228" s="1">
        <v>568</v>
      </c>
      <c r="X1228" s="1">
        <v>560</v>
      </c>
      <c r="Y1228" s="1">
        <v>553</v>
      </c>
      <c r="Z1228">
        <v>549</v>
      </c>
    </row>
    <row r="1229" spans="1:26" x14ac:dyDescent="0.3">
      <c r="A1229" t="s">
        <v>64</v>
      </c>
      <c r="B1229" s="1">
        <v>21013</v>
      </c>
      <c r="C1229" s="1" t="str">
        <f>VLOOKUP($B1229,'NIS NAAM GEMEENTE'!$A$2:$B$319, 2, FALSE)</f>
        <v>Sint-Gillis</v>
      </c>
      <c r="D1229" s="1">
        <v>528.15</v>
      </c>
      <c r="E1229" s="1">
        <v>575.77</v>
      </c>
      <c r="F1229" s="1">
        <v>609.77</v>
      </c>
      <c r="G1229" s="1">
        <v>624.04</v>
      </c>
      <c r="H1229" s="1">
        <v>646.04</v>
      </c>
      <c r="I1229" s="1">
        <v>652.66000000000008</v>
      </c>
      <c r="J1229" s="1">
        <v>687.57999999999993</v>
      </c>
      <c r="K1229" s="1">
        <v>698.77</v>
      </c>
      <c r="L1229" s="1">
        <v>716.85</v>
      </c>
      <c r="M1229" s="1">
        <v>748.47</v>
      </c>
      <c r="N1229" s="1">
        <v>829.33999999999992</v>
      </c>
      <c r="O1229" s="1">
        <v>865.38360563380274</v>
      </c>
      <c r="P1229" s="1">
        <v>897.74695774647887</v>
      </c>
      <c r="Q1229" s="1">
        <v>920.74695774647887</v>
      </c>
      <c r="R1229" s="1">
        <v>942.59335211267603</v>
      </c>
      <c r="S1229" s="1">
        <v>955.75436619718312</v>
      </c>
      <c r="T1229" s="1">
        <v>962.4397464788733</v>
      </c>
      <c r="U1229" s="1">
        <v>964.33487323943655</v>
      </c>
      <c r="V1229" s="1">
        <v>964.23</v>
      </c>
      <c r="W1229" s="1">
        <v>960.23</v>
      </c>
      <c r="X1229" s="1">
        <v>952.23</v>
      </c>
      <c r="Y1229" s="1">
        <v>946.33487323943655</v>
      </c>
      <c r="Z1229" s="1">
        <v>942.33487323943655</v>
      </c>
    </row>
    <row r="1230" spans="1:26" x14ac:dyDescent="0.3">
      <c r="A1230" t="s">
        <v>65</v>
      </c>
      <c r="B1230">
        <v>21013</v>
      </c>
      <c r="C1230" s="1" t="str">
        <f>VLOOKUP($B1230,'NIS NAAM GEMEENTE'!$A$2:$B$319, 2, FALSE)</f>
        <v>Sint-Gillis</v>
      </c>
      <c r="D1230" s="1">
        <v>978</v>
      </c>
      <c r="E1230" s="1">
        <v>978</v>
      </c>
      <c r="F1230" s="1">
        <v>978</v>
      </c>
      <c r="G1230" s="1">
        <v>978</v>
      </c>
      <c r="H1230" s="1">
        <v>978</v>
      </c>
      <c r="I1230" s="1">
        <v>978</v>
      </c>
      <c r="J1230" s="1">
        <v>978</v>
      </c>
      <c r="K1230" s="1">
        <v>978</v>
      </c>
      <c r="L1230" s="1">
        <v>978</v>
      </c>
      <c r="M1230" s="1">
        <v>978</v>
      </c>
      <c r="N1230" s="1">
        <v>978</v>
      </c>
      <c r="O1230" s="1">
        <v>978</v>
      </c>
      <c r="P1230" s="1">
        <v>978</v>
      </c>
      <c r="Q1230" s="1">
        <v>978</v>
      </c>
      <c r="R1230" s="1">
        <v>978</v>
      </c>
      <c r="S1230" s="1">
        <v>978</v>
      </c>
      <c r="T1230" s="1">
        <v>978</v>
      </c>
      <c r="U1230" s="1">
        <v>978</v>
      </c>
      <c r="V1230" s="1">
        <v>978</v>
      </c>
      <c r="W1230" s="1">
        <v>978</v>
      </c>
      <c r="X1230" s="1">
        <v>978</v>
      </c>
      <c r="Y1230" s="1">
        <v>978</v>
      </c>
      <c r="Z1230" s="1">
        <v>978</v>
      </c>
    </row>
    <row r="1231" spans="1:26" x14ac:dyDescent="0.3">
      <c r="A1231" t="s">
        <v>66</v>
      </c>
      <c r="B1231">
        <v>21013</v>
      </c>
      <c r="C1231" s="1" t="str">
        <f>VLOOKUP($B1231,'NIS NAAM GEMEENTE'!$A$2:$B$319, 2, FALSE)</f>
        <v>Sint-Gillis</v>
      </c>
      <c r="D1231" s="1">
        <v>831.3</v>
      </c>
      <c r="E1231" s="1">
        <v>831.3</v>
      </c>
      <c r="F1231" s="1">
        <v>831.3</v>
      </c>
      <c r="G1231" s="1">
        <v>831.3</v>
      </c>
      <c r="H1231" s="1">
        <v>831.3</v>
      </c>
      <c r="I1231" s="1">
        <v>831.3</v>
      </c>
      <c r="J1231" s="1">
        <v>831.3</v>
      </c>
      <c r="K1231" s="1">
        <v>831.3</v>
      </c>
      <c r="L1231" s="1">
        <v>831.3</v>
      </c>
      <c r="M1231" s="1">
        <v>831.3</v>
      </c>
      <c r="N1231" s="1">
        <v>831.3</v>
      </c>
      <c r="O1231" s="1">
        <v>831.3</v>
      </c>
      <c r="P1231" s="1">
        <v>831.3</v>
      </c>
      <c r="Q1231" s="1">
        <v>831.3</v>
      </c>
      <c r="R1231" s="1">
        <v>831.3</v>
      </c>
      <c r="S1231" s="1">
        <v>831.3</v>
      </c>
      <c r="T1231" s="1">
        <v>831.3</v>
      </c>
      <c r="U1231" s="1">
        <v>831.3</v>
      </c>
      <c r="V1231" s="1">
        <v>831.3</v>
      </c>
      <c r="W1231" s="1">
        <v>831.3</v>
      </c>
      <c r="X1231" s="1">
        <v>831.3</v>
      </c>
      <c r="Y1231" s="1">
        <v>831.3</v>
      </c>
      <c r="Z1231" s="1">
        <v>831.3</v>
      </c>
    </row>
    <row r="1232" spans="1:26" x14ac:dyDescent="0.3">
      <c r="A1232" t="s">
        <v>62</v>
      </c>
      <c r="B1232" s="1">
        <v>46020</v>
      </c>
      <c r="C1232" s="1" t="str">
        <f>VLOOKUP($B1232,'NIS NAAM GEMEENTE'!$A$2:$B$319, 2, FALSE)</f>
        <v>Sint-Gillis-Waas</v>
      </c>
      <c r="D1232" s="1">
        <v>819.3</v>
      </c>
      <c r="E1232" s="1">
        <v>857.17</v>
      </c>
      <c r="F1232" s="1">
        <v>838.76</v>
      </c>
      <c r="G1232" s="1">
        <v>802</v>
      </c>
      <c r="H1232" s="1">
        <v>811.98</v>
      </c>
      <c r="I1232" s="1">
        <v>753.78</v>
      </c>
      <c r="J1232" s="1">
        <v>755.95</v>
      </c>
      <c r="K1232" s="1">
        <v>762.3</v>
      </c>
      <c r="L1232" s="1">
        <v>757.52</v>
      </c>
      <c r="M1232" s="1">
        <v>773.68</v>
      </c>
      <c r="N1232" s="1">
        <v>719.4</v>
      </c>
      <c r="O1232" s="1">
        <v>707.17727115716752</v>
      </c>
      <c r="P1232" s="1">
        <v>667.27385146804841</v>
      </c>
      <c r="Q1232" s="1">
        <v>637.34628670120901</v>
      </c>
      <c r="R1232" s="1">
        <v>642.88842832469777</v>
      </c>
      <c r="S1232" s="1">
        <v>647.32214162348873</v>
      </c>
      <c r="T1232" s="1">
        <v>635.12943005181342</v>
      </c>
      <c r="U1232" s="1">
        <v>639.56314335060449</v>
      </c>
      <c r="V1232" s="1">
        <v>641.78</v>
      </c>
      <c r="W1232" s="1">
        <v>642.88842832469777</v>
      </c>
      <c r="X1232" s="1">
        <v>640.67157167530229</v>
      </c>
      <c r="Y1232" s="1">
        <v>645.10528497409325</v>
      </c>
      <c r="Z1232" s="1">
        <v>648.43056994818653</v>
      </c>
    </row>
    <row r="1233" spans="1:26" x14ac:dyDescent="0.3">
      <c r="A1233" t="s">
        <v>63</v>
      </c>
      <c r="B1233" s="1">
        <v>46020</v>
      </c>
      <c r="C1233" s="1" t="str">
        <f>VLOOKUP($B1233,'NIS NAAM GEMEENTE'!$A$2:$B$319, 2, FALSE)</f>
        <v>Sint-Gillis-Waas</v>
      </c>
      <c r="D1233" s="1">
        <v>1073</v>
      </c>
      <c r="E1233" s="1">
        <v>1088</v>
      </c>
      <c r="F1233" s="1">
        <v>1114</v>
      </c>
      <c r="G1233" s="1">
        <v>1167</v>
      </c>
      <c r="H1233" s="1">
        <v>1178</v>
      </c>
      <c r="I1233" s="1">
        <v>1253</v>
      </c>
      <c r="J1233" s="1">
        <v>1264</v>
      </c>
      <c r="K1233" s="1">
        <v>1254</v>
      </c>
      <c r="L1233" s="1">
        <v>1277</v>
      </c>
      <c r="M1233" s="1">
        <v>1199</v>
      </c>
      <c r="N1233" s="1">
        <v>1183</v>
      </c>
      <c r="O1233" s="1">
        <v>1140</v>
      </c>
      <c r="P1233" s="1">
        <v>1132</v>
      </c>
      <c r="Q1233" s="1">
        <v>1140</v>
      </c>
      <c r="R1233" s="1">
        <v>1094</v>
      </c>
      <c r="S1233" s="1">
        <v>1086</v>
      </c>
      <c r="T1233" s="1">
        <v>1074</v>
      </c>
      <c r="U1233" s="1">
        <v>1058</v>
      </c>
      <c r="V1233" s="1">
        <v>1028</v>
      </c>
      <c r="W1233" s="1">
        <v>1002</v>
      </c>
      <c r="X1233" s="1">
        <v>1010</v>
      </c>
      <c r="Y1233" s="1">
        <v>1017</v>
      </c>
      <c r="Z1233">
        <v>1007</v>
      </c>
    </row>
    <row r="1234" spans="1:26" x14ac:dyDescent="0.3">
      <c r="A1234" t="s">
        <v>64</v>
      </c>
      <c r="B1234" s="1">
        <v>46020</v>
      </c>
      <c r="C1234" s="1" t="str">
        <f>VLOOKUP($B1234,'NIS NAAM GEMEENTE'!$A$2:$B$319, 2, FALSE)</f>
        <v>Sint-Gillis-Waas</v>
      </c>
      <c r="D1234" s="1">
        <v>1892.3</v>
      </c>
      <c r="E1234" s="1">
        <v>1945.17</v>
      </c>
      <c r="F1234" s="1">
        <v>1952.76</v>
      </c>
      <c r="G1234" s="1">
        <v>1969</v>
      </c>
      <c r="H1234" s="1">
        <v>1989.98</v>
      </c>
      <c r="I1234" s="1">
        <v>2006.78</v>
      </c>
      <c r="J1234" s="1">
        <v>2019.95</v>
      </c>
      <c r="K1234" s="1">
        <v>2016.3</v>
      </c>
      <c r="L1234" s="1">
        <v>2034.52</v>
      </c>
      <c r="M1234" s="1">
        <v>1972.6799999999998</v>
      </c>
      <c r="N1234" s="1">
        <v>1902.4</v>
      </c>
      <c r="O1234" s="1">
        <v>1847.1772711571675</v>
      </c>
      <c r="P1234" s="1">
        <v>1799.2738514680484</v>
      </c>
      <c r="Q1234" s="1">
        <v>1777.346286701209</v>
      </c>
      <c r="R1234" s="1">
        <v>1736.8884283246978</v>
      </c>
      <c r="S1234" s="1">
        <v>1733.3221416234887</v>
      </c>
      <c r="T1234" s="1">
        <v>1709.1294300518134</v>
      </c>
      <c r="U1234" s="1">
        <v>1697.5631433506046</v>
      </c>
      <c r="V1234" s="1">
        <v>1669.78</v>
      </c>
      <c r="W1234" s="1">
        <v>1644.8884283246978</v>
      </c>
      <c r="X1234" s="1">
        <v>1650.6715716753024</v>
      </c>
      <c r="Y1234" s="1">
        <v>1662.1052849740931</v>
      </c>
      <c r="Z1234" s="1">
        <v>1655.4305699481865</v>
      </c>
    </row>
    <row r="1235" spans="1:26" x14ac:dyDescent="0.3">
      <c r="A1235" t="s">
        <v>65</v>
      </c>
      <c r="B1235">
        <v>46020</v>
      </c>
      <c r="C1235" s="1" t="str">
        <f>VLOOKUP($B1235,'NIS NAAM GEMEENTE'!$A$2:$B$319, 2, FALSE)</f>
        <v>Sint-Gillis-Waas</v>
      </c>
      <c r="D1235" s="1">
        <v>3169</v>
      </c>
      <c r="E1235" s="1">
        <v>3169</v>
      </c>
      <c r="F1235" s="1">
        <v>3169</v>
      </c>
      <c r="G1235" s="1">
        <v>3169</v>
      </c>
      <c r="H1235" s="1">
        <v>3169</v>
      </c>
      <c r="I1235" s="1">
        <v>3169</v>
      </c>
      <c r="J1235" s="1">
        <v>3169</v>
      </c>
      <c r="K1235" s="1">
        <v>3169</v>
      </c>
      <c r="L1235" s="1">
        <v>3169</v>
      </c>
      <c r="M1235" s="1">
        <v>3169</v>
      </c>
      <c r="N1235" s="1">
        <v>3169</v>
      </c>
      <c r="O1235" s="1">
        <v>3169</v>
      </c>
      <c r="P1235" s="1">
        <v>3169</v>
      </c>
      <c r="Q1235" s="1">
        <v>3169</v>
      </c>
      <c r="R1235" s="1">
        <v>3169</v>
      </c>
      <c r="S1235" s="1">
        <v>3169</v>
      </c>
      <c r="T1235" s="1">
        <v>3169</v>
      </c>
      <c r="U1235" s="1">
        <v>3169</v>
      </c>
      <c r="V1235" s="1">
        <v>3169</v>
      </c>
      <c r="W1235" s="1">
        <v>3169</v>
      </c>
      <c r="X1235" s="1">
        <v>3169</v>
      </c>
      <c r="Y1235" s="1">
        <v>3169</v>
      </c>
      <c r="Z1235" s="1">
        <v>3169</v>
      </c>
    </row>
    <row r="1236" spans="1:26" x14ac:dyDescent="0.3">
      <c r="A1236" t="s">
        <v>66</v>
      </c>
      <c r="B1236">
        <v>46020</v>
      </c>
      <c r="C1236" s="1" t="str">
        <f>VLOOKUP($B1236,'NIS NAAM GEMEENTE'!$A$2:$B$319, 2, FALSE)</f>
        <v>Sint-Gillis-Waas</v>
      </c>
      <c r="D1236" s="1">
        <v>2693.6499999999996</v>
      </c>
      <c r="E1236" s="1">
        <v>2693.6499999999996</v>
      </c>
      <c r="F1236" s="1">
        <v>2693.6499999999996</v>
      </c>
      <c r="G1236" s="1">
        <v>2693.6499999999996</v>
      </c>
      <c r="H1236" s="1">
        <v>2693.6499999999996</v>
      </c>
      <c r="I1236" s="1">
        <v>2693.6499999999996</v>
      </c>
      <c r="J1236" s="1">
        <v>2693.6499999999996</v>
      </c>
      <c r="K1236" s="1">
        <v>2693.6499999999996</v>
      </c>
      <c r="L1236" s="1">
        <v>2693.6499999999996</v>
      </c>
      <c r="M1236" s="1">
        <v>2693.6499999999996</v>
      </c>
      <c r="N1236" s="1">
        <v>2693.6499999999996</v>
      </c>
      <c r="O1236" s="1">
        <v>2693.6499999999996</v>
      </c>
      <c r="P1236" s="1">
        <v>2693.6499999999996</v>
      </c>
      <c r="Q1236" s="1">
        <v>2693.6499999999996</v>
      </c>
      <c r="R1236" s="1">
        <v>2693.6499999999996</v>
      </c>
      <c r="S1236" s="1">
        <v>2693.6499999999996</v>
      </c>
      <c r="T1236" s="1">
        <v>2693.6499999999996</v>
      </c>
      <c r="U1236" s="1">
        <v>2693.6499999999996</v>
      </c>
      <c r="V1236" s="1">
        <v>2693.6499999999996</v>
      </c>
      <c r="W1236" s="1">
        <v>2693.6499999999996</v>
      </c>
      <c r="X1236" s="1">
        <v>2693.6499999999996</v>
      </c>
      <c r="Y1236" s="1">
        <v>2693.6499999999996</v>
      </c>
      <c r="Z1236" s="1">
        <v>2693.6499999999996</v>
      </c>
    </row>
    <row r="1237" spans="1:26" x14ac:dyDescent="0.3">
      <c r="A1237" t="s">
        <v>62</v>
      </c>
      <c r="B1237" s="1">
        <v>21012</v>
      </c>
      <c r="C1237" s="1" t="str">
        <f>VLOOKUP($B1237,'NIS NAAM GEMEENTE'!$A$2:$B$319, 2, FALSE)</f>
        <v>Sint-Jans-Molenbeek</v>
      </c>
      <c r="D1237" s="1">
        <v>1234.97</v>
      </c>
      <c r="E1237" s="1">
        <v>1252.78</v>
      </c>
      <c r="F1237" s="1">
        <v>1212.26</v>
      </c>
      <c r="G1237" s="1">
        <v>1191.9100000000001</v>
      </c>
      <c r="H1237" s="1">
        <v>1168.72</v>
      </c>
      <c r="I1237" s="1">
        <v>1163.56</v>
      </c>
      <c r="J1237" s="1">
        <v>1150.42</v>
      </c>
      <c r="K1237" s="1">
        <v>1381.84</v>
      </c>
      <c r="L1237" s="1">
        <v>1390.81</v>
      </c>
      <c r="M1237" s="1">
        <v>1411.84</v>
      </c>
      <c r="N1237" s="1">
        <v>1414.03</v>
      </c>
      <c r="O1237" s="1">
        <v>1411.140439932318</v>
      </c>
      <c r="P1237" s="1">
        <v>1402.1522842639595</v>
      </c>
      <c r="Q1237" s="1">
        <v>1370.6937394247038</v>
      </c>
      <c r="R1237" s="1">
        <v>1339.2351945854484</v>
      </c>
      <c r="S1237" s="1">
        <v>1321.2588832487309</v>
      </c>
      <c r="T1237" s="1">
        <v>1313.394247038917</v>
      </c>
      <c r="U1237" s="1">
        <v>1320.1353637901861</v>
      </c>
      <c r="V1237" s="1">
        <v>1328</v>
      </c>
      <c r="W1237" s="1">
        <v>1340.3587140439931</v>
      </c>
      <c r="X1237" s="1">
        <v>1354.9644670050761</v>
      </c>
      <c r="Y1237" s="1">
        <v>1372.9407783417935</v>
      </c>
      <c r="Z1237" s="1">
        <v>1386.4230118443315</v>
      </c>
    </row>
    <row r="1238" spans="1:26" x14ac:dyDescent="0.3">
      <c r="A1238" t="s">
        <v>63</v>
      </c>
      <c r="B1238" s="1">
        <v>21012</v>
      </c>
      <c r="C1238" s="1" t="str">
        <f>VLOOKUP($B1238,'NIS NAAM GEMEENTE'!$A$2:$B$319, 2, FALSE)</f>
        <v>Sint-Jans-Molenbeek</v>
      </c>
      <c r="D1238" s="1">
        <v>1227</v>
      </c>
      <c r="E1238" s="1">
        <v>1322</v>
      </c>
      <c r="F1238" s="1">
        <v>1351</v>
      </c>
      <c r="G1238" s="1">
        <v>1391</v>
      </c>
      <c r="H1238" s="1">
        <v>1403</v>
      </c>
      <c r="I1238" s="1">
        <v>1423</v>
      </c>
      <c r="J1238" s="1">
        <v>1490</v>
      </c>
      <c r="K1238" s="1">
        <v>1573</v>
      </c>
      <c r="L1238" s="1">
        <v>1641</v>
      </c>
      <c r="M1238" s="1">
        <v>1634</v>
      </c>
      <c r="N1238" s="1">
        <v>1626</v>
      </c>
      <c r="O1238" s="1">
        <v>1597</v>
      </c>
      <c r="P1238" s="1">
        <v>1557</v>
      </c>
      <c r="Q1238" s="1">
        <v>1528</v>
      </c>
      <c r="R1238" s="1">
        <v>1503</v>
      </c>
      <c r="S1238" s="1">
        <v>1476</v>
      </c>
      <c r="T1238" s="1">
        <v>1457</v>
      </c>
      <c r="U1238" s="1">
        <v>1433</v>
      </c>
      <c r="V1238" s="1">
        <v>1415</v>
      </c>
      <c r="W1238" s="1">
        <v>1399</v>
      </c>
      <c r="X1238" s="1">
        <v>1386</v>
      </c>
      <c r="Y1238" s="1">
        <v>1380</v>
      </c>
      <c r="Z1238">
        <v>1379</v>
      </c>
    </row>
    <row r="1239" spans="1:26" x14ac:dyDescent="0.3">
      <c r="A1239" t="s">
        <v>64</v>
      </c>
      <c r="B1239" s="1">
        <v>21012</v>
      </c>
      <c r="C1239" s="1" t="str">
        <f>VLOOKUP($B1239,'NIS NAAM GEMEENTE'!$A$2:$B$319, 2, FALSE)</f>
        <v>Sint-Jans-Molenbeek</v>
      </c>
      <c r="D1239" s="1">
        <v>2461.9700000000003</v>
      </c>
      <c r="E1239" s="1">
        <v>2574.7799999999997</v>
      </c>
      <c r="F1239" s="1">
        <v>2563.2600000000002</v>
      </c>
      <c r="G1239" s="1">
        <v>2582.91</v>
      </c>
      <c r="H1239" s="1">
        <v>2571.7200000000003</v>
      </c>
      <c r="I1239" s="1">
        <v>2586.56</v>
      </c>
      <c r="J1239" s="1">
        <v>2640.42</v>
      </c>
      <c r="K1239" s="1">
        <v>2954.84</v>
      </c>
      <c r="L1239" s="1">
        <v>3031.81</v>
      </c>
      <c r="M1239" s="1">
        <v>3045.84</v>
      </c>
      <c r="N1239" s="1">
        <v>3040.0299999999997</v>
      </c>
      <c r="O1239" s="1">
        <v>3008.1404399323183</v>
      </c>
      <c r="P1239" s="1">
        <v>2959.1522842639597</v>
      </c>
      <c r="Q1239" s="1">
        <v>2898.6937394247038</v>
      </c>
      <c r="R1239" s="1">
        <v>2842.2351945854484</v>
      </c>
      <c r="S1239" s="1">
        <v>2797.2588832487309</v>
      </c>
      <c r="T1239" s="1">
        <v>2770.394247038917</v>
      </c>
      <c r="U1239" s="1">
        <v>2753.1353637901861</v>
      </c>
      <c r="V1239" s="1">
        <v>2743</v>
      </c>
      <c r="W1239" s="1">
        <v>2739.3587140439931</v>
      </c>
      <c r="X1239" s="1">
        <v>2740.9644670050761</v>
      </c>
      <c r="Y1239" s="1">
        <v>2752.9407783417937</v>
      </c>
      <c r="Z1239" s="1">
        <v>2765.4230118443315</v>
      </c>
    </row>
    <row r="1240" spans="1:26" x14ac:dyDescent="0.3">
      <c r="A1240" t="s">
        <v>65</v>
      </c>
      <c r="B1240">
        <v>21012</v>
      </c>
      <c r="C1240" s="1" t="str">
        <f>VLOOKUP($B1240,'NIS NAAM GEMEENTE'!$A$2:$B$319, 2, FALSE)</f>
        <v>Sint-Jans-Molenbeek</v>
      </c>
      <c r="D1240" s="1">
        <v>4023</v>
      </c>
      <c r="E1240" s="1">
        <v>4023</v>
      </c>
      <c r="F1240" s="1">
        <v>4023</v>
      </c>
      <c r="G1240" s="1">
        <v>4023</v>
      </c>
      <c r="H1240" s="1">
        <v>4023</v>
      </c>
      <c r="I1240" s="1">
        <v>4023</v>
      </c>
      <c r="J1240" s="1">
        <v>4023</v>
      </c>
      <c r="K1240" s="1">
        <v>4023</v>
      </c>
      <c r="L1240" s="1">
        <v>4023</v>
      </c>
      <c r="M1240" s="1">
        <v>4023</v>
      </c>
      <c r="N1240" s="1">
        <v>4023</v>
      </c>
      <c r="O1240" s="1">
        <v>4023</v>
      </c>
      <c r="P1240" s="1">
        <v>4023</v>
      </c>
      <c r="Q1240" s="1">
        <v>4023</v>
      </c>
      <c r="R1240" s="1">
        <v>4023</v>
      </c>
      <c r="S1240" s="1">
        <v>4023</v>
      </c>
      <c r="T1240" s="1">
        <v>4023</v>
      </c>
      <c r="U1240" s="1">
        <v>4023</v>
      </c>
      <c r="V1240" s="1">
        <v>4023</v>
      </c>
      <c r="W1240" s="1">
        <v>4023</v>
      </c>
      <c r="X1240" s="1">
        <v>4023</v>
      </c>
      <c r="Y1240" s="1">
        <v>4023</v>
      </c>
      <c r="Z1240" s="1">
        <v>4023</v>
      </c>
    </row>
    <row r="1241" spans="1:26" x14ac:dyDescent="0.3">
      <c r="A1241" t="s">
        <v>66</v>
      </c>
      <c r="B1241">
        <v>21012</v>
      </c>
      <c r="C1241" s="1" t="str">
        <f>VLOOKUP($B1241,'NIS NAAM GEMEENTE'!$A$2:$B$319, 2, FALSE)</f>
        <v>Sint-Jans-Molenbeek</v>
      </c>
      <c r="D1241" s="1">
        <v>3419.55</v>
      </c>
      <c r="E1241" s="1">
        <v>3419.55</v>
      </c>
      <c r="F1241" s="1">
        <v>3419.55</v>
      </c>
      <c r="G1241" s="1">
        <v>3419.55</v>
      </c>
      <c r="H1241" s="1">
        <v>3419.55</v>
      </c>
      <c r="I1241" s="1">
        <v>3419.55</v>
      </c>
      <c r="J1241" s="1">
        <v>3419.55</v>
      </c>
      <c r="K1241" s="1">
        <v>3419.55</v>
      </c>
      <c r="L1241" s="1">
        <v>3419.55</v>
      </c>
      <c r="M1241" s="1">
        <v>3419.55</v>
      </c>
      <c r="N1241" s="1">
        <v>3419.55</v>
      </c>
      <c r="O1241" s="1">
        <v>3419.55</v>
      </c>
      <c r="P1241" s="1">
        <v>3419.55</v>
      </c>
      <c r="Q1241" s="1">
        <v>3419.55</v>
      </c>
      <c r="R1241" s="1">
        <v>3419.55</v>
      </c>
      <c r="S1241" s="1">
        <v>3419.55</v>
      </c>
      <c r="T1241" s="1">
        <v>3419.55</v>
      </c>
      <c r="U1241" s="1">
        <v>3419.55</v>
      </c>
      <c r="V1241" s="1">
        <v>3419.55</v>
      </c>
      <c r="W1241" s="1">
        <v>3419.55</v>
      </c>
      <c r="X1241" s="1">
        <v>3419.55</v>
      </c>
      <c r="Y1241" s="1">
        <v>3419.55</v>
      </c>
      <c r="Z1241" s="1">
        <v>3419.55</v>
      </c>
    </row>
    <row r="1242" spans="1:26" x14ac:dyDescent="0.3">
      <c r="A1242" t="s">
        <v>62</v>
      </c>
      <c r="B1242" s="1">
        <v>21014</v>
      </c>
      <c r="C1242" s="1" t="str">
        <f>VLOOKUP($B1242,'NIS NAAM GEMEENTE'!$A$2:$B$319, 2, FALSE)</f>
        <v>Sint-Joost-ten-Node</v>
      </c>
      <c r="D1242" s="1">
        <v>149.87</v>
      </c>
      <c r="E1242" s="1">
        <v>154.52000000000001</v>
      </c>
      <c r="F1242" s="1">
        <v>155.79</v>
      </c>
      <c r="G1242" s="1">
        <v>151.33000000000001</v>
      </c>
      <c r="H1242" s="1">
        <v>152.33000000000001</v>
      </c>
      <c r="I1242" s="1">
        <v>162.44</v>
      </c>
      <c r="J1242" s="1">
        <v>144.13999999999999</v>
      </c>
      <c r="K1242" s="1">
        <v>155.06</v>
      </c>
      <c r="L1242" s="1">
        <v>154.79</v>
      </c>
      <c r="M1242" s="1">
        <v>150.87</v>
      </c>
      <c r="N1242" s="1">
        <v>144.13999999999999</v>
      </c>
      <c r="O1242" s="1">
        <v>149.3601652892562</v>
      </c>
      <c r="P1242" s="1">
        <v>147.13090909090909</v>
      </c>
      <c r="Q1242" s="1">
        <v>140.44314049586777</v>
      </c>
      <c r="R1242" s="1">
        <v>137.09925619834712</v>
      </c>
      <c r="S1242" s="1">
        <v>133.75537190082645</v>
      </c>
      <c r="T1242" s="1">
        <v>133.75537190082645</v>
      </c>
      <c r="U1242" s="1">
        <v>134.87</v>
      </c>
      <c r="V1242" s="1">
        <v>134.87</v>
      </c>
      <c r="W1242" s="1">
        <v>134.87</v>
      </c>
      <c r="X1242" s="1">
        <v>134.87</v>
      </c>
      <c r="Y1242" s="1">
        <v>135.98462809917356</v>
      </c>
      <c r="Z1242" s="1">
        <v>135.98462809917356</v>
      </c>
    </row>
    <row r="1243" spans="1:26" x14ac:dyDescent="0.3">
      <c r="A1243" t="s">
        <v>63</v>
      </c>
      <c r="B1243" s="1">
        <v>21014</v>
      </c>
      <c r="C1243" s="1" t="str">
        <f>VLOOKUP($B1243,'NIS NAAM GEMEENTE'!$A$2:$B$319, 2, FALSE)</f>
        <v>Sint-Joost-ten-Node</v>
      </c>
      <c r="D1243" s="1">
        <v>171</v>
      </c>
      <c r="E1243" s="1">
        <v>180</v>
      </c>
      <c r="F1243" s="1">
        <v>200</v>
      </c>
      <c r="G1243" s="1">
        <v>210</v>
      </c>
      <c r="H1243" s="1">
        <v>206</v>
      </c>
      <c r="I1243" s="1">
        <v>212</v>
      </c>
      <c r="J1243" s="1">
        <v>219</v>
      </c>
      <c r="K1243" s="1">
        <v>220</v>
      </c>
      <c r="L1243" s="1">
        <v>220</v>
      </c>
      <c r="M1243" s="1">
        <v>214</v>
      </c>
      <c r="N1243" s="1">
        <v>221</v>
      </c>
      <c r="O1243" s="1">
        <v>230</v>
      </c>
      <c r="P1243" s="1">
        <v>240</v>
      </c>
      <c r="Q1243" s="1">
        <v>248</v>
      </c>
      <c r="R1243" s="1">
        <v>252</v>
      </c>
      <c r="S1243" s="1">
        <v>254</v>
      </c>
      <c r="T1243" s="1">
        <v>253</v>
      </c>
      <c r="U1243" s="1">
        <v>251</v>
      </c>
      <c r="V1243" s="1">
        <v>247</v>
      </c>
      <c r="W1243" s="1">
        <v>243</v>
      </c>
      <c r="X1243" s="1">
        <v>239</v>
      </c>
      <c r="Y1243" s="1">
        <v>237</v>
      </c>
      <c r="Z1243">
        <v>236</v>
      </c>
    </row>
    <row r="1244" spans="1:26" x14ac:dyDescent="0.3">
      <c r="A1244" t="s">
        <v>64</v>
      </c>
      <c r="B1244" s="1">
        <v>21014</v>
      </c>
      <c r="C1244" s="1" t="str">
        <f>VLOOKUP($B1244,'NIS NAAM GEMEENTE'!$A$2:$B$319, 2, FALSE)</f>
        <v>Sint-Joost-ten-Node</v>
      </c>
      <c r="D1244" s="1">
        <v>320.87</v>
      </c>
      <c r="E1244" s="1">
        <v>334.52</v>
      </c>
      <c r="F1244" s="1">
        <v>355.78999999999996</v>
      </c>
      <c r="G1244" s="1">
        <v>361.33000000000004</v>
      </c>
      <c r="H1244" s="1">
        <v>358.33000000000004</v>
      </c>
      <c r="I1244" s="1">
        <v>374.44</v>
      </c>
      <c r="J1244" s="1">
        <v>363.14</v>
      </c>
      <c r="K1244" s="1">
        <v>375.06</v>
      </c>
      <c r="L1244" s="1">
        <v>374.78999999999996</v>
      </c>
      <c r="M1244" s="1">
        <v>364.87</v>
      </c>
      <c r="N1244" s="1">
        <v>365.14</v>
      </c>
      <c r="O1244" s="1">
        <v>379.3601652892562</v>
      </c>
      <c r="P1244" s="1">
        <v>387.13090909090909</v>
      </c>
      <c r="Q1244" s="1">
        <v>388.44314049586774</v>
      </c>
      <c r="R1244" s="1">
        <v>389.09925619834712</v>
      </c>
      <c r="S1244" s="1">
        <v>387.75537190082645</v>
      </c>
      <c r="T1244" s="1">
        <v>386.75537190082645</v>
      </c>
      <c r="U1244" s="1">
        <v>385.87</v>
      </c>
      <c r="V1244" s="1">
        <v>381.87</v>
      </c>
      <c r="W1244" s="1">
        <v>377.87</v>
      </c>
      <c r="X1244" s="1">
        <v>373.87</v>
      </c>
      <c r="Y1244" s="1">
        <v>372.98462809917356</v>
      </c>
      <c r="Z1244" s="1">
        <v>371.98462809917356</v>
      </c>
    </row>
    <row r="1245" spans="1:26" x14ac:dyDescent="0.3">
      <c r="A1245" t="s">
        <v>65</v>
      </c>
      <c r="B1245">
        <v>21014</v>
      </c>
      <c r="C1245" s="1" t="str">
        <f>VLOOKUP($B1245,'NIS NAAM GEMEENTE'!$A$2:$B$319, 2, FALSE)</f>
        <v>Sint-Joost-ten-Node</v>
      </c>
      <c r="D1245" s="1">
        <v>380</v>
      </c>
      <c r="E1245" s="1">
        <v>380</v>
      </c>
      <c r="F1245" s="1">
        <v>380</v>
      </c>
      <c r="G1245" s="1">
        <v>380</v>
      </c>
      <c r="H1245" s="1">
        <v>380</v>
      </c>
      <c r="I1245" s="1">
        <v>380</v>
      </c>
      <c r="J1245" s="1">
        <v>380</v>
      </c>
      <c r="K1245" s="1">
        <v>380</v>
      </c>
      <c r="L1245" s="1">
        <v>380</v>
      </c>
      <c r="M1245" s="1">
        <v>380</v>
      </c>
      <c r="N1245" s="1">
        <v>380</v>
      </c>
      <c r="O1245" s="1">
        <v>380</v>
      </c>
      <c r="P1245" s="1">
        <v>380</v>
      </c>
      <c r="Q1245" s="1">
        <v>380</v>
      </c>
      <c r="R1245" s="1">
        <v>380</v>
      </c>
      <c r="S1245" s="1">
        <v>380</v>
      </c>
      <c r="T1245" s="1">
        <v>380</v>
      </c>
      <c r="U1245" s="1">
        <v>380</v>
      </c>
      <c r="V1245" s="1">
        <v>380</v>
      </c>
      <c r="W1245" s="1">
        <v>380</v>
      </c>
      <c r="X1245" s="1">
        <v>380</v>
      </c>
      <c r="Y1245" s="1">
        <v>380</v>
      </c>
      <c r="Z1245" s="1">
        <v>380</v>
      </c>
    </row>
    <row r="1246" spans="1:26" x14ac:dyDescent="0.3">
      <c r="A1246" t="s">
        <v>66</v>
      </c>
      <c r="B1246">
        <v>21014</v>
      </c>
      <c r="C1246" s="1" t="str">
        <f>VLOOKUP($B1246,'NIS NAAM GEMEENTE'!$A$2:$B$319, 2, FALSE)</f>
        <v>Sint-Joost-ten-Node</v>
      </c>
      <c r="D1246" s="1">
        <v>323</v>
      </c>
      <c r="E1246" s="1">
        <v>323</v>
      </c>
      <c r="F1246" s="1">
        <v>323</v>
      </c>
      <c r="G1246" s="1">
        <v>323</v>
      </c>
      <c r="H1246" s="1">
        <v>323</v>
      </c>
      <c r="I1246" s="1">
        <v>323</v>
      </c>
      <c r="J1246" s="1">
        <v>323</v>
      </c>
      <c r="K1246" s="1">
        <v>323</v>
      </c>
      <c r="L1246" s="1">
        <v>323</v>
      </c>
      <c r="M1246" s="1">
        <v>323</v>
      </c>
      <c r="N1246" s="1">
        <v>323</v>
      </c>
      <c r="O1246" s="1">
        <v>323</v>
      </c>
      <c r="P1246" s="1">
        <v>323</v>
      </c>
      <c r="Q1246" s="1">
        <v>323</v>
      </c>
      <c r="R1246" s="1">
        <v>323</v>
      </c>
      <c r="S1246" s="1">
        <v>323</v>
      </c>
      <c r="T1246" s="1">
        <v>323</v>
      </c>
      <c r="U1246" s="1">
        <v>323</v>
      </c>
      <c r="V1246" s="1">
        <v>323</v>
      </c>
      <c r="W1246" s="1">
        <v>323</v>
      </c>
      <c r="X1246" s="1">
        <v>323</v>
      </c>
      <c r="Y1246" s="1">
        <v>323</v>
      </c>
      <c r="Z1246" s="1">
        <v>323</v>
      </c>
    </row>
    <row r="1247" spans="1:26" x14ac:dyDescent="0.3">
      <c r="A1247" t="s">
        <v>62</v>
      </c>
      <c r="B1247" s="1">
        <v>12035</v>
      </c>
      <c r="C1247" s="1" t="str">
        <f>VLOOKUP($B1247,'NIS NAAM GEMEENTE'!$A$2:$B$319, 2, FALSE)</f>
        <v>Sint-Katelijne-Waver</v>
      </c>
      <c r="D1247" s="1">
        <v>1124.53</v>
      </c>
      <c r="E1247" s="1">
        <v>1186.1300000000001</v>
      </c>
      <c r="F1247" s="1">
        <v>1159.53</v>
      </c>
      <c r="G1247" s="1">
        <v>1137.77</v>
      </c>
      <c r="H1247" s="1">
        <v>1181.3699999999999</v>
      </c>
      <c r="I1247" s="1">
        <v>1204.78</v>
      </c>
      <c r="J1247" s="1">
        <v>1099.3599999999999</v>
      </c>
      <c r="K1247" s="1">
        <v>1139.3399999999999</v>
      </c>
      <c r="L1247" s="1">
        <v>1073.6300000000001</v>
      </c>
      <c r="M1247" s="1">
        <v>1054.3399999999999</v>
      </c>
      <c r="N1247" s="1">
        <v>1081.6099999999999</v>
      </c>
      <c r="O1247" s="1">
        <v>1097.0255420466058</v>
      </c>
      <c r="P1247" s="1">
        <v>1116.0750151975683</v>
      </c>
      <c r="Q1247" s="1">
        <v>1105.99</v>
      </c>
      <c r="R1247" s="1">
        <v>1103.7488855116515</v>
      </c>
      <c r="S1247" s="1">
        <v>1100.3872137791286</v>
      </c>
      <c r="T1247" s="1">
        <v>1104.8694427558257</v>
      </c>
      <c r="U1247" s="1">
        <v>1104.8694427558257</v>
      </c>
      <c r="V1247" s="1">
        <v>1105.99</v>
      </c>
      <c r="W1247" s="1">
        <v>1118.3161296859168</v>
      </c>
      <c r="X1247" s="1">
        <v>1125.0394731509625</v>
      </c>
      <c r="Y1247" s="1">
        <v>1134.0039311043565</v>
      </c>
      <c r="Z1247" s="1">
        <v>1131.7628166160082</v>
      </c>
    </row>
    <row r="1248" spans="1:26" x14ac:dyDescent="0.3">
      <c r="A1248" t="s">
        <v>63</v>
      </c>
      <c r="B1248" s="1">
        <v>12035</v>
      </c>
      <c r="C1248" s="1" t="str">
        <f>VLOOKUP($B1248,'NIS NAAM GEMEENTE'!$A$2:$B$319, 2, FALSE)</f>
        <v>Sint-Katelijne-Waver</v>
      </c>
      <c r="D1248" s="1">
        <v>1562</v>
      </c>
      <c r="E1248" s="1">
        <v>1569</v>
      </c>
      <c r="F1248" s="1">
        <v>1571</v>
      </c>
      <c r="G1248" s="1">
        <v>1598</v>
      </c>
      <c r="H1248" s="1">
        <v>1586</v>
      </c>
      <c r="I1248" s="1">
        <v>1657</v>
      </c>
      <c r="J1248" s="1">
        <v>1721</v>
      </c>
      <c r="K1248" s="1">
        <v>1762</v>
      </c>
      <c r="L1248" s="1">
        <v>1801</v>
      </c>
      <c r="M1248" s="1">
        <v>1800</v>
      </c>
      <c r="N1248" s="1">
        <v>1777</v>
      </c>
      <c r="O1248" s="1">
        <v>1765</v>
      </c>
      <c r="P1248" s="1">
        <v>1729</v>
      </c>
      <c r="Q1248" s="1">
        <v>1739</v>
      </c>
      <c r="R1248" s="1">
        <v>1732</v>
      </c>
      <c r="S1248" s="1">
        <v>1701</v>
      </c>
      <c r="T1248" s="1">
        <v>1708</v>
      </c>
      <c r="U1248" s="1">
        <v>1713</v>
      </c>
      <c r="V1248" s="1">
        <v>1731</v>
      </c>
      <c r="W1248" s="1">
        <v>1719</v>
      </c>
      <c r="X1248" s="1">
        <v>1716</v>
      </c>
      <c r="Y1248" s="1">
        <v>1712</v>
      </c>
      <c r="Z1248">
        <v>1725</v>
      </c>
    </row>
    <row r="1249" spans="1:26" x14ac:dyDescent="0.3">
      <c r="A1249" t="s">
        <v>64</v>
      </c>
      <c r="B1249" s="1">
        <v>12035</v>
      </c>
      <c r="C1249" s="1" t="str">
        <f>VLOOKUP($B1249,'NIS NAAM GEMEENTE'!$A$2:$B$319, 2, FALSE)</f>
        <v>Sint-Katelijne-Waver</v>
      </c>
      <c r="D1249" s="1">
        <v>2686.5299999999997</v>
      </c>
      <c r="E1249" s="1">
        <v>2755.13</v>
      </c>
      <c r="F1249" s="1">
        <v>2730.5299999999997</v>
      </c>
      <c r="G1249" s="1">
        <v>2735.77</v>
      </c>
      <c r="H1249" s="1">
        <v>2767.37</v>
      </c>
      <c r="I1249" s="1">
        <v>2861.7799999999997</v>
      </c>
      <c r="J1249" s="1">
        <v>2820.3599999999997</v>
      </c>
      <c r="K1249" s="1">
        <v>2901.34</v>
      </c>
      <c r="L1249" s="1">
        <v>2874.63</v>
      </c>
      <c r="M1249" s="1">
        <v>2854.34</v>
      </c>
      <c r="N1249" s="1">
        <v>2858.6099999999997</v>
      </c>
      <c r="O1249" s="1">
        <v>2862.0255420466056</v>
      </c>
      <c r="P1249" s="1">
        <v>2845.0750151975681</v>
      </c>
      <c r="Q1249" s="1">
        <v>2844.99</v>
      </c>
      <c r="R1249" s="1">
        <v>2835.7488855116517</v>
      </c>
      <c r="S1249" s="1">
        <v>2801.3872137791286</v>
      </c>
      <c r="T1249" s="1">
        <v>2812.8694427558257</v>
      </c>
      <c r="U1249" s="1">
        <v>2817.8694427558257</v>
      </c>
      <c r="V1249" s="1">
        <v>2836.99</v>
      </c>
      <c r="W1249" s="1">
        <v>2837.3161296859171</v>
      </c>
      <c r="X1249" s="1">
        <v>2841.0394731509623</v>
      </c>
      <c r="Y1249" s="1">
        <v>2846.0039311043565</v>
      </c>
      <c r="Z1249" s="1">
        <v>2856.7628166160084</v>
      </c>
    </row>
    <row r="1250" spans="1:26" x14ac:dyDescent="0.3">
      <c r="A1250" t="s">
        <v>65</v>
      </c>
      <c r="B1250">
        <v>12035</v>
      </c>
      <c r="C1250" s="1" t="str">
        <f>VLOOKUP($B1250,'NIS NAAM GEMEENTE'!$A$2:$B$319, 2, FALSE)</f>
        <v>Sint-Katelijne-Waver</v>
      </c>
      <c r="D1250" s="1">
        <v>3227</v>
      </c>
      <c r="E1250" s="1">
        <v>3227</v>
      </c>
      <c r="F1250" s="1">
        <v>3227</v>
      </c>
      <c r="G1250" s="1">
        <v>3227</v>
      </c>
      <c r="H1250" s="1">
        <v>3227</v>
      </c>
      <c r="I1250" s="1">
        <v>3227</v>
      </c>
      <c r="J1250" s="1">
        <v>3227</v>
      </c>
      <c r="K1250" s="1">
        <v>3227</v>
      </c>
      <c r="L1250" s="1">
        <v>3227</v>
      </c>
      <c r="M1250" s="1">
        <v>3227</v>
      </c>
      <c r="N1250" s="1">
        <v>3227</v>
      </c>
      <c r="O1250" s="1">
        <v>3227</v>
      </c>
      <c r="P1250" s="1">
        <v>3227</v>
      </c>
      <c r="Q1250" s="1">
        <v>3227</v>
      </c>
      <c r="R1250" s="1">
        <v>3227</v>
      </c>
      <c r="S1250" s="1">
        <v>3227</v>
      </c>
      <c r="T1250" s="1">
        <v>3227</v>
      </c>
      <c r="U1250" s="1">
        <v>3227</v>
      </c>
      <c r="V1250" s="1">
        <v>3227</v>
      </c>
      <c r="W1250" s="1">
        <v>3227</v>
      </c>
      <c r="X1250" s="1">
        <v>3227</v>
      </c>
      <c r="Y1250" s="1">
        <v>3227</v>
      </c>
      <c r="Z1250" s="1">
        <v>3227</v>
      </c>
    </row>
    <row r="1251" spans="1:26" x14ac:dyDescent="0.3">
      <c r="A1251" t="s">
        <v>66</v>
      </c>
      <c r="B1251">
        <v>12035</v>
      </c>
      <c r="C1251" s="1" t="str">
        <f>VLOOKUP($B1251,'NIS NAAM GEMEENTE'!$A$2:$B$319, 2, FALSE)</f>
        <v>Sint-Katelijne-Waver</v>
      </c>
      <c r="D1251" s="1">
        <v>2742.95</v>
      </c>
      <c r="E1251" s="1">
        <v>2742.95</v>
      </c>
      <c r="F1251" s="1">
        <v>2742.95</v>
      </c>
      <c r="G1251" s="1">
        <v>2742.95</v>
      </c>
      <c r="H1251" s="1">
        <v>2742.95</v>
      </c>
      <c r="I1251" s="1">
        <v>2742.95</v>
      </c>
      <c r="J1251" s="1">
        <v>2742.95</v>
      </c>
      <c r="K1251" s="1">
        <v>2742.95</v>
      </c>
      <c r="L1251" s="1">
        <v>2742.95</v>
      </c>
      <c r="M1251" s="1">
        <v>2742.95</v>
      </c>
      <c r="N1251" s="1">
        <v>2742.95</v>
      </c>
      <c r="O1251" s="1">
        <v>2742.95</v>
      </c>
      <c r="P1251" s="1">
        <v>2742.95</v>
      </c>
      <c r="Q1251" s="1">
        <v>2742.95</v>
      </c>
      <c r="R1251" s="1">
        <v>2742.95</v>
      </c>
      <c r="S1251" s="1">
        <v>2742.95</v>
      </c>
      <c r="T1251" s="1">
        <v>2742.95</v>
      </c>
      <c r="U1251" s="1">
        <v>2742.95</v>
      </c>
      <c r="V1251" s="1">
        <v>2742.95</v>
      </c>
      <c r="W1251" s="1">
        <v>2742.95</v>
      </c>
      <c r="X1251" s="1">
        <v>2742.95</v>
      </c>
      <c r="Y1251" s="1">
        <v>2742.95</v>
      </c>
      <c r="Z1251" s="1">
        <v>2742.95</v>
      </c>
    </row>
    <row r="1252" spans="1:26" x14ac:dyDescent="0.3">
      <c r="A1252" t="s">
        <v>62</v>
      </c>
      <c r="B1252" s="1">
        <v>21018</v>
      </c>
      <c r="C1252" s="1" t="str">
        <f>VLOOKUP($B1252,'NIS NAAM GEMEENTE'!$A$2:$B$319, 2, FALSE)</f>
        <v>Sint-Lambrechts-Woluwe</v>
      </c>
      <c r="D1252" s="1">
        <v>601.04999999999995</v>
      </c>
      <c r="E1252" s="1">
        <v>621.27</v>
      </c>
      <c r="F1252" s="1">
        <v>626.73</v>
      </c>
      <c r="G1252" s="1">
        <v>603.04999999999995</v>
      </c>
      <c r="H1252" s="1">
        <v>625.42999999999995</v>
      </c>
      <c r="I1252" s="1">
        <v>620.16</v>
      </c>
      <c r="J1252" s="1">
        <v>583.29</v>
      </c>
      <c r="K1252" s="1">
        <v>581.51</v>
      </c>
      <c r="L1252" s="1">
        <v>597.16</v>
      </c>
      <c r="M1252" s="1">
        <v>634.73</v>
      </c>
      <c r="N1252" s="1">
        <v>595.51</v>
      </c>
      <c r="O1252" s="1">
        <v>563.05185185185189</v>
      </c>
      <c r="P1252" s="1">
        <v>539.21296296296293</v>
      </c>
      <c r="Q1252" s="1">
        <v>517.64444444444439</v>
      </c>
      <c r="R1252" s="1">
        <v>508.56296296296296</v>
      </c>
      <c r="S1252" s="1">
        <v>496.07592592592596</v>
      </c>
      <c r="T1252" s="1">
        <v>493.80555555555554</v>
      </c>
      <c r="U1252" s="1">
        <v>491.53518518518518</v>
      </c>
      <c r="V1252" s="1">
        <v>490.4</v>
      </c>
      <c r="W1252" s="1">
        <v>490.4</v>
      </c>
      <c r="X1252" s="1">
        <v>489.26481481481483</v>
      </c>
      <c r="Y1252" s="1">
        <v>490.4</v>
      </c>
      <c r="Z1252" s="1">
        <v>490.4</v>
      </c>
    </row>
    <row r="1253" spans="1:26" x14ac:dyDescent="0.3">
      <c r="A1253" t="s">
        <v>63</v>
      </c>
      <c r="B1253" s="1">
        <v>21018</v>
      </c>
      <c r="C1253" s="1" t="str">
        <f>VLOOKUP($B1253,'NIS NAAM GEMEENTE'!$A$2:$B$319, 2, FALSE)</f>
        <v>Sint-Lambrechts-Woluwe</v>
      </c>
      <c r="D1253" s="1">
        <v>630</v>
      </c>
      <c r="E1253" s="1">
        <v>645</v>
      </c>
      <c r="F1253" s="1">
        <v>638</v>
      </c>
      <c r="G1253" s="1">
        <v>641</v>
      </c>
      <c r="H1253" s="1">
        <v>645</v>
      </c>
      <c r="I1253" s="1">
        <v>667</v>
      </c>
      <c r="J1253" s="1">
        <v>685</v>
      </c>
      <c r="K1253" s="1">
        <v>682</v>
      </c>
      <c r="L1253" s="1">
        <v>689</v>
      </c>
      <c r="M1253" s="1">
        <v>707</v>
      </c>
      <c r="N1253" s="1">
        <v>721</v>
      </c>
      <c r="O1253" s="1">
        <v>756</v>
      </c>
      <c r="P1253" s="1">
        <v>757</v>
      </c>
      <c r="Q1253" s="1">
        <v>749</v>
      </c>
      <c r="R1253" s="1">
        <v>729</v>
      </c>
      <c r="S1253" s="1">
        <v>711</v>
      </c>
      <c r="T1253" s="1">
        <v>690</v>
      </c>
      <c r="U1253" s="1">
        <v>662</v>
      </c>
      <c r="V1253" s="1">
        <v>646</v>
      </c>
      <c r="W1253" s="1">
        <v>631</v>
      </c>
      <c r="X1253" s="1">
        <v>620</v>
      </c>
      <c r="Y1253" s="1">
        <v>610</v>
      </c>
      <c r="Z1253">
        <v>607</v>
      </c>
    </row>
    <row r="1254" spans="1:26" x14ac:dyDescent="0.3">
      <c r="A1254" t="s">
        <v>64</v>
      </c>
      <c r="B1254" s="1">
        <v>21018</v>
      </c>
      <c r="C1254" s="1" t="str">
        <f>VLOOKUP($B1254,'NIS NAAM GEMEENTE'!$A$2:$B$319, 2, FALSE)</f>
        <v>Sint-Lambrechts-Woluwe</v>
      </c>
      <c r="D1254" s="1">
        <v>1231.05</v>
      </c>
      <c r="E1254" s="1">
        <v>1266.27</v>
      </c>
      <c r="F1254" s="1">
        <v>1264.73</v>
      </c>
      <c r="G1254" s="1">
        <v>1244.05</v>
      </c>
      <c r="H1254" s="1">
        <v>1270.4299999999998</v>
      </c>
      <c r="I1254" s="1">
        <v>1287.1599999999999</v>
      </c>
      <c r="J1254" s="1">
        <v>1268.29</v>
      </c>
      <c r="K1254" s="1">
        <v>1263.51</v>
      </c>
      <c r="L1254" s="1">
        <v>1286.1599999999999</v>
      </c>
      <c r="M1254" s="1">
        <v>1341.73</v>
      </c>
      <c r="N1254" s="1">
        <v>1316.51</v>
      </c>
      <c r="O1254" s="1">
        <v>1319.051851851852</v>
      </c>
      <c r="P1254" s="1">
        <v>1296.212962962963</v>
      </c>
      <c r="Q1254" s="1">
        <v>1266.6444444444444</v>
      </c>
      <c r="R1254" s="1">
        <v>1237.562962962963</v>
      </c>
      <c r="S1254" s="1">
        <v>1207.075925925926</v>
      </c>
      <c r="T1254" s="1">
        <v>1183.8055555555557</v>
      </c>
      <c r="U1254" s="1">
        <v>1153.5351851851851</v>
      </c>
      <c r="V1254" s="1">
        <v>1136.4000000000001</v>
      </c>
      <c r="W1254" s="1">
        <v>1121.4000000000001</v>
      </c>
      <c r="X1254" s="1">
        <v>1109.2648148148148</v>
      </c>
      <c r="Y1254" s="1">
        <v>1100.4000000000001</v>
      </c>
      <c r="Z1254" s="1">
        <v>1097.4000000000001</v>
      </c>
    </row>
    <row r="1255" spans="1:26" x14ac:dyDescent="0.3">
      <c r="A1255" t="s">
        <v>65</v>
      </c>
      <c r="B1255">
        <v>21018</v>
      </c>
      <c r="C1255" s="1" t="str">
        <f>VLOOKUP($B1255,'NIS NAAM GEMEENTE'!$A$2:$B$319, 2, FALSE)</f>
        <v>Sint-Lambrechts-Woluwe</v>
      </c>
      <c r="D1255" s="1">
        <v>1442</v>
      </c>
      <c r="E1255" s="1">
        <v>1442</v>
      </c>
      <c r="F1255" s="1">
        <v>1442</v>
      </c>
      <c r="G1255" s="1">
        <v>1442</v>
      </c>
      <c r="H1255" s="1">
        <v>1442</v>
      </c>
      <c r="I1255" s="1">
        <v>1442</v>
      </c>
      <c r="J1255" s="1">
        <v>1442</v>
      </c>
      <c r="K1255" s="1">
        <v>1442</v>
      </c>
      <c r="L1255" s="1">
        <v>1442</v>
      </c>
      <c r="M1255" s="1">
        <v>1442</v>
      </c>
      <c r="N1255" s="1">
        <v>1442</v>
      </c>
      <c r="O1255" s="1">
        <v>1442</v>
      </c>
      <c r="P1255" s="1">
        <v>1442</v>
      </c>
      <c r="Q1255" s="1">
        <v>1442</v>
      </c>
      <c r="R1255" s="1">
        <v>1442</v>
      </c>
      <c r="S1255" s="1">
        <v>1442</v>
      </c>
      <c r="T1255" s="1">
        <v>1442</v>
      </c>
      <c r="U1255" s="1">
        <v>1442</v>
      </c>
      <c r="V1255" s="1">
        <v>1442</v>
      </c>
      <c r="W1255" s="1">
        <v>1442</v>
      </c>
      <c r="X1255" s="1">
        <v>1442</v>
      </c>
      <c r="Y1255" s="1">
        <v>1442</v>
      </c>
      <c r="Z1255" s="1">
        <v>1442</v>
      </c>
    </row>
    <row r="1256" spans="1:26" x14ac:dyDescent="0.3">
      <c r="A1256" t="s">
        <v>66</v>
      </c>
      <c r="B1256">
        <v>21018</v>
      </c>
      <c r="C1256" s="1" t="str">
        <f>VLOOKUP($B1256,'NIS NAAM GEMEENTE'!$A$2:$B$319, 2, FALSE)</f>
        <v>Sint-Lambrechts-Woluwe</v>
      </c>
      <c r="D1256" s="1">
        <v>1225.7</v>
      </c>
      <c r="E1256" s="1">
        <v>1225.7</v>
      </c>
      <c r="F1256" s="1">
        <v>1225.7</v>
      </c>
      <c r="G1256" s="1">
        <v>1225.7</v>
      </c>
      <c r="H1256" s="1">
        <v>1225.7</v>
      </c>
      <c r="I1256" s="1">
        <v>1225.7</v>
      </c>
      <c r="J1256" s="1">
        <v>1225.7</v>
      </c>
      <c r="K1256" s="1">
        <v>1225.7</v>
      </c>
      <c r="L1256" s="1">
        <v>1225.7</v>
      </c>
      <c r="M1256" s="1">
        <v>1225.7</v>
      </c>
      <c r="N1256" s="1">
        <v>1225.7</v>
      </c>
      <c r="O1256" s="1">
        <v>1225.7</v>
      </c>
      <c r="P1256" s="1">
        <v>1225.7</v>
      </c>
      <c r="Q1256" s="1">
        <v>1225.7</v>
      </c>
      <c r="R1256" s="1">
        <v>1225.7</v>
      </c>
      <c r="S1256" s="1">
        <v>1225.7</v>
      </c>
      <c r="T1256" s="1">
        <v>1225.7</v>
      </c>
      <c r="U1256" s="1">
        <v>1225.7</v>
      </c>
      <c r="V1256" s="1">
        <v>1225.7</v>
      </c>
      <c r="W1256" s="1">
        <v>1225.7</v>
      </c>
      <c r="X1256" s="1">
        <v>1225.7</v>
      </c>
      <c r="Y1256" s="1">
        <v>1225.7</v>
      </c>
      <c r="Z1256" s="1">
        <v>1225.7</v>
      </c>
    </row>
    <row r="1257" spans="1:26" x14ac:dyDescent="0.3">
      <c r="A1257" t="s">
        <v>62</v>
      </c>
      <c r="B1257" s="1">
        <v>43014</v>
      </c>
      <c r="C1257" s="1" t="str">
        <f>VLOOKUP($B1257,'NIS NAAM GEMEENTE'!$A$2:$B$319, 2, FALSE)</f>
        <v>Sint-Laureins</v>
      </c>
      <c r="D1257" s="1">
        <v>280.85000000000002</v>
      </c>
      <c r="E1257" s="1">
        <v>275.2</v>
      </c>
      <c r="F1257" s="1">
        <v>304.04000000000002</v>
      </c>
      <c r="G1257" s="1">
        <v>302.93</v>
      </c>
      <c r="H1257" s="1">
        <v>323.23</v>
      </c>
      <c r="I1257" s="1">
        <v>292.27999999999997</v>
      </c>
      <c r="J1257" s="1">
        <v>309.14999999999998</v>
      </c>
      <c r="K1257" s="1">
        <v>299.31</v>
      </c>
      <c r="L1257" s="1">
        <v>300.58</v>
      </c>
      <c r="M1257" s="1">
        <v>296.27999999999997</v>
      </c>
      <c r="N1257" s="1">
        <v>266.17</v>
      </c>
      <c r="O1257" s="1">
        <v>272.0444255319149</v>
      </c>
      <c r="P1257" s="1">
        <v>259.78012765957448</v>
      </c>
      <c r="Q1257" s="1">
        <v>258.66519148936169</v>
      </c>
      <c r="R1257" s="1">
        <v>262.01</v>
      </c>
      <c r="S1257" s="1">
        <v>253.09051063829787</v>
      </c>
      <c r="T1257" s="1">
        <v>253.09051063829787</v>
      </c>
      <c r="U1257" s="1">
        <v>257.55025531914896</v>
      </c>
      <c r="V1257" s="1">
        <v>262.01</v>
      </c>
      <c r="W1257" s="1">
        <v>268.69961702127659</v>
      </c>
      <c r="X1257" s="1">
        <v>275.3892340425532</v>
      </c>
      <c r="Y1257" s="1">
        <v>274.27429787234041</v>
      </c>
      <c r="Z1257" s="1">
        <v>274.27429787234041</v>
      </c>
    </row>
    <row r="1258" spans="1:26" x14ac:dyDescent="0.3">
      <c r="A1258" t="s">
        <v>63</v>
      </c>
      <c r="B1258" s="1">
        <v>43014</v>
      </c>
      <c r="C1258" s="1" t="str">
        <f>VLOOKUP($B1258,'NIS NAAM GEMEENTE'!$A$2:$B$319, 2, FALSE)</f>
        <v>Sint-Laureins</v>
      </c>
      <c r="D1258" s="1">
        <v>381</v>
      </c>
      <c r="E1258" s="1">
        <v>393</v>
      </c>
      <c r="F1258" s="1">
        <v>396</v>
      </c>
      <c r="G1258" s="1">
        <v>397</v>
      </c>
      <c r="H1258" s="1">
        <v>418</v>
      </c>
      <c r="I1258" s="1">
        <v>419</v>
      </c>
      <c r="J1258" s="1">
        <v>432</v>
      </c>
      <c r="K1258" s="1">
        <v>412</v>
      </c>
      <c r="L1258" s="1">
        <v>412</v>
      </c>
      <c r="M1258" s="1">
        <v>403</v>
      </c>
      <c r="N1258" s="1">
        <v>410</v>
      </c>
      <c r="O1258" s="1">
        <v>411</v>
      </c>
      <c r="P1258" s="1">
        <v>417</v>
      </c>
      <c r="Q1258" s="1">
        <v>412</v>
      </c>
      <c r="R1258" s="1">
        <v>403</v>
      </c>
      <c r="S1258" s="1">
        <v>406</v>
      </c>
      <c r="T1258" s="1">
        <v>400</v>
      </c>
      <c r="U1258" s="1">
        <v>396</v>
      </c>
      <c r="V1258" s="1">
        <v>386</v>
      </c>
      <c r="W1258" s="1">
        <v>384</v>
      </c>
      <c r="X1258" s="1">
        <v>386</v>
      </c>
      <c r="Y1258" s="1">
        <v>386</v>
      </c>
      <c r="Z1258">
        <v>387</v>
      </c>
    </row>
    <row r="1259" spans="1:26" x14ac:dyDescent="0.3">
      <c r="A1259" t="s">
        <v>64</v>
      </c>
      <c r="B1259" s="1">
        <v>43014</v>
      </c>
      <c r="C1259" s="1" t="str">
        <f>VLOOKUP($B1259,'NIS NAAM GEMEENTE'!$A$2:$B$319, 2, FALSE)</f>
        <v>Sint-Laureins</v>
      </c>
      <c r="D1259" s="1">
        <v>661.85</v>
      </c>
      <c r="E1259" s="1">
        <v>668.2</v>
      </c>
      <c r="F1259" s="1">
        <v>700.04</v>
      </c>
      <c r="G1259" s="1">
        <v>699.93000000000006</v>
      </c>
      <c r="H1259" s="1">
        <v>741.23</v>
      </c>
      <c r="I1259" s="1">
        <v>711.28</v>
      </c>
      <c r="J1259" s="1">
        <v>741.15</v>
      </c>
      <c r="K1259" s="1">
        <v>711.31</v>
      </c>
      <c r="L1259" s="1">
        <v>712.57999999999993</v>
      </c>
      <c r="M1259" s="1">
        <v>699.28</v>
      </c>
      <c r="N1259" s="1">
        <v>676.17000000000007</v>
      </c>
      <c r="O1259" s="1">
        <v>683.04442553191484</v>
      </c>
      <c r="P1259" s="1">
        <v>676.78012765957442</v>
      </c>
      <c r="Q1259" s="1">
        <v>670.66519148936163</v>
      </c>
      <c r="R1259" s="1">
        <v>665.01</v>
      </c>
      <c r="S1259" s="1">
        <v>659.09051063829793</v>
      </c>
      <c r="T1259" s="1">
        <v>653.09051063829793</v>
      </c>
      <c r="U1259" s="1">
        <v>653.55025531914896</v>
      </c>
      <c r="V1259" s="1">
        <v>648.01</v>
      </c>
      <c r="W1259" s="1">
        <v>652.69961702127659</v>
      </c>
      <c r="X1259" s="1">
        <v>661.3892340425532</v>
      </c>
      <c r="Y1259" s="1">
        <v>660.27429787234041</v>
      </c>
      <c r="Z1259" s="1">
        <v>661.27429787234041</v>
      </c>
    </row>
    <row r="1260" spans="1:26" x14ac:dyDescent="0.3">
      <c r="A1260" t="s">
        <v>65</v>
      </c>
      <c r="B1260">
        <v>43014</v>
      </c>
      <c r="C1260" s="1" t="str">
        <f>VLOOKUP($B1260,'NIS NAAM GEMEENTE'!$A$2:$B$319, 2, FALSE)</f>
        <v>Sint-Laureins</v>
      </c>
      <c r="D1260" s="1">
        <v>1110</v>
      </c>
      <c r="E1260" s="1">
        <v>1110</v>
      </c>
      <c r="F1260" s="1">
        <v>1110</v>
      </c>
      <c r="G1260" s="1">
        <v>1110</v>
      </c>
      <c r="H1260" s="1">
        <v>1110</v>
      </c>
      <c r="I1260" s="1">
        <v>1110</v>
      </c>
      <c r="J1260" s="1">
        <v>1110</v>
      </c>
      <c r="K1260" s="1">
        <v>1110</v>
      </c>
      <c r="L1260" s="1">
        <v>1110</v>
      </c>
      <c r="M1260" s="1">
        <v>1110</v>
      </c>
      <c r="N1260" s="1">
        <v>1110</v>
      </c>
      <c r="O1260" s="1">
        <v>1110</v>
      </c>
      <c r="P1260" s="1">
        <v>1110</v>
      </c>
      <c r="Q1260" s="1">
        <v>1110</v>
      </c>
      <c r="R1260" s="1">
        <v>1110</v>
      </c>
      <c r="S1260" s="1">
        <v>1110</v>
      </c>
      <c r="T1260" s="1">
        <v>1110</v>
      </c>
      <c r="U1260" s="1">
        <v>1110</v>
      </c>
      <c r="V1260" s="1">
        <v>1110</v>
      </c>
      <c r="W1260" s="1">
        <v>1110</v>
      </c>
      <c r="X1260" s="1">
        <v>1110</v>
      </c>
      <c r="Y1260" s="1">
        <v>1110</v>
      </c>
      <c r="Z1260" s="1">
        <v>1110</v>
      </c>
    </row>
    <row r="1261" spans="1:26" x14ac:dyDescent="0.3">
      <c r="A1261" t="s">
        <v>66</v>
      </c>
      <c r="B1261">
        <v>43014</v>
      </c>
      <c r="C1261" s="1" t="str">
        <f>VLOOKUP($B1261,'NIS NAAM GEMEENTE'!$A$2:$B$319, 2, FALSE)</f>
        <v>Sint-Laureins</v>
      </c>
      <c r="D1261" s="1">
        <v>943.5</v>
      </c>
      <c r="E1261" s="1">
        <v>943.5</v>
      </c>
      <c r="F1261" s="1">
        <v>943.5</v>
      </c>
      <c r="G1261" s="1">
        <v>943.5</v>
      </c>
      <c r="H1261" s="1">
        <v>943.5</v>
      </c>
      <c r="I1261" s="1">
        <v>943.5</v>
      </c>
      <c r="J1261" s="1">
        <v>943.5</v>
      </c>
      <c r="K1261" s="1">
        <v>943.5</v>
      </c>
      <c r="L1261" s="1">
        <v>943.5</v>
      </c>
      <c r="M1261" s="1">
        <v>943.5</v>
      </c>
      <c r="N1261" s="1">
        <v>943.5</v>
      </c>
      <c r="O1261" s="1">
        <v>943.5</v>
      </c>
      <c r="P1261" s="1">
        <v>943.5</v>
      </c>
      <c r="Q1261" s="1">
        <v>943.5</v>
      </c>
      <c r="R1261" s="1">
        <v>943.5</v>
      </c>
      <c r="S1261" s="1">
        <v>943.5</v>
      </c>
      <c r="T1261" s="1">
        <v>943.5</v>
      </c>
      <c r="U1261" s="1">
        <v>943.5</v>
      </c>
      <c r="V1261" s="1">
        <v>943.5</v>
      </c>
      <c r="W1261" s="1">
        <v>943.5</v>
      </c>
      <c r="X1261" s="1">
        <v>943.5</v>
      </c>
      <c r="Y1261" s="1">
        <v>943.5</v>
      </c>
      <c r="Z1261" s="1">
        <v>943.5</v>
      </c>
    </row>
    <row r="1262" spans="1:26" x14ac:dyDescent="0.3">
      <c r="A1262" t="s">
        <v>62</v>
      </c>
      <c r="B1262" s="1">
        <v>41063</v>
      </c>
      <c r="C1262" s="1" t="str">
        <f>VLOOKUP($B1262,'NIS NAAM GEMEENTE'!$A$2:$B$319, 2, FALSE)</f>
        <v>Sint-Lievens-Houtem</v>
      </c>
      <c r="D1262" s="1">
        <v>425.5</v>
      </c>
      <c r="E1262" s="1">
        <v>443.90999999999997</v>
      </c>
      <c r="F1262" s="1">
        <v>470.64</v>
      </c>
      <c r="G1262" s="1">
        <v>451.53</v>
      </c>
      <c r="H1262" s="1">
        <v>462.99</v>
      </c>
      <c r="I1262" s="1">
        <v>458.07</v>
      </c>
      <c r="J1262" s="1">
        <v>398.85</v>
      </c>
      <c r="K1262" s="1">
        <v>417.72</v>
      </c>
      <c r="L1262" s="1">
        <v>389.96</v>
      </c>
      <c r="M1262" s="1">
        <v>346.28</v>
      </c>
      <c r="N1262" s="1">
        <v>358.23</v>
      </c>
      <c r="O1262" s="1">
        <v>348.87365439093486</v>
      </c>
      <c r="P1262" s="1">
        <v>355.5188668555241</v>
      </c>
      <c r="Q1262" s="1">
        <v>377.66957507082151</v>
      </c>
      <c r="R1262" s="1">
        <v>384.31478753541074</v>
      </c>
      <c r="S1262" s="1">
        <v>386.52985835694051</v>
      </c>
      <c r="T1262" s="1">
        <v>380.99218130311613</v>
      </c>
      <c r="U1262" s="1">
        <v>387.63739376770536</v>
      </c>
      <c r="V1262" s="1">
        <v>390.96</v>
      </c>
      <c r="W1262" s="1">
        <v>386.52985835694051</v>
      </c>
      <c r="X1262" s="1">
        <v>382.09971671388104</v>
      </c>
      <c r="Y1262" s="1">
        <v>375.4545042492918</v>
      </c>
      <c r="Z1262" s="1">
        <v>376.56203966005666</v>
      </c>
    </row>
    <row r="1263" spans="1:26" x14ac:dyDescent="0.3">
      <c r="A1263" t="s">
        <v>63</v>
      </c>
      <c r="B1263" s="1">
        <v>41063</v>
      </c>
      <c r="C1263" s="1" t="str">
        <f>VLOOKUP($B1263,'NIS NAAM GEMEENTE'!$A$2:$B$319, 2, FALSE)</f>
        <v>Sint-Lievens-Houtem</v>
      </c>
      <c r="D1263" s="1">
        <v>561</v>
      </c>
      <c r="E1263" s="1">
        <v>585</v>
      </c>
      <c r="F1263" s="1">
        <v>570</v>
      </c>
      <c r="G1263" s="1">
        <v>600</v>
      </c>
      <c r="H1263" s="1">
        <v>604</v>
      </c>
      <c r="I1263" s="1">
        <v>617</v>
      </c>
      <c r="J1263" s="1">
        <v>666</v>
      </c>
      <c r="K1263" s="1">
        <v>667</v>
      </c>
      <c r="L1263" s="1">
        <v>670</v>
      </c>
      <c r="M1263" s="1">
        <v>639</v>
      </c>
      <c r="N1263" s="1">
        <v>611</v>
      </c>
      <c r="O1263" s="1">
        <v>588</v>
      </c>
      <c r="P1263" s="1">
        <v>556</v>
      </c>
      <c r="Q1263" s="1">
        <v>517</v>
      </c>
      <c r="R1263" s="1">
        <v>494</v>
      </c>
      <c r="S1263" s="1">
        <v>486</v>
      </c>
      <c r="T1263" s="1">
        <v>495</v>
      </c>
      <c r="U1263" s="1">
        <v>490</v>
      </c>
      <c r="V1263" s="1">
        <v>492</v>
      </c>
      <c r="W1263" s="1">
        <v>506</v>
      </c>
      <c r="X1263" s="1">
        <v>514</v>
      </c>
      <c r="Y1263" s="1">
        <v>519</v>
      </c>
      <c r="Z1263">
        <v>512</v>
      </c>
    </row>
    <row r="1264" spans="1:26" x14ac:dyDescent="0.3">
      <c r="A1264" t="s">
        <v>64</v>
      </c>
      <c r="B1264" s="1">
        <v>41063</v>
      </c>
      <c r="C1264" s="1" t="str">
        <f>VLOOKUP($B1264,'NIS NAAM GEMEENTE'!$A$2:$B$319, 2, FALSE)</f>
        <v>Sint-Lievens-Houtem</v>
      </c>
      <c r="D1264" s="1">
        <v>986.5</v>
      </c>
      <c r="E1264" s="1">
        <v>1028.9099999999999</v>
      </c>
      <c r="F1264" s="1">
        <v>1040.6399999999999</v>
      </c>
      <c r="G1264" s="1">
        <v>1051.53</v>
      </c>
      <c r="H1264" s="1">
        <v>1066.99</v>
      </c>
      <c r="I1264" s="1">
        <v>1075.07</v>
      </c>
      <c r="J1264" s="1">
        <v>1064.8499999999999</v>
      </c>
      <c r="K1264" s="1">
        <v>1084.72</v>
      </c>
      <c r="L1264" s="1">
        <v>1059.96</v>
      </c>
      <c r="M1264" s="1">
        <v>985.28</v>
      </c>
      <c r="N1264" s="1">
        <v>969.23</v>
      </c>
      <c r="O1264" s="1">
        <v>936.87365439093492</v>
      </c>
      <c r="P1264" s="1">
        <v>911.51886685552404</v>
      </c>
      <c r="Q1264" s="1">
        <v>894.66957507082157</v>
      </c>
      <c r="R1264" s="1">
        <v>878.31478753541069</v>
      </c>
      <c r="S1264" s="1">
        <v>872.52985835694051</v>
      </c>
      <c r="T1264" s="1">
        <v>875.99218130311613</v>
      </c>
      <c r="U1264" s="1">
        <v>877.63739376770536</v>
      </c>
      <c r="V1264" s="1">
        <v>882.96</v>
      </c>
      <c r="W1264" s="1">
        <v>892.52985835694051</v>
      </c>
      <c r="X1264" s="1">
        <v>896.09971671388098</v>
      </c>
      <c r="Y1264" s="1">
        <v>894.45450424929186</v>
      </c>
      <c r="Z1264" s="1">
        <v>888.5620396600566</v>
      </c>
    </row>
    <row r="1265" spans="1:26" x14ac:dyDescent="0.3">
      <c r="A1265" t="s">
        <v>65</v>
      </c>
      <c r="B1265">
        <v>41063</v>
      </c>
      <c r="C1265" s="1" t="str">
        <f>VLOOKUP($B1265,'NIS NAAM GEMEENTE'!$A$2:$B$319, 2, FALSE)</f>
        <v>Sint-Lievens-Houtem</v>
      </c>
      <c r="D1265" s="1">
        <v>1211.7647058823529</v>
      </c>
      <c r="E1265" s="1">
        <v>1211.7647058823529</v>
      </c>
      <c r="F1265" s="1">
        <v>1211.7647058823529</v>
      </c>
      <c r="G1265" s="1">
        <v>1211.7647058823529</v>
      </c>
      <c r="H1265" s="1">
        <v>1211.7647058823529</v>
      </c>
      <c r="I1265" s="1">
        <v>1211.7647058823529</v>
      </c>
      <c r="J1265" s="1">
        <v>1211.7647058823529</v>
      </c>
      <c r="K1265" s="1">
        <v>1211.7647058823529</v>
      </c>
      <c r="L1265" s="1">
        <v>1211.7647058823529</v>
      </c>
      <c r="M1265" s="1">
        <v>1211.7647058823529</v>
      </c>
      <c r="N1265" s="1">
        <v>1211.7647058823529</v>
      </c>
      <c r="O1265" s="1">
        <v>1211.7647058823529</v>
      </c>
      <c r="P1265" s="1">
        <v>1211.7647058823529</v>
      </c>
      <c r="Q1265" s="1">
        <v>1211.7647058823529</v>
      </c>
      <c r="R1265" s="1">
        <v>1211.7647058823529</v>
      </c>
      <c r="S1265" s="1">
        <v>1211.7647058823529</v>
      </c>
      <c r="T1265" s="1">
        <v>1211.7647058823529</v>
      </c>
      <c r="U1265" s="1">
        <v>1211.7647058823529</v>
      </c>
      <c r="V1265" s="1">
        <v>1211.7647058823529</v>
      </c>
      <c r="W1265" s="1">
        <v>1211.7647058823529</v>
      </c>
      <c r="X1265" s="1">
        <v>1211.7647058823529</v>
      </c>
      <c r="Y1265" s="1">
        <v>1211.76470588235</v>
      </c>
      <c r="Z1265" s="1">
        <v>1211.76470588235</v>
      </c>
    </row>
    <row r="1266" spans="1:26" x14ac:dyDescent="0.3">
      <c r="A1266" t="s">
        <v>66</v>
      </c>
      <c r="B1266">
        <v>41063</v>
      </c>
      <c r="C1266" s="1" t="str">
        <f>VLOOKUP($B1266,'NIS NAAM GEMEENTE'!$A$2:$B$319, 2, FALSE)</f>
        <v>Sint-Lievens-Houtem</v>
      </c>
      <c r="D1266" s="1">
        <v>1030</v>
      </c>
      <c r="E1266" s="1">
        <v>1030</v>
      </c>
      <c r="F1266" s="1">
        <v>1030</v>
      </c>
      <c r="G1266" s="1">
        <v>1030</v>
      </c>
      <c r="H1266" s="1">
        <v>1030</v>
      </c>
      <c r="I1266" s="1">
        <v>1030</v>
      </c>
      <c r="J1266" s="1">
        <v>1030</v>
      </c>
      <c r="K1266" s="1">
        <v>1030</v>
      </c>
      <c r="L1266" s="1">
        <v>1030</v>
      </c>
      <c r="M1266" s="1">
        <v>1030</v>
      </c>
      <c r="N1266" s="1">
        <v>1030</v>
      </c>
      <c r="O1266" s="1">
        <v>1030</v>
      </c>
      <c r="P1266" s="1">
        <v>1030</v>
      </c>
      <c r="Q1266" s="1">
        <v>1030</v>
      </c>
      <c r="R1266" s="1">
        <v>1030</v>
      </c>
      <c r="S1266" s="1">
        <v>1030</v>
      </c>
      <c r="T1266" s="1">
        <v>1030</v>
      </c>
      <c r="U1266" s="1">
        <v>1030</v>
      </c>
      <c r="V1266" s="1">
        <v>1030</v>
      </c>
      <c r="W1266" s="1">
        <v>1030</v>
      </c>
      <c r="X1266" s="1">
        <v>1030</v>
      </c>
      <c r="Y1266" s="1">
        <v>1030</v>
      </c>
      <c r="Z1266" s="1">
        <v>1030</v>
      </c>
    </row>
    <row r="1267" spans="1:26" x14ac:dyDescent="0.3">
      <c r="A1267" t="s">
        <v>62</v>
      </c>
      <c r="B1267" s="1">
        <v>44064</v>
      </c>
      <c r="C1267" s="1" t="str">
        <f>VLOOKUP($B1267,'NIS NAAM GEMEENTE'!$A$2:$B$319, 2, FALSE)</f>
        <v>Sint-Martens-Latem</v>
      </c>
      <c r="D1267" s="1">
        <v>413.96</v>
      </c>
      <c r="E1267" s="1">
        <v>415.53</v>
      </c>
      <c r="F1267" s="1">
        <v>428.8</v>
      </c>
      <c r="G1267" s="1">
        <v>415.18</v>
      </c>
      <c r="H1267" s="1">
        <v>460.29</v>
      </c>
      <c r="I1267" s="1">
        <v>442.88</v>
      </c>
      <c r="J1267" s="1">
        <v>461.18</v>
      </c>
      <c r="K1267" s="1">
        <v>457.07</v>
      </c>
      <c r="L1267" s="1">
        <v>454.56</v>
      </c>
      <c r="M1267" s="1">
        <v>448.45</v>
      </c>
      <c r="N1267" s="1">
        <v>438.99</v>
      </c>
      <c r="O1267" s="1">
        <v>444.98026455026456</v>
      </c>
      <c r="P1267" s="1">
        <v>422.39243386243385</v>
      </c>
      <c r="Q1267" s="1">
        <v>421.26304232804233</v>
      </c>
      <c r="R1267" s="1">
        <v>430.29817460317463</v>
      </c>
      <c r="S1267" s="1">
        <v>422.39243386243385</v>
      </c>
      <c r="T1267" s="1">
        <v>431.42756613756615</v>
      </c>
      <c r="U1267" s="1">
        <v>429.16878306878306</v>
      </c>
      <c r="V1267" s="1">
        <v>426.90999999999997</v>
      </c>
      <c r="W1267" s="1">
        <v>422.39243386243385</v>
      </c>
      <c r="X1267" s="1">
        <v>425.78060846560845</v>
      </c>
      <c r="Y1267" s="1">
        <v>432.55695767195766</v>
      </c>
      <c r="Z1267" s="1">
        <v>433.68634920634918</v>
      </c>
    </row>
    <row r="1268" spans="1:26" x14ac:dyDescent="0.3">
      <c r="A1268" t="s">
        <v>63</v>
      </c>
      <c r="B1268" s="1">
        <v>44064</v>
      </c>
      <c r="C1268" s="1" t="str">
        <f>VLOOKUP($B1268,'NIS NAAM GEMEENTE'!$A$2:$B$319, 2, FALSE)</f>
        <v>Sint-Martens-Latem</v>
      </c>
      <c r="D1268" s="1">
        <v>618</v>
      </c>
      <c r="E1268" s="1">
        <v>610</v>
      </c>
      <c r="F1268" s="1">
        <v>610</v>
      </c>
      <c r="G1268" s="1">
        <v>605</v>
      </c>
      <c r="H1268" s="1">
        <v>590</v>
      </c>
      <c r="I1268" s="1">
        <v>597</v>
      </c>
      <c r="J1268" s="1">
        <v>645</v>
      </c>
      <c r="K1268" s="1">
        <v>675</v>
      </c>
      <c r="L1268" s="1">
        <v>691</v>
      </c>
      <c r="M1268" s="1">
        <v>684</v>
      </c>
      <c r="N1268" s="1">
        <v>715</v>
      </c>
      <c r="O1268" s="1">
        <v>719</v>
      </c>
      <c r="P1268" s="1">
        <v>723</v>
      </c>
      <c r="Q1268" s="1">
        <v>714</v>
      </c>
      <c r="R1268" s="1">
        <v>693</v>
      </c>
      <c r="S1268" s="1">
        <v>693</v>
      </c>
      <c r="T1268" s="1">
        <v>680</v>
      </c>
      <c r="U1268" s="1">
        <v>680</v>
      </c>
      <c r="V1268" s="1">
        <v>663</v>
      </c>
      <c r="W1268" s="1">
        <v>667</v>
      </c>
      <c r="X1268" s="1">
        <v>673</v>
      </c>
      <c r="Y1268" s="1">
        <v>659</v>
      </c>
      <c r="Z1268">
        <v>664</v>
      </c>
    </row>
    <row r="1269" spans="1:26" x14ac:dyDescent="0.3">
      <c r="A1269" t="s">
        <v>64</v>
      </c>
      <c r="B1269" s="1">
        <v>44064</v>
      </c>
      <c r="C1269" s="1" t="str">
        <f>VLOOKUP($B1269,'NIS NAAM GEMEENTE'!$A$2:$B$319, 2, FALSE)</f>
        <v>Sint-Martens-Latem</v>
      </c>
      <c r="D1269" s="1">
        <v>1031.96</v>
      </c>
      <c r="E1269" s="1">
        <v>1025.53</v>
      </c>
      <c r="F1269" s="1">
        <v>1038.8</v>
      </c>
      <c r="G1269" s="1">
        <v>1020.1800000000001</v>
      </c>
      <c r="H1269" s="1">
        <v>1050.29</v>
      </c>
      <c r="I1269" s="1">
        <v>1039.8800000000001</v>
      </c>
      <c r="J1269" s="1">
        <v>1106.18</v>
      </c>
      <c r="K1269" s="1">
        <v>1132.07</v>
      </c>
      <c r="L1269" s="1">
        <v>1145.56</v>
      </c>
      <c r="M1269" s="1">
        <v>1132.45</v>
      </c>
      <c r="N1269" s="1">
        <v>1153.99</v>
      </c>
      <c r="O1269" s="1">
        <v>1163.9802645502646</v>
      </c>
      <c r="P1269" s="1">
        <v>1145.3924338624338</v>
      </c>
      <c r="Q1269" s="1">
        <v>1135.2630423280423</v>
      </c>
      <c r="R1269" s="1">
        <v>1123.2981746031746</v>
      </c>
      <c r="S1269" s="1">
        <v>1115.3924338624338</v>
      </c>
      <c r="T1269" s="1">
        <v>1111.4275661375661</v>
      </c>
      <c r="U1269" s="1">
        <v>1109.1687830687831</v>
      </c>
      <c r="V1269" s="1">
        <v>1089.9099999999999</v>
      </c>
      <c r="W1269" s="1">
        <v>1089.3924338624338</v>
      </c>
      <c r="X1269" s="1">
        <v>1098.7806084656086</v>
      </c>
      <c r="Y1269" s="1">
        <v>1091.5569576719577</v>
      </c>
      <c r="Z1269" s="1">
        <v>1097.6863492063492</v>
      </c>
    </row>
    <row r="1270" spans="1:26" x14ac:dyDescent="0.3">
      <c r="A1270" t="s">
        <v>65</v>
      </c>
      <c r="B1270">
        <v>44064</v>
      </c>
      <c r="C1270" s="1" t="str">
        <f>VLOOKUP($B1270,'NIS NAAM GEMEENTE'!$A$2:$B$319, 2, FALSE)</f>
        <v>Sint-Martens-Latem</v>
      </c>
      <c r="D1270" s="1">
        <v>1286</v>
      </c>
      <c r="E1270" s="1">
        <v>1286</v>
      </c>
      <c r="F1270" s="1">
        <v>1286</v>
      </c>
      <c r="G1270" s="1">
        <v>1286</v>
      </c>
      <c r="H1270" s="1">
        <v>1286</v>
      </c>
      <c r="I1270" s="1">
        <v>1286</v>
      </c>
      <c r="J1270" s="1">
        <v>1286</v>
      </c>
      <c r="K1270" s="1">
        <v>1286</v>
      </c>
      <c r="L1270" s="1">
        <v>1286</v>
      </c>
      <c r="M1270" s="1">
        <v>1286</v>
      </c>
      <c r="N1270" s="1">
        <v>1286</v>
      </c>
      <c r="O1270" s="1">
        <v>1286</v>
      </c>
      <c r="P1270" s="1">
        <v>1286</v>
      </c>
      <c r="Q1270" s="1">
        <v>1286</v>
      </c>
      <c r="R1270" s="1">
        <v>1286</v>
      </c>
      <c r="S1270" s="1">
        <v>1286</v>
      </c>
      <c r="T1270" s="1">
        <v>1286</v>
      </c>
      <c r="U1270" s="1">
        <v>1286</v>
      </c>
      <c r="V1270" s="1">
        <v>1286</v>
      </c>
      <c r="W1270" s="1">
        <v>1286</v>
      </c>
      <c r="X1270" s="1">
        <v>1286</v>
      </c>
      <c r="Y1270" s="1">
        <v>1286</v>
      </c>
      <c r="Z1270" s="1">
        <v>1286</v>
      </c>
    </row>
    <row r="1271" spans="1:26" x14ac:dyDescent="0.3">
      <c r="A1271" t="s">
        <v>66</v>
      </c>
      <c r="B1271">
        <v>44064</v>
      </c>
      <c r="C1271" s="1" t="str">
        <f>VLOOKUP($B1271,'NIS NAAM GEMEENTE'!$A$2:$B$319, 2, FALSE)</f>
        <v>Sint-Martens-Latem</v>
      </c>
      <c r="D1271" s="1">
        <v>1093.0999999999999</v>
      </c>
      <c r="E1271" s="1">
        <v>1093.0999999999999</v>
      </c>
      <c r="F1271" s="1">
        <v>1093.0999999999999</v>
      </c>
      <c r="G1271" s="1">
        <v>1093.0999999999999</v>
      </c>
      <c r="H1271" s="1">
        <v>1093.0999999999999</v>
      </c>
      <c r="I1271" s="1">
        <v>1093.0999999999999</v>
      </c>
      <c r="J1271" s="1">
        <v>1093.0999999999999</v>
      </c>
      <c r="K1271" s="1">
        <v>1093.0999999999999</v>
      </c>
      <c r="L1271" s="1">
        <v>1093.0999999999999</v>
      </c>
      <c r="M1271" s="1">
        <v>1093.0999999999999</v>
      </c>
      <c r="N1271" s="1">
        <v>1093.0999999999999</v>
      </c>
      <c r="O1271" s="1">
        <v>1093.0999999999999</v>
      </c>
      <c r="P1271" s="1">
        <v>1093.0999999999999</v>
      </c>
      <c r="Q1271" s="1">
        <v>1093.0999999999999</v>
      </c>
      <c r="R1271" s="1">
        <v>1093.0999999999999</v>
      </c>
      <c r="S1271" s="1">
        <v>1093.0999999999999</v>
      </c>
      <c r="T1271" s="1">
        <v>1093.0999999999999</v>
      </c>
      <c r="U1271" s="1">
        <v>1093.0999999999999</v>
      </c>
      <c r="V1271" s="1">
        <v>1093.0999999999999</v>
      </c>
      <c r="W1271" s="1">
        <v>1093.0999999999999</v>
      </c>
      <c r="X1271" s="1">
        <v>1093.0999999999999</v>
      </c>
      <c r="Y1271" s="1">
        <v>1093.0999999999999</v>
      </c>
      <c r="Z1271" s="1">
        <v>1093.0999999999999</v>
      </c>
    </row>
    <row r="1272" spans="1:26" x14ac:dyDescent="0.3">
      <c r="A1272" t="s">
        <v>62</v>
      </c>
      <c r="B1272" s="1">
        <v>46021</v>
      </c>
      <c r="C1272" s="1" t="str">
        <f>VLOOKUP($B1272,'NIS NAAM GEMEENTE'!$A$2:$B$319, 2, FALSE)</f>
        <v>Sint-Niklaas</v>
      </c>
      <c r="D1272" s="1">
        <v>3424</v>
      </c>
      <c r="E1272" s="1">
        <v>3524.84</v>
      </c>
      <c r="F1272" s="1">
        <v>3599.71</v>
      </c>
      <c r="G1272" s="1">
        <v>3662.11</v>
      </c>
      <c r="H1272" s="1">
        <v>3748.93</v>
      </c>
      <c r="I1272" s="1">
        <v>3843.5299999999997</v>
      </c>
      <c r="J1272" s="1">
        <v>3826.49</v>
      </c>
      <c r="K1272" s="1">
        <v>3837.52</v>
      </c>
      <c r="L1272" s="1">
        <v>3866.93</v>
      </c>
      <c r="M1272" s="1">
        <v>3837.2</v>
      </c>
      <c r="N1272" s="1">
        <v>3924.93</v>
      </c>
      <c r="O1272" s="1">
        <v>3967.4335378031383</v>
      </c>
      <c r="P1272" s="1">
        <v>3941.8228245363766</v>
      </c>
      <c r="Q1272" s="1">
        <v>3902.85</v>
      </c>
      <c r="R1272" s="1">
        <v>3880.5798145506419</v>
      </c>
      <c r="S1272" s="1">
        <v>3863.8771754636232</v>
      </c>
      <c r="T1272" s="1">
        <v>3847.1745363766049</v>
      </c>
      <c r="U1272" s="1">
        <v>3876.1257774607702</v>
      </c>
      <c r="V1272" s="1">
        <v>3902.85</v>
      </c>
      <c r="W1272" s="1">
        <v>3909.5310556348072</v>
      </c>
      <c r="X1272" s="1">
        <v>3930.6877318116976</v>
      </c>
      <c r="Y1272" s="1">
        <v>3976.3416119828817</v>
      </c>
      <c r="Z1272" s="1">
        <v>4020.8819828815977</v>
      </c>
    </row>
    <row r="1273" spans="1:26" x14ac:dyDescent="0.3">
      <c r="A1273" t="s">
        <v>63</v>
      </c>
      <c r="B1273" s="1">
        <v>46021</v>
      </c>
      <c r="C1273" s="1" t="str">
        <f>VLOOKUP($B1273,'NIS NAAM GEMEENTE'!$A$2:$B$319, 2, FALSE)</f>
        <v>Sint-Niklaas</v>
      </c>
      <c r="D1273" s="1">
        <v>4481</v>
      </c>
      <c r="E1273" s="1">
        <v>4622</v>
      </c>
      <c r="F1273" s="1">
        <v>4680</v>
      </c>
      <c r="G1273" s="1">
        <v>4808</v>
      </c>
      <c r="H1273" s="1">
        <v>4985</v>
      </c>
      <c r="I1273" s="1">
        <v>5145</v>
      </c>
      <c r="J1273" s="1">
        <v>5401</v>
      </c>
      <c r="K1273" s="1">
        <v>5564</v>
      </c>
      <c r="L1273" s="1">
        <v>5644</v>
      </c>
      <c r="M1273" s="1">
        <v>5823</v>
      </c>
      <c r="N1273" s="1">
        <v>5840</v>
      </c>
      <c r="O1273" s="1">
        <v>5945</v>
      </c>
      <c r="P1273" s="1">
        <v>6046</v>
      </c>
      <c r="Q1273" s="1">
        <v>6135</v>
      </c>
      <c r="R1273" s="1">
        <v>6185</v>
      </c>
      <c r="S1273" s="1">
        <v>6182</v>
      </c>
      <c r="T1273" s="1">
        <v>6240</v>
      </c>
      <c r="U1273" s="1">
        <v>6226</v>
      </c>
      <c r="V1273" s="1">
        <v>6181</v>
      </c>
      <c r="W1273" s="1">
        <v>6146</v>
      </c>
      <c r="X1273" s="1">
        <v>6147</v>
      </c>
      <c r="Y1273" s="1">
        <v>6154</v>
      </c>
      <c r="Z1273">
        <v>6145</v>
      </c>
    </row>
    <row r="1274" spans="1:26" x14ac:dyDescent="0.3">
      <c r="A1274" t="s">
        <v>64</v>
      </c>
      <c r="B1274" s="1">
        <v>46021</v>
      </c>
      <c r="C1274" s="1" t="str">
        <f>VLOOKUP($B1274,'NIS NAAM GEMEENTE'!$A$2:$B$319, 2, FALSE)</f>
        <v>Sint-Niklaas</v>
      </c>
      <c r="D1274" s="1">
        <v>7905</v>
      </c>
      <c r="E1274" s="1">
        <v>8146.84</v>
      </c>
      <c r="F1274" s="1">
        <v>8279.7099999999991</v>
      </c>
      <c r="G1274" s="1">
        <v>8470.11</v>
      </c>
      <c r="H1274" s="1">
        <v>8733.93</v>
      </c>
      <c r="I1274" s="1">
        <v>8988.5299999999988</v>
      </c>
      <c r="J1274" s="1">
        <v>9227.49</v>
      </c>
      <c r="K1274" s="1">
        <v>9401.52</v>
      </c>
      <c r="L1274" s="1">
        <v>9510.93</v>
      </c>
      <c r="M1274" s="1">
        <v>9660.2000000000007</v>
      </c>
      <c r="N1274" s="1">
        <v>9764.93</v>
      </c>
      <c r="O1274" s="1">
        <v>9912.4335378031392</v>
      </c>
      <c r="P1274" s="1">
        <v>9987.8228245363771</v>
      </c>
      <c r="Q1274" s="1">
        <v>10037.85</v>
      </c>
      <c r="R1274" s="1">
        <v>10065.579814550641</v>
      </c>
      <c r="S1274" s="1">
        <v>10045.877175463624</v>
      </c>
      <c r="T1274" s="1">
        <v>10087.174536376606</v>
      </c>
      <c r="U1274" s="1">
        <v>10102.125777460769</v>
      </c>
      <c r="V1274" s="1">
        <v>10083.85</v>
      </c>
      <c r="W1274" s="1">
        <v>10055.531055634807</v>
      </c>
      <c r="X1274" s="1">
        <v>10077.687731811697</v>
      </c>
      <c r="Y1274" s="1">
        <v>10130.341611982882</v>
      </c>
      <c r="Z1274" s="1">
        <v>10165.881982881598</v>
      </c>
    </row>
    <row r="1275" spans="1:26" x14ac:dyDescent="0.3">
      <c r="A1275" t="s">
        <v>65</v>
      </c>
      <c r="B1275">
        <v>46021</v>
      </c>
      <c r="C1275" s="1" t="str">
        <f>VLOOKUP($B1275,'NIS NAAM GEMEENTE'!$A$2:$B$319, 2, FALSE)</f>
        <v>Sint-Niklaas</v>
      </c>
      <c r="D1275" s="1">
        <v>10514.8</v>
      </c>
      <c r="E1275" s="1">
        <v>10514.8</v>
      </c>
      <c r="F1275" s="1">
        <v>10514.8</v>
      </c>
      <c r="G1275" s="1">
        <v>10514.8</v>
      </c>
      <c r="H1275" s="1">
        <v>10514.8</v>
      </c>
      <c r="I1275" s="1">
        <v>10514.8</v>
      </c>
      <c r="J1275" s="1">
        <v>10514.8</v>
      </c>
      <c r="K1275" s="1">
        <v>10514.8</v>
      </c>
      <c r="L1275" s="1">
        <v>10514.8</v>
      </c>
      <c r="M1275" s="1">
        <v>10514.8</v>
      </c>
      <c r="N1275" s="1">
        <v>10514.8</v>
      </c>
      <c r="O1275" s="1">
        <v>10514.8</v>
      </c>
      <c r="P1275" s="1">
        <v>10514.8</v>
      </c>
      <c r="Q1275" s="1">
        <v>10514.8</v>
      </c>
      <c r="R1275" s="1">
        <v>10514.8</v>
      </c>
      <c r="S1275" s="1">
        <v>10514.8</v>
      </c>
      <c r="T1275" s="1">
        <v>10514.8</v>
      </c>
      <c r="U1275" s="1">
        <v>10514.8</v>
      </c>
      <c r="V1275" s="1">
        <v>10514.8</v>
      </c>
      <c r="W1275" s="1">
        <v>10514.8</v>
      </c>
      <c r="X1275" s="1">
        <v>10514.8</v>
      </c>
      <c r="Y1275" s="1">
        <v>10514.8</v>
      </c>
      <c r="Z1275" s="1">
        <v>10514.8</v>
      </c>
    </row>
    <row r="1276" spans="1:26" x14ac:dyDescent="0.3">
      <c r="A1276" t="s">
        <v>66</v>
      </c>
      <c r="B1276">
        <v>46021</v>
      </c>
      <c r="C1276" s="1" t="str">
        <f>VLOOKUP($B1276,'NIS NAAM GEMEENTE'!$A$2:$B$319, 2, FALSE)</f>
        <v>Sint-Niklaas</v>
      </c>
      <c r="D1276" s="1">
        <v>8937.58</v>
      </c>
      <c r="E1276" s="1">
        <v>8937.58</v>
      </c>
      <c r="F1276" s="1">
        <v>8937.58</v>
      </c>
      <c r="G1276" s="1">
        <v>8937.58</v>
      </c>
      <c r="H1276" s="1">
        <v>8937.58</v>
      </c>
      <c r="I1276" s="1">
        <v>8937.58</v>
      </c>
      <c r="J1276" s="1">
        <v>8937.58</v>
      </c>
      <c r="K1276" s="1">
        <v>8937.58</v>
      </c>
      <c r="L1276" s="1">
        <v>8937.58</v>
      </c>
      <c r="M1276" s="1">
        <v>8937.58</v>
      </c>
      <c r="N1276" s="1">
        <v>8937.58</v>
      </c>
      <c r="O1276" s="1">
        <v>8937.58</v>
      </c>
      <c r="P1276" s="1">
        <v>8937.58</v>
      </c>
      <c r="Q1276" s="1">
        <v>8937.58</v>
      </c>
      <c r="R1276" s="1">
        <v>8937.58</v>
      </c>
      <c r="S1276" s="1">
        <v>8937.58</v>
      </c>
      <c r="T1276" s="1">
        <v>8937.58</v>
      </c>
      <c r="U1276" s="1">
        <v>8937.58</v>
      </c>
      <c r="V1276" s="1">
        <v>8937.58</v>
      </c>
      <c r="W1276" s="1">
        <v>8937.58</v>
      </c>
      <c r="X1276" s="1">
        <v>8937.58</v>
      </c>
      <c r="Y1276" s="1">
        <v>8937.58</v>
      </c>
      <c r="Z1276" s="1">
        <v>8937.58</v>
      </c>
    </row>
    <row r="1277" spans="1:26" x14ac:dyDescent="0.3">
      <c r="A1277" t="s">
        <v>62</v>
      </c>
      <c r="B1277" s="1">
        <v>23077</v>
      </c>
      <c r="C1277" s="1" t="str">
        <f>VLOOKUP($B1277,'NIS NAAM GEMEENTE'!$A$2:$B$319, 2, FALSE)</f>
        <v>Sint-Pieters-Leeuw</v>
      </c>
      <c r="D1277" s="1">
        <v>1170.6400000000001</v>
      </c>
      <c r="E1277" s="1">
        <v>1205.83</v>
      </c>
      <c r="F1277" s="1">
        <v>1186.26</v>
      </c>
      <c r="G1277" s="1">
        <v>1247.7</v>
      </c>
      <c r="H1277" s="1">
        <v>1237.1300000000001</v>
      </c>
      <c r="I1277" s="1">
        <v>1242.26</v>
      </c>
      <c r="J1277" s="1">
        <v>1292.6199999999999</v>
      </c>
      <c r="K1277" s="1">
        <v>1261.6400000000001</v>
      </c>
      <c r="L1277" s="1">
        <v>1267.78</v>
      </c>
      <c r="M1277" s="1">
        <v>1271.1300000000001</v>
      </c>
      <c r="N1277" s="1">
        <v>1247.9100000000001</v>
      </c>
      <c r="O1277" s="1">
        <v>1239.8265792031098</v>
      </c>
      <c r="P1277" s="1">
        <v>1190.9882896015549</v>
      </c>
      <c r="Q1277" s="1">
        <v>1162.1293002915452</v>
      </c>
      <c r="R1277" s="1">
        <v>1127.7205053449952</v>
      </c>
      <c r="S1277" s="1">
        <v>1144.3699222546161</v>
      </c>
      <c r="T1277" s="1">
        <v>1144.3699222546161</v>
      </c>
      <c r="U1277" s="1">
        <v>1142.1500000000001</v>
      </c>
      <c r="V1277" s="1">
        <v>1142.1500000000001</v>
      </c>
      <c r="W1277" s="1">
        <v>1153.2496112730807</v>
      </c>
      <c r="X1277" s="1">
        <v>1161.0193391642372</v>
      </c>
      <c r="Y1277" s="1">
        <v>1179.8886783284743</v>
      </c>
      <c r="Z1277" s="1">
        <v>1187.6584062196307</v>
      </c>
    </row>
    <row r="1278" spans="1:26" x14ac:dyDescent="0.3">
      <c r="A1278" t="s">
        <v>63</v>
      </c>
      <c r="B1278" s="1">
        <v>23077</v>
      </c>
      <c r="C1278" s="1" t="str">
        <f>VLOOKUP($B1278,'NIS NAAM GEMEENTE'!$A$2:$B$319, 2, FALSE)</f>
        <v>Sint-Pieters-Leeuw</v>
      </c>
      <c r="D1278" s="1">
        <v>1425</v>
      </c>
      <c r="E1278" s="1">
        <v>1423</v>
      </c>
      <c r="F1278" s="1">
        <v>1467</v>
      </c>
      <c r="G1278" s="1">
        <v>1486</v>
      </c>
      <c r="H1278" s="1">
        <v>1538</v>
      </c>
      <c r="I1278" s="1">
        <v>1587</v>
      </c>
      <c r="J1278" s="1">
        <v>1652</v>
      </c>
      <c r="K1278" s="1">
        <v>1741</v>
      </c>
      <c r="L1278" s="1">
        <v>1793</v>
      </c>
      <c r="M1278" s="1">
        <v>1813</v>
      </c>
      <c r="N1278" s="1">
        <v>1858</v>
      </c>
      <c r="O1278" s="1">
        <v>1896</v>
      </c>
      <c r="P1278" s="1">
        <v>1925</v>
      </c>
      <c r="Q1278" s="1">
        <v>1934</v>
      </c>
      <c r="R1278" s="1">
        <v>1940</v>
      </c>
      <c r="S1278" s="1">
        <v>1912</v>
      </c>
      <c r="T1278" s="1">
        <v>1894</v>
      </c>
      <c r="U1278" s="1">
        <v>1876</v>
      </c>
      <c r="V1278" s="1">
        <v>1849</v>
      </c>
      <c r="W1278" s="1">
        <v>1828</v>
      </c>
      <c r="X1278" s="1">
        <v>1799</v>
      </c>
      <c r="Y1278" s="1">
        <v>1796</v>
      </c>
      <c r="Z1278">
        <v>1803</v>
      </c>
    </row>
    <row r="1279" spans="1:26" x14ac:dyDescent="0.3">
      <c r="A1279" t="s">
        <v>64</v>
      </c>
      <c r="B1279" s="1">
        <v>23077</v>
      </c>
      <c r="C1279" s="1" t="str">
        <f>VLOOKUP($B1279,'NIS NAAM GEMEENTE'!$A$2:$B$319, 2, FALSE)</f>
        <v>Sint-Pieters-Leeuw</v>
      </c>
      <c r="D1279" s="1">
        <v>2595.6400000000003</v>
      </c>
      <c r="E1279" s="1">
        <v>2628.83</v>
      </c>
      <c r="F1279" s="1">
        <v>2653.26</v>
      </c>
      <c r="G1279" s="1">
        <v>2733.7</v>
      </c>
      <c r="H1279" s="1">
        <v>2775.13</v>
      </c>
      <c r="I1279" s="1">
        <v>2829.26</v>
      </c>
      <c r="J1279" s="1">
        <v>2944.62</v>
      </c>
      <c r="K1279" s="1">
        <v>3002.6400000000003</v>
      </c>
      <c r="L1279" s="1">
        <v>3060.7799999999997</v>
      </c>
      <c r="M1279" s="1">
        <v>3084.13</v>
      </c>
      <c r="N1279" s="1">
        <v>3105.91</v>
      </c>
      <c r="O1279" s="1">
        <v>3135.8265792031098</v>
      </c>
      <c r="P1279" s="1">
        <v>3115.9882896015552</v>
      </c>
      <c r="Q1279" s="1">
        <v>3096.1293002915454</v>
      </c>
      <c r="R1279" s="1">
        <v>3067.7205053449952</v>
      </c>
      <c r="S1279" s="1">
        <v>3056.3699222546161</v>
      </c>
      <c r="T1279" s="1">
        <v>3038.3699222546161</v>
      </c>
      <c r="U1279" s="1">
        <v>3018.15</v>
      </c>
      <c r="V1279" s="1">
        <v>2991.15</v>
      </c>
      <c r="W1279" s="1">
        <v>2981.2496112730805</v>
      </c>
      <c r="X1279" s="1">
        <v>2960.019339164237</v>
      </c>
      <c r="Y1279" s="1">
        <v>2975.8886783284743</v>
      </c>
      <c r="Z1279" s="1">
        <v>2990.6584062196307</v>
      </c>
    </row>
    <row r="1280" spans="1:26" x14ac:dyDescent="0.3">
      <c r="A1280" t="s">
        <v>65</v>
      </c>
      <c r="B1280">
        <v>23077</v>
      </c>
      <c r="C1280" s="1" t="str">
        <f>VLOOKUP($B1280,'NIS NAAM GEMEENTE'!$A$2:$B$319, 2, FALSE)</f>
        <v>Sint-Pieters-Leeuw</v>
      </c>
      <c r="D1280" s="1">
        <v>3626</v>
      </c>
      <c r="E1280" s="1">
        <v>3626</v>
      </c>
      <c r="F1280" s="1">
        <v>3626</v>
      </c>
      <c r="G1280" s="1">
        <v>3626</v>
      </c>
      <c r="H1280" s="1">
        <v>3626</v>
      </c>
      <c r="I1280" s="1">
        <v>3626</v>
      </c>
      <c r="J1280" s="1">
        <v>3626</v>
      </c>
      <c r="K1280" s="1">
        <v>3626</v>
      </c>
      <c r="L1280" s="1">
        <v>3626</v>
      </c>
      <c r="M1280" s="1">
        <v>3626</v>
      </c>
      <c r="N1280" s="1">
        <v>3626</v>
      </c>
      <c r="O1280" s="1">
        <v>3626</v>
      </c>
      <c r="P1280" s="1">
        <v>3626</v>
      </c>
      <c r="Q1280" s="1">
        <v>3626</v>
      </c>
      <c r="R1280" s="1">
        <v>3626</v>
      </c>
      <c r="S1280" s="1">
        <v>3626</v>
      </c>
      <c r="T1280" s="1">
        <v>3626</v>
      </c>
      <c r="U1280" s="1">
        <v>3626</v>
      </c>
      <c r="V1280" s="1">
        <v>3626</v>
      </c>
      <c r="W1280" s="1">
        <v>3626</v>
      </c>
      <c r="X1280" s="1">
        <v>3626</v>
      </c>
      <c r="Y1280" s="1">
        <v>3626</v>
      </c>
      <c r="Z1280" s="1">
        <v>3626</v>
      </c>
    </row>
    <row r="1281" spans="1:26" x14ac:dyDescent="0.3">
      <c r="A1281" t="s">
        <v>66</v>
      </c>
      <c r="B1281">
        <v>23077</v>
      </c>
      <c r="C1281" s="1" t="str">
        <f>VLOOKUP($B1281,'NIS NAAM GEMEENTE'!$A$2:$B$319, 2, FALSE)</f>
        <v>Sint-Pieters-Leeuw</v>
      </c>
      <c r="D1281" s="1">
        <v>3082.0999999999995</v>
      </c>
      <c r="E1281" s="1">
        <v>3082.0999999999995</v>
      </c>
      <c r="F1281" s="1">
        <v>3082.0999999999995</v>
      </c>
      <c r="G1281" s="1">
        <v>3082.0999999999995</v>
      </c>
      <c r="H1281" s="1">
        <v>3082.0999999999995</v>
      </c>
      <c r="I1281" s="1">
        <v>3082.0999999999995</v>
      </c>
      <c r="J1281" s="1">
        <v>3082.0999999999995</v>
      </c>
      <c r="K1281" s="1">
        <v>3082.0999999999995</v>
      </c>
      <c r="L1281" s="1">
        <v>3082.0999999999995</v>
      </c>
      <c r="M1281" s="1">
        <v>3082.0999999999995</v>
      </c>
      <c r="N1281" s="1">
        <v>3082.0999999999995</v>
      </c>
      <c r="O1281" s="1">
        <v>3082.0999999999995</v>
      </c>
      <c r="P1281" s="1">
        <v>3082.0999999999995</v>
      </c>
      <c r="Q1281" s="1">
        <v>3082.0999999999995</v>
      </c>
      <c r="R1281" s="1">
        <v>3082.0999999999995</v>
      </c>
      <c r="S1281" s="1">
        <v>3082.0999999999995</v>
      </c>
      <c r="T1281" s="1">
        <v>3082.0999999999995</v>
      </c>
      <c r="U1281" s="1">
        <v>3082.0999999999995</v>
      </c>
      <c r="V1281" s="1">
        <v>3082.0999999999995</v>
      </c>
      <c r="W1281" s="1">
        <v>3082.0999999999995</v>
      </c>
      <c r="X1281" s="1">
        <v>3082.0999999999995</v>
      </c>
      <c r="Y1281" s="1">
        <v>3082.0999999999995</v>
      </c>
      <c r="Z1281" s="1">
        <v>3082.0999999999995</v>
      </c>
    </row>
    <row r="1282" spans="1:26" x14ac:dyDescent="0.3">
      <c r="A1282" t="s">
        <v>62</v>
      </c>
      <c r="B1282" s="1">
        <v>21019</v>
      </c>
      <c r="C1282" s="1" t="str">
        <f>VLOOKUP($B1282,'NIS NAAM GEMEENTE'!$A$2:$B$319, 2, FALSE)</f>
        <v>Sint-Pieters-Woluwe</v>
      </c>
      <c r="D1282" s="1">
        <v>514.29</v>
      </c>
      <c r="E1282" s="1">
        <v>519.21</v>
      </c>
      <c r="F1282" s="1">
        <v>504.37</v>
      </c>
      <c r="G1282" s="1">
        <v>528.86</v>
      </c>
      <c r="H1282" s="1">
        <v>495.64</v>
      </c>
      <c r="I1282" s="1">
        <v>502.29</v>
      </c>
      <c r="J1282" s="1">
        <v>497.90999999999997</v>
      </c>
      <c r="K1282" s="1">
        <v>476.18</v>
      </c>
      <c r="L1282" s="1">
        <v>495.1</v>
      </c>
      <c r="M1282" s="1">
        <v>546.04999999999995</v>
      </c>
      <c r="N1282" s="1">
        <v>574.04999999999995</v>
      </c>
      <c r="O1282" s="1">
        <v>594.27018595041318</v>
      </c>
      <c r="P1282" s="1">
        <v>576.36373966942153</v>
      </c>
      <c r="Q1282" s="1">
        <v>565.17221074380166</v>
      </c>
      <c r="R1282" s="1">
        <v>550.62322314049584</v>
      </c>
      <c r="S1282" s="1">
        <v>541.66999999999996</v>
      </c>
      <c r="T1282" s="1">
        <v>539.43169421487607</v>
      </c>
      <c r="U1282" s="1">
        <v>539.43169421487607</v>
      </c>
      <c r="V1282" s="1">
        <v>541.66999999999996</v>
      </c>
      <c r="W1282" s="1">
        <v>541.66999999999996</v>
      </c>
      <c r="X1282" s="1">
        <v>540.55084710743802</v>
      </c>
      <c r="Y1282" s="1">
        <v>540.55084710743802</v>
      </c>
      <c r="Z1282" s="1">
        <v>540.55084710743802</v>
      </c>
    </row>
    <row r="1283" spans="1:26" x14ac:dyDescent="0.3">
      <c r="A1283" t="s">
        <v>63</v>
      </c>
      <c r="B1283" s="1">
        <v>21019</v>
      </c>
      <c r="C1283" s="1" t="str">
        <f>VLOOKUP($B1283,'NIS NAAM GEMEENTE'!$A$2:$B$319, 2, FALSE)</f>
        <v>Sint-Pieters-Woluwe</v>
      </c>
      <c r="D1283" s="1">
        <v>774</v>
      </c>
      <c r="E1283" s="1">
        <v>789</v>
      </c>
      <c r="F1283" s="1">
        <v>791</v>
      </c>
      <c r="G1283" s="1">
        <v>804</v>
      </c>
      <c r="H1283" s="1">
        <v>799</v>
      </c>
      <c r="I1283" s="1">
        <v>788</v>
      </c>
      <c r="J1283" s="1">
        <v>780</v>
      </c>
      <c r="K1283" s="1">
        <v>795</v>
      </c>
      <c r="L1283" s="1">
        <v>775</v>
      </c>
      <c r="M1283" s="1">
        <v>818</v>
      </c>
      <c r="N1283" s="1">
        <v>811</v>
      </c>
      <c r="O1283" s="1">
        <v>817</v>
      </c>
      <c r="P1283" s="1">
        <v>852</v>
      </c>
      <c r="Q1283" s="1">
        <v>867</v>
      </c>
      <c r="R1283" s="1">
        <v>888</v>
      </c>
      <c r="S1283" s="1">
        <v>898</v>
      </c>
      <c r="T1283" s="1">
        <v>896</v>
      </c>
      <c r="U1283" s="1">
        <v>895</v>
      </c>
      <c r="V1283" s="1">
        <v>876</v>
      </c>
      <c r="W1283" s="1">
        <v>862</v>
      </c>
      <c r="X1283" s="1">
        <v>851</v>
      </c>
      <c r="Y1283" s="1">
        <v>844</v>
      </c>
      <c r="Z1283">
        <v>842</v>
      </c>
    </row>
    <row r="1284" spans="1:26" x14ac:dyDescent="0.3">
      <c r="A1284" t="s">
        <v>64</v>
      </c>
      <c r="B1284" s="1">
        <v>21019</v>
      </c>
      <c r="C1284" s="1" t="str">
        <f>VLOOKUP($B1284,'NIS NAAM GEMEENTE'!$A$2:$B$319, 2, FALSE)</f>
        <v>Sint-Pieters-Woluwe</v>
      </c>
      <c r="D1284" s="1">
        <v>1288.29</v>
      </c>
      <c r="E1284" s="1">
        <v>1308.21</v>
      </c>
      <c r="F1284" s="1">
        <v>1295.3699999999999</v>
      </c>
      <c r="G1284" s="1">
        <v>1332.8600000000001</v>
      </c>
      <c r="H1284" s="1">
        <v>1294.6399999999999</v>
      </c>
      <c r="I1284" s="1">
        <v>1290.29</v>
      </c>
      <c r="J1284" s="1">
        <v>1277.9099999999999</v>
      </c>
      <c r="K1284" s="1">
        <v>1271.18</v>
      </c>
      <c r="L1284" s="1">
        <v>1270.0999999999999</v>
      </c>
      <c r="M1284" s="1">
        <v>1364.05</v>
      </c>
      <c r="N1284" s="1">
        <v>1385.05</v>
      </c>
      <c r="O1284" s="1">
        <v>1411.2701859504132</v>
      </c>
      <c r="P1284" s="1">
        <v>1428.3637396694216</v>
      </c>
      <c r="Q1284" s="1">
        <v>1432.1722107438018</v>
      </c>
      <c r="R1284" s="1">
        <v>1438.6232231404958</v>
      </c>
      <c r="S1284" s="1">
        <v>1439.67</v>
      </c>
      <c r="T1284" s="1">
        <v>1435.4316942148762</v>
      </c>
      <c r="U1284" s="1">
        <v>1434.4316942148762</v>
      </c>
      <c r="V1284" s="1">
        <v>1417.67</v>
      </c>
      <c r="W1284" s="1">
        <v>1403.67</v>
      </c>
      <c r="X1284" s="1">
        <v>1391.5508471074381</v>
      </c>
      <c r="Y1284" s="1">
        <v>1384.5508471074381</v>
      </c>
      <c r="Z1284" s="1">
        <v>1382.5508471074381</v>
      </c>
    </row>
    <row r="1285" spans="1:26" x14ac:dyDescent="0.3">
      <c r="A1285" t="s">
        <v>65</v>
      </c>
      <c r="B1285">
        <v>21019</v>
      </c>
      <c r="C1285" s="1" t="str">
        <f>VLOOKUP($B1285,'NIS NAAM GEMEENTE'!$A$2:$B$319, 2, FALSE)</f>
        <v>Sint-Pieters-Woluwe</v>
      </c>
      <c r="D1285" s="1">
        <v>1503</v>
      </c>
      <c r="E1285" s="1">
        <v>1503</v>
      </c>
      <c r="F1285" s="1">
        <v>1503</v>
      </c>
      <c r="G1285" s="1">
        <v>1503</v>
      </c>
      <c r="H1285" s="1">
        <v>1503</v>
      </c>
      <c r="I1285" s="1">
        <v>1503</v>
      </c>
      <c r="J1285" s="1">
        <v>1503</v>
      </c>
      <c r="K1285" s="1">
        <v>1503</v>
      </c>
      <c r="L1285" s="1">
        <v>1503</v>
      </c>
      <c r="M1285" s="1">
        <v>1503</v>
      </c>
      <c r="N1285" s="1">
        <v>1503</v>
      </c>
      <c r="O1285" s="1">
        <v>1503</v>
      </c>
      <c r="P1285" s="1">
        <v>1503</v>
      </c>
      <c r="Q1285" s="1">
        <v>1503</v>
      </c>
      <c r="R1285" s="1">
        <v>1503</v>
      </c>
      <c r="S1285" s="1">
        <v>1503</v>
      </c>
      <c r="T1285" s="1">
        <v>1503</v>
      </c>
      <c r="U1285" s="1">
        <v>1503</v>
      </c>
      <c r="V1285" s="1">
        <v>1503</v>
      </c>
      <c r="W1285" s="1">
        <v>1503</v>
      </c>
      <c r="X1285" s="1">
        <v>1503</v>
      </c>
      <c r="Y1285" s="1">
        <v>1503</v>
      </c>
      <c r="Z1285" s="1">
        <v>1503</v>
      </c>
    </row>
    <row r="1286" spans="1:26" x14ac:dyDescent="0.3">
      <c r="A1286" t="s">
        <v>66</v>
      </c>
      <c r="B1286">
        <v>21019</v>
      </c>
      <c r="C1286" s="1" t="str">
        <f>VLOOKUP($B1286,'NIS NAAM GEMEENTE'!$A$2:$B$319, 2, FALSE)</f>
        <v>Sint-Pieters-Woluwe</v>
      </c>
      <c r="D1286" s="1">
        <v>1277.55</v>
      </c>
      <c r="E1286" s="1">
        <v>1277.55</v>
      </c>
      <c r="F1286" s="1">
        <v>1277.55</v>
      </c>
      <c r="G1286" s="1">
        <v>1277.55</v>
      </c>
      <c r="H1286" s="1">
        <v>1277.55</v>
      </c>
      <c r="I1286" s="1">
        <v>1277.55</v>
      </c>
      <c r="J1286" s="1">
        <v>1277.55</v>
      </c>
      <c r="K1286" s="1">
        <v>1277.55</v>
      </c>
      <c r="L1286" s="1">
        <v>1277.55</v>
      </c>
      <c r="M1286" s="1">
        <v>1277.55</v>
      </c>
      <c r="N1286" s="1">
        <v>1277.55</v>
      </c>
      <c r="O1286" s="1">
        <v>1277.55</v>
      </c>
      <c r="P1286" s="1">
        <v>1277.55</v>
      </c>
      <c r="Q1286" s="1">
        <v>1277.55</v>
      </c>
      <c r="R1286" s="1">
        <v>1277.55</v>
      </c>
      <c r="S1286" s="1">
        <v>1277.55</v>
      </c>
      <c r="T1286" s="1">
        <v>1277.55</v>
      </c>
      <c r="U1286" s="1">
        <v>1277.55</v>
      </c>
      <c r="V1286" s="1">
        <v>1277.55</v>
      </c>
      <c r="W1286" s="1">
        <v>1277.55</v>
      </c>
      <c r="X1286" s="1">
        <v>1277.55</v>
      </c>
      <c r="Y1286" s="1">
        <v>1277.55</v>
      </c>
      <c r="Z1286" s="1">
        <v>1277.55</v>
      </c>
    </row>
    <row r="1287" spans="1:26" x14ac:dyDescent="0.3">
      <c r="A1287" t="s">
        <v>62</v>
      </c>
      <c r="B1287" s="1">
        <v>71053</v>
      </c>
      <c r="C1287" s="1" t="str">
        <f>VLOOKUP($B1287,'NIS NAAM GEMEENTE'!$A$2:$B$319, 2, FALSE)</f>
        <v>Sint-Truiden</v>
      </c>
      <c r="D1287" s="1">
        <v>1559.61</v>
      </c>
      <c r="E1287" s="1">
        <v>1611.47</v>
      </c>
      <c r="F1287" s="1">
        <v>1621.19</v>
      </c>
      <c r="G1287" s="1">
        <v>1640.6</v>
      </c>
      <c r="H1287" s="1">
        <v>1565.03</v>
      </c>
      <c r="I1287" s="1">
        <v>1594.09</v>
      </c>
      <c r="J1287" s="1">
        <v>1644.66</v>
      </c>
      <c r="K1287" s="1">
        <v>1632.9</v>
      </c>
      <c r="L1287" s="1">
        <v>1564.7</v>
      </c>
      <c r="M1287" s="1">
        <v>1554.3</v>
      </c>
      <c r="N1287" s="1">
        <v>1470.78</v>
      </c>
      <c r="O1287" s="1">
        <v>1421.2199569707402</v>
      </c>
      <c r="P1287" s="1">
        <v>1421.2199569707402</v>
      </c>
      <c r="Q1287" s="1">
        <v>1402.3296213425128</v>
      </c>
      <c r="R1287" s="1">
        <v>1402.3296213425128</v>
      </c>
      <c r="S1287" s="1">
        <v>1372.3273235800343</v>
      </c>
      <c r="T1287" s="1">
        <v>1330.1018674698796</v>
      </c>
      <c r="U1287" s="1">
        <v>1304.5443545611015</v>
      </c>
      <c r="V1287" s="1">
        <v>1291.21</v>
      </c>
      <c r="W1287" s="1">
        <v>1268.9860757314975</v>
      </c>
      <c r="X1287" s="1">
        <v>1266.7636833046472</v>
      </c>
      <c r="Y1287" s="1">
        <v>1277.8756454388986</v>
      </c>
      <c r="Z1287" s="1">
        <v>1285.6540189328744</v>
      </c>
    </row>
    <row r="1288" spans="1:26" x14ac:dyDescent="0.3">
      <c r="A1288" t="s">
        <v>63</v>
      </c>
      <c r="B1288" s="1">
        <v>71053</v>
      </c>
      <c r="C1288" s="1" t="str">
        <f>VLOOKUP($B1288,'NIS NAAM GEMEENTE'!$A$2:$B$319, 2, FALSE)</f>
        <v>Sint-Truiden</v>
      </c>
      <c r="D1288" s="1">
        <v>2152</v>
      </c>
      <c r="E1288" s="1">
        <v>2205</v>
      </c>
      <c r="F1288" s="1">
        <v>2215</v>
      </c>
      <c r="G1288" s="1">
        <v>2187</v>
      </c>
      <c r="H1288" s="1">
        <v>2258</v>
      </c>
      <c r="I1288" s="1">
        <v>2335</v>
      </c>
      <c r="J1288" s="1">
        <v>2393</v>
      </c>
      <c r="K1288" s="1">
        <v>2406</v>
      </c>
      <c r="L1288" s="1">
        <v>2437</v>
      </c>
      <c r="M1288" s="1">
        <v>2484</v>
      </c>
      <c r="N1288" s="1">
        <v>2521</v>
      </c>
      <c r="O1288" s="1">
        <v>2542</v>
      </c>
      <c r="P1288" s="1">
        <v>2530</v>
      </c>
      <c r="Q1288" s="1">
        <v>2496</v>
      </c>
      <c r="R1288" s="1">
        <v>2439</v>
      </c>
      <c r="S1288" s="1">
        <v>2378</v>
      </c>
      <c r="T1288" s="1">
        <v>2328</v>
      </c>
      <c r="U1288" s="1">
        <v>2273</v>
      </c>
      <c r="V1288" s="1">
        <v>2248</v>
      </c>
      <c r="W1288" s="1">
        <v>2225</v>
      </c>
      <c r="X1288" s="1">
        <v>2211</v>
      </c>
      <c r="Y1288" s="1">
        <v>2172</v>
      </c>
      <c r="Z1288">
        <v>2137</v>
      </c>
    </row>
    <row r="1289" spans="1:26" x14ac:dyDescent="0.3">
      <c r="A1289" t="s">
        <v>64</v>
      </c>
      <c r="B1289" s="1">
        <v>71053</v>
      </c>
      <c r="C1289" s="1" t="str">
        <f>VLOOKUP($B1289,'NIS NAAM GEMEENTE'!$A$2:$B$319, 2, FALSE)</f>
        <v>Sint-Truiden</v>
      </c>
      <c r="D1289" s="1">
        <v>3711.6099999999997</v>
      </c>
      <c r="E1289" s="1">
        <v>3816.4700000000003</v>
      </c>
      <c r="F1289" s="1">
        <v>3836.19</v>
      </c>
      <c r="G1289" s="1">
        <v>3827.6</v>
      </c>
      <c r="H1289" s="1">
        <v>3823.0299999999997</v>
      </c>
      <c r="I1289" s="1">
        <v>3929.09</v>
      </c>
      <c r="J1289" s="1">
        <v>4037.66</v>
      </c>
      <c r="K1289" s="1">
        <v>4038.9</v>
      </c>
      <c r="L1289" s="1">
        <v>4001.7</v>
      </c>
      <c r="M1289" s="1">
        <v>4038.3</v>
      </c>
      <c r="N1289" s="1">
        <v>3991.7799999999997</v>
      </c>
      <c r="O1289" s="1">
        <v>3963.21995697074</v>
      </c>
      <c r="P1289" s="1">
        <v>3951.21995697074</v>
      </c>
      <c r="Q1289" s="1">
        <v>3898.3296213425128</v>
      </c>
      <c r="R1289" s="1">
        <v>3841.3296213425128</v>
      </c>
      <c r="S1289" s="1">
        <v>3750.3273235800343</v>
      </c>
      <c r="T1289" s="1">
        <v>3658.1018674698798</v>
      </c>
      <c r="U1289" s="1">
        <v>3577.5443545611015</v>
      </c>
      <c r="V1289" s="1">
        <v>3539.21</v>
      </c>
      <c r="W1289" s="1">
        <v>3493.9860757314973</v>
      </c>
      <c r="X1289" s="1">
        <v>3477.7636833046472</v>
      </c>
      <c r="Y1289" s="1">
        <v>3449.8756454388986</v>
      </c>
      <c r="Z1289" s="1">
        <v>3422.6540189328744</v>
      </c>
    </row>
    <row r="1290" spans="1:26" x14ac:dyDescent="0.3">
      <c r="A1290" t="s">
        <v>65</v>
      </c>
      <c r="B1290">
        <v>71053</v>
      </c>
      <c r="C1290" s="1" t="str">
        <f>VLOOKUP($B1290,'NIS NAAM GEMEENTE'!$A$2:$B$319, 2, FALSE)</f>
        <v>Sint-Truiden</v>
      </c>
      <c r="D1290" s="1">
        <v>5230</v>
      </c>
      <c r="E1290" s="1">
        <v>5230</v>
      </c>
      <c r="F1290" s="1">
        <v>5230</v>
      </c>
      <c r="G1290" s="1">
        <v>5230</v>
      </c>
      <c r="H1290" s="1">
        <v>5230</v>
      </c>
      <c r="I1290" s="1">
        <v>5230</v>
      </c>
      <c r="J1290" s="1">
        <v>5230</v>
      </c>
      <c r="K1290" s="1">
        <v>5230</v>
      </c>
      <c r="L1290" s="1">
        <v>5230</v>
      </c>
      <c r="M1290" s="1">
        <v>5230</v>
      </c>
      <c r="N1290" s="1">
        <v>5230</v>
      </c>
      <c r="O1290" s="1">
        <v>5230</v>
      </c>
      <c r="P1290" s="1">
        <v>5230</v>
      </c>
      <c r="Q1290" s="1">
        <v>5230</v>
      </c>
      <c r="R1290" s="1">
        <v>5230</v>
      </c>
      <c r="S1290" s="1">
        <v>5230</v>
      </c>
      <c r="T1290" s="1">
        <v>5230</v>
      </c>
      <c r="U1290" s="1">
        <v>5230</v>
      </c>
      <c r="V1290" s="1">
        <v>5230</v>
      </c>
      <c r="W1290" s="1">
        <v>5230</v>
      </c>
      <c r="X1290" s="1">
        <v>5230</v>
      </c>
      <c r="Y1290" s="1">
        <v>5230</v>
      </c>
      <c r="Z1290" s="1">
        <v>5230</v>
      </c>
    </row>
    <row r="1291" spans="1:26" x14ac:dyDescent="0.3">
      <c r="A1291" t="s">
        <v>66</v>
      </c>
      <c r="B1291">
        <v>71053</v>
      </c>
      <c r="C1291" s="1" t="str">
        <f>VLOOKUP($B1291,'NIS NAAM GEMEENTE'!$A$2:$B$319, 2, FALSE)</f>
        <v>Sint-Truiden</v>
      </c>
      <c r="D1291" s="1">
        <v>4445.5</v>
      </c>
      <c r="E1291" s="1">
        <v>4445.5</v>
      </c>
      <c r="F1291" s="1">
        <v>4445.5</v>
      </c>
      <c r="G1291" s="1">
        <v>4445.5</v>
      </c>
      <c r="H1291" s="1">
        <v>4445.5</v>
      </c>
      <c r="I1291" s="1">
        <v>4445.5</v>
      </c>
      <c r="J1291" s="1">
        <v>4445.5</v>
      </c>
      <c r="K1291" s="1">
        <v>4445.5</v>
      </c>
      <c r="L1291" s="1">
        <v>4445.5</v>
      </c>
      <c r="M1291" s="1">
        <v>4445.5</v>
      </c>
      <c r="N1291" s="1">
        <v>4445.5</v>
      </c>
      <c r="O1291" s="1">
        <v>4445.5</v>
      </c>
      <c r="P1291" s="1">
        <v>4445.5</v>
      </c>
      <c r="Q1291" s="1">
        <v>4445.5</v>
      </c>
      <c r="R1291" s="1">
        <v>4445.5</v>
      </c>
      <c r="S1291" s="1">
        <v>4445.5</v>
      </c>
      <c r="T1291" s="1">
        <v>4445.5</v>
      </c>
      <c r="U1291" s="1">
        <v>4445.5</v>
      </c>
      <c r="V1291" s="1">
        <v>4445.5</v>
      </c>
      <c r="W1291" s="1">
        <v>4445.5</v>
      </c>
      <c r="X1291" s="1">
        <v>4445.5</v>
      </c>
      <c r="Y1291" s="1">
        <v>4445.5</v>
      </c>
      <c r="Z1291" s="1">
        <v>4445.5</v>
      </c>
    </row>
    <row r="1292" spans="1:26" x14ac:dyDescent="0.3">
      <c r="A1292" t="s">
        <v>62</v>
      </c>
      <c r="B1292" s="1">
        <v>34043</v>
      </c>
      <c r="C1292" s="1" t="str">
        <f>VLOOKUP($B1292,'NIS NAAM GEMEENTE'!$A$2:$B$319, 2, FALSE)</f>
        <v>Spiere-Helkijn</v>
      </c>
      <c r="D1292" s="1">
        <v>210.9</v>
      </c>
      <c r="E1292" s="1">
        <v>196.87</v>
      </c>
      <c r="F1292" s="1">
        <v>191.71</v>
      </c>
      <c r="G1292" s="1">
        <v>179.87</v>
      </c>
      <c r="H1292" s="1">
        <v>193.63</v>
      </c>
      <c r="I1292" s="1">
        <v>210.17</v>
      </c>
      <c r="J1292" s="1">
        <v>203.25</v>
      </c>
      <c r="K1292" s="1">
        <v>217.09</v>
      </c>
      <c r="L1292" s="1">
        <v>224.85</v>
      </c>
      <c r="M1292" s="1">
        <v>223.09</v>
      </c>
      <c r="N1292" s="1">
        <v>238.47</v>
      </c>
      <c r="O1292" s="1">
        <v>235.67586206896553</v>
      </c>
      <c r="P1292" s="1">
        <v>232.30906403940887</v>
      </c>
      <c r="Q1292" s="1">
        <v>232.30906403940887</v>
      </c>
      <c r="R1292" s="1">
        <v>232.30906403940887</v>
      </c>
      <c r="S1292" s="1">
        <v>231.18679802955666</v>
      </c>
      <c r="T1292" s="1">
        <v>230.06453201970444</v>
      </c>
      <c r="U1292" s="1">
        <v>227.82</v>
      </c>
      <c r="V1292" s="1">
        <v>227.82</v>
      </c>
      <c r="W1292" s="1">
        <v>228.94226600985223</v>
      </c>
      <c r="X1292" s="1">
        <v>228.94226600985223</v>
      </c>
      <c r="Y1292" s="1">
        <v>230.06453201970444</v>
      </c>
      <c r="Z1292" s="1">
        <v>227.82</v>
      </c>
    </row>
    <row r="1293" spans="1:26" x14ac:dyDescent="0.3">
      <c r="A1293" t="s">
        <v>63</v>
      </c>
      <c r="B1293" s="1">
        <v>34043</v>
      </c>
      <c r="C1293" s="1" t="str">
        <f>VLOOKUP($B1293,'NIS NAAM GEMEENTE'!$A$2:$B$319, 2, FALSE)</f>
        <v>Spiere-Helkijn</v>
      </c>
      <c r="D1293" s="1">
        <v>300</v>
      </c>
      <c r="E1293" s="1">
        <v>282</v>
      </c>
      <c r="F1293" s="1">
        <v>283</v>
      </c>
      <c r="G1293" s="1">
        <v>271</v>
      </c>
      <c r="H1293" s="1">
        <v>274</v>
      </c>
      <c r="I1293" s="1">
        <v>278</v>
      </c>
      <c r="J1293" s="1">
        <v>293</v>
      </c>
      <c r="K1293" s="1">
        <v>292</v>
      </c>
      <c r="L1293" s="1">
        <v>290</v>
      </c>
      <c r="M1293" s="1">
        <v>290</v>
      </c>
      <c r="N1293" s="1">
        <v>283</v>
      </c>
      <c r="O1293" s="1">
        <v>277</v>
      </c>
      <c r="P1293" s="1">
        <v>273</v>
      </c>
      <c r="Q1293" s="1">
        <v>267</v>
      </c>
      <c r="R1293" s="1">
        <v>252</v>
      </c>
      <c r="S1293" s="1">
        <v>247</v>
      </c>
      <c r="T1293" s="1">
        <v>246</v>
      </c>
      <c r="U1293" s="1">
        <v>247</v>
      </c>
      <c r="V1293" s="1">
        <v>246</v>
      </c>
      <c r="W1293" s="1">
        <v>245</v>
      </c>
      <c r="X1293" s="1">
        <v>244</v>
      </c>
      <c r="Y1293" s="1">
        <v>242</v>
      </c>
      <c r="Z1293">
        <v>243</v>
      </c>
    </row>
    <row r="1294" spans="1:26" x14ac:dyDescent="0.3">
      <c r="A1294" t="s">
        <v>64</v>
      </c>
      <c r="B1294" s="1">
        <v>34043</v>
      </c>
      <c r="C1294" s="1" t="str">
        <f>VLOOKUP($B1294,'NIS NAAM GEMEENTE'!$A$2:$B$319, 2, FALSE)</f>
        <v>Spiere-Helkijn</v>
      </c>
      <c r="D1294" s="1">
        <v>510.9</v>
      </c>
      <c r="E1294" s="1">
        <v>478.87</v>
      </c>
      <c r="F1294" s="1">
        <v>474.71000000000004</v>
      </c>
      <c r="G1294" s="1">
        <v>450.87</v>
      </c>
      <c r="H1294" s="1">
        <v>467.63</v>
      </c>
      <c r="I1294" s="1">
        <v>488.16999999999996</v>
      </c>
      <c r="J1294" s="1">
        <v>496.25</v>
      </c>
      <c r="K1294" s="1">
        <v>509.09000000000003</v>
      </c>
      <c r="L1294" s="1">
        <v>514.85</v>
      </c>
      <c r="M1294" s="1">
        <v>513.09</v>
      </c>
      <c r="N1294" s="1">
        <v>521.47</v>
      </c>
      <c r="O1294" s="1">
        <v>512.67586206896556</v>
      </c>
      <c r="P1294" s="1">
        <v>505.3090640394089</v>
      </c>
      <c r="Q1294" s="1">
        <v>499.3090640394089</v>
      </c>
      <c r="R1294" s="1">
        <v>484.3090640394089</v>
      </c>
      <c r="S1294" s="1">
        <v>478.18679802955666</v>
      </c>
      <c r="T1294" s="1">
        <v>476.06453201970442</v>
      </c>
      <c r="U1294" s="1">
        <v>474.82</v>
      </c>
      <c r="V1294" s="1">
        <v>473.82</v>
      </c>
      <c r="W1294" s="1">
        <v>473.94226600985223</v>
      </c>
      <c r="X1294" s="1">
        <v>472.94226600985223</v>
      </c>
      <c r="Y1294" s="1">
        <v>472.06453201970442</v>
      </c>
      <c r="Z1294" s="1">
        <v>470.82</v>
      </c>
    </row>
    <row r="1295" spans="1:26" x14ac:dyDescent="0.3">
      <c r="A1295" t="s">
        <v>65</v>
      </c>
      <c r="B1295">
        <v>34043</v>
      </c>
      <c r="C1295" s="1" t="str">
        <f>VLOOKUP($B1295,'NIS NAAM GEMEENTE'!$A$2:$B$319, 2, FALSE)</f>
        <v>Spiere-Helkijn</v>
      </c>
      <c r="D1295" s="1">
        <v>641.17647058823536</v>
      </c>
      <c r="E1295" s="1">
        <v>641.17647058823536</v>
      </c>
      <c r="F1295" s="1">
        <v>641.17647058823536</v>
      </c>
      <c r="G1295" s="1">
        <v>641.17647058823536</v>
      </c>
      <c r="H1295" s="1">
        <v>641.17647058823536</v>
      </c>
      <c r="I1295" s="1">
        <v>641.17647058823536</v>
      </c>
      <c r="J1295" s="1">
        <v>641.17647058823536</v>
      </c>
      <c r="K1295" s="1">
        <v>641.17647058823536</v>
      </c>
      <c r="L1295" s="1">
        <v>641.17647058823536</v>
      </c>
      <c r="M1295" s="1">
        <v>641.17647058823536</v>
      </c>
      <c r="N1295" s="1">
        <v>641.17647058823536</v>
      </c>
      <c r="O1295" s="1">
        <v>641.17647058823536</v>
      </c>
      <c r="P1295" s="1">
        <v>641.17647058823536</v>
      </c>
      <c r="Q1295" s="1">
        <v>641.17647058823536</v>
      </c>
      <c r="R1295" s="1">
        <v>641.17647058823536</v>
      </c>
      <c r="S1295" s="1">
        <v>641.17647058823536</v>
      </c>
      <c r="T1295" s="1">
        <v>641.17647058823536</v>
      </c>
      <c r="U1295" s="1">
        <v>641.17647058823536</v>
      </c>
      <c r="V1295" s="1">
        <v>641.17647058823536</v>
      </c>
      <c r="W1295" s="1">
        <v>641.17647058823536</v>
      </c>
      <c r="X1295" s="1">
        <v>641.17647058823536</v>
      </c>
      <c r="Y1295" s="1">
        <v>641.17647058823502</v>
      </c>
      <c r="Z1295" s="1">
        <v>641.17647058823502</v>
      </c>
    </row>
    <row r="1296" spans="1:26" x14ac:dyDescent="0.3">
      <c r="A1296" t="s">
        <v>66</v>
      </c>
      <c r="B1296">
        <v>34043</v>
      </c>
      <c r="C1296" s="1" t="str">
        <f>VLOOKUP($B1296,'NIS NAAM GEMEENTE'!$A$2:$B$319, 2, FALSE)</f>
        <v>Spiere-Helkijn</v>
      </c>
      <c r="D1296" s="1">
        <v>545</v>
      </c>
      <c r="E1296" s="1">
        <v>545</v>
      </c>
      <c r="F1296" s="1">
        <v>545</v>
      </c>
      <c r="G1296" s="1">
        <v>545</v>
      </c>
      <c r="H1296" s="1">
        <v>545</v>
      </c>
      <c r="I1296" s="1">
        <v>545</v>
      </c>
      <c r="J1296" s="1">
        <v>545</v>
      </c>
      <c r="K1296" s="1">
        <v>545</v>
      </c>
      <c r="L1296" s="1">
        <v>545</v>
      </c>
      <c r="M1296" s="1">
        <v>545</v>
      </c>
      <c r="N1296" s="1">
        <v>545</v>
      </c>
      <c r="O1296" s="1">
        <v>545</v>
      </c>
      <c r="P1296" s="1">
        <v>545</v>
      </c>
      <c r="Q1296" s="1">
        <v>545</v>
      </c>
      <c r="R1296" s="1">
        <v>545</v>
      </c>
      <c r="S1296" s="1">
        <v>545</v>
      </c>
      <c r="T1296" s="1">
        <v>545</v>
      </c>
      <c r="U1296" s="1">
        <v>545</v>
      </c>
      <c r="V1296" s="1">
        <v>545</v>
      </c>
      <c r="W1296" s="1">
        <v>545</v>
      </c>
      <c r="X1296" s="1">
        <v>545</v>
      </c>
      <c r="Y1296" s="1">
        <v>545</v>
      </c>
      <c r="Z1296" s="1">
        <v>545</v>
      </c>
    </row>
    <row r="1297" spans="1:26" x14ac:dyDescent="0.3">
      <c r="A1297" t="s">
        <v>62</v>
      </c>
      <c r="B1297" s="1">
        <v>11044</v>
      </c>
      <c r="C1297" s="1" t="str">
        <f>VLOOKUP($B1297,'NIS NAAM GEMEENTE'!$A$2:$B$319, 2, FALSE)</f>
        <v>Stabroek</v>
      </c>
      <c r="D1297" s="1">
        <v>743.11</v>
      </c>
      <c r="E1297" s="1">
        <v>763.73</v>
      </c>
      <c r="F1297" s="1">
        <v>751.62</v>
      </c>
      <c r="G1297" s="1">
        <v>796.9</v>
      </c>
      <c r="H1297" s="1">
        <v>786.76</v>
      </c>
      <c r="I1297" s="1">
        <v>805.3</v>
      </c>
      <c r="J1297" s="1">
        <v>779</v>
      </c>
      <c r="K1297" s="1">
        <v>732.32</v>
      </c>
      <c r="L1297" s="1">
        <v>744.3</v>
      </c>
      <c r="M1297" s="1">
        <v>696.16</v>
      </c>
      <c r="N1297" s="1">
        <v>674.89</v>
      </c>
      <c r="O1297" s="1">
        <v>656.86454033771111</v>
      </c>
      <c r="P1297" s="1">
        <v>647.98799249530953</v>
      </c>
      <c r="Q1297" s="1">
        <v>644.65928705440899</v>
      </c>
      <c r="R1297" s="1">
        <v>628.0157598499062</v>
      </c>
      <c r="S1297" s="1">
        <v>626.90619136960595</v>
      </c>
      <c r="T1297" s="1">
        <v>593.61913696060037</v>
      </c>
      <c r="U1297" s="1">
        <v>593.61913696060037</v>
      </c>
      <c r="V1297" s="1">
        <v>591.4</v>
      </c>
      <c r="W1297" s="1">
        <v>589.18086303939958</v>
      </c>
      <c r="X1297" s="1">
        <v>582.52345215759851</v>
      </c>
      <c r="Y1297" s="1">
        <v>578.08517823639772</v>
      </c>
      <c r="Z1297" s="1">
        <v>584.74258911819891</v>
      </c>
    </row>
    <row r="1298" spans="1:26" x14ac:dyDescent="0.3">
      <c r="A1298" t="s">
        <v>63</v>
      </c>
      <c r="B1298" s="1">
        <v>11044</v>
      </c>
      <c r="C1298" s="1" t="str">
        <f>VLOOKUP($B1298,'NIS NAAM GEMEENTE'!$A$2:$B$319, 2, FALSE)</f>
        <v>Stabroek</v>
      </c>
      <c r="D1298" s="1">
        <v>962</v>
      </c>
      <c r="E1298" s="1">
        <v>981</v>
      </c>
      <c r="F1298" s="1">
        <v>1020</v>
      </c>
      <c r="G1298" s="1">
        <v>1041</v>
      </c>
      <c r="H1298" s="1">
        <v>1061</v>
      </c>
      <c r="I1298" s="1">
        <v>1107</v>
      </c>
      <c r="J1298" s="1">
        <v>1143</v>
      </c>
      <c r="K1298" s="1">
        <v>1168</v>
      </c>
      <c r="L1298" s="1">
        <v>1183</v>
      </c>
      <c r="M1298" s="1">
        <v>1169</v>
      </c>
      <c r="N1298" s="1">
        <v>1149</v>
      </c>
      <c r="O1298" s="1">
        <v>1128</v>
      </c>
      <c r="P1298" s="1">
        <v>1099</v>
      </c>
      <c r="Q1298" s="1">
        <v>1070</v>
      </c>
      <c r="R1298" s="1">
        <v>1024</v>
      </c>
      <c r="S1298" s="1">
        <v>986</v>
      </c>
      <c r="T1298" s="1">
        <v>980</v>
      </c>
      <c r="U1298" s="1">
        <v>958</v>
      </c>
      <c r="V1298" s="1">
        <v>939</v>
      </c>
      <c r="W1298" s="1">
        <v>918</v>
      </c>
      <c r="X1298" s="1">
        <v>906</v>
      </c>
      <c r="Y1298" s="1">
        <v>909</v>
      </c>
      <c r="Z1298">
        <v>882</v>
      </c>
    </row>
    <row r="1299" spans="1:26" x14ac:dyDescent="0.3">
      <c r="A1299" t="s">
        <v>64</v>
      </c>
      <c r="B1299" s="1">
        <v>11044</v>
      </c>
      <c r="C1299" s="1" t="str">
        <f>VLOOKUP($B1299,'NIS NAAM GEMEENTE'!$A$2:$B$319, 2, FALSE)</f>
        <v>Stabroek</v>
      </c>
      <c r="D1299" s="1">
        <v>1705.1100000000001</v>
      </c>
      <c r="E1299" s="1">
        <v>1744.73</v>
      </c>
      <c r="F1299" s="1">
        <v>1771.62</v>
      </c>
      <c r="G1299" s="1">
        <v>1837.9</v>
      </c>
      <c r="H1299" s="1">
        <v>1847.76</v>
      </c>
      <c r="I1299" s="1">
        <v>1912.3</v>
      </c>
      <c r="J1299" s="1">
        <v>1922</v>
      </c>
      <c r="K1299" s="1">
        <v>1900.3200000000002</v>
      </c>
      <c r="L1299" s="1">
        <v>1927.3</v>
      </c>
      <c r="M1299" s="1">
        <v>1865.1599999999999</v>
      </c>
      <c r="N1299" s="1">
        <v>1823.8899999999999</v>
      </c>
      <c r="O1299" s="1">
        <v>1784.8645403377111</v>
      </c>
      <c r="P1299" s="1">
        <v>1746.9879924953095</v>
      </c>
      <c r="Q1299" s="1">
        <v>1714.6592870544091</v>
      </c>
      <c r="R1299" s="1">
        <v>1652.0157598499063</v>
      </c>
      <c r="S1299" s="1">
        <v>1612.9061913696059</v>
      </c>
      <c r="T1299" s="1">
        <v>1573.6191369606004</v>
      </c>
      <c r="U1299" s="1">
        <v>1551.6191369606004</v>
      </c>
      <c r="V1299" s="1">
        <v>1530.4</v>
      </c>
      <c r="W1299" s="1">
        <v>1507.1808630393996</v>
      </c>
      <c r="X1299" s="1">
        <v>1488.5234521575985</v>
      </c>
      <c r="Y1299" s="1">
        <v>1487.0851782363977</v>
      </c>
      <c r="Z1299" s="1">
        <v>1466.7425891181988</v>
      </c>
    </row>
    <row r="1300" spans="1:26" x14ac:dyDescent="0.3">
      <c r="A1300" t="s">
        <v>65</v>
      </c>
      <c r="B1300">
        <v>11044</v>
      </c>
      <c r="C1300" s="1" t="str">
        <f>VLOOKUP($B1300,'NIS NAAM GEMEENTE'!$A$2:$B$319, 2, FALSE)</f>
        <v>Stabroek</v>
      </c>
      <c r="D1300" s="1">
        <v>2600</v>
      </c>
      <c r="E1300" s="1">
        <v>2600</v>
      </c>
      <c r="F1300" s="1">
        <v>2600</v>
      </c>
      <c r="G1300" s="1">
        <v>2600</v>
      </c>
      <c r="H1300" s="1">
        <v>2600</v>
      </c>
      <c r="I1300" s="1">
        <v>2600</v>
      </c>
      <c r="J1300" s="1">
        <v>2600</v>
      </c>
      <c r="K1300" s="1">
        <v>2600</v>
      </c>
      <c r="L1300" s="1">
        <v>2600</v>
      </c>
      <c r="M1300" s="1">
        <v>2600</v>
      </c>
      <c r="N1300" s="1">
        <v>2600</v>
      </c>
      <c r="O1300" s="1">
        <v>2600</v>
      </c>
      <c r="P1300" s="1">
        <v>2600</v>
      </c>
      <c r="Q1300" s="1">
        <v>2600</v>
      </c>
      <c r="R1300" s="1">
        <v>2600</v>
      </c>
      <c r="S1300" s="1">
        <v>2600</v>
      </c>
      <c r="T1300" s="1">
        <v>2600</v>
      </c>
      <c r="U1300" s="1">
        <v>2600</v>
      </c>
      <c r="V1300" s="1">
        <v>2600</v>
      </c>
      <c r="W1300" s="1">
        <v>2600</v>
      </c>
      <c r="X1300" s="1">
        <v>2600</v>
      </c>
      <c r="Y1300" s="1">
        <v>2600</v>
      </c>
      <c r="Z1300" s="1">
        <v>2600</v>
      </c>
    </row>
    <row r="1301" spans="1:26" x14ac:dyDescent="0.3">
      <c r="A1301" t="s">
        <v>66</v>
      </c>
      <c r="B1301">
        <v>11044</v>
      </c>
      <c r="C1301" s="1" t="str">
        <f>VLOOKUP($B1301,'NIS NAAM GEMEENTE'!$A$2:$B$319, 2, FALSE)</f>
        <v>Stabroek</v>
      </c>
      <c r="D1301" s="1">
        <v>2210</v>
      </c>
      <c r="E1301" s="1">
        <v>2210</v>
      </c>
      <c r="F1301" s="1">
        <v>2210</v>
      </c>
      <c r="G1301" s="1">
        <v>2210</v>
      </c>
      <c r="H1301" s="1">
        <v>2210</v>
      </c>
      <c r="I1301" s="1">
        <v>2210</v>
      </c>
      <c r="J1301" s="1">
        <v>2210</v>
      </c>
      <c r="K1301" s="1">
        <v>2210</v>
      </c>
      <c r="L1301" s="1">
        <v>2210</v>
      </c>
      <c r="M1301" s="1">
        <v>2210</v>
      </c>
      <c r="N1301" s="1">
        <v>2210</v>
      </c>
      <c r="O1301" s="1">
        <v>2210</v>
      </c>
      <c r="P1301" s="1">
        <v>2210</v>
      </c>
      <c r="Q1301" s="1">
        <v>2210</v>
      </c>
      <c r="R1301" s="1">
        <v>2210</v>
      </c>
      <c r="S1301" s="1">
        <v>2210</v>
      </c>
      <c r="T1301" s="1">
        <v>2210</v>
      </c>
      <c r="U1301" s="1">
        <v>2210</v>
      </c>
      <c r="V1301" s="1">
        <v>2210</v>
      </c>
      <c r="W1301" s="1">
        <v>2210</v>
      </c>
      <c r="X1301" s="1">
        <v>2210</v>
      </c>
      <c r="Y1301" s="1">
        <v>2210</v>
      </c>
      <c r="Z1301" s="1">
        <v>2210</v>
      </c>
    </row>
    <row r="1302" spans="1:26" x14ac:dyDescent="0.3">
      <c r="A1302" t="s">
        <v>62</v>
      </c>
      <c r="B1302" s="1">
        <v>36019</v>
      </c>
      <c r="C1302" s="1" t="str">
        <f>VLOOKUP($B1302,'NIS NAAM GEMEENTE'!$A$2:$B$319, 2, FALSE)</f>
        <v>Staden</v>
      </c>
      <c r="D1302" s="1">
        <v>474.67</v>
      </c>
      <c r="E1302" s="1">
        <v>492.59</v>
      </c>
      <c r="F1302" s="1">
        <v>511.32</v>
      </c>
      <c r="G1302" s="1">
        <v>483.07</v>
      </c>
      <c r="H1302" s="1">
        <v>467.26</v>
      </c>
      <c r="I1302" s="1">
        <v>452.42</v>
      </c>
      <c r="J1302" s="1">
        <v>468.75</v>
      </c>
      <c r="K1302" s="1">
        <v>450.45</v>
      </c>
      <c r="L1302" s="1">
        <v>470.21</v>
      </c>
      <c r="M1302" s="1">
        <v>478.37</v>
      </c>
      <c r="N1302" s="1">
        <v>494.21</v>
      </c>
      <c r="O1302" s="1">
        <v>488.73135135135135</v>
      </c>
      <c r="P1302" s="1">
        <v>502.15189189189186</v>
      </c>
      <c r="Q1302" s="1">
        <v>502.15189189189186</v>
      </c>
      <c r="R1302" s="1">
        <v>487.61297297297295</v>
      </c>
      <c r="S1302" s="1">
        <v>479.7843243243243</v>
      </c>
      <c r="T1302" s="1">
        <v>451.82486486486488</v>
      </c>
      <c r="U1302" s="1">
        <v>456.2983783783784</v>
      </c>
      <c r="V1302" s="1">
        <v>455.18</v>
      </c>
      <c r="W1302" s="1">
        <v>458.53513513513514</v>
      </c>
      <c r="X1302" s="1">
        <v>460.77189189189187</v>
      </c>
      <c r="Y1302" s="1">
        <v>463.00864864864866</v>
      </c>
      <c r="Z1302" s="1">
        <v>468.60054054054052</v>
      </c>
    </row>
    <row r="1303" spans="1:26" x14ac:dyDescent="0.3">
      <c r="A1303" t="s">
        <v>63</v>
      </c>
      <c r="B1303" s="1">
        <v>36019</v>
      </c>
      <c r="C1303" s="1" t="str">
        <f>VLOOKUP($B1303,'NIS NAAM GEMEENTE'!$A$2:$B$319, 2, FALSE)</f>
        <v>Staden</v>
      </c>
      <c r="D1303" s="1">
        <v>657</v>
      </c>
      <c r="E1303" s="1">
        <v>654</v>
      </c>
      <c r="F1303" s="1">
        <v>636</v>
      </c>
      <c r="G1303" s="1">
        <v>630</v>
      </c>
      <c r="H1303" s="1">
        <v>627</v>
      </c>
      <c r="I1303" s="1">
        <v>650</v>
      </c>
      <c r="J1303" s="1">
        <v>662</v>
      </c>
      <c r="K1303" s="1">
        <v>698</v>
      </c>
      <c r="L1303" s="1">
        <v>701</v>
      </c>
      <c r="M1303" s="1">
        <v>699</v>
      </c>
      <c r="N1303" s="1">
        <v>724</v>
      </c>
      <c r="O1303" s="1">
        <v>741</v>
      </c>
      <c r="P1303" s="1">
        <v>760</v>
      </c>
      <c r="Q1303" s="1">
        <v>771</v>
      </c>
      <c r="R1303" s="1">
        <v>790</v>
      </c>
      <c r="S1303" s="1">
        <v>813</v>
      </c>
      <c r="T1303" s="1">
        <v>833</v>
      </c>
      <c r="U1303" s="1">
        <v>824</v>
      </c>
      <c r="V1303" s="1">
        <v>821</v>
      </c>
      <c r="W1303" s="1">
        <v>810</v>
      </c>
      <c r="X1303" s="1">
        <v>794</v>
      </c>
      <c r="Y1303" s="1">
        <v>792</v>
      </c>
      <c r="Z1303">
        <v>768</v>
      </c>
    </row>
    <row r="1304" spans="1:26" x14ac:dyDescent="0.3">
      <c r="A1304" t="s">
        <v>64</v>
      </c>
      <c r="B1304" s="1">
        <v>36019</v>
      </c>
      <c r="C1304" s="1" t="str">
        <f>VLOOKUP($B1304,'NIS NAAM GEMEENTE'!$A$2:$B$319, 2, FALSE)</f>
        <v>Staden</v>
      </c>
      <c r="D1304" s="1">
        <v>1131.67</v>
      </c>
      <c r="E1304" s="1">
        <v>1146.5899999999999</v>
      </c>
      <c r="F1304" s="1">
        <v>1147.32</v>
      </c>
      <c r="G1304" s="1">
        <v>1113.07</v>
      </c>
      <c r="H1304" s="1">
        <v>1094.26</v>
      </c>
      <c r="I1304" s="1">
        <v>1102.42</v>
      </c>
      <c r="J1304" s="1">
        <v>1130.75</v>
      </c>
      <c r="K1304" s="1">
        <v>1148.45</v>
      </c>
      <c r="L1304" s="1">
        <v>1171.21</v>
      </c>
      <c r="M1304" s="1">
        <v>1177.3699999999999</v>
      </c>
      <c r="N1304" s="1">
        <v>1218.21</v>
      </c>
      <c r="O1304" s="1">
        <v>1229.7313513513513</v>
      </c>
      <c r="P1304" s="1">
        <v>1262.1518918918919</v>
      </c>
      <c r="Q1304" s="1">
        <v>1273.1518918918919</v>
      </c>
      <c r="R1304" s="1">
        <v>1277.612972972973</v>
      </c>
      <c r="S1304" s="1">
        <v>1292.7843243243242</v>
      </c>
      <c r="T1304" s="1">
        <v>1284.8248648648648</v>
      </c>
      <c r="U1304" s="1">
        <v>1280.2983783783784</v>
      </c>
      <c r="V1304" s="1">
        <v>1276.18</v>
      </c>
      <c r="W1304" s="1">
        <v>1268.5351351351351</v>
      </c>
      <c r="X1304" s="1">
        <v>1254.7718918918918</v>
      </c>
      <c r="Y1304" s="1">
        <v>1255.0086486486487</v>
      </c>
      <c r="Z1304" s="1">
        <v>1236.6005405405406</v>
      </c>
    </row>
    <row r="1305" spans="1:26" x14ac:dyDescent="0.3">
      <c r="A1305" t="s">
        <v>65</v>
      </c>
      <c r="B1305">
        <v>36019</v>
      </c>
      <c r="C1305" s="1" t="str">
        <f>VLOOKUP($B1305,'NIS NAAM GEMEENTE'!$A$2:$B$319, 2, FALSE)</f>
        <v>Staden</v>
      </c>
      <c r="D1305" s="1">
        <v>1461</v>
      </c>
      <c r="E1305" s="1">
        <v>1461</v>
      </c>
      <c r="F1305" s="1">
        <v>1461</v>
      </c>
      <c r="G1305" s="1">
        <v>1461</v>
      </c>
      <c r="H1305" s="1">
        <v>1461</v>
      </c>
      <c r="I1305" s="1">
        <v>1461</v>
      </c>
      <c r="J1305" s="1">
        <v>1461</v>
      </c>
      <c r="K1305" s="1">
        <v>1461</v>
      </c>
      <c r="L1305" s="1">
        <v>1461</v>
      </c>
      <c r="M1305" s="1">
        <v>1461</v>
      </c>
      <c r="N1305" s="1">
        <v>1461</v>
      </c>
      <c r="O1305" s="1">
        <v>1461</v>
      </c>
      <c r="P1305" s="1">
        <v>1461</v>
      </c>
      <c r="Q1305" s="1">
        <v>1461</v>
      </c>
      <c r="R1305" s="1">
        <v>1461</v>
      </c>
      <c r="S1305" s="1">
        <v>1461</v>
      </c>
      <c r="T1305" s="1">
        <v>1461</v>
      </c>
      <c r="U1305" s="1">
        <v>1461</v>
      </c>
      <c r="V1305" s="1">
        <v>1461</v>
      </c>
      <c r="W1305" s="1">
        <v>1461</v>
      </c>
      <c r="X1305" s="1">
        <v>1461</v>
      </c>
      <c r="Y1305" s="1">
        <v>1461</v>
      </c>
      <c r="Z1305" s="1">
        <v>1461</v>
      </c>
    </row>
    <row r="1306" spans="1:26" x14ac:dyDescent="0.3">
      <c r="A1306" t="s">
        <v>66</v>
      </c>
      <c r="B1306">
        <v>36019</v>
      </c>
      <c r="C1306" s="1" t="str">
        <f>VLOOKUP($B1306,'NIS NAAM GEMEENTE'!$A$2:$B$319, 2, FALSE)</f>
        <v>Staden</v>
      </c>
      <c r="D1306" s="1">
        <v>1241.8499999999999</v>
      </c>
      <c r="E1306" s="1">
        <v>1241.8499999999999</v>
      </c>
      <c r="F1306" s="1">
        <v>1241.8499999999999</v>
      </c>
      <c r="G1306" s="1">
        <v>1241.8499999999999</v>
      </c>
      <c r="H1306" s="1">
        <v>1241.8499999999999</v>
      </c>
      <c r="I1306" s="1">
        <v>1241.8499999999999</v>
      </c>
      <c r="J1306" s="1">
        <v>1241.8499999999999</v>
      </c>
      <c r="K1306" s="1">
        <v>1241.8499999999999</v>
      </c>
      <c r="L1306" s="1">
        <v>1241.8499999999999</v>
      </c>
      <c r="M1306" s="1">
        <v>1241.8499999999999</v>
      </c>
      <c r="N1306" s="1">
        <v>1241.8499999999999</v>
      </c>
      <c r="O1306" s="1">
        <v>1241.8499999999999</v>
      </c>
      <c r="P1306" s="1">
        <v>1241.8499999999999</v>
      </c>
      <c r="Q1306" s="1">
        <v>1241.8499999999999</v>
      </c>
      <c r="R1306" s="1">
        <v>1241.8499999999999</v>
      </c>
      <c r="S1306" s="1">
        <v>1241.8499999999999</v>
      </c>
      <c r="T1306" s="1">
        <v>1241.8499999999999</v>
      </c>
      <c r="U1306" s="1">
        <v>1241.8499999999999</v>
      </c>
      <c r="V1306" s="1">
        <v>1241.8499999999999</v>
      </c>
      <c r="W1306" s="1">
        <v>1241.8499999999999</v>
      </c>
      <c r="X1306" s="1">
        <v>1241.8499999999999</v>
      </c>
      <c r="Y1306" s="1">
        <v>1241.8499999999999</v>
      </c>
      <c r="Z1306" s="1">
        <v>1241.8499999999999</v>
      </c>
    </row>
    <row r="1307" spans="1:26" x14ac:dyDescent="0.3">
      <c r="A1307" t="s">
        <v>62</v>
      </c>
      <c r="B1307" s="1">
        <v>23081</v>
      </c>
      <c r="C1307" s="1" t="str">
        <f>VLOOKUP($B1307,'NIS NAAM GEMEENTE'!$A$2:$B$319, 2, FALSE)</f>
        <v>Steenokkerzeel</v>
      </c>
      <c r="D1307" s="1">
        <v>461.26</v>
      </c>
      <c r="E1307" s="1">
        <v>491.86</v>
      </c>
      <c r="F1307" s="1">
        <v>530.64</v>
      </c>
      <c r="G1307" s="1">
        <v>540.55999999999995</v>
      </c>
      <c r="H1307" s="1">
        <v>519.79999999999995</v>
      </c>
      <c r="I1307" s="1">
        <v>510.56</v>
      </c>
      <c r="J1307" s="1">
        <v>524.48</v>
      </c>
      <c r="K1307" s="1">
        <v>526.13</v>
      </c>
      <c r="L1307" s="1">
        <v>518.99</v>
      </c>
      <c r="M1307" s="1">
        <v>522.48</v>
      </c>
      <c r="N1307" s="1">
        <v>517.91</v>
      </c>
      <c r="O1307" s="1">
        <v>499.09955958549222</v>
      </c>
      <c r="P1307" s="1">
        <v>497.9879792746114</v>
      </c>
      <c r="Q1307" s="1">
        <v>481.31427461139896</v>
      </c>
      <c r="R1307" s="1">
        <v>460.19424870466321</v>
      </c>
      <c r="S1307" s="1">
        <v>457.97108808290159</v>
      </c>
      <c r="T1307" s="1">
        <v>434.62790155440416</v>
      </c>
      <c r="U1307" s="1">
        <v>424.62367875647669</v>
      </c>
      <c r="V1307" s="1">
        <v>429.07</v>
      </c>
      <c r="W1307" s="1">
        <v>433.51632124352329</v>
      </c>
      <c r="X1307" s="1">
        <v>444.63212435233163</v>
      </c>
      <c r="Y1307" s="1">
        <v>454.6363471502591</v>
      </c>
      <c r="Z1307" s="1">
        <v>456.85950777202072</v>
      </c>
    </row>
    <row r="1308" spans="1:26" x14ac:dyDescent="0.3">
      <c r="A1308" t="s">
        <v>63</v>
      </c>
      <c r="B1308" s="1">
        <v>23081</v>
      </c>
      <c r="C1308" s="1" t="str">
        <f>VLOOKUP($B1308,'NIS NAAM GEMEENTE'!$A$2:$B$319, 2, FALSE)</f>
        <v>Steenokkerzeel</v>
      </c>
      <c r="D1308" s="1">
        <v>647</v>
      </c>
      <c r="E1308" s="1">
        <v>673</v>
      </c>
      <c r="F1308" s="1">
        <v>680</v>
      </c>
      <c r="G1308" s="1">
        <v>723</v>
      </c>
      <c r="H1308" s="1">
        <v>723</v>
      </c>
      <c r="I1308" s="1">
        <v>748</v>
      </c>
      <c r="J1308" s="1">
        <v>789</v>
      </c>
      <c r="K1308" s="1">
        <v>784</v>
      </c>
      <c r="L1308" s="1">
        <v>807</v>
      </c>
      <c r="M1308" s="1">
        <v>817</v>
      </c>
      <c r="N1308" s="1">
        <v>821</v>
      </c>
      <c r="O1308" s="1">
        <v>807</v>
      </c>
      <c r="P1308" s="1">
        <v>785</v>
      </c>
      <c r="Q1308" s="1">
        <v>792</v>
      </c>
      <c r="R1308" s="1">
        <v>787</v>
      </c>
      <c r="S1308" s="1">
        <v>763</v>
      </c>
      <c r="T1308" s="1">
        <v>766</v>
      </c>
      <c r="U1308" s="1">
        <v>746</v>
      </c>
      <c r="V1308" s="1">
        <v>731</v>
      </c>
      <c r="W1308" s="1">
        <v>707</v>
      </c>
      <c r="X1308" s="1">
        <v>687</v>
      </c>
      <c r="Y1308" s="1">
        <v>685</v>
      </c>
      <c r="Z1308">
        <v>674</v>
      </c>
    </row>
    <row r="1309" spans="1:26" x14ac:dyDescent="0.3">
      <c r="A1309" t="s">
        <v>64</v>
      </c>
      <c r="B1309" s="1">
        <v>23081</v>
      </c>
      <c r="C1309" s="1" t="str">
        <f>VLOOKUP($B1309,'NIS NAAM GEMEENTE'!$A$2:$B$319, 2, FALSE)</f>
        <v>Steenokkerzeel</v>
      </c>
      <c r="D1309" s="1">
        <v>1108.26</v>
      </c>
      <c r="E1309" s="1">
        <v>1164.8600000000001</v>
      </c>
      <c r="F1309" s="1">
        <v>1210.6399999999999</v>
      </c>
      <c r="G1309" s="1">
        <v>1263.56</v>
      </c>
      <c r="H1309" s="1">
        <v>1242.8</v>
      </c>
      <c r="I1309" s="1">
        <v>1258.56</v>
      </c>
      <c r="J1309" s="1">
        <v>1313.48</v>
      </c>
      <c r="K1309" s="1">
        <v>1310.1300000000001</v>
      </c>
      <c r="L1309" s="1">
        <v>1325.99</v>
      </c>
      <c r="M1309" s="1">
        <v>1339.48</v>
      </c>
      <c r="N1309" s="1">
        <v>1338.9099999999999</v>
      </c>
      <c r="O1309" s="1">
        <v>1306.0995595854922</v>
      </c>
      <c r="P1309" s="1">
        <v>1282.9879792746115</v>
      </c>
      <c r="Q1309" s="1">
        <v>1273.314274611399</v>
      </c>
      <c r="R1309" s="1">
        <v>1247.1942487046631</v>
      </c>
      <c r="S1309" s="1">
        <v>1220.9710880829016</v>
      </c>
      <c r="T1309" s="1">
        <v>1200.6279015544042</v>
      </c>
      <c r="U1309" s="1">
        <v>1170.6236787564767</v>
      </c>
      <c r="V1309" s="1">
        <v>1160.07</v>
      </c>
      <c r="W1309" s="1">
        <v>1140.5163212435232</v>
      </c>
      <c r="X1309" s="1">
        <v>1131.6321243523316</v>
      </c>
      <c r="Y1309" s="1">
        <v>1139.6363471502591</v>
      </c>
      <c r="Z1309" s="1">
        <v>1130.8595077720206</v>
      </c>
    </row>
    <row r="1310" spans="1:26" x14ac:dyDescent="0.3">
      <c r="A1310" t="s">
        <v>65</v>
      </c>
      <c r="B1310">
        <v>23081</v>
      </c>
      <c r="C1310" s="1" t="str">
        <f>VLOOKUP($B1310,'NIS NAAM GEMEENTE'!$A$2:$B$319, 2, FALSE)</f>
        <v>Steenokkerzeel</v>
      </c>
      <c r="D1310" s="1">
        <v>1465</v>
      </c>
      <c r="E1310" s="1">
        <v>1465</v>
      </c>
      <c r="F1310" s="1">
        <v>1465</v>
      </c>
      <c r="G1310" s="1">
        <v>1465</v>
      </c>
      <c r="H1310" s="1">
        <v>1465</v>
      </c>
      <c r="I1310" s="1">
        <v>1465</v>
      </c>
      <c r="J1310" s="1">
        <v>1465</v>
      </c>
      <c r="K1310" s="1">
        <v>1465</v>
      </c>
      <c r="L1310" s="1">
        <v>1465</v>
      </c>
      <c r="M1310" s="1">
        <v>1465</v>
      </c>
      <c r="N1310" s="1">
        <v>1465</v>
      </c>
      <c r="O1310" s="1">
        <v>1465</v>
      </c>
      <c r="P1310" s="1">
        <v>1465</v>
      </c>
      <c r="Q1310" s="1">
        <v>1465</v>
      </c>
      <c r="R1310" s="1">
        <v>1465</v>
      </c>
      <c r="S1310" s="1">
        <v>1465</v>
      </c>
      <c r="T1310" s="1">
        <v>1465</v>
      </c>
      <c r="U1310" s="1">
        <v>1465</v>
      </c>
      <c r="V1310" s="1">
        <v>1465</v>
      </c>
      <c r="W1310" s="1">
        <v>1465</v>
      </c>
      <c r="X1310" s="1">
        <v>1465</v>
      </c>
      <c r="Y1310" s="1">
        <v>1465</v>
      </c>
      <c r="Z1310" s="1">
        <v>1465</v>
      </c>
    </row>
    <row r="1311" spans="1:26" x14ac:dyDescent="0.3">
      <c r="A1311" t="s">
        <v>66</v>
      </c>
      <c r="B1311">
        <v>23081</v>
      </c>
      <c r="C1311" s="1" t="str">
        <f>VLOOKUP($B1311,'NIS NAAM GEMEENTE'!$A$2:$B$319, 2, FALSE)</f>
        <v>Steenokkerzeel</v>
      </c>
      <c r="D1311" s="1">
        <v>1245.25</v>
      </c>
      <c r="E1311" s="1">
        <v>1245.25</v>
      </c>
      <c r="F1311" s="1">
        <v>1245.25</v>
      </c>
      <c r="G1311" s="1">
        <v>1245.25</v>
      </c>
      <c r="H1311" s="1">
        <v>1245.25</v>
      </c>
      <c r="I1311" s="1">
        <v>1245.25</v>
      </c>
      <c r="J1311" s="1">
        <v>1245.25</v>
      </c>
      <c r="K1311" s="1">
        <v>1245.25</v>
      </c>
      <c r="L1311" s="1">
        <v>1245.25</v>
      </c>
      <c r="M1311" s="1">
        <v>1245.25</v>
      </c>
      <c r="N1311" s="1">
        <v>1245.25</v>
      </c>
      <c r="O1311" s="1">
        <v>1245.25</v>
      </c>
      <c r="P1311" s="1">
        <v>1245.25</v>
      </c>
      <c r="Q1311" s="1">
        <v>1245.25</v>
      </c>
      <c r="R1311" s="1">
        <v>1245.25</v>
      </c>
      <c r="S1311" s="1">
        <v>1245.25</v>
      </c>
      <c r="T1311" s="1">
        <v>1245.25</v>
      </c>
      <c r="U1311" s="1">
        <v>1245.25</v>
      </c>
      <c r="V1311" s="1">
        <v>1245.25</v>
      </c>
      <c r="W1311" s="1">
        <v>1245.25</v>
      </c>
      <c r="X1311" s="1">
        <v>1245.25</v>
      </c>
      <c r="Y1311" s="1">
        <v>1245.25</v>
      </c>
      <c r="Z1311" s="1">
        <v>1245.25</v>
      </c>
    </row>
    <row r="1312" spans="1:26" x14ac:dyDescent="0.3">
      <c r="A1312" t="s">
        <v>62</v>
      </c>
      <c r="B1312" s="1">
        <v>46024</v>
      </c>
      <c r="C1312" s="1" t="str">
        <f>VLOOKUP($B1312,'NIS NAAM GEMEENTE'!$A$2:$B$319, 2, FALSE)</f>
        <v>Stekene</v>
      </c>
      <c r="D1312" s="1">
        <v>983.72</v>
      </c>
      <c r="E1312" s="1">
        <v>980.23</v>
      </c>
      <c r="F1312" s="1">
        <v>1025.8</v>
      </c>
      <c r="G1312" s="1">
        <v>1024.6099999999999</v>
      </c>
      <c r="H1312" s="1">
        <v>988.9</v>
      </c>
      <c r="I1312" s="1">
        <v>979.2</v>
      </c>
      <c r="J1312" s="1">
        <v>932.74</v>
      </c>
      <c r="K1312" s="1">
        <v>943.04</v>
      </c>
      <c r="L1312" s="1">
        <v>908.49</v>
      </c>
      <c r="M1312" s="1">
        <v>857.49</v>
      </c>
      <c r="N1312" s="1">
        <v>900.66</v>
      </c>
      <c r="O1312" s="1">
        <v>883.52836228287845</v>
      </c>
      <c r="P1312" s="1">
        <v>918.37490074441689</v>
      </c>
      <c r="Q1312" s="1">
        <v>949.84919354838712</v>
      </c>
      <c r="R1312" s="1">
        <v>943.10470223325058</v>
      </c>
      <c r="S1312" s="1">
        <v>955.46960297766748</v>
      </c>
      <c r="T1312" s="1">
        <v>927.36755583126546</v>
      </c>
      <c r="U1312" s="1">
        <v>910.50632754342428</v>
      </c>
      <c r="V1312" s="1">
        <v>906.01</v>
      </c>
      <c r="W1312" s="1">
        <v>902.63775434243178</v>
      </c>
      <c r="X1312" s="1">
        <v>906.01</v>
      </c>
      <c r="Y1312" s="1">
        <v>916.12673697270475</v>
      </c>
      <c r="Z1312" s="1">
        <v>917.25081885856082</v>
      </c>
    </row>
    <row r="1313" spans="1:26" x14ac:dyDescent="0.3">
      <c r="A1313" t="s">
        <v>63</v>
      </c>
      <c r="B1313" s="1">
        <v>46024</v>
      </c>
      <c r="C1313" s="1" t="str">
        <f>VLOOKUP($B1313,'NIS NAAM GEMEENTE'!$A$2:$B$319, 2, FALSE)</f>
        <v>Stekene</v>
      </c>
      <c r="D1313" s="1">
        <v>1305</v>
      </c>
      <c r="E1313" s="1">
        <v>1309</v>
      </c>
      <c r="F1313" s="1">
        <v>1290</v>
      </c>
      <c r="G1313" s="1">
        <v>1333</v>
      </c>
      <c r="H1313" s="1">
        <v>1335</v>
      </c>
      <c r="I1313" s="1">
        <v>1353</v>
      </c>
      <c r="J1313" s="1">
        <v>1358</v>
      </c>
      <c r="K1313" s="1">
        <v>1407</v>
      </c>
      <c r="L1313" s="1">
        <v>1422</v>
      </c>
      <c r="M1313" s="1">
        <v>1410</v>
      </c>
      <c r="N1313" s="1">
        <v>1365</v>
      </c>
      <c r="O1313" s="1">
        <v>1375</v>
      </c>
      <c r="P1313" s="1">
        <v>1326</v>
      </c>
      <c r="Q1313" s="1">
        <v>1290</v>
      </c>
      <c r="R1313" s="1">
        <v>1301</v>
      </c>
      <c r="S1313" s="1">
        <v>1288</v>
      </c>
      <c r="T1313" s="1">
        <v>1317</v>
      </c>
      <c r="U1313" s="1">
        <v>1309</v>
      </c>
      <c r="V1313" s="1">
        <v>1329</v>
      </c>
      <c r="W1313" s="1">
        <v>1337</v>
      </c>
      <c r="X1313" s="1">
        <v>1324</v>
      </c>
      <c r="Y1313" s="1">
        <v>1327</v>
      </c>
      <c r="Z1313">
        <v>1312</v>
      </c>
    </row>
    <row r="1314" spans="1:26" x14ac:dyDescent="0.3">
      <c r="A1314" t="s">
        <v>64</v>
      </c>
      <c r="B1314" s="1">
        <v>46024</v>
      </c>
      <c r="C1314" s="1" t="str">
        <f>VLOOKUP($B1314,'NIS NAAM GEMEENTE'!$A$2:$B$319, 2, FALSE)</f>
        <v>Stekene</v>
      </c>
      <c r="D1314" s="1">
        <v>2288.7200000000003</v>
      </c>
      <c r="E1314" s="1">
        <v>2289.23</v>
      </c>
      <c r="F1314" s="1">
        <v>2315.8000000000002</v>
      </c>
      <c r="G1314" s="1">
        <v>2357.6099999999997</v>
      </c>
      <c r="H1314" s="1">
        <v>2323.9</v>
      </c>
      <c r="I1314" s="1">
        <v>2332.1999999999998</v>
      </c>
      <c r="J1314" s="1">
        <v>2290.7399999999998</v>
      </c>
      <c r="K1314" s="1">
        <v>2350.04</v>
      </c>
      <c r="L1314" s="1">
        <v>2330.4899999999998</v>
      </c>
      <c r="M1314" s="1">
        <v>2267.4899999999998</v>
      </c>
      <c r="N1314" s="1">
        <v>2265.66</v>
      </c>
      <c r="O1314" s="1">
        <v>2258.5283622828783</v>
      </c>
      <c r="P1314" s="1">
        <v>2244.3749007444167</v>
      </c>
      <c r="Q1314" s="1">
        <v>2239.8491935483871</v>
      </c>
      <c r="R1314" s="1">
        <v>2244.1047022332505</v>
      </c>
      <c r="S1314" s="1">
        <v>2243.4696029776674</v>
      </c>
      <c r="T1314" s="1">
        <v>2244.3675558312652</v>
      </c>
      <c r="U1314" s="1">
        <v>2219.506327543424</v>
      </c>
      <c r="V1314" s="1">
        <v>2235.0100000000002</v>
      </c>
      <c r="W1314" s="1">
        <v>2239.6377543424319</v>
      </c>
      <c r="X1314" s="1">
        <v>2230.0100000000002</v>
      </c>
      <c r="Y1314" s="1">
        <v>2243.1267369727047</v>
      </c>
      <c r="Z1314" s="1">
        <v>2229.2508188585607</v>
      </c>
    </row>
    <row r="1315" spans="1:26" x14ac:dyDescent="0.3">
      <c r="A1315" t="s">
        <v>65</v>
      </c>
      <c r="B1315">
        <v>46024</v>
      </c>
      <c r="C1315" s="1" t="str">
        <f>VLOOKUP($B1315,'NIS NAAM GEMEENTE'!$A$2:$B$319, 2, FALSE)</f>
        <v>Stekene</v>
      </c>
      <c r="D1315" s="1">
        <v>2810.588235294118</v>
      </c>
      <c r="E1315" s="1">
        <v>2810.588235294118</v>
      </c>
      <c r="F1315" s="1">
        <v>2810.588235294118</v>
      </c>
      <c r="G1315" s="1">
        <v>2810.588235294118</v>
      </c>
      <c r="H1315" s="1">
        <v>2810.588235294118</v>
      </c>
      <c r="I1315" s="1">
        <v>2810.588235294118</v>
      </c>
      <c r="J1315" s="1">
        <v>2810.588235294118</v>
      </c>
      <c r="K1315" s="1">
        <v>2810.588235294118</v>
      </c>
      <c r="L1315" s="1">
        <v>2810.588235294118</v>
      </c>
      <c r="M1315" s="1">
        <v>2810.588235294118</v>
      </c>
      <c r="N1315" s="1">
        <v>2810.588235294118</v>
      </c>
      <c r="O1315" s="1">
        <v>2810.588235294118</v>
      </c>
      <c r="P1315" s="1">
        <v>2810.588235294118</v>
      </c>
      <c r="Q1315" s="1">
        <v>2810.588235294118</v>
      </c>
      <c r="R1315" s="1">
        <v>2810.588235294118</v>
      </c>
      <c r="S1315" s="1">
        <v>2810.588235294118</v>
      </c>
      <c r="T1315" s="1">
        <v>2810.588235294118</v>
      </c>
      <c r="U1315" s="1">
        <v>2810.588235294118</v>
      </c>
      <c r="V1315" s="1">
        <v>2810.588235294118</v>
      </c>
      <c r="W1315" s="1">
        <v>2810.588235294118</v>
      </c>
      <c r="X1315" s="1">
        <v>2810.588235294118</v>
      </c>
      <c r="Y1315" s="1">
        <v>2810.5882352941198</v>
      </c>
      <c r="Z1315" s="1">
        <v>2810.5882352941198</v>
      </c>
    </row>
    <row r="1316" spans="1:26" x14ac:dyDescent="0.3">
      <c r="A1316" t="s">
        <v>66</v>
      </c>
      <c r="B1316">
        <v>46024</v>
      </c>
      <c r="C1316" s="1" t="str">
        <f>VLOOKUP($B1316,'NIS NAAM GEMEENTE'!$A$2:$B$319, 2, FALSE)</f>
        <v>Stekene</v>
      </c>
      <c r="D1316" s="1">
        <v>2389</v>
      </c>
      <c r="E1316" s="1">
        <v>2389</v>
      </c>
      <c r="F1316" s="1">
        <v>2389</v>
      </c>
      <c r="G1316" s="1">
        <v>2389</v>
      </c>
      <c r="H1316" s="1">
        <v>2389</v>
      </c>
      <c r="I1316" s="1">
        <v>2389</v>
      </c>
      <c r="J1316" s="1">
        <v>2389</v>
      </c>
      <c r="K1316" s="1">
        <v>2389</v>
      </c>
      <c r="L1316" s="1">
        <v>2389</v>
      </c>
      <c r="M1316" s="1">
        <v>2389</v>
      </c>
      <c r="N1316" s="1">
        <v>2389</v>
      </c>
      <c r="O1316" s="1">
        <v>2389</v>
      </c>
      <c r="P1316" s="1">
        <v>2389</v>
      </c>
      <c r="Q1316" s="1">
        <v>2389</v>
      </c>
      <c r="R1316" s="1">
        <v>2389</v>
      </c>
      <c r="S1316" s="1">
        <v>2389</v>
      </c>
      <c r="T1316" s="1">
        <v>2389</v>
      </c>
      <c r="U1316" s="1">
        <v>2389</v>
      </c>
      <c r="V1316" s="1">
        <v>2389</v>
      </c>
      <c r="W1316" s="1">
        <v>2389</v>
      </c>
      <c r="X1316" s="1">
        <v>2389</v>
      </c>
      <c r="Y1316" s="1">
        <v>2389</v>
      </c>
      <c r="Z1316" s="1">
        <v>2389</v>
      </c>
    </row>
    <row r="1317" spans="1:26" x14ac:dyDescent="0.3">
      <c r="A1317" t="s">
        <v>62</v>
      </c>
      <c r="B1317" s="1">
        <v>46025</v>
      </c>
      <c r="C1317" s="1" t="str">
        <f>VLOOKUP($B1317,'NIS NAAM GEMEENTE'!$A$2:$B$319, 2, FALSE)</f>
        <v>Temse</v>
      </c>
      <c r="D1317" s="1">
        <v>1396.1399999999999</v>
      </c>
      <c r="E1317" s="1">
        <v>1475.36</v>
      </c>
      <c r="F1317" s="1">
        <v>1473.6</v>
      </c>
      <c r="G1317" s="1">
        <v>1409.02</v>
      </c>
      <c r="H1317" s="1">
        <v>1410</v>
      </c>
      <c r="I1317" s="1">
        <v>1375.62</v>
      </c>
      <c r="J1317" s="1">
        <v>1376.38</v>
      </c>
      <c r="K1317" s="1">
        <v>1331.29</v>
      </c>
      <c r="L1317" s="1">
        <v>1340</v>
      </c>
      <c r="M1317" s="1">
        <v>1361.95</v>
      </c>
      <c r="N1317" s="1">
        <v>1308.9100000000001</v>
      </c>
      <c r="O1317" s="1">
        <v>1314.5603448275863</v>
      </c>
      <c r="P1317" s="1">
        <v>1298.9373865698731</v>
      </c>
      <c r="Q1317" s="1">
        <v>1237.5614791288567</v>
      </c>
      <c r="R1317" s="1">
        <v>1254.3003629764066</v>
      </c>
      <c r="S1317" s="1">
        <v>1239.7933303085299</v>
      </c>
      <c r="T1317" s="1">
        <v>1246.4888838475499</v>
      </c>
      <c r="U1317" s="1">
        <v>1238.6774047186932</v>
      </c>
      <c r="V1317" s="1">
        <v>1229.75</v>
      </c>
      <c r="W1317" s="1">
        <v>1233.0977767695099</v>
      </c>
      <c r="X1317" s="1">
        <v>1237.5614791288567</v>
      </c>
      <c r="Y1317" s="1">
        <v>1238.6774047186932</v>
      </c>
      <c r="Z1317" s="1">
        <v>1233.0977767695099</v>
      </c>
    </row>
    <row r="1318" spans="1:26" x14ac:dyDescent="0.3">
      <c r="A1318" t="s">
        <v>63</v>
      </c>
      <c r="B1318" s="1">
        <v>46025</v>
      </c>
      <c r="C1318" s="1" t="str">
        <f>VLOOKUP($B1318,'NIS NAAM GEMEENTE'!$A$2:$B$319, 2, FALSE)</f>
        <v>Temse</v>
      </c>
      <c r="D1318" s="1">
        <v>1742</v>
      </c>
      <c r="E1318" s="1">
        <v>1723</v>
      </c>
      <c r="F1318" s="1">
        <v>1792</v>
      </c>
      <c r="G1318" s="1">
        <v>1814</v>
      </c>
      <c r="H1318" s="1">
        <v>1864</v>
      </c>
      <c r="I1318" s="1">
        <v>1918</v>
      </c>
      <c r="J1318" s="1">
        <v>1985</v>
      </c>
      <c r="K1318" s="1">
        <v>1993</v>
      </c>
      <c r="L1318" s="1">
        <v>1995</v>
      </c>
      <c r="M1318" s="1">
        <v>1980</v>
      </c>
      <c r="N1318" s="1">
        <v>1998</v>
      </c>
      <c r="O1318" s="1">
        <v>1975</v>
      </c>
      <c r="P1318" s="1">
        <v>1959</v>
      </c>
      <c r="Q1318" s="1">
        <v>1996</v>
      </c>
      <c r="R1318" s="1">
        <v>1955</v>
      </c>
      <c r="S1318" s="1">
        <v>1942</v>
      </c>
      <c r="T1318" s="1">
        <v>1913</v>
      </c>
      <c r="U1318" s="1">
        <v>1904</v>
      </c>
      <c r="V1318" s="1">
        <v>1902</v>
      </c>
      <c r="W1318" s="1">
        <v>1865</v>
      </c>
      <c r="X1318" s="1">
        <v>1856</v>
      </c>
      <c r="Y1318" s="1">
        <v>1840</v>
      </c>
      <c r="Z1318">
        <v>1848</v>
      </c>
    </row>
    <row r="1319" spans="1:26" x14ac:dyDescent="0.3">
      <c r="A1319" t="s">
        <v>64</v>
      </c>
      <c r="B1319" s="1">
        <v>46025</v>
      </c>
      <c r="C1319" s="1" t="str">
        <f>VLOOKUP($B1319,'NIS NAAM GEMEENTE'!$A$2:$B$319, 2, FALSE)</f>
        <v>Temse</v>
      </c>
      <c r="D1319" s="1">
        <v>3138.14</v>
      </c>
      <c r="E1319" s="1">
        <v>3198.3599999999997</v>
      </c>
      <c r="F1319" s="1">
        <v>3265.6</v>
      </c>
      <c r="G1319" s="1">
        <v>3223.02</v>
      </c>
      <c r="H1319" s="1">
        <v>3274</v>
      </c>
      <c r="I1319" s="1">
        <v>3293.62</v>
      </c>
      <c r="J1319" s="1">
        <v>3361.38</v>
      </c>
      <c r="K1319" s="1">
        <v>3324.29</v>
      </c>
      <c r="L1319" s="1">
        <v>3335</v>
      </c>
      <c r="M1319" s="1">
        <v>3341.95</v>
      </c>
      <c r="N1319" s="1">
        <v>3306.91</v>
      </c>
      <c r="O1319" s="1">
        <v>3289.5603448275861</v>
      </c>
      <c r="P1319" s="1">
        <v>3257.9373865698731</v>
      </c>
      <c r="Q1319" s="1">
        <v>3233.5614791288567</v>
      </c>
      <c r="R1319" s="1">
        <v>3209.3003629764066</v>
      </c>
      <c r="S1319" s="1">
        <v>3181.7933303085301</v>
      </c>
      <c r="T1319" s="1">
        <v>3159.4888838475499</v>
      </c>
      <c r="U1319" s="1">
        <v>3142.6774047186932</v>
      </c>
      <c r="V1319" s="1">
        <v>3131.75</v>
      </c>
      <c r="W1319" s="1">
        <v>3098.0977767695099</v>
      </c>
      <c r="X1319" s="1">
        <v>3093.5614791288567</v>
      </c>
      <c r="Y1319" s="1">
        <v>3078.6774047186932</v>
      </c>
      <c r="Z1319" s="1">
        <v>3081.0977767695099</v>
      </c>
    </row>
    <row r="1320" spans="1:26" x14ac:dyDescent="0.3">
      <c r="A1320" t="s">
        <v>65</v>
      </c>
      <c r="B1320">
        <v>46025</v>
      </c>
      <c r="C1320" s="1" t="str">
        <f>VLOOKUP($B1320,'NIS NAAM GEMEENTE'!$A$2:$B$319, 2, FALSE)</f>
        <v>Temse</v>
      </c>
      <c r="D1320" s="1">
        <v>3700</v>
      </c>
      <c r="E1320" s="1">
        <v>3700</v>
      </c>
      <c r="F1320" s="1">
        <v>3700</v>
      </c>
      <c r="G1320" s="1">
        <v>3700</v>
      </c>
      <c r="H1320" s="1">
        <v>3700</v>
      </c>
      <c r="I1320" s="1">
        <v>3700</v>
      </c>
      <c r="J1320" s="1">
        <v>3700</v>
      </c>
      <c r="K1320" s="1">
        <v>3700</v>
      </c>
      <c r="L1320" s="1">
        <v>3700</v>
      </c>
      <c r="M1320" s="1">
        <v>3700</v>
      </c>
      <c r="N1320" s="1">
        <v>3700</v>
      </c>
      <c r="O1320" s="1">
        <v>3700</v>
      </c>
      <c r="P1320" s="1">
        <v>3700</v>
      </c>
      <c r="Q1320" s="1">
        <v>3700</v>
      </c>
      <c r="R1320" s="1">
        <v>3700</v>
      </c>
      <c r="S1320" s="1">
        <v>3700</v>
      </c>
      <c r="T1320" s="1">
        <v>3700</v>
      </c>
      <c r="U1320" s="1">
        <v>3700</v>
      </c>
      <c r="V1320" s="1">
        <v>3700</v>
      </c>
      <c r="W1320" s="1">
        <v>3700</v>
      </c>
      <c r="X1320" s="1">
        <v>3700</v>
      </c>
      <c r="Y1320" s="1">
        <v>3700</v>
      </c>
      <c r="Z1320" s="1">
        <v>3700</v>
      </c>
    </row>
    <row r="1321" spans="1:26" x14ac:dyDescent="0.3">
      <c r="A1321" t="s">
        <v>66</v>
      </c>
      <c r="B1321">
        <v>46025</v>
      </c>
      <c r="C1321" s="1" t="str">
        <f>VLOOKUP($B1321,'NIS NAAM GEMEENTE'!$A$2:$B$319, 2, FALSE)</f>
        <v>Temse</v>
      </c>
      <c r="D1321" s="1">
        <v>3145</v>
      </c>
      <c r="E1321" s="1">
        <v>3145</v>
      </c>
      <c r="F1321" s="1">
        <v>3145</v>
      </c>
      <c r="G1321" s="1">
        <v>3145</v>
      </c>
      <c r="H1321" s="1">
        <v>3145</v>
      </c>
      <c r="I1321" s="1">
        <v>3145</v>
      </c>
      <c r="J1321" s="1">
        <v>3145</v>
      </c>
      <c r="K1321" s="1">
        <v>3145</v>
      </c>
      <c r="L1321" s="1">
        <v>3145</v>
      </c>
      <c r="M1321" s="1">
        <v>3145</v>
      </c>
      <c r="N1321" s="1">
        <v>3145</v>
      </c>
      <c r="O1321" s="1">
        <v>3145</v>
      </c>
      <c r="P1321" s="1">
        <v>3145</v>
      </c>
      <c r="Q1321" s="1">
        <v>3145</v>
      </c>
      <c r="R1321" s="1">
        <v>3145</v>
      </c>
      <c r="S1321" s="1">
        <v>3145</v>
      </c>
      <c r="T1321" s="1">
        <v>3145</v>
      </c>
      <c r="U1321" s="1">
        <v>3145</v>
      </c>
      <c r="V1321" s="1">
        <v>3145</v>
      </c>
      <c r="W1321" s="1">
        <v>3145</v>
      </c>
      <c r="X1321" s="1">
        <v>3145</v>
      </c>
      <c r="Y1321" s="1">
        <v>3145</v>
      </c>
      <c r="Z1321" s="1">
        <v>3145</v>
      </c>
    </row>
    <row r="1322" spans="1:26" x14ac:dyDescent="0.3">
      <c r="A1322" t="s">
        <v>62</v>
      </c>
      <c r="B1322" s="1">
        <v>23086</v>
      </c>
      <c r="C1322" s="1" t="str">
        <f>VLOOKUP($B1322,'NIS NAAM GEMEENTE'!$A$2:$B$319, 2, FALSE)</f>
        <v>Ternat</v>
      </c>
      <c r="D1322" s="1">
        <v>668.78</v>
      </c>
      <c r="E1322" s="1">
        <v>714.65</v>
      </c>
      <c r="F1322" s="1">
        <v>732.65</v>
      </c>
      <c r="G1322" s="1">
        <v>691.62</v>
      </c>
      <c r="H1322" s="1">
        <v>726.33</v>
      </c>
      <c r="I1322" s="1">
        <v>752.84</v>
      </c>
      <c r="J1322" s="1">
        <v>752.7</v>
      </c>
      <c r="K1322" s="1">
        <v>801.87</v>
      </c>
      <c r="L1322" s="1">
        <v>783.19</v>
      </c>
      <c r="M1322" s="1">
        <v>801.76</v>
      </c>
      <c r="N1322" s="1">
        <v>834.41</v>
      </c>
      <c r="O1322" s="1">
        <v>816.03589167767507</v>
      </c>
      <c r="P1322" s="1">
        <v>839.60776750330251</v>
      </c>
      <c r="Q1322" s="1">
        <v>860.93470277410836</v>
      </c>
      <c r="R1322" s="1">
        <v>881.1391677675033</v>
      </c>
      <c r="S1322" s="1">
        <v>874.40434610303828</v>
      </c>
      <c r="T1322" s="1">
        <v>851.95494055482163</v>
      </c>
      <c r="U1322" s="1">
        <v>849.71</v>
      </c>
      <c r="V1322" s="1">
        <v>849.71</v>
      </c>
      <c r="W1322" s="1">
        <v>849.71</v>
      </c>
      <c r="X1322" s="1">
        <v>853.07741083223254</v>
      </c>
      <c r="Y1322" s="1">
        <v>859.81223249669745</v>
      </c>
      <c r="Z1322" s="1">
        <v>864.30211360634075</v>
      </c>
    </row>
    <row r="1323" spans="1:26" x14ac:dyDescent="0.3">
      <c r="A1323" t="s">
        <v>63</v>
      </c>
      <c r="B1323" s="1">
        <v>23086</v>
      </c>
      <c r="C1323" s="1" t="str">
        <f>VLOOKUP($B1323,'NIS NAAM GEMEENTE'!$A$2:$B$319, 2, FALSE)</f>
        <v>Ternat</v>
      </c>
      <c r="D1323" s="1">
        <v>949</v>
      </c>
      <c r="E1323" s="1">
        <v>1005</v>
      </c>
      <c r="F1323" s="1">
        <v>1016</v>
      </c>
      <c r="G1323" s="1">
        <v>1033</v>
      </c>
      <c r="H1323" s="1">
        <v>1081</v>
      </c>
      <c r="I1323" s="1">
        <v>1110</v>
      </c>
      <c r="J1323" s="1">
        <v>1119</v>
      </c>
      <c r="K1323" s="1">
        <v>1099</v>
      </c>
      <c r="L1323" s="1">
        <v>1189</v>
      </c>
      <c r="M1323" s="1">
        <v>1216</v>
      </c>
      <c r="N1323" s="1">
        <v>1228</v>
      </c>
      <c r="O1323" s="1">
        <v>1284</v>
      </c>
      <c r="P1323" s="1">
        <v>1315</v>
      </c>
      <c r="Q1323" s="1">
        <v>1343</v>
      </c>
      <c r="R1323" s="1">
        <v>1322</v>
      </c>
      <c r="S1323" s="1">
        <v>1340</v>
      </c>
      <c r="T1323" s="1">
        <v>1391</v>
      </c>
      <c r="U1323" s="1">
        <v>1375</v>
      </c>
      <c r="V1323" s="1">
        <v>1384</v>
      </c>
      <c r="W1323" s="1">
        <v>1392</v>
      </c>
      <c r="X1323" s="1">
        <v>1408</v>
      </c>
      <c r="Y1323" s="1">
        <v>1402</v>
      </c>
      <c r="Z1323">
        <v>1387</v>
      </c>
    </row>
    <row r="1324" spans="1:26" x14ac:dyDescent="0.3">
      <c r="A1324" t="s">
        <v>64</v>
      </c>
      <c r="B1324" s="1">
        <v>23086</v>
      </c>
      <c r="C1324" s="1" t="str">
        <f>VLOOKUP($B1324,'NIS NAAM GEMEENTE'!$A$2:$B$319, 2, FALSE)</f>
        <v>Ternat</v>
      </c>
      <c r="D1324" s="1">
        <v>1617.78</v>
      </c>
      <c r="E1324" s="1">
        <v>1719.65</v>
      </c>
      <c r="F1324" s="1">
        <v>1748.65</v>
      </c>
      <c r="G1324" s="1">
        <v>1724.62</v>
      </c>
      <c r="H1324" s="1">
        <v>1807.33</v>
      </c>
      <c r="I1324" s="1">
        <v>1862.8400000000001</v>
      </c>
      <c r="J1324" s="1">
        <v>1871.7</v>
      </c>
      <c r="K1324" s="1">
        <v>1900.87</v>
      </c>
      <c r="L1324" s="1">
        <v>1972.19</v>
      </c>
      <c r="M1324" s="1">
        <v>2017.76</v>
      </c>
      <c r="N1324" s="1">
        <v>2062.41</v>
      </c>
      <c r="O1324" s="1">
        <v>2100.035891677675</v>
      </c>
      <c r="P1324" s="1">
        <v>2154.6077675033025</v>
      </c>
      <c r="Q1324" s="1">
        <v>2203.9347027741082</v>
      </c>
      <c r="R1324" s="1">
        <v>2203.1391677675033</v>
      </c>
      <c r="S1324" s="1">
        <v>2214.4043461030383</v>
      </c>
      <c r="T1324" s="1">
        <v>2242.9549405548214</v>
      </c>
      <c r="U1324" s="1">
        <v>2224.71</v>
      </c>
      <c r="V1324" s="1">
        <v>2233.71</v>
      </c>
      <c r="W1324" s="1">
        <v>2241.71</v>
      </c>
      <c r="X1324" s="1">
        <v>2261.0774108322325</v>
      </c>
      <c r="Y1324" s="1">
        <v>2261.8122324966976</v>
      </c>
      <c r="Z1324" s="1">
        <v>2251.3021136063408</v>
      </c>
    </row>
    <row r="1325" spans="1:26" x14ac:dyDescent="0.3">
      <c r="A1325" t="s">
        <v>65</v>
      </c>
      <c r="B1325">
        <v>23086</v>
      </c>
      <c r="C1325" s="1" t="str">
        <f>VLOOKUP($B1325,'NIS NAAM GEMEENTE'!$A$2:$B$319, 2, FALSE)</f>
        <v>Ternat</v>
      </c>
      <c r="D1325" s="1">
        <v>2358</v>
      </c>
      <c r="E1325" s="1">
        <v>2358</v>
      </c>
      <c r="F1325" s="1">
        <v>2358</v>
      </c>
      <c r="G1325" s="1">
        <v>2358</v>
      </c>
      <c r="H1325" s="1">
        <v>2358</v>
      </c>
      <c r="I1325" s="1">
        <v>2358</v>
      </c>
      <c r="J1325" s="1">
        <v>2358</v>
      </c>
      <c r="K1325" s="1">
        <v>2358</v>
      </c>
      <c r="L1325" s="1">
        <v>2358</v>
      </c>
      <c r="M1325" s="1">
        <v>2358</v>
      </c>
      <c r="N1325" s="1">
        <v>2358</v>
      </c>
      <c r="O1325" s="1">
        <v>2358</v>
      </c>
      <c r="P1325" s="1">
        <v>2358</v>
      </c>
      <c r="Q1325" s="1">
        <v>2358</v>
      </c>
      <c r="R1325" s="1">
        <v>2358</v>
      </c>
      <c r="S1325" s="1">
        <v>2358</v>
      </c>
      <c r="T1325" s="1">
        <v>2358</v>
      </c>
      <c r="U1325" s="1">
        <v>2358</v>
      </c>
      <c r="V1325" s="1">
        <v>2358</v>
      </c>
      <c r="W1325" s="1">
        <v>2358</v>
      </c>
      <c r="X1325" s="1">
        <v>2358</v>
      </c>
      <c r="Y1325" s="1">
        <v>2358</v>
      </c>
      <c r="Z1325" s="1">
        <v>2358</v>
      </c>
    </row>
    <row r="1326" spans="1:26" x14ac:dyDescent="0.3">
      <c r="A1326" t="s">
        <v>66</v>
      </c>
      <c r="B1326">
        <v>23086</v>
      </c>
      <c r="C1326" s="1" t="str">
        <f>VLOOKUP($B1326,'NIS NAAM GEMEENTE'!$A$2:$B$319, 2, FALSE)</f>
        <v>Ternat</v>
      </c>
      <c r="D1326" s="1">
        <v>2004.2999999999997</v>
      </c>
      <c r="E1326" s="1">
        <v>2004.2999999999997</v>
      </c>
      <c r="F1326" s="1">
        <v>2004.2999999999997</v>
      </c>
      <c r="G1326" s="1">
        <v>2004.2999999999997</v>
      </c>
      <c r="H1326" s="1">
        <v>2004.2999999999997</v>
      </c>
      <c r="I1326" s="1">
        <v>2004.2999999999997</v>
      </c>
      <c r="J1326" s="1">
        <v>2004.2999999999997</v>
      </c>
      <c r="K1326" s="1">
        <v>2004.2999999999997</v>
      </c>
      <c r="L1326" s="1">
        <v>2004.2999999999997</v>
      </c>
      <c r="M1326" s="1">
        <v>2004.2999999999997</v>
      </c>
      <c r="N1326" s="1">
        <v>2004.2999999999997</v>
      </c>
      <c r="O1326" s="1">
        <v>2004.2999999999997</v>
      </c>
      <c r="P1326" s="1">
        <v>2004.2999999999997</v>
      </c>
      <c r="Q1326" s="1">
        <v>2004.2999999999997</v>
      </c>
      <c r="R1326" s="1">
        <v>2004.2999999999997</v>
      </c>
      <c r="S1326" s="1">
        <v>2004.2999999999997</v>
      </c>
      <c r="T1326" s="1">
        <v>2004.2999999999997</v>
      </c>
      <c r="U1326" s="1">
        <v>2004.2999999999997</v>
      </c>
      <c r="V1326" s="1">
        <v>2004.2999999999997</v>
      </c>
      <c r="W1326" s="1">
        <v>2004.2999999999997</v>
      </c>
      <c r="X1326" s="1">
        <v>2004.2999999999997</v>
      </c>
      <c r="Y1326" s="1">
        <v>2004.2999999999997</v>
      </c>
      <c r="Z1326" s="1">
        <v>2004.2999999999997</v>
      </c>
    </row>
    <row r="1327" spans="1:26" x14ac:dyDescent="0.3">
      <c r="A1327" t="s">
        <v>62</v>
      </c>
      <c r="B1327" s="1">
        <v>24104</v>
      </c>
      <c r="C1327" s="1" t="str">
        <f>VLOOKUP($B1327,'NIS NAAM GEMEENTE'!$A$2:$B$319, 2, FALSE)</f>
        <v>Tervuren</v>
      </c>
      <c r="D1327" s="1">
        <v>717.27</v>
      </c>
      <c r="E1327" s="1">
        <v>726.54</v>
      </c>
      <c r="F1327" s="1">
        <v>742.73</v>
      </c>
      <c r="G1327" s="1">
        <v>737.52</v>
      </c>
      <c r="H1327" s="1">
        <v>759.76</v>
      </c>
      <c r="I1327" s="1">
        <v>801.41</v>
      </c>
      <c r="J1327" s="1">
        <v>799.68</v>
      </c>
      <c r="K1327" s="1">
        <v>795.17</v>
      </c>
      <c r="L1327" s="1">
        <v>761.49</v>
      </c>
      <c r="M1327" s="1">
        <v>823.41</v>
      </c>
      <c r="N1327" s="1">
        <v>850.14</v>
      </c>
      <c r="O1327" s="1">
        <v>863.98</v>
      </c>
      <c r="P1327" s="1">
        <v>858.38427461139895</v>
      </c>
      <c r="Q1327" s="1">
        <v>844.95453367875643</v>
      </c>
      <c r="R1327" s="1">
        <v>844.95453367875643</v>
      </c>
      <c r="S1327" s="1">
        <v>833.76308290155441</v>
      </c>
      <c r="T1327" s="1">
        <v>837.12051813471498</v>
      </c>
      <c r="U1327" s="1">
        <v>844.95453367875643</v>
      </c>
      <c r="V1327" s="1">
        <v>863.98</v>
      </c>
      <c r="W1327" s="1">
        <v>866.2182901554404</v>
      </c>
      <c r="X1327" s="1">
        <v>870.69487046632128</v>
      </c>
      <c r="Y1327" s="1">
        <v>877.40974093264253</v>
      </c>
      <c r="Z1327" s="1">
        <v>879.64803108808292</v>
      </c>
    </row>
    <row r="1328" spans="1:26" x14ac:dyDescent="0.3">
      <c r="A1328" t="s">
        <v>63</v>
      </c>
      <c r="B1328" s="1">
        <v>24104</v>
      </c>
      <c r="C1328" s="1" t="str">
        <f>VLOOKUP($B1328,'NIS NAAM GEMEENTE'!$A$2:$B$319, 2, FALSE)</f>
        <v>Tervuren</v>
      </c>
      <c r="D1328" s="1">
        <v>974</v>
      </c>
      <c r="E1328" s="1">
        <v>998</v>
      </c>
      <c r="F1328" s="1">
        <v>971</v>
      </c>
      <c r="G1328" s="1">
        <v>966</v>
      </c>
      <c r="H1328" s="1">
        <v>957</v>
      </c>
      <c r="I1328" s="1">
        <v>1004</v>
      </c>
      <c r="J1328" s="1">
        <v>1044</v>
      </c>
      <c r="K1328" s="1">
        <v>1072</v>
      </c>
      <c r="L1328" s="1">
        <v>1102</v>
      </c>
      <c r="M1328" s="1">
        <v>1102</v>
      </c>
      <c r="N1328" s="1">
        <v>1121</v>
      </c>
      <c r="O1328" s="1">
        <v>1156</v>
      </c>
      <c r="P1328" s="1">
        <v>1188</v>
      </c>
      <c r="Q1328" s="1">
        <v>1194</v>
      </c>
      <c r="R1328" s="1">
        <v>1188</v>
      </c>
      <c r="S1328" s="1">
        <v>1221</v>
      </c>
      <c r="T1328" s="1">
        <v>1231</v>
      </c>
      <c r="U1328" s="1">
        <v>1229</v>
      </c>
      <c r="V1328" s="1">
        <v>1218</v>
      </c>
      <c r="W1328" s="1">
        <v>1217</v>
      </c>
      <c r="X1328" s="1">
        <v>1218</v>
      </c>
      <c r="Y1328" s="1">
        <v>1216</v>
      </c>
      <c r="Z1328">
        <v>1228</v>
      </c>
    </row>
    <row r="1329" spans="1:26" x14ac:dyDescent="0.3">
      <c r="A1329" t="s">
        <v>64</v>
      </c>
      <c r="B1329" s="1">
        <v>24104</v>
      </c>
      <c r="C1329" s="1" t="str">
        <f>VLOOKUP($B1329,'NIS NAAM GEMEENTE'!$A$2:$B$319, 2, FALSE)</f>
        <v>Tervuren</v>
      </c>
      <c r="D1329" s="1">
        <v>1691.27</v>
      </c>
      <c r="E1329" s="1">
        <v>1724.54</v>
      </c>
      <c r="F1329" s="1">
        <v>1713.73</v>
      </c>
      <c r="G1329" s="1">
        <v>1703.52</v>
      </c>
      <c r="H1329" s="1">
        <v>1716.76</v>
      </c>
      <c r="I1329" s="1">
        <v>1805.4099999999999</v>
      </c>
      <c r="J1329" s="1">
        <v>1843.6799999999998</v>
      </c>
      <c r="K1329" s="1">
        <v>1867.17</v>
      </c>
      <c r="L1329" s="1">
        <v>1863.49</v>
      </c>
      <c r="M1329" s="1">
        <v>1925.4099999999999</v>
      </c>
      <c r="N1329" s="1">
        <v>1971.1399999999999</v>
      </c>
      <c r="O1329" s="1">
        <v>2019.98</v>
      </c>
      <c r="P1329" s="1">
        <v>2046.384274611399</v>
      </c>
      <c r="Q1329" s="1">
        <v>2038.9545336787564</v>
      </c>
      <c r="R1329" s="1">
        <v>2032.9545336787564</v>
      </c>
      <c r="S1329" s="1">
        <v>2054.7630829015543</v>
      </c>
      <c r="T1329" s="1">
        <v>2068.120518134715</v>
      </c>
      <c r="U1329" s="1">
        <v>2073.9545336787564</v>
      </c>
      <c r="V1329" s="1">
        <v>2081.98</v>
      </c>
      <c r="W1329" s="1">
        <v>2083.2182901554406</v>
      </c>
      <c r="X1329" s="1">
        <v>2088.6948704663214</v>
      </c>
      <c r="Y1329" s="1">
        <v>2093.4097409326423</v>
      </c>
      <c r="Z1329" s="1">
        <v>2107.6480310880829</v>
      </c>
    </row>
    <row r="1330" spans="1:26" x14ac:dyDescent="0.3">
      <c r="A1330" t="s">
        <v>65</v>
      </c>
      <c r="B1330">
        <v>24104</v>
      </c>
      <c r="C1330" s="1" t="str">
        <f>VLOOKUP($B1330,'NIS NAAM GEMEENTE'!$A$2:$B$319, 2, FALSE)</f>
        <v>Tervuren</v>
      </c>
      <c r="D1330" s="1">
        <v>2249</v>
      </c>
      <c r="E1330" s="1">
        <v>2249</v>
      </c>
      <c r="F1330" s="1">
        <v>2249</v>
      </c>
      <c r="G1330" s="1">
        <v>2249</v>
      </c>
      <c r="H1330" s="1">
        <v>2249</v>
      </c>
      <c r="I1330" s="1">
        <v>2249</v>
      </c>
      <c r="J1330" s="1">
        <v>2249</v>
      </c>
      <c r="K1330" s="1">
        <v>2249</v>
      </c>
      <c r="L1330" s="1">
        <v>2249</v>
      </c>
      <c r="M1330" s="1">
        <v>2249</v>
      </c>
      <c r="N1330" s="1">
        <v>2249</v>
      </c>
      <c r="O1330" s="1">
        <v>2249</v>
      </c>
      <c r="P1330" s="1">
        <v>2249</v>
      </c>
      <c r="Q1330" s="1">
        <v>2249</v>
      </c>
      <c r="R1330" s="1">
        <v>2249</v>
      </c>
      <c r="S1330" s="1">
        <v>2249</v>
      </c>
      <c r="T1330" s="1">
        <v>2249</v>
      </c>
      <c r="U1330" s="1">
        <v>2249</v>
      </c>
      <c r="V1330" s="1">
        <v>2249</v>
      </c>
      <c r="W1330" s="1">
        <v>2249</v>
      </c>
      <c r="X1330" s="1">
        <v>2249</v>
      </c>
      <c r="Y1330" s="1">
        <v>2249</v>
      </c>
      <c r="Z1330" s="1">
        <v>2249</v>
      </c>
    </row>
    <row r="1331" spans="1:26" x14ac:dyDescent="0.3">
      <c r="A1331" t="s">
        <v>66</v>
      </c>
      <c r="B1331">
        <v>24104</v>
      </c>
      <c r="C1331" s="1" t="str">
        <f>VLOOKUP($B1331,'NIS NAAM GEMEENTE'!$A$2:$B$319, 2, FALSE)</f>
        <v>Tervuren</v>
      </c>
      <c r="D1331" s="1">
        <v>1911.65</v>
      </c>
      <c r="E1331" s="1">
        <v>1911.65</v>
      </c>
      <c r="F1331" s="1">
        <v>1911.65</v>
      </c>
      <c r="G1331" s="1">
        <v>1911.65</v>
      </c>
      <c r="H1331" s="1">
        <v>1911.65</v>
      </c>
      <c r="I1331" s="1">
        <v>1911.65</v>
      </c>
      <c r="J1331" s="1">
        <v>1911.65</v>
      </c>
      <c r="K1331" s="1">
        <v>1911.65</v>
      </c>
      <c r="L1331" s="1">
        <v>1911.65</v>
      </c>
      <c r="M1331" s="1">
        <v>1911.65</v>
      </c>
      <c r="N1331" s="1">
        <v>1911.65</v>
      </c>
      <c r="O1331" s="1">
        <v>1911.65</v>
      </c>
      <c r="P1331" s="1">
        <v>1911.65</v>
      </c>
      <c r="Q1331" s="1">
        <v>1911.65</v>
      </c>
      <c r="R1331" s="1">
        <v>1911.65</v>
      </c>
      <c r="S1331" s="1">
        <v>1911.65</v>
      </c>
      <c r="T1331" s="1">
        <v>1911.65</v>
      </c>
      <c r="U1331" s="1">
        <v>1911.65</v>
      </c>
      <c r="V1331" s="1">
        <v>1911.65</v>
      </c>
      <c r="W1331" s="1">
        <v>1911.65</v>
      </c>
      <c r="X1331" s="1">
        <v>1911.65</v>
      </c>
      <c r="Y1331" s="1">
        <v>1911.65</v>
      </c>
      <c r="Z1331" s="1">
        <v>1911.65</v>
      </c>
    </row>
    <row r="1332" spans="1:26" x14ac:dyDescent="0.3">
      <c r="A1332" t="s">
        <v>62</v>
      </c>
      <c r="B1332" s="1">
        <v>71057</v>
      </c>
      <c r="C1332" s="1" t="str">
        <f>VLOOKUP($B1332,'NIS NAAM GEMEENTE'!$A$2:$B$319, 2, FALSE)</f>
        <v>Tessenderlo</v>
      </c>
      <c r="D1332" s="1">
        <v>732.73</v>
      </c>
      <c r="E1332" s="1">
        <v>745</v>
      </c>
      <c r="F1332" s="1">
        <v>764.95</v>
      </c>
      <c r="G1332" s="1">
        <v>740.84</v>
      </c>
      <c r="H1332" s="1">
        <v>777.44</v>
      </c>
      <c r="I1332" s="1">
        <v>807.79</v>
      </c>
      <c r="J1332" s="1">
        <v>803.03</v>
      </c>
      <c r="K1332" s="1">
        <v>757.43</v>
      </c>
      <c r="L1332" s="1">
        <v>693.78</v>
      </c>
      <c r="M1332" s="1">
        <v>691.03</v>
      </c>
      <c r="N1332" s="1">
        <v>640.51</v>
      </c>
      <c r="O1332" s="1">
        <v>614.09571428571428</v>
      </c>
      <c r="P1332" s="1">
        <v>624.16285714285709</v>
      </c>
      <c r="Q1332" s="1">
        <v>591.72428571428577</v>
      </c>
      <c r="R1332" s="1">
        <v>579.41999999999996</v>
      </c>
      <c r="S1332" s="1">
        <v>576.06428571428569</v>
      </c>
      <c r="T1332" s="1">
        <v>565.99714285714288</v>
      </c>
      <c r="U1332" s="1">
        <v>565.99714285714288</v>
      </c>
      <c r="V1332" s="1">
        <v>571.59</v>
      </c>
      <c r="W1332" s="1">
        <v>571.59</v>
      </c>
      <c r="X1332" s="1">
        <v>571.59</v>
      </c>
      <c r="Y1332" s="1">
        <v>571.59</v>
      </c>
      <c r="Z1332" s="1">
        <v>572.70857142857142</v>
      </c>
    </row>
    <row r="1333" spans="1:26" x14ac:dyDescent="0.3">
      <c r="A1333" t="s">
        <v>63</v>
      </c>
      <c r="B1333" s="1">
        <v>71057</v>
      </c>
      <c r="C1333" s="1" t="str">
        <f>VLOOKUP($B1333,'NIS NAAM GEMEENTE'!$A$2:$B$319, 2, FALSE)</f>
        <v>Tessenderlo</v>
      </c>
      <c r="D1333" s="1">
        <v>993</v>
      </c>
      <c r="E1333" s="1">
        <v>961</v>
      </c>
      <c r="F1333" s="1">
        <v>984</v>
      </c>
      <c r="G1333" s="1">
        <v>987</v>
      </c>
      <c r="H1333" s="1">
        <v>985</v>
      </c>
      <c r="I1333" s="1">
        <v>1017</v>
      </c>
      <c r="J1333" s="1">
        <v>1057</v>
      </c>
      <c r="K1333" s="1">
        <v>1087</v>
      </c>
      <c r="L1333" s="1">
        <v>1109</v>
      </c>
      <c r="M1333" s="1">
        <v>1101</v>
      </c>
      <c r="N1333" s="1">
        <v>1116</v>
      </c>
      <c r="O1333" s="1">
        <v>1114</v>
      </c>
      <c r="P1333" s="1">
        <v>1060</v>
      </c>
      <c r="Q1333" s="1">
        <v>1048</v>
      </c>
      <c r="R1333" s="1">
        <v>981</v>
      </c>
      <c r="S1333" s="1">
        <v>940</v>
      </c>
      <c r="T1333" s="1">
        <v>907</v>
      </c>
      <c r="U1333" s="1">
        <v>883</v>
      </c>
      <c r="V1333" s="1">
        <v>880</v>
      </c>
      <c r="W1333" s="1">
        <v>851</v>
      </c>
      <c r="X1333" s="1">
        <v>849</v>
      </c>
      <c r="Y1333" s="1">
        <v>848</v>
      </c>
      <c r="Z1333">
        <v>841</v>
      </c>
    </row>
    <row r="1334" spans="1:26" x14ac:dyDescent="0.3">
      <c r="A1334" t="s">
        <v>64</v>
      </c>
      <c r="B1334" s="1">
        <v>71057</v>
      </c>
      <c r="C1334" s="1" t="str">
        <f>VLOOKUP($B1334,'NIS NAAM GEMEENTE'!$A$2:$B$319, 2, FALSE)</f>
        <v>Tessenderlo</v>
      </c>
      <c r="D1334" s="1">
        <v>1725.73</v>
      </c>
      <c r="E1334" s="1">
        <v>1706</v>
      </c>
      <c r="F1334" s="1">
        <v>1748.95</v>
      </c>
      <c r="G1334" s="1">
        <v>1727.8400000000001</v>
      </c>
      <c r="H1334" s="1">
        <v>1762.44</v>
      </c>
      <c r="I1334" s="1">
        <v>1824.79</v>
      </c>
      <c r="J1334" s="1">
        <v>1860.03</v>
      </c>
      <c r="K1334" s="1">
        <v>1844.4299999999998</v>
      </c>
      <c r="L1334" s="1">
        <v>1802.78</v>
      </c>
      <c r="M1334" s="1">
        <v>1792.03</v>
      </c>
      <c r="N1334" s="1">
        <v>1756.51</v>
      </c>
      <c r="O1334" s="1">
        <v>1728.0957142857142</v>
      </c>
      <c r="P1334" s="1">
        <v>1684.1628571428571</v>
      </c>
      <c r="Q1334" s="1">
        <v>1639.7242857142858</v>
      </c>
      <c r="R1334" s="1">
        <v>1560.42</v>
      </c>
      <c r="S1334" s="1">
        <v>1516.0642857142857</v>
      </c>
      <c r="T1334" s="1">
        <v>1472.997142857143</v>
      </c>
      <c r="U1334" s="1">
        <v>1448.997142857143</v>
      </c>
      <c r="V1334" s="1">
        <v>1451.5900000000001</v>
      </c>
      <c r="W1334" s="1">
        <v>1422.5900000000001</v>
      </c>
      <c r="X1334" s="1">
        <v>1420.5900000000001</v>
      </c>
      <c r="Y1334" s="1">
        <v>1419.5900000000001</v>
      </c>
      <c r="Z1334" s="1">
        <v>1413.7085714285713</v>
      </c>
    </row>
    <row r="1335" spans="1:26" x14ac:dyDescent="0.3">
      <c r="A1335" t="s">
        <v>65</v>
      </c>
      <c r="B1335">
        <v>71057</v>
      </c>
      <c r="C1335" s="1" t="str">
        <f>VLOOKUP($B1335,'NIS NAAM GEMEENTE'!$A$2:$B$319, 2, FALSE)</f>
        <v>Tessenderlo</v>
      </c>
      <c r="D1335" s="1">
        <v>2201.1764705882356</v>
      </c>
      <c r="E1335" s="1">
        <v>2201.1764705882356</v>
      </c>
      <c r="F1335" s="1">
        <v>2201.1764705882356</v>
      </c>
      <c r="G1335" s="1">
        <v>2201.1764705882356</v>
      </c>
      <c r="H1335" s="1">
        <v>2201.1764705882356</v>
      </c>
      <c r="I1335" s="1">
        <v>2201.1764705882356</v>
      </c>
      <c r="J1335" s="1">
        <v>2201.1764705882356</v>
      </c>
      <c r="K1335" s="1">
        <v>2201.1764705882356</v>
      </c>
      <c r="L1335" s="1">
        <v>2201.1764705882356</v>
      </c>
      <c r="M1335" s="1">
        <v>2201.1764705882356</v>
      </c>
      <c r="N1335" s="1">
        <v>2201.1764705882356</v>
      </c>
      <c r="O1335" s="1">
        <v>2201.1764705882356</v>
      </c>
      <c r="P1335" s="1">
        <v>2201.1764705882356</v>
      </c>
      <c r="Q1335" s="1">
        <v>2201.1764705882356</v>
      </c>
      <c r="R1335" s="1">
        <v>2201.1764705882356</v>
      </c>
      <c r="S1335" s="1">
        <v>2201.1764705882356</v>
      </c>
      <c r="T1335" s="1">
        <v>2201.1764705882356</v>
      </c>
      <c r="U1335" s="1">
        <v>2201.1764705882356</v>
      </c>
      <c r="V1335" s="1">
        <v>2201.1764705882356</v>
      </c>
      <c r="W1335" s="1">
        <v>2201.1764705882356</v>
      </c>
      <c r="X1335" s="1">
        <v>2201.1764705882356</v>
      </c>
      <c r="Y1335" s="1">
        <v>2201.1764705882401</v>
      </c>
      <c r="Z1335" s="1">
        <v>2201.1764705882401</v>
      </c>
    </row>
    <row r="1336" spans="1:26" x14ac:dyDescent="0.3">
      <c r="A1336" t="s">
        <v>66</v>
      </c>
      <c r="B1336">
        <v>71057</v>
      </c>
      <c r="C1336" s="1" t="str">
        <f>VLOOKUP($B1336,'NIS NAAM GEMEENTE'!$A$2:$B$319, 2, FALSE)</f>
        <v>Tessenderlo</v>
      </c>
      <c r="D1336" s="1">
        <v>1871</v>
      </c>
      <c r="E1336" s="1">
        <v>1871</v>
      </c>
      <c r="F1336" s="1">
        <v>1871</v>
      </c>
      <c r="G1336" s="1">
        <v>1871</v>
      </c>
      <c r="H1336" s="1">
        <v>1871</v>
      </c>
      <c r="I1336" s="1">
        <v>1871</v>
      </c>
      <c r="J1336" s="1">
        <v>1871</v>
      </c>
      <c r="K1336" s="1">
        <v>1871</v>
      </c>
      <c r="L1336" s="1">
        <v>1871</v>
      </c>
      <c r="M1336" s="1">
        <v>1871</v>
      </c>
      <c r="N1336" s="1">
        <v>1871</v>
      </c>
      <c r="O1336" s="1">
        <v>1871</v>
      </c>
      <c r="P1336" s="1">
        <v>1871</v>
      </c>
      <c r="Q1336" s="1">
        <v>1871</v>
      </c>
      <c r="R1336" s="1">
        <v>1871</v>
      </c>
      <c r="S1336" s="1">
        <v>1871</v>
      </c>
      <c r="T1336" s="1">
        <v>1871</v>
      </c>
      <c r="U1336" s="1">
        <v>1871</v>
      </c>
      <c r="V1336" s="1">
        <v>1871</v>
      </c>
      <c r="W1336" s="1">
        <v>1871</v>
      </c>
      <c r="X1336" s="1">
        <v>1871</v>
      </c>
      <c r="Y1336" s="1">
        <v>1871</v>
      </c>
      <c r="Z1336" s="1">
        <v>1871</v>
      </c>
    </row>
    <row r="1337" spans="1:26" x14ac:dyDescent="0.3">
      <c r="A1337" t="s">
        <v>62</v>
      </c>
      <c r="B1337" s="1">
        <v>37015</v>
      </c>
      <c r="C1337" s="1" t="str">
        <f>VLOOKUP($B1337,'NIS NAAM GEMEENTE'!$A$2:$B$319, 2, FALSE)</f>
        <v>Tielt</v>
      </c>
      <c r="D1337" s="1">
        <v>764.22</v>
      </c>
      <c r="E1337" s="1">
        <v>791.79</v>
      </c>
      <c r="F1337" s="1">
        <v>813.87</v>
      </c>
      <c r="G1337" s="1">
        <v>824.03</v>
      </c>
      <c r="H1337" s="1">
        <v>859.87</v>
      </c>
      <c r="I1337" s="1">
        <v>831.6</v>
      </c>
      <c r="J1337" s="1">
        <v>838.6</v>
      </c>
      <c r="K1337" s="1">
        <v>833.25</v>
      </c>
      <c r="L1337" s="1">
        <v>806.73</v>
      </c>
      <c r="M1337" s="1">
        <v>863.93</v>
      </c>
      <c r="N1337" s="1">
        <v>812.84</v>
      </c>
      <c r="O1337" s="1">
        <v>799.32148626817445</v>
      </c>
      <c r="P1337" s="1">
        <v>775.84491114701132</v>
      </c>
      <c r="Q1337" s="1">
        <v>728.89176090468493</v>
      </c>
      <c r="R1337" s="1">
        <v>721.06623586429725</v>
      </c>
      <c r="S1337" s="1">
        <v>711.00484652665591</v>
      </c>
      <c r="T1337" s="1">
        <v>698.7075928917609</v>
      </c>
      <c r="U1337" s="1">
        <v>700.94345718901457</v>
      </c>
      <c r="V1337" s="1">
        <v>692</v>
      </c>
      <c r="W1337" s="1">
        <v>697.58966074313412</v>
      </c>
      <c r="X1337" s="1">
        <v>698.7075928917609</v>
      </c>
      <c r="Y1337" s="1">
        <v>697.58966074313412</v>
      </c>
      <c r="Z1337" s="1">
        <v>704.29725363489501</v>
      </c>
    </row>
    <row r="1338" spans="1:26" x14ac:dyDescent="0.3">
      <c r="A1338" t="s">
        <v>63</v>
      </c>
      <c r="B1338" s="1">
        <v>37015</v>
      </c>
      <c r="C1338" s="1" t="str">
        <f>VLOOKUP($B1338,'NIS NAAM GEMEENTE'!$A$2:$B$319, 2, FALSE)</f>
        <v>Tielt</v>
      </c>
      <c r="D1338" s="1">
        <v>1145</v>
      </c>
      <c r="E1338" s="1">
        <v>1085</v>
      </c>
      <c r="F1338" s="1">
        <v>1124</v>
      </c>
      <c r="G1338" s="1">
        <v>1127</v>
      </c>
      <c r="H1338" s="1">
        <v>1133</v>
      </c>
      <c r="I1338" s="1">
        <v>1162</v>
      </c>
      <c r="J1338" s="1">
        <v>1191</v>
      </c>
      <c r="K1338" s="1">
        <v>1223</v>
      </c>
      <c r="L1338" s="1">
        <v>1218</v>
      </c>
      <c r="M1338" s="1">
        <v>1235</v>
      </c>
      <c r="N1338" s="1">
        <v>1255</v>
      </c>
      <c r="O1338" s="1">
        <v>1229</v>
      </c>
      <c r="P1338" s="1">
        <v>1220</v>
      </c>
      <c r="Q1338" s="1">
        <v>1241</v>
      </c>
      <c r="R1338" s="1">
        <v>1212</v>
      </c>
      <c r="S1338" s="1">
        <v>1183</v>
      </c>
      <c r="T1338" s="1">
        <v>1174</v>
      </c>
      <c r="U1338" s="1">
        <v>1146</v>
      </c>
      <c r="V1338" s="1">
        <v>1121</v>
      </c>
      <c r="W1338" s="1">
        <v>1073</v>
      </c>
      <c r="X1338" s="1">
        <v>1067</v>
      </c>
      <c r="Y1338" s="1">
        <v>1058</v>
      </c>
      <c r="Z1338">
        <v>1040</v>
      </c>
    </row>
    <row r="1339" spans="1:26" x14ac:dyDescent="0.3">
      <c r="A1339" t="s">
        <v>64</v>
      </c>
      <c r="B1339" s="1">
        <v>37015</v>
      </c>
      <c r="C1339" s="1" t="str">
        <f>VLOOKUP($B1339,'NIS NAAM GEMEENTE'!$A$2:$B$319, 2, FALSE)</f>
        <v>Tielt</v>
      </c>
      <c r="D1339" s="1">
        <v>1909.22</v>
      </c>
      <c r="E1339" s="1">
        <v>1876.79</v>
      </c>
      <c r="F1339" s="1">
        <v>1937.87</v>
      </c>
      <c r="G1339" s="1">
        <v>1951.03</v>
      </c>
      <c r="H1339" s="1">
        <v>1992.87</v>
      </c>
      <c r="I1339" s="1">
        <v>1993.6</v>
      </c>
      <c r="J1339" s="1">
        <v>2029.6</v>
      </c>
      <c r="K1339" s="1">
        <v>2056.25</v>
      </c>
      <c r="L1339" s="1">
        <v>2024.73</v>
      </c>
      <c r="M1339" s="1">
        <v>2098.9299999999998</v>
      </c>
      <c r="N1339" s="1">
        <v>2067.84</v>
      </c>
      <c r="O1339" s="1">
        <v>2028.3214862681743</v>
      </c>
      <c r="P1339" s="1">
        <v>1995.8449111470113</v>
      </c>
      <c r="Q1339" s="1">
        <v>1969.8917609046848</v>
      </c>
      <c r="R1339" s="1">
        <v>1933.0662358642971</v>
      </c>
      <c r="S1339" s="1">
        <v>1894.0048465266559</v>
      </c>
      <c r="T1339" s="1">
        <v>1872.7075928917609</v>
      </c>
      <c r="U1339" s="1">
        <v>1846.9434571890147</v>
      </c>
      <c r="V1339" s="1">
        <v>1813</v>
      </c>
      <c r="W1339" s="1">
        <v>1770.5896607431341</v>
      </c>
      <c r="X1339" s="1">
        <v>1765.7075928917609</v>
      </c>
      <c r="Y1339" s="1">
        <v>1755.5896607431341</v>
      </c>
      <c r="Z1339" s="1">
        <v>1744.297253634895</v>
      </c>
    </row>
    <row r="1340" spans="1:26" x14ac:dyDescent="0.3">
      <c r="A1340" t="s">
        <v>65</v>
      </c>
      <c r="B1340">
        <v>37015</v>
      </c>
      <c r="C1340" s="1" t="str">
        <f>VLOOKUP($B1340,'NIS NAAM GEMEENTE'!$A$2:$B$319, 2, FALSE)</f>
        <v>Tielt</v>
      </c>
      <c r="D1340" s="1">
        <v>2585.8823529411766</v>
      </c>
      <c r="E1340" s="1">
        <v>2585.8823529411766</v>
      </c>
      <c r="F1340" s="1">
        <v>2585.8823529411766</v>
      </c>
      <c r="G1340" s="1">
        <v>2585.8823529411766</v>
      </c>
      <c r="H1340" s="1">
        <v>2585.8823529411766</v>
      </c>
      <c r="I1340" s="1">
        <v>2585.8823529411766</v>
      </c>
      <c r="J1340" s="1">
        <v>2585.8823529411766</v>
      </c>
      <c r="K1340" s="1">
        <v>2585.8823529411766</v>
      </c>
      <c r="L1340" s="1">
        <v>2585.8823529411766</v>
      </c>
      <c r="M1340" s="1">
        <v>2585.8823529411766</v>
      </c>
      <c r="N1340" s="1">
        <v>2585.8823529411766</v>
      </c>
      <c r="O1340" s="1">
        <v>2585.8823529411766</v>
      </c>
      <c r="P1340" s="1">
        <v>2585.8823529411766</v>
      </c>
      <c r="Q1340" s="1">
        <v>2585.8823529411766</v>
      </c>
      <c r="R1340" s="1">
        <v>2585.8823529411766</v>
      </c>
      <c r="S1340" s="1">
        <v>2585.8823529411766</v>
      </c>
      <c r="T1340" s="1">
        <v>2585.8823529411766</v>
      </c>
      <c r="U1340" s="1">
        <v>2585.8823529411766</v>
      </c>
      <c r="V1340" s="1">
        <v>2585.8823529411766</v>
      </c>
      <c r="W1340" s="1">
        <v>2585.8823529411766</v>
      </c>
      <c r="X1340" s="1">
        <v>2585.8823529411766</v>
      </c>
      <c r="Y1340" s="1">
        <v>2585.8823529411802</v>
      </c>
      <c r="Z1340" s="1">
        <v>2585.8823529411802</v>
      </c>
    </row>
    <row r="1341" spans="1:26" x14ac:dyDescent="0.3">
      <c r="A1341" t="s">
        <v>66</v>
      </c>
      <c r="B1341">
        <v>37015</v>
      </c>
      <c r="C1341" s="1" t="str">
        <f>VLOOKUP($B1341,'NIS NAAM GEMEENTE'!$A$2:$B$319, 2, FALSE)</f>
        <v>Tielt</v>
      </c>
      <c r="D1341" s="1">
        <v>2198</v>
      </c>
      <c r="E1341" s="1">
        <v>2198</v>
      </c>
      <c r="F1341" s="1">
        <v>2198</v>
      </c>
      <c r="G1341" s="1">
        <v>2198</v>
      </c>
      <c r="H1341" s="1">
        <v>2198</v>
      </c>
      <c r="I1341" s="1">
        <v>2198</v>
      </c>
      <c r="J1341" s="1">
        <v>2198</v>
      </c>
      <c r="K1341" s="1">
        <v>2198</v>
      </c>
      <c r="L1341" s="1">
        <v>2198</v>
      </c>
      <c r="M1341" s="1">
        <v>2198</v>
      </c>
      <c r="N1341" s="1">
        <v>2198</v>
      </c>
      <c r="O1341" s="1">
        <v>2198</v>
      </c>
      <c r="P1341" s="1">
        <v>2198</v>
      </c>
      <c r="Q1341" s="1">
        <v>2198</v>
      </c>
      <c r="R1341" s="1">
        <v>2198</v>
      </c>
      <c r="S1341" s="1">
        <v>2198</v>
      </c>
      <c r="T1341" s="1">
        <v>2198</v>
      </c>
      <c r="U1341" s="1">
        <v>2198</v>
      </c>
      <c r="V1341" s="1">
        <v>2198</v>
      </c>
      <c r="W1341" s="1">
        <v>2198</v>
      </c>
      <c r="X1341" s="1">
        <v>2198</v>
      </c>
      <c r="Y1341" s="1">
        <v>2198</v>
      </c>
      <c r="Z1341" s="1">
        <v>2198</v>
      </c>
    </row>
    <row r="1342" spans="1:26" x14ac:dyDescent="0.3">
      <c r="A1342" t="s">
        <v>62</v>
      </c>
      <c r="B1342" s="1">
        <v>24135</v>
      </c>
      <c r="C1342" s="1" t="str">
        <f>VLOOKUP($B1342,'NIS NAAM GEMEENTE'!$A$2:$B$319, 2, FALSE)</f>
        <v>Tielt-Winge</v>
      </c>
      <c r="D1342" s="1">
        <v>460.1</v>
      </c>
      <c r="E1342" s="1">
        <v>477.83</v>
      </c>
      <c r="F1342" s="1">
        <v>476.37</v>
      </c>
      <c r="G1342" s="1">
        <v>461.64</v>
      </c>
      <c r="H1342" s="1">
        <v>453.26</v>
      </c>
      <c r="I1342" s="1">
        <v>484.90999999999997</v>
      </c>
      <c r="J1342" s="1">
        <v>506.4</v>
      </c>
      <c r="K1342" s="1">
        <v>473.37</v>
      </c>
      <c r="L1342" s="1">
        <v>432.53</v>
      </c>
      <c r="M1342" s="1">
        <v>400.77</v>
      </c>
      <c r="N1342" s="1">
        <v>397.61</v>
      </c>
      <c r="O1342" s="1">
        <v>386.73918539325842</v>
      </c>
      <c r="P1342" s="1">
        <v>383.37623595505619</v>
      </c>
      <c r="Q1342" s="1">
        <v>397.94901685393256</v>
      </c>
      <c r="R1342" s="1">
        <v>397.94901685393256</v>
      </c>
      <c r="S1342" s="1">
        <v>409.15884831460676</v>
      </c>
      <c r="T1342" s="1">
        <v>403.55393258426966</v>
      </c>
      <c r="U1342" s="1">
        <v>397.94901685393256</v>
      </c>
      <c r="V1342" s="1">
        <v>399.07</v>
      </c>
      <c r="W1342" s="1">
        <v>409.15884831460676</v>
      </c>
      <c r="X1342" s="1">
        <v>414.7637640449438</v>
      </c>
      <c r="Y1342" s="1">
        <v>424.85261235955056</v>
      </c>
      <c r="Z1342" s="1">
        <v>430.45752808988766</v>
      </c>
    </row>
    <row r="1343" spans="1:26" x14ac:dyDescent="0.3">
      <c r="A1343" t="s">
        <v>63</v>
      </c>
      <c r="B1343" s="1">
        <v>24135</v>
      </c>
      <c r="C1343" s="1" t="str">
        <f>VLOOKUP($B1343,'NIS NAAM GEMEENTE'!$A$2:$B$319, 2, FALSE)</f>
        <v>Tielt-Winge</v>
      </c>
      <c r="D1343" s="1">
        <v>584</v>
      </c>
      <c r="E1343" s="1">
        <v>576</v>
      </c>
      <c r="F1343" s="1">
        <v>596</v>
      </c>
      <c r="G1343" s="1">
        <v>597</v>
      </c>
      <c r="H1343" s="1">
        <v>618</v>
      </c>
      <c r="I1343" s="1">
        <v>618</v>
      </c>
      <c r="J1343" s="1">
        <v>631</v>
      </c>
      <c r="K1343" s="1">
        <v>628</v>
      </c>
      <c r="L1343" s="1">
        <v>661</v>
      </c>
      <c r="M1343" s="1">
        <v>660</v>
      </c>
      <c r="N1343" s="1">
        <v>651</v>
      </c>
      <c r="O1343" s="1">
        <v>665</v>
      </c>
      <c r="P1343" s="1">
        <v>654</v>
      </c>
      <c r="Q1343" s="1">
        <v>633</v>
      </c>
      <c r="R1343" s="1">
        <v>616</v>
      </c>
      <c r="S1343" s="1">
        <v>605</v>
      </c>
      <c r="T1343" s="1">
        <v>595</v>
      </c>
      <c r="U1343" s="1">
        <v>592</v>
      </c>
      <c r="V1343" s="1">
        <v>591</v>
      </c>
      <c r="W1343" s="1">
        <v>598</v>
      </c>
      <c r="X1343" s="1">
        <v>593</v>
      </c>
      <c r="Y1343" s="1">
        <v>602</v>
      </c>
      <c r="Z1343">
        <v>605</v>
      </c>
    </row>
    <row r="1344" spans="1:26" x14ac:dyDescent="0.3">
      <c r="A1344" t="s">
        <v>64</v>
      </c>
      <c r="B1344" s="1">
        <v>24135</v>
      </c>
      <c r="C1344" s="1" t="str">
        <f>VLOOKUP($B1344,'NIS NAAM GEMEENTE'!$A$2:$B$319, 2, FALSE)</f>
        <v>Tielt-Winge</v>
      </c>
      <c r="D1344" s="1">
        <v>1044.0999999999999</v>
      </c>
      <c r="E1344" s="1">
        <v>1053.83</v>
      </c>
      <c r="F1344" s="1">
        <v>1072.3699999999999</v>
      </c>
      <c r="G1344" s="1">
        <v>1058.6399999999999</v>
      </c>
      <c r="H1344" s="1">
        <v>1071.26</v>
      </c>
      <c r="I1344" s="1">
        <v>1102.9099999999999</v>
      </c>
      <c r="J1344" s="1">
        <v>1137.4000000000001</v>
      </c>
      <c r="K1344" s="1">
        <v>1101.3699999999999</v>
      </c>
      <c r="L1344" s="1">
        <v>1093.53</v>
      </c>
      <c r="M1344" s="1">
        <v>1060.77</v>
      </c>
      <c r="N1344" s="1">
        <v>1048.6100000000001</v>
      </c>
      <c r="O1344" s="1">
        <v>1051.7391853932584</v>
      </c>
      <c r="P1344" s="1">
        <v>1037.3762359550562</v>
      </c>
      <c r="Q1344" s="1">
        <v>1030.9490168539326</v>
      </c>
      <c r="R1344" s="1">
        <v>1013.9490168539326</v>
      </c>
      <c r="S1344" s="1">
        <v>1014.1588483146068</v>
      </c>
      <c r="T1344" s="1">
        <v>998.55393258426966</v>
      </c>
      <c r="U1344" s="1">
        <v>989.94901685393256</v>
      </c>
      <c r="V1344" s="1">
        <v>990.06999999999994</v>
      </c>
      <c r="W1344" s="1">
        <v>1007.1588483146068</v>
      </c>
      <c r="X1344" s="1">
        <v>1007.7637640449439</v>
      </c>
      <c r="Y1344" s="1">
        <v>1026.8526123595507</v>
      </c>
      <c r="Z1344" s="1">
        <v>1035.4575280898875</v>
      </c>
    </row>
    <row r="1345" spans="1:26" x14ac:dyDescent="0.3">
      <c r="A1345" t="s">
        <v>65</v>
      </c>
      <c r="B1345">
        <v>24135</v>
      </c>
      <c r="C1345" s="1" t="str">
        <f>VLOOKUP($B1345,'NIS NAAM GEMEENTE'!$A$2:$B$319, 2, FALSE)</f>
        <v>Tielt-Winge</v>
      </c>
      <c r="D1345" s="1">
        <v>1250.7</v>
      </c>
      <c r="E1345" s="1">
        <v>1250.7</v>
      </c>
      <c r="F1345" s="1">
        <v>1250.7</v>
      </c>
      <c r="G1345" s="1">
        <v>1250.7</v>
      </c>
      <c r="H1345" s="1">
        <v>1250.7</v>
      </c>
      <c r="I1345" s="1">
        <v>1250.7</v>
      </c>
      <c r="J1345" s="1">
        <v>1250.7</v>
      </c>
      <c r="K1345" s="1">
        <v>1250.7</v>
      </c>
      <c r="L1345" s="1">
        <v>1250.7</v>
      </c>
      <c r="M1345" s="1">
        <v>1250.7</v>
      </c>
      <c r="N1345" s="1">
        <v>1250.7</v>
      </c>
      <c r="O1345" s="1">
        <v>1250.7</v>
      </c>
      <c r="P1345" s="1">
        <v>1250.7</v>
      </c>
      <c r="Q1345" s="1">
        <v>1250.7</v>
      </c>
      <c r="R1345" s="1">
        <v>1250.7</v>
      </c>
      <c r="S1345" s="1">
        <v>1250.7</v>
      </c>
      <c r="T1345" s="1">
        <v>1250.7</v>
      </c>
      <c r="U1345" s="1">
        <v>1250.7</v>
      </c>
      <c r="V1345" s="1">
        <v>1250.7</v>
      </c>
      <c r="W1345" s="1">
        <v>1250.7</v>
      </c>
      <c r="X1345" s="1">
        <v>1250.7</v>
      </c>
      <c r="Y1345" s="1">
        <v>1250.7</v>
      </c>
      <c r="Z1345" s="1">
        <v>1250.7</v>
      </c>
    </row>
    <row r="1346" spans="1:26" x14ac:dyDescent="0.3">
      <c r="A1346" t="s">
        <v>66</v>
      </c>
      <c r="B1346">
        <v>24135</v>
      </c>
      <c r="C1346" s="1" t="str">
        <f>VLOOKUP($B1346,'NIS NAAM GEMEENTE'!$A$2:$B$319, 2, FALSE)</f>
        <v>Tielt-Winge</v>
      </c>
      <c r="D1346" s="1">
        <v>1063.095</v>
      </c>
      <c r="E1346" s="1">
        <v>1063.095</v>
      </c>
      <c r="F1346" s="1">
        <v>1063.095</v>
      </c>
      <c r="G1346" s="1">
        <v>1063.095</v>
      </c>
      <c r="H1346" s="1">
        <v>1063.095</v>
      </c>
      <c r="I1346" s="1">
        <v>1063.095</v>
      </c>
      <c r="J1346" s="1">
        <v>1063.095</v>
      </c>
      <c r="K1346" s="1">
        <v>1063.095</v>
      </c>
      <c r="L1346" s="1">
        <v>1063.095</v>
      </c>
      <c r="M1346" s="1">
        <v>1063.095</v>
      </c>
      <c r="N1346" s="1">
        <v>1063.095</v>
      </c>
      <c r="O1346" s="1">
        <v>1063.095</v>
      </c>
      <c r="P1346" s="1">
        <v>1063.095</v>
      </c>
      <c r="Q1346" s="1">
        <v>1063.095</v>
      </c>
      <c r="R1346" s="1">
        <v>1063.095</v>
      </c>
      <c r="S1346" s="1">
        <v>1063.095</v>
      </c>
      <c r="T1346" s="1">
        <v>1063.095</v>
      </c>
      <c r="U1346" s="1">
        <v>1063.095</v>
      </c>
      <c r="V1346" s="1">
        <v>1063.095</v>
      </c>
      <c r="W1346" s="1">
        <v>1063.095</v>
      </c>
      <c r="X1346" s="1">
        <v>1063.095</v>
      </c>
      <c r="Y1346" s="1">
        <v>1063.095</v>
      </c>
      <c r="Z1346" s="1">
        <v>1063.095</v>
      </c>
    </row>
    <row r="1347" spans="1:26" x14ac:dyDescent="0.3">
      <c r="A1347" t="s">
        <v>62</v>
      </c>
      <c r="B1347" s="1">
        <v>24107</v>
      </c>
      <c r="C1347" s="1" t="str">
        <f>VLOOKUP($B1347,'NIS NAAM GEMEENTE'!$A$2:$B$319, 2, FALSE)</f>
        <v>Tienen</v>
      </c>
      <c r="D1347" s="1">
        <v>1408.41</v>
      </c>
      <c r="E1347" s="1">
        <v>1364.24</v>
      </c>
      <c r="F1347" s="1">
        <v>1389.97</v>
      </c>
      <c r="G1347" s="1">
        <v>1444.38</v>
      </c>
      <c r="H1347" s="1">
        <v>1439.7</v>
      </c>
      <c r="I1347" s="1">
        <v>1412</v>
      </c>
      <c r="J1347" s="1">
        <v>1443.1399999999999</v>
      </c>
      <c r="K1347" s="1">
        <v>1434.46</v>
      </c>
      <c r="L1347" s="1">
        <v>1408.29</v>
      </c>
      <c r="M1347" s="1">
        <v>1458.81</v>
      </c>
      <c r="N1347" s="1">
        <v>1506.01</v>
      </c>
      <c r="O1347" s="1">
        <v>1493.6443996840442</v>
      </c>
      <c r="P1347" s="1">
        <v>1488.0418325434439</v>
      </c>
      <c r="Q1347" s="1">
        <v>1498.1264533965245</v>
      </c>
      <c r="R1347" s="1">
        <v>1451.0648894154817</v>
      </c>
      <c r="S1347" s="1">
        <v>1433.1366745655607</v>
      </c>
      <c r="T1347" s="1">
        <v>1428.6546208530806</v>
      </c>
      <c r="U1347" s="1">
        <v>1421.9315402843602</v>
      </c>
      <c r="V1347" s="1">
        <v>1418.57</v>
      </c>
      <c r="W1347" s="1">
        <v>1433.1366745655607</v>
      </c>
      <c r="X1347" s="1">
        <v>1444.3418088467615</v>
      </c>
      <c r="Y1347" s="1">
        <v>1479.0777251184834</v>
      </c>
      <c r="Z1347" s="1">
        <v>1502.6085071090047</v>
      </c>
    </row>
    <row r="1348" spans="1:26" x14ac:dyDescent="0.3">
      <c r="A1348" t="s">
        <v>63</v>
      </c>
      <c r="B1348" s="1">
        <v>24107</v>
      </c>
      <c r="C1348" s="1" t="str">
        <f>VLOOKUP($B1348,'NIS NAAM GEMEENTE'!$A$2:$B$319, 2, FALSE)</f>
        <v>Tienen</v>
      </c>
      <c r="D1348" s="1">
        <v>1751</v>
      </c>
      <c r="E1348" s="1">
        <v>1750</v>
      </c>
      <c r="F1348" s="1">
        <v>1832</v>
      </c>
      <c r="G1348" s="1">
        <v>1858</v>
      </c>
      <c r="H1348" s="1">
        <v>1903</v>
      </c>
      <c r="I1348" s="1">
        <v>2006</v>
      </c>
      <c r="J1348" s="1">
        <v>2081</v>
      </c>
      <c r="K1348" s="1">
        <v>2132</v>
      </c>
      <c r="L1348" s="1">
        <v>2112</v>
      </c>
      <c r="M1348" s="1">
        <v>2097</v>
      </c>
      <c r="N1348" s="1">
        <v>2094</v>
      </c>
      <c r="O1348" s="1">
        <v>2096</v>
      </c>
      <c r="P1348" s="1">
        <v>2096</v>
      </c>
      <c r="Q1348" s="1">
        <v>2076</v>
      </c>
      <c r="R1348" s="1">
        <v>2143</v>
      </c>
      <c r="S1348" s="1">
        <v>2164</v>
      </c>
      <c r="T1348" s="1">
        <v>2138</v>
      </c>
      <c r="U1348" s="1">
        <v>2112</v>
      </c>
      <c r="V1348" s="1">
        <v>2112</v>
      </c>
      <c r="W1348" s="1">
        <v>2112</v>
      </c>
      <c r="X1348" s="1">
        <v>2074</v>
      </c>
      <c r="Y1348" s="1">
        <v>2054</v>
      </c>
      <c r="Z1348">
        <v>2055</v>
      </c>
    </row>
    <row r="1349" spans="1:26" x14ac:dyDescent="0.3">
      <c r="A1349" t="s">
        <v>64</v>
      </c>
      <c r="B1349" s="1">
        <v>24107</v>
      </c>
      <c r="C1349" s="1" t="str">
        <f>VLOOKUP($B1349,'NIS NAAM GEMEENTE'!$A$2:$B$319, 2, FALSE)</f>
        <v>Tienen</v>
      </c>
      <c r="D1349" s="1">
        <v>3159.41</v>
      </c>
      <c r="E1349" s="1">
        <v>3114.24</v>
      </c>
      <c r="F1349" s="1">
        <v>3221.9700000000003</v>
      </c>
      <c r="G1349" s="1">
        <v>3302.38</v>
      </c>
      <c r="H1349" s="1">
        <v>3342.7</v>
      </c>
      <c r="I1349" s="1">
        <v>3418</v>
      </c>
      <c r="J1349" s="1">
        <v>3524.14</v>
      </c>
      <c r="K1349" s="1">
        <v>3566.46</v>
      </c>
      <c r="L1349" s="1">
        <v>3520.29</v>
      </c>
      <c r="M1349" s="1">
        <v>3555.81</v>
      </c>
      <c r="N1349" s="1">
        <v>3600.01</v>
      </c>
      <c r="O1349" s="1">
        <v>3589.6443996840444</v>
      </c>
      <c r="P1349" s="1">
        <v>3584.0418325434439</v>
      </c>
      <c r="Q1349" s="1">
        <v>3574.1264533965245</v>
      </c>
      <c r="R1349" s="1">
        <v>3594.064889415482</v>
      </c>
      <c r="S1349" s="1">
        <v>3597.1366745655605</v>
      </c>
      <c r="T1349" s="1">
        <v>3566.6546208530808</v>
      </c>
      <c r="U1349" s="1">
        <v>3533.9315402843604</v>
      </c>
      <c r="V1349" s="1">
        <v>3530.5699999999997</v>
      </c>
      <c r="W1349" s="1">
        <v>3545.1366745655605</v>
      </c>
      <c r="X1349" s="1">
        <v>3518.3418088467615</v>
      </c>
      <c r="Y1349" s="1">
        <v>3533.0777251184836</v>
      </c>
      <c r="Z1349" s="1">
        <v>3557.6085071090047</v>
      </c>
    </row>
    <row r="1350" spans="1:26" x14ac:dyDescent="0.3">
      <c r="A1350" t="s">
        <v>65</v>
      </c>
      <c r="B1350">
        <v>24107</v>
      </c>
      <c r="C1350" s="1" t="str">
        <f>VLOOKUP($B1350,'NIS NAAM GEMEENTE'!$A$2:$B$319, 2, FALSE)</f>
        <v>Tienen</v>
      </c>
      <c r="D1350" s="1">
        <v>3915</v>
      </c>
      <c r="E1350" s="1">
        <v>3915</v>
      </c>
      <c r="F1350" s="1">
        <v>3915</v>
      </c>
      <c r="G1350" s="1">
        <v>3915</v>
      </c>
      <c r="H1350" s="1">
        <v>3915</v>
      </c>
      <c r="I1350" s="1">
        <v>3915</v>
      </c>
      <c r="J1350" s="1">
        <v>3915</v>
      </c>
      <c r="K1350" s="1">
        <v>3915</v>
      </c>
      <c r="L1350" s="1">
        <v>3915</v>
      </c>
      <c r="M1350" s="1">
        <v>3915</v>
      </c>
      <c r="N1350" s="1">
        <v>3915</v>
      </c>
      <c r="O1350" s="1">
        <v>3915</v>
      </c>
      <c r="P1350" s="1">
        <v>3915</v>
      </c>
      <c r="Q1350" s="1">
        <v>3915</v>
      </c>
      <c r="R1350" s="1">
        <v>3915</v>
      </c>
      <c r="S1350" s="1">
        <v>3915</v>
      </c>
      <c r="T1350" s="1">
        <v>3915</v>
      </c>
      <c r="U1350" s="1">
        <v>3915</v>
      </c>
      <c r="V1350" s="1">
        <v>3915</v>
      </c>
      <c r="W1350" s="1">
        <v>3915</v>
      </c>
      <c r="X1350" s="1">
        <v>3915</v>
      </c>
      <c r="Y1350" s="1">
        <v>3915</v>
      </c>
      <c r="Z1350" s="1">
        <v>3915</v>
      </c>
    </row>
    <row r="1351" spans="1:26" x14ac:dyDescent="0.3">
      <c r="A1351" t="s">
        <v>66</v>
      </c>
      <c r="B1351">
        <v>24107</v>
      </c>
      <c r="C1351" s="1" t="str">
        <f>VLOOKUP($B1351,'NIS NAAM GEMEENTE'!$A$2:$B$319, 2, FALSE)</f>
        <v>Tienen</v>
      </c>
      <c r="D1351" s="1">
        <v>3327.75</v>
      </c>
      <c r="E1351" s="1">
        <v>3327.75</v>
      </c>
      <c r="F1351" s="1">
        <v>3327.75</v>
      </c>
      <c r="G1351" s="1">
        <v>3327.75</v>
      </c>
      <c r="H1351" s="1">
        <v>3327.75</v>
      </c>
      <c r="I1351" s="1">
        <v>3327.75</v>
      </c>
      <c r="J1351" s="1">
        <v>3327.75</v>
      </c>
      <c r="K1351" s="1">
        <v>3327.75</v>
      </c>
      <c r="L1351" s="1">
        <v>3327.75</v>
      </c>
      <c r="M1351" s="1">
        <v>3327.75</v>
      </c>
      <c r="N1351" s="1">
        <v>3327.75</v>
      </c>
      <c r="O1351" s="1">
        <v>3327.75</v>
      </c>
      <c r="P1351" s="1">
        <v>3327.75</v>
      </c>
      <c r="Q1351" s="1">
        <v>3327.75</v>
      </c>
      <c r="R1351" s="1">
        <v>3327.75</v>
      </c>
      <c r="S1351" s="1">
        <v>3327.75</v>
      </c>
      <c r="T1351" s="1">
        <v>3327.75</v>
      </c>
      <c r="U1351" s="1">
        <v>3327.75</v>
      </c>
      <c r="V1351" s="1">
        <v>3327.75</v>
      </c>
      <c r="W1351" s="1">
        <v>3327.75</v>
      </c>
      <c r="X1351" s="1">
        <v>3327.75</v>
      </c>
      <c r="Y1351" s="1">
        <v>3327.75</v>
      </c>
      <c r="Z1351" s="1">
        <v>3327.75</v>
      </c>
    </row>
    <row r="1352" spans="1:26" x14ac:dyDescent="0.3">
      <c r="A1352" t="s">
        <v>62</v>
      </c>
      <c r="B1352" s="1">
        <v>73083</v>
      </c>
      <c r="C1352" s="1" t="str">
        <f>VLOOKUP($B1352,'NIS NAAM GEMEENTE'!$A$2:$B$319, 2, FALSE)</f>
        <v>Tongeren</v>
      </c>
      <c r="D1352" s="1">
        <v>1178.0999999999999</v>
      </c>
      <c r="E1352" s="1">
        <v>1236.5899999999999</v>
      </c>
      <c r="F1352" s="1">
        <v>1248.29</v>
      </c>
      <c r="G1352" s="1">
        <v>1245.6400000000001</v>
      </c>
      <c r="H1352" s="1">
        <v>1209.3399999999999</v>
      </c>
      <c r="I1352" s="1">
        <v>1198.0999999999999</v>
      </c>
      <c r="J1352" s="1">
        <v>1223.67</v>
      </c>
      <c r="K1352" s="1">
        <v>1162.31</v>
      </c>
      <c r="L1352" s="1">
        <v>1222.67</v>
      </c>
      <c r="M1352" s="1">
        <v>1205.26</v>
      </c>
      <c r="N1352" s="1">
        <v>1179.5</v>
      </c>
      <c r="O1352" s="1">
        <v>1185.4741288278774</v>
      </c>
      <c r="P1352" s="1">
        <v>1127.8623020063358</v>
      </c>
      <c r="Q1352" s="1">
        <v>1074.6821541710665</v>
      </c>
      <c r="R1352" s="1">
        <v>1055.8475184794086</v>
      </c>
      <c r="S1352" s="1">
        <v>1039.228722280887</v>
      </c>
      <c r="T1352" s="1">
        <v>1051.4158394931362</v>
      </c>
      <c r="U1352" s="1">
        <v>1051.4158394931362</v>
      </c>
      <c r="V1352" s="1">
        <v>1049.2</v>
      </c>
      <c r="W1352" s="1">
        <v>1051.4158394931362</v>
      </c>
      <c r="X1352" s="1">
        <v>1060.2791974656811</v>
      </c>
      <c r="Y1352" s="1">
        <v>1063.6029567053854</v>
      </c>
      <c r="Z1352" s="1">
        <v>1065.8187961985216</v>
      </c>
    </row>
    <row r="1353" spans="1:26" x14ac:dyDescent="0.3">
      <c r="A1353" t="s">
        <v>63</v>
      </c>
      <c r="B1353" s="1">
        <v>73083</v>
      </c>
      <c r="C1353" s="1" t="str">
        <f>VLOOKUP($B1353,'NIS NAAM GEMEENTE'!$A$2:$B$319, 2, FALSE)</f>
        <v>Tongeren</v>
      </c>
      <c r="D1353" s="1">
        <v>1743</v>
      </c>
      <c r="E1353" s="1">
        <v>1715</v>
      </c>
      <c r="F1353" s="1">
        <v>1726</v>
      </c>
      <c r="G1353" s="1">
        <v>1743</v>
      </c>
      <c r="H1353" s="1">
        <v>1763</v>
      </c>
      <c r="I1353" s="1">
        <v>1762</v>
      </c>
      <c r="J1353" s="1">
        <v>1784</v>
      </c>
      <c r="K1353" s="1">
        <v>1821</v>
      </c>
      <c r="L1353" s="1">
        <v>1852</v>
      </c>
      <c r="M1353" s="1">
        <v>1826</v>
      </c>
      <c r="N1353" s="1">
        <v>1838</v>
      </c>
      <c r="O1353" s="1">
        <v>1825</v>
      </c>
      <c r="P1353" s="1">
        <v>1824</v>
      </c>
      <c r="Q1353" s="1">
        <v>1832</v>
      </c>
      <c r="R1353" s="1">
        <v>1823</v>
      </c>
      <c r="S1353" s="1">
        <v>1807</v>
      </c>
      <c r="T1353" s="1">
        <v>1751</v>
      </c>
      <c r="U1353" s="1">
        <v>1736</v>
      </c>
      <c r="V1353" s="1">
        <v>1692</v>
      </c>
      <c r="W1353" s="1">
        <v>1650</v>
      </c>
      <c r="X1353" s="1">
        <v>1629</v>
      </c>
      <c r="Y1353" s="1">
        <v>1617</v>
      </c>
      <c r="Z1353">
        <v>1626</v>
      </c>
    </row>
    <row r="1354" spans="1:26" x14ac:dyDescent="0.3">
      <c r="A1354" t="s">
        <v>64</v>
      </c>
      <c r="B1354" s="1">
        <v>73083</v>
      </c>
      <c r="C1354" s="1" t="str">
        <f>VLOOKUP($B1354,'NIS NAAM GEMEENTE'!$A$2:$B$319, 2, FALSE)</f>
        <v>Tongeren</v>
      </c>
      <c r="D1354" s="1">
        <v>2921.1</v>
      </c>
      <c r="E1354" s="1">
        <v>2951.59</v>
      </c>
      <c r="F1354" s="1">
        <v>2974.29</v>
      </c>
      <c r="G1354" s="1">
        <v>2988.6400000000003</v>
      </c>
      <c r="H1354" s="1">
        <v>2972.34</v>
      </c>
      <c r="I1354" s="1">
        <v>2960.1</v>
      </c>
      <c r="J1354" s="1">
        <v>3007.67</v>
      </c>
      <c r="K1354" s="1">
        <v>2983.31</v>
      </c>
      <c r="L1354" s="1">
        <v>3074.67</v>
      </c>
      <c r="M1354" s="1">
        <v>3031.26</v>
      </c>
      <c r="N1354" s="1">
        <v>3017.5</v>
      </c>
      <c r="O1354" s="1">
        <v>3010.4741288278774</v>
      </c>
      <c r="P1354" s="1">
        <v>2951.862302006336</v>
      </c>
      <c r="Q1354" s="1">
        <v>2906.6821541710665</v>
      </c>
      <c r="R1354" s="1">
        <v>2878.8475184794088</v>
      </c>
      <c r="S1354" s="1">
        <v>2846.2287222808873</v>
      </c>
      <c r="T1354" s="1">
        <v>2802.4158394931364</v>
      </c>
      <c r="U1354" s="1">
        <v>2787.4158394931364</v>
      </c>
      <c r="V1354" s="1">
        <v>2741.2</v>
      </c>
      <c r="W1354" s="1">
        <v>2701.4158394931364</v>
      </c>
      <c r="X1354" s="1">
        <v>2689.2791974656811</v>
      </c>
      <c r="Y1354" s="1">
        <v>2680.6029567053856</v>
      </c>
      <c r="Z1354" s="1">
        <v>2691.8187961985213</v>
      </c>
    </row>
    <row r="1355" spans="1:26" x14ac:dyDescent="0.3">
      <c r="A1355" t="s">
        <v>65</v>
      </c>
      <c r="B1355">
        <v>73083</v>
      </c>
      <c r="C1355" s="1" t="str">
        <f>VLOOKUP($B1355,'NIS NAAM GEMEENTE'!$A$2:$B$319, 2, FALSE)</f>
        <v>Tongeren</v>
      </c>
      <c r="D1355" s="1">
        <v>3810.7</v>
      </c>
      <c r="E1355" s="1">
        <v>3810.7</v>
      </c>
      <c r="F1355" s="1">
        <v>3810.7</v>
      </c>
      <c r="G1355" s="1">
        <v>3810.7</v>
      </c>
      <c r="H1355" s="1">
        <v>3810.7</v>
      </c>
      <c r="I1355" s="1">
        <v>3810.7</v>
      </c>
      <c r="J1355" s="1">
        <v>3810.7</v>
      </c>
      <c r="K1355" s="1">
        <v>3810.7</v>
      </c>
      <c r="L1355" s="1">
        <v>3810.7</v>
      </c>
      <c r="M1355" s="1">
        <v>3810.7</v>
      </c>
      <c r="N1355" s="1">
        <v>3810.7</v>
      </c>
      <c r="O1355" s="1">
        <v>3810.7</v>
      </c>
      <c r="P1355" s="1">
        <v>3810.7</v>
      </c>
      <c r="Q1355" s="1">
        <v>3810.7</v>
      </c>
      <c r="R1355" s="1">
        <v>3810.7</v>
      </c>
      <c r="S1355" s="1">
        <v>3810.7</v>
      </c>
      <c r="T1355" s="1">
        <v>3810.7</v>
      </c>
      <c r="U1355" s="1">
        <v>3810.7</v>
      </c>
      <c r="V1355" s="1">
        <v>3810.7</v>
      </c>
      <c r="W1355" s="1">
        <v>3810.7</v>
      </c>
      <c r="X1355" s="1">
        <v>3810.7</v>
      </c>
      <c r="Y1355" s="1">
        <v>3810.7</v>
      </c>
      <c r="Z1355" s="1">
        <v>3810.7</v>
      </c>
    </row>
    <row r="1356" spans="1:26" x14ac:dyDescent="0.3">
      <c r="A1356" t="s">
        <v>66</v>
      </c>
      <c r="B1356">
        <v>73083</v>
      </c>
      <c r="C1356" s="1" t="str">
        <f>VLOOKUP($B1356,'NIS NAAM GEMEENTE'!$A$2:$B$319, 2, FALSE)</f>
        <v>Tongeren</v>
      </c>
      <c r="D1356" s="1">
        <v>3239.0950000000003</v>
      </c>
      <c r="E1356" s="1">
        <v>3239.0950000000003</v>
      </c>
      <c r="F1356" s="1">
        <v>3239.0950000000003</v>
      </c>
      <c r="G1356" s="1">
        <v>3239.0950000000003</v>
      </c>
      <c r="H1356" s="1">
        <v>3239.0950000000003</v>
      </c>
      <c r="I1356" s="1">
        <v>3239.0950000000003</v>
      </c>
      <c r="J1356" s="1">
        <v>3239.0950000000003</v>
      </c>
      <c r="K1356" s="1">
        <v>3239.0950000000003</v>
      </c>
      <c r="L1356" s="1">
        <v>3239.0950000000003</v>
      </c>
      <c r="M1356" s="1">
        <v>3239.0950000000003</v>
      </c>
      <c r="N1356" s="1">
        <v>3239.0950000000003</v>
      </c>
      <c r="O1356" s="1">
        <v>3239.0950000000003</v>
      </c>
      <c r="P1356" s="1">
        <v>3239.0950000000003</v>
      </c>
      <c r="Q1356" s="1">
        <v>3239.0950000000003</v>
      </c>
      <c r="R1356" s="1">
        <v>3239.0950000000003</v>
      </c>
      <c r="S1356" s="1">
        <v>3239.0950000000003</v>
      </c>
      <c r="T1356" s="1">
        <v>3239.0950000000003</v>
      </c>
      <c r="U1356" s="1">
        <v>3239.0950000000003</v>
      </c>
      <c r="V1356" s="1">
        <v>3239.0950000000003</v>
      </c>
      <c r="W1356" s="1">
        <v>3239.0950000000003</v>
      </c>
      <c r="X1356" s="1">
        <v>3239.0950000000003</v>
      </c>
      <c r="Y1356" s="1">
        <v>3239.0950000000003</v>
      </c>
      <c r="Z1356" s="1">
        <v>3239.0950000000003</v>
      </c>
    </row>
    <row r="1357" spans="1:26" x14ac:dyDescent="0.3">
      <c r="A1357" t="s">
        <v>62</v>
      </c>
      <c r="B1357" s="1">
        <v>31033</v>
      </c>
      <c r="C1357" s="1" t="str">
        <f>VLOOKUP($B1357,'NIS NAAM GEMEENTE'!$A$2:$B$319, 2, FALSE)</f>
        <v>Torhout</v>
      </c>
      <c r="D1357" s="1">
        <v>858.44</v>
      </c>
      <c r="E1357" s="1">
        <v>865.33</v>
      </c>
      <c r="F1357" s="1">
        <v>920.85</v>
      </c>
      <c r="G1357" s="1">
        <v>983.26</v>
      </c>
      <c r="H1357" s="1">
        <v>1012.31</v>
      </c>
      <c r="I1357" s="1">
        <v>988.52</v>
      </c>
      <c r="J1357" s="1">
        <v>978.63</v>
      </c>
      <c r="K1357" s="1">
        <v>983.55</v>
      </c>
      <c r="L1357" s="1">
        <v>992.31</v>
      </c>
      <c r="M1357" s="1">
        <v>966.9</v>
      </c>
      <c r="N1357" s="1">
        <v>892.52</v>
      </c>
      <c r="O1357" s="1">
        <v>857.01621890547267</v>
      </c>
      <c r="P1357" s="1">
        <v>800.78155887230514</v>
      </c>
      <c r="Q1357" s="1">
        <v>776.03830845771142</v>
      </c>
      <c r="R1357" s="1">
        <v>744.54689883913761</v>
      </c>
      <c r="S1357" s="1">
        <v>720.92834162520728</v>
      </c>
      <c r="T1357" s="1">
        <v>697.30978441127695</v>
      </c>
      <c r="U1357" s="1">
        <v>681.56407960198999</v>
      </c>
      <c r="V1357" s="1">
        <v>678.19</v>
      </c>
      <c r="W1357" s="1">
        <v>678.19</v>
      </c>
      <c r="X1357" s="1">
        <v>687.18754560530681</v>
      </c>
      <c r="Y1357" s="1">
        <v>687.18754560530681</v>
      </c>
      <c r="Z1357" s="1">
        <v>692.81101160862352</v>
      </c>
    </row>
    <row r="1358" spans="1:26" x14ac:dyDescent="0.3">
      <c r="A1358" t="s">
        <v>63</v>
      </c>
      <c r="B1358" s="1">
        <v>31033</v>
      </c>
      <c r="C1358" s="1" t="str">
        <f>VLOOKUP($B1358,'NIS NAAM GEMEENTE'!$A$2:$B$319, 2, FALSE)</f>
        <v>Torhout</v>
      </c>
      <c r="D1358" s="1">
        <v>1153</v>
      </c>
      <c r="E1358" s="1">
        <v>1148</v>
      </c>
      <c r="F1358" s="1">
        <v>1155</v>
      </c>
      <c r="G1358" s="1">
        <v>1197</v>
      </c>
      <c r="H1358" s="1">
        <v>1229</v>
      </c>
      <c r="I1358" s="1">
        <v>1250</v>
      </c>
      <c r="J1358" s="1">
        <v>1295</v>
      </c>
      <c r="K1358" s="1">
        <v>1346</v>
      </c>
      <c r="L1358" s="1">
        <v>1401</v>
      </c>
      <c r="M1358" s="1">
        <v>1420</v>
      </c>
      <c r="N1358" s="1">
        <v>1452</v>
      </c>
      <c r="O1358" s="1">
        <v>1449</v>
      </c>
      <c r="P1358" s="1">
        <v>1434</v>
      </c>
      <c r="Q1358" s="1">
        <v>1360</v>
      </c>
      <c r="R1358" s="1">
        <v>1306</v>
      </c>
      <c r="S1358" s="1">
        <v>1256</v>
      </c>
      <c r="T1358" s="1">
        <v>1187</v>
      </c>
      <c r="U1358" s="1">
        <v>1138</v>
      </c>
      <c r="V1358" s="1">
        <v>1084</v>
      </c>
      <c r="W1358" s="1">
        <v>1052</v>
      </c>
      <c r="X1358" s="1">
        <v>1011</v>
      </c>
      <c r="Y1358" s="1">
        <v>993</v>
      </c>
      <c r="Z1358">
        <v>979</v>
      </c>
    </row>
    <row r="1359" spans="1:26" x14ac:dyDescent="0.3">
      <c r="A1359" t="s">
        <v>64</v>
      </c>
      <c r="B1359" s="1">
        <v>31033</v>
      </c>
      <c r="C1359" s="1" t="str">
        <f>VLOOKUP($B1359,'NIS NAAM GEMEENTE'!$A$2:$B$319, 2, FALSE)</f>
        <v>Torhout</v>
      </c>
      <c r="D1359" s="1">
        <v>2011.44</v>
      </c>
      <c r="E1359" s="1">
        <v>2013.33</v>
      </c>
      <c r="F1359" s="1">
        <v>2075.85</v>
      </c>
      <c r="G1359" s="1">
        <v>2180.2600000000002</v>
      </c>
      <c r="H1359" s="1">
        <v>2241.31</v>
      </c>
      <c r="I1359" s="1">
        <v>2238.52</v>
      </c>
      <c r="J1359" s="1">
        <v>2273.63</v>
      </c>
      <c r="K1359" s="1">
        <v>2329.5500000000002</v>
      </c>
      <c r="L1359" s="1">
        <v>2393.31</v>
      </c>
      <c r="M1359" s="1">
        <v>2386.9</v>
      </c>
      <c r="N1359" s="1">
        <v>2344.52</v>
      </c>
      <c r="O1359" s="1">
        <v>2306.0162189054727</v>
      </c>
      <c r="P1359" s="1">
        <v>2234.7815588723051</v>
      </c>
      <c r="Q1359" s="1">
        <v>2136.0383084577115</v>
      </c>
      <c r="R1359" s="1">
        <v>2050.5468988391376</v>
      </c>
      <c r="S1359" s="1">
        <v>1976.9283416252074</v>
      </c>
      <c r="T1359" s="1">
        <v>1884.309784411277</v>
      </c>
      <c r="U1359" s="1">
        <v>1819.56407960199</v>
      </c>
      <c r="V1359" s="1">
        <v>1762.19</v>
      </c>
      <c r="W1359" s="1">
        <v>1730.19</v>
      </c>
      <c r="X1359" s="1">
        <v>1698.1875456053067</v>
      </c>
      <c r="Y1359" s="1">
        <v>1680.1875456053067</v>
      </c>
      <c r="Z1359" s="1">
        <v>1671.8110116086236</v>
      </c>
    </row>
    <row r="1360" spans="1:26" x14ac:dyDescent="0.3">
      <c r="A1360" t="s">
        <v>65</v>
      </c>
      <c r="B1360">
        <v>31033</v>
      </c>
      <c r="C1360" s="1" t="str">
        <f>VLOOKUP($B1360,'NIS NAAM GEMEENTE'!$A$2:$B$319, 2, FALSE)</f>
        <v>Torhout</v>
      </c>
      <c r="D1360" s="1">
        <v>2645.8</v>
      </c>
      <c r="E1360" s="1">
        <v>2645.8</v>
      </c>
      <c r="F1360" s="1">
        <v>2645.8</v>
      </c>
      <c r="G1360" s="1">
        <v>2645.8</v>
      </c>
      <c r="H1360" s="1">
        <v>2645.8</v>
      </c>
      <c r="I1360" s="1">
        <v>2645.8</v>
      </c>
      <c r="J1360" s="1">
        <v>2645.8</v>
      </c>
      <c r="K1360" s="1">
        <v>2645.8</v>
      </c>
      <c r="L1360" s="1">
        <v>2645.8</v>
      </c>
      <c r="M1360" s="1">
        <v>2645.8</v>
      </c>
      <c r="N1360" s="1">
        <v>2645.8</v>
      </c>
      <c r="O1360" s="1">
        <v>2645.8</v>
      </c>
      <c r="P1360" s="1">
        <v>2645.8</v>
      </c>
      <c r="Q1360" s="1">
        <v>2645.8</v>
      </c>
      <c r="R1360" s="1">
        <v>2645.8</v>
      </c>
      <c r="S1360" s="1">
        <v>2645.8</v>
      </c>
      <c r="T1360" s="1">
        <v>2645.8</v>
      </c>
      <c r="U1360" s="1">
        <v>2645.8</v>
      </c>
      <c r="V1360" s="1">
        <v>2645.8</v>
      </c>
      <c r="W1360" s="1">
        <v>2645.8</v>
      </c>
      <c r="X1360" s="1">
        <v>2645.8</v>
      </c>
      <c r="Y1360" s="1">
        <v>2645.8</v>
      </c>
      <c r="Z1360" s="1">
        <v>2645.8</v>
      </c>
    </row>
    <row r="1361" spans="1:26" x14ac:dyDescent="0.3">
      <c r="A1361" t="s">
        <v>66</v>
      </c>
      <c r="B1361">
        <v>31033</v>
      </c>
      <c r="C1361" s="1" t="str">
        <f>VLOOKUP($B1361,'NIS NAAM GEMEENTE'!$A$2:$B$319, 2, FALSE)</f>
        <v>Torhout</v>
      </c>
      <c r="D1361" s="1">
        <v>2248.9300000000003</v>
      </c>
      <c r="E1361" s="1">
        <v>2248.9300000000003</v>
      </c>
      <c r="F1361" s="1">
        <v>2248.9300000000003</v>
      </c>
      <c r="G1361" s="1">
        <v>2248.9300000000003</v>
      </c>
      <c r="H1361" s="1">
        <v>2248.9300000000003</v>
      </c>
      <c r="I1361" s="1">
        <v>2248.9300000000003</v>
      </c>
      <c r="J1361" s="1">
        <v>2248.9300000000003</v>
      </c>
      <c r="K1361" s="1">
        <v>2248.9300000000003</v>
      </c>
      <c r="L1361" s="1">
        <v>2248.9300000000003</v>
      </c>
      <c r="M1361" s="1">
        <v>2248.9300000000003</v>
      </c>
      <c r="N1361" s="1">
        <v>2248.9300000000003</v>
      </c>
      <c r="O1361" s="1">
        <v>2248.9300000000003</v>
      </c>
      <c r="P1361" s="1">
        <v>2248.9300000000003</v>
      </c>
      <c r="Q1361" s="1">
        <v>2248.9300000000003</v>
      </c>
      <c r="R1361" s="1">
        <v>2248.9300000000003</v>
      </c>
      <c r="S1361" s="1">
        <v>2248.9300000000003</v>
      </c>
      <c r="T1361" s="1">
        <v>2248.9300000000003</v>
      </c>
      <c r="U1361" s="1">
        <v>2248.9300000000003</v>
      </c>
      <c r="V1361" s="1">
        <v>2248.9300000000003</v>
      </c>
      <c r="W1361" s="1">
        <v>2248.9300000000003</v>
      </c>
      <c r="X1361" s="1">
        <v>2248.9300000000003</v>
      </c>
      <c r="Y1361" s="1">
        <v>2248.9300000000003</v>
      </c>
      <c r="Z1361" s="1">
        <v>2248.9300000000003</v>
      </c>
    </row>
    <row r="1362" spans="1:26" x14ac:dyDescent="0.3">
      <c r="A1362" t="s">
        <v>62</v>
      </c>
      <c r="B1362" s="1">
        <v>24109</v>
      </c>
      <c r="C1362" s="1" t="str">
        <f>VLOOKUP($B1362,'NIS NAAM GEMEENTE'!$A$2:$B$319, 2, FALSE)</f>
        <v>Tremelo</v>
      </c>
      <c r="D1362" s="1">
        <v>491.90999999999997</v>
      </c>
      <c r="E1362" s="1">
        <v>513.94000000000005</v>
      </c>
      <c r="F1362" s="1">
        <v>551.70000000000005</v>
      </c>
      <c r="G1362" s="1">
        <v>495.18</v>
      </c>
      <c r="H1362" s="1">
        <v>477.42</v>
      </c>
      <c r="I1362" s="1">
        <v>477.37</v>
      </c>
      <c r="J1362" s="1">
        <v>477.37</v>
      </c>
      <c r="K1362" s="1">
        <v>449.72</v>
      </c>
      <c r="L1362" s="1">
        <v>424.5</v>
      </c>
      <c r="M1362" s="1">
        <v>430.90999999999997</v>
      </c>
      <c r="N1362" s="1">
        <v>404.31</v>
      </c>
      <c r="O1362" s="1">
        <v>379.68087774294668</v>
      </c>
      <c r="P1362" s="1">
        <v>362.93025078369908</v>
      </c>
      <c r="Q1362" s="1">
        <v>331.66241379310344</v>
      </c>
      <c r="R1362" s="1">
        <v>333.89583072100311</v>
      </c>
      <c r="S1362" s="1">
        <v>346.17962382445143</v>
      </c>
      <c r="T1362" s="1">
        <v>351.76316614420062</v>
      </c>
      <c r="U1362" s="1">
        <v>352.87987460815049</v>
      </c>
      <c r="V1362" s="1">
        <v>356.23</v>
      </c>
      <c r="W1362" s="1">
        <v>358.46341692789969</v>
      </c>
      <c r="X1362" s="1">
        <v>360.69683385579935</v>
      </c>
      <c r="Y1362" s="1">
        <v>360.69683385579935</v>
      </c>
      <c r="Z1362" s="1">
        <v>356.23</v>
      </c>
    </row>
    <row r="1363" spans="1:26" x14ac:dyDescent="0.3">
      <c r="A1363" t="s">
        <v>63</v>
      </c>
      <c r="B1363" s="1">
        <v>24109</v>
      </c>
      <c r="C1363" s="1" t="str">
        <f>VLOOKUP($B1363,'NIS NAAM GEMEENTE'!$A$2:$B$319, 2, FALSE)</f>
        <v>Tremelo</v>
      </c>
      <c r="D1363" s="1">
        <v>665</v>
      </c>
      <c r="E1363" s="1">
        <v>680</v>
      </c>
      <c r="F1363" s="1">
        <v>642</v>
      </c>
      <c r="G1363" s="1">
        <v>679</v>
      </c>
      <c r="H1363" s="1">
        <v>689</v>
      </c>
      <c r="I1363" s="1">
        <v>705</v>
      </c>
      <c r="J1363" s="1">
        <v>709</v>
      </c>
      <c r="K1363" s="1">
        <v>706</v>
      </c>
      <c r="L1363" s="1">
        <v>722</v>
      </c>
      <c r="M1363" s="1">
        <v>697</v>
      </c>
      <c r="N1363" s="1">
        <v>676</v>
      </c>
      <c r="O1363" s="1">
        <v>653</v>
      </c>
      <c r="P1363" s="1">
        <v>634</v>
      </c>
      <c r="Q1363" s="1">
        <v>631</v>
      </c>
      <c r="R1363" s="1">
        <v>608</v>
      </c>
      <c r="S1363" s="1">
        <v>576</v>
      </c>
      <c r="T1363" s="1">
        <v>556</v>
      </c>
      <c r="U1363" s="1">
        <v>534</v>
      </c>
      <c r="V1363" s="1">
        <v>528</v>
      </c>
      <c r="W1363" s="1">
        <v>516</v>
      </c>
      <c r="X1363" s="1">
        <v>517</v>
      </c>
      <c r="Y1363" s="1">
        <v>523</v>
      </c>
      <c r="Z1363">
        <v>533</v>
      </c>
    </row>
    <row r="1364" spans="1:26" x14ac:dyDescent="0.3">
      <c r="A1364" t="s">
        <v>64</v>
      </c>
      <c r="B1364" s="1">
        <v>24109</v>
      </c>
      <c r="C1364" s="1" t="str">
        <f>VLOOKUP($B1364,'NIS NAAM GEMEENTE'!$A$2:$B$319, 2, FALSE)</f>
        <v>Tremelo</v>
      </c>
      <c r="D1364" s="1">
        <v>1156.9099999999999</v>
      </c>
      <c r="E1364" s="1">
        <v>1193.94</v>
      </c>
      <c r="F1364" s="1">
        <v>1193.7</v>
      </c>
      <c r="G1364" s="1">
        <v>1174.18</v>
      </c>
      <c r="H1364" s="1">
        <v>1166.42</v>
      </c>
      <c r="I1364" s="1">
        <v>1182.3699999999999</v>
      </c>
      <c r="J1364" s="1">
        <v>1186.3699999999999</v>
      </c>
      <c r="K1364" s="1">
        <v>1155.72</v>
      </c>
      <c r="L1364" s="1">
        <v>1146.5</v>
      </c>
      <c r="M1364" s="1">
        <v>1127.9099999999999</v>
      </c>
      <c r="N1364" s="1">
        <v>1080.31</v>
      </c>
      <c r="O1364" s="1">
        <v>1032.6808777429467</v>
      </c>
      <c r="P1364" s="1">
        <v>996.93025078369908</v>
      </c>
      <c r="Q1364" s="1">
        <v>962.6624137931035</v>
      </c>
      <c r="R1364" s="1">
        <v>941.89583072100311</v>
      </c>
      <c r="S1364" s="1">
        <v>922.17962382445148</v>
      </c>
      <c r="T1364" s="1">
        <v>907.76316614420057</v>
      </c>
      <c r="U1364" s="1">
        <v>886.87987460815043</v>
      </c>
      <c r="V1364" s="1">
        <v>884.23</v>
      </c>
      <c r="W1364" s="1">
        <v>874.46341692789974</v>
      </c>
      <c r="X1364" s="1">
        <v>877.69683385579935</v>
      </c>
      <c r="Y1364" s="1">
        <v>883.69683385579935</v>
      </c>
      <c r="Z1364" s="1">
        <v>889.23</v>
      </c>
    </row>
    <row r="1365" spans="1:26" x14ac:dyDescent="0.3">
      <c r="A1365" t="s">
        <v>65</v>
      </c>
      <c r="B1365">
        <v>24109</v>
      </c>
      <c r="C1365" s="1" t="str">
        <f>VLOOKUP($B1365,'NIS NAAM GEMEENTE'!$A$2:$B$319, 2, FALSE)</f>
        <v>Tremelo</v>
      </c>
      <c r="D1365" s="1">
        <v>1650</v>
      </c>
      <c r="E1365" s="1">
        <v>1650</v>
      </c>
      <c r="F1365" s="1">
        <v>1650</v>
      </c>
      <c r="G1365" s="1">
        <v>1650</v>
      </c>
      <c r="H1365" s="1">
        <v>1650</v>
      </c>
      <c r="I1365" s="1">
        <v>1650</v>
      </c>
      <c r="J1365" s="1">
        <v>1650</v>
      </c>
      <c r="K1365" s="1">
        <v>1650</v>
      </c>
      <c r="L1365" s="1">
        <v>1650</v>
      </c>
      <c r="M1365" s="1">
        <v>1650</v>
      </c>
      <c r="N1365" s="1">
        <v>1650</v>
      </c>
      <c r="O1365" s="1">
        <v>1650</v>
      </c>
      <c r="P1365" s="1">
        <v>1650</v>
      </c>
      <c r="Q1365" s="1">
        <v>1650</v>
      </c>
      <c r="R1365" s="1">
        <v>1650</v>
      </c>
      <c r="S1365" s="1">
        <v>1650</v>
      </c>
      <c r="T1365" s="1">
        <v>1650</v>
      </c>
      <c r="U1365" s="1">
        <v>1650</v>
      </c>
      <c r="V1365" s="1">
        <v>1650</v>
      </c>
      <c r="W1365" s="1">
        <v>1650</v>
      </c>
      <c r="X1365" s="1">
        <v>1650</v>
      </c>
      <c r="Y1365" s="1">
        <v>1650</v>
      </c>
      <c r="Z1365" s="1">
        <v>1650</v>
      </c>
    </row>
    <row r="1366" spans="1:26" x14ac:dyDescent="0.3">
      <c r="A1366" t="s">
        <v>66</v>
      </c>
      <c r="B1366">
        <v>24109</v>
      </c>
      <c r="C1366" s="1" t="str">
        <f>VLOOKUP($B1366,'NIS NAAM GEMEENTE'!$A$2:$B$319, 2, FALSE)</f>
        <v>Tremelo</v>
      </c>
      <c r="D1366" s="1">
        <v>1402.5</v>
      </c>
      <c r="E1366" s="1">
        <v>1402.5</v>
      </c>
      <c r="F1366" s="1">
        <v>1402.5</v>
      </c>
      <c r="G1366" s="1">
        <v>1402.5</v>
      </c>
      <c r="H1366" s="1">
        <v>1402.5</v>
      </c>
      <c r="I1366" s="1">
        <v>1402.5</v>
      </c>
      <c r="J1366" s="1">
        <v>1402.5</v>
      </c>
      <c r="K1366" s="1">
        <v>1402.5</v>
      </c>
      <c r="L1366" s="1">
        <v>1402.5</v>
      </c>
      <c r="M1366" s="1">
        <v>1402.5</v>
      </c>
      <c r="N1366" s="1">
        <v>1402.5</v>
      </c>
      <c r="O1366" s="1">
        <v>1402.5</v>
      </c>
      <c r="P1366" s="1">
        <v>1402.5</v>
      </c>
      <c r="Q1366" s="1">
        <v>1402.5</v>
      </c>
      <c r="R1366" s="1">
        <v>1402.5</v>
      </c>
      <c r="S1366" s="1">
        <v>1402.5</v>
      </c>
      <c r="T1366" s="1">
        <v>1402.5</v>
      </c>
      <c r="U1366" s="1">
        <v>1402.5</v>
      </c>
      <c r="V1366" s="1">
        <v>1402.5</v>
      </c>
      <c r="W1366" s="1">
        <v>1402.5</v>
      </c>
      <c r="X1366" s="1">
        <v>1402.5</v>
      </c>
      <c r="Y1366" s="1">
        <v>1402.5</v>
      </c>
      <c r="Z1366" s="1">
        <v>1402.5</v>
      </c>
    </row>
    <row r="1367" spans="1:26" x14ac:dyDescent="0.3">
      <c r="A1367" t="s">
        <v>62</v>
      </c>
      <c r="B1367" s="1">
        <v>13040</v>
      </c>
      <c r="C1367" s="1" t="str">
        <f>VLOOKUP($B1367,'NIS NAAM GEMEENTE'!$A$2:$B$319, 2, FALSE)</f>
        <v>Turnhout</v>
      </c>
      <c r="D1367" s="1">
        <v>1728.93</v>
      </c>
      <c r="E1367" s="1">
        <v>1770.88</v>
      </c>
      <c r="F1367" s="1">
        <v>1886.94</v>
      </c>
      <c r="G1367" s="1">
        <v>1886.53</v>
      </c>
      <c r="H1367" s="1">
        <v>1956.75</v>
      </c>
      <c r="I1367" s="1">
        <v>1977.43</v>
      </c>
      <c r="J1367" s="1">
        <v>1936.99</v>
      </c>
      <c r="K1367" s="1">
        <v>2001.73</v>
      </c>
      <c r="L1367" s="1">
        <v>2038.75</v>
      </c>
      <c r="M1367" s="1">
        <v>2088.73</v>
      </c>
      <c r="N1367" s="1">
        <v>2113</v>
      </c>
      <c r="O1367" s="1">
        <v>2111.2800882028664</v>
      </c>
      <c r="P1367" s="1">
        <v>2172.6545093715545</v>
      </c>
      <c r="Q1367" s="1">
        <v>2189.392987872106</v>
      </c>
      <c r="R1367" s="1">
        <v>2163.7273208379274</v>
      </c>
      <c r="S1367" s="1">
        <v>2100.1211025358325</v>
      </c>
      <c r="T1367" s="1">
        <v>2019.7764057331863</v>
      </c>
      <c r="U1367" s="1">
        <v>2013.0810143329659</v>
      </c>
      <c r="V1367" s="1">
        <v>2024.24</v>
      </c>
      <c r="W1367" s="1">
        <v>2036.5148842337376</v>
      </c>
      <c r="X1367" s="1">
        <v>2048.7897684674754</v>
      </c>
      <c r="Y1367" s="1">
        <v>2059.9487541345093</v>
      </c>
      <c r="Z1367" s="1">
        <v>2071.1077398015436</v>
      </c>
    </row>
    <row r="1368" spans="1:26" x14ac:dyDescent="0.3">
      <c r="A1368" t="s">
        <v>63</v>
      </c>
      <c r="B1368" s="1">
        <v>13040</v>
      </c>
      <c r="C1368" s="1" t="str">
        <f>VLOOKUP($B1368,'NIS NAAM GEMEENTE'!$A$2:$B$319, 2, FALSE)</f>
        <v>Turnhout</v>
      </c>
      <c r="D1368" s="1">
        <v>2501</v>
      </c>
      <c r="E1368" s="1">
        <v>2485</v>
      </c>
      <c r="F1368" s="1">
        <v>2446</v>
      </c>
      <c r="G1368" s="1">
        <v>2520</v>
      </c>
      <c r="H1368" s="1">
        <v>2556</v>
      </c>
      <c r="I1368" s="1">
        <v>2622</v>
      </c>
      <c r="J1368" s="1">
        <v>2741</v>
      </c>
      <c r="K1368" s="1">
        <v>2852</v>
      </c>
      <c r="L1368" s="1">
        <v>3010</v>
      </c>
      <c r="M1368" s="1">
        <v>3078</v>
      </c>
      <c r="N1368" s="1">
        <v>3127</v>
      </c>
      <c r="O1368" s="1">
        <v>3200</v>
      </c>
      <c r="P1368" s="1">
        <v>3224</v>
      </c>
      <c r="Q1368" s="1">
        <v>3224</v>
      </c>
      <c r="R1368" s="1">
        <v>3258</v>
      </c>
      <c r="S1368" s="1">
        <v>3306</v>
      </c>
      <c r="T1368" s="1">
        <v>3387</v>
      </c>
      <c r="U1368" s="1">
        <v>3360</v>
      </c>
      <c r="V1368" s="1">
        <v>3334</v>
      </c>
      <c r="W1368" s="1">
        <v>3318</v>
      </c>
      <c r="X1368" s="1">
        <v>3299</v>
      </c>
      <c r="Y1368" s="1">
        <v>3255</v>
      </c>
      <c r="Z1368">
        <v>3196</v>
      </c>
    </row>
    <row r="1369" spans="1:26" x14ac:dyDescent="0.3">
      <c r="A1369" t="s">
        <v>64</v>
      </c>
      <c r="B1369" s="1">
        <v>13040</v>
      </c>
      <c r="C1369" s="1" t="str">
        <f>VLOOKUP($B1369,'NIS NAAM GEMEENTE'!$A$2:$B$319, 2, FALSE)</f>
        <v>Turnhout</v>
      </c>
      <c r="D1369" s="1">
        <v>4229.93</v>
      </c>
      <c r="E1369" s="1">
        <v>4255.88</v>
      </c>
      <c r="F1369" s="1">
        <v>4332.9400000000005</v>
      </c>
      <c r="G1369" s="1">
        <v>4406.53</v>
      </c>
      <c r="H1369" s="1">
        <v>4512.75</v>
      </c>
      <c r="I1369" s="1">
        <v>4599.43</v>
      </c>
      <c r="J1369" s="1">
        <v>4677.99</v>
      </c>
      <c r="K1369" s="1">
        <v>4853.7299999999996</v>
      </c>
      <c r="L1369" s="1">
        <v>5048.75</v>
      </c>
      <c r="M1369" s="1">
        <v>5166.7299999999996</v>
      </c>
      <c r="N1369" s="1">
        <v>5240</v>
      </c>
      <c r="O1369" s="1">
        <v>5311.280088202866</v>
      </c>
      <c r="P1369" s="1">
        <v>5396.654509371554</v>
      </c>
      <c r="Q1369" s="1">
        <v>5413.3929878721065</v>
      </c>
      <c r="R1369" s="1">
        <v>5421.7273208379274</v>
      </c>
      <c r="S1369" s="1">
        <v>5406.1211025358325</v>
      </c>
      <c r="T1369" s="1">
        <v>5406.776405733186</v>
      </c>
      <c r="U1369" s="1">
        <v>5373.0810143329654</v>
      </c>
      <c r="V1369" s="1">
        <v>5358.24</v>
      </c>
      <c r="W1369" s="1">
        <v>5354.5148842337376</v>
      </c>
      <c r="X1369" s="1">
        <v>5347.7897684674754</v>
      </c>
      <c r="Y1369" s="1">
        <v>5314.9487541345097</v>
      </c>
      <c r="Z1369" s="1">
        <v>5267.1077398015441</v>
      </c>
    </row>
    <row r="1370" spans="1:26" x14ac:dyDescent="0.3">
      <c r="A1370" t="s">
        <v>65</v>
      </c>
      <c r="B1370">
        <v>13040</v>
      </c>
      <c r="C1370" s="1" t="str">
        <f>VLOOKUP($B1370,'NIS NAAM GEMEENTE'!$A$2:$B$319, 2, FALSE)</f>
        <v>Turnhout</v>
      </c>
      <c r="D1370" s="1">
        <v>5669</v>
      </c>
      <c r="E1370" s="1">
        <v>5669</v>
      </c>
      <c r="F1370" s="1">
        <v>5669</v>
      </c>
      <c r="G1370" s="1">
        <v>5669</v>
      </c>
      <c r="H1370" s="1">
        <v>5669</v>
      </c>
      <c r="I1370" s="1">
        <v>5669</v>
      </c>
      <c r="J1370" s="1">
        <v>5669</v>
      </c>
      <c r="K1370" s="1">
        <v>5669</v>
      </c>
      <c r="L1370" s="1">
        <v>5669</v>
      </c>
      <c r="M1370" s="1">
        <v>5669</v>
      </c>
      <c r="N1370" s="1">
        <v>5669</v>
      </c>
      <c r="O1370" s="1">
        <v>5669</v>
      </c>
      <c r="P1370" s="1">
        <v>5669</v>
      </c>
      <c r="Q1370" s="1">
        <v>5669</v>
      </c>
      <c r="R1370" s="1">
        <v>5669</v>
      </c>
      <c r="S1370" s="1">
        <v>5669</v>
      </c>
      <c r="T1370" s="1">
        <v>5669</v>
      </c>
      <c r="U1370" s="1">
        <v>5669</v>
      </c>
      <c r="V1370" s="1">
        <v>5669</v>
      </c>
      <c r="W1370" s="1">
        <v>5669</v>
      </c>
      <c r="X1370" s="1">
        <v>5669</v>
      </c>
      <c r="Y1370" s="1">
        <v>5669</v>
      </c>
      <c r="Z1370" s="1">
        <v>5669</v>
      </c>
    </row>
    <row r="1371" spans="1:26" x14ac:dyDescent="0.3">
      <c r="A1371" t="s">
        <v>66</v>
      </c>
      <c r="B1371">
        <v>13040</v>
      </c>
      <c r="C1371" s="1" t="str">
        <f>VLOOKUP($B1371,'NIS NAAM GEMEENTE'!$A$2:$B$319, 2, FALSE)</f>
        <v>Turnhout</v>
      </c>
      <c r="D1371" s="1">
        <v>4818.6499999999996</v>
      </c>
      <c r="E1371" s="1">
        <v>4818.6499999999996</v>
      </c>
      <c r="F1371" s="1">
        <v>4818.6499999999996</v>
      </c>
      <c r="G1371" s="1">
        <v>4818.6499999999996</v>
      </c>
      <c r="H1371" s="1">
        <v>4818.6499999999996</v>
      </c>
      <c r="I1371" s="1">
        <v>4818.6499999999996</v>
      </c>
      <c r="J1371" s="1">
        <v>4818.6499999999996</v>
      </c>
      <c r="K1371" s="1">
        <v>4818.6499999999996</v>
      </c>
      <c r="L1371" s="1">
        <v>4818.6499999999996</v>
      </c>
      <c r="M1371" s="1">
        <v>4818.6499999999996</v>
      </c>
      <c r="N1371" s="1">
        <v>4818.6499999999996</v>
      </c>
      <c r="O1371" s="1">
        <v>4818.6499999999996</v>
      </c>
      <c r="P1371" s="1">
        <v>4818.6499999999996</v>
      </c>
      <c r="Q1371" s="1">
        <v>4818.6499999999996</v>
      </c>
      <c r="R1371" s="1">
        <v>4818.6499999999996</v>
      </c>
      <c r="S1371" s="1">
        <v>4818.6499999999996</v>
      </c>
      <c r="T1371" s="1">
        <v>4818.6499999999996</v>
      </c>
      <c r="U1371" s="1">
        <v>4818.6499999999996</v>
      </c>
      <c r="V1371" s="1">
        <v>4818.6499999999996</v>
      </c>
      <c r="W1371" s="1">
        <v>4818.6499999999996</v>
      </c>
      <c r="X1371" s="1">
        <v>4818.6499999999996</v>
      </c>
      <c r="Y1371" s="1">
        <v>4818.6499999999996</v>
      </c>
      <c r="Z1371" s="1">
        <v>4818.6499999999996</v>
      </c>
    </row>
    <row r="1372" spans="1:26" x14ac:dyDescent="0.3">
      <c r="A1372" t="s">
        <v>62</v>
      </c>
      <c r="B1372" s="1">
        <v>21016</v>
      </c>
      <c r="C1372" s="1" t="str">
        <f>VLOOKUP($B1372,'NIS NAAM GEMEENTE'!$A$2:$B$319, 2, FALSE)</f>
        <v>Ukkel</v>
      </c>
      <c r="D1372" s="1">
        <v>544.59</v>
      </c>
      <c r="E1372" s="1">
        <v>554.78</v>
      </c>
      <c r="F1372" s="1">
        <v>581.78</v>
      </c>
      <c r="G1372" s="1">
        <v>575.32000000000005</v>
      </c>
      <c r="H1372" s="1">
        <v>582.24</v>
      </c>
      <c r="I1372" s="1">
        <v>564.4</v>
      </c>
      <c r="J1372" s="1">
        <v>592.24</v>
      </c>
      <c r="K1372" s="1">
        <v>648.11</v>
      </c>
      <c r="L1372" s="1">
        <v>683.92</v>
      </c>
      <c r="M1372" s="1">
        <v>696.81</v>
      </c>
      <c r="N1372" s="1">
        <v>713.76</v>
      </c>
      <c r="O1372" s="1">
        <v>714.08865224625629</v>
      </c>
      <c r="P1372" s="1">
        <v>708.45703826955071</v>
      </c>
      <c r="Q1372" s="1">
        <v>710.70968386023299</v>
      </c>
      <c r="R1372" s="1">
        <v>694.94116472545761</v>
      </c>
      <c r="S1372" s="1">
        <v>685.93058236272873</v>
      </c>
      <c r="T1372" s="1">
        <v>681.4252911813644</v>
      </c>
      <c r="U1372" s="1">
        <v>680.29896838602326</v>
      </c>
      <c r="V1372" s="1">
        <v>676.92</v>
      </c>
      <c r="W1372" s="1">
        <v>676.92</v>
      </c>
      <c r="X1372" s="1">
        <v>675.79367720465893</v>
      </c>
      <c r="Y1372" s="1">
        <v>675.79367720465893</v>
      </c>
      <c r="Z1372" s="1">
        <v>674.6673544093178</v>
      </c>
    </row>
    <row r="1373" spans="1:26" x14ac:dyDescent="0.3">
      <c r="A1373" t="s">
        <v>63</v>
      </c>
      <c r="B1373" s="1">
        <v>21016</v>
      </c>
      <c r="C1373" s="1" t="str">
        <f>VLOOKUP($B1373,'NIS NAAM GEMEENTE'!$A$2:$B$319, 2, FALSE)</f>
        <v>Ukkel</v>
      </c>
      <c r="D1373" s="1">
        <v>560</v>
      </c>
      <c r="E1373" s="1">
        <v>566</v>
      </c>
      <c r="F1373" s="1">
        <v>578</v>
      </c>
      <c r="G1373" s="1">
        <v>594</v>
      </c>
      <c r="H1373" s="1">
        <v>615</v>
      </c>
      <c r="I1373" s="1">
        <v>629</v>
      </c>
      <c r="J1373" s="1">
        <v>659</v>
      </c>
      <c r="K1373" s="1">
        <v>673</v>
      </c>
      <c r="L1373" s="1">
        <v>709</v>
      </c>
      <c r="M1373" s="1">
        <v>745</v>
      </c>
      <c r="N1373" s="1">
        <v>793</v>
      </c>
      <c r="O1373" s="1">
        <v>823</v>
      </c>
      <c r="P1373" s="1">
        <v>842</v>
      </c>
      <c r="Q1373" s="1">
        <v>857</v>
      </c>
      <c r="R1373" s="1">
        <v>872</v>
      </c>
      <c r="S1373" s="1">
        <v>884</v>
      </c>
      <c r="T1373" s="1">
        <v>887</v>
      </c>
      <c r="U1373" s="1">
        <v>875</v>
      </c>
      <c r="V1373" s="1">
        <v>863</v>
      </c>
      <c r="W1373" s="1">
        <v>858</v>
      </c>
      <c r="X1373" s="1">
        <v>847</v>
      </c>
      <c r="Y1373" s="1">
        <v>839</v>
      </c>
      <c r="Z1373">
        <v>833</v>
      </c>
    </row>
    <row r="1374" spans="1:26" x14ac:dyDescent="0.3">
      <c r="A1374" t="s">
        <v>64</v>
      </c>
      <c r="B1374" s="1">
        <v>21016</v>
      </c>
      <c r="C1374" s="1" t="str">
        <f>VLOOKUP($B1374,'NIS NAAM GEMEENTE'!$A$2:$B$319, 2, FALSE)</f>
        <v>Ukkel</v>
      </c>
      <c r="D1374" s="1">
        <v>1104.5900000000001</v>
      </c>
      <c r="E1374" s="1">
        <v>1120.78</v>
      </c>
      <c r="F1374" s="1">
        <v>1159.78</v>
      </c>
      <c r="G1374" s="1">
        <v>1169.3200000000002</v>
      </c>
      <c r="H1374" s="1">
        <v>1197.24</v>
      </c>
      <c r="I1374" s="1">
        <v>1193.4000000000001</v>
      </c>
      <c r="J1374" s="1">
        <v>1251.24</v>
      </c>
      <c r="K1374" s="1">
        <v>1321.1100000000001</v>
      </c>
      <c r="L1374" s="1">
        <v>1392.92</v>
      </c>
      <c r="M1374" s="1">
        <v>1441.81</v>
      </c>
      <c r="N1374" s="1">
        <v>1506.76</v>
      </c>
      <c r="O1374" s="1">
        <v>1537.0886522462563</v>
      </c>
      <c r="P1374" s="1">
        <v>1550.4570382695506</v>
      </c>
      <c r="Q1374" s="1">
        <v>1567.7096838602329</v>
      </c>
      <c r="R1374" s="1">
        <v>1566.9411647254576</v>
      </c>
      <c r="S1374" s="1">
        <v>1569.9305823627287</v>
      </c>
      <c r="T1374" s="1">
        <v>1568.4252911813644</v>
      </c>
      <c r="U1374" s="1">
        <v>1555.2989683860233</v>
      </c>
      <c r="V1374" s="1">
        <v>1539.92</v>
      </c>
      <c r="W1374" s="1">
        <v>1534.92</v>
      </c>
      <c r="X1374" s="1">
        <v>1522.7936772046589</v>
      </c>
      <c r="Y1374" s="1">
        <v>1514.7936772046589</v>
      </c>
      <c r="Z1374" s="1">
        <v>1507.6673544093178</v>
      </c>
    </row>
    <row r="1375" spans="1:26" x14ac:dyDescent="0.3">
      <c r="A1375" t="s">
        <v>65</v>
      </c>
      <c r="B1375">
        <v>21016</v>
      </c>
      <c r="C1375" s="1" t="str">
        <f>VLOOKUP($B1375,'NIS NAAM GEMEENTE'!$A$2:$B$319, 2, FALSE)</f>
        <v>Ukkel</v>
      </c>
      <c r="D1375" s="1">
        <v>1711</v>
      </c>
      <c r="E1375" s="1">
        <v>1711</v>
      </c>
      <c r="F1375" s="1">
        <v>1711</v>
      </c>
      <c r="G1375" s="1">
        <v>1711</v>
      </c>
      <c r="H1375" s="1">
        <v>1711</v>
      </c>
      <c r="I1375" s="1">
        <v>1711</v>
      </c>
      <c r="J1375" s="1">
        <v>1711</v>
      </c>
      <c r="K1375" s="1">
        <v>1711</v>
      </c>
      <c r="L1375" s="1">
        <v>1711</v>
      </c>
      <c r="M1375" s="1">
        <v>1711</v>
      </c>
      <c r="N1375" s="1">
        <v>1711</v>
      </c>
      <c r="O1375" s="1">
        <v>1711</v>
      </c>
      <c r="P1375" s="1">
        <v>1711</v>
      </c>
      <c r="Q1375" s="1">
        <v>1711</v>
      </c>
      <c r="R1375" s="1">
        <v>1711</v>
      </c>
      <c r="S1375" s="1">
        <v>1711</v>
      </c>
      <c r="T1375" s="1">
        <v>1711</v>
      </c>
      <c r="U1375" s="1">
        <v>1711</v>
      </c>
      <c r="V1375" s="1">
        <v>1711</v>
      </c>
      <c r="W1375" s="1">
        <v>1711</v>
      </c>
      <c r="X1375" s="1">
        <v>1711</v>
      </c>
      <c r="Y1375" s="1">
        <v>1711</v>
      </c>
      <c r="Z1375" s="1">
        <v>1711</v>
      </c>
    </row>
    <row r="1376" spans="1:26" x14ac:dyDescent="0.3">
      <c r="A1376" t="s">
        <v>66</v>
      </c>
      <c r="B1376">
        <v>21016</v>
      </c>
      <c r="C1376" s="1" t="str">
        <f>VLOOKUP($B1376,'NIS NAAM GEMEENTE'!$A$2:$B$319, 2, FALSE)</f>
        <v>Ukkel</v>
      </c>
      <c r="D1376" s="1">
        <v>1454.35</v>
      </c>
      <c r="E1376" s="1">
        <v>1454.35</v>
      </c>
      <c r="F1376" s="1">
        <v>1454.35</v>
      </c>
      <c r="G1376" s="1">
        <v>1454.35</v>
      </c>
      <c r="H1376" s="1">
        <v>1454.35</v>
      </c>
      <c r="I1376" s="1">
        <v>1454.35</v>
      </c>
      <c r="J1376" s="1">
        <v>1454.35</v>
      </c>
      <c r="K1376" s="1">
        <v>1454.35</v>
      </c>
      <c r="L1376" s="1">
        <v>1454.35</v>
      </c>
      <c r="M1376" s="1">
        <v>1454.35</v>
      </c>
      <c r="N1376" s="1">
        <v>1454.35</v>
      </c>
      <c r="O1376" s="1">
        <v>1454.35</v>
      </c>
      <c r="P1376" s="1">
        <v>1454.35</v>
      </c>
      <c r="Q1376" s="1">
        <v>1454.35</v>
      </c>
      <c r="R1376" s="1">
        <v>1454.35</v>
      </c>
      <c r="S1376" s="1">
        <v>1454.35</v>
      </c>
      <c r="T1376" s="1">
        <v>1454.35</v>
      </c>
      <c r="U1376" s="1">
        <v>1454.35</v>
      </c>
      <c r="V1376" s="1">
        <v>1454.35</v>
      </c>
      <c r="W1376" s="1">
        <v>1454.35</v>
      </c>
      <c r="X1376" s="1">
        <v>1454.35</v>
      </c>
      <c r="Y1376" s="1">
        <v>1454.35</v>
      </c>
      <c r="Z1376" s="1">
        <v>1454.35</v>
      </c>
    </row>
    <row r="1377" spans="1:26" x14ac:dyDescent="0.3">
      <c r="A1377" t="s">
        <v>62</v>
      </c>
      <c r="B1377" s="1">
        <v>38025</v>
      </c>
      <c r="C1377" s="1" t="str">
        <f>VLOOKUP($B1377,'NIS NAAM GEMEENTE'!$A$2:$B$319, 2, FALSE)</f>
        <v>Veurne</v>
      </c>
      <c r="D1377" s="1">
        <v>468.07</v>
      </c>
      <c r="E1377" s="1">
        <v>452.45</v>
      </c>
      <c r="F1377" s="1">
        <v>453.53</v>
      </c>
      <c r="G1377" s="1">
        <v>437.8</v>
      </c>
      <c r="H1377" s="1">
        <v>427.07</v>
      </c>
      <c r="I1377" s="1">
        <v>400.23</v>
      </c>
      <c r="J1377" s="1">
        <v>432.90999999999997</v>
      </c>
      <c r="K1377" s="1">
        <v>417.15</v>
      </c>
      <c r="L1377" s="1">
        <v>458.75</v>
      </c>
      <c r="M1377" s="1">
        <v>475.21</v>
      </c>
      <c r="N1377" s="1">
        <v>484.1</v>
      </c>
      <c r="O1377" s="1">
        <v>507.29238805970147</v>
      </c>
      <c r="P1377" s="1">
        <v>500.57328358208957</v>
      </c>
      <c r="Q1377" s="1">
        <v>482.65567164179106</v>
      </c>
      <c r="R1377" s="1">
        <v>475.93656716417911</v>
      </c>
      <c r="S1377" s="1">
        <v>452.41970149253734</v>
      </c>
      <c r="T1377" s="1">
        <v>450.18</v>
      </c>
      <c r="U1377" s="1">
        <v>454.65940298507462</v>
      </c>
      <c r="V1377" s="1">
        <v>450.18</v>
      </c>
      <c r="W1377" s="1">
        <v>447.94029850746267</v>
      </c>
      <c r="X1377" s="1">
        <v>444.5807462686567</v>
      </c>
      <c r="Y1377" s="1">
        <v>445.70059701492539</v>
      </c>
      <c r="Z1377" s="1">
        <v>443.46089552238806</v>
      </c>
    </row>
    <row r="1378" spans="1:26" x14ac:dyDescent="0.3">
      <c r="A1378" t="s">
        <v>63</v>
      </c>
      <c r="B1378" s="1">
        <v>38025</v>
      </c>
      <c r="C1378" s="1" t="str">
        <f>VLOOKUP($B1378,'NIS NAAM GEMEENTE'!$A$2:$B$319, 2, FALSE)</f>
        <v>Veurne</v>
      </c>
      <c r="D1378" s="1">
        <v>724</v>
      </c>
      <c r="E1378" s="1">
        <v>720</v>
      </c>
      <c r="F1378" s="1">
        <v>697</v>
      </c>
      <c r="G1378" s="1">
        <v>717</v>
      </c>
      <c r="H1378" s="1">
        <v>678</v>
      </c>
      <c r="I1378" s="1">
        <v>650</v>
      </c>
      <c r="J1378" s="1">
        <v>689</v>
      </c>
      <c r="K1378" s="1">
        <v>672</v>
      </c>
      <c r="L1378" s="1">
        <v>668</v>
      </c>
      <c r="M1378" s="1">
        <v>652</v>
      </c>
      <c r="N1378" s="1">
        <v>664</v>
      </c>
      <c r="O1378" s="1">
        <v>673</v>
      </c>
      <c r="P1378" s="1">
        <v>698</v>
      </c>
      <c r="Q1378" s="1">
        <v>734</v>
      </c>
      <c r="R1378" s="1">
        <v>758</v>
      </c>
      <c r="S1378" s="1">
        <v>785</v>
      </c>
      <c r="T1378" s="1">
        <v>795</v>
      </c>
      <c r="U1378" s="1">
        <v>796</v>
      </c>
      <c r="V1378" s="1">
        <v>788</v>
      </c>
      <c r="W1378" s="1">
        <v>774</v>
      </c>
      <c r="X1378" s="1">
        <v>770</v>
      </c>
      <c r="Y1378" s="1">
        <v>747</v>
      </c>
      <c r="Z1378">
        <v>749</v>
      </c>
    </row>
    <row r="1379" spans="1:26" x14ac:dyDescent="0.3">
      <c r="A1379" t="s">
        <v>64</v>
      </c>
      <c r="B1379" s="1">
        <v>38025</v>
      </c>
      <c r="C1379" s="1" t="str">
        <f>VLOOKUP($B1379,'NIS NAAM GEMEENTE'!$A$2:$B$319, 2, FALSE)</f>
        <v>Veurne</v>
      </c>
      <c r="D1379" s="1">
        <v>1192.07</v>
      </c>
      <c r="E1379" s="1">
        <v>1172.45</v>
      </c>
      <c r="F1379" s="1">
        <v>1150.53</v>
      </c>
      <c r="G1379" s="1">
        <v>1154.8</v>
      </c>
      <c r="H1379" s="1">
        <v>1105.07</v>
      </c>
      <c r="I1379" s="1">
        <v>1050.23</v>
      </c>
      <c r="J1379" s="1">
        <v>1121.9099999999999</v>
      </c>
      <c r="K1379" s="1">
        <v>1089.1500000000001</v>
      </c>
      <c r="L1379" s="1">
        <v>1126.75</v>
      </c>
      <c r="M1379" s="1">
        <v>1127.21</v>
      </c>
      <c r="N1379" s="1">
        <v>1148.0999999999999</v>
      </c>
      <c r="O1379" s="1">
        <v>1180.2923880597014</v>
      </c>
      <c r="P1379" s="1">
        <v>1198.5732835820895</v>
      </c>
      <c r="Q1379" s="1">
        <v>1216.6556716417911</v>
      </c>
      <c r="R1379" s="1">
        <v>1233.936567164179</v>
      </c>
      <c r="S1379" s="1">
        <v>1237.4197014925373</v>
      </c>
      <c r="T1379" s="1">
        <v>1245.18</v>
      </c>
      <c r="U1379" s="1">
        <v>1250.6594029850746</v>
      </c>
      <c r="V1379" s="1">
        <v>1238.18</v>
      </c>
      <c r="W1379" s="1">
        <v>1221.9402985074626</v>
      </c>
      <c r="X1379" s="1">
        <v>1214.5807462686566</v>
      </c>
      <c r="Y1379" s="1">
        <v>1192.7005970149253</v>
      </c>
      <c r="Z1379" s="1">
        <v>1192.460895522388</v>
      </c>
    </row>
    <row r="1380" spans="1:26" x14ac:dyDescent="0.3">
      <c r="A1380" t="s">
        <v>65</v>
      </c>
      <c r="B1380">
        <v>38025</v>
      </c>
      <c r="C1380" s="1" t="str">
        <f>VLOOKUP($B1380,'NIS NAAM GEMEENTE'!$A$2:$B$319, 2, FALSE)</f>
        <v>Veurne</v>
      </c>
      <c r="D1380" s="1">
        <v>1425.8823529411766</v>
      </c>
      <c r="E1380" s="1">
        <v>1425.8823529411766</v>
      </c>
      <c r="F1380" s="1">
        <v>1425.8823529411766</v>
      </c>
      <c r="G1380" s="1">
        <v>1425.8823529411766</v>
      </c>
      <c r="H1380" s="1">
        <v>1425.8823529411766</v>
      </c>
      <c r="I1380" s="1">
        <v>1425.8823529411766</v>
      </c>
      <c r="J1380" s="1">
        <v>1425.8823529411766</v>
      </c>
      <c r="K1380" s="1">
        <v>1425.8823529411766</v>
      </c>
      <c r="L1380" s="1">
        <v>1425.8823529411766</v>
      </c>
      <c r="M1380" s="1">
        <v>1425.8823529411766</v>
      </c>
      <c r="N1380" s="1">
        <v>1425.8823529411766</v>
      </c>
      <c r="O1380" s="1">
        <v>1425.8823529411766</v>
      </c>
      <c r="P1380" s="1">
        <v>1425.8823529411766</v>
      </c>
      <c r="Q1380" s="1">
        <v>1425.8823529411766</v>
      </c>
      <c r="R1380" s="1">
        <v>1425.8823529411766</v>
      </c>
      <c r="S1380" s="1">
        <v>1425.8823529411766</v>
      </c>
      <c r="T1380" s="1">
        <v>1425.8823529411766</v>
      </c>
      <c r="U1380" s="1">
        <v>1425.8823529411766</v>
      </c>
      <c r="V1380" s="1">
        <v>1425.8823529411766</v>
      </c>
      <c r="W1380" s="1">
        <v>1425.8823529411766</v>
      </c>
      <c r="X1380" s="1">
        <v>1425.8823529411766</v>
      </c>
      <c r="Y1380" s="1">
        <v>1425.88235294118</v>
      </c>
      <c r="Z1380" s="1">
        <v>1425.88235294118</v>
      </c>
    </row>
    <row r="1381" spans="1:26" x14ac:dyDescent="0.3">
      <c r="A1381" t="s">
        <v>66</v>
      </c>
      <c r="B1381">
        <v>38025</v>
      </c>
      <c r="C1381" s="1" t="str">
        <f>VLOOKUP($B1381,'NIS NAAM GEMEENTE'!$A$2:$B$319, 2, FALSE)</f>
        <v>Veurne</v>
      </c>
      <c r="D1381" s="1">
        <v>1212</v>
      </c>
      <c r="E1381" s="1">
        <v>1212</v>
      </c>
      <c r="F1381" s="1">
        <v>1212</v>
      </c>
      <c r="G1381" s="1">
        <v>1212</v>
      </c>
      <c r="H1381" s="1">
        <v>1212</v>
      </c>
      <c r="I1381" s="1">
        <v>1212</v>
      </c>
      <c r="J1381" s="1">
        <v>1212</v>
      </c>
      <c r="K1381" s="1">
        <v>1212</v>
      </c>
      <c r="L1381" s="1">
        <v>1212</v>
      </c>
      <c r="M1381" s="1">
        <v>1212</v>
      </c>
      <c r="N1381" s="1">
        <v>1212</v>
      </c>
      <c r="O1381" s="1">
        <v>1212</v>
      </c>
      <c r="P1381" s="1">
        <v>1212</v>
      </c>
      <c r="Q1381" s="1">
        <v>1212</v>
      </c>
      <c r="R1381" s="1">
        <v>1212</v>
      </c>
      <c r="S1381" s="1">
        <v>1212</v>
      </c>
      <c r="T1381" s="1">
        <v>1212</v>
      </c>
      <c r="U1381" s="1">
        <v>1212</v>
      </c>
      <c r="V1381" s="1">
        <v>1212</v>
      </c>
      <c r="W1381" s="1">
        <v>1212</v>
      </c>
      <c r="X1381" s="1">
        <v>1212</v>
      </c>
      <c r="Y1381" s="1">
        <v>1212</v>
      </c>
      <c r="Z1381" s="1">
        <v>1212</v>
      </c>
    </row>
    <row r="1382" spans="1:26" x14ac:dyDescent="0.3">
      <c r="A1382" t="s">
        <v>62</v>
      </c>
      <c r="B1382" s="1">
        <v>23088</v>
      </c>
      <c r="C1382" s="1" t="str">
        <f>VLOOKUP($B1382,'NIS NAAM GEMEENTE'!$A$2:$B$319, 2, FALSE)</f>
        <v>Vilvoorde</v>
      </c>
      <c r="D1382" s="1">
        <v>1813.77</v>
      </c>
      <c r="E1382" s="1">
        <v>1912.72</v>
      </c>
      <c r="F1382" s="1">
        <v>1929.61</v>
      </c>
      <c r="G1382" s="1">
        <v>1989.73</v>
      </c>
      <c r="H1382" s="1">
        <v>1976.21</v>
      </c>
      <c r="I1382" s="1">
        <v>2059.6</v>
      </c>
      <c r="J1382" s="1">
        <v>2079.65</v>
      </c>
      <c r="K1382" s="1">
        <v>2117.87</v>
      </c>
      <c r="L1382" s="1">
        <v>2138.59</v>
      </c>
      <c r="M1382" s="1">
        <v>2215.9499999999998</v>
      </c>
      <c r="N1382" s="1">
        <v>2259.3000000000002</v>
      </c>
      <c r="O1382" s="1">
        <v>2284.983131067961</v>
      </c>
      <c r="P1382" s="1">
        <v>2317.323058252427</v>
      </c>
      <c r="Q1382" s="1">
        <v>2310.6320388349513</v>
      </c>
      <c r="R1382" s="1">
        <v>2332.935436893204</v>
      </c>
      <c r="S1382" s="1">
        <v>2302.8258495145633</v>
      </c>
      <c r="T1382" s="1">
        <v>2302.8258495145633</v>
      </c>
      <c r="U1382" s="1">
        <v>2306.1713592233009</v>
      </c>
      <c r="V1382" s="1">
        <v>2297.25</v>
      </c>
      <c r="W1382" s="1">
        <v>2325.1292475728155</v>
      </c>
      <c r="X1382" s="1">
        <v>2324.0140776699027</v>
      </c>
      <c r="Y1382" s="1">
        <v>2360.8146844660196</v>
      </c>
      <c r="Z1382" s="1">
        <v>2379.7725728155337</v>
      </c>
    </row>
    <row r="1383" spans="1:26" x14ac:dyDescent="0.3">
      <c r="A1383" t="s">
        <v>63</v>
      </c>
      <c r="B1383" s="1">
        <v>23088</v>
      </c>
      <c r="C1383" s="1" t="str">
        <f>VLOOKUP($B1383,'NIS NAAM GEMEENTE'!$A$2:$B$319, 2, FALSE)</f>
        <v>Vilvoorde</v>
      </c>
      <c r="D1383" s="1">
        <v>2270</v>
      </c>
      <c r="E1383" s="1">
        <v>2305</v>
      </c>
      <c r="F1383" s="1">
        <v>2392</v>
      </c>
      <c r="G1383" s="1">
        <v>2459</v>
      </c>
      <c r="H1383" s="1">
        <v>2576</v>
      </c>
      <c r="I1383" s="1">
        <v>2648</v>
      </c>
      <c r="J1383" s="1">
        <v>2724</v>
      </c>
      <c r="K1383" s="1">
        <v>2840</v>
      </c>
      <c r="L1383" s="1">
        <v>2924</v>
      </c>
      <c r="M1383" s="1">
        <v>3005</v>
      </c>
      <c r="N1383" s="1">
        <v>3124</v>
      </c>
      <c r="O1383" s="1">
        <v>3275</v>
      </c>
      <c r="P1383" s="1">
        <v>3376</v>
      </c>
      <c r="Q1383" s="1">
        <v>3477</v>
      </c>
      <c r="R1383" s="1">
        <v>3541</v>
      </c>
      <c r="S1383" s="1">
        <v>3632</v>
      </c>
      <c r="T1383" s="1">
        <v>3679</v>
      </c>
      <c r="U1383" s="1">
        <v>3683</v>
      </c>
      <c r="V1383" s="1">
        <v>3705</v>
      </c>
      <c r="W1383" s="1">
        <v>3690</v>
      </c>
      <c r="X1383" s="1">
        <v>3716</v>
      </c>
      <c r="Y1383" s="1">
        <v>3694</v>
      </c>
      <c r="Z1383">
        <v>3701</v>
      </c>
    </row>
    <row r="1384" spans="1:26" x14ac:dyDescent="0.3">
      <c r="A1384" t="s">
        <v>64</v>
      </c>
      <c r="B1384" s="1">
        <v>23088</v>
      </c>
      <c r="C1384" s="1" t="str">
        <f>VLOOKUP($B1384,'NIS NAAM GEMEENTE'!$A$2:$B$319, 2, FALSE)</f>
        <v>Vilvoorde</v>
      </c>
      <c r="D1384" s="1">
        <v>4083.77</v>
      </c>
      <c r="E1384" s="1">
        <v>4217.72</v>
      </c>
      <c r="F1384" s="1">
        <v>4321.6099999999997</v>
      </c>
      <c r="G1384" s="1">
        <v>4448.7299999999996</v>
      </c>
      <c r="H1384" s="1">
        <v>4552.21</v>
      </c>
      <c r="I1384" s="1">
        <v>4707.6000000000004</v>
      </c>
      <c r="J1384" s="1">
        <v>4803.6499999999996</v>
      </c>
      <c r="K1384" s="1">
        <v>4957.87</v>
      </c>
      <c r="L1384" s="1">
        <v>5062.59</v>
      </c>
      <c r="M1384" s="1">
        <v>5220.95</v>
      </c>
      <c r="N1384" s="1">
        <v>5383.3</v>
      </c>
      <c r="O1384" s="1">
        <v>5559.983131067961</v>
      </c>
      <c r="P1384" s="1">
        <v>5693.3230582524266</v>
      </c>
      <c r="Q1384" s="1">
        <v>5787.6320388349513</v>
      </c>
      <c r="R1384" s="1">
        <v>5873.9354368932036</v>
      </c>
      <c r="S1384" s="1">
        <v>5934.8258495145637</v>
      </c>
      <c r="T1384" s="1">
        <v>5981.8258495145637</v>
      </c>
      <c r="U1384" s="1">
        <v>5989.1713592233009</v>
      </c>
      <c r="V1384" s="1">
        <v>6002.25</v>
      </c>
      <c r="W1384" s="1">
        <v>6015.1292475728151</v>
      </c>
      <c r="X1384" s="1">
        <v>6040.0140776699027</v>
      </c>
      <c r="Y1384" s="1">
        <v>6054.8146844660196</v>
      </c>
      <c r="Z1384" s="1">
        <v>6080.7725728155337</v>
      </c>
    </row>
    <row r="1385" spans="1:26" x14ac:dyDescent="0.3">
      <c r="A1385" t="s">
        <v>65</v>
      </c>
      <c r="B1385">
        <v>23088</v>
      </c>
      <c r="C1385" s="1" t="str">
        <f>VLOOKUP($B1385,'NIS NAAM GEMEENTE'!$A$2:$B$319, 2, FALSE)</f>
        <v>Vilvoorde</v>
      </c>
      <c r="D1385" s="1">
        <v>6040</v>
      </c>
      <c r="E1385" s="1">
        <v>6040</v>
      </c>
      <c r="F1385" s="1">
        <v>6040</v>
      </c>
      <c r="G1385" s="1">
        <v>6040</v>
      </c>
      <c r="H1385" s="1">
        <v>6040</v>
      </c>
      <c r="I1385" s="1">
        <v>6040</v>
      </c>
      <c r="J1385" s="1">
        <v>6040</v>
      </c>
      <c r="K1385" s="1">
        <v>6040</v>
      </c>
      <c r="L1385" s="1">
        <v>6040</v>
      </c>
      <c r="M1385" s="1">
        <v>6040</v>
      </c>
      <c r="N1385" s="1">
        <v>6040</v>
      </c>
      <c r="O1385" s="1">
        <v>6040</v>
      </c>
      <c r="P1385" s="1">
        <v>6040</v>
      </c>
      <c r="Q1385" s="1">
        <v>6040</v>
      </c>
      <c r="R1385" s="1">
        <v>6040</v>
      </c>
      <c r="S1385" s="1">
        <v>6040</v>
      </c>
      <c r="T1385" s="1">
        <v>6040</v>
      </c>
      <c r="U1385" s="1">
        <v>6040</v>
      </c>
      <c r="V1385" s="1">
        <v>6040</v>
      </c>
      <c r="W1385" s="1">
        <v>6040</v>
      </c>
      <c r="X1385" s="1">
        <v>6040</v>
      </c>
      <c r="Y1385" s="1">
        <v>6040</v>
      </c>
      <c r="Z1385" s="1">
        <v>6040</v>
      </c>
    </row>
    <row r="1386" spans="1:26" x14ac:dyDescent="0.3">
      <c r="A1386" t="s">
        <v>66</v>
      </c>
      <c r="B1386">
        <v>23088</v>
      </c>
      <c r="C1386" s="1" t="str">
        <f>VLOOKUP($B1386,'NIS NAAM GEMEENTE'!$A$2:$B$319, 2, FALSE)</f>
        <v>Vilvoorde</v>
      </c>
      <c r="D1386" s="1">
        <v>5134</v>
      </c>
      <c r="E1386" s="1">
        <v>5134</v>
      </c>
      <c r="F1386" s="1">
        <v>5134</v>
      </c>
      <c r="G1386" s="1">
        <v>5134</v>
      </c>
      <c r="H1386" s="1">
        <v>5134</v>
      </c>
      <c r="I1386" s="1">
        <v>5134</v>
      </c>
      <c r="J1386" s="1">
        <v>5134</v>
      </c>
      <c r="K1386" s="1">
        <v>5134</v>
      </c>
      <c r="L1386" s="1">
        <v>5134</v>
      </c>
      <c r="M1386" s="1">
        <v>5134</v>
      </c>
      <c r="N1386" s="1">
        <v>5134</v>
      </c>
      <c r="O1386" s="1">
        <v>5134</v>
      </c>
      <c r="P1386" s="1">
        <v>5134</v>
      </c>
      <c r="Q1386" s="1">
        <v>5134</v>
      </c>
      <c r="R1386" s="1">
        <v>5134</v>
      </c>
      <c r="S1386" s="1">
        <v>5134</v>
      </c>
      <c r="T1386" s="1">
        <v>5134</v>
      </c>
      <c r="U1386" s="1">
        <v>5134</v>
      </c>
      <c r="V1386" s="1">
        <v>5134</v>
      </c>
      <c r="W1386" s="1">
        <v>5134</v>
      </c>
      <c r="X1386" s="1">
        <v>5134</v>
      </c>
      <c r="Y1386" s="1">
        <v>5134</v>
      </c>
      <c r="Z1386" s="1">
        <v>5134</v>
      </c>
    </row>
    <row r="1387" spans="1:26" x14ac:dyDescent="0.3">
      <c r="A1387" t="s">
        <v>62</v>
      </c>
      <c r="B1387" s="1">
        <v>33041</v>
      </c>
      <c r="C1387" s="1" t="str">
        <f>VLOOKUP($B1387,'NIS NAAM GEMEENTE'!$A$2:$B$319, 2, FALSE)</f>
        <v>Vleteren</v>
      </c>
      <c r="D1387" s="1">
        <v>172.63</v>
      </c>
      <c r="E1387" s="1">
        <v>178.71</v>
      </c>
      <c r="F1387" s="1">
        <v>187.17</v>
      </c>
      <c r="G1387" s="1">
        <v>189.63</v>
      </c>
      <c r="H1387" s="1">
        <v>170.6</v>
      </c>
      <c r="I1387" s="1">
        <v>162.87</v>
      </c>
      <c r="J1387" s="1">
        <v>176.79</v>
      </c>
      <c r="K1387" s="1">
        <v>168.25</v>
      </c>
      <c r="L1387" s="1">
        <v>166.25</v>
      </c>
      <c r="M1387" s="1">
        <v>187.55</v>
      </c>
      <c r="N1387" s="1">
        <v>167.33</v>
      </c>
      <c r="O1387" s="1">
        <v>163.73642201834863</v>
      </c>
      <c r="P1387" s="1">
        <v>154.82559633027523</v>
      </c>
      <c r="Q1387" s="1">
        <v>140.34550458715597</v>
      </c>
      <c r="R1387" s="1">
        <v>135.89009174311926</v>
      </c>
      <c r="S1387" s="1">
        <v>128.09311926605506</v>
      </c>
      <c r="T1387" s="1">
        <v>126.97926605504587</v>
      </c>
      <c r="U1387" s="1">
        <v>126.97926605504587</v>
      </c>
      <c r="V1387" s="1">
        <v>121.41</v>
      </c>
      <c r="W1387" s="1">
        <v>120.29614678899082</v>
      </c>
      <c r="X1387" s="1">
        <v>119.18229357798165</v>
      </c>
      <c r="Y1387" s="1">
        <v>124.75155963302753</v>
      </c>
      <c r="Z1387" s="1">
        <v>131.43467889908257</v>
      </c>
    </row>
    <row r="1388" spans="1:26" x14ac:dyDescent="0.3">
      <c r="A1388" t="s">
        <v>63</v>
      </c>
      <c r="B1388" s="1">
        <v>33041</v>
      </c>
      <c r="C1388" s="1" t="str">
        <f>VLOOKUP($B1388,'NIS NAAM GEMEENTE'!$A$2:$B$319, 2, FALSE)</f>
        <v>Vleteren</v>
      </c>
      <c r="D1388" s="1">
        <v>239</v>
      </c>
      <c r="E1388" s="1">
        <v>232</v>
      </c>
      <c r="F1388" s="1">
        <v>232</v>
      </c>
      <c r="G1388" s="1">
        <v>230</v>
      </c>
      <c r="H1388" s="1">
        <v>238</v>
      </c>
      <c r="I1388" s="1">
        <v>246</v>
      </c>
      <c r="J1388" s="1">
        <v>246</v>
      </c>
      <c r="K1388" s="1">
        <v>262</v>
      </c>
      <c r="L1388" s="1">
        <v>260</v>
      </c>
      <c r="M1388" s="1">
        <v>258</v>
      </c>
      <c r="N1388" s="1">
        <v>260</v>
      </c>
      <c r="O1388" s="1">
        <v>259</v>
      </c>
      <c r="P1388" s="1">
        <v>257</v>
      </c>
      <c r="Q1388" s="1">
        <v>252</v>
      </c>
      <c r="R1388" s="1">
        <v>241</v>
      </c>
      <c r="S1388" s="1">
        <v>234</v>
      </c>
      <c r="T1388" s="1">
        <v>225</v>
      </c>
      <c r="U1388" s="1">
        <v>216</v>
      </c>
      <c r="V1388" s="1">
        <v>206</v>
      </c>
      <c r="W1388" s="1">
        <v>195</v>
      </c>
      <c r="X1388" s="1">
        <v>194</v>
      </c>
      <c r="Y1388" s="1">
        <v>185</v>
      </c>
      <c r="Z1388">
        <v>180</v>
      </c>
    </row>
    <row r="1389" spans="1:26" x14ac:dyDescent="0.3">
      <c r="A1389" t="s">
        <v>64</v>
      </c>
      <c r="B1389" s="1">
        <v>33041</v>
      </c>
      <c r="C1389" s="1" t="str">
        <f>VLOOKUP($B1389,'NIS NAAM GEMEENTE'!$A$2:$B$319, 2, FALSE)</f>
        <v>Vleteren</v>
      </c>
      <c r="D1389" s="1">
        <v>411.63</v>
      </c>
      <c r="E1389" s="1">
        <v>410.71000000000004</v>
      </c>
      <c r="F1389" s="1">
        <v>419.16999999999996</v>
      </c>
      <c r="G1389" s="1">
        <v>419.63</v>
      </c>
      <c r="H1389" s="1">
        <v>408.6</v>
      </c>
      <c r="I1389" s="1">
        <v>408.87</v>
      </c>
      <c r="J1389" s="1">
        <v>422.78999999999996</v>
      </c>
      <c r="K1389" s="1">
        <v>430.25</v>
      </c>
      <c r="L1389" s="1">
        <v>426.25</v>
      </c>
      <c r="M1389" s="1">
        <v>445.55</v>
      </c>
      <c r="N1389" s="1">
        <v>427.33000000000004</v>
      </c>
      <c r="O1389" s="1">
        <v>422.73642201834866</v>
      </c>
      <c r="P1389" s="1">
        <v>411.82559633027523</v>
      </c>
      <c r="Q1389" s="1">
        <v>392.34550458715597</v>
      </c>
      <c r="R1389" s="1">
        <v>376.89009174311923</v>
      </c>
      <c r="S1389" s="1">
        <v>362.09311926605506</v>
      </c>
      <c r="T1389" s="1">
        <v>351.97926605504585</v>
      </c>
      <c r="U1389" s="1">
        <v>342.97926605504585</v>
      </c>
      <c r="V1389" s="1">
        <v>327.40999999999997</v>
      </c>
      <c r="W1389" s="1">
        <v>315.29614678899082</v>
      </c>
      <c r="X1389" s="1">
        <v>313.18229357798168</v>
      </c>
      <c r="Y1389" s="1">
        <v>309.75155963302751</v>
      </c>
      <c r="Z1389" s="1">
        <v>311.43467889908254</v>
      </c>
    </row>
    <row r="1390" spans="1:26" x14ac:dyDescent="0.3">
      <c r="A1390" t="s">
        <v>65</v>
      </c>
      <c r="B1390">
        <v>33041</v>
      </c>
      <c r="C1390" s="1" t="str">
        <f>VLOOKUP($B1390,'NIS NAAM GEMEENTE'!$A$2:$B$319, 2, FALSE)</f>
        <v>Vleteren</v>
      </c>
      <c r="D1390" s="1">
        <v>652.99999999999989</v>
      </c>
      <c r="E1390" s="1">
        <v>652.99999999999989</v>
      </c>
      <c r="F1390" s="1">
        <v>652.99999999999989</v>
      </c>
      <c r="G1390" s="1">
        <v>652.99999999999989</v>
      </c>
      <c r="H1390" s="1">
        <v>652.99999999999989</v>
      </c>
      <c r="I1390" s="1">
        <v>652.99999999999989</v>
      </c>
      <c r="J1390" s="1">
        <v>652.99999999999989</v>
      </c>
      <c r="K1390" s="1">
        <v>652.99999999999989</v>
      </c>
      <c r="L1390" s="1">
        <v>652.99999999999989</v>
      </c>
      <c r="M1390" s="1">
        <v>652.99999999999989</v>
      </c>
      <c r="N1390" s="1">
        <v>652.99999999999989</v>
      </c>
      <c r="O1390" s="1">
        <v>652.99999999999989</v>
      </c>
      <c r="P1390" s="1">
        <v>652.99999999999989</v>
      </c>
      <c r="Q1390" s="1">
        <v>652.99999999999989</v>
      </c>
      <c r="R1390" s="1">
        <v>652.99999999999989</v>
      </c>
      <c r="S1390" s="1">
        <v>652.99999999999989</v>
      </c>
      <c r="T1390" s="1">
        <v>652.99999999999989</v>
      </c>
      <c r="U1390" s="1">
        <v>652.99999999999989</v>
      </c>
      <c r="V1390" s="1">
        <v>652.99999999999989</v>
      </c>
      <c r="W1390" s="1">
        <v>652.99999999999989</v>
      </c>
      <c r="X1390" s="1">
        <v>652.99999999999989</v>
      </c>
      <c r="Y1390" s="1">
        <v>653</v>
      </c>
      <c r="Z1390" s="1">
        <v>653</v>
      </c>
    </row>
    <row r="1391" spans="1:26" x14ac:dyDescent="0.3">
      <c r="A1391" t="s">
        <v>66</v>
      </c>
      <c r="B1391">
        <v>33041</v>
      </c>
      <c r="C1391" s="1" t="str">
        <f>VLOOKUP($B1391,'NIS NAAM GEMEENTE'!$A$2:$B$319, 2, FALSE)</f>
        <v>Vleteren</v>
      </c>
      <c r="D1391" s="1">
        <v>555.04999999999995</v>
      </c>
      <c r="E1391" s="1">
        <v>555.04999999999995</v>
      </c>
      <c r="F1391" s="1">
        <v>555.04999999999995</v>
      </c>
      <c r="G1391" s="1">
        <v>555.04999999999995</v>
      </c>
      <c r="H1391" s="1">
        <v>555.04999999999995</v>
      </c>
      <c r="I1391" s="1">
        <v>555.04999999999995</v>
      </c>
      <c r="J1391" s="1">
        <v>555.04999999999995</v>
      </c>
      <c r="K1391" s="1">
        <v>555.04999999999995</v>
      </c>
      <c r="L1391" s="1">
        <v>555.04999999999995</v>
      </c>
      <c r="M1391" s="1">
        <v>555.04999999999995</v>
      </c>
      <c r="N1391" s="1">
        <v>555.04999999999995</v>
      </c>
      <c r="O1391" s="1">
        <v>555.04999999999995</v>
      </c>
      <c r="P1391" s="1">
        <v>555.04999999999995</v>
      </c>
      <c r="Q1391" s="1">
        <v>555.04999999999995</v>
      </c>
      <c r="R1391" s="1">
        <v>555.04999999999995</v>
      </c>
      <c r="S1391" s="1">
        <v>555.04999999999995</v>
      </c>
      <c r="T1391" s="1">
        <v>555.04999999999995</v>
      </c>
      <c r="U1391" s="1">
        <v>555.04999999999995</v>
      </c>
      <c r="V1391" s="1">
        <v>555.04999999999995</v>
      </c>
      <c r="W1391" s="1">
        <v>555.04999999999995</v>
      </c>
      <c r="X1391" s="1">
        <v>555.04999999999995</v>
      </c>
      <c r="Y1391" s="1">
        <v>555.04999999999995</v>
      </c>
      <c r="Z1391" s="1">
        <v>555.04999999999995</v>
      </c>
    </row>
    <row r="1392" spans="1:26" x14ac:dyDescent="0.3">
      <c r="A1392" t="s">
        <v>62</v>
      </c>
      <c r="B1392" s="1">
        <v>73109</v>
      </c>
      <c r="C1392" s="1" t="str">
        <f>VLOOKUP($B1392,'NIS NAAM GEMEENTE'!$A$2:$B$319, 2, FALSE)</f>
        <v>Voeren</v>
      </c>
      <c r="D1392" s="1">
        <v>202.44</v>
      </c>
      <c r="E1392" s="1">
        <v>229.66</v>
      </c>
      <c r="F1392" s="1">
        <v>203.14</v>
      </c>
      <c r="G1392" s="1">
        <v>195.44</v>
      </c>
      <c r="H1392" s="1">
        <v>202.17</v>
      </c>
      <c r="I1392" s="1">
        <v>171.87</v>
      </c>
      <c r="J1392" s="1">
        <v>166.95</v>
      </c>
      <c r="K1392" s="1">
        <v>171.71</v>
      </c>
      <c r="L1392" s="1">
        <v>164.06</v>
      </c>
      <c r="M1392" s="1">
        <v>172.79</v>
      </c>
      <c r="N1392" s="1">
        <v>196.71</v>
      </c>
      <c r="O1392" s="1">
        <v>198.10380116959064</v>
      </c>
      <c r="P1392" s="1">
        <v>192.57017543859649</v>
      </c>
      <c r="Q1392" s="1">
        <v>191.46345029239765</v>
      </c>
      <c r="R1392" s="1">
        <v>185.92982456140351</v>
      </c>
      <c r="S1392" s="1">
        <v>189.25</v>
      </c>
      <c r="T1392" s="1">
        <v>189.25</v>
      </c>
      <c r="U1392" s="1">
        <v>189.25</v>
      </c>
      <c r="V1392" s="1">
        <v>189.25</v>
      </c>
      <c r="W1392" s="1">
        <v>189.25</v>
      </c>
      <c r="X1392" s="1">
        <v>190.35672514619884</v>
      </c>
      <c r="Y1392" s="1">
        <v>190.35672514619884</v>
      </c>
      <c r="Z1392" s="1">
        <v>190.35672514619884</v>
      </c>
    </row>
    <row r="1393" spans="1:26" x14ac:dyDescent="0.3">
      <c r="A1393" t="s">
        <v>63</v>
      </c>
      <c r="B1393" s="1">
        <v>73109</v>
      </c>
      <c r="C1393" s="1" t="str">
        <f>VLOOKUP($B1393,'NIS NAAM GEMEENTE'!$A$2:$B$319, 2, FALSE)</f>
        <v>Voeren</v>
      </c>
      <c r="D1393" s="1">
        <v>300</v>
      </c>
      <c r="E1393" s="1">
        <v>293</v>
      </c>
      <c r="F1393" s="1">
        <v>290</v>
      </c>
      <c r="G1393" s="1">
        <v>288</v>
      </c>
      <c r="H1393" s="1">
        <v>277</v>
      </c>
      <c r="I1393" s="1">
        <v>307</v>
      </c>
      <c r="J1393" s="1">
        <v>282</v>
      </c>
      <c r="K1393" s="1">
        <v>285</v>
      </c>
      <c r="L1393" s="1">
        <v>275</v>
      </c>
      <c r="M1393" s="1">
        <v>271</v>
      </c>
      <c r="N1393" s="1">
        <v>271</v>
      </c>
      <c r="O1393" s="1">
        <v>279</v>
      </c>
      <c r="P1393" s="1">
        <v>294</v>
      </c>
      <c r="Q1393" s="1">
        <v>297</v>
      </c>
      <c r="R1393" s="1">
        <v>305</v>
      </c>
      <c r="S1393" s="1">
        <v>305</v>
      </c>
      <c r="T1393" s="1">
        <v>307</v>
      </c>
      <c r="U1393" s="1">
        <v>309</v>
      </c>
      <c r="V1393" s="1">
        <v>306</v>
      </c>
      <c r="W1393" s="1">
        <v>304</v>
      </c>
      <c r="X1393" s="1">
        <v>301</v>
      </c>
      <c r="Y1393" s="1">
        <v>302</v>
      </c>
      <c r="Z1393">
        <v>303</v>
      </c>
    </row>
    <row r="1394" spans="1:26" x14ac:dyDescent="0.3">
      <c r="A1394" t="s">
        <v>64</v>
      </c>
      <c r="B1394" s="1">
        <v>73109</v>
      </c>
      <c r="C1394" s="1" t="str">
        <f>VLOOKUP($B1394,'NIS NAAM GEMEENTE'!$A$2:$B$319, 2, FALSE)</f>
        <v>Voeren</v>
      </c>
      <c r="D1394" s="1">
        <v>502.44</v>
      </c>
      <c r="E1394" s="1">
        <v>522.66</v>
      </c>
      <c r="F1394" s="1">
        <v>493.14</v>
      </c>
      <c r="G1394" s="1">
        <v>483.44</v>
      </c>
      <c r="H1394" s="1">
        <v>479.16999999999996</v>
      </c>
      <c r="I1394" s="1">
        <v>478.87</v>
      </c>
      <c r="J1394" s="1">
        <v>448.95</v>
      </c>
      <c r="K1394" s="1">
        <v>456.71000000000004</v>
      </c>
      <c r="L1394" s="1">
        <v>439.06</v>
      </c>
      <c r="M1394" s="1">
        <v>443.78999999999996</v>
      </c>
      <c r="N1394" s="1">
        <v>467.71000000000004</v>
      </c>
      <c r="O1394" s="1">
        <v>477.10380116959061</v>
      </c>
      <c r="P1394" s="1">
        <v>486.57017543859649</v>
      </c>
      <c r="Q1394" s="1">
        <v>488.46345029239762</v>
      </c>
      <c r="R1394" s="1">
        <v>490.92982456140351</v>
      </c>
      <c r="S1394" s="1">
        <v>494.25</v>
      </c>
      <c r="T1394" s="1">
        <v>496.25</v>
      </c>
      <c r="U1394" s="1">
        <v>498.25</v>
      </c>
      <c r="V1394" s="1">
        <v>495.25</v>
      </c>
      <c r="W1394" s="1">
        <v>493.25</v>
      </c>
      <c r="X1394" s="1">
        <v>491.35672514619887</v>
      </c>
      <c r="Y1394" s="1">
        <v>492.35672514619887</v>
      </c>
      <c r="Z1394" s="1">
        <v>493.35672514619887</v>
      </c>
    </row>
    <row r="1395" spans="1:26" x14ac:dyDescent="0.3">
      <c r="A1395" t="s">
        <v>65</v>
      </c>
      <c r="B1395">
        <v>73109</v>
      </c>
      <c r="C1395" s="1" t="str">
        <f>VLOOKUP($B1395,'NIS NAAM GEMEENTE'!$A$2:$B$319, 2, FALSE)</f>
        <v>Voeren</v>
      </c>
      <c r="D1395" s="1">
        <v>743</v>
      </c>
      <c r="E1395" s="1">
        <v>743</v>
      </c>
      <c r="F1395" s="1">
        <v>743</v>
      </c>
      <c r="G1395" s="1">
        <v>743</v>
      </c>
      <c r="H1395" s="1">
        <v>743</v>
      </c>
      <c r="I1395" s="1">
        <v>743</v>
      </c>
      <c r="J1395" s="1">
        <v>743</v>
      </c>
      <c r="K1395" s="1">
        <v>743</v>
      </c>
      <c r="L1395" s="1">
        <v>743</v>
      </c>
      <c r="M1395" s="1">
        <v>743</v>
      </c>
      <c r="N1395" s="1">
        <v>743</v>
      </c>
      <c r="O1395" s="1">
        <v>743</v>
      </c>
      <c r="P1395" s="1">
        <v>743</v>
      </c>
      <c r="Q1395" s="1">
        <v>743</v>
      </c>
      <c r="R1395" s="1">
        <v>743</v>
      </c>
      <c r="S1395" s="1">
        <v>743</v>
      </c>
      <c r="T1395" s="1">
        <v>743</v>
      </c>
      <c r="U1395" s="1">
        <v>743</v>
      </c>
      <c r="V1395" s="1">
        <v>743</v>
      </c>
      <c r="W1395" s="1">
        <v>743</v>
      </c>
      <c r="X1395" s="1">
        <v>743</v>
      </c>
      <c r="Y1395" s="1">
        <v>743</v>
      </c>
      <c r="Z1395" s="1">
        <v>743</v>
      </c>
    </row>
    <row r="1396" spans="1:26" x14ac:dyDescent="0.3">
      <c r="A1396" t="s">
        <v>66</v>
      </c>
      <c r="B1396">
        <v>73109</v>
      </c>
      <c r="C1396" s="1" t="str">
        <f>VLOOKUP($B1396,'NIS NAAM GEMEENTE'!$A$2:$B$319, 2, FALSE)</f>
        <v>Voeren</v>
      </c>
      <c r="D1396" s="1">
        <v>631.54999999999995</v>
      </c>
      <c r="E1396" s="1">
        <v>631.54999999999995</v>
      </c>
      <c r="F1396" s="1">
        <v>631.54999999999995</v>
      </c>
      <c r="G1396" s="1">
        <v>631.54999999999995</v>
      </c>
      <c r="H1396" s="1">
        <v>631.54999999999995</v>
      </c>
      <c r="I1396" s="1">
        <v>631.54999999999995</v>
      </c>
      <c r="J1396" s="1">
        <v>631.54999999999995</v>
      </c>
      <c r="K1396" s="1">
        <v>631.54999999999995</v>
      </c>
      <c r="L1396" s="1">
        <v>631.54999999999995</v>
      </c>
      <c r="M1396" s="1">
        <v>631.54999999999995</v>
      </c>
      <c r="N1396" s="1">
        <v>631.54999999999995</v>
      </c>
      <c r="O1396" s="1">
        <v>631.54999999999995</v>
      </c>
      <c r="P1396" s="1">
        <v>631.54999999999995</v>
      </c>
      <c r="Q1396" s="1">
        <v>631.54999999999995</v>
      </c>
      <c r="R1396" s="1">
        <v>631.54999999999995</v>
      </c>
      <c r="S1396" s="1">
        <v>631.54999999999995</v>
      </c>
      <c r="T1396" s="1">
        <v>631.54999999999995</v>
      </c>
      <c r="U1396" s="1">
        <v>631.54999999999995</v>
      </c>
      <c r="V1396" s="1">
        <v>631.54999999999995</v>
      </c>
      <c r="W1396" s="1">
        <v>631.54999999999995</v>
      </c>
      <c r="X1396" s="1">
        <v>631.54999999999995</v>
      </c>
      <c r="Y1396" s="1">
        <v>631.54999999999995</v>
      </c>
      <c r="Z1396" s="1">
        <v>631.54999999999995</v>
      </c>
    </row>
    <row r="1397" spans="1:26" x14ac:dyDescent="0.3">
      <c r="A1397" t="s">
        <v>62</v>
      </c>
      <c r="B1397" s="1">
        <v>13044</v>
      </c>
      <c r="C1397" s="1" t="str">
        <f>VLOOKUP($B1397,'NIS NAAM GEMEENTE'!$A$2:$B$319, 2, FALSE)</f>
        <v>Vorselaar</v>
      </c>
      <c r="D1397" s="1">
        <v>329.66</v>
      </c>
      <c r="E1397" s="1">
        <v>344.58</v>
      </c>
      <c r="F1397" s="1">
        <v>350.42</v>
      </c>
      <c r="G1397" s="1">
        <v>353.58</v>
      </c>
      <c r="H1397" s="1">
        <v>347.96</v>
      </c>
      <c r="I1397" s="1">
        <v>327.2</v>
      </c>
      <c r="J1397" s="1">
        <v>326.69</v>
      </c>
      <c r="K1397" s="1">
        <v>315.39</v>
      </c>
      <c r="L1397" s="1">
        <v>313.66000000000003</v>
      </c>
      <c r="M1397" s="1">
        <v>316.31</v>
      </c>
      <c r="N1397" s="1">
        <v>319.66000000000003</v>
      </c>
      <c r="O1397" s="1">
        <v>336.90792452830186</v>
      </c>
      <c r="P1397" s="1">
        <v>351.22100628930815</v>
      </c>
      <c r="Q1397" s="1">
        <v>343.51396226415096</v>
      </c>
      <c r="R1397" s="1">
        <v>360.0290566037736</v>
      </c>
      <c r="S1397" s="1">
        <v>355.6250314465409</v>
      </c>
      <c r="T1397" s="1">
        <v>364.43308176100629</v>
      </c>
      <c r="U1397" s="1">
        <v>356.72603773584905</v>
      </c>
      <c r="V1397" s="1">
        <v>350.12</v>
      </c>
      <c r="W1397" s="1">
        <v>339.10993710691821</v>
      </c>
      <c r="X1397" s="1">
        <v>334.70591194968551</v>
      </c>
      <c r="Y1397" s="1">
        <v>330.30188679245282</v>
      </c>
      <c r="Z1397" s="1">
        <v>341.31194968553461</v>
      </c>
    </row>
    <row r="1398" spans="1:26" x14ac:dyDescent="0.3">
      <c r="A1398" t="s">
        <v>63</v>
      </c>
      <c r="B1398" s="1">
        <v>13044</v>
      </c>
      <c r="C1398" s="1" t="str">
        <f>VLOOKUP($B1398,'NIS NAAM GEMEENTE'!$A$2:$B$319, 2, FALSE)</f>
        <v>Vorselaar</v>
      </c>
      <c r="D1398" s="1">
        <v>440</v>
      </c>
      <c r="E1398" s="1">
        <v>446</v>
      </c>
      <c r="F1398" s="1">
        <v>439</v>
      </c>
      <c r="G1398" s="1">
        <v>473</v>
      </c>
      <c r="H1398" s="1">
        <v>483</v>
      </c>
      <c r="I1398" s="1">
        <v>501</v>
      </c>
      <c r="J1398" s="1">
        <v>519</v>
      </c>
      <c r="K1398" s="1">
        <v>518</v>
      </c>
      <c r="L1398" s="1">
        <v>501</v>
      </c>
      <c r="M1398" s="1">
        <v>497</v>
      </c>
      <c r="N1398" s="1">
        <v>509</v>
      </c>
      <c r="O1398" s="1">
        <v>512</v>
      </c>
      <c r="P1398" s="1">
        <v>498</v>
      </c>
      <c r="Q1398" s="1">
        <v>521</v>
      </c>
      <c r="R1398" s="1">
        <v>522</v>
      </c>
      <c r="S1398" s="1">
        <v>533</v>
      </c>
      <c r="T1398" s="1">
        <v>531</v>
      </c>
      <c r="U1398" s="1">
        <v>550</v>
      </c>
      <c r="V1398" s="1">
        <v>566</v>
      </c>
      <c r="W1398" s="1">
        <v>561</v>
      </c>
      <c r="X1398" s="1">
        <v>566</v>
      </c>
      <c r="Y1398" s="1">
        <v>566</v>
      </c>
      <c r="Z1398">
        <v>562</v>
      </c>
    </row>
    <row r="1399" spans="1:26" x14ac:dyDescent="0.3">
      <c r="A1399" t="s">
        <v>64</v>
      </c>
      <c r="B1399" s="1">
        <v>13044</v>
      </c>
      <c r="C1399" s="1" t="str">
        <f>VLOOKUP($B1399,'NIS NAAM GEMEENTE'!$A$2:$B$319, 2, FALSE)</f>
        <v>Vorselaar</v>
      </c>
      <c r="D1399" s="1">
        <v>769.66000000000008</v>
      </c>
      <c r="E1399" s="1">
        <v>790.57999999999993</v>
      </c>
      <c r="F1399" s="1">
        <v>789.42000000000007</v>
      </c>
      <c r="G1399" s="1">
        <v>826.57999999999993</v>
      </c>
      <c r="H1399" s="1">
        <v>830.96</v>
      </c>
      <c r="I1399" s="1">
        <v>828.2</v>
      </c>
      <c r="J1399" s="1">
        <v>845.69</v>
      </c>
      <c r="K1399" s="1">
        <v>833.39</v>
      </c>
      <c r="L1399" s="1">
        <v>814.66000000000008</v>
      </c>
      <c r="M1399" s="1">
        <v>813.31</v>
      </c>
      <c r="N1399" s="1">
        <v>828.66000000000008</v>
      </c>
      <c r="O1399" s="1">
        <v>848.90792452830192</v>
      </c>
      <c r="P1399" s="1">
        <v>849.22100628930821</v>
      </c>
      <c r="Q1399" s="1">
        <v>864.5139622641509</v>
      </c>
      <c r="R1399" s="1">
        <v>882.0290566037736</v>
      </c>
      <c r="S1399" s="1">
        <v>888.6250314465409</v>
      </c>
      <c r="T1399" s="1">
        <v>895.43308176100629</v>
      </c>
      <c r="U1399" s="1">
        <v>906.7260377358491</v>
      </c>
      <c r="V1399" s="1">
        <v>916.12</v>
      </c>
      <c r="W1399" s="1">
        <v>900.10993710691821</v>
      </c>
      <c r="X1399" s="1">
        <v>900.70591194968551</v>
      </c>
      <c r="Y1399" s="1">
        <v>896.30188679245282</v>
      </c>
      <c r="Z1399" s="1">
        <v>903.31194968553461</v>
      </c>
    </row>
    <row r="1400" spans="1:26" x14ac:dyDescent="0.3">
      <c r="A1400" t="s">
        <v>65</v>
      </c>
      <c r="B1400">
        <v>13044</v>
      </c>
      <c r="C1400" s="1" t="str">
        <f>VLOOKUP($B1400,'NIS NAAM GEMEENTE'!$A$2:$B$319, 2, FALSE)</f>
        <v>Vorselaar</v>
      </c>
      <c r="D1400" s="1">
        <v>1220</v>
      </c>
      <c r="E1400" s="1">
        <v>1220</v>
      </c>
      <c r="F1400" s="1">
        <v>1220</v>
      </c>
      <c r="G1400" s="1">
        <v>1220</v>
      </c>
      <c r="H1400" s="1">
        <v>1220</v>
      </c>
      <c r="I1400" s="1">
        <v>1220</v>
      </c>
      <c r="J1400" s="1">
        <v>1220</v>
      </c>
      <c r="K1400" s="1">
        <v>1220</v>
      </c>
      <c r="L1400" s="1">
        <v>1220</v>
      </c>
      <c r="M1400" s="1">
        <v>1220</v>
      </c>
      <c r="N1400" s="1">
        <v>1220</v>
      </c>
      <c r="O1400" s="1">
        <v>1220</v>
      </c>
      <c r="P1400" s="1">
        <v>1220</v>
      </c>
      <c r="Q1400" s="1">
        <v>1220</v>
      </c>
      <c r="R1400" s="1">
        <v>1220</v>
      </c>
      <c r="S1400" s="1">
        <v>1220</v>
      </c>
      <c r="T1400" s="1">
        <v>1220</v>
      </c>
      <c r="U1400" s="1">
        <v>1220</v>
      </c>
      <c r="V1400" s="1">
        <v>1220</v>
      </c>
      <c r="W1400" s="1">
        <v>1220</v>
      </c>
      <c r="X1400" s="1">
        <v>1220</v>
      </c>
      <c r="Y1400" s="1">
        <v>1220</v>
      </c>
      <c r="Z1400" s="1">
        <v>1220</v>
      </c>
    </row>
    <row r="1401" spans="1:26" x14ac:dyDescent="0.3">
      <c r="A1401" t="s">
        <v>66</v>
      </c>
      <c r="B1401">
        <v>13044</v>
      </c>
      <c r="C1401" s="1" t="str">
        <f>VLOOKUP($B1401,'NIS NAAM GEMEENTE'!$A$2:$B$319, 2, FALSE)</f>
        <v>Vorselaar</v>
      </c>
      <c r="D1401" s="1">
        <v>1037</v>
      </c>
      <c r="E1401" s="1">
        <v>1037</v>
      </c>
      <c r="F1401" s="1">
        <v>1037</v>
      </c>
      <c r="G1401" s="1">
        <v>1037</v>
      </c>
      <c r="H1401" s="1">
        <v>1037</v>
      </c>
      <c r="I1401" s="1">
        <v>1037</v>
      </c>
      <c r="J1401" s="1">
        <v>1037</v>
      </c>
      <c r="K1401" s="1">
        <v>1037</v>
      </c>
      <c r="L1401" s="1">
        <v>1037</v>
      </c>
      <c r="M1401" s="1">
        <v>1037</v>
      </c>
      <c r="N1401" s="1">
        <v>1037</v>
      </c>
      <c r="O1401" s="1">
        <v>1037</v>
      </c>
      <c r="P1401" s="1">
        <v>1037</v>
      </c>
      <c r="Q1401" s="1">
        <v>1037</v>
      </c>
      <c r="R1401" s="1">
        <v>1037</v>
      </c>
      <c r="S1401" s="1">
        <v>1037</v>
      </c>
      <c r="T1401" s="1">
        <v>1037</v>
      </c>
      <c r="U1401" s="1">
        <v>1037</v>
      </c>
      <c r="V1401" s="1">
        <v>1037</v>
      </c>
      <c r="W1401" s="1">
        <v>1037</v>
      </c>
      <c r="X1401" s="1">
        <v>1037</v>
      </c>
      <c r="Y1401" s="1">
        <v>1037</v>
      </c>
      <c r="Z1401" s="1">
        <v>1037</v>
      </c>
    </row>
    <row r="1402" spans="1:26" x14ac:dyDescent="0.3">
      <c r="A1402" t="s">
        <v>62</v>
      </c>
      <c r="B1402" s="1">
        <v>21007</v>
      </c>
      <c r="C1402" s="1" t="str">
        <f>VLOOKUP($B1402,'NIS NAAM GEMEENTE'!$A$2:$B$319, 2, FALSE)</f>
        <v>Vorst</v>
      </c>
      <c r="D1402" s="1">
        <v>448.21</v>
      </c>
      <c r="E1402" s="1">
        <v>418.07</v>
      </c>
      <c r="F1402" s="1">
        <v>409.53</v>
      </c>
      <c r="G1402" s="1">
        <v>409.45</v>
      </c>
      <c r="H1402" s="1">
        <v>413.26</v>
      </c>
      <c r="I1402" s="1">
        <v>411.37</v>
      </c>
      <c r="J1402" s="1">
        <v>403.61</v>
      </c>
      <c r="K1402" s="1">
        <v>411.45</v>
      </c>
      <c r="L1402" s="1">
        <v>391.15</v>
      </c>
      <c r="M1402" s="1">
        <v>411.15</v>
      </c>
      <c r="N1402" s="1">
        <v>433.45</v>
      </c>
      <c r="O1402" s="1">
        <v>459.59762376237626</v>
      </c>
      <c r="P1402" s="1">
        <v>475.06485148514849</v>
      </c>
      <c r="Q1402" s="1">
        <v>475.06485148514849</v>
      </c>
      <c r="R1402" s="1">
        <v>460.70242574257423</v>
      </c>
      <c r="S1402" s="1">
        <v>450.75920792079205</v>
      </c>
      <c r="T1402" s="1">
        <v>447.44480198019801</v>
      </c>
      <c r="U1402" s="1">
        <v>447.44480198019801</v>
      </c>
      <c r="V1402" s="1">
        <v>446.34</v>
      </c>
      <c r="W1402" s="1">
        <v>446.34</v>
      </c>
      <c r="X1402" s="1">
        <v>445.235198019802</v>
      </c>
      <c r="Y1402" s="1">
        <v>446.34</v>
      </c>
      <c r="Z1402" s="1">
        <v>447.44480198019801</v>
      </c>
    </row>
    <row r="1403" spans="1:26" x14ac:dyDescent="0.3">
      <c r="A1403" t="s">
        <v>63</v>
      </c>
      <c r="B1403" s="1">
        <v>21007</v>
      </c>
      <c r="C1403" s="1" t="str">
        <f>VLOOKUP($B1403,'NIS NAAM GEMEENTE'!$A$2:$B$319, 2, FALSE)</f>
        <v>Vorst</v>
      </c>
      <c r="D1403" s="1">
        <v>285</v>
      </c>
      <c r="E1403" s="1">
        <v>316</v>
      </c>
      <c r="F1403" s="1">
        <v>338</v>
      </c>
      <c r="G1403" s="1">
        <v>351</v>
      </c>
      <c r="H1403" s="1">
        <v>378</v>
      </c>
      <c r="I1403" s="1">
        <v>413</v>
      </c>
      <c r="J1403" s="1">
        <v>406</v>
      </c>
      <c r="K1403" s="1">
        <v>416</v>
      </c>
      <c r="L1403" s="1">
        <v>440</v>
      </c>
      <c r="M1403" s="1">
        <v>451</v>
      </c>
      <c r="N1403" s="1">
        <v>470</v>
      </c>
      <c r="O1403" s="1">
        <v>484</v>
      </c>
      <c r="P1403" s="1">
        <v>503</v>
      </c>
      <c r="Q1403" s="1">
        <v>528</v>
      </c>
      <c r="R1403" s="1">
        <v>563</v>
      </c>
      <c r="S1403" s="1">
        <v>586</v>
      </c>
      <c r="T1403" s="1">
        <v>598</v>
      </c>
      <c r="U1403" s="1">
        <v>601</v>
      </c>
      <c r="V1403" s="1">
        <v>602</v>
      </c>
      <c r="W1403" s="1">
        <v>597</v>
      </c>
      <c r="X1403" s="1">
        <v>588</v>
      </c>
      <c r="Y1403" s="1">
        <v>582</v>
      </c>
      <c r="Z1403">
        <v>577</v>
      </c>
    </row>
    <row r="1404" spans="1:26" x14ac:dyDescent="0.3">
      <c r="A1404" t="s">
        <v>64</v>
      </c>
      <c r="B1404" s="1">
        <v>21007</v>
      </c>
      <c r="C1404" s="1" t="str">
        <f>VLOOKUP($B1404,'NIS NAAM GEMEENTE'!$A$2:$B$319, 2, FALSE)</f>
        <v>Vorst</v>
      </c>
      <c r="D1404" s="1">
        <v>733.21</v>
      </c>
      <c r="E1404" s="1">
        <v>734.06999999999994</v>
      </c>
      <c r="F1404" s="1">
        <v>747.53</v>
      </c>
      <c r="G1404" s="1">
        <v>760.45</v>
      </c>
      <c r="H1404" s="1">
        <v>791.26</v>
      </c>
      <c r="I1404" s="1">
        <v>824.37</v>
      </c>
      <c r="J1404" s="1">
        <v>809.61</v>
      </c>
      <c r="K1404" s="1">
        <v>827.45</v>
      </c>
      <c r="L1404" s="1">
        <v>831.15</v>
      </c>
      <c r="M1404" s="1">
        <v>862.15</v>
      </c>
      <c r="N1404" s="1">
        <v>903.45</v>
      </c>
      <c r="O1404" s="1">
        <v>943.59762376237632</v>
      </c>
      <c r="P1404" s="1">
        <v>978.06485148514844</v>
      </c>
      <c r="Q1404" s="1">
        <v>1003.0648514851484</v>
      </c>
      <c r="R1404" s="1">
        <v>1023.7024257425742</v>
      </c>
      <c r="S1404" s="1">
        <v>1036.7592079207921</v>
      </c>
      <c r="T1404" s="1">
        <v>1045.444801980198</v>
      </c>
      <c r="U1404" s="1">
        <v>1048.444801980198</v>
      </c>
      <c r="V1404" s="1">
        <v>1048.3399999999999</v>
      </c>
      <c r="W1404" s="1">
        <v>1043.3399999999999</v>
      </c>
      <c r="X1404" s="1">
        <v>1033.2351980198021</v>
      </c>
      <c r="Y1404" s="1">
        <v>1028.3399999999999</v>
      </c>
      <c r="Z1404" s="1">
        <v>1024.444801980198</v>
      </c>
    </row>
    <row r="1405" spans="1:26" x14ac:dyDescent="0.3">
      <c r="A1405" t="s">
        <v>65</v>
      </c>
      <c r="B1405">
        <v>21007</v>
      </c>
      <c r="C1405" s="1" t="str">
        <f>VLOOKUP($B1405,'NIS NAAM GEMEENTE'!$A$2:$B$319, 2, FALSE)</f>
        <v>Vorst</v>
      </c>
      <c r="D1405" s="1">
        <v>978</v>
      </c>
      <c r="E1405" s="1">
        <v>978</v>
      </c>
      <c r="F1405" s="1">
        <v>978</v>
      </c>
      <c r="G1405" s="1">
        <v>978</v>
      </c>
      <c r="H1405" s="1">
        <v>978</v>
      </c>
      <c r="I1405" s="1">
        <v>978</v>
      </c>
      <c r="J1405" s="1">
        <v>978</v>
      </c>
      <c r="K1405" s="1">
        <v>978</v>
      </c>
      <c r="L1405" s="1">
        <v>978</v>
      </c>
      <c r="M1405" s="1">
        <v>978</v>
      </c>
      <c r="N1405" s="1">
        <v>978</v>
      </c>
      <c r="O1405" s="1">
        <v>978</v>
      </c>
      <c r="P1405" s="1">
        <v>978</v>
      </c>
      <c r="Q1405" s="1">
        <v>978</v>
      </c>
      <c r="R1405" s="1">
        <v>978</v>
      </c>
      <c r="S1405" s="1">
        <v>978</v>
      </c>
      <c r="T1405" s="1">
        <v>978</v>
      </c>
      <c r="U1405" s="1">
        <v>978</v>
      </c>
      <c r="V1405" s="1">
        <v>978</v>
      </c>
      <c r="W1405" s="1">
        <v>978</v>
      </c>
      <c r="X1405" s="1">
        <v>978</v>
      </c>
      <c r="Y1405" s="1">
        <v>978</v>
      </c>
      <c r="Z1405" s="1">
        <v>978</v>
      </c>
    </row>
    <row r="1406" spans="1:26" x14ac:dyDescent="0.3">
      <c r="A1406" t="s">
        <v>66</v>
      </c>
      <c r="B1406">
        <v>21007</v>
      </c>
      <c r="C1406" s="1" t="str">
        <f>VLOOKUP($B1406,'NIS NAAM GEMEENTE'!$A$2:$B$319, 2, FALSE)</f>
        <v>Vorst</v>
      </c>
      <c r="D1406" s="1">
        <v>831.3</v>
      </c>
      <c r="E1406" s="1">
        <v>831.3</v>
      </c>
      <c r="F1406" s="1">
        <v>831.3</v>
      </c>
      <c r="G1406" s="1">
        <v>831.3</v>
      </c>
      <c r="H1406" s="1">
        <v>831.3</v>
      </c>
      <c r="I1406" s="1">
        <v>831.3</v>
      </c>
      <c r="J1406" s="1">
        <v>831.3</v>
      </c>
      <c r="K1406" s="1">
        <v>831.3</v>
      </c>
      <c r="L1406" s="1">
        <v>831.3</v>
      </c>
      <c r="M1406" s="1">
        <v>831.3</v>
      </c>
      <c r="N1406" s="1">
        <v>831.3</v>
      </c>
      <c r="O1406" s="1">
        <v>831.3</v>
      </c>
      <c r="P1406" s="1">
        <v>831.3</v>
      </c>
      <c r="Q1406" s="1">
        <v>831.3</v>
      </c>
      <c r="R1406" s="1">
        <v>831.3</v>
      </c>
      <c r="S1406" s="1">
        <v>831.3</v>
      </c>
      <c r="T1406" s="1">
        <v>831.3</v>
      </c>
      <c r="U1406" s="1">
        <v>831.3</v>
      </c>
      <c r="V1406" s="1">
        <v>831.3</v>
      </c>
      <c r="W1406" s="1">
        <v>831.3</v>
      </c>
      <c r="X1406" s="1">
        <v>831.3</v>
      </c>
      <c r="Y1406" s="1">
        <v>831.3</v>
      </c>
      <c r="Z1406" s="1">
        <v>831.3</v>
      </c>
    </row>
    <row r="1407" spans="1:26" x14ac:dyDescent="0.3">
      <c r="A1407" t="s">
        <v>62</v>
      </c>
      <c r="B1407" s="1">
        <v>13046</v>
      </c>
      <c r="C1407" s="1" t="str">
        <f>VLOOKUP($B1407,'NIS NAAM GEMEENTE'!$A$2:$B$319, 2, FALSE)</f>
        <v>Vosselaar</v>
      </c>
      <c r="D1407" s="1">
        <v>450.18</v>
      </c>
      <c r="E1407" s="1">
        <v>459.90999999999997</v>
      </c>
      <c r="F1407" s="1">
        <v>473.97</v>
      </c>
      <c r="G1407" s="1">
        <v>469.18</v>
      </c>
      <c r="H1407" s="1">
        <v>465.07</v>
      </c>
      <c r="I1407" s="1">
        <v>510.02</v>
      </c>
      <c r="J1407" s="1">
        <v>485.45</v>
      </c>
      <c r="K1407" s="1">
        <v>518.59</v>
      </c>
      <c r="L1407" s="1">
        <v>517.45000000000005</v>
      </c>
      <c r="M1407" s="1">
        <v>562.16</v>
      </c>
      <c r="N1407" s="1">
        <v>540.37</v>
      </c>
      <c r="O1407" s="1">
        <v>498.3028272251309</v>
      </c>
      <c r="P1407" s="1">
        <v>485.95748691099476</v>
      </c>
      <c r="Q1407" s="1">
        <v>450.04376963350785</v>
      </c>
      <c r="R1407" s="1">
        <v>444.4322513089005</v>
      </c>
      <c r="S1407" s="1">
        <v>439.94303664921466</v>
      </c>
      <c r="T1407" s="1">
        <v>437.69842931937171</v>
      </c>
      <c r="U1407" s="1">
        <v>428.72</v>
      </c>
      <c r="V1407" s="1">
        <v>428.72</v>
      </c>
      <c r="W1407" s="1">
        <v>432.08691099476437</v>
      </c>
      <c r="X1407" s="1">
        <v>436.57612565445027</v>
      </c>
      <c r="Y1407" s="1">
        <v>436.57612565445027</v>
      </c>
      <c r="Z1407" s="1">
        <v>437.69842931937171</v>
      </c>
    </row>
    <row r="1408" spans="1:26" x14ac:dyDescent="0.3">
      <c r="A1408" t="s">
        <v>63</v>
      </c>
      <c r="B1408" s="1">
        <v>13046</v>
      </c>
      <c r="C1408" s="1" t="str">
        <f>VLOOKUP($B1408,'NIS NAAM GEMEENTE'!$A$2:$B$319, 2, FALSE)</f>
        <v>Vosselaar</v>
      </c>
      <c r="D1408" s="1">
        <v>601</v>
      </c>
      <c r="E1408" s="1">
        <v>590</v>
      </c>
      <c r="F1408" s="1">
        <v>628</v>
      </c>
      <c r="G1408" s="1">
        <v>635</v>
      </c>
      <c r="H1408" s="1">
        <v>632</v>
      </c>
      <c r="I1408" s="1">
        <v>651</v>
      </c>
      <c r="J1408" s="1">
        <v>719</v>
      </c>
      <c r="K1408" s="1">
        <v>718</v>
      </c>
      <c r="L1408" s="1">
        <v>720</v>
      </c>
      <c r="M1408" s="1">
        <v>742</v>
      </c>
      <c r="N1408" s="1">
        <v>761</v>
      </c>
      <c r="O1408" s="1">
        <v>808</v>
      </c>
      <c r="P1408" s="1">
        <v>795</v>
      </c>
      <c r="Q1408" s="1">
        <v>823</v>
      </c>
      <c r="R1408" s="1">
        <v>816</v>
      </c>
      <c r="S1408" s="1">
        <v>801</v>
      </c>
      <c r="T1408" s="1">
        <v>784</v>
      </c>
      <c r="U1408" s="1">
        <v>745</v>
      </c>
      <c r="V1408" s="1">
        <v>729</v>
      </c>
      <c r="W1408" s="1">
        <v>696</v>
      </c>
      <c r="X1408" s="1">
        <v>685</v>
      </c>
      <c r="Y1408" s="1">
        <v>680</v>
      </c>
      <c r="Z1408">
        <v>679</v>
      </c>
    </row>
    <row r="1409" spans="1:26" x14ac:dyDescent="0.3">
      <c r="A1409" t="s">
        <v>64</v>
      </c>
      <c r="B1409" s="1">
        <v>13046</v>
      </c>
      <c r="C1409" s="1" t="str">
        <f>VLOOKUP($B1409,'NIS NAAM GEMEENTE'!$A$2:$B$319, 2, FALSE)</f>
        <v>Vosselaar</v>
      </c>
      <c r="D1409" s="1">
        <v>1051.18</v>
      </c>
      <c r="E1409" s="1">
        <v>1049.9099999999999</v>
      </c>
      <c r="F1409" s="1">
        <v>1101.97</v>
      </c>
      <c r="G1409" s="1">
        <v>1104.18</v>
      </c>
      <c r="H1409" s="1">
        <v>1097.07</v>
      </c>
      <c r="I1409" s="1">
        <v>1161.02</v>
      </c>
      <c r="J1409" s="1">
        <v>1204.45</v>
      </c>
      <c r="K1409" s="1">
        <v>1236.5900000000001</v>
      </c>
      <c r="L1409" s="1">
        <v>1237.45</v>
      </c>
      <c r="M1409" s="1">
        <v>1304.1599999999999</v>
      </c>
      <c r="N1409" s="1">
        <v>1301.3699999999999</v>
      </c>
      <c r="O1409" s="1">
        <v>1306.3028272251308</v>
      </c>
      <c r="P1409" s="1">
        <v>1280.9574869109947</v>
      </c>
      <c r="Q1409" s="1">
        <v>1273.043769633508</v>
      </c>
      <c r="R1409" s="1">
        <v>1260.4322513089005</v>
      </c>
      <c r="S1409" s="1">
        <v>1240.9430366492147</v>
      </c>
      <c r="T1409" s="1">
        <v>1221.6984293193718</v>
      </c>
      <c r="U1409" s="1">
        <v>1173.72</v>
      </c>
      <c r="V1409" s="1">
        <v>1157.72</v>
      </c>
      <c r="W1409" s="1">
        <v>1128.0869109947644</v>
      </c>
      <c r="X1409" s="1">
        <v>1121.5761256544502</v>
      </c>
      <c r="Y1409" s="1">
        <v>1116.5761256544502</v>
      </c>
      <c r="Z1409" s="1">
        <v>1116.6984293193718</v>
      </c>
    </row>
    <row r="1410" spans="1:26" x14ac:dyDescent="0.3">
      <c r="A1410" t="s">
        <v>65</v>
      </c>
      <c r="B1410">
        <v>13046</v>
      </c>
      <c r="C1410" s="1" t="str">
        <f>VLOOKUP($B1410,'NIS NAAM GEMEENTE'!$A$2:$B$319, 2, FALSE)</f>
        <v>Vosselaar</v>
      </c>
      <c r="D1410" s="1">
        <v>1393</v>
      </c>
      <c r="E1410" s="1">
        <v>1393</v>
      </c>
      <c r="F1410" s="1">
        <v>1393</v>
      </c>
      <c r="G1410" s="1">
        <v>1393</v>
      </c>
      <c r="H1410" s="1">
        <v>1393</v>
      </c>
      <c r="I1410" s="1">
        <v>1393</v>
      </c>
      <c r="J1410" s="1">
        <v>1393</v>
      </c>
      <c r="K1410" s="1">
        <v>1393</v>
      </c>
      <c r="L1410" s="1">
        <v>1393</v>
      </c>
      <c r="M1410" s="1">
        <v>1393</v>
      </c>
      <c r="N1410" s="1">
        <v>1393</v>
      </c>
      <c r="O1410" s="1">
        <v>1393</v>
      </c>
      <c r="P1410" s="1">
        <v>1393</v>
      </c>
      <c r="Q1410" s="1">
        <v>1393</v>
      </c>
      <c r="R1410" s="1">
        <v>1393</v>
      </c>
      <c r="S1410" s="1">
        <v>1393</v>
      </c>
      <c r="T1410" s="1">
        <v>1393</v>
      </c>
      <c r="U1410" s="1">
        <v>1393</v>
      </c>
      <c r="V1410" s="1">
        <v>1393</v>
      </c>
      <c r="W1410" s="1">
        <v>1393</v>
      </c>
      <c r="X1410" s="1">
        <v>1393</v>
      </c>
      <c r="Y1410" s="1">
        <v>1393</v>
      </c>
      <c r="Z1410" s="1">
        <v>1393</v>
      </c>
    </row>
    <row r="1411" spans="1:26" x14ac:dyDescent="0.3">
      <c r="A1411" t="s">
        <v>66</v>
      </c>
      <c r="B1411">
        <v>13046</v>
      </c>
      <c r="C1411" s="1" t="str">
        <f>VLOOKUP($B1411,'NIS NAAM GEMEENTE'!$A$2:$B$319, 2, FALSE)</f>
        <v>Vosselaar</v>
      </c>
      <c r="D1411" s="1">
        <v>1184.05</v>
      </c>
      <c r="E1411" s="1">
        <v>1184.05</v>
      </c>
      <c r="F1411" s="1">
        <v>1184.05</v>
      </c>
      <c r="G1411" s="1">
        <v>1184.05</v>
      </c>
      <c r="H1411" s="1">
        <v>1184.05</v>
      </c>
      <c r="I1411" s="1">
        <v>1184.05</v>
      </c>
      <c r="J1411" s="1">
        <v>1184.05</v>
      </c>
      <c r="K1411" s="1">
        <v>1184.05</v>
      </c>
      <c r="L1411" s="1">
        <v>1184.05</v>
      </c>
      <c r="M1411" s="1">
        <v>1184.05</v>
      </c>
      <c r="N1411" s="1">
        <v>1184.05</v>
      </c>
      <c r="O1411" s="1">
        <v>1184.05</v>
      </c>
      <c r="P1411" s="1">
        <v>1184.05</v>
      </c>
      <c r="Q1411" s="1">
        <v>1184.05</v>
      </c>
      <c r="R1411" s="1">
        <v>1184.05</v>
      </c>
      <c r="S1411" s="1">
        <v>1184.05</v>
      </c>
      <c r="T1411" s="1">
        <v>1184.05</v>
      </c>
      <c r="U1411" s="1">
        <v>1184.05</v>
      </c>
      <c r="V1411" s="1">
        <v>1184.05</v>
      </c>
      <c r="W1411" s="1">
        <v>1184.05</v>
      </c>
      <c r="X1411" s="1">
        <v>1184.05</v>
      </c>
      <c r="Y1411" s="1">
        <v>1184.05</v>
      </c>
      <c r="Z1411" s="1">
        <v>1184.05</v>
      </c>
    </row>
    <row r="1412" spans="1:26" x14ac:dyDescent="0.3">
      <c r="A1412" t="s">
        <v>62</v>
      </c>
      <c r="B1412" s="1">
        <v>42023</v>
      </c>
      <c r="C1412" s="1" t="str">
        <f>VLOOKUP($B1412,'NIS NAAM GEMEENTE'!$A$2:$B$319, 2, FALSE)</f>
        <v>Waasmunster</v>
      </c>
      <c r="D1412" s="1">
        <v>405.69</v>
      </c>
      <c r="E1412" s="1">
        <v>439.07</v>
      </c>
      <c r="F1412" s="1">
        <v>494.29</v>
      </c>
      <c r="G1412" s="1">
        <v>461.5</v>
      </c>
      <c r="H1412" s="1">
        <v>472.90999999999997</v>
      </c>
      <c r="I1412" s="1">
        <v>460.34</v>
      </c>
      <c r="J1412" s="1">
        <v>436.34</v>
      </c>
      <c r="K1412" s="1">
        <v>463.18</v>
      </c>
      <c r="L1412" s="1">
        <v>447.26</v>
      </c>
      <c r="M1412" s="1">
        <v>455.72</v>
      </c>
      <c r="N1412" s="1">
        <v>452.69</v>
      </c>
      <c r="O1412" s="1">
        <v>470.88078534031411</v>
      </c>
      <c r="P1412" s="1">
        <v>467.52534031413614</v>
      </c>
      <c r="Q1412" s="1">
        <v>451.86659685863873</v>
      </c>
      <c r="R1412" s="1">
        <v>460.81445026178011</v>
      </c>
      <c r="S1412" s="1">
        <v>433.97089005235603</v>
      </c>
      <c r="T1412" s="1">
        <v>436.20785340314137</v>
      </c>
      <c r="U1412" s="1">
        <v>427.26</v>
      </c>
      <c r="V1412" s="1">
        <v>427.26</v>
      </c>
      <c r="W1412" s="1">
        <v>438.44481675392672</v>
      </c>
      <c r="X1412" s="1">
        <v>432.85240837696335</v>
      </c>
      <c r="Y1412" s="1">
        <v>436.20785340314137</v>
      </c>
      <c r="Z1412" s="1">
        <v>426.14151832460732</v>
      </c>
    </row>
    <row r="1413" spans="1:26" x14ac:dyDescent="0.3">
      <c r="A1413" t="s">
        <v>63</v>
      </c>
      <c r="B1413" s="1">
        <v>42023</v>
      </c>
      <c r="C1413" s="1" t="str">
        <f>VLOOKUP($B1413,'NIS NAAM GEMEENTE'!$A$2:$B$319, 2, FALSE)</f>
        <v>Waasmunster</v>
      </c>
      <c r="D1413" s="1">
        <v>617</v>
      </c>
      <c r="E1413" s="1">
        <v>612</v>
      </c>
      <c r="F1413" s="1">
        <v>613</v>
      </c>
      <c r="G1413" s="1">
        <v>663</v>
      </c>
      <c r="H1413" s="1">
        <v>678</v>
      </c>
      <c r="I1413" s="1">
        <v>675</v>
      </c>
      <c r="J1413" s="1">
        <v>700</v>
      </c>
      <c r="K1413" s="1">
        <v>725</v>
      </c>
      <c r="L1413" s="1">
        <v>743</v>
      </c>
      <c r="M1413" s="1">
        <v>727</v>
      </c>
      <c r="N1413" s="1">
        <v>699</v>
      </c>
      <c r="O1413" s="1">
        <v>698</v>
      </c>
      <c r="P1413" s="1">
        <v>687</v>
      </c>
      <c r="Q1413" s="1">
        <v>699</v>
      </c>
      <c r="R1413" s="1">
        <v>684</v>
      </c>
      <c r="S1413" s="1">
        <v>688</v>
      </c>
      <c r="T1413" s="1">
        <v>677</v>
      </c>
      <c r="U1413" s="1">
        <v>674</v>
      </c>
      <c r="V1413" s="1">
        <v>666</v>
      </c>
      <c r="W1413" s="1">
        <v>643</v>
      </c>
      <c r="X1413" s="1">
        <v>649</v>
      </c>
      <c r="Y1413" s="1">
        <v>629</v>
      </c>
      <c r="Z1413">
        <v>640</v>
      </c>
    </row>
    <row r="1414" spans="1:26" x14ac:dyDescent="0.3">
      <c r="A1414" t="s">
        <v>64</v>
      </c>
      <c r="B1414" s="1">
        <v>42023</v>
      </c>
      <c r="C1414" s="1" t="str">
        <f>VLOOKUP($B1414,'NIS NAAM GEMEENTE'!$A$2:$B$319, 2, FALSE)</f>
        <v>Waasmunster</v>
      </c>
      <c r="D1414" s="1">
        <v>1022.69</v>
      </c>
      <c r="E1414" s="1">
        <v>1051.07</v>
      </c>
      <c r="F1414" s="1">
        <v>1107.29</v>
      </c>
      <c r="G1414" s="1">
        <v>1124.5</v>
      </c>
      <c r="H1414" s="1">
        <v>1150.9099999999999</v>
      </c>
      <c r="I1414" s="1">
        <v>1135.3399999999999</v>
      </c>
      <c r="J1414" s="1">
        <v>1136.3399999999999</v>
      </c>
      <c r="K1414" s="1">
        <v>1188.18</v>
      </c>
      <c r="L1414" s="1">
        <v>1190.26</v>
      </c>
      <c r="M1414" s="1">
        <v>1182.72</v>
      </c>
      <c r="N1414" s="1">
        <v>1151.69</v>
      </c>
      <c r="O1414" s="1">
        <v>1168.8807853403141</v>
      </c>
      <c r="P1414" s="1">
        <v>1154.5253403141362</v>
      </c>
      <c r="Q1414" s="1">
        <v>1150.8665968586388</v>
      </c>
      <c r="R1414" s="1">
        <v>1144.8144502617802</v>
      </c>
      <c r="S1414" s="1">
        <v>1121.970890052356</v>
      </c>
      <c r="T1414" s="1">
        <v>1113.2078534031414</v>
      </c>
      <c r="U1414" s="1">
        <v>1101.26</v>
      </c>
      <c r="V1414" s="1">
        <v>1093.26</v>
      </c>
      <c r="W1414" s="1">
        <v>1081.4448167539267</v>
      </c>
      <c r="X1414" s="1">
        <v>1081.8524083769635</v>
      </c>
      <c r="Y1414" s="1">
        <v>1065.2078534031414</v>
      </c>
      <c r="Z1414" s="1">
        <v>1066.1415183246072</v>
      </c>
    </row>
    <row r="1415" spans="1:26" x14ac:dyDescent="0.3">
      <c r="A1415" t="s">
        <v>65</v>
      </c>
      <c r="B1415">
        <v>42023</v>
      </c>
      <c r="C1415" s="1" t="str">
        <f>VLOOKUP($B1415,'NIS NAAM GEMEENTE'!$A$2:$B$319, 2, FALSE)</f>
        <v>Waasmunster</v>
      </c>
      <c r="D1415" s="1">
        <v>1447.0588235294117</v>
      </c>
      <c r="E1415" s="1">
        <v>1447.0588235294117</v>
      </c>
      <c r="F1415" s="1">
        <v>1447.0588235294117</v>
      </c>
      <c r="G1415" s="1">
        <v>1447.0588235294117</v>
      </c>
      <c r="H1415" s="1">
        <v>1447.0588235294117</v>
      </c>
      <c r="I1415" s="1">
        <v>1447.0588235294117</v>
      </c>
      <c r="J1415" s="1">
        <v>1447.0588235294117</v>
      </c>
      <c r="K1415" s="1">
        <v>1447.0588235294117</v>
      </c>
      <c r="L1415" s="1">
        <v>1447.0588235294117</v>
      </c>
      <c r="M1415" s="1">
        <v>1447.0588235294117</v>
      </c>
      <c r="N1415" s="1">
        <v>1447.0588235294117</v>
      </c>
      <c r="O1415" s="1">
        <v>1447.0588235294117</v>
      </c>
      <c r="P1415" s="1">
        <v>1447.0588235294117</v>
      </c>
      <c r="Q1415" s="1">
        <v>1447.0588235294117</v>
      </c>
      <c r="R1415" s="1">
        <v>1447.0588235294117</v>
      </c>
      <c r="S1415" s="1">
        <v>1447.0588235294117</v>
      </c>
      <c r="T1415" s="1">
        <v>1447.0588235294117</v>
      </c>
      <c r="U1415" s="1">
        <v>1447.0588235294117</v>
      </c>
      <c r="V1415" s="1">
        <v>1447.0588235294117</v>
      </c>
      <c r="W1415" s="1">
        <v>1447.0588235294117</v>
      </c>
      <c r="X1415" s="1">
        <v>1447.0588235294117</v>
      </c>
      <c r="Y1415" s="1">
        <v>1447.0588235294099</v>
      </c>
      <c r="Z1415" s="1">
        <v>1447.0588235294099</v>
      </c>
    </row>
    <row r="1416" spans="1:26" x14ac:dyDescent="0.3">
      <c r="A1416" t="s">
        <v>66</v>
      </c>
      <c r="B1416">
        <v>42023</v>
      </c>
      <c r="C1416" s="1" t="str">
        <f>VLOOKUP($B1416,'NIS NAAM GEMEENTE'!$A$2:$B$319, 2, FALSE)</f>
        <v>Waasmunster</v>
      </c>
      <c r="D1416" s="1">
        <v>1230</v>
      </c>
      <c r="E1416" s="1">
        <v>1230</v>
      </c>
      <c r="F1416" s="1">
        <v>1230</v>
      </c>
      <c r="G1416" s="1">
        <v>1230</v>
      </c>
      <c r="H1416" s="1">
        <v>1230</v>
      </c>
      <c r="I1416" s="1">
        <v>1230</v>
      </c>
      <c r="J1416" s="1">
        <v>1230</v>
      </c>
      <c r="K1416" s="1">
        <v>1230</v>
      </c>
      <c r="L1416" s="1">
        <v>1230</v>
      </c>
      <c r="M1416" s="1">
        <v>1230</v>
      </c>
      <c r="N1416" s="1">
        <v>1230</v>
      </c>
      <c r="O1416" s="1">
        <v>1230</v>
      </c>
      <c r="P1416" s="1">
        <v>1230</v>
      </c>
      <c r="Q1416" s="1">
        <v>1230</v>
      </c>
      <c r="R1416" s="1">
        <v>1230</v>
      </c>
      <c r="S1416" s="1">
        <v>1230</v>
      </c>
      <c r="T1416" s="1">
        <v>1230</v>
      </c>
      <c r="U1416" s="1">
        <v>1230</v>
      </c>
      <c r="V1416" s="1">
        <v>1230</v>
      </c>
      <c r="W1416" s="1">
        <v>1230</v>
      </c>
      <c r="X1416" s="1">
        <v>1230</v>
      </c>
      <c r="Y1416" s="1">
        <v>1230</v>
      </c>
      <c r="Z1416" s="1">
        <v>1230</v>
      </c>
    </row>
    <row r="1417" spans="1:26" x14ac:dyDescent="0.3">
      <c r="A1417" t="s">
        <v>62</v>
      </c>
      <c r="B1417" s="1">
        <v>44073</v>
      </c>
      <c r="C1417" s="1" t="str">
        <f>VLOOKUP($B1417,'NIS NAAM GEMEENTE'!$A$2:$B$319, 2, FALSE)</f>
        <v>Wachtebeke</v>
      </c>
      <c r="D1417" s="1">
        <v>403.5</v>
      </c>
      <c r="E1417" s="1">
        <v>382.58</v>
      </c>
      <c r="F1417" s="1">
        <v>349.39</v>
      </c>
      <c r="G1417" s="1">
        <v>357.42</v>
      </c>
      <c r="H1417" s="1">
        <v>369.42</v>
      </c>
      <c r="I1417" s="1">
        <v>379.34</v>
      </c>
      <c r="J1417" s="1">
        <v>385.58</v>
      </c>
      <c r="K1417" s="1">
        <v>378.88</v>
      </c>
      <c r="L1417" s="1">
        <v>371.77</v>
      </c>
      <c r="M1417" s="1">
        <v>340.77</v>
      </c>
      <c r="N1417" s="1">
        <v>367.96</v>
      </c>
      <c r="O1417" s="1">
        <v>374.9265306122449</v>
      </c>
      <c r="P1417" s="1">
        <v>386.11836734693878</v>
      </c>
      <c r="Q1417" s="1">
        <v>384.99918367346936</v>
      </c>
      <c r="R1417" s="1">
        <v>383.88</v>
      </c>
      <c r="S1417" s="1">
        <v>379.40326530612242</v>
      </c>
      <c r="T1417" s="1">
        <v>380.52244897959184</v>
      </c>
      <c r="U1417" s="1">
        <v>383.88</v>
      </c>
      <c r="V1417" s="1">
        <v>383.88</v>
      </c>
      <c r="W1417" s="1">
        <v>390.5951020408163</v>
      </c>
      <c r="X1417" s="1">
        <v>392.83346938775509</v>
      </c>
      <c r="Y1417" s="1">
        <v>400.66775510204081</v>
      </c>
      <c r="Z1417" s="1">
        <v>400.66775510204081</v>
      </c>
    </row>
    <row r="1418" spans="1:26" x14ac:dyDescent="0.3">
      <c r="A1418" t="s">
        <v>63</v>
      </c>
      <c r="B1418" s="1">
        <v>44073</v>
      </c>
      <c r="C1418" s="1" t="str">
        <f>VLOOKUP($B1418,'NIS NAAM GEMEENTE'!$A$2:$B$319, 2, FALSE)</f>
        <v>Wachtebeke</v>
      </c>
      <c r="D1418" s="1">
        <v>593</v>
      </c>
      <c r="E1418" s="1">
        <v>616</v>
      </c>
      <c r="F1418" s="1">
        <v>633</v>
      </c>
      <c r="G1418" s="1">
        <v>623</v>
      </c>
      <c r="H1418" s="1">
        <v>634</v>
      </c>
      <c r="I1418" s="1">
        <v>610</v>
      </c>
      <c r="J1418" s="1">
        <v>608</v>
      </c>
      <c r="K1418" s="1">
        <v>619</v>
      </c>
      <c r="L1418" s="1">
        <v>587</v>
      </c>
      <c r="M1418" s="1">
        <v>593</v>
      </c>
      <c r="N1418" s="1">
        <v>577</v>
      </c>
      <c r="O1418" s="1">
        <v>575</v>
      </c>
      <c r="P1418" s="1">
        <v>570</v>
      </c>
      <c r="Q1418" s="1">
        <v>563</v>
      </c>
      <c r="R1418" s="1">
        <v>560</v>
      </c>
      <c r="S1418" s="1">
        <v>560</v>
      </c>
      <c r="T1418" s="1">
        <v>565</v>
      </c>
      <c r="U1418" s="1">
        <v>564</v>
      </c>
      <c r="V1418" s="1">
        <v>575</v>
      </c>
      <c r="W1418" s="1">
        <v>574</v>
      </c>
      <c r="X1418" s="1">
        <v>577</v>
      </c>
      <c r="Y1418" s="1">
        <v>569</v>
      </c>
      <c r="Z1418">
        <v>574</v>
      </c>
    </row>
    <row r="1419" spans="1:26" x14ac:dyDescent="0.3">
      <c r="A1419" t="s">
        <v>64</v>
      </c>
      <c r="B1419" s="1">
        <v>44073</v>
      </c>
      <c r="C1419" s="1" t="str">
        <f>VLOOKUP($B1419,'NIS NAAM GEMEENTE'!$A$2:$B$319, 2, FALSE)</f>
        <v>Wachtebeke</v>
      </c>
      <c r="D1419" s="1">
        <v>996.5</v>
      </c>
      <c r="E1419" s="1">
        <v>998.57999999999993</v>
      </c>
      <c r="F1419" s="1">
        <v>982.39</v>
      </c>
      <c r="G1419" s="1">
        <v>980.42000000000007</v>
      </c>
      <c r="H1419" s="1">
        <v>1003.4200000000001</v>
      </c>
      <c r="I1419" s="1">
        <v>989.33999999999992</v>
      </c>
      <c r="J1419" s="1">
        <v>993.57999999999993</v>
      </c>
      <c r="K1419" s="1">
        <v>997.88</v>
      </c>
      <c r="L1419" s="1">
        <v>958.77</v>
      </c>
      <c r="M1419" s="1">
        <v>933.77</v>
      </c>
      <c r="N1419" s="1">
        <v>944.96</v>
      </c>
      <c r="O1419" s="1">
        <v>949.92653061224496</v>
      </c>
      <c r="P1419" s="1">
        <v>956.11836734693884</v>
      </c>
      <c r="Q1419" s="1">
        <v>947.99918367346936</v>
      </c>
      <c r="R1419" s="1">
        <v>943.88</v>
      </c>
      <c r="S1419" s="1">
        <v>939.40326530612242</v>
      </c>
      <c r="T1419" s="1">
        <v>945.5224489795919</v>
      </c>
      <c r="U1419" s="1">
        <v>947.88</v>
      </c>
      <c r="V1419" s="1">
        <v>958.88</v>
      </c>
      <c r="W1419" s="1">
        <v>964.5951020408163</v>
      </c>
      <c r="X1419" s="1">
        <v>969.83346938775503</v>
      </c>
      <c r="Y1419" s="1">
        <v>969.66775510204081</v>
      </c>
      <c r="Z1419" s="1">
        <v>974.66775510204081</v>
      </c>
    </row>
    <row r="1420" spans="1:26" x14ac:dyDescent="0.3">
      <c r="A1420" t="s">
        <v>65</v>
      </c>
      <c r="B1420">
        <v>44073</v>
      </c>
      <c r="C1420" s="1" t="str">
        <f>VLOOKUP($B1420,'NIS NAAM GEMEENTE'!$A$2:$B$319, 2, FALSE)</f>
        <v>Wachtebeke</v>
      </c>
      <c r="D1420" s="1">
        <v>1178.8235294117646</v>
      </c>
      <c r="E1420" s="1">
        <v>1178.8235294117646</v>
      </c>
      <c r="F1420" s="1">
        <v>1178.8235294117646</v>
      </c>
      <c r="G1420" s="1">
        <v>1178.8235294117646</v>
      </c>
      <c r="H1420" s="1">
        <v>1178.8235294117646</v>
      </c>
      <c r="I1420" s="1">
        <v>1178.8235294117646</v>
      </c>
      <c r="J1420" s="1">
        <v>1178.8235294117646</v>
      </c>
      <c r="K1420" s="1">
        <v>1178.8235294117646</v>
      </c>
      <c r="L1420" s="1">
        <v>1178.8235294117646</v>
      </c>
      <c r="M1420" s="1">
        <v>1178.8235294117646</v>
      </c>
      <c r="N1420" s="1">
        <v>1178.8235294117646</v>
      </c>
      <c r="O1420" s="1">
        <v>1178.8235294117646</v>
      </c>
      <c r="P1420" s="1">
        <v>1178.8235294117646</v>
      </c>
      <c r="Q1420" s="1">
        <v>1178.8235294117646</v>
      </c>
      <c r="R1420" s="1">
        <v>1178.8235294117646</v>
      </c>
      <c r="S1420" s="1">
        <v>1178.8235294117646</v>
      </c>
      <c r="T1420" s="1">
        <v>1178.8235294117646</v>
      </c>
      <c r="U1420" s="1">
        <v>1178.8235294117646</v>
      </c>
      <c r="V1420" s="1">
        <v>1178.8235294117646</v>
      </c>
      <c r="W1420" s="1">
        <v>1178.8235294117646</v>
      </c>
      <c r="X1420" s="1">
        <v>1178.8235294117646</v>
      </c>
      <c r="Y1420" s="1">
        <v>1178.8235294117601</v>
      </c>
      <c r="Z1420" s="1">
        <v>1178.8235294117601</v>
      </c>
    </row>
    <row r="1421" spans="1:26" x14ac:dyDescent="0.3">
      <c r="A1421" t="s">
        <v>66</v>
      </c>
      <c r="B1421">
        <v>44073</v>
      </c>
      <c r="C1421" s="1" t="str">
        <f>VLOOKUP($B1421,'NIS NAAM GEMEENTE'!$A$2:$B$319, 2, FALSE)</f>
        <v>Wachtebeke</v>
      </c>
      <c r="D1421" s="1">
        <v>1002</v>
      </c>
      <c r="E1421" s="1">
        <v>1002</v>
      </c>
      <c r="F1421" s="1">
        <v>1002</v>
      </c>
      <c r="G1421" s="1">
        <v>1002</v>
      </c>
      <c r="H1421" s="1">
        <v>1002</v>
      </c>
      <c r="I1421" s="1">
        <v>1002</v>
      </c>
      <c r="J1421" s="1">
        <v>1002</v>
      </c>
      <c r="K1421" s="1">
        <v>1002</v>
      </c>
      <c r="L1421" s="1">
        <v>1002</v>
      </c>
      <c r="M1421" s="1">
        <v>1002</v>
      </c>
      <c r="N1421" s="1">
        <v>1002</v>
      </c>
      <c r="O1421" s="1">
        <v>1002</v>
      </c>
      <c r="P1421" s="1">
        <v>1002</v>
      </c>
      <c r="Q1421" s="1">
        <v>1002</v>
      </c>
      <c r="R1421" s="1">
        <v>1002</v>
      </c>
      <c r="S1421" s="1">
        <v>1002</v>
      </c>
      <c r="T1421" s="1">
        <v>1002</v>
      </c>
      <c r="U1421" s="1">
        <v>1002</v>
      </c>
      <c r="V1421" s="1">
        <v>1002</v>
      </c>
      <c r="W1421" s="1">
        <v>1002</v>
      </c>
      <c r="X1421" s="1">
        <v>1002</v>
      </c>
      <c r="Y1421" s="1">
        <v>1002</v>
      </c>
      <c r="Z1421" s="1">
        <v>1002</v>
      </c>
    </row>
    <row r="1422" spans="1:26" x14ac:dyDescent="0.3">
      <c r="A1422" t="s">
        <v>62</v>
      </c>
      <c r="B1422" s="1">
        <v>34040</v>
      </c>
      <c r="C1422" s="1" t="str">
        <f>VLOOKUP($B1422,'NIS NAAM GEMEENTE'!$A$2:$B$319, 2, FALSE)</f>
        <v>Waregem</v>
      </c>
      <c r="D1422" s="1">
        <v>1590.98</v>
      </c>
      <c r="E1422" s="1">
        <v>1636.12</v>
      </c>
      <c r="F1422" s="1">
        <v>1604.73</v>
      </c>
      <c r="G1422" s="1">
        <v>1651.04</v>
      </c>
      <c r="H1422" s="1">
        <v>1700.52</v>
      </c>
      <c r="I1422" s="1">
        <v>1702.04</v>
      </c>
      <c r="J1422" s="1">
        <v>1709.85</v>
      </c>
      <c r="K1422" s="1">
        <v>1663.66</v>
      </c>
      <c r="L1422" s="1">
        <v>1633.65</v>
      </c>
      <c r="M1422" s="1">
        <v>1639.2</v>
      </c>
      <c r="N1422" s="1">
        <v>1626.06</v>
      </c>
      <c r="O1422" s="1">
        <v>1600.6637554585152</v>
      </c>
      <c r="P1422" s="1">
        <v>1624.006768558952</v>
      </c>
      <c r="Q1422" s="1">
        <v>1592.8827510917031</v>
      </c>
      <c r="R1422" s="1">
        <v>1577.3207423580786</v>
      </c>
      <c r="S1422" s="1">
        <v>1562.8703056768559</v>
      </c>
      <c r="T1422" s="1">
        <v>1548.4198689956331</v>
      </c>
      <c r="U1422" s="1">
        <v>1535.0810043668123</v>
      </c>
      <c r="V1422" s="1">
        <v>1527.3</v>
      </c>
      <c r="W1422" s="1">
        <v>1525.0768558951966</v>
      </c>
      <c r="X1422" s="1">
        <v>1539.5272925764193</v>
      </c>
      <c r="Y1422" s="1">
        <v>1550.6430131004367</v>
      </c>
      <c r="Z1422" s="1">
        <v>1567.3165938864629</v>
      </c>
    </row>
    <row r="1423" spans="1:26" x14ac:dyDescent="0.3">
      <c r="A1423" t="s">
        <v>63</v>
      </c>
      <c r="B1423" s="1">
        <v>34040</v>
      </c>
      <c r="C1423" s="1" t="str">
        <f>VLOOKUP($B1423,'NIS NAAM GEMEENTE'!$A$2:$B$319, 2, FALSE)</f>
        <v>Waregem</v>
      </c>
      <c r="D1423" s="1">
        <v>2239</v>
      </c>
      <c r="E1423" s="1">
        <v>2208</v>
      </c>
      <c r="F1423" s="1">
        <v>2235</v>
      </c>
      <c r="G1423" s="1">
        <v>2282</v>
      </c>
      <c r="H1423" s="1">
        <v>2308</v>
      </c>
      <c r="I1423" s="1">
        <v>2399</v>
      </c>
      <c r="J1423" s="1">
        <v>2447</v>
      </c>
      <c r="K1423" s="1">
        <v>2555</v>
      </c>
      <c r="L1423" s="1">
        <v>2590</v>
      </c>
      <c r="M1423" s="1">
        <v>2614</v>
      </c>
      <c r="N1423" s="1">
        <v>2611</v>
      </c>
      <c r="O1423" s="1">
        <v>2605</v>
      </c>
      <c r="P1423" s="1">
        <v>2561</v>
      </c>
      <c r="Q1423" s="1">
        <v>2527</v>
      </c>
      <c r="R1423" s="1">
        <v>2507</v>
      </c>
      <c r="S1423" s="1">
        <v>2484</v>
      </c>
      <c r="T1423" s="1">
        <v>2470</v>
      </c>
      <c r="U1423" s="1">
        <v>2447</v>
      </c>
      <c r="V1423" s="1">
        <v>2452</v>
      </c>
      <c r="W1423" s="1">
        <v>2420</v>
      </c>
      <c r="X1423" s="1">
        <v>2398</v>
      </c>
      <c r="Y1423" s="1">
        <v>2384</v>
      </c>
      <c r="Z1423">
        <v>2372</v>
      </c>
    </row>
    <row r="1424" spans="1:26" x14ac:dyDescent="0.3">
      <c r="A1424" t="s">
        <v>64</v>
      </c>
      <c r="B1424" s="1">
        <v>34040</v>
      </c>
      <c r="C1424" s="1" t="str">
        <f>VLOOKUP($B1424,'NIS NAAM GEMEENTE'!$A$2:$B$319, 2, FALSE)</f>
        <v>Waregem</v>
      </c>
      <c r="D1424" s="1">
        <v>3829.98</v>
      </c>
      <c r="E1424" s="1">
        <v>3844.12</v>
      </c>
      <c r="F1424" s="1">
        <v>3839.73</v>
      </c>
      <c r="G1424" s="1">
        <v>3933.04</v>
      </c>
      <c r="H1424" s="1">
        <v>4008.52</v>
      </c>
      <c r="I1424" s="1">
        <v>4101.04</v>
      </c>
      <c r="J1424" s="1">
        <v>4156.8500000000004</v>
      </c>
      <c r="K1424" s="1">
        <v>4218.66</v>
      </c>
      <c r="L1424" s="1">
        <v>4223.6499999999996</v>
      </c>
      <c r="M1424" s="1">
        <v>4253.2</v>
      </c>
      <c r="N1424" s="1">
        <v>4237.0599999999995</v>
      </c>
      <c r="O1424" s="1">
        <v>4205.663755458515</v>
      </c>
      <c r="P1424" s="1">
        <v>4185.006768558952</v>
      </c>
      <c r="Q1424" s="1">
        <v>4119.8827510917035</v>
      </c>
      <c r="R1424" s="1">
        <v>4084.3207423580789</v>
      </c>
      <c r="S1424" s="1">
        <v>4046.8703056768559</v>
      </c>
      <c r="T1424" s="1">
        <v>4018.4198689956329</v>
      </c>
      <c r="U1424" s="1">
        <v>3982.0810043668125</v>
      </c>
      <c r="V1424" s="1">
        <v>3979.3</v>
      </c>
      <c r="W1424" s="1">
        <v>3945.0768558951968</v>
      </c>
      <c r="X1424" s="1">
        <v>3937.5272925764193</v>
      </c>
      <c r="Y1424" s="1">
        <v>3934.6430131004367</v>
      </c>
      <c r="Z1424" s="1">
        <v>3939.3165938864631</v>
      </c>
    </row>
    <row r="1425" spans="1:26" x14ac:dyDescent="0.3">
      <c r="A1425" t="s">
        <v>65</v>
      </c>
      <c r="B1425">
        <v>34040</v>
      </c>
      <c r="C1425" s="1" t="str">
        <f>VLOOKUP($B1425,'NIS NAAM GEMEENTE'!$A$2:$B$319, 2, FALSE)</f>
        <v>Waregem</v>
      </c>
      <c r="D1425" s="1">
        <v>5297.6470588235297</v>
      </c>
      <c r="E1425" s="1">
        <v>5297.6470588235297</v>
      </c>
      <c r="F1425" s="1">
        <v>5297.6470588235297</v>
      </c>
      <c r="G1425" s="1">
        <v>5297.6470588235297</v>
      </c>
      <c r="H1425" s="1">
        <v>5297.6470588235297</v>
      </c>
      <c r="I1425" s="1">
        <v>5297.6470588235297</v>
      </c>
      <c r="J1425" s="1">
        <v>5297.6470588235297</v>
      </c>
      <c r="K1425" s="1">
        <v>5297.6470588235297</v>
      </c>
      <c r="L1425" s="1">
        <v>5297.6470588235297</v>
      </c>
      <c r="M1425" s="1">
        <v>5297.6470588235297</v>
      </c>
      <c r="N1425" s="1">
        <v>5297.6470588235297</v>
      </c>
      <c r="O1425" s="1">
        <v>5297.6470588235297</v>
      </c>
      <c r="P1425" s="1">
        <v>5297.6470588235297</v>
      </c>
      <c r="Q1425" s="1">
        <v>5297.6470588235297</v>
      </c>
      <c r="R1425" s="1">
        <v>5297.6470588235297</v>
      </c>
      <c r="S1425" s="1">
        <v>5297.6470588235297</v>
      </c>
      <c r="T1425" s="1">
        <v>5297.6470588235297</v>
      </c>
      <c r="U1425" s="1">
        <v>5297.6470588235297</v>
      </c>
      <c r="V1425" s="1">
        <v>5297.6470588235297</v>
      </c>
      <c r="W1425" s="1">
        <v>5297.6470588235297</v>
      </c>
      <c r="X1425" s="1">
        <v>5297.6470588235297</v>
      </c>
      <c r="Y1425" s="1">
        <v>5297.6470588235297</v>
      </c>
      <c r="Z1425" s="1">
        <v>5297.6470588235297</v>
      </c>
    </row>
    <row r="1426" spans="1:26" x14ac:dyDescent="0.3">
      <c r="A1426" t="s">
        <v>66</v>
      </c>
      <c r="B1426">
        <v>34040</v>
      </c>
      <c r="C1426" s="1" t="str">
        <f>VLOOKUP($B1426,'NIS NAAM GEMEENTE'!$A$2:$B$319, 2, FALSE)</f>
        <v>Waregem</v>
      </c>
      <c r="D1426" s="1">
        <v>4503</v>
      </c>
      <c r="E1426" s="1">
        <v>4503</v>
      </c>
      <c r="F1426" s="1">
        <v>4503</v>
      </c>
      <c r="G1426" s="1">
        <v>4503</v>
      </c>
      <c r="H1426" s="1">
        <v>4503</v>
      </c>
      <c r="I1426" s="1">
        <v>4503</v>
      </c>
      <c r="J1426" s="1">
        <v>4503</v>
      </c>
      <c r="K1426" s="1">
        <v>4503</v>
      </c>
      <c r="L1426" s="1">
        <v>4503</v>
      </c>
      <c r="M1426" s="1">
        <v>4503</v>
      </c>
      <c r="N1426" s="1">
        <v>4503</v>
      </c>
      <c r="O1426" s="1">
        <v>4503</v>
      </c>
      <c r="P1426" s="1">
        <v>4503</v>
      </c>
      <c r="Q1426" s="1">
        <v>4503</v>
      </c>
      <c r="R1426" s="1">
        <v>4503</v>
      </c>
      <c r="S1426" s="1">
        <v>4503</v>
      </c>
      <c r="T1426" s="1">
        <v>4503</v>
      </c>
      <c r="U1426" s="1">
        <v>4503</v>
      </c>
      <c r="V1426" s="1">
        <v>4503</v>
      </c>
      <c r="W1426" s="1">
        <v>4503</v>
      </c>
      <c r="X1426" s="1">
        <v>4503</v>
      </c>
      <c r="Y1426" s="1">
        <v>4503</v>
      </c>
      <c r="Z1426" s="1">
        <v>4503</v>
      </c>
    </row>
    <row r="1427" spans="1:26" x14ac:dyDescent="0.3">
      <c r="A1427" t="s">
        <v>62</v>
      </c>
      <c r="B1427" s="1">
        <v>21017</v>
      </c>
      <c r="C1427" s="1" t="str">
        <f>VLOOKUP($B1427,'NIS NAAM GEMEENTE'!$A$2:$B$319, 2, FALSE)</f>
        <v>Watermaal-Bosvoorde</v>
      </c>
      <c r="D1427" s="1">
        <v>282.93</v>
      </c>
      <c r="E1427" s="1">
        <v>267.63</v>
      </c>
      <c r="F1427" s="1">
        <v>285.93</v>
      </c>
      <c r="G1427" s="1">
        <v>277.01</v>
      </c>
      <c r="H1427" s="1">
        <v>271.93</v>
      </c>
      <c r="I1427" s="1">
        <v>285.04000000000002</v>
      </c>
      <c r="J1427" s="1">
        <v>267.2</v>
      </c>
      <c r="K1427" s="1">
        <v>266.66000000000003</v>
      </c>
      <c r="L1427" s="1">
        <v>274.66000000000003</v>
      </c>
      <c r="M1427" s="1">
        <v>276.27999999999997</v>
      </c>
      <c r="N1427" s="1">
        <v>292.85000000000002</v>
      </c>
      <c r="O1427" s="1">
        <v>297.19357429718877</v>
      </c>
      <c r="P1427" s="1">
        <v>296.07630522088351</v>
      </c>
      <c r="Q1427" s="1">
        <v>296.07630522088351</v>
      </c>
      <c r="R1427" s="1">
        <v>287.13815261044175</v>
      </c>
      <c r="S1427" s="1">
        <v>282.66907630522087</v>
      </c>
      <c r="T1427" s="1">
        <v>280.43453815261046</v>
      </c>
      <c r="U1427" s="1">
        <v>279.31726907630519</v>
      </c>
      <c r="V1427" s="1">
        <v>278.2</v>
      </c>
      <c r="W1427" s="1">
        <v>277.08273092369478</v>
      </c>
      <c r="X1427" s="1">
        <v>277.08273092369478</v>
      </c>
      <c r="Y1427" s="1">
        <v>277.08273092369478</v>
      </c>
      <c r="Z1427" s="1">
        <v>277.08273092369478</v>
      </c>
    </row>
    <row r="1428" spans="1:26" x14ac:dyDescent="0.3">
      <c r="A1428" t="s">
        <v>63</v>
      </c>
      <c r="B1428" s="1">
        <v>21017</v>
      </c>
      <c r="C1428" s="1" t="str">
        <f>VLOOKUP($B1428,'NIS NAAM GEMEENTE'!$A$2:$B$319, 2, FALSE)</f>
        <v>Watermaal-Bosvoorde</v>
      </c>
      <c r="D1428" s="1">
        <v>301</v>
      </c>
      <c r="E1428" s="1">
        <v>317</v>
      </c>
      <c r="F1428" s="1">
        <v>325</v>
      </c>
      <c r="G1428" s="1">
        <v>339</v>
      </c>
      <c r="H1428" s="1">
        <v>344</v>
      </c>
      <c r="I1428" s="1">
        <v>350</v>
      </c>
      <c r="J1428" s="1">
        <v>346</v>
      </c>
      <c r="K1428" s="1">
        <v>353</v>
      </c>
      <c r="L1428" s="1">
        <v>360</v>
      </c>
      <c r="M1428" s="1">
        <v>349</v>
      </c>
      <c r="N1428" s="1">
        <v>350</v>
      </c>
      <c r="O1428" s="1">
        <v>360</v>
      </c>
      <c r="P1428" s="1">
        <v>362</v>
      </c>
      <c r="Q1428" s="1">
        <v>362</v>
      </c>
      <c r="R1428" s="1">
        <v>376</v>
      </c>
      <c r="S1428" s="1">
        <v>381</v>
      </c>
      <c r="T1428" s="1">
        <v>384</v>
      </c>
      <c r="U1428" s="1">
        <v>382</v>
      </c>
      <c r="V1428" s="1">
        <v>378</v>
      </c>
      <c r="W1428" s="1">
        <v>376</v>
      </c>
      <c r="X1428" s="1">
        <v>369</v>
      </c>
      <c r="Y1428" s="1">
        <v>364</v>
      </c>
      <c r="Z1428">
        <v>362</v>
      </c>
    </row>
    <row r="1429" spans="1:26" x14ac:dyDescent="0.3">
      <c r="A1429" t="s">
        <v>64</v>
      </c>
      <c r="B1429" s="1">
        <v>21017</v>
      </c>
      <c r="C1429" s="1" t="str">
        <f>VLOOKUP($B1429,'NIS NAAM GEMEENTE'!$A$2:$B$319, 2, FALSE)</f>
        <v>Watermaal-Bosvoorde</v>
      </c>
      <c r="D1429" s="1">
        <v>583.93000000000006</v>
      </c>
      <c r="E1429" s="1">
        <v>584.63</v>
      </c>
      <c r="F1429" s="1">
        <v>610.93000000000006</v>
      </c>
      <c r="G1429" s="1">
        <v>616.01</v>
      </c>
      <c r="H1429" s="1">
        <v>615.93000000000006</v>
      </c>
      <c r="I1429" s="1">
        <v>635.04</v>
      </c>
      <c r="J1429" s="1">
        <v>613.20000000000005</v>
      </c>
      <c r="K1429" s="1">
        <v>619.66000000000008</v>
      </c>
      <c r="L1429" s="1">
        <v>634.66000000000008</v>
      </c>
      <c r="M1429" s="1">
        <v>625.28</v>
      </c>
      <c r="N1429" s="1">
        <v>642.85</v>
      </c>
      <c r="O1429" s="1">
        <v>657.19357429718877</v>
      </c>
      <c r="P1429" s="1">
        <v>658.07630522088357</v>
      </c>
      <c r="Q1429" s="1">
        <v>658.07630522088357</v>
      </c>
      <c r="R1429" s="1">
        <v>663.13815261044169</v>
      </c>
      <c r="S1429" s="1">
        <v>663.66907630522087</v>
      </c>
      <c r="T1429" s="1">
        <v>664.43453815261046</v>
      </c>
      <c r="U1429" s="1">
        <v>661.31726907630514</v>
      </c>
      <c r="V1429" s="1">
        <v>656.2</v>
      </c>
      <c r="W1429" s="1">
        <v>653.08273092369473</v>
      </c>
      <c r="X1429" s="1">
        <v>646.08273092369473</v>
      </c>
      <c r="Y1429" s="1">
        <v>641.08273092369473</v>
      </c>
      <c r="Z1429" s="1">
        <v>639.08273092369473</v>
      </c>
    </row>
    <row r="1430" spans="1:26" x14ac:dyDescent="0.3">
      <c r="A1430" t="s">
        <v>65</v>
      </c>
      <c r="B1430">
        <v>21017</v>
      </c>
      <c r="C1430" s="1" t="str">
        <f>VLOOKUP($B1430,'NIS NAAM GEMEENTE'!$A$2:$B$319, 2, FALSE)</f>
        <v>Watermaal-Bosvoorde</v>
      </c>
      <c r="D1430" s="1">
        <v>640</v>
      </c>
      <c r="E1430" s="1">
        <v>640</v>
      </c>
      <c r="F1430" s="1">
        <v>640</v>
      </c>
      <c r="G1430" s="1">
        <v>640</v>
      </c>
      <c r="H1430" s="1">
        <v>640</v>
      </c>
      <c r="I1430" s="1">
        <v>640</v>
      </c>
      <c r="J1430" s="1">
        <v>640</v>
      </c>
      <c r="K1430" s="1">
        <v>640</v>
      </c>
      <c r="L1430" s="1">
        <v>640</v>
      </c>
      <c r="M1430" s="1">
        <v>640</v>
      </c>
      <c r="N1430" s="1">
        <v>640</v>
      </c>
      <c r="O1430" s="1">
        <v>640</v>
      </c>
      <c r="P1430" s="1">
        <v>640</v>
      </c>
      <c r="Q1430" s="1">
        <v>640</v>
      </c>
      <c r="R1430" s="1">
        <v>640</v>
      </c>
      <c r="S1430" s="1">
        <v>640</v>
      </c>
      <c r="T1430" s="1">
        <v>640</v>
      </c>
      <c r="U1430" s="1">
        <v>640</v>
      </c>
      <c r="V1430" s="1">
        <v>640</v>
      </c>
      <c r="W1430" s="1">
        <v>640</v>
      </c>
      <c r="X1430" s="1">
        <v>640</v>
      </c>
      <c r="Y1430" s="1">
        <v>640</v>
      </c>
      <c r="Z1430" s="1">
        <v>640</v>
      </c>
    </row>
    <row r="1431" spans="1:26" x14ac:dyDescent="0.3">
      <c r="A1431" t="s">
        <v>66</v>
      </c>
      <c r="B1431">
        <v>21017</v>
      </c>
      <c r="C1431" s="1" t="str">
        <f>VLOOKUP($B1431,'NIS NAAM GEMEENTE'!$A$2:$B$319, 2, FALSE)</f>
        <v>Watermaal-Bosvoorde</v>
      </c>
      <c r="D1431" s="1">
        <v>544</v>
      </c>
      <c r="E1431" s="1">
        <v>544</v>
      </c>
      <c r="F1431" s="1">
        <v>544</v>
      </c>
      <c r="G1431" s="1">
        <v>544</v>
      </c>
      <c r="H1431" s="1">
        <v>544</v>
      </c>
      <c r="I1431" s="1">
        <v>544</v>
      </c>
      <c r="J1431" s="1">
        <v>544</v>
      </c>
      <c r="K1431" s="1">
        <v>544</v>
      </c>
      <c r="L1431" s="1">
        <v>544</v>
      </c>
      <c r="M1431" s="1">
        <v>544</v>
      </c>
      <c r="N1431" s="1">
        <v>544</v>
      </c>
      <c r="O1431" s="1">
        <v>544</v>
      </c>
      <c r="P1431" s="1">
        <v>544</v>
      </c>
      <c r="Q1431" s="1">
        <v>544</v>
      </c>
      <c r="R1431" s="1">
        <v>544</v>
      </c>
      <c r="S1431" s="1">
        <v>544</v>
      </c>
      <c r="T1431" s="1">
        <v>544</v>
      </c>
      <c r="U1431" s="1">
        <v>544</v>
      </c>
      <c r="V1431" s="1">
        <v>544</v>
      </c>
      <c r="W1431" s="1">
        <v>544</v>
      </c>
      <c r="X1431" s="1">
        <v>544</v>
      </c>
      <c r="Y1431" s="1">
        <v>544</v>
      </c>
      <c r="Z1431" s="1">
        <v>544</v>
      </c>
    </row>
    <row r="1432" spans="1:26" x14ac:dyDescent="0.3">
      <c r="A1432" t="s">
        <v>62</v>
      </c>
      <c r="B1432" s="1">
        <v>73098</v>
      </c>
      <c r="C1432" s="1" t="str">
        <f>VLOOKUP($B1432,'NIS NAAM GEMEENTE'!$A$2:$B$319, 2, FALSE)</f>
        <v>Wellen</v>
      </c>
      <c r="D1432" s="1">
        <v>336.77</v>
      </c>
      <c r="E1432" s="1">
        <v>365.18</v>
      </c>
      <c r="F1432" s="1">
        <v>337.85</v>
      </c>
      <c r="G1432" s="1">
        <v>373.90999999999997</v>
      </c>
      <c r="H1432" s="1">
        <v>364.31</v>
      </c>
      <c r="I1432" s="1">
        <v>336.85</v>
      </c>
      <c r="J1432" s="1">
        <v>343.15</v>
      </c>
      <c r="K1432" s="1">
        <v>299.2</v>
      </c>
      <c r="L1432" s="1">
        <v>278.08999999999997</v>
      </c>
      <c r="M1432" s="1">
        <v>276.2</v>
      </c>
      <c r="N1432" s="1">
        <v>245.17</v>
      </c>
      <c r="O1432" s="1">
        <v>250.28277056277057</v>
      </c>
      <c r="P1432" s="1">
        <v>252.49766233766235</v>
      </c>
      <c r="Q1432" s="1">
        <v>252.49766233766235</v>
      </c>
      <c r="R1432" s="1">
        <v>251.39021645021646</v>
      </c>
      <c r="S1432" s="1">
        <v>260.24978354978356</v>
      </c>
      <c r="T1432" s="1">
        <v>265.78701298701299</v>
      </c>
      <c r="U1432" s="1">
        <v>261.35722943722942</v>
      </c>
      <c r="V1432" s="1">
        <v>255.82</v>
      </c>
      <c r="W1432" s="1">
        <v>249.17532467532467</v>
      </c>
      <c r="X1432" s="1">
        <v>249.17532467532467</v>
      </c>
      <c r="Y1432" s="1">
        <v>256.92744588744591</v>
      </c>
      <c r="Z1432" s="1">
        <v>262.46467532467534</v>
      </c>
    </row>
    <row r="1433" spans="1:26" x14ac:dyDescent="0.3">
      <c r="A1433" t="s">
        <v>63</v>
      </c>
      <c r="B1433" s="1">
        <v>73098</v>
      </c>
      <c r="C1433" s="1" t="str">
        <f>VLOOKUP($B1433,'NIS NAAM GEMEENTE'!$A$2:$B$319, 2, FALSE)</f>
        <v>Wellen</v>
      </c>
      <c r="D1433" s="1">
        <v>434</v>
      </c>
      <c r="E1433" s="1">
        <v>436</v>
      </c>
      <c r="F1433" s="1">
        <v>433</v>
      </c>
      <c r="G1433" s="1">
        <v>431</v>
      </c>
      <c r="H1433" s="1">
        <v>442</v>
      </c>
      <c r="I1433" s="1">
        <v>473</v>
      </c>
      <c r="J1433" s="1">
        <v>452</v>
      </c>
      <c r="K1433" s="1">
        <v>469</v>
      </c>
      <c r="L1433" s="1">
        <v>463</v>
      </c>
      <c r="M1433" s="1">
        <v>459</v>
      </c>
      <c r="N1433" s="1">
        <v>469</v>
      </c>
      <c r="O1433" s="1">
        <v>460</v>
      </c>
      <c r="P1433" s="1">
        <v>447</v>
      </c>
      <c r="Q1433" s="1">
        <v>439</v>
      </c>
      <c r="R1433" s="1">
        <v>436</v>
      </c>
      <c r="S1433" s="1">
        <v>432</v>
      </c>
      <c r="T1433" s="1">
        <v>424</v>
      </c>
      <c r="U1433" s="1">
        <v>428</v>
      </c>
      <c r="V1433" s="1">
        <v>437</v>
      </c>
      <c r="W1433" s="1">
        <v>442</v>
      </c>
      <c r="X1433" s="1">
        <v>438</v>
      </c>
      <c r="Y1433" s="1">
        <v>438</v>
      </c>
      <c r="Z1433">
        <v>438</v>
      </c>
    </row>
    <row r="1434" spans="1:26" x14ac:dyDescent="0.3">
      <c r="A1434" t="s">
        <v>64</v>
      </c>
      <c r="B1434" s="1">
        <v>73098</v>
      </c>
      <c r="C1434" s="1" t="str">
        <f>VLOOKUP($B1434,'NIS NAAM GEMEENTE'!$A$2:$B$319, 2, FALSE)</f>
        <v>Wellen</v>
      </c>
      <c r="D1434" s="1">
        <v>770.77</v>
      </c>
      <c r="E1434" s="1">
        <v>801.18000000000006</v>
      </c>
      <c r="F1434" s="1">
        <v>770.85</v>
      </c>
      <c r="G1434" s="1">
        <v>804.91</v>
      </c>
      <c r="H1434" s="1">
        <v>806.31</v>
      </c>
      <c r="I1434" s="1">
        <v>809.85</v>
      </c>
      <c r="J1434" s="1">
        <v>795.15</v>
      </c>
      <c r="K1434" s="1">
        <v>768.2</v>
      </c>
      <c r="L1434" s="1">
        <v>741.08999999999992</v>
      </c>
      <c r="M1434" s="1">
        <v>735.2</v>
      </c>
      <c r="N1434" s="1">
        <v>714.17</v>
      </c>
      <c r="O1434" s="1">
        <v>710.28277056277057</v>
      </c>
      <c r="P1434" s="1">
        <v>699.4976623376624</v>
      </c>
      <c r="Q1434" s="1">
        <v>691.4976623376624</v>
      </c>
      <c r="R1434" s="1">
        <v>687.39021645021649</v>
      </c>
      <c r="S1434" s="1">
        <v>692.24978354978361</v>
      </c>
      <c r="T1434" s="1">
        <v>689.78701298701299</v>
      </c>
      <c r="U1434" s="1">
        <v>689.35722943722942</v>
      </c>
      <c r="V1434" s="1">
        <v>692.81999999999994</v>
      </c>
      <c r="W1434" s="1">
        <v>691.17532467532465</v>
      </c>
      <c r="X1434" s="1">
        <v>687.17532467532465</v>
      </c>
      <c r="Y1434" s="1">
        <v>694.92744588744586</v>
      </c>
      <c r="Z1434" s="1">
        <v>700.46467532467534</v>
      </c>
    </row>
    <row r="1435" spans="1:26" x14ac:dyDescent="0.3">
      <c r="A1435" t="s">
        <v>65</v>
      </c>
      <c r="B1435">
        <v>73098</v>
      </c>
      <c r="C1435" s="1" t="str">
        <f>VLOOKUP($B1435,'NIS NAAM GEMEENTE'!$A$2:$B$319, 2, FALSE)</f>
        <v>Wellen</v>
      </c>
      <c r="D1435" s="1">
        <v>901.17647058823525</v>
      </c>
      <c r="E1435" s="1">
        <v>901.17647058823525</v>
      </c>
      <c r="F1435" s="1">
        <v>901.17647058823525</v>
      </c>
      <c r="G1435" s="1">
        <v>901.17647058823525</v>
      </c>
      <c r="H1435" s="1">
        <v>901.17647058823525</v>
      </c>
      <c r="I1435" s="1">
        <v>901.17647058823525</v>
      </c>
      <c r="J1435" s="1">
        <v>901.17647058823525</v>
      </c>
      <c r="K1435" s="1">
        <v>901.17647058823525</v>
      </c>
      <c r="L1435" s="1">
        <v>901.17647058823525</v>
      </c>
      <c r="M1435" s="1">
        <v>901.17647058823525</v>
      </c>
      <c r="N1435" s="1">
        <v>901.17647058823525</v>
      </c>
      <c r="O1435" s="1">
        <v>901.17647058823525</v>
      </c>
      <c r="P1435" s="1">
        <v>901.17647058823525</v>
      </c>
      <c r="Q1435" s="1">
        <v>901.17647058823525</v>
      </c>
      <c r="R1435" s="1">
        <v>901.17647058823525</v>
      </c>
      <c r="S1435" s="1">
        <v>901.17647058823525</v>
      </c>
      <c r="T1435" s="1">
        <v>901.17647058823525</v>
      </c>
      <c r="U1435" s="1">
        <v>901.17647058823525</v>
      </c>
      <c r="V1435" s="1">
        <v>901.17647058823525</v>
      </c>
      <c r="W1435" s="1">
        <v>901.17647058823525</v>
      </c>
      <c r="X1435" s="1">
        <v>901.17647058823525</v>
      </c>
      <c r="Y1435" s="1">
        <v>901.17647058823502</v>
      </c>
      <c r="Z1435" s="1">
        <v>901.17647058823502</v>
      </c>
    </row>
    <row r="1436" spans="1:26" x14ac:dyDescent="0.3">
      <c r="A1436" t="s">
        <v>66</v>
      </c>
      <c r="B1436">
        <v>73098</v>
      </c>
      <c r="C1436" s="1" t="str">
        <f>VLOOKUP($B1436,'NIS NAAM GEMEENTE'!$A$2:$B$319, 2, FALSE)</f>
        <v>Wellen</v>
      </c>
      <c r="D1436" s="1">
        <v>766</v>
      </c>
      <c r="E1436" s="1">
        <v>766</v>
      </c>
      <c r="F1436" s="1">
        <v>766</v>
      </c>
      <c r="G1436" s="1">
        <v>766</v>
      </c>
      <c r="H1436" s="1">
        <v>766</v>
      </c>
      <c r="I1436" s="1">
        <v>766</v>
      </c>
      <c r="J1436" s="1">
        <v>766</v>
      </c>
      <c r="K1436" s="1">
        <v>766</v>
      </c>
      <c r="L1436" s="1">
        <v>766</v>
      </c>
      <c r="M1436" s="1">
        <v>766</v>
      </c>
      <c r="N1436" s="1">
        <v>766</v>
      </c>
      <c r="O1436" s="1">
        <v>766</v>
      </c>
      <c r="P1436" s="1">
        <v>766</v>
      </c>
      <c r="Q1436" s="1">
        <v>766</v>
      </c>
      <c r="R1436" s="1">
        <v>766</v>
      </c>
      <c r="S1436" s="1">
        <v>766</v>
      </c>
      <c r="T1436" s="1">
        <v>766</v>
      </c>
      <c r="U1436" s="1">
        <v>766</v>
      </c>
      <c r="V1436" s="1">
        <v>766</v>
      </c>
      <c r="W1436" s="1">
        <v>766</v>
      </c>
      <c r="X1436" s="1">
        <v>766</v>
      </c>
      <c r="Y1436" s="1">
        <v>766</v>
      </c>
      <c r="Z1436" s="1">
        <v>766</v>
      </c>
    </row>
    <row r="1437" spans="1:26" x14ac:dyDescent="0.3">
      <c r="A1437" t="s">
        <v>62</v>
      </c>
      <c r="B1437" s="1">
        <v>23102</v>
      </c>
      <c r="C1437" s="1" t="str">
        <f>VLOOKUP($B1437,'NIS NAAM GEMEENTE'!$A$2:$B$319, 2, FALSE)</f>
        <v>Wemmel</v>
      </c>
      <c r="D1437" s="1">
        <v>740</v>
      </c>
      <c r="E1437" s="1">
        <v>783.03</v>
      </c>
      <c r="F1437" s="1">
        <v>791.49</v>
      </c>
      <c r="G1437" s="1">
        <v>792.84</v>
      </c>
      <c r="H1437" s="1">
        <v>780.76</v>
      </c>
      <c r="I1437" s="1">
        <v>820.17</v>
      </c>
      <c r="J1437" s="1">
        <v>773.84</v>
      </c>
      <c r="K1437" s="1">
        <v>746.81</v>
      </c>
      <c r="L1437" s="1">
        <v>796.11</v>
      </c>
      <c r="M1437" s="1">
        <v>852.6</v>
      </c>
      <c r="N1437" s="1">
        <v>858.41</v>
      </c>
      <c r="O1437" s="1">
        <v>865.02911492734484</v>
      </c>
      <c r="P1437" s="1">
        <v>862.80538969616907</v>
      </c>
      <c r="Q1437" s="1">
        <v>855.02235138705419</v>
      </c>
      <c r="R1437" s="1">
        <v>845.01558784676354</v>
      </c>
      <c r="S1437" s="1">
        <v>849.46303830911495</v>
      </c>
      <c r="T1437" s="1">
        <v>841.68</v>
      </c>
      <c r="U1437" s="1">
        <v>843.90372523117571</v>
      </c>
      <c r="V1437" s="1">
        <v>841.68</v>
      </c>
      <c r="W1437" s="1">
        <v>861.69352708058125</v>
      </c>
      <c r="X1437" s="1">
        <v>867.25284015852048</v>
      </c>
      <c r="Y1437" s="1">
        <v>877.25960369881113</v>
      </c>
      <c r="Z1437" s="1">
        <v>886.15450462351384</v>
      </c>
    </row>
    <row r="1438" spans="1:26" x14ac:dyDescent="0.3">
      <c r="A1438" t="s">
        <v>63</v>
      </c>
      <c r="B1438" s="1">
        <v>23102</v>
      </c>
      <c r="C1438" s="1" t="str">
        <f>VLOOKUP($B1438,'NIS NAAM GEMEENTE'!$A$2:$B$319, 2, FALSE)</f>
        <v>Wemmel</v>
      </c>
      <c r="D1438" s="1">
        <v>1070</v>
      </c>
      <c r="E1438" s="1">
        <v>1062</v>
      </c>
      <c r="F1438" s="1">
        <v>1062</v>
      </c>
      <c r="G1438" s="1">
        <v>1087</v>
      </c>
      <c r="H1438" s="1">
        <v>1108</v>
      </c>
      <c r="I1438" s="1">
        <v>1114</v>
      </c>
      <c r="J1438" s="1">
        <v>1121</v>
      </c>
      <c r="K1438" s="1">
        <v>1147</v>
      </c>
      <c r="L1438" s="1">
        <v>1157</v>
      </c>
      <c r="M1438" s="1">
        <v>1179</v>
      </c>
      <c r="N1438" s="1">
        <v>1224</v>
      </c>
      <c r="O1438" s="1">
        <v>1275</v>
      </c>
      <c r="P1438" s="1">
        <v>1300</v>
      </c>
      <c r="Q1438" s="1">
        <v>1344</v>
      </c>
      <c r="R1438" s="1">
        <v>1379</v>
      </c>
      <c r="S1438" s="1">
        <v>1402</v>
      </c>
      <c r="T1438" s="1">
        <v>1419</v>
      </c>
      <c r="U1438" s="1">
        <v>1427</v>
      </c>
      <c r="V1438" s="1">
        <v>1434</v>
      </c>
      <c r="W1438" s="1">
        <v>1408</v>
      </c>
      <c r="X1438" s="1">
        <v>1408</v>
      </c>
      <c r="Y1438" s="1">
        <v>1410</v>
      </c>
      <c r="Z1438">
        <v>1404</v>
      </c>
    </row>
    <row r="1439" spans="1:26" x14ac:dyDescent="0.3">
      <c r="A1439" t="s">
        <v>64</v>
      </c>
      <c r="B1439" s="1">
        <v>23102</v>
      </c>
      <c r="C1439" s="1" t="str">
        <f>VLOOKUP($B1439,'NIS NAAM GEMEENTE'!$A$2:$B$319, 2, FALSE)</f>
        <v>Wemmel</v>
      </c>
      <c r="D1439" s="1">
        <v>1810</v>
      </c>
      <c r="E1439" s="1">
        <v>1845.03</v>
      </c>
      <c r="F1439" s="1">
        <v>1853.49</v>
      </c>
      <c r="G1439" s="1">
        <v>1879.8400000000001</v>
      </c>
      <c r="H1439" s="1">
        <v>1888.76</v>
      </c>
      <c r="I1439" s="1">
        <v>1934.17</v>
      </c>
      <c r="J1439" s="1">
        <v>1894.8400000000001</v>
      </c>
      <c r="K1439" s="1">
        <v>1893.81</v>
      </c>
      <c r="L1439" s="1">
        <v>1953.1100000000001</v>
      </c>
      <c r="M1439" s="1">
        <v>2031.6</v>
      </c>
      <c r="N1439" s="1">
        <v>2082.41</v>
      </c>
      <c r="O1439" s="1">
        <v>2140.0291149273448</v>
      </c>
      <c r="P1439" s="1">
        <v>2162.8053896961692</v>
      </c>
      <c r="Q1439" s="1">
        <v>2199.0223513870542</v>
      </c>
      <c r="R1439" s="1">
        <v>2224.0155878467635</v>
      </c>
      <c r="S1439" s="1">
        <v>2251.4630383091148</v>
      </c>
      <c r="T1439" s="1">
        <v>2260.6799999999998</v>
      </c>
      <c r="U1439" s="1">
        <v>2270.9037252311755</v>
      </c>
      <c r="V1439" s="1">
        <v>2275.6799999999998</v>
      </c>
      <c r="W1439" s="1">
        <v>2269.6935270805811</v>
      </c>
      <c r="X1439" s="1">
        <v>2275.2528401585205</v>
      </c>
      <c r="Y1439" s="1">
        <v>2287.2596036988111</v>
      </c>
      <c r="Z1439" s="1">
        <v>2290.1545046235137</v>
      </c>
    </row>
    <row r="1440" spans="1:26" x14ac:dyDescent="0.3">
      <c r="A1440" t="s">
        <v>65</v>
      </c>
      <c r="B1440">
        <v>23102</v>
      </c>
      <c r="C1440" s="1" t="str">
        <f>VLOOKUP($B1440,'NIS NAAM GEMEENTE'!$A$2:$B$319, 2, FALSE)</f>
        <v>Wemmel</v>
      </c>
      <c r="D1440" s="1">
        <v>2266</v>
      </c>
      <c r="E1440" s="1">
        <v>2266</v>
      </c>
      <c r="F1440" s="1">
        <v>2266</v>
      </c>
      <c r="G1440" s="1">
        <v>2266</v>
      </c>
      <c r="H1440" s="1">
        <v>2266</v>
      </c>
      <c r="I1440" s="1">
        <v>2266</v>
      </c>
      <c r="J1440" s="1">
        <v>2266</v>
      </c>
      <c r="K1440" s="1">
        <v>2266</v>
      </c>
      <c r="L1440" s="1">
        <v>2266</v>
      </c>
      <c r="M1440" s="1">
        <v>2266</v>
      </c>
      <c r="N1440" s="1">
        <v>2266</v>
      </c>
      <c r="O1440" s="1">
        <v>2266</v>
      </c>
      <c r="P1440" s="1">
        <v>2266</v>
      </c>
      <c r="Q1440" s="1">
        <v>2266</v>
      </c>
      <c r="R1440" s="1">
        <v>2266</v>
      </c>
      <c r="S1440" s="1">
        <v>2266</v>
      </c>
      <c r="T1440" s="1">
        <v>2266</v>
      </c>
      <c r="U1440" s="1">
        <v>2266</v>
      </c>
      <c r="V1440" s="1">
        <v>2266</v>
      </c>
      <c r="W1440" s="1">
        <v>2266</v>
      </c>
      <c r="X1440" s="1">
        <v>2266</v>
      </c>
      <c r="Y1440" s="1">
        <v>2266</v>
      </c>
      <c r="Z1440" s="1">
        <v>2266</v>
      </c>
    </row>
    <row r="1441" spans="1:26" x14ac:dyDescent="0.3">
      <c r="A1441" t="s">
        <v>66</v>
      </c>
      <c r="B1441">
        <v>23102</v>
      </c>
      <c r="C1441" s="1" t="str">
        <f>VLOOKUP($B1441,'NIS NAAM GEMEENTE'!$A$2:$B$319, 2, FALSE)</f>
        <v>Wemmel</v>
      </c>
      <c r="D1441" s="1">
        <v>1926.1</v>
      </c>
      <c r="E1441" s="1">
        <v>1926.1</v>
      </c>
      <c r="F1441" s="1">
        <v>1926.1</v>
      </c>
      <c r="G1441" s="1">
        <v>1926.1</v>
      </c>
      <c r="H1441" s="1">
        <v>1926.1</v>
      </c>
      <c r="I1441" s="1">
        <v>1926.1</v>
      </c>
      <c r="J1441" s="1">
        <v>1926.1</v>
      </c>
      <c r="K1441" s="1">
        <v>1926.1</v>
      </c>
      <c r="L1441" s="1">
        <v>1926.1</v>
      </c>
      <c r="M1441" s="1">
        <v>1926.1</v>
      </c>
      <c r="N1441" s="1">
        <v>1926.1</v>
      </c>
      <c r="O1441" s="1">
        <v>1926.1</v>
      </c>
      <c r="P1441" s="1">
        <v>1926.1</v>
      </c>
      <c r="Q1441" s="1">
        <v>1926.1</v>
      </c>
      <c r="R1441" s="1">
        <v>1926.1</v>
      </c>
      <c r="S1441" s="1">
        <v>1926.1</v>
      </c>
      <c r="T1441" s="1">
        <v>1926.1</v>
      </c>
      <c r="U1441" s="1">
        <v>1926.1</v>
      </c>
      <c r="V1441" s="1">
        <v>1926.1</v>
      </c>
      <c r="W1441" s="1">
        <v>1926.1</v>
      </c>
      <c r="X1441" s="1">
        <v>1926.1</v>
      </c>
      <c r="Y1441" s="1">
        <v>1926.1</v>
      </c>
      <c r="Z1441" s="1">
        <v>1926.1</v>
      </c>
    </row>
    <row r="1442" spans="1:26" x14ac:dyDescent="0.3">
      <c r="A1442" t="s">
        <v>62</v>
      </c>
      <c r="B1442" s="1">
        <v>33029</v>
      </c>
      <c r="C1442" s="1" t="str">
        <f>VLOOKUP($B1442,'NIS NAAM GEMEENTE'!$A$2:$B$319, 2, FALSE)</f>
        <v>Wervik</v>
      </c>
      <c r="D1442" s="1">
        <v>752.38</v>
      </c>
      <c r="E1442" s="1">
        <v>806.98</v>
      </c>
      <c r="F1442" s="1">
        <v>843.09</v>
      </c>
      <c r="G1442" s="1">
        <v>847.79</v>
      </c>
      <c r="H1442" s="1">
        <v>819.87</v>
      </c>
      <c r="I1442" s="1">
        <v>767</v>
      </c>
      <c r="J1442" s="1">
        <v>727.92</v>
      </c>
      <c r="K1442" s="1">
        <v>720.46</v>
      </c>
      <c r="L1442" s="1">
        <v>711.81</v>
      </c>
      <c r="M1442" s="1">
        <v>706.81</v>
      </c>
      <c r="N1442" s="1">
        <v>732.11</v>
      </c>
      <c r="O1442" s="1">
        <v>741.49864600326259</v>
      </c>
      <c r="P1442" s="1">
        <v>751.47396411092984</v>
      </c>
      <c r="Q1442" s="1">
        <v>753.69070146818922</v>
      </c>
      <c r="R1442" s="1">
        <v>725.98148450244696</v>
      </c>
      <c r="S1442" s="1">
        <v>698.2722675367047</v>
      </c>
      <c r="T1442" s="1">
        <v>673.88815660685157</v>
      </c>
      <c r="U1442" s="1">
        <v>674.9965252854812</v>
      </c>
      <c r="V1442" s="1">
        <v>679.43</v>
      </c>
      <c r="W1442" s="1">
        <v>679.43</v>
      </c>
      <c r="X1442" s="1">
        <v>669.45468189233281</v>
      </c>
      <c r="Y1442" s="1">
        <v>660.5877324632952</v>
      </c>
      <c r="Z1442" s="1">
        <v>659.47936378466557</v>
      </c>
    </row>
    <row r="1443" spans="1:26" x14ac:dyDescent="0.3">
      <c r="A1443" t="s">
        <v>63</v>
      </c>
      <c r="B1443" s="1">
        <v>33029</v>
      </c>
      <c r="C1443" s="1" t="str">
        <f>VLOOKUP($B1443,'NIS NAAM GEMEENTE'!$A$2:$B$319, 2, FALSE)</f>
        <v>Wervik</v>
      </c>
      <c r="D1443" s="1">
        <v>962</v>
      </c>
      <c r="E1443" s="1">
        <v>963</v>
      </c>
      <c r="F1443" s="1">
        <v>970</v>
      </c>
      <c r="G1443" s="1">
        <v>1012</v>
      </c>
      <c r="H1443" s="1">
        <v>1060</v>
      </c>
      <c r="I1443" s="1">
        <v>1081</v>
      </c>
      <c r="J1443" s="1">
        <v>1123</v>
      </c>
      <c r="K1443" s="1">
        <v>1117</v>
      </c>
      <c r="L1443" s="1">
        <v>1125</v>
      </c>
      <c r="M1443" s="1">
        <v>1101</v>
      </c>
      <c r="N1443" s="1">
        <v>1104</v>
      </c>
      <c r="O1443" s="1">
        <v>1113</v>
      </c>
      <c r="P1443" s="1">
        <v>1107</v>
      </c>
      <c r="Q1443" s="1">
        <v>1110</v>
      </c>
      <c r="R1443" s="1">
        <v>1130</v>
      </c>
      <c r="S1443" s="1">
        <v>1147</v>
      </c>
      <c r="T1443" s="1">
        <v>1152</v>
      </c>
      <c r="U1443" s="1">
        <v>1144</v>
      </c>
      <c r="V1443" s="1">
        <v>1130</v>
      </c>
      <c r="W1443" s="1">
        <v>1117</v>
      </c>
      <c r="X1443" s="1">
        <v>1093</v>
      </c>
      <c r="Y1443" s="1">
        <v>1081</v>
      </c>
      <c r="Z1443">
        <v>1059</v>
      </c>
    </row>
    <row r="1444" spans="1:26" x14ac:dyDescent="0.3">
      <c r="A1444" t="s">
        <v>64</v>
      </c>
      <c r="B1444" s="1">
        <v>33029</v>
      </c>
      <c r="C1444" s="1" t="str">
        <f>VLOOKUP($B1444,'NIS NAAM GEMEENTE'!$A$2:$B$319, 2, FALSE)</f>
        <v>Wervik</v>
      </c>
      <c r="D1444" s="1">
        <v>1714.38</v>
      </c>
      <c r="E1444" s="1">
        <v>1769.98</v>
      </c>
      <c r="F1444" s="1">
        <v>1813.0900000000001</v>
      </c>
      <c r="G1444" s="1">
        <v>1859.79</v>
      </c>
      <c r="H1444" s="1">
        <v>1879.87</v>
      </c>
      <c r="I1444" s="1">
        <v>1848</v>
      </c>
      <c r="J1444" s="1">
        <v>1850.92</v>
      </c>
      <c r="K1444" s="1">
        <v>1837.46</v>
      </c>
      <c r="L1444" s="1">
        <v>1836.81</v>
      </c>
      <c r="M1444" s="1">
        <v>1807.81</v>
      </c>
      <c r="N1444" s="1">
        <v>1836.1100000000001</v>
      </c>
      <c r="O1444" s="1">
        <v>1854.4986460032626</v>
      </c>
      <c r="P1444" s="1">
        <v>1858.47396411093</v>
      </c>
      <c r="Q1444" s="1">
        <v>1863.6907014681892</v>
      </c>
      <c r="R1444" s="1">
        <v>1855.9814845024471</v>
      </c>
      <c r="S1444" s="1">
        <v>1845.2722675367047</v>
      </c>
      <c r="T1444" s="1">
        <v>1825.8881566068517</v>
      </c>
      <c r="U1444" s="1">
        <v>1818.9965252854813</v>
      </c>
      <c r="V1444" s="1">
        <v>1809.4299999999998</v>
      </c>
      <c r="W1444" s="1">
        <v>1796.4299999999998</v>
      </c>
      <c r="X1444" s="1">
        <v>1762.4546818923327</v>
      </c>
      <c r="Y1444" s="1">
        <v>1741.5877324632952</v>
      </c>
      <c r="Z1444" s="1">
        <v>1718.4793637846656</v>
      </c>
    </row>
    <row r="1445" spans="1:26" x14ac:dyDescent="0.3">
      <c r="A1445" t="s">
        <v>65</v>
      </c>
      <c r="B1445">
        <v>33029</v>
      </c>
      <c r="C1445" s="1" t="str">
        <f>VLOOKUP($B1445,'NIS NAAM GEMEENTE'!$A$2:$B$319, 2, FALSE)</f>
        <v>Wervik</v>
      </c>
      <c r="D1445" s="1">
        <v>2267.1999999999998</v>
      </c>
      <c r="E1445" s="1">
        <v>2267.1999999999998</v>
      </c>
      <c r="F1445" s="1">
        <v>2267.1999999999998</v>
      </c>
      <c r="G1445" s="1">
        <v>2267.1999999999998</v>
      </c>
      <c r="H1445" s="1">
        <v>2267.1999999999998</v>
      </c>
      <c r="I1445" s="1">
        <v>2267.1999999999998</v>
      </c>
      <c r="J1445" s="1">
        <v>2267.1999999999998</v>
      </c>
      <c r="K1445" s="1">
        <v>2267.1999999999998</v>
      </c>
      <c r="L1445" s="1">
        <v>2267.1999999999998</v>
      </c>
      <c r="M1445" s="1">
        <v>2267.1999999999998</v>
      </c>
      <c r="N1445" s="1">
        <v>2267.1999999999998</v>
      </c>
      <c r="O1445" s="1">
        <v>2267.1999999999998</v>
      </c>
      <c r="P1445" s="1">
        <v>2267.1999999999998</v>
      </c>
      <c r="Q1445" s="1">
        <v>2267.1999999999998</v>
      </c>
      <c r="R1445" s="1">
        <v>2267.1999999999998</v>
      </c>
      <c r="S1445" s="1">
        <v>2267.1999999999998</v>
      </c>
      <c r="T1445" s="1">
        <v>2267.1999999999998</v>
      </c>
      <c r="U1445" s="1">
        <v>2267.1999999999998</v>
      </c>
      <c r="V1445" s="1">
        <v>2267.1999999999998</v>
      </c>
      <c r="W1445" s="1">
        <v>2267.1999999999998</v>
      </c>
      <c r="X1445" s="1">
        <v>2267.1999999999998</v>
      </c>
      <c r="Y1445" s="1">
        <v>2267.1999999999998</v>
      </c>
      <c r="Z1445" s="1">
        <v>2267.1999999999998</v>
      </c>
    </row>
    <row r="1446" spans="1:26" x14ac:dyDescent="0.3">
      <c r="A1446" t="s">
        <v>66</v>
      </c>
      <c r="B1446">
        <v>33029</v>
      </c>
      <c r="C1446" s="1" t="str">
        <f>VLOOKUP($B1446,'NIS NAAM GEMEENTE'!$A$2:$B$319, 2, FALSE)</f>
        <v>Wervik</v>
      </c>
      <c r="D1446" s="1">
        <v>1927.1200000000001</v>
      </c>
      <c r="E1446" s="1">
        <v>1927.1200000000001</v>
      </c>
      <c r="F1446" s="1">
        <v>1927.1200000000001</v>
      </c>
      <c r="G1446" s="1">
        <v>1927.1200000000001</v>
      </c>
      <c r="H1446" s="1">
        <v>1927.1200000000001</v>
      </c>
      <c r="I1446" s="1">
        <v>1927.1200000000001</v>
      </c>
      <c r="J1446" s="1">
        <v>1927.1200000000001</v>
      </c>
      <c r="K1446" s="1">
        <v>1927.1200000000001</v>
      </c>
      <c r="L1446" s="1">
        <v>1927.1200000000001</v>
      </c>
      <c r="M1446" s="1">
        <v>1927.1200000000001</v>
      </c>
      <c r="N1446" s="1">
        <v>1927.1200000000001</v>
      </c>
      <c r="O1446" s="1">
        <v>1927.1200000000001</v>
      </c>
      <c r="P1446" s="1">
        <v>1927.1200000000001</v>
      </c>
      <c r="Q1446" s="1">
        <v>1927.1200000000001</v>
      </c>
      <c r="R1446" s="1">
        <v>1927.1200000000001</v>
      </c>
      <c r="S1446" s="1">
        <v>1927.1200000000001</v>
      </c>
      <c r="T1446" s="1">
        <v>1927.1200000000001</v>
      </c>
      <c r="U1446" s="1">
        <v>1927.1200000000001</v>
      </c>
      <c r="V1446" s="1">
        <v>1927.1200000000001</v>
      </c>
      <c r="W1446" s="1">
        <v>1927.1200000000001</v>
      </c>
      <c r="X1446" s="1">
        <v>1927.1200000000001</v>
      </c>
      <c r="Y1446" s="1">
        <v>1927.1200000000001</v>
      </c>
      <c r="Z1446" s="1">
        <v>1927.1200000000001</v>
      </c>
    </row>
    <row r="1447" spans="1:26" x14ac:dyDescent="0.3">
      <c r="A1447" t="s">
        <v>62</v>
      </c>
      <c r="B1447" s="1">
        <v>13049</v>
      </c>
      <c r="C1447" s="1" t="str">
        <f>VLOOKUP($B1447,'NIS NAAM GEMEENTE'!$A$2:$B$319, 2, FALSE)</f>
        <v>Westerlo</v>
      </c>
      <c r="D1447" s="1">
        <v>932.63</v>
      </c>
      <c r="E1447" s="1">
        <v>1010.88</v>
      </c>
      <c r="F1447" s="1">
        <v>984.36</v>
      </c>
      <c r="G1447" s="1">
        <v>1041.69</v>
      </c>
      <c r="H1447" s="1">
        <v>1054.8800000000001</v>
      </c>
      <c r="I1447" s="1">
        <v>1031.1199999999999</v>
      </c>
      <c r="J1447" s="1">
        <v>1042.69</v>
      </c>
      <c r="K1447" s="1">
        <v>987.36</v>
      </c>
      <c r="L1447" s="1">
        <v>906.65</v>
      </c>
      <c r="M1447" s="1">
        <v>928.47</v>
      </c>
      <c r="N1447" s="1">
        <v>878.28</v>
      </c>
      <c r="O1447" s="1">
        <v>838.59838304552591</v>
      </c>
      <c r="P1447" s="1">
        <v>820.63643642072213</v>
      </c>
      <c r="Q1447" s="1">
        <v>783.58992150706433</v>
      </c>
      <c r="R1447" s="1">
        <v>742.05291993720562</v>
      </c>
      <c r="S1447" s="1">
        <v>733.07194662480379</v>
      </c>
      <c r="T1447" s="1">
        <v>724.09097331240184</v>
      </c>
      <c r="U1447" s="1">
        <v>727.45883830455261</v>
      </c>
      <c r="V1447" s="1">
        <v>715.11</v>
      </c>
      <c r="W1447" s="1">
        <v>721.84572998430144</v>
      </c>
      <c r="X1447" s="1">
        <v>729.70408163265301</v>
      </c>
      <c r="Y1447" s="1">
        <v>737.5624332810047</v>
      </c>
      <c r="Z1447" s="1">
        <v>749.9112715855573</v>
      </c>
    </row>
    <row r="1448" spans="1:26" x14ac:dyDescent="0.3">
      <c r="A1448" t="s">
        <v>63</v>
      </c>
      <c r="B1448" s="1">
        <v>13049</v>
      </c>
      <c r="C1448" s="1" t="str">
        <f>VLOOKUP($B1448,'NIS NAAM GEMEENTE'!$A$2:$B$319, 2, FALSE)</f>
        <v>Westerlo</v>
      </c>
      <c r="D1448" s="1">
        <v>1290</v>
      </c>
      <c r="E1448" s="1">
        <v>1290</v>
      </c>
      <c r="F1448" s="1">
        <v>1334</v>
      </c>
      <c r="G1448" s="1">
        <v>1361</v>
      </c>
      <c r="H1448" s="1">
        <v>1393</v>
      </c>
      <c r="I1448" s="1">
        <v>1464</v>
      </c>
      <c r="J1448" s="1">
        <v>1496</v>
      </c>
      <c r="K1448" s="1">
        <v>1575</v>
      </c>
      <c r="L1448" s="1">
        <v>1592</v>
      </c>
      <c r="M1448" s="1">
        <v>1592</v>
      </c>
      <c r="N1448" s="1">
        <v>1595</v>
      </c>
      <c r="O1448" s="1">
        <v>1570</v>
      </c>
      <c r="P1448" s="1">
        <v>1512</v>
      </c>
      <c r="Q1448" s="1">
        <v>1462</v>
      </c>
      <c r="R1448" s="1">
        <v>1442</v>
      </c>
      <c r="S1448" s="1">
        <v>1385</v>
      </c>
      <c r="T1448" s="1">
        <v>1319</v>
      </c>
      <c r="U1448" s="1">
        <v>1267</v>
      </c>
      <c r="V1448" s="1">
        <v>1248</v>
      </c>
      <c r="W1448" s="1">
        <v>1215</v>
      </c>
      <c r="X1448" s="1">
        <v>1176</v>
      </c>
      <c r="Y1448" s="1">
        <v>1162</v>
      </c>
      <c r="Z1448">
        <v>1152</v>
      </c>
    </row>
    <row r="1449" spans="1:26" x14ac:dyDescent="0.3">
      <c r="A1449" t="s">
        <v>64</v>
      </c>
      <c r="B1449" s="1">
        <v>13049</v>
      </c>
      <c r="C1449" s="1" t="str">
        <f>VLOOKUP($B1449,'NIS NAAM GEMEENTE'!$A$2:$B$319, 2, FALSE)</f>
        <v>Westerlo</v>
      </c>
      <c r="D1449" s="1">
        <v>2222.63</v>
      </c>
      <c r="E1449" s="1">
        <v>2300.88</v>
      </c>
      <c r="F1449" s="1">
        <v>2318.36</v>
      </c>
      <c r="G1449" s="1">
        <v>2402.69</v>
      </c>
      <c r="H1449" s="1">
        <v>2447.88</v>
      </c>
      <c r="I1449" s="1">
        <v>2495.12</v>
      </c>
      <c r="J1449" s="1">
        <v>2538.69</v>
      </c>
      <c r="K1449" s="1">
        <v>2562.36</v>
      </c>
      <c r="L1449" s="1">
        <v>2498.65</v>
      </c>
      <c r="M1449" s="1">
        <v>2520.4700000000003</v>
      </c>
      <c r="N1449" s="1">
        <v>2473.2799999999997</v>
      </c>
      <c r="O1449" s="1">
        <v>2408.5983830455261</v>
      </c>
      <c r="P1449" s="1">
        <v>2332.636436420722</v>
      </c>
      <c r="Q1449" s="1">
        <v>2245.5899215070644</v>
      </c>
      <c r="R1449" s="1">
        <v>2184.0529199372058</v>
      </c>
      <c r="S1449" s="1">
        <v>2118.0719466248038</v>
      </c>
      <c r="T1449" s="1">
        <v>2043.0909733124017</v>
      </c>
      <c r="U1449" s="1">
        <v>1994.4588383045525</v>
      </c>
      <c r="V1449" s="1">
        <v>1963.1100000000001</v>
      </c>
      <c r="W1449" s="1">
        <v>1936.8457299843014</v>
      </c>
      <c r="X1449" s="1">
        <v>1905.704081632653</v>
      </c>
      <c r="Y1449" s="1">
        <v>1899.5624332810048</v>
      </c>
      <c r="Z1449" s="1">
        <v>1901.9112715855572</v>
      </c>
    </row>
    <row r="1450" spans="1:26" x14ac:dyDescent="0.3">
      <c r="A1450" t="s">
        <v>65</v>
      </c>
      <c r="B1450">
        <v>13049</v>
      </c>
      <c r="C1450" s="1" t="str">
        <f>VLOOKUP($B1450,'NIS NAAM GEMEENTE'!$A$2:$B$319, 2, FALSE)</f>
        <v>Westerlo</v>
      </c>
      <c r="D1450" s="1">
        <v>3271.0000000000005</v>
      </c>
      <c r="E1450" s="1">
        <v>3271.0000000000005</v>
      </c>
      <c r="F1450" s="1">
        <v>3271.0000000000005</v>
      </c>
      <c r="G1450" s="1">
        <v>3271.0000000000005</v>
      </c>
      <c r="H1450" s="1">
        <v>3271.0000000000005</v>
      </c>
      <c r="I1450" s="1">
        <v>3271.0000000000005</v>
      </c>
      <c r="J1450" s="1">
        <v>3271.0000000000005</v>
      </c>
      <c r="K1450" s="1">
        <v>3271.0000000000005</v>
      </c>
      <c r="L1450" s="1">
        <v>3271.0000000000005</v>
      </c>
      <c r="M1450" s="1">
        <v>3271.0000000000005</v>
      </c>
      <c r="N1450" s="1">
        <v>3271.0000000000005</v>
      </c>
      <c r="O1450" s="1">
        <v>3271.0000000000005</v>
      </c>
      <c r="P1450" s="1">
        <v>3271.0000000000005</v>
      </c>
      <c r="Q1450" s="1">
        <v>3271.0000000000005</v>
      </c>
      <c r="R1450" s="1">
        <v>3271.0000000000005</v>
      </c>
      <c r="S1450" s="1">
        <v>3271.0000000000005</v>
      </c>
      <c r="T1450" s="1">
        <v>3271.0000000000005</v>
      </c>
      <c r="U1450" s="1">
        <v>3271.0000000000005</v>
      </c>
      <c r="V1450" s="1">
        <v>3271.0000000000005</v>
      </c>
      <c r="W1450" s="1">
        <v>3271.0000000000005</v>
      </c>
      <c r="X1450" s="1">
        <v>3271.0000000000005</v>
      </c>
      <c r="Y1450" s="1">
        <v>3271</v>
      </c>
      <c r="Z1450" s="1">
        <v>3271</v>
      </c>
    </row>
    <row r="1451" spans="1:26" x14ac:dyDescent="0.3">
      <c r="A1451" t="s">
        <v>66</v>
      </c>
      <c r="B1451">
        <v>13049</v>
      </c>
      <c r="C1451" s="1" t="str">
        <f>VLOOKUP($B1451,'NIS NAAM GEMEENTE'!$A$2:$B$319, 2, FALSE)</f>
        <v>Westerlo</v>
      </c>
      <c r="D1451" s="1">
        <v>2780.3500000000004</v>
      </c>
      <c r="E1451" s="1">
        <v>2780.3500000000004</v>
      </c>
      <c r="F1451" s="1">
        <v>2780.3500000000004</v>
      </c>
      <c r="G1451" s="1">
        <v>2780.3500000000004</v>
      </c>
      <c r="H1451" s="1">
        <v>2780.3500000000004</v>
      </c>
      <c r="I1451" s="1">
        <v>2780.3500000000004</v>
      </c>
      <c r="J1451" s="1">
        <v>2780.3500000000004</v>
      </c>
      <c r="K1451" s="1">
        <v>2780.3500000000004</v>
      </c>
      <c r="L1451" s="1">
        <v>2780.3500000000004</v>
      </c>
      <c r="M1451" s="1">
        <v>2780.3500000000004</v>
      </c>
      <c r="N1451" s="1">
        <v>2780.3500000000004</v>
      </c>
      <c r="O1451" s="1">
        <v>2780.3500000000004</v>
      </c>
      <c r="P1451" s="1">
        <v>2780.3500000000004</v>
      </c>
      <c r="Q1451" s="1">
        <v>2780.3500000000004</v>
      </c>
      <c r="R1451" s="1">
        <v>2780.3500000000004</v>
      </c>
      <c r="S1451" s="1">
        <v>2780.3500000000004</v>
      </c>
      <c r="T1451" s="1">
        <v>2780.3500000000004</v>
      </c>
      <c r="U1451" s="1">
        <v>2780.3500000000004</v>
      </c>
      <c r="V1451" s="1">
        <v>2780.3500000000004</v>
      </c>
      <c r="W1451" s="1">
        <v>2780.3500000000004</v>
      </c>
      <c r="X1451" s="1">
        <v>2780.3500000000004</v>
      </c>
      <c r="Y1451" s="1">
        <v>2780.3500000000004</v>
      </c>
      <c r="Z1451" s="1">
        <v>2780.3500000000004</v>
      </c>
    </row>
    <row r="1452" spans="1:26" x14ac:dyDescent="0.3">
      <c r="A1452" t="s">
        <v>62</v>
      </c>
      <c r="B1452" s="1">
        <v>42025</v>
      </c>
      <c r="C1452" s="1" t="str">
        <f>VLOOKUP($B1452,'NIS NAAM GEMEENTE'!$A$2:$B$319, 2, FALSE)</f>
        <v>Wetteren</v>
      </c>
      <c r="D1452" s="1">
        <v>923.95</v>
      </c>
      <c r="E1452" s="1">
        <v>963.17</v>
      </c>
      <c r="F1452" s="1">
        <v>1000.47</v>
      </c>
      <c r="G1452" s="1">
        <v>971.55</v>
      </c>
      <c r="H1452" s="1">
        <v>976.36</v>
      </c>
      <c r="I1452" s="1">
        <v>975.93</v>
      </c>
      <c r="J1452" s="1">
        <v>973.04</v>
      </c>
      <c r="K1452" s="1">
        <v>988.66</v>
      </c>
      <c r="L1452" s="1">
        <v>979.81999999999994</v>
      </c>
      <c r="M1452" s="1">
        <v>1016.23</v>
      </c>
      <c r="N1452" s="1">
        <v>975.47</v>
      </c>
      <c r="O1452" s="1">
        <v>950.10627400768249</v>
      </c>
      <c r="P1452" s="1">
        <v>916.57311139564661</v>
      </c>
      <c r="Q1452" s="1">
        <v>890.86435339308582</v>
      </c>
      <c r="R1452" s="1">
        <v>872.98</v>
      </c>
      <c r="S1452" s="1">
        <v>877.45108834827147</v>
      </c>
      <c r="T1452" s="1">
        <v>869.62668373879637</v>
      </c>
      <c r="U1452" s="1">
        <v>868.50891165172857</v>
      </c>
      <c r="V1452" s="1">
        <v>872.98</v>
      </c>
      <c r="W1452" s="1">
        <v>868.50891165172857</v>
      </c>
      <c r="X1452" s="1">
        <v>878.56886043533927</v>
      </c>
      <c r="Y1452" s="1">
        <v>874.09777208706782</v>
      </c>
      <c r="Z1452" s="1">
        <v>876.33331626120355</v>
      </c>
    </row>
    <row r="1453" spans="1:26" x14ac:dyDescent="0.3">
      <c r="A1453" t="s">
        <v>63</v>
      </c>
      <c r="B1453" s="1">
        <v>42025</v>
      </c>
      <c r="C1453" s="1" t="str">
        <f>VLOOKUP($B1453,'NIS NAAM GEMEENTE'!$A$2:$B$319, 2, FALSE)</f>
        <v>Wetteren</v>
      </c>
      <c r="D1453" s="1">
        <v>1160</v>
      </c>
      <c r="E1453" s="1">
        <v>1172</v>
      </c>
      <c r="F1453" s="1">
        <v>1239</v>
      </c>
      <c r="G1453" s="1">
        <v>1239</v>
      </c>
      <c r="H1453" s="1">
        <v>1294</v>
      </c>
      <c r="I1453" s="1">
        <v>1342</v>
      </c>
      <c r="J1453" s="1">
        <v>1360</v>
      </c>
      <c r="K1453" s="1">
        <v>1393</v>
      </c>
      <c r="L1453" s="1">
        <v>1422</v>
      </c>
      <c r="M1453" s="1">
        <v>1436</v>
      </c>
      <c r="N1453" s="1">
        <v>1434</v>
      </c>
      <c r="O1453" s="1">
        <v>1419</v>
      </c>
      <c r="P1453" s="1">
        <v>1410</v>
      </c>
      <c r="Q1453" s="1">
        <v>1394</v>
      </c>
      <c r="R1453" s="1">
        <v>1377</v>
      </c>
      <c r="S1453" s="1">
        <v>1341</v>
      </c>
      <c r="T1453" s="1">
        <v>1309</v>
      </c>
      <c r="U1453" s="1">
        <v>1292</v>
      </c>
      <c r="V1453" s="1">
        <v>1274</v>
      </c>
      <c r="W1453" s="1">
        <v>1262</v>
      </c>
      <c r="X1453" s="1">
        <v>1249</v>
      </c>
      <c r="Y1453" s="1">
        <v>1252</v>
      </c>
      <c r="Z1453">
        <v>1238</v>
      </c>
    </row>
    <row r="1454" spans="1:26" x14ac:dyDescent="0.3">
      <c r="A1454" t="s">
        <v>64</v>
      </c>
      <c r="B1454" s="1">
        <v>42025</v>
      </c>
      <c r="C1454" s="1" t="str">
        <f>VLOOKUP($B1454,'NIS NAAM GEMEENTE'!$A$2:$B$319, 2, FALSE)</f>
        <v>Wetteren</v>
      </c>
      <c r="D1454" s="1">
        <v>2083.9499999999998</v>
      </c>
      <c r="E1454" s="1">
        <v>2135.17</v>
      </c>
      <c r="F1454" s="1">
        <v>2239.4700000000003</v>
      </c>
      <c r="G1454" s="1">
        <v>2210.5500000000002</v>
      </c>
      <c r="H1454" s="1">
        <v>2270.36</v>
      </c>
      <c r="I1454" s="1">
        <v>2317.9299999999998</v>
      </c>
      <c r="J1454" s="1">
        <v>2333.04</v>
      </c>
      <c r="K1454" s="1">
        <v>2381.66</v>
      </c>
      <c r="L1454" s="1">
        <v>2401.8199999999997</v>
      </c>
      <c r="M1454" s="1">
        <v>2452.23</v>
      </c>
      <c r="N1454" s="1">
        <v>2409.4700000000003</v>
      </c>
      <c r="O1454" s="1">
        <v>2369.1062740076823</v>
      </c>
      <c r="P1454" s="1">
        <v>2326.5731113956467</v>
      </c>
      <c r="Q1454" s="1">
        <v>2284.8643533930858</v>
      </c>
      <c r="R1454" s="1">
        <v>2249.98</v>
      </c>
      <c r="S1454" s="1">
        <v>2218.4510883482717</v>
      </c>
      <c r="T1454" s="1">
        <v>2178.6266837387966</v>
      </c>
      <c r="U1454" s="1">
        <v>2160.5089116517283</v>
      </c>
      <c r="V1454" s="1">
        <v>2146.98</v>
      </c>
      <c r="W1454" s="1">
        <v>2130.5089116517283</v>
      </c>
      <c r="X1454" s="1">
        <v>2127.568860435339</v>
      </c>
      <c r="Y1454" s="1">
        <v>2126.0977720870678</v>
      </c>
      <c r="Z1454" s="1">
        <v>2114.3333162612034</v>
      </c>
    </row>
    <row r="1455" spans="1:26" x14ac:dyDescent="0.3">
      <c r="A1455" t="s">
        <v>65</v>
      </c>
      <c r="B1455">
        <v>42025</v>
      </c>
      <c r="C1455" s="1" t="str">
        <f>VLOOKUP($B1455,'NIS NAAM GEMEENTE'!$A$2:$B$319, 2, FALSE)</f>
        <v>Wetteren</v>
      </c>
      <c r="D1455" s="1">
        <v>2806</v>
      </c>
      <c r="E1455" s="1">
        <v>2806</v>
      </c>
      <c r="F1455" s="1">
        <v>2806</v>
      </c>
      <c r="G1455" s="1">
        <v>2806</v>
      </c>
      <c r="H1455" s="1">
        <v>2806</v>
      </c>
      <c r="I1455" s="1">
        <v>2806</v>
      </c>
      <c r="J1455" s="1">
        <v>2806</v>
      </c>
      <c r="K1455" s="1">
        <v>2806</v>
      </c>
      <c r="L1455" s="1">
        <v>2806</v>
      </c>
      <c r="M1455" s="1">
        <v>2806</v>
      </c>
      <c r="N1455" s="1">
        <v>2806</v>
      </c>
      <c r="O1455" s="1">
        <v>2806</v>
      </c>
      <c r="P1455" s="1">
        <v>2806</v>
      </c>
      <c r="Q1455" s="1">
        <v>2806</v>
      </c>
      <c r="R1455" s="1">
        <v>2806</v>
      </c>
      <c r="S1455" s="1">
        <v>2806</v>
      </c>
      <c r="T1455" s="1">
        <v>2806</v>
      </c>
      <c r="U1455" s="1">
        <v>2806</v>
      </c>
      <c r="V1455" s="1">
        <v>2806</v>
      </c>
      <c r="W1455" s="1">
        <v>2806</v>
      </c>
      <c r="X1455" s="1">
        <v>2806</v>
      </c>
      <c r="Y1455" s="1">
        <v>2806</v>
      </c>
      <c r="Z1455" s="1">
        <v>2806</v>
      </c>
    </row>
    <row r="1456" spans="1:26" x14ac:dyDescent="0.3">
      <c r="A1456" t="s">
        <v>66</v>
      </c>
      <c r="B1456">
        <v>42025</v>
      </c>
      <c r="C1456" s="1" t="str">
        <f>VLOOKUP($B1456,'NIS NAAM GEMEENTE'!$A$2:$B$319, 2, FALSE)</f>
        <v>Wetteren</v>
      </c>
      <c r="D1456" s="1">
        <v>2385.1</v>
      </c>
      <c r="E1456" s="1">
        <v>2385.1</v>
      </c>
      <c r="F1456" s="1">
        <v>2385.1</v>
      </c>
      <c r="G1456" s="1">
        <v>2385.1</v>
      </c>
      <c r="H1456" s="1">
        <v>2385.1</v>
      </c>
      <c r="I1456" s="1">
        <v>2385.1</v>
      </c>
      <c r="J1456" s="1">
        <v>2385.1</v>
      </c>
      <c r="K1456" s="1">
        <v>2385.1</v>
      </c>
      <c r="L1456" s="1">
        <v>2385.1</v>
      </c>
      <c r="M1456" s="1">
        <v>2385.1</v>
      </c>
      <c r="N1456" s="1">
        <v>2385.1</v>
      </c>
      <c r="O1456" s="1">
        <v>2385.1</v>
      </c>
      <c r="P1456" s="1">
        <v>2385.1</v>
      </c>
      <c r="Q1456" s="1">
        <v>2385.1</v>
      </c>
      <c r="R1456" s="1">
        <v>2385.1</v>
      </c>
      <c r="S1456" s="1">
        <v>2385.1</v>
      </c>
      <c r="T1456" s="1">
        <v>2385.1</v>
      </c>
      <c r="U1456" s="1">
        <v>2385.1</v>
      </c>
      <c r="V1456" s="1">
        <v>2385.1</v>
      </c>
      <c r="W1456" s="1">
        <v>2385.1</v>
      </c>
      <c r="X1456" s="1">
        <v>2385.1</v>
      </c>
      <c r="Y1456" s="1">
        <v>2385.1</v>
      </c>
      <c r="Z1456" s="1">
        <v>2385.1</v>
      </c>
    </row>
    <row r="1457" spans="1:26" x14ac:dyDescent="0.3">
      <c r="A1457" t="s">
        <v>62</v>
      </c>
      <c r="B1457" s="1">
        <v>34041</v>
      </c>
      <c r="C1457" s="1" t="str">
        <f>VLOOKUP($B1457,'NIS NAAM GEMEENTE'!$A$2:$B$319, 2, FALSE)</f>
        <v>Wevelgem</v>
      </c>
      <c r="D1457" s="1">
        <v>1252.8899999999999</v>
      </c>
      <c r="E1457" s="1">
        <v>1260.24</v>
      </c>
      <c r="F1457" s="1">
        <v>1224.0999999999999</v>
      </c>
      <c r="G1457" s="1">
        <v>1292.73</v>
      </c>
      <c r="H1457" s="1">
        <v>1295.6199999999999</v>
      </c>
      <c r="I1457" s="1">
        <v>1313.05</v>
      </c>
      <c r="J1457" s="1">
        <v>1353.97</v>
      </c>
      <c r="K1457" s="1">
        <v>1372.68</v>
      </c>
      <c r="L1457" s="1">
        <v>1372.11</v>
      </c>
      <c r="M1457" s="1">
        <v>1369.97</v>
      </c>
      <c r="N1457" s="1">
        <v>1338.75</v>
      </c>
      <c r="O1457" s="1">
        <v>1295.7051282051282</v>
      </c>
      <c r="P1457" s="1">
        <v>1277.8333333333333</v>
      </c>
      <c r="Q1457" s="1">
        <v>1264.4294871794873</v>
      </c>
      <c r="R1457" s="1">
        <v>1272.2483974358975</v>
      </c>
      <c r="S1457" s="1">
        <v>1274.4823717948718</v>
      </c>
      <c r="T1457" s="1">
        <v>1239.8557692307693</v>
      </c>
      <c r="U1457" s="1">
        <v>1229.8028846153845</v>
      </c>
      <c r="V1457" s="1">
        <v>1219.75</v>
      </c>
      <c r="W1457" s="1">
        <v>1223.1009615384614</v>
      </c>
      <c r="X1457" s="1">
        <v>1235.3878205128206</v>
      </c>
      <c r="Y1457" s="1">
        <v>1224.2179487179487</v>
      </c>
      <c r="Z1457" s="1">
        <v>1220.8669871794873</v>
      </c>
    </row>
    <row r="1458" spans="1:26" x14ac:dyDescent="0.3">
      <c r="A1458" t="s">
        <v>63</v>
      </c>
      <c r="B1458" s="1">
        <v>34041</v>
      </c>
      <c r="C1458" s="1" t="str">
        <f>VLOOKUP($B1458,'NIS NAAM GEMEENTE'!$A$2:$B$319, 2, FALSE)</f>
        <v>Wevelgem</v>
      </c>
      <c r="D1458" s="1">
        <v>1744</v>
      </c>
      <c r="E1458" s="1">
        <v>1728</v>
      </c>
      <c r="F1458" s="1">
        <v>1708</v>
      </c>
      <c r="G1458" s="1">
        <v>1708</v>
      </c>
      <c r="H1458" s="1">
        <v>1740</v>
      </c>
      <c r="I1458" s="1">
        <v>1758</v>
      </c>
      <c r="J1458" s="1">
        <v>1806</v>
      </c>
      <c r="K1458" s="1">
        <v>1844</v>
      </c>
      <c r="L1458" s="1">
        <v>1902</v>
      </c>
      <c r="M1458" s="1">
        <v>1934</v>
      </c>
      <c r="N1458" s="1">
        <v>1947</v>
      </c>
      <c r="O1458" s="1">
        <v>1992</v>
      </c>
      <c r="P1458" s="1">
        <v>2015</v>
      </c>
      <c r="Q1458" s="1">
        <v>2001</v>
      </c>
      <c r="R1458" s="1">
        <v>1969</v>
      </c>
      <c r="S1458" s="1">
        <v>1943</v>
      </c>
      <c r="T1458" s="1">
        <v>1947</v>
      </c>
      <c r="U1458" s="1">
        <v>1909</v>
      </c>
      <c r="V1458" s="1">
        <v>1892</v>
      </c>
      <c r="W1458" s="1">
        <v>1859</v>
      </c>
      <c r="X1458" s="1">
        <v>1852</v>
      </c>
      <c r="Y1458" s="1">
        <v>1858</v>
      </c>
      <c r="Z1458">
        <v>1833</v>
      </c>
    </row>
    <row r="1459" spans="1:26" x14ac:dyDescent="0.3">
      <c r="A1459" t="s">
        <v>64</v>
      </c>
      <c r="B1459" s="1">
        <v>34041</v>
      </c>
      <c r="C1459" s="1" t="str">
        <f>VLOOKUP($B1459,'NIS NAAM GEMEENTE'!$A$2:$B$319, 2, FALSE)</f>
        <v>Wevelgem</v>
      </c>
      <c r="D1459" s="1">
        <v>2996.89</v>
      </c>
      <c r="E1459" s="1">
        <v>2988.24</v>
      </c>
      <c r="F1459" s="1">
        <v>2932.1</v>
      </c>
      <c r="G1459" s="1">
        <v>3000.73</v>
      </c>
      <c r="H1459" s="1">
        <v>3035.62</v>
      </c>
      <c r="I1459" s="1">
        <v>3071.05</v>
      </c>
      <c r="J1459" s="1">
        <v>3159.9700000000003</v>
      </c>
      <c r="K1459" s="1">
        <v>3216.6800000000003</v>
      </c>
      <c r="L1459" s="1">
        <v>3274.1099999999997</v>
      </c>
      <c r="M1459" s="1">
        <v>3303.9700000000003</v>
      </c>
      <c r="N1459" s="1">
        <v>3285.75</v>
      </c>
      <c r="O1459" s="1">
        <v>3287.7051282051279</v>
      </c>
      <c r="P1459" s="1">
        <v>3292.833333333333</v>
      </c>
      <c r="Q1459" s="1">
        <v>3265.4294871794873</v>
      </c>
      <c r="R1459" s="1">
        <v>3241.2483974358975</v>
      </c>
      <c r="S1459" s="1">
        <v>3217.4823717948721</v>
      </c>
      <c r="T1459" s="1">
        <v>3186.8557692307695</v>
      </c>
      <c r="U1459" s="1">
        <v>3138.8028846153848</v>
      </c>
      <c r="V1459" s="1">
        <v>3111.75</v>
      </c>
      <c r="W1459" s="1">
        <v>3082.1009615384614</v>
      </c>
      <c r="X1459" s="1">
        <v>3087.3878205128203</v>
      </c>
      <c r="Y1459" s="1">
        <v>3082.2179487179487</v>
      </c>
      <c r="Z1459" s="1">
        <v>3053.8669871794873</v>
      </c>
    </row>
    <row r="1460" spans="1:26" x14ac:dyDescent="0.3">
      <c r="A1460" t="s">
        <v>65</v>
      </c>
      <c r="B1460">
        <v>34041</v>
      </c>
      <c r="C1460" s="1" t="str">
        <f>VLOOKUP($B1460,'NIS NAAM GEMEENTE'!$A$2:$B$319, 2, FALSE)</f>
        <v>Wevelgem</v>
      </c>
      <c r="D1460" s="1">
        <v>3958</v>
      </c>
      <c r="E1460" s="1">
        <v>3958</v>
      </c>
      <c r="F1460" s="1">
        <v>3958</v>
      </c>
      <c r="G1460" s="1">
        <v>3958</v>
      </c>
      <c r="H1460" s="1">
        <v>3958</v>
      </c>
      <c r="I1460" s="1">
        <v>3958</v>
      </c>
      <c r="J1460" s="1">
        <v>3958</v>
      </c>
      <c r="K1460" s="1">
        <v>3958</v>
      </c>
      <c r="L1460" s="1">
        <v>3958</v>
      </c>
      <c r="M1460" s="1">
        <v>3958</v>
      </c>
      <c r="N1460" s="1">
        <v>3958</v>
      </c>
      <c r="O1460" s="1">
        <v>3958</v>
      </c>
      <c r="P1460" s="1">
        <v>3958</v>
      </c>
      <c r="Q1460" s="1">
        <v>3958</v>
      </c>
      <c r="R1460" s="1">
        <v>3958</v>
      </c>
      <c r="S1460" s="1">
        <v>3958</v>
      </c>
      <c r="T1460" s="1">
        <v>3958</v>
      </c>
      <c r="U1460" s="1">
        <v>3958</v>
      </c>
      <c r="V1460" s="1">
        <v>3958</v>
      </c>
      <c r="W1460" s="1">
        <v>3958</v>
      </c>
      <c r="X1460" s="1">
        <v>3958</v>
      </c>
      <c r="Y1460" s="1">
        <v>3958</v>
      </c>
      <c r="Z1460" s="1">
        <v>3958</v>
      </c>
    </row>
    <row r="1461" spans="1:26" x14ac:dyDescent="0.3">
      <c r="A1461" t="s">
        <v>66</v>
      </c>
      <c r="B1461">
        <v>34041</v>
      </c>
      <c r="C1461" s="1" t="str">
        <f>VLOOKUP($B1461,'NIS NAAM GEMEENTE'!$A$2:$B$319, 2, FALSE)</f>
        <v>Wevelgem</v>
      </c>
      <c r="D1461" s="1">
        <v>3364.3</v>
      </c>
      <c r="E1461" s="1">
        <v>3364.3</v>
      </c>
      <c r="F1461" s="1">
        <v>3364.3</v>
      </c>
      <c r="G1461" s="1">
        <v>3364.3</v>
      </c>
      <c r="H1461" s="1">
        <v>3364.3</v>
      </c>
      <c r="I1461" s="1">
        <v>3364.3</v>
      </c>
      <c r="J1461" s="1">
        <v>3364.3</v>
      </c>
      <c r="K1461" s="1">
        <v>3364.3</v>
      </c>
      <c r="L1461" s="1">
        <v>3364.3</v>
      </c>
      <c r="M1461" s="1">
        <v>3364.3</v>
      </c>
      <c r="N1461" s="1">
        <v>3364.3</v>
      </c>
      <c r="O1461" s="1">
        <v>3364.3</v>
      </c>
      <c r="P1461" s="1">
        <v>3364.3</v>
      </c>
      <c r="Q1461" s="1">
        <v>3364.3</v>
      </c>
      <c r="R1461" s="1">
        <v>3364.3</v>
      </c>
      <c r="S1461" s="1">
        <v>3364.3</v>
      </c>
      <c r="T1461" s="1">
        <v>3364.3</v>
      </c>
      <c r="U1461" s="1">
        <v>3364.3</v>
      </c>
      <c r="V1461" s="1">
        <v>3364.3</v>
      </c>
      <c r="W1461" s="1">
        <v>3364.3</v>
      </c>
      <c r="X1461" s="1">
        <v>3364.3</v>
      </c>
      <c r="Y1461" s="1">
        <v>3364.3</v>
      </c>
      <c r="Z1461" s="1">
        <v>3364.3</v>
      </c>
    </row>
    <row r="1462" spans="1:26" x14ac:dyDescent="0.3">
      <c r="A1462" t="s">
        <v>62</v>
      </c>
      <c r="B1462" s="1">
        <v>23103</v>
      </c>
      <c r="C1462" s="1" t="str">
        <f>VLOOKUP($B1462,'NIS NAAM GEMEENTE'!$A$2:$B$319, 2, FALSE)</f>
        <v>Wezembeek-Oppem</v>
      </c>
      <c r="D1462" s="1">
        <v>503.13</v>
      </c>
      <c r="E1462" s="1">
        <v>518.64</v>
      </c>
      <c r="F1462" s="1">
        <v>565.37</v>
      </c>
      <c r="G1462" s="1">
        <v>601.21</v>
      </c>
      <c r="H1462" s="1">
        <v>605.86</v>
      </c>
      <c r="I1462" s="1">
        <v>597.48</v>
      </c>
      <c r="J1462" s="1">
        <v>610.32000000000005</v>
      </c>
      <c r="K1462" s="1">
        <v>615.78</v>
      </c>
      <c r="L1462" s="1">
        <v>641.24</v>
      </c>
      <c r="M1462" s="1">
        <v>625.13</v>
      </c>
      <c r="N1462" s="1">
        <v>625.4</v>
      </c>
      <c r="O1462" s="1">
        <v>625.23273394495413</v>
      </c>
      <c r="P1462" s="1">
        <v>617.44513761467886</v>
      </c>
      <c r="Q1462" s="1">
        <v>602.98245871559629</v>
      </c>
      <c r="R1462" s="1">
        <v>599.64491743119265</v>
      </c>
      <c r="S1462" s="1">
        <v>586.29475229357797</v>
      </c>
      <c r="T1462" s="1">
        <v>582.95721100917433</v>
      </c>
      <c r="U1462" s="1">
        <v>587.40726605504585</v>
      </c>
      <c r="V1462" s="1">
        <v>606.32000000000005</v>
      </c>
      <c r="W1462" s="1">
        <v>624.12022018348625</v>
      </c>
      <c r="X1462" s="1">
        <v>623.00770642201837</v>
      </c>
      <c r="Y1462" s="1">
        <v>612.99508256880733</v>
      </c>
      <c r="Z1462" s="1">
        <v>602.98245871559629</v>
      </c>
    </row>
    <row r="1463" spans="1:26" x14ac:dyDescent="0.3">
      <c r="A1463" t="s">
        <v>63</v>
      </c>
      <c r="B1463" s="1">
        <v>23103</v>
      </c>
      <c r="C1463" s="1" t="str">
        <f>VLOOKUP($B1463,'NIS NAAM GEMEENTE'!$A$2:$B$319, 2, FALSE)</f>
        <v>Wezembeek-Oppem</v>
      </c>
      <c r="D1463" s="1">
        <v>845</v>
      </c>
      <c r="E1463" s="1">
        <v>852</v>
      </c>
      <c r="F1463" s="1">
        <v>856</v>
      </c>
      <c r="G1463" s="1">
        <v>846</v>
      </c>
      <c r="H1463" s="1">
        <v>869</v>
      </c>
      <c r="I1463" s="1">
        <v>851</v>
      </c>
      <c r="J1463" s="1">
        <v>879</v>
      </c>
      <c r="K1463" s="1">
        <v>931</v>
      </c>
      <c r="L1463" s="1">
        <v>976</v>
      </c>
      <c r="M1463" s="1">
        <v>992</v>
      </c>
      <c r="N1463" s="1">
        <v>1009</v>
      </c>
      <c r="O1463" s="1">
        <v>1026</v>
      </c>
      <c r="P1463" s="1">
        <v>1030</v>
      </c>
      <c r="Q1463" s="1">
        <v>1036</v>
      </c>
      <c r="R1463" s="1">
        <v>1028</v>
      </c>
      <c r="S1463" s="1">
        <v>1020</v>
      </c>
      <c r="T1463" s="1">
        <v>1009</v>
      </c>
      <c r="U1463" s="1">
        <v>1000</v>
      </c>
      <c r="V1463" s="1">
        <v>982</v>
      </c>
      <c r="W1463" s="1">
        <v>964</v>
      </c>
      <c r="X1463" s="1">
        <v>961</v>
      </c>
      <c r="Y1463" s="1">
        <v>963</v>
      </c>
      <c r="Z1463">
        <v>975</v>
      </c>
    </row>
    <row r="1464" spans="1:26" x14ac:dyDescent="0.3">
      <c r="A1464" t="s">
        <v>64</v>
      </c>
      <c r="B1464" s="1">
        <v>23103</v>
      </c>
      <c r="C1464" s="1" t="str">
        <f>VLOOKUP($B1464,'NIS NAAM GEMEENTE'!$A$2:$B$319, 2, FALSE)</f>
        <v>Wezembeek-Oppem</v>
      </c>
      <c r="D1464" s="1">
        <v>1348.13</v>
      </c>
      <c r="E1464" s="1">
        <v>1370.6399999999999</v>
      </c>
      <c r="F1464" s="1">
        <v>1421.37</v>
      </c>
      <c r="G1464" s="1">
        <v>1447.21</v>
      </c>
      <c r="H1464" s="1">
        <v>1474.8600000000001</v>
      </c>
      <c r="I1464" s="1">
        <v>1448.48</v>
      </c>
      <c r="J1464" s="1">
        <v>1489.3200000000002</v>
      </c>
      <c r="K1464" s="1">
        <v>1546.78</v>
      </c>
      <c r="L1464" s="1">
        <v>1617.24</v>
      </c>
      <c r="M1464" s="1">
        <v>1617.13</v>
      </c>
      <c r="N1464" s="1">
        <v>1634.4</v>
      </c>
      <c r="O1464" s="1">
        <v>1651.2327339449541</v>
      </c>
      <c r="P1464" s="1">
        <v>1647.445137614679</v>
      </c>
      <c r="Q1464" s="1">
        <v>1638.9824587155963</v>
      </c>
      <c r="R1464" s="1">
        <v>1627.6449174311927</v>
      </c>
      <c r="S1464" s="1">
        <v>1606.2947522935779</v>
      </c>
      <c r="T1464" s="1">
        <v>1591.9572110091744</v>
      </c>
      <c r="U1464" s="1">
        <v>1587.407266055046</v>
      </c>
      <c r="V1464" s="1">
        <v>1588.3200000000002</v>
      </c>
      <c r="W1464" s="1">
        <v>1588.1202201834863</v>
      </c>
      <c r="X1464" s="1">
        <v>1584.0077064220184</v>
      </c>
      <c r="Y1464" s="1">
        <v>1575.9950825688074</v>
      </c>
      <c r="Z1464" s="1">
        <v>1577.9824587155963</v>
      </c>
    </row>
    <row r="1465" spans="1:26" x14ac:dyDescent="0.3">
      <c r="A1465" t="s">
        <v>65</v>
      </c>
      <c r="B1465">
        <v>23103</v>
      </c>
      <c r="C1465" s="1" t="str">
        <f>VLOOKUP($B1465,'NIS NAAM GEMEENTE'!$A$2:$B$319, 2, FALSE)</f>
        <v>Wezembeek-Oppem</v>
      </c>
      <c r="D1465" s="1">
        <v>1780</v>
      </c>
      <c r="E1465" s="1">
        <v>1780</v>
      </c>
      <c r="F1465" s="1">
        <v>1780</v>
      </c>
      <c r="G1465" s="1">
        <v>1780</v>
      </c>
      <c r="H1465" s="1">
        <v>1780</v>
      </c>
      <c r="I1465" s="1">
        <v>1780</v>
      </c>
      <c r="J1465" s="1">
        <v>1780</v>
      </c>
      <c r="K1465" s="1">
        <v>1780</v>
      </c>
      <c r="L1465" s="1">
        <v>1780</v>
      </c>
      <c r="M1465" s="1">
        <v>1780</v>
      </c>
      <c r="N1465" s="1">
        <v>1780</v>
      </c>
      <c r="O1465" s="1">
        <v>1780</v>
      </c>
      <c r="P1465" s="1">
        <v>1780</v>
      </c>
      <c r="Q1465" s="1">
        <v>1780</v>
      </c>
      <c r="R1465" s="1">
        <v>1780</v>
      </c>
      <c r="S1465" s="1">
        <v>1780</v>
      </c>
      <c r="T1465" s="1">
        <v>1780</v>
      </c>
      <c r="U1465" s="1">
        <v>1780</v>
      </c>
      <c r="V1465" s="1">
        <v>1780</v>
      </c>
      <c r="W1465" s="1">
        <v>1780</v>
      </c>
      <c r="X1465" s="1">
        <v>1780</v>
      </c>
      <c r="Y1465" s="1">
        <v>1780</v>
      </c>
      <c r="Z1465" s="1">
        <v>1780</v>
      </c>
    </row>
    <row r="1466" spans="1:26" x14ac:dyDescent="0.3">
      <c r="A1466" t="s">
        <v>66</v>
      </c>
      <c r="B1466">
        <v>23103</v>
      </c>
      <c r="C1466" s="1" t="str">
        <f>VLOOKUP($B1466,'NIS NAAM GEMEENTE'!$A$2:$B$319, 2, FALSE)</f>
        <v>Wezembeek-Oppem</v>
      </c>
      <c r="D1466" s="1">
        <v>1513</v>
      </c>
      <c r="E1466" s="1">
        <v>1513</v>
      </c>
      <c r="F1466" s="1">
        <v>1513</v>
      </c>
      <c r="G1466" s="1">
        <v>1513</v>
      </c>
      <c r="H1466" s="1">
        <v>1513</v>
      </c>
      <c r="I1466" s="1">
        <v>1513</v>
      </c>
      <c r="J1466" s="1">
        <v>1513</v>
      </c>
      <c r="K1466" s="1">
        <v>1513</v>
      </c>
      <c r="L1466" s="1">
        <v>1513</v>
      </c>
      <c r="M1466" s="1">
        <v>1513</v>
      </c>
      <c r="N1466" s="1">
        <v>1513</v>
      </c>
      <c r="O1466" s="1">
        <v>1513</v>
      </c>
      <c r="P1466" s="1">
        <v>1513</v>
      </c>
      <c r="Q1466" s="1">
        <v>1513</v>
      </c>
      <c r="R1466" s="1">
        <v>1513</v>
      </c>
      <c r="S1466" s="1">
        <v>1513</v>
      </c>
      <c r="T1466" s="1">
        <v>1513</v>
      </c>
      <c r="U1466" s="1">
        <v>1513</v>
      </c>
      <c r="V1466" s="1">
        <v>1513</v>
      </c>
      <c r="W1466" s="1">
        <v>1513</v>
      </c>
      <c r="X1466" s="1">
        <v>1513</v>
      </c>
      <c r="Y1466" s="1">
        <v>1513</v>
      </c>
      <c r="Z1466" s="1">
        <v>1513</v>
      </c>
    </row>
    <row r="1467" spans="1:26" x14ac:dyDescent="0.3">
      <c r="A1467" t="s">
        <v>62</v>
      </c>
      <c r="B1467" s="1">
        <v>42026</v>
      </c>
      <c r="C1467" s="1" t="str">
        <f>VLOOKUP($B1467,'NIS NAAM GEMEENTE'!$A$2:$B$319, 2, FALSE)</f>
        <v>Wichelen</v>
      </c>
      <c r="D1467" s="1">
        <v>431.07</v>
      </c>
      <c r="E1467" s="1">
        <v>409.8</v>
      </c>
      <c r="F1467" s="1">
        <v>409.53</v>
      </c>
      <c r="G1467" s="1">
        <v>426.72</v>
      </c>
      <c r="H1467" s="1">
        <v>449.18</v>
      </c>
      <c r="I1467" s="1">
        <v>453.64</v>
      </c>
      <c r="J1467" s="1">
        <v>465.90999999999997</v>
      </c>
      <c r="K1467" s="1">
        <v>439.90999999999997</v>
      </c>
      <c r="L1467" s="1">
        <v>425.34</v>
      </c>
      <c r="M1467" s="1">
        <v>384.58</v>
      </c>
      <c r="N1467" s="1">
        <v>414.64</v>
      </c>
      <c r="O1467" s="1">
        <v>408.65882352941173</v>
      </c>
      <c r="P1467" s="1">
        <v>409.781512605042</v>
      </c>
      <c r="Q1467" s="1">
        <v>419.8857142857143</v>
      </c>
      <c r="R1467" s="1">
        <v>404.16806722689074</v>
      </c>
      <c r="S1467" s="1">
        <v>405.290756302521</v>
      </c>
      <c r="T1467" s="1">
        <v>404.16806722689074</v>
      </c>
      <c r="U1467" s="1">
        <v>400.8</v>
      </c>
      <c r="V1467" s="1">
        <v>400.8</v>
      </c>
      <c r="W1467" s="1">
        <v>397.43193277310922</v>
      </c>
      <c r="X1467" s="1">
        <v>399.67731092436975</v>
      </c>
      <c r="Y1467" s="1">
        <v>399.67731092436975</v>
      </c>
      <c r="Z1467" s="1">
        <v>396.30924369747902</v>
      </c>
    </row>
    <row r="1468" spans="1:26" x14ac:dyDescent="0.3">
      <c r="A1468" t="s">
        <v>63</v>
      </c>
      <c r="B1468" s="1">
        <v>42026</v>
      </c>
      <c r="C1468" s="1" t="str">
        <f>VLOOKUP($B1468,'NIS NAAM GEMEENTE'!$A$2:$B$319, 2, FALSE)</f>
        <v>Wichelen</v>
      </c>
      <c r="D1468" s="1">
        <v>611</v>
      </c>
      <c r="E1468" s="1">
        <v>626</v>
      </c>
      <c r="F1468" s="1">
        <v>644</v>
      </c>
      <c r="G1468" s="1">
        <v>643</v>
      </c>
      <c r="H1468" s="1">
        <v>633</v>
      </c>
      <c r="I1468" s="1">
        <v>649</v>
      </c>
      <c r="J1468" s="1">
        <v>692</v>
      </c>
      <c r="K1468" s="1">
        <v>712</v>
      </c>
      <c r="L1468" s="1">
        <v>717</v>
      </c>
      <c r="M1468" s="1">
        <v>702</v>
      </c>
      <c r="N1468" s="1">
        <v>679</v>
      </c>
      <c r="O1468" s="1">
        <v>664</v>
      </c>
      <c r="P1468" s="1">
        <v>638</v>
      </c>
      <c r="Q1468" s="1">
        <v>608</v>
      </c>
      <c r="R1468" s="1">
        <v>616</v>
      </c>
      <c r="S1468" s="1">
        <v>609</v>
      </c>
      <c r="T1468" s="1">
        <v>605</v>
      </c>
      <c r="U1468" s="1">
        <v>600</v>
      </c>
      <c r="V1468" s="1">
        <v>603</v>
      </c>
      <c r="W1468" s="1">
        <v>608</v>
      </c>
      <c r="X1468" s="1">
        <v>589</v>
      </c>
      <c r="Y1468" s="1">
        <v>588</v>
      </c>
      <c r="Z1468">
        <v>592</v>
      </c>
    </row>
    <row r="1469" spans="1:26" x14ac:dyDescent="0.3">
      <c r="A1469" t="s">
        <v>64</v>
      </c>
      <c r="B1469" s="1">
        <v>42026</v>
      </c>
      <c r="C1469" s="1" t="str">
        <f>VLOOKUP($B1469,'NIS NAAM GEMEENTE'!$A$2:$B$319, 2, FALSE)</f>
        <v>Wichelen</v>
      </c>
      <c r="D1469" s="1">
        <v>1042.07</v>
      </c>
      <c r="E1469" s="1">
        <v>1035.8</v>
      </c>
      <c r="F1469" s="1">
        <v>1053.53</v>
      </c>
      <c r="G1469" s="1">
        <v>1069.72</v>
      </c>
      <c r="H1469" s="1">
        <v>1082.18</v>
      </c>
      <c r="I1469" s="1">
        <v>1102.6399999999999</v>
      </c>
      <c r="J1469" s="1">
        <v>1157.9099999999999</v>
      </c>
      <c r="K1469" s="1">
        <v>1151.9099999999999</v>
      </c>
      <c r="L1469" s="1">
        <v>1142.3399999999999</v>
      </c>
      <c r="M1469" s="1">
        <v>1086.58</v>
      </c>
      <c r="N1469" s="1">
        <v>1093.6399999999999</v>
      </c>
      <c r="O1469" s="1">
        <v>1072.6588235294116</v>
      </c>
      <c r="P1469" s="1">
        <v>1047.7815126050421</v>
      </c>
      <c r="Q1469" s="1">
        <v>1027.8857142857144</v>
      </c>
      <c r="R1469" s="1">
        <v>1020.1680672268908</v>
      </c>
      <c r="S1469" s="1">
        <v>1014.290756302521</v>
      </c>
      <c r="T1469" s="1">
        <v>1009.1680672268908</v>
      </c>
      <c r="U1469" s="1">
        <v>1000.8</v>
      </c>
      <c r="V1469" s="1">
        <v>1003.8</v>
      </c>
      <c r="W1469" s="1">
        <v>1005.4319327731092</v>
      </c>
      <c r="X1469" s="1">
        <v>988.67731092436975</v>
      </c>
      <c r="Y1469" s="1">
        <v>987.67731092436975</v>
      </c>
      <c r="Z1469" s="1">
        <v>988.30924369747902</v>
      </c>
    </row>
    <row r="1470" spans="1:26" x14ac:dyDescent="0.3">
      <c r="A1470" t="s">
        <v>65</v>
      </c>
      <c r="B1470">
        <v>42026</v>
      </c>
      <c r="C1470" s="1" t="str">
        <f>VLOOKUP($B1470,'NIS NAAM GEMEENTE'!$A$2:$B$319, 2, FALSE)</f>
        <v>Wichelen</v>
      </c>
      <c r="D1470" s="1">
        <v>1280</v>
      </c>
      <c r="E1470" s="1">
        <v>1280</v>
      </c>
      <c r="F1470" s="1">
        <v>1280</v>
      </c>
      <c r="G1470" s="1">
        <v>1280</v>
      </c>
      <c r="H1470" s="1">
        <v>1280</v>
      </c>
      <c r="I1470" s="1">
        <v>1280</v>
      </c>
      <c r="J1470" s="1">
        <v>1280</v>
      </c>
      <c r="K1470" s="1">
        <v>1280</v>
      </c>
      <c r="L1470" s="1">
        <v>1280</v>
      </c>
      <c r="M1470" s="1">
        <v>1280</v>
      </c>
      <c r="N1470" s="1">
        <v>1280</v>
      </c>
      <c r="O1470" s="1">
        <v>1280</v>
      </c>
      <c r="P1470" s="1">
        <v>1280</v>
      </c>
      <c r="Q1470" s="1">
        <v>1280</v>
      </c>
      <c r="R1470" s="1">
        <v>1280</v>
      </c>
      <c r="S1470" s="1">
        <v>1280</v>
      </c>
      <c r="T1470" s="1">
        <v>1280</v>
      </c>
      <c r="U1470" s="1">
        <v>1280</v>
      </c>
      <c r="V1470" s="1">
        <v>1280</v>
      </c>
      <c r="W1470" s="1">
        <v>1280</v>
      </c>
      <c r="X1470" s="1">
        <v>1280</v>
      </c>
      <c r="Y1470" s="1">
        <v>1280</v>
      </c>
      <c r="Z1470" s="1">
        <v>1280</v>
      </c>
    </row>
    <row r="1471" spans="1:26" x14ac:dyDescent="0.3">
      <c r="A1471" t="s">
        <v>66</v>
      </c>
      <c r="B1471">
        <v>42026</v>
      </c>
      <c r="C1471" s="1" t="str">
        <f>VLOOKUP($B1471,'NIS NAAM GEMEENTE'!$A$2:$B$319, 2, FALSE)</f>
        <v>Wichelen</v>
      </c>
      <c r="D1471" s="1">
        <v>1088</v>
      </c>
      <c r="E1471" s="1">
        <v>1088</v>
      </c>
      <c r="F1471" s="1">
        <v>1088</v>
      </c>
      <c r="G1471" s="1">
        <v>1088</v>
      </c>
      <c r="H1471" s="1">
        <v>1088</v>
      </c>
      <c r="I1471" s="1">
        <v>1088</v>
      </c>
      <c r="J1471" s="1">
        <v>1088</v>
      </c>
      <c r="K1471" s="1">
        <v>1088</v>
      </c>
      <c r="L1471" s="1">
        <v>1088</v>
      </c>
      <c r="M1471" s="1">
        <v>1088</v>
      </c>
      <c r="N1471" s="1">
        <v>1088</v>
      </c>
      <c r="O1471" s="1">
        <v>1088</v>
      </c>
      <c r="P1471" s="1">
        <v>1088</v>
      </c>
      <c r="Q1471" s="1">
        <v>1088</v>
      </c>
      <c r="R1471" s="1">
        <v>1088</v>
      </c>
      <c r="S1471" s="1">
        <v>1088</v>
      </c>
      <c r="T1471" s="1">
        <v>1088</v>
      </c>
      <c r="U1471" s="1">
        <v>1088</v>
      </c>
      <c r="V1471" s="1">
        <v>1088</v>
      </c>
      <c r="W1471" s="1">
        <v>1088</v>
      </c>
      <c r="X1471" s="1">
        <v>1088</v>
      </c>
      <c r="Y1471" s="1">
        <v>1088</v>
      </c>
      <c r="Z1471" s="1">
        <v>1088</v>
      </c>
    </row>
    <row r="1472" spans="1:26" x14ac:dyDescent="0.3">
      <c r="A1472" t="s">
        <v>62</v>
      </c>
      <c r="B1472" s="1">
        <v>37017</v>
      </c>
      <c r="C1472" s="1" t="str">
        <f>VLOOKUP($B1472,'NIS NAAM GEMEENTE'!$A$2:$B$319, 2, FALSE)</f>
        <v>Wielsbeke</v>
      </c>
      <c r="D1472" s="1">
        <v>379.8</v>
      </c>
      <c r="E1472" s="1">
        <v>376.15</v>
      </c>
      <c r="F1472" s="1">
        <v>401.8</v>
      </c>
      <c r="G1472" s="1">
        <v>365.12</v>
      </c>
      <c r="H1472" s="1">
        <v>376.69</v>
      </c>
      <c r="I1472" s="1">
        <v>373.07</v>
      </c>
      <c r="J1472" s="1">
        <v>402.83</v>
      </c>
      <c r="K1472" s="1">
        <v>366.74</v>
      </c>
      <c r="L1472" s="1">
        <v>364.96</v>
      </c>
      <c r="M1472" s="1">
        <v>326.55</v>
      </c>
      <c r="N1472" s="1">
        <v>329.5</v>
      </c>
      <c r="O1472" s="1">
        <v>353.25335243553008</v>
      </c>
      <c r="P1472" s="1">
        <v>365.47280802292266</v>
      </c>
      <c r="Q1472" s="1">
        <v>389.91171919770773</v>
      </c>
      <c r="R1472" s="1">
        <v>392.13343839541545</v>
      </c>
      <c r="S1472" s="1">
        <v>391.02257879656162</v>
      </c>
      <c r="T1472" s="1">
        <v>384.35742120343838</v>
      </c>
      <c r="U1472" s="1">
        <v>386.57914040114611</v>
      </c>
      <c r="V1472" s="1">
        <v>387.69</v>
      </c>
      <c r="W1472" s="1">
        <v>377.69226361031519</v>
      </c>
      <c r="X1472" s="1">
        <v>374.35968481375357</v>
      </c>
      <c r="Y1472" s="1">
        <v>366.5836676217765</v>
      </c>
      <c r="Z1472" s="1">
        <v>363.25108882521488</v>
      </c>
    </row>
    <row r="1473" spans="1:26" x14ac:dyDescent="0.3">
      <c r="A1473" t="s">
        <v>63</v>
      </c>
      <c r="B1473" s="1">
        <v>37017</v>
      </c>
      <c r="C1473" s="1" t="str">
        <f>VLOOKUP($B1473,'NIS NAAM GEMEENTE'!$A$2:$B$319, 2, FALSE)</f>
        <v>Wielsbeke</v>
      </c>
      <c r="D1473" s="1">
        <v>546</v>
      </c>
      <c r="E1473" s="1">
        <v>552</v>
      </c>
      <c r="F1473" s="1">
        <v>540</v>
      </c>
      <c r="G1473" s="1">
        <v>533</v>
      </c>
      <c r="H1473" s="1">
        <v>520</v>
      </c>
      <c r="I1473" s="1">
        <v>508</v>
      </c>
      <c r="J1473" s="1">
        <v>536</v>
      </c>
      <c r="K1473" s="1">
        <v>525</v>
      </c>
      <c r="L1473" s="1">
        <v>535</v>
      </c>
      <c r="M1473" s="1">
        <v>544</v>
      </c>
      <c r="N1473" s="1">
        <v>559</v>
      </c>
      <c r="O1473" s="1">
        <v>543</v>
      </c>
      <c r="P1473" s="1">
        <v>547</v>
      </c>
      <c r="Q1473" s="1">
        <v>541</v>
      </c>
      <c r="R1473" s="1">
        <v>534</v>
      </c>
      <c r="S1473" s="1">
        <v>528</v>
      </c>
      <c r="T1473" s="1">
        <v>533</v>
      </c>
      <c r="U1473" s="1">
        <v>545</v>
      </c>
      <c r="V1473" s="1">
        <v>545</v>
      </c>
      <c r="W1473" s="1">
        <v>567</v>
      </c>
      <c r="X1473" s="1">
        <v>569</v>
      </c>
      <c r="Y1473" s="1">
        <v>566</v>
      </c>
      <c r="Z1473">
        <v>562</v>
      </c>
    </row>
    <row r="1474" spans="1:26" x14ac:dyDescent="0.3">
      <c r="A1474" t="s">
        <v>64</v>
      </c>
      <c r="B1474" s="1">
        <v>37017</v>
      </c>
      <c r="C1474" s="1" t="str">
        <f>VLOOKUP($B1474,'NIS NAAM GEMEENTE'!$A$2:$B$319, 2, FALSE)</f>
        <v>Wielsbeke</v>
      </c>
      <c r="D1474" s="1">
        <v>925.8</v>
      </c>
      <c r="E1474" s="1">
        <v>928.15</v>
      </c>
      <c r="F1474" s="1">
        <v>941.8</v>
      </c>
      <c r="G1474" s="1">
        <v>898.12</v>
      </c>
      <c r="H1474" s="1">
        <v>896.69</v>
      </c>
      <c r="I1474" s="1">
        <v>881.06999999999994</v>
      </c>
      <c r="J1474" s="1">
        <v>938.82999999999993</v>
      </c>
      <c r="K1474" s="1">
        <v>891.74</v>
      </c>
      <c r="L1474" s="1">
        <v>899.96</v>
      </c>
      <c r="M1474" s="1">
        <v>870.55</v>
      </c>
      <c r="N1474" s="1">
        <v>888.5</v>
      </c>
      <c r="O1474" s="1">
        <v>896.25335243553013</v>
      </c>
      <c r="P1474" s="1">
        <v>912.47280802292266</v>
      </c>
      <c r="Q1474" s="1">
        <v>930.91171919770773</v>
      </c>
      <c r="R1474" s="1">
        <v>926.1334383954154</v>
      </c>
      <c r="S1474" s="1">
        <v>919.02257879656167</v>
      </c>
      <c r="T1474" s="1">
        <v>917.35742120343843</v>
      </c>
      <c r="U1474" s="1">
        <v>931.57914040114611</v>
      </c>
      <c r="V1474" s="1">
        <v>932.69</v>
      </c>
      <c r="W1474" s="1">
        <v>944.69226361031519</v>
      </c>
      <c r="X1474" s="1">
        <v>943.35968481375357</v>
      </c>
      <c r="Y1474" s="1">
        <v>932.5836676217765</v>
      </c>
      <c r="Z1474" s="1">
        <v>925.25108882521488</v>
      </c>
    </row>
    <row r="1475" spans="1:26" x14ac:dyDescent="0.3">
      <c r="A1475" t="s">
        <v>65</v>
      </c>
      <c r="B1475">
        <v>37017</v>
      </c>
      <c r="C1475" s="1" t="str">
        <f>VLOOKUP($B1475,'NIS NAAM GEMEENTE'!$A$2:$B$319, 2, FALSE)</f>
        <v>Wielsbeke</v>
      </c>
      <c r="D1475" s="1">
        <v>1282</v>
      </c>
      <c r="E1475" s="1">
        <v>1282</v>
      </c>
      <c r="F1475" s="1">
        <v>1282</v>
      </c>
      <c r="G1475" s="1">
        <v>1282</v>
      </c>
      <c r="H1475" s="1">
        <v>1282</v>
      </c>
      <c r="I1475" s="1">
        <v>1282</v>
      </c>
      <c r="J1475" s="1">
        <v>1282</v>
      </c>
      <c r="K1475" s="1">
        <v>1282</v>
      </c>
      <c r="L1475" s="1">
        <v>1282</v>
      </c>
      <c r="M1475" s="1">
        <v>1282</v>
      </c>
      <c r="N1475" s="1">
        <v>1282</v>
      </c>
      <c r="O1475" s="1">
        <v>1282</v>
      </c>
      <c r="P1475" s="1">
        <v>1282</v>
      </c>
      <c r="Q1475" s="1">
        <v>1282</v>
      </c>
      <c r="R1475" s="1">
        <v>1282</v>
      </c>
      <c r="S1475" s="1">
        <v>1282</v>
      </c>
      <c r="T1475" s="1">
        <v>1282</v>
      </c>
      <c r="U1475" s="1">
        <v>1282</v>
      </c>
      <c r="V1475" s="1">
        <v>1282</v>
      </c>
      <c r="W1475" s="1">
        <v>1282</v>
      </c>
      <c r="X1475" s="1">
        <v>1282</v>
      </c>
      <c r="Y1475" s="1">
        <v>1282</v>
      </c>
      <c r="Z1475" s="1">
        <v>1282</v>
      </c>
    </row>
    <row r="1476" spans="1:26" x14ac:dyDescent="0.3">
      <c r="A1476" t="s">
        <v>66</v>
      </c>
      <c r="B1476">
        <v>37017</v>
      </c>
      <c r="C1476" s="1" t="str">
        <f>VLOOKUP($B1476,'NIS NAAM GEMEENTE'!$A$2:$B$319, 2, FALSE)</f>
        <v>Wielsbeke</v>
      </c>
      <c r="D1476" s="1">
        <v>1089.7</v>
      </c>
      <c r="E1476" s="1">
        <v>1089.7</v>
      </c>
      <c r="F1476" s="1">
        <v>1089.7</v>
      </c>
      <c r="G1476" s="1">
        <v>1089.7</v>
      </c>
      <c r="H1476" s="1">
        <v>1089.7</v>
      </c>
      <c r="I1476" s="1">
        <v>1089.7</v>
      </c>
      <c r="J1476" s="1">
        <v>1089.7</v>
      </c>
      <c r="K1476" s="1">
        <v>1089.7</v>
      </c>
      <c r="L1476" s="1">
        <v>1089.7</v>
      </c>
      <c r="M1476" s="1">
        <v>1089.7</v>
      </c>
      <c r="N1476" s="1">
        <v>1089.7</v>
      </c>
      <c r="O1476" s="1">
        <v>1089.7</v>
      </c>
      <c r="P1476" s="1">
        <v>1089.7</v>
      </c>
      <c r="Q1476" s="1">
        <v>1089.7</v>
      </c>
      <c r="R1476" s="1">
        <v>1089.7</v>
      </c>
      <c r="S1476" s="1">
        <v>1089.7</v>
      </c>
      <c r="T1476" s="1">
        <v>1089.7</v>
      </c>
      <c r="U1476" s="1">
        <v>1089.7</v>
      </c>
      <c r="V1476" s="1">
        <v>1089.7</v>
      </c>
      <c r="W1476" s="1">
        <v>1089.7</v>
      </c>
      <c r="X1476" s="1">
        <v>1089.7</v>
      </c>
      <c r="Y1476" s="1">
        <v>1089.7</v>
      </c>
      <c r="Z1476" s="1">
        <v>1089.7</v>
      </c>
    </row>
    <row r="1477" spans="1:26" x14ac:dyDescent="0.3">
      <c r="A1477" t="s">
        <v>62</v>
      </c>
      <c r="B1477" s="1">
        <v>11050</v>
      </c>
      <c r="C1477" s="1" t="str">
        <f>VLOOKUP($B1477,'NIS NAAM GEMEENTE'!$A$2:$B$319, 2, FALSE)</f>
        <v>Wijnegem</v>
      </c>
      <c r="D1477" s="1">
        <v>360.66</v>
      </c>
      <c r="E1477" s="1">
        <v>406.64</v>
      </c>
      <c r="F1477" s="1">
        <v>430.99</v>
      </c>
      <c r="G1477" s="1">
        <v>420.26</v>
      </c>
      <c r="H1477" s="1">
        <v>437.99</v>
      </c>
      <c r="I1477" s="1">
        <v>412.88</v>
      </c>
      <c r="J1477" s="1">
        <v>430.34</v>
      </c>
      <c r="K1477" s="1">
        <v>446.90999999999997</v>
      </c>
      <c r="L1477" s="1">
        <v>445.26</v>
      </c>
      <c r="M1477" s="1">
        <v>454.72</v>
      </c>
      <c r="N1477" s="1">
        <v>459.26</v>
      </c>
      <c r="O1477" s="1">
        <v>458.9931162790698</v>
      </c>
      <c r="P1477" s="1">
        <v>464.60427906976747</v>
      </c>
      <c r="Q1477" s="1">
        <v>472.45990697674421</v>
      </c>
      <c r="R1477" s="1">
        <v>490.41562790697674</v>
      </c>
      <c r="S1477" s="1">
        <v>493.78232558139536</v>
      </c>
      <c r="T1477" s="1">
        <v>489.29339534883718</v>
      </c>
      <c r="U1477" s="1">
        <v>485.92669767441862</v>
      </c>
      <c r="V1477" s="1">
        <v>482.56</v>
      </c>
      <c r="W1477" s="1">
        <v>483.68223255813956</v>
      </c>
      <c r="X1477" s="1">
        <v>487.04893023255812</v>
      </c>
      <c r="Y1477" s="1">
        <v>483.68223255813956</v>
      </c>
      <c r="Z1477" s="1">
        <v>480.31553488372094</v>
      </c>
    </row>
    <row r="1478" spans="1:26" x14ac:dyDescent="0.3">
      <c r="A1478" t="s">
        <v>63</v>
      </c>
      <c r="B1478" s="1">
        <v>11050</v>
      </c>
      <c r="C1478" s="1" t="str">
        <f>VLOOKUP($B1478,'NIS NAAM GEMEENTE'!$A$2:$B$319, 2, FALSE)</f>
        <v>Wijnegem</v>
      </c>
      <c r="D1478" s="1">
        <v>644</v>
      </c>
      <c r="E1478" s="1">
        <v>670</v>
      </c>
      <c r="F1478" s="1">
        <v>707</v>
      </c>
      <c r="G1478" s="1">
        <v>757</v>
      </c>
      <c r="H1478" s="1">
        <v>738</v>
      </c>
      <c r="I1478" s="1">
        <v>772</v>
      </c>
      <c r="J1478" s="1">
        <v>762</v>
      </c>
      <c r="K1478" s="1">
        <v>788</v>
      </c>
      <c r="L1478" s="1">
        <v>795</v>
      </c>
      <c r="M1478" s="1">
        <v>825</v>
      </c>
      <c r="N1478" s="1">
        <v>851</v>
      </c>
      <c r="O1478" s="1">
        <v>860</v>
      </c>
      <c r="P1478" s="1">
        <v>873</v>
      </c>
      <c r="Q1478" s="1">
        <v>894</v>
      </c>
      <c r="R1478" s="1">
        <v>898</v>
      </c>
      <c r="S1478" s="1">
        <v>901</v>
      </c>
      <c r="T1478" s="1">
        <v>917</v>
      </c>
      <c r="U1478" s="1">
        <v>917</v>
      </c>
      <c r="V1478" s="1">
        <v>926</v>
      </c>
      <c r="W1478" s="1">
        <v>925</v>
      </c>
      <c r="X1478" s="1">
        <v>933</v>
      </c>
      <c r="Y1478" s="1">
        <v>933</v>
      </c>
      <c r="Z1478">
        <v>934</v>
      </c>
    </row>
    <row r="1479" spans="1:26" x14ac:dyDescent="0.3">
      <c r="A1479" t="s">
        <v>64</v>
      </c>
      <c r="B1479" s="1">
        <v>11050</v>
      </c>
      <c r="C1479" s="1" t="str">
        <f>VLOOKUP($B1479,'NIS NAAM GEMEENTE'!$A$2:$B$319, 2, FALSE)</f>
        <v>Wijnegem</v>
      </c>
      <c r="D1479" s="1">
        <v>1004.6600000000001</v>
      </c>
      <c r="E1479" s="1">
        <v>1076.6399999999999</v>
      </c>
      <c r="F1479" s="1">
        <v>1137.99</v>
      </c>
      <c r="G1479" s="1">
        <v>1177.26</v>
      </c>
      <c r="H1479" s="1">
        <v>1175.99</v>
      </c>
      <c r="I1479" s="1">
        <v>1184.8800000000001</v>
      </c>
      <c r="J1479" s="1">
        <v>1192.3399999999999</v>
      </c>
      <c r="K1479" s="1">
        <v>1234.9099999999999</v>
      </c>
      <c r="L1479" s="1">
        <v>1240.26</v>
      </c>
      <c r="M1479" s="1">
        <v>1279.72</v>
      </c>
      <c r="N1479" s="1">
        <v>1310.26</v>
      </c>
      <c r="O1479" s="1">
        <v>1318.9931162790699</v>
      </c>
      <c r="P1479" s="1">
        <v>1337.6042790697675</v>
      </c>
      <c r="Q1479" s="1">
        <v>1366.4599069767442</v>
      </c>
      <c r="R1479" s="1">
        <v>1388.4156279069766</v>
      </c>
      <c r="S1479" s="1">
        <v>1394.7823255813953</v>
      </c>
      <c r="T1479" s="1">
        <v>1406.2933953488373</v>
      </c>
      <c r="U1479" s="1">
        <v>1402.9266976744186</v>
      </c>
      <c r="V1479" s="1">
        <v>1408.56</v>
      </c>
      <c r="W1479" s="1">
        <v>1408.6822325581395</v>
      </c>
      <c r="X1479" s="1">
        <v>1420.0489302325582</v>
      </c>
      <c r="Y1479" s="1">
        <v>1416.6822325581395</v>
      </c>
      <c r="Z1479" s="1">
        <v>1414.3155348837208</v>
      </c>
    </row>
    <row r="1480" spans="1:26" x14ac:dyDescent="0.3">
      <c r="A1480" t="s">
        <v>65</v>
      </c>
      <c r="B1480">
        <v>11050</v>
      </c>
      <c r="C1480" s="1" t="str">
        <f>VLOOKUP($B1480,'NIS NAAM GEMEENTE'!$A$2:$B$319, 2, FALSE)</f>
        <v>Wijnegem</v>
      </c>
      <c r="D1480" s="1">
        <v>1416</v>
      </c>
      <c r="E1480" s="1">
        <v>1416</v>
      </c>
      <c r="F1480" s="1">
        <v>1416</v>
      </c>
      <c r="G1480" s="1">
        <v>1416</v>
      </c>
      <c r="H1480" s="1">
        <v>1416</v>
      </c>
      <c r="I1480" s="1">
        <v>1416</v>
      </c>
      <c r="J1480" s="1">
        <v>1416</v>
      </c>
      <c r="K1480" s="1">
        <v>1416</v>
      </c>
      <c r="L1480" s="1">
        <v>1416</v>
      </c>
      <c r="M1480" s="1">
        <v>1416</v>
      </c>
      <c r="N1480" s="1">
        <v>1416</v>
      </c>
      <c r="O1480" s="1">
        <v>1416</v>
      </c>
      <c r="P1480" s="1">
        <v>1416</v>
      </c>
      <c r="Q1480" s="1">
        <v>1416</v>
      </c>
      <c r="R1480" s="1">
        <v>1416</v>
      </c>
      <c r="S1480" s="1">
        <v>1416</v>
      </c>
      <c r="T1480" s="1">
        <v>1416</v>
      </c>
      <c r="U1480" s="1">
        <v>1416</v>
      </c>
      <c r="V1480" s="1">
        <v>1416</v>
      </c>
      <c r="W1480" s="1">
        <v>1416</v>
      </c>
      <c r="X1480" s="1">
        <v>1416</v>
      </c>
      <c r="Y1480" s="1">
        <v>1416</v>
      </c>
      <c r="Z1480" s="1">
        <v>1416</v>
      </c>
    </row>
    <row r="1481" spans="1:26" x14ac:dyDescent="0.3">
      <c r="A1481" t="s">
        <v>66</v>
      </c>
      <c r="B1481">
        <v>11050</v>
      </c>
      <c r="C1481" s="1" t="str">
        <f>VLOOKUP($B1481,'NIS NAAM GEMEENTE'!$A$2:$B$319, 2, FALSE)</f>
        <v>Wijnegem</v>
      </c>
      <c r="D1481" s="1">
        <v>1203.5999999999999</v>
      </c>
      <c r="E1481" s="1">
        <v>1203.5999999999999</v>
      </c>
      <c r="F1481" s="1">
        <v>1203.5999999999999</v>
      </c>
      <c r="G1481" s="1">
        <v>1203.5999999999999</v>
      </c>
      <c r="H1481" s="1">
        <v>1203.5999999999999</v>
      </c>
      <c r="I1481" s="1">
        <v>1203.5999999999999</v>
      </c>
      <c r="J1481" s="1">
        <v>1203.5999999999999</v>
      </c>
      <c r="K1481" s="1">
        <v>1203.5999999999999</v>
      </c>
      <c r="L1481" s="1">
        <v>1203.5999999999999</v>
      </c>
      <c r="M1481" s="1">
        <v>1203.5999999999999</v>
      </c>
      <c r="N1481" s="1">
        <v>1203.5999999999999</v>
      </c>
      <c r="O1481" s="1">
        <v>1203.5999999999999</v>
      </c>
      <c r="P1481" s="1">
        <v>1203.5999999999999</v>
      </c>
      <c r="Q1481" s="1">
        <v>1203.5999999999999</v>
      </c>
      <c r="R1481" s="1">
        <v>1203.5999999999999</v>
      </c>
      <c r="S1481" s="1">
        <v>1203.5999999999999</v>
      </c>
      <c r="T1481" s="1">
        <v>1203.5999999999999</v>
      </c>
      <c r="U1481" s="1">
        <v>1203.5999999999999</v>
      </c>
      <c r="V1481" s="1">
        <v>1203.5999999999999</v>
      </c>
      <c r="W1481" s="1">
        <v>1203.5999999999999</v>
      </c>
      <c r="X1481" s="1">
        <v>1203.5999999999999</v>
      </c>
      <c r="Y1481" s="1">
        <v>1203.5999999999999</v>
      </c>
      <c r="Z1481" s="1">
        <v>1203.5999999999999</v>
      </c>
    </row>
    <row r="1482" spans="1:26" x14ac:dyDescent="0.3">
      <c r="A1482" t="s">
        <v>62</v>
      </c>
      <c r="B1482" s="1">
        <v>12040</v>
      </c>
      <c r="C1482" s="1" t="str">
        <f>VLOOKUP($B1482,'NIS NAAM GEMEENTE'!$A$2:$B$319, 2, FALSE)</f>
        <v>Willebroek</v>
      </c>
      <c r="D1482" s="1">
        <v>1068.1500000000001</v>
      </c>
      <c r="E1482" s="1">
        <v>1105.8800000000001</v>
      </c>
      <c r="F1482" s="1">
        <v>1136.58</v>
      </c>
      <c r="G1482" s="1">
        <v>1156.5</v>
      </c>
      <c r="H1482" s="1">
        <v>1197.75</v>
      </c>
      <c r="I1482" s="1">
        <v>1150.6099999999999</v>
      </c>
      <c r="J1482" s="1">
        <v>1191.0999999999999</v>
      </c>
      <c r="K1482" s="1">
        <v>1246.27</v>
      </c>
      <c r="L1482" s="1">
        <v>1218.07</v>
      </c>
      <c r="M1482" s="1">
        <v>1182.42</v>
      </c>
      <c r="N1482" s="1">
        <v>1163.6600000000001</v>
      </c>
      <c r="O1482" s="1">
        <v>1111.6708682008368</v>
      </c>
      <c r="P1482" s="1">
        <v>1107.2463075313808</v>
      </c>
      <c r="Q1482" s="1">
        <v>1095.0787656903765</v>
      </c>
      <c r="R1482" s="1">
        <v>1092.8664853556486</v>
      </c>
      <c r="S1482" s="1">
        <v>1078.4866631799164</v>
      </c>
      <c r="T1482" s="1">
        <v>1066.3191213389121</v>
      </c>
      <c r="U1482" s="1">
        <v>1055.2577196652719</v>
      </c>
      <c r="V1482" s="1">
        <v>1057.47</v>
      </c>
      <c r="W1482" s="1">
        <v>1064.1068410041842</v>
      </c>
      <c r="X1482" s="1">
        <v>1066.3191213389121</v>
      </c>
      <c r="Y1482" s="1">
        <v>1087.3357845188284</v>
      </c>
      <c r="Z1482" s="1">
        <v>1101.7156066945606</v>
      </c>
    </row>
    <row r="1483" spans="1:26" x14ac:dyDescent="0.3">
      <c r="A1483" t="s">
        <v>63</v>
      </c>
      <c r="B1483" s="1">
        <v>12040</v>
      </c>
      <c r="C1483" s="1" t="str">
        <f>VLOOKUP($B1483,'NIS NAAM GEMEENTE'!$A$2:$B$319, 2, FALSE)</f>
        <v>Willebroek</v>
      </c>
      <c r="D1483" s="1">
        <v>1410</v>
      </c>
      <c r="E1483" s="1">
        <v>1427</v>
      </c>
      <c r="F1483" s="1">
        <v>1496</v>
      </c>
      <c r="G1483" s="1">
        <v>1536</v>
      </c>
      <c r="H1483" s="1">
        <v>1605</v>
      </c>
      <c r="I1483" s="1">
        <v>1689</v>
      </c>
      <c r="J1483" s="1">
        <v>1743</v>
      </c>
      <c r="K1483" s="1">
        <v>1803</v>
      </c>
      <c r="L1483" s="1">
        <v>1838</v>
      </c>
      <c r="M1483" s="1">
        <v>1895</v>
      </c>
      <c r="N1483" s="1">
        <v>1886</v>
      </c>
      <c r="O1483" s="1">
        <v>1916</v>
      </c>
      <c r="P1483" s="1">
        <v>1902</v>
      </c>
      <c r="Q1483" s="1">
        <v>1871</v>
      </c>
      <c r="R1483" s="1">
        <v>1854</v>
      </c>
      <c r="S1483" s="1">
        <v>1819</v>
      </c>
      <c r="T1483" s="1">
        <v>1801</v>
      </c>
      <c r="U1483" s="1">
        <v>1759</v>
      </c>
      <c r="V1483" s="1">
        <v>1735</v>
      </c>
      <c r="W1483" s="1">
        <v>1713</v>
      </c>
      <c r="X1483" s="1">
        <v>1708</v>
      </c>
      <c r="Y1483" s="1">
        <v>1698</v>
      </c>
      <c r="Z1483">
        <v>1695</v>
      </c>
    </row>
    <row r="1484" spans="1:26" x14ac:dyDescent="0.3">
      <c r="A1484" t="s">
        <v>64</v>
      </c>
      <c r="B1484" s="1">
        <v>12040</v>
      </c>
      <c r="C1484" s="1" t="str">
        <f>VLOOKUP($B1484,'NIS NAAM GEMEENTE'!$A$2:$B$319, 2, FALSE)</f>
        <v>Willebroek</v>
      </c>
      <c r="D1484" s="1">
        <v>2478.15</v>
      </c>
      <c r="E1484" s="1">
        <v>2532.88</v>
      </c>
      <c r="F1484" s="1">
        <v>2632.58</v>
      </c>
      <c r="G1484" s="1">
        <v>2692.5</v>
      </c>
      <c r="H1484" s="1">
        <v>2802.75</v>
      </c>
      <c r="I1484" s="1">
        <v>2839.6099999999997</v>
      </c>
      <c r="J1484" s="1">
        <v>2934.1</v>
      </c>
      <c r="K1484" s="1">
        <v>3049.27</v>
      </c>
      <c r="L1484" s="1">
        <v>3056.0699999999997</v>
      </c>
      <c r="M1484" s="1">
        <v>3077.42</v>
      </c>
      <c r="N1484" s="1">
        <v>3049.66</v>
      </c>
      <c r="O1484" s="1">
        <v>3027.6708682008366</v>
      </c>
      <c r="P1484" s="1">
        <v>3009.2463075313808</v>
      </c>
      <c r="Q1484" s="1">
        <v>2966.0787656903767</v>
      </c>
      <c r="R1484" s="1">
        <v>2946.8664853556484</v>
      </c>
      <c r="S1484" s="1">
        <v>2897.4866631799164</v>
      </c>
      <c r="T1484" s="1">
        <v>2867.3191213389118</v>
      </c>
      <c r="U1484" s="1">
        <v>2814.2577196652719</v>
      </c>
      <c r="V1484" s="1">
        <v>2792.4700000000003</v>
      </c>
      <c r="W1484" s="1">
        <v>2777.1068410041844</v>
      </c>
      <c r="X1484" s="1">
        <v>2774.3191213389118</v>
      </c>
      <c r="Y1484" s="1">
        <v>2785.3357845188284</v>
      </c>
      <c r="Z1484" s="1">
        <v>2796.7156066945608</v>
      </c>
    </row>
    <row r="1485" spans="1:26" x14ac:dyDescent="0.3">
      <c r="A1485" t="s">
        <v>65</v>
      </c>
      <c r="B1485">
        <v>12040</v>
      </c>
      <c r="C1485" s="1" t="str">
        <f>VLOOKUP($B1485,'NIS NAAM GEMEENTE'!$A$2:$B$319, 2, FALSE)</f>
        <v>Willebroek</v>
      </c>
      <c r="D1485" s="1">
        <v>3911</v>
      </c>
      <c r="E1485" s="1">
        <v>3911</v>
      </c>
      <c r="F1485" s="1">
        <v>3911</v>
      </c>
      <c r="G1485" s="1">
        <v>3911</v>
      </c>
      <c r="H1485" s="1">
        <v>3911</v>
      </c>
      <c r="I1485" s="1">
        <v>3911</v>
      </c>
      <c r="J1485" s="1">
        <v>3911</v>
      </c>
      <c r="K1485" s="1">
        <v>3911</v>
      </c>
      <c r="L1485" s="1">
        <v>3911</v>
      </c>
      <c r="M1485" s="1">
        <v>3911</v>
      </c>
      <c r="N1485" s="1">
        <v>3911</v>
      </c>
      <c r="O1485" s="1">
        <v>3911</v>
      </c>
      <c r="P1485" s="1">
        <v>3911</v>
      </c>
      <c r="Q1485" s="1">
        <v>3911</v>
      </c>
      <c r="R1485" s="1">
        <v>3911</v>
      </c>
      <c r="S1485" s="1">
        <v>3911</v>
      </c>
      <c r="T1485" s="1">
        <v>3911</v>
      </c>
      <c r="U1485" s="1">
        <v>3911</v>
      </c>
      <c r="V1485" s="1">
        <v>3911</v>
      </c>
      <c r="W1485" s="1">
        <v>3911</v>
      </c>
      <c r="X1485" s="1">
        <v>3911</v>
      </c>
      <c r="Y1485" s="1">
        <v>3911</v>
      </c>
      <c r="Z1485" s="1">
        <v>3911</v>
      </c>
    </row>
    <row r="1486" spans="1:26" x14ac:dyDescent="0.3">
      <c r="A1486" t="s">
        <v>66</v>
      </c>
      <c r="B1486">
        <v>12040</v>
      </c>
      <c r="C1486" s="1" t="str">
        <f>VLOOKUP($B1486,'NIS NAAM GEMEENTE'!$A$2:$B$319, 2, FALSE)</f>
        <v>Willebroek</v>
      </c>
      <c r="D1486" s="1">
        <v>3324.35</v>
      </c>
      <c r="E1486" s="1">
        <v>3324.35</v>
      </c>
      <c r="F1486" s="1">
        <v>3324.35</v>
      </c>
      <c r="G1486" s="1">
        <v>3324.35</v>
      </c>
      <c r="H1486" s="1">
        <v>3324.35</v>
      </c>
      <c r="I1486" s="1">
        <v>3324.35</v>
      </c>
      <c r="J1486" s="1">
        <v>3324.35</v>
      </c>
      <c r="K1486" s="1">
        <v>3324.35</v>
      </c>
      <c r="L1486" s="1">
        <v>3324.35</v>
      </c>
      <c r="M1486" s="1">
        <v>3324.35</v>
      </c>
      <c r="N1486" s="1">
        <v>3324.35</v>
      </c>
      <c r="O1486" s="1">
        <v>3324.35</v>
      </c>
      <c r="P1486" s="1">
        <v>3324.35</v>
      </c>
      <c r="Q1486" s="1">
        <v>3324.35</v>
      </c>
      <c r="R1486" s="1">
        <v>3324.35</v>
      </c>
      <c r="S1486" s="1">
        <v>3324.35</v>
      </c>
      <c r="T1486" s="1">
        <v>3324.35</v>
      </c>
      <c r="U1486" s="1">
        <v>3324.35</v>
      </c>
      <c r="V1486" s="1">
        <v>3324.35</v>
      </c>
      <c r="W1486" s="1">
        <v>3324.35</v>
      </c>
      <c r="X1486" s="1">
        <v>3324.35</v>
      </c>
      <c r="Y1486" s="1">
        <v>3324.35</v>
      </c>
      <c r="Z1486" s="1">
        <v>3324.35</v>
      </c>
    </row>
    <row r="1487" spans="1:26" x14ac:dyDescent="0.3">
      <c r="A1487" t="s">
        <v>62</v>
      </c>
      <c r="B1487" s="1">
        <v>37018</v>
      </c>
      <c r="C1487" s="1" t="str">
        <f>VLOOKUP($B1487,'NIS NAAM GEMEENTE'!$A$2:$B$319, 2, FALSE)</f>
        <v>Wingene</v>
      </c>
      <c r="D1487" s="1">
        <v>613.04999999999995</v>
      </c>
      <c r="E1487" s="1">
        <v>654.38</v>
      </c>
      <c r="F1487" s="1">
        <v>640.51</v>
      </c>
      <c r="G1487" s="1">
        <v>601.21</v>
      </c>
      <c r="H1487" s="1">
        <v>625.42999999999995</v>
      </c>
      <c r="I1487" s="1">
        <v>600.89</v>
      </c>
      <c r="J1487" s="1">
        <v>592.42999999999995</v>
      </c>
      <c r="K1487" s="1">
        <v>580.32000000000005</v>
      </c>
      <c r="L1487" s="1">
        <v>565.86</v>
      </c>
      <c r="M1487" s="1">
        <v>549.04999999999995</v>
      </c>
      <c r="N1487" s="1">
        <v>554.51</v>
      </c>
      <c r="O1487" s="1">
        <v>558.70400414937762</v>
      </c>
      <c r="P1487" s="1">
        <v>563.18259336099584</v>
      </c>
      <c r="Q1487" s="1">
        <v>558.70400414937762</v>
      </c>
      <c r="R1487" s="1">
        <v>547.50753112033192</v>
      </c>
      <c r="S1487" s="1">
        <v>549.74682572614108</v>
      </c>
      <c r="T1487" s="1">
        <v>549.74682572614108</v>
      </c>
      <c r="U1487" s="1">
        <v>541.90929460580912</v>
      </c>
      <c r="V1487" s="1">
        <v>539.66999999999996</v>
      </c>
      <c r="W1487" s="1">
        <v>535.19141078838175</v>
      </c>
      <c r="X1487" s="1">
        <v>543.0289419087137</v>
      </c>
      <c r="Y1487" s="1">
        <v>549.74682572614108</v>
      </c>
      <c r="Z1487" s="1">
        <v>558.70400414937762</v>
      </c>
    </row>
    <row r="1488" spans="1:26" x14ac:dyDescent="0.3">
      <c r="A1488" t="s">
        <v>63</v>
      </c>
      <c r="B1488" s="1">
        <v>37018</v>
      </c>
      <c r="C1488" s="1" t="str">
        <f>VLOOKUP($B1488,'NIS NAAM GEMEENTE'!$A$2:$B$319, 2, FALSE)</f>
        <v>Wingene</v>
      </c>
      <c r="D1488" s="1">
        <v>830</v>
      </c>
      <c r="E1488" s="1">
        <v>827</v>
      </c>
      <c r="F1488" s="1">
        <v>835</v>
      </c>
      <c r="G1488" s="1">
        <v>857</v>
      </c>
      <c r="H1488" s="1">
        <v>866</v>
      </c>
      <c r="I1488" s="1">
        <v>889</v>
      </c>
      <c r="J1488" s="1">
        <v>904</v>
      </c>
      <c r="K1488" s="1">
        <v>885</v>
      </c>
      <c r="L1488" s="1">
        <v>878</v>
      </c>
      <c r="M1488" s="1">
        <v>865</v>
      </c>
      <c r="N1488" s="1">
        <v>869</v>
      </c>
      <c r="O1488" s="1">
        <v>847</v>
      </c>
      <c r="P1488" s="1">
        <v>827</v>
      </c>
      <c r="Q1488" s="1">
        <v>829</v>
      </c>
      <c r="R1488" s="1">
        <v>838</v>
      </c>
      <c r="S1488" s="1">
        <v>829</v>
      </c>
      <c r="T1488" s="1">
        <v>827</v>
      </c>
      <c r="U1488" s="1">
        <v>831</v>
      </c>
      <c r="V1488" s="1">
        <v>835</v>
      </c>
      <c r="W1488" s="1">
        <v>831</v>
      </c>
      <c r="X1488" s="1">
        <v>817</v>
      </c>
      <c r="Y1488" s="1">
        <v>813</v>
      </c>
      <c r="Z1488">
        <v>814</v>
      </c>
    </row>
    <row r="1489" spans="1:26" x14ac:dyDescent="0.3">
      <c r="A1489" t="s">
        <v>64</v>
      </c>
      <c r="B1489" s="1">
        <v>37018</v>
      </c>
      <c r="C1489" s="1" t="str">
        <f>VLOOKUP($B1489,'NIS NAAM GEMEENTE'!$A$2:$B$319, 2, FALSE)</f>
        <v>Wingene</v>
      </c>
      <c r="D1489" s="1">
        <v>1443.05</v>
      </c>
      <c r="E1489" s="1">
        <v>1481.38</v>
      </c>
      <c r="F1489" s="1">
        <v>1475.51</v>
      </c>
      <c r="G1489" s="1">
        <v>1458.21</v>
      </c>
      <c r="H1489" s="1">
        <v>1491.4299999999998</v>
      </c>
      <c r="I1489" s="1">
        <v>1489.8899999999999</v>
      </c>
      <c r="J1489" s="1">
        <v>1496.4299999999998</v>
      </c>
      <c r="K1489" s="1">
        <v>1465.3200000000002</v>
      </c>
      <c r="L1489" s="1">
        <v>1443.8600000000001</v>
      </c>
      <c r="M1489" s="1">
        <v>1414.05</v>
      </c>
      <c r="N1489" s="1">
        <v>1423.51</v>
      </c>
      <c r="O1489" s="1">
        <v>1405.7040041493776</v>
      </c>
      <c r="P1489" s="1">
        <v>1390.1825933609957</v>
      </c>
      <c r="Q1489" s="1">
        <v>1387.7040041493776</v>
      </c>
      <c r="R1489" s="1">
        <v>1385.5075311203318</v>
      </c>
      <c r="S1489" s="1">
        <v>1378.7468257261412</v>
      </c>
      <c r="T1489" s="1">
        <v>1376.7468257261412</v>
      </c>
      <c r="U1489" s="1">
        <v>1372.909294605809</v>
      </c>
      <c r="V1489" s="1">
        <v>1374.67</v>
      </c>
      <c r="W1489" s="1">
        <v>1366.1914107883817</v>
      </c>
      <c r="X1489" s="1">
        <v>1360.0289419087137</v>
      </c>
      <c r="Y1489" s="1">
        <v>1362.7468257261412</v>
      </c>
      <c r="Z1489" s="1">
        <v>1372.7040041493776</v>
      </c>
    </row>
    <row r="1490" spans="1:26" x14ac:dyDescent="0.3">
      <c r="A1490" t="s">
        <v>65</v>
      </c>
      <c r="B1490">
        <v>37018</v>
      </c>
      <c r="C1490" s="1" t="str">
        <f>VLOOKUP($B1490,'NIS NAAM GEMEENTE'!$A$2:$B$319, 2, FALSE)</f>
        <v>Wingene</v>
      </c>
      <c r="D1490" s="1">
        <v>1768.2352941176473</v>
      </c>
      <c r="E1490" s="1">
        <v>1768.2352941176473</v>
      </c>
      <c r="F1490" s="1">
        <v>1768.2352941176473</v>
      </c>
      <c r="G1490" s="1">
        <v>1768.2352941176473</v>
      </c>
      <c r="H1490" s="1">
        <v>1768.2352941176473</v>
      </c>
      <c r="I1490" s="1">
        <v>1768.2352941176473</v>
      </c>
      <c r="J1490" s="1">
        <v>1768.2352941176473</v>
      </c>
      <c r="K1490" s="1">
        <v>1768.2352941176473</v>
      </c>
      <c r="L1490" s="1">
        <v>1768.2352941176473</v>
      </c>
      <c r="M1490" s="1">
        <v>1768.2352941176473</v>
      </c>
      <c r="N1490" s="1">
        <v>1768.2352941176473</v>
      </c>
      <c r="O1490" s="1">
        <v>1768.2352941176473</v>
      </c>
      <c r="P1490" s="1">
        <v>1768.2352941176473</v>
      </c>
      <c r="Q1490" s="1">
        <v>1768.2352941176473</v>
      </c>
      <c r="R1490" s="1">
        <v>1768.2352941176473</v>
      </c>
      <c r="S1490" s="1">
        <v>1768.2352941176473</v>
      </c>
      <c r="T1490" s="1">
        <v>1768.2352941176473</v>
      </c>
      <c r="U1490" s="1">
        <v>1768.2352941176473</v>
      </c>
      <c r="V1490" s="1">
        <v>1768.2352941176473</v>
      </c>
      <c r="W1490" s="1">
        <v>1768.2352941176473</v>
      </c>
      <c r="X1490" s="1">
        <v>1768.2352941176473</v>
      </c>
      <c r="Y1490" s="1">
        <v>1768.23529411765</v>
      </c>
      <c r="Z1490" s="1">
        <v>1768.23529411765</v>
      </c>
    </row>
    <row r="1491" spans="1:26" x14ac:dyDescent="0.3">
      <c r="A1491" t="s">
        <v>66</v>
      </c>
      <c r="B1491">
        <v>37018</v>
      </c>
      <c r="C1491" s="1" t="str">
        <f>VLOOKUP($B1491,'NIS NAAM GEMEENTE'!$A$2:$B$319, 2, FALSE)</f>
        <v>Wingene</v>
      </c>
      <c r="D1491" s="1">
        <v>1503</v>
      </c>
      <c r="E1491" s="1">
        <v>1503</v>
      </c>
      <c r="F1491" s="1">
        <v>1503</v>
      </c>
      <c r="G1491" s="1">
        <v>1503</v>
      </c>
      <c r="H1491" s="1">
        <v>1503</v>
      </c>
      <c r="I1491" s="1">
        <v>1503</v>
      </c>
      <c r="J1491" s="1">
        <v>1503</v>
      </c>
      <c r="K1491" s="1">
        <v>1503</v>
      </c>
      <c r="L1491" s="1">
        <v>1503</v>
      </c>
      <c r="M1491" s="1">
        <v>1503</v>
      </c>
      <c r="N1491" s="1">
        <v>1503</v>
      </c>
      <c r="O1491" s="1">
        <v>1503</v>
      </c>
      <c r="P1491" s="1">
        <v>1503</v>
      </c>
      <c r="Q1491" s="1">
        <v>1503</v>
      </c>
      <c r="R1491" s="1">
        <v>1503</v>
      </c>
      <c r="S1491" s="1">
        <v>1503</v>
      </c>
      <c r="T1491" s="1">
        <v>1503</v>
      </c>
      <c r="U1491" s="1">
        <v>1503</v>
      </c>
      <c r="V1491" s="1">
        <v>1503</v>
      </c>
      <c r="W1491" s="1">
        <v>1503</v>
      </c>
      <c r="X1491" s="1">
        <v>1503</v>
      </c>
      <c r="Y1491" s="1">
        <v>1503</v>
      </c>
      <c r="Z1491" s="1">
        <v>1503</v>
      </c>
    </row>
    <row r="1492" spans="1:26" x14ac:dyDescent="0.3">
      <c r="A1492" t="s">
        <v>62</v>
      </c>
      <c r="B1492" s="1">
        <v>11052</v>
      </c>
      <c r="C1492" s="1" t="str">
        <f>VLOOKUP($B1492,'NIS NAAM GEMEENTE'!$A$2:$B$319, 2, FALSE)</f>
        <v>Wommelgem</v>
      </c>
      <c r="D1492" s="1">
        <v>493.21</v>
      </c>
      <c r="E1492" s="1">
        <v>476.26</v>
      </c>
      <c r="F1492" s="1">
        <v>486.56</v>
      </c>
      <c r="G1492" s="1">
        <v>523.51</v>
      </c>
      <c r="H1492" s="1">
        <v>492.07</v>
      </c>
      <c r="I1492" s="1">
        <v>562.24</v>
      </c>
      <c r="J1492" s="1">
        <v>574.16</v>
      </c>
      <c r="K1492" s="1">
        <v>574.42999999999995</v>
      </c>
      <c r="L1492" s="1">
        <v>582.89</v>
      </c>
      <c r="M1492" s="1">
        <v>560.02</v>
      </c>
      <c r="N1492" s="1">
        <v>567.32000000000005</v>
      </c>
      <c r="O1492" s="1">
        <v>571.26455696202527</v>
      </c>
      <c r="P1492" s="1">
        <v>570.14443037974684</v>
      </c>
      <c r="Q1492" s="1">
        <v>557.82303797468353</v>
      </c>
      <c r="R1492" s="1">
        <v>538.78088607594941</v>
      </c>
      <c r="S1492" s="1">
        <v>537.66075949367087</v>
      </c>
      <c r="T1492" s="1">
        <v>527.57962025316453</v>
      </c>
      <c r="U1492" s="1">
        <v>532.06012658227849</v>
      </c>
      <c r="V1492" s="1">
        <v>530.94000000000005</v>
      </c>
      <c r="W1492" s="1">
        <v>520.85886075949372</v>
      </c>
      <c r="X1492" s="1">
        <v>514.1381012658228</v>
      </c>
      <c r="Y1492" s="1">
        <v>516.37835443037977</v>
      </c>
      <c r="Z1492" s="1">
        <v>515.25822784810123</v>
      </c>
    </row>
    <row r="1493" spans="1:26" x14ac:dyDescent="0.3">
      <c r="A1493" t="s">
        <v>63</v>
      </c>
      <c r="B1493" s="1">
        <v>11052</v>
      </c>
      <c r="C1493" s="1" t="str">
        <f>VLOOKUP($B1493,'NIS NAAM GEMEENTE'!$A$2:$B$319, 2, FALSE)</f>
        <v>Wommelgem</v>
      </c>
      <c r="D1493" s="1">
        <v>701</v>
      </c>
      <c r="E1493" s="1">
        <v>678</v>
      </c>
      <c r="F1493" s="1">
        <v>683</v>
      </c>
      <c r="G1493" s="1">
        <v>674</v>
      </c>
      <c r="H1493" s="1">
        <v>680</v>
      </c>
      <c r="I1493" s="1">
        <v>676</v>
      </c>
      <c r="J1493" s="1">
        <v>692</v>
      </c>
      <c r="K1493" s="1">
        <v>741</v>
      </c>
      <c r="L1493" s="1">
        <v>758</v>
      </c>
      <c r="M1493" s="1">
        <v>795</v>
      </c>
      <c r="N1493" s="1">
        <v>808</v>
      </c>
      <c r="O1493" s="1">
        <v>822</v>
      </c>
      <c r="P1493" s="1">
        <v>835</v>
      </c>
      <c r="Q1493" s="1">
        <v>818</v>
      </c>
      <c r="R1493" s="1">
        <v>814</v>
      </c>
      <c r="S1493" s="1">
        <v>823</v>
      </c>
      <c r="T1493" s="1">
        <v>820</v>
      </c>
      <c r="U1493" s="1">
        <v>802</v>
      </c>
      <c r="V1493" s="1">
        <v>787</v>
      </c>
      <c r="W1493" s="1">
        <v>785</v>
      </c>
      <c r="X1493" s="1">
        <v>765</v>
      </c>
      <c r="Y1493" s="1">
        <v>760</v>
      </c>
      <c r="Z1493">
        <v>751</v>
      </c>
    </row>
    <row r="1494" spans="1:26" x14ac:dyDescent="0.3">
      <c r="A1494" t="s">
        <v>64</v>
      </c>
      <c r="B1494" s="1">
        <v>11052</v>
      </c>
      <c r="C1494" s="1" t="str">
        <f>VLOOKUP($B1494,'NIS NAAM GEMEENTE'!$A$2:$B$319, 2, FALSE)</f>
        <v>Wommelgem</v>
      </c>
      <c r="D1494" s="1">
        <v>1194.21</v>
      </c>
      <c r="E1494" s="1">
        <v>1154.26</v>
      </c>
      <c r="F1494" s="1">
        <v>1169.56</v>
      </c>
      <c r="G1494" s="1">
        <v>1197.51</v>
      </c>
      <c r="H1494" s="1">
        <v>1172.07</v>
      </c>
      <c r="I1494" s="1">
        <v>1238.24</v>
      </c>
      <c r="J1494" s="1">
        <v>1266.1599999999999</v>
      </c>
      <c r="K1494" s="1">
        <v>1315.4299999999998</v>
      </c>
      <c r="L1494" s="1">
        <v>1340.8899999999999</v>
      </c>
      <c r="M1494" s="1">
        <v>1355.02</v>
      </c>
      <c r="N1494" s="1">
        <v>1375.3200000000002</v>
      </c>
      <c r="O1494" s="1">
        <v>1393.2645569620254</v>
      </c>
      <c r="P1494" s="1">
        <v>1405.1444303797468</v>
      </c>
      <c r="Q1494" s="1">
        <v>1375.8230379746835</v>
      </c>
      <c r="R1494" s="1">
        <v>1352.7808860759494</v>
      </c>
      <c r="S1494" s="1">
        <v>1360.6607594936709</v>
      </c>
      <c r="T1494" s="1">
        <v>1347.5796202531646</v>
      </c>
      <c r="U1494" s="1">
        <v>1334.0601265822784</v>
      </c>
      <c r="V1494" s="1">
        <v>1317.94</v>
      </c>
      <c r="W1494" s="1">
        <v>1305.8588607594938</v>
      </c>
      <c r="X1494" s="1">
        <v>1279.1381012658228</v>
      </c>
      <c r="Y1494" s="1">
        <v>1276.3783544303797</v>
      </c>
      <c r="Z1494" s="1">
        <v>1266.2582278481013</v>
      </c>
    </row>
    <row r="1495" spans="1:26" x14ac:dyDescent="0.3">
      <c r="A1495" t="s">
        <v>65</v>
      </c>
      <c r="B1495">
        <v>11052</v>
      </c>
      <c r="C1495" s="1" t="str">
        <f>VLOOKUP($B1495,'NIS NAAM GEMEENTE'!$A$2:$B$319, 2, FALSE)</f>
        <v>Wommelgem</v>
      </c>
      <c r="D1495" s="1">
        <v>1573</v>
      </c>
      <c r="E1495" s="1">
        <v>1573</v>
      </c>
      <c r="F1495" s="1">
        <v>1573</v>
      </c>
      <c r="G1495" s="1">
        <v>1573</v>
      </c>
      <c r="H1495" s="1">
        <v>1573</v>
      </c>
      <c r="I1495" s="1">
        <v>1573</v>
      </c>
      <c r="J1495" s="1">
        <v>1573</v>
      </c>
      <c r="K1495" s="1">
        <v>1573</v>
      </c>
      <c r="L1495" s="1">
        <v>1573</v>
      </c>
      <c r="M1495" s="1">
        <v>1573</v>
      </c>
      <c r="N1495" s="1">
        <v>1573</v>
      </c>
      <c r="O1495" s="1">
        <v>1573</v>
      </c>
      <c r="P1495" s="1">
        <v>1573</v>
      </c>
      <c r="Q1495" s="1">
        <v>1573</v>
      </c>
      <c r="R1495" s="1">
        <v>1573</v>
      </c>
      <c r="S1495" s="1">
        <v>1573</v>
      </c>
      <c r="T1495" s="1">
        <v>1573</v>
      </c>
      <c r="U1495" s="1">
        <v>1573</v>
      </c>
      <c r="V1495" s="1">
        <v>1573</v>
      </c>
      <c r="W1495" s="1">
        <v>1573</v>
      </c>
      <c r="X1495" s="1">
        <v>1573</v>
      </c>
      <c r="Y1495" s="1">
        <v>1573</v>
      </c>
      <c r="Z1495" s="1">
        <v>1573</v>
      </c>
    </row>
    <row r="1496" spans="1:26" x14ac:dyDescent="0.3">
      <c r="A1496" t="s">
        <v>66</v>
      </c>
      <c r="B1496">
        <v>11052</v>
      </c>
      <c r="C1496" s="1" t="str">
        <f>VLOOKUP($B1496,'NIS NAAM GEMEENTE'!$A$2:$B$319, 2, FALSE)</f>
        <v>Wommelgem</v>
      </c>
      <c r="D1496" s="1">
        <v>1337.05</v>
      </c>
      <c r="E1496" s="1">
        <v>1337.05</v>
      </c>
      <c r="F1496" s="1">
        <v>1337.05</v>
      </c>
      <c r="G1496" s="1">
        <v>1337.05</v>
      </c>
      <c r="H1496" s="1">
        <v>1337.05</v>
      </c>
      <c r="I1496" s="1">
        <v>1337.05</v>
      </c>
      <c r="J1496" s="1">
        <v>1337.05</v>
      </c>
      <c r="K1496" s="1">
        <v>1337.05</v>
      </c>
      <c r="L1496" s="1">
        <v>1337.05</v>
      </c>
      <c r="M1496" s="1">
        <v>1337.05</v>
      </c>
      <c r="N1496" s="1">
        <v>1337.05</v>
      </c>
      <c r="O1496" s="1">
        <v>1337.05</v>
      </c>
      <c r="P1496" s="1">
        <v>1337.05</v>
      </c>
      <c r="Q1496" s="1">
        <v>1337.05</v>
      </c>
      <c r="R1496" s="1">
        <v>1337.05</v>
      </c>
      <c r="S1496" s="1">
        <v>1337.05</v>
      </c>
      <c r="T1496" s="1">
        <v>1337.05</v>
      </c>
      <c r="U1496" s="1">
        <v>1337.05</v>
      </c>
      <c r="V1496" s="1">
        <v>1337.05</v>
      </c>
      <c r="W1496" s="1">
        <v>1337.05</v>
      </c>
      <c r="X1496" s="1">
        <v>1337.05</v>
      </c>
      <c r="Y1496" s="1">
        <v>1337.05</v>
      </c>
      <c r="Z1496" s="1">
        <v>1337.05</v>
      </c>
    </row>
    <row r="1497" spans="1:26" x14ac:dyDescent="0.3">
      <c r="A1497" t="s">
        <v>62</v>
      </c>
      <c r="B1497" s="1">
        <v>45035</v>
      </c>
      <c r="C1497" s="1" t="str">
        <f>VLOOKUP($B1497,'NIS NAAM GEMEENTE'!$A$2:$B$319, 2, FALSE)</f>
        <v>Wortegem-Petegem</v>
      </c>
      <c r="D1497" s="1">
        <v>1233.83</v>
      </c>
      <c r="E1497" s="1">
        <v>1280.54</v>
      </c>
      <c r="F1497" s="1">
        <v>1352.22</v>
      </c>
      <c r="G1497" s="1">
        <v>1350.51</v>
      </c>
      <c r="H1497" s="1">
        <v>1357.86</v>
      </c>
      <c r="I1497" s="1">
        <v>1375.11</v>
      </c>
      <c r="J1497" s="1">
        <v>1316.29</v>
      </c>
      <c r="K1497" s="1">
        <v>1265.8</v>
      </c>
      <c r="L1497" s="1">
        <v>1246.0999999999999</v>
      </c>
      <c r="M1497" s="1">
        <v>1159.23</v>
      </c>
      <c r="N1497" s="1">
        <v>1133.5</v>
      </c>
      <c r="O1497" s="1">
        <v>1113.6552834224599</v>
      </c>
      <c r="P1497" s="1">
        <v>1103.6223529411764</v>
      </c>
      <c r="Q1497" s="1">
        <v>1086.9008021390375</v>
      </c>
      <c r="R1497" s="1">
        <v>1077.9826417112299</v>
      </c>
      <c r="S1497" s="1">
        <v>1059.031550802139</v>
      </c>
      <c r="T1497" s="1">
        <v>1046.7690802139036</v>
      </c>
      <c r="U1497" s="1">
        <v>1045.6543101604277</v>
      </c>
      <c r="V1497" s="1">
        <v>1042.31</v>
      </c>
      <c r="W1497" s="1">
        <v>1040.0804598930481</v>
      </c>
      <c r="X1497" s="1">
        <v>1031.1622994652407</v>
      </c>
      <c r="Y1497" s="1">
        <v>1035.6213796791444</v>
      </c>
      <c r="Z1497" s="1">
        <v>1033.3918395721926</v>
      </c>
    </row>
    <row r="1498" spans="1:26" x14ac:dyDescent="0.3">
      <c r="A1498" t="s">
        <v>63</v>
      </c>
      <c r="B1498" s="1">
        <v>45035</v>
      </c>
      <c r="C1498" s="1" t="str">
        <f>VLOOKUP($B1498,'NIS NAAM GEMEENTE'!$A$2:$B$319, 2, FALSE)</f>
        <v>Wortegem-Petegem</v>
      </c>
      <c r="D1498" s="1">
        <v>1817</v>
      </c>
      <c r="E1498" s="1">
        <v>1784</v>
      </c>
      <c r="F1498" s="1">
        <v>1790</v>
      </c>
      <c r="G1498" s="1">
        <v>1813</v>
      </c>
      <c r="H1498" s="1">
        <v>1793</v>
      </c>
      <c r="I1498" s="1">
        <v>1881</v>
      </c>
      <c r="J1498" s="1">
        <v>1937</v>
      </c>
      <c r="K1498" s="1">
        <v>1984</v>
      </c>
      <c r="L1498" s="1">
        <v>1984</v>
      </c>
      <c r="M1498" s="1">
        <v>2019</v>
      </c>
      <c r="N1498" s="1">
        <v>2027</v>
      </c>
      <c r="O1498" s="1">
        <v>1986</v>
      </c>
      <c r="P1498" s="1">
        <v>1921</v>
      </c>
      <c r="Q1498" s="1">
        <v>1878</v>
      </c>
      <c r="R1498" s="1">
        <v>1826</v>
      </c>
      <c r="S1498" s="1">
        <v>1763</v>
      </c>
      <c r="T1498" s="1">
        <v>1739</v>
      </c>
      <c r="U1498" s="1">
        <v>1706</v>
      </c>
      <c r="V1498" s="1">
        <v>1681</v>
      </c>
      <c r="W1498" s="1">
        <v>1661</v>
      </c>
      <c r="X1498" s="1">
        <v>1655</v>
      </c>
      <c r="Y1498" s="1">
        <v>1634</v>
      </c>
      <c r="Z1498">
        <v>1624</v>
      </c>
    </row>
    <row r="1499" spans="1:26" x14ac:dyDescent="0.3">
      <c r="A1499" t="s">
        <v>64</v>
      </c>
      <c r="B1499" s="1">
        <v>45035</v>
      </c>
      <c r="C1499" s="1" t="str">
        <f>VLOOKUP($B1499,'NIS NAAM GEMEENTE'!$A$2:$B$319, 2, FALSE)</f>
        <v>Wortegem-Petegem</v>
      </c>
      <c r="D1499" s="1">
        <v>3050.83</v>
      </c>
      <c r="E1499" s="1">
        <v>3064.54</v>
      </c>
      <c r="F1499" s="1">
        <v>3142.2200000000003</v>
      </c>
      <c r="G1499" s="1">
        <v>3163.51</v>
      </c>
      <c r="H1499" s="1">
        <v>3150.8599999999997</v>
      </c>
      <c r="I1499" s="1">
        <v>3256.1099999999997</v>
      </c>
      <c r="J1499" s="1">
        <v>3253.29</v>
      </c>
      <c r="K1499" s="1">
        <v>3249.8</v>
      </c>
      <c r="L1499" s="1">
        <v>3230.1</v>
      </c>
      <c r="M1499" s="1">
        <v>3178.23</v>
      </c>
      <c r="N1499" s="1">
        <v>3160.5</v>
      </c>
      <c r="O1499" s="1">
        <v>3099.6552834224599</v>
      </c>
      <c r="P1499" s="1">
        <v>3024.6223529411764</v>
      </c>
      <c r="Q1499" s="1">
        <v>2964.9008021390373</v>
      </c>
      <c r="R1499" s="1">
        <v>2903.9826417112299</v>
      </c>
      <c r="S1499" s="1">
        <v>2822.031550802139</v>
      </c>
      <c r="T1499" s="1">
        <v>2785.7690802139036</v>
      </c>
      <c r="U1499" s="1">
        <v>2751.6543101604275</v>
      </c>
      <c r="V1499" s="1">
        <v>2723.31</v>
      </c>
      <c r="W1499" s="1">
        <v>2701.0804598930481</v>
      </c>
      <c r="X1499" s="1">
        <v>2686.1622994652407</v>
      </c>
      <c r="Y1499" s="1">
        <v>2669.6213796791444</v>
      </c>
      <c r="Z1499" s="1">
        <v>2657.3918395721926</v>
      </c>
    </row>
    <row r="1500" spans="1:26" x14ac:dyDescent="0.3">
      <c r="A1500" t="s">
        <v>65</v>
      </c>
      <c r="B1500">
        <v>45035</v>
      </c>
      <c r="C1500" s="1" t="str">
        <f>VLOOKUP($B1500,'NIS NAAM GEMEENTE'!$A$2:$B$319, 2, FALSE)</f>
        <v>Wortegem-Petegem</v>
      </c>
      <c r="D1500" s="1">
        <v>3302.0000000000005</v>
      </c>
      <c r="E1500" s="1">
        <v>3302.0000000000005</v>
      </c>
      <c r="F1500" s="1">
        <v>3302.0000000000005</v>
      </c>
      <c r="G1500" s="1">
        <v>3302.0000000000005</v>
      </c>
      <c r="H1500" s="1">
        <v>3302.0000000000005</v>
      </c>
      <c r="I1500" s="1">
        <v>3302.0000000000005</v>
      </c>
      <c r="J1500" s="1">
        <v>3302.0000000000005</v>
      </c>
      <c r="K1500" s="1">
        <v>3302.0000000000005</v>
      </c>
      <c r="L1500" s="1">
        <v>3302.0000000000005</v>
      </c>
      <c r="M1500" s="1">
        <v>3302.0000000000005</v>
      </c>
      <c r="N1500" s="1">
        <v>3302.0000000000005</v>
      </c>
      <c r="O1500" s="1">
        <v>3302.0000000000005</v>
      </c>
      <c r="P1500" s="1">
        <v>3302.0000000000005</v>
      </c>
      <c r="Q1500" s="1">
        <v>3302.0000000000005</v>
      </c>
      <c r="R1500" s="1">
        <v>3302.0000000000005</v>
      </c>
      <c r="S1500" s="1">
        <v>3302.0000000000005</v>
      </c>
      <c r="T1500" s="1">
        <v>3302.0000000000005</v>
      </c>
      <c r="U1500" s="1">
        <v>3302.0000000000005</v>
      </c>
      <c r="V1500" s="1">
        <v>3302.0000000000005</v>
      </c>
      <c r="W1500" s="1">
        <v>3302.0000000000005</v>
      </c>
      <c r="X1500" s="1">
        <v>3302.0000000000005</v>
      </c>
      <c r="Y1500" s="1">
        <v>3302</v>
      </c>
      <c r="Z1500" s="1">
        <v>3302</v>
      </c>
    </row>
    <row r="1501" spans="1:26" x14ac:dyDescent="0.3">
      <c r="A1501" t="s">
        <v>66</v>
      </c>
      <c r="B1501">
        <v>45035</v>
      </c>
      <c r="C1501" s="1" t="str">
        <f>VLOOKUP($B1501,'NIS NAAM GEMEENTE'!$A$2:$B$319, 2, FALSE)</f>
        <v>Wortegem-Petegem</v>
      </c>
      <c r="D1501" s="1">
        <v>2806.7000000000003</v>
      </c>
      <c r="E1501" s="1">
        <v>2806.7000000000003</v>
      </c>
      <c r="F1501" s="1">
        <v>2806.7000000000003</v>
      </c>
      <c r="G1501" s="1">
        <v>2806.7000000000003</v>
      </c>
      <c r="H1501" s="1">
        <v>2806.7000000000003</v>
      </c>
      <c r="I1501" s="1">
        <v>2806.7000000000003</v>
      </c>
      <c r="J1501" s="1">
        <v>2806.7000000000003</v>
      </c>
      <c r="K1501" s="1">
        <v>2806.7000000000003</v>
      </c>
      <c r="L1501" s="1">
        <v>2806.7000000000003</v>
      </c>
      <c r="M1501" s="1">
        <v>2806.7000000000003</v>
      </c>
      <c r="N1501" s="1">
        <v>2806.7000000000003</v>
      </c>
      <c r="O1501" s="1">
        <v>2806.7000000000003</v>
      </c>
      <c r="P1501" s="1">
        <v>2806.7000000000003</v>
      </c>
      <c r="Q1501" s="1">
        <v>2806.7000000000003</v>
      </c>
      <c r="R1501" s="1">
        <v>2806.7000000000003</v>
      </c>
      <c r="S1501" s="1">
        <v>2806.7000000000003</v>
      </c>
      <c r="T1501" s="1">
        <v>2806.7000000000003</v>
      </c>
      <c r="U1501" s="1">
        <v>2806.7000000000003</v>
      </c>
      <c r="V1501" s="1">
        <v>2806.7000000000003</v>
      </c>
      <c r="W1501" s="1">
        <v>2806.7000000000003</v>
      </c>
      <c r="X1501" s="1">
        <v>2806.7000000000003</v>
      </c>
      <c r="Y1501" s="1">
        <v>2806.7000000000003</v>
      </c>
      <c r="Z1501" s="1">
        <v>2806.7000000000003</v>
      </c>
    </row>
    <row r="1502" spans="1:26" x14ac:dyDescent="0.3">
      <c r="A1502" t="s">
        <v>62</v>
      </c>
      <c r="B1502" s="1">
        <v>11053</v>
      </c>
      <c r="C1502" s="1" t="str">
        <f>VLOOKUP($B1502,'NIS NAAM GEMEENTE'!$A$2:$B$319, 2, FALSE)</f>
        <v>Wuustwezel</v>
      </c>
      <c r="D1502" s="1">
        <v>751.95</v>
      </c>
      <c r="E1502" s="1">
        <v>777.49</v>
      </c>
      <c r="F1502" s="1">
        <v>825.14</v>
      </c>
      <c r="G1502" s="1">
        <v>823.03</v>
      </c>
      <c r="H1502" s="1">
        <v>892.85</v>
      </c>
      <c r="I1502" s="1">
        <v>908.81999999999994</v>
      </c>
      <c r="J1502" s="1">
        <v>908.41</v>
      </c>
      <c r="K1502" s="1">
        <v>905.44</v>
      </c>
      <c r="L1502" s="1">
        <v>843.08</v>
      </c>
      <c r="M1502" s="1">
        <v>864.66</v>
      </c>
      <c r="N1502" s="1">
        <v>888.09</v>
      </c>
      <c r="O1502" s="1">
        <v>877.66577319587623</v>
      </c>
      <c r="P1502" s="1">
        <v>913.48886597938144</v>
      </c>
      <c r="Q1502" s="1">
        <v>887.74101804123711</v>
      </c>
      <c r="R1502" s="1">
        <v>865.35158505154641</v>
      </c>
      <c r="S1502" s="1">
        <v>877.66577319587623</v>
      </c>
      <c r="T1502" s="1">
        <v>858.63475515463915</v>
      </c>
      <c r="U1502" s="1">
        <v>866.47105670103088</v>
      </c>
      <c r="V1502" s="1">
        <v>868.71</v>
      </c>
      <c r="W1502" s="1">
        <v>867.59052835051546</v>
      </c>
      <c r="X1502" s="1">
        <v>875.42682989690718</v>
      </c>
      <c r="Y1502" s="1">
        <v>889.97996134020616</v>
      </c>
      <c r="Z1502" s="1">
        <v>892.21890463917521</v>
      </c>
    </row>
    <row r="1503" spans="1:26" x14ac:dyDescent="0.3">
      <c r="A1503" t="s">
        <v>63</v>
      </c>
      <c r="B1503" s="1">
        <v>11053</v>
      </c>
      <c r="C1503" s="1" t="str">
        <f>VLOOKUP($B1503,'NIS NAAM GEMEENTE'!$A$2:$B$319, 2, FALSE)</f>
        <v>Wuustwezel</v>
      </c>
      <c r="D1503" s="1">
        <v>1181</v>
      </c>
      <c r="E1503" s="1">
        <v>1175</v>
      </c>
      <c r="F1503" s="1">
        <v>1146</v>
      </c>
      <c r="G1503" s="1">
        <v>1133</v>
      </c>
      <c r="H1503" s="1">
        <v>1163</v>
      </c>
      <c r="I1503" s="1">
        <v>1171</v>
      </c>
      <c r="J1503" s="1">
        <v>1219</v>
      </c>
      <c r="K1503" s="1">
        <v>1246</v>
      </c>
      <c r="L1503" s="1">
        <v>1318</v>
      </c>
      <c r="M1503" s="1">
        <v>1340</v>
      </c>
      <c r="N1503" s="1">
        <v>1332</v>
      </c>
      <c r="O1503" s="1">
        <v>1342</v>
      </c>
      <c r="P1503" s="1">
        <v>1314</v>
      </c>
      <c r="Q1503" s="1">
        <v>1344</v>
      </c>
      <c r="R1503" s="1">
        <v>1341</v>
      </c>
      <c r="S1503" s="1">
        <v>1318</v>
      </c>
      <c r="T1503" s="1">
        <v>1348</v>
      </c>
      <c r="U1503" s="1">
        <v>1327</v>
      </c>
      <c r="V1503" s="1">
        <v>1341</v>
      </c>
      <c r="W1503" s="1">
        <v>1332</v>
      </c>
      <c r="X1503" s="1">
        <v>1316</v>
      </c>
      <c r="Y1503" s="1">
        <v>1314</v>
      </c>
      <c r="Z1503">
        <v>1303</v>
      </c>
    </row>
    <row r="1504" spans="1:26" x14ac:dyDescent="0.3">
      <c r="A1504" t="s">
        <v>64</v>
      </c>
      <c r="B1504" s="1">
        <v>11053</v>
      </c>
      <c r="C1504" s="1" t="str">
        <f>VLOOKUP($B1504,'NIS NAAM GEMEENTE'!$A$2:$B$319, 2, FALSE)</f>
        <v>Wuustwezel</v>
      </c>
      <c r="D1504" s="1">
        <v>1932.95</v>
      </c>
      <c r="E1504" s="1">
        <v>1952.49</v>
      </c>
      <c r="F1504" s="1">
        <v>1971.1399999999999</v>
      </c>
      <c r="G1504" s="1">
        <v>1956.03</v>
      </c>
      <c r="H1504" s="1">
        <v>2055.85</v>
      </c>
      <c r="I1504" s="1">
        <v>2079.8199999999997</v>
      </c>
      <c r="J1504" s="1">
        <v>2127.41</v>
      </c>
      <c r="K1504" s="1">
        <v>2151.44</v>
      </c>
      <c r="L1504" s="1">
        <v>2161.08</v>
      </c>
      <c r="M1504" s="1">
        <v>2204.66</v>
      </c>
      <c r="N1504" s="1">
        <v>2220.09</v>
      </c>
      <c r="O1504" s="1">
        <v>2219.6657731958762</v>
      </c>
      <c r="P1504" s="1">
        <v>2227.4888659793814</v>
      </c>
      <c r="Q1504" s="1">
        <v>2231.7410180412371</v>
      </c>
      <c r="R1504" s="1">
        <v>2206.3515850515464</v>
      </c>
      <c r="S1504" s="1">
        <v>2195.6657731958762</v>
      </c>
      <c r="T1504" s="1">
        <v>2206.6347551546392</v>
      </c>
      <c r="U1504" s="1">
        <v>2193.4710567010306</v>
      </c>
      <c r="V1504" s="1">
        <v>2209.71</v>
      </c>
      <c r="W1504" s="1">
        <v>2199.5905283505153</v>
      </c>
      <c r="X1504" s="1">
        <v>2191.4268298969073</v>
      </c>
      <c r="Y1504" s="1">
        <v>2203.979961340206</v>
      </c>
      <c r="Z1504" s="1">
        <v>2195.218904639175</v>
      </c>
    </row>
    <row r="1505" spans="1:26" x14ac:dyDescent="0.3">
      <c r="A1505" t="s">
        <v>65</v>
      </c>
      <c r="B1505">
        <v>11053</v>
      </c>
      <c r="C1505" s="1" t="str">
        <f>VLOOKUP($B1505,'NIS NAAM GEMEENTE'!$A$2:$B$319, 2, FALSE)</f>
        <v>Wuustwezel</v>
      </c>
      <c r="D1505" s="1">
        <v>2928</v>
      </c>
      <c r="E1505" s="1">
        <v>2928</v>
      </c>
      <c r="F1505" s="1">
        <v>2928</v>
      </c>
      <c r="G1505" s="1">
        <v>2928</v>
      </c>
      <c r="H1505" s="1">
        <v>2928</v>
      </c>
      <c r="I1505" s="1">
        <v>2928</v>
      </c>
      <c r="J1505" s="1">
        <v>2928</v>
      </c>
      <c r="K1505" s="1">
        <v>2928</v>
      </c>
      <c r="L1505" s="1">
        <v>2928</v>
      </c>
      <c r="M1505" s="1">
        <v>2928</v>
      </c>
      <c r="N1505" s="1">
        <v>2928</v>
      </c>
      <c r="O1505" s="1">
        <v>2928</v>
      </c>
      <c r="P1505" s="1">
        <v>2928</v>
      </c>
      <c r="Q1505" s="1">
        <v>2928</v>
      </c>
      <c r="R1505" s="1">
        <v>2928</v>
      </c>
      <c r="S1505" s="1">
        <v>2928</v>
      </c>
      <c r="T1505" s="1">
        <v>2928</v>
      </c>
      <c r="U1505" s="1">
        <v>2928</v>
      </c>
      <c r="V1505" s="1">
        <v>2928</v>
      </c>
      <c r="W1505" s="1">
        <v>2928</v>
      </c>
      <c r="X1505" s="1">
        <v>2928</v>
      </c>
      <c r="Y1505" s="1">
        <v>2928</v>
      </c>
      <c r="Z1505" s="1">
        <v>2928</v>
      </c>
    </row>
    <row r="1506" spans="1:26" x14ac:dyDescent="0.3">
      <c r="A1506" t="s">
        <v>66</v>
      </c>
      <c r="B1506">
        <v>11053</v>
      </c>
      <c r="C1506" s="1" t="str">
        <f>VLOOKUP($B1506,'NIS NAAM GEMEENTE'!$A$2:$B$319, 2, FALSE)</f>
        <v>Wuustwezel</v>
      </c>
      <c r="D1506" s="1">
        <v>2488.7999999999997</v>
      </c>
      <c r="E1506" s="1">
        <v>2488.7999999999997</v>
      </c>
      <c r="F1506" s="1">
        <v>2488.7999999999997</v>
      </c>
      <c r="G1506" s="1">
        <v>2488.7999999999997</v>
      </c>
      <c r="H1506" s="1">
        <v>2488.7999999999997</v>
      </c>
      <c r="I1506" s="1">
        <v>2488.7999999999997</v>
      </c>
      <c r="J1506" s="1">
        <v>2488.7999999999997</v>
      </c>
      <c r="K1506" s="1">
        <v>2488.7999999999997</v>
      </c>
      <c r="L1506" s="1">
        <v>2488.7999999999997</v>
      </c>
      <c r="M1506" s="1">
        <v>2488.7999999999997</v>
      </c>
      <c r="N1506" s="1">
        <v>2488.7999999999997</v>
      </c>
      <c r="O1506" s="1">
        <v>2488.7999999999997</v>
      </c>
      <c r="P1506" s="1">
        <v>2488.7999999999997</v>
      </c>
      <c r="Q1506" s="1">
        <v>2488.7999999999997</v>
      </c>
      <c r="R1506" s="1">
        <v>2488.7999999999997</v>
      </c>
      <c r="S1506" s="1">
        <v>2488.7999999999997</v>
      </c>
      <c r="T1506" s="1">
        <v>2488.7999999999997</v>
      </c>
      <c r="U1506" s="1">
        <v>2488.7999999999997</v>
      </c>
      <c r="V1506" s="1">
        <v>2488.7999999999997</v>
      </c>
      <c r="W1506" s="1">
        <v>2488.7999999999997</v>
      </c>
      <c r="X1506" s="1">
        <v>2488.7999999999997</v>
      </c>
      <c r="Y1506" s="1">
        <v>2488.7999999999997</v>
      </c>
      <c r="Z1506" s="1">
        <v>2488.7999999999997</v>
      </c>
    </row>
    <row r="1507" spans="1:26" x14ac:dyDescent="0.3">
      <c r="A1507" t="s">
        <v>62</v>
      </c>
      <c r="B1507" s="1">
        <v>11054</v>
      </c>
      <c r="C1507" s="1" t="str">
        <f>VLOOKUP($B1507,'NIS NAAM GEMEENTE'!$A$2:$B$319, 2, FALSE)</f>
        <v>Zandhoven</v>
      </c>
      <c r="D1507" s="1">
        <v>513.21</v>
      </c>
      <c r="E1507" s="1">
        <v>552.86</v>
      </c>
      <c r="F1507" s="1">
        <v>577.97</v>
      </c>
      <c r="G1507" s="1">
        <v>569.04999999999995</v>
      </c>
      <c r="H1507" s="1">
        <v>562.13</v>
      </c>
      <c r="I1507" s="1">
        <v>530.88</v>
      </c>
      <c r="J1507" s="1">
        <v>570.70000000000005</v>
      </c>
      <c r="K1507" s="1">
        <v>531.72</v>
      </c>
      <c r="L1507" s="1">
        <v>517.48</v>
      </c>
      <c r="M1507" s="1">
        <v>522.59</v>
      </c>
      <c r="N1507" s="1">
        <v>530.32000000000005</v>
      </c>
      <c r="O1507" s="1">
        <v>542.78085774058582</v>
      </c>
      <c r="P1507" s="1">
        <v>562.84257322175733</v>
      </c>
      <c r="Q1507" s="1">
        <v>559.49895397489536</v>
      </c>
      <c r="R1507" s="1">
        <v>537.20815899581589</v>
      </c>
      <c r="S1507" s="1">
        <v>542.78085774058582</v>
      </c>
      <c r="T1507" s="1">
        <v>526.06276150627616</v>
      </c>
      <c r="U1507" s="1">
        <v>521.60460251046027</v>
      </c>
      <c r="V1507" s="1">
        <v>532.75</v>
      </c>
      <c r="W1507" s="1">
        <v>526.06276150627616</v>
      </c>
      <c r="X1507" s="1">
        <v>524.94822175732213</v>
      </c>
      <c r="Y1507" s="1">
        <v>532.75</v>
      </c>
      <c r="Z1507" s="1">
        <v>533.86453974895403</v>
      </c>
    </row>
    <row r="1508" spans="1:26" x14ac:dyDescent="0.3">
      <c r="A1508" t="s">
        <v>63</v>
      </c>
      <c r="B1508" s="1">
        <v>11054</v>
      </c>
      <c r="C1508" s="1" t="str">
        <f>VLOOKUP($B1508,'NIS NAAM GEMEENTE'!$A$2:$B$319, 2, FALSE)</f>
        <v>Zandhoven</v>
      </c>
      <c r="D1508" s="1">
        <v>731</v>
      </c>
      <c r="E1508" s="1">
        <v>709</v>
      </c>
      <c r="F1508" s="1">
        <v>728</v>
      </c>
      <c r="G1508" s="1">
        <v>748</v>
      </c>
      <c r="H1508" s="1">
        <v>758</v>
      </c>
      <c r="I1508" s="1">
        <v>767</v>
      </c>
      <c r="J1508" s="1">
        <v>777</v>
      </c>
      <c r="K1508" s="1">
        <v>810</v>
      </c>
      <c r="L1508" s="1">
        <v>861</v>
      </c>
      <c r="M1508" s="1">
        <v>858</v>
      </c>
      <c r="N1508" s="1">
        <v>854</v>
      </c>
      <c r="O1508" s="1">
        <v>843</v>
      </c>
      <c r="P1508" s="1">
        <v>827</v>
      </c>
      <c r="Q1508" s="1">
        <v>834</v>
      </c>
      <c r="R1508" s="1">
        <v>834</v>
      </c>
      <c r="S1508" s="1">
        <v>832</v>
      </c>
      <c r="T1508" s="1">
        <v>847</v>
      </c>
      <c r="U1508" s="1">
        <v>860</v>
      </c>
      <c r="V1508" s="1">
        <v>858</v>
      </c>
      <c r="W1508" s="1">
        <v>853</v>
      </c>
      <c r="X1508" s="1">
        <v>845</v>
      </c>
      <c r="Y1508" s="1">
        <v>842</v>
      </c>
      <c r="Z1508">
        <v>825</v>
      </c>
    </row>
    <row r="1509" spans="1:26" x14ac:dyDescent="0.3">
      <c r="A1509" t="s">
        <v>64</v>
      </c>
      <c r="B1509" s="1">
        <v>11054</v>
      </c>
      <c r="C1509" s="1" t="str">
        <f>VLOOKUP($B1509,'NIS NAAM GEMEENTE'!$A$2:$B$319, 2, FALSE)</f>
        <v>Zandhoven</v>
      </c>
      <c r="D1509" s="1">
        <v>1244.21</v>
      </c>
      <c r="E1509" s="1">
        <v>1261.8600000000001</v>
      </c>
      <c r="F1509" s="1">
        <v>1305.97</v>
      </c>
      <c r="G1509" s="1">
        <v>1317.05</v>
      </c>
      <c r="H1509" s="1">
        <v>1320.13</v>
      </c>
      <c r="I1509" s="1">
        <v>1297.8800000000001</v>
      </c>
      <c r="J1509" s="1">
        <v>1347.7</v>
      </c>
      <c r="K1509" s="1">
        <v>1341.72</v>
      </c>
      <c r="L1509" s="1">
        <v>1378.48</v>
      </c>
      <c r="M1509" s="1">
        <v>1380.5900000000001</v>
      </c>
      <c r="N1509" s="1">
        <v>1384.3200000000002</v>
      </c>
      <c r="O1509" s="1">
        <v>1385.7808577405858</v>
      </c>
      <c r="P1509" s="1">
        <v>1389.8425732217574</v>
      </c>
      <c r="Q1509" s="1">
        <v>1393.4989539748954</v>
      </c>
      <c r="R1509" s="1">
        <v>1371.2081589958159</v>
      </c>
      <c r="S1509" s="1">
        <v>1374.7808577405858</v>
      </c>
      <c r="T1509" s="1">
        <v>1373.0627615062763</v>
      </c>
      <c r="U1509" s="1">
        <v>1381.6046025104602</v>
      </c>
      <c r="V1509" s="1">
        <v>1390.75</v>
      </c>
      <c r="W1509" s="1">
        <v>1379.0627615062763</v>
      </c>
      <c r="X1509" s="1">
        <v>1369.9482217573222</v>
      </c>
      <c r="Y1509" s="1">
        <v>1374.75</v>
      </c>
      <c r="Z1509" s="1">
        <v>1358.864539748954</v>
      </c>
    </row>
    <row r="1510" spans="1:26" x14ac:dyDescent="0.3">
      <c r="A1510" t="s">
        <v>65</v>
      </c>
      <c r="B1510">
        <v>11054</v>
      </c>
      <c r="C1510" s="1" t="str">
        <f>VLOOKUP($B1510,'NIS NAAM GEMEENTE'!$A$2:$B$319, 2, FALSE)</f>
        <v>Zandhoven</v>
      </c>
      <c r="D1510" s="1">
        <v>1841.7</v>
      </c>
      <c r="E1510" s="1">
        <v>1841.7</v>
      </c>
      <c r="F1510" s="1">
        <v>1841.7</v>
      </c>
      <c r="G1510" s="1">
        <v>1841.7</v>
      </c>
      <c r="H1510" s="1">
        <v>1841.7</v>
      </c>
      <c r="I1510" s="1">
        <v>1841.7</v>
      </c>
      <c r="J1510" s="1">
        <v>1841.7</v>
      </c>
      <c r="K1510" s="1">
        <v>1841.7</v>
      </c>
      <c r="L1510" s="1">
        <v>1841.7</v>
      </c>
      <c r="M1510" s="1">
        <v>1841.7</v>
      </c>
      <c r="N1510" s="1">
        <v>1841.7</v>
      </c>
      <c r="O1510" s="1">
        <v>1841.7</v>
      </c>
      <c r="P1510" s="1">
        <v>1841.7</v>
      </c>
      <c r="Q1510" s="1">
        <v>1841.7</v>
      </c>
      <c r="R1510" s="1">
        <v>1841.7</v>
      </c>
      <c r="S1510" s="1">
        <v>1841.7</v>
      </c>
      <c r="T1510" s="1">
        <v>1841.7</v>
      </c>
      <c r="U1510" s="1">
        <v>1841.7</v>
      </c>
      <c r="V1510" s="1">
        <v>1841.7</v>
      </c>
      <c r="W1510" s="1">
        <v>1841.7</v>
      </c>
      <c r="X1510" s="1">
        <v>1841.7</v>
      </c>
      <c r="Y1510" s="1">
        <v>1841.7</v>
      </c>
      <c r="Z1510" s="1">
        <v>1841.7</v>
      </c>
    </row>
    <row r="1511" spans="1:26" x14ac:dyDescent="0.3">
      <c r="A1511" t="s">
        <v>66</v>
      </c>
      <c r="B1511">
        <v>11054</v>
      </c>
      <c r="C1511" s="1" t="str">
        <f>VLOOKUP($B1511,'NIS NAAM GEMEENTE'!$A$2:$B$319, 2, FALSE)</f>
        <v>Zandhoven</v>
      </c>
      <c r="D1511" s="1">
        <v>1565.4450000000002</v>
      </c>
      <c r="E1511" s="1">
        <v>1565.4450000000002</v>
      </c>
      <c r="F1511" s="1">
        <v>1565.4450000000002</v>
      </c>
      <c r="G1511" s="1">
        <v>1565.4450000000002</v>
      </c>
      <c r="H1511" s="1">
        <v>1565.4450000000002</v>
      </c>
      <c r="I1511" s="1">
        <v>1565.4450000000002</v>
      </c>
      <c r="J1511" s="1">
        <v>1565.4450000000002</v>
      </c>
      <c r="K1511" s="1">
        <v>1565.4450000000002</v>
      </c>
      <c r="L1511" s="1">
        <v>1565.4450000000002</v>
      </c>
      <c r="M1511" s="1">
        <v>1565.4450000000002</v>
      </c>
      <c r="N1511" s="1">
        <v>1565.4450000000002</v>
      </c>
      <c r="O1511" s="1">
        <v>1565.4450000000002</v>
      </c>
      <c r="P1511" s="1">
        <v>1565.4450000000002</v>
      </c>
      <c r="Q1511" s="1">
        <v>1565.4450000000002</v>
      </c>
      <c r="R1511" s="1">
        <v>1565.4450000000002</v>
      </c>
      <c r="S1511" s="1">
        <v>1565.4450000000002</v>
      </c>
      <c r="T1511" s="1">
        <v>1565.4450000000002</v>
      </c>
      <c r="U1511" s="1">
        <v>1565.4450000000002</v>
      </c>
      <c r="V1511" s="1">
        <v>1565.4450000000002</v>
      </c>
      <c r="W1511" s="1">
        <v>1565.4450000000002</v>
      </c>
      <c r="X1511" s="1">
        <v>1565.4450000000002</v>
      </c>
      <c r="Y1511" s="1">
        <v>1565.4450000000002</v>
      </c>
      <c r="Z1511" s="1">
        <v>1565.4450000000002</v>
      </c>
    </row>
    <row r="1512" spans="1:26" x14ac:dyDescent="0.3">
      <c r="A1512" t="s">
        <v>62</v>
      </c>
      <c r="B1512" s="1">
        <v>23094</v>
      </c>
      <c r="C1512" s="1" t="str">
        <f>VLOOKUP($B1512,'NIS NAAM GEMEENTE'!$A$2:$B$319, 2, FALSE)</f>
        <v>Zaventem</v>
      </c>
      <c r="D1512" s="1">
        <v>1082.53</v>
      </c>
      <c r="E1512" s="1">
        <v>1064.6600000000001</v>
      </c>
      <c r="F1512" s="1">
        <v>1117.69</v>
      </c>
      <c r="G1512" s="1">
        <v>1181.4000000000001</v>
      </c>
      <c r="H1512" s="1">
        <v>1152.58</v>
      </c>
      <c r="I1512" s="1">
        <v>1156.26</v>
      </c>
      <c r="J1512" s="1">
        <v>1165.18</v>
      </c>
      <c r="K1512" s="1">
        <v>1189.67</v>
      </c>
      <c r="L1512" s="1">
        <v>1233.67</v>
      </c>
      <c r="M1512" s="1">
        <v>1251.83</v>
      </c>
      <c r="N1512" s="1">
        <v>1201.96</v>
      </c>
      <c r="O1512" s="1">
        <v>1156.542993062438</v>
      </c>
      <c r="P1512" s="1">
        <v>1116.6622001982159</v>
      </c>
      <c r="Q1512" s="1">
        <v>1081.2126065411298</v>
      </c>
      <c r="R1512" s="1">
        <v>1071.2424083250744</v>
      </c>
      <c r="S1512" s="1">
        <v>1083.4282061446977</v>
      </c>
      <c r="T1512" s="1">
        <v>1095.614003964321</v>
      </c>
      <c r="U1512" s="1">
        <v>1097.8296035678891</v>
      </c>
      <c r="V1512" s="1">
        <v>1117.77</v>
      </c>
      <c r="W1512" s="1">
        <v>1126.6323984142716</v>
      </c>
      <c r="X1512" s="1">
        <v>1126.6323984142716</v>
      </c>
      <c r="Y1512" s="1">
        <v>1136.6025966303271</v>
      </c>
      <c r="Z1512" s="1">
        <v>1146.5727948463825</v>
      </c>
    </row>
    <row r="1513" spans="1:26" x14ac:dyDescent="0.3">
      <c r="A1513" t="s">
        <v>63</v>
      </c>
      <c r="B1513" s="1">
        <v>23094</v>
      </c>
      <c r="C1513" s="1" t="str">
        <f>VLOOKUP($B1513,'NIS NAAM GEMEENTE'!$A$2:$B$319, 2, FALSE)</f>
        <v>Zaventem</v>
      </c>
      <c r="D1513" s="1">
        <v>1296</v>
      </c>
      <c r="E1513" s="1">
        <v>1326</v>
      </c>
      <c r="F1513" s="1">
        <v>1374</v>
      </c>
      <c r="G1513" s="1">
        <v>1400</v>
      </c>
      <c r="H1513" s="1">
        <v>1482</v>
      </c>
      <c r="I1513" s="1">
        <v>1531</v>
      </c>
      <c r="J1513" s="1">
        <v>1577</v>
      </c>
      <c r="K1513" s="1">
        <v>1585</v>
      </c>
      <c r="L1513" s="1">
        <v>1595</v>
      </c>
      <c r="M1513" s="1">
        <v>1643</v>
      </c>
      <c r="N1513" s="1">
        <v>1671</v>
      </c>
      <c r="O1513" s="1">
        <v>1708</v>
      </c>
      <c r="P1513" s="1">
        <v>1715</v>
      </c>
      <c r="Q1513" s="1">
        <v>1710</v>
      </c>
      <c r="R1513" s="1">
        <v>1708</v>
      </c>
      <c r="S1513" s="1">
        <v>1678</v>
      </c>
      <c r="T1513" s="1">
        <v>1632</v>
      </c>
      <c r="U1513" s="1">
        <v>1601</v>
      </c>
      <c r="V1513" s="1">
        <v>1576</v>
      </c>
      <c r="W1513" s="1">
        <v>1559</v>
      </c>
      <c r="X1513" s="1">
        <v>1559</v>
      </c>
      <c r="Y1513" s="1">
        <v>1572</v>
      </c>
      <c r="Z1513">
        <v>1590</v>
      </c>
    </row>
    <row r="1514" spans="1:26" x14ac:dyDescent="0.3">
      <c r="A1514" t="s">
        <v>64</v>
      </c>
      <c r="B1514" s="1">
        <v>23094</v>
      </c>
      <c r="C1514" s="1" t="str">
        <f>VLOOKUP($B1514,'NIS NAAM GEMEENTE'!$A$2:$B$319, 2, FALSE)</f>
        <v>Zaventem</v>
      </c>
      <c r="D1514" s="1">
        <v>2378.5299999999997</v>
      </c>
      <c r="E1514" s="1">
        <v>2390.66</v>
      </c>
      <c r="F1514" s="1">
        <v>2491.69</v>
      </c>
      <c r="G1514" s="1">
        <v>2581.4</v>
      </c>
      <c r="H1514" s="1">
        <v>2634.58</v>
      </c>
      <c r="I1514" s="1">
        <v>2687.26</v>
      </c>
      <c r="J1514" s="1">
        <v>2742.1800000000003</v>
      </c>
      <c r="K1514" s="1">
        <v>2774.67</v>
      </c>
      <c r="L1514" s="1">
        <v>2828.67</v>
      </c>
      <c r="M1514" s="1">
        <v>2894.83</v>
      </c>
      <c r="N1514" s="1">
        <v>2872.96</v>
      </c>
      <c r="O1514" s="1">
        <v>2864.5429930624377</v>
      </c>
      <c r="P1514" s="1">
        <v>2831.6622001982159</v>
      </c>
      <c r="Q1514" s="1">
        <v>2791.2126065411298</v>
      </c>
      <c r="R1514" s="1">
        <v>2779.2424083250744</v>
      </c>
      <c r="S1514" s="1">
        <v>2761.4282061446975</v>
      </c>
      <c r="T1514" s="1">
        <v>2727.614003964321</v>
      </c>
      <c r="U1514" s="1">
        <v>2698.8296035678891</v>
      </c>
      <c r="V1514" s="1">
        <v>2693.77</v>
      </c>
      <c r="W1514" s="1">
        <v>2685.6323984142718</v>
      </c>
      <c r="X1514" s="1">
        <v>2685.6323984142718</v>
      </c>
      <c r="Y1514" s="1">
        <v>2708.6025966303268</v>
      </c>
      <c r="Z1514" s="1">
        <v>2736.5727948463827</v>
      </c>
    </row>
    <row r="1515" spans="1:26" x14ac:dyDescent="0.3">
      <c r="A1515" t="s">
        <v>65</v>
      </c>
      <c r="B1515">
        <v>23094</v>
      </c>
      <c r="C1515" s="1" t="str">
        <f>VLOOKUP($B1515,'NIS NAAM GEMEENTE'!$A$2:$B$319, 2, FALSE)</f>
        <v>Zaventem</v>
      </c>
      <c r="D1515" s="1">
        <v>3144</v>
      </c>
      <c r="E1515" s="1">
        <v>3144</v>
      </c>
      <c r="F1515" s="1">
        <v>3144</v>
      </c>
      <c r="G1515" s="1">
        <v>3144</v>
      </c>
      <c r="H1515" s="1">
        <v>3144</v>
      </c>
      <c r="I1515" s="1">
        <v>3144</v>
      </c>
      <c r="J1515" s="1">
        <v>3144</v>
      </c>
      <c r="K1515" s="1">
        <v>3144</v>
      </c>
      <c r="L1515" s="1">
        <v>3144</v>
      </c>
      <c r="M1515" s="1">
        <v>3144</v>
      </c>
      <c r="N1515" s="1">
        <v>3144</v>
      </c>
      <c r="O1515" s="1">
        <v>3144</v>
      </c>
      <c r="P1515" s="1">
        <v>3144</v>
      </c>
      <c r="Q1515" s="1">
        <v>3144</v>
      </c>
      <c r="R1515" s="1">
        <v>3144</v>
      </c>
      <c r="S1515" s="1">
        <v>3144</v>
      </c>
      <c r="T1515" s="1">
        <v>3144</v>
      </c>
      <c r="U1515" s="1">
        <v>3144</v>
      </c>
      <c r="V1515" s="1">
        <v>3144</v>
      </c>
      <c r="W1515" s="1">
        <v>3144</v>
      </c>
      <c r="X1515" s="1">
        <v>3144</v>
      </c>
      <c r="Y1515" s="1">
        <v>3144</v>
      </c>
      <c r="Z1515" s="1">
        <v>3144</v>
      </c>
    </row>
    <row r="1516" spans="1:26" x14ac:dyDescent="0.3">
      <c r="A1516" t="s">
        <v>66</v>
      </c>
      <c r="B1516">
        <v>23094</v>
      </c>
      <c r="C1516" s="1" t="str">
        <f>VLOOKUP($B1516,'NIS NAAM GEMEENTE'!$A$2:$B$319, 2, FALSE)</f>
        <v>Zaventem</v>
      </c>
      <c r="D1516" s="1">
        <v>2672.4</v>
      </c>
      <c r="E1516" s="1">
        <v>2672.4</v>
      </c>
      <c r="F1516" s="1">
        <v>2672.4</v>
      </c>
      <c r="G1516" s="1">
        <v>2672.4</v>
      </c>
      <c r="H1516" s="1">
        <v>2672.4</v>
      </c>
      <c r="I1516" s="1">
        <v>2672.4</v>
      </c>
      <c r="J1516" s="1">
        <v>2672.4</v>
      </c>
      <c r="K1516" s="1">
        <v>2672.4</v>
      </c>
      <c r="L1516" s="1">
        <v>2672.4</v>
      </c>
      <c r="M1516" s="1">
        <v>2672.4</v>
      </c>
      <c r="N1516" s="1">
        <v>2672.4</v>
      </c>
      <c r="O1516" s="1">
        <v>2672.4</v>
      </c>
      <c r="P1516" s="1">
        <v>2672.4</v>
      </c>
      <c r="Q1516" s="1">
        <v>2672.4</v>
      </c>
      <c r="R1516" s="1">
        <v>2672.4</v>
      </c>
      <c r="S1516" s="1">
        <v>2672.4</v>
      </c>
      <c r="T1516" s="1">
        <v>2672.4</v>
      </c>
      <c r="U1516" s="1">
        <v>2672.4</v>
      </c>
      <c r="V1516" s="1">
        <v>2672.4</v>
      </c>
      <c r="W1516" s="1">
        <v>2672.4</v>
      </c>
      <c r="X1516" s="1">
        <v>2672.4</v>
      </c>
      <c r="Y1516" s="1">
        <v>2672.4</v>
      </c>
      <c r="Z1516" s="1">
        <v>2672.4</v>
      </c>
    </row>
    <row r="1517" spans="1:26" x14ac:dyDescent="0.3">
      <c r="A1517" t="s">
        <v>62</v>
      </c>
      <c r="B1517" s="1">
        <v>31040</v>
      </c>
      <c r="C1517" s="1" t="str">
        <f>VLOOKUP($B1517,'NIS NAAM GEMEENTE'!$A$2:$B$319, 2, FALSE)</f>
        <v>Zedelgem</v>
      </c>
      <c r="D1517" s="1">
        <v>878.17</v>
      </c>
      <c r="E1517" s="1">
        <v>906.39</v>
      </c>
      <c r="F1517" s="1">
        <v>892.28</v>
      </c>
      <c r="G1517" s="1">
        <v>909.17</v>
      </c>
      <c r="H1517" s="1">
        <v>933.01</v>
      </c>
      <c r="I1517" s="1">
        <v>889.6</v>
      </c>
      <c r="J1517" s="1">
        <v>880.25</v>
      </c>
      <c r="K1517" s="1">
        <v>831.22</v>
      </c>
      <c r="L1517" s="1">
        <v>835.14</v>
      </c>
      <c r="M1517" s="1">
        <v>836.09</v>
      </c>
      <c r="N1517" s="1">
        <v>798.92</v>
      </c>
      <c r="O1517" s="1">
        <v>791.34821325648409</v>
      </c>
      <c r="P1517" s="1">
        <v>799.23914985590773</v>
      </c>
      <c r="Q1517" s="1">
        <v>791.34821325648409</v>
      </c>
      <c r="R1517" s="1">
        <v>815.02102305475501</v>
      </c>
      <c r="S1517" s="1">
        <v>801.49370317002877</v>
      </c>
      <c r="T1517" s="1">
        <v>784.58455331412097</v>
      </c>
      <c r="U1517" s="1">
        <v>775.56634005763692</v>
      </c>
      <c r="V1517" s="1">
        <v>782.32999999999993</v>
      </c>
      <c r="W1517" s="1">
        <v>782.32999999999993</v>
      </c>
      <c r="X1517" s="1">
        <v>785.71182997118149</v>
      </c>
      <c r="Y1517" s="1">
        <v>794.73004322766565</v>
      </c>
      <c r="Z1517" s="1">
        <v>799.23914985590773</v>
      </c>
    </row>
    <row r="1518" spans="1:26" x14ac:dyDescent="0.3">
      <c r="A1518" t="s">
        <v>63</v>
      </c>
      <c r="B1518" s="1">
        <v>31040</v>
      </c>
      <c r="C1518" s="1" t="str">
        <f>VLOOKUP($B1518,'NIS NAAM GEMEENTE'!$A$2:$B$319, 2, FALSE)</f>
        <v>Zedelgem</v>
      </c>
      <c r="D1518" s="1">
        <v>1179</v>
      </c>
      <c r="E1518" s="1">
        <v>1144</v>
      </c>
      <c r="F1518" s="1">
        <v>1143</v>
      </c>
      <c r="G1518" s="1">
        <v>1139</v>
      </c>
      <c r="H1518" s="1">
        <v>1169</v>
      </c>
      <c r="I1518" s="1">
        <v>1197</v>
      </c>
      <c r="J1518" s="1">
        <v>1272</v>
      </c>
      <c r="K1518" s="1">
        <v>1291</v>
      </c>
      <c r="L1518" s="1">
        <v>1300</v>
      </c>
      <c r="M1518" s="1">
        <v>1292</v>
      </c>
      <c r="N1518" s="1">
        <v>1288</v>
      </c>
      <c r="O1518" s="1">
        <v>1302</v>
      </c>
      <c r="P1518" s="1">
        <v>1275</v>
      </c>
      <c r="Q1518" s="1">
        <v>1274</v>
      </c>
      <c r="R1518" s="1">
        <v>1240</v>
      </c>
      <c r="S1518" s="1">
        <v>1223</v>
      </c>
      <c r="T1518" s="1">
        <v>1234</v>
      </c>
      <c r="U1518" s="1">
        <v>1222</v>
      </c>
      <c r="V1518" s="1">
        <v>1215</v>
      </c>
      <c r="W1518" s="1">
        <v>1197</v>
      </c>
      <c r="X1518" s="1">
        <v>1215</v>
      </c>
      <c r="Y1518" s="1">
        <v>1204</v>
      </c>
      <c r="Z1518">
        <v>1195</v>
      </c>
    </row>
    <row r="1519" spans="1:26" x14ac:dyDescent="0.3">
      <c r="A1519" t="s">
        <v>64</v>
      </c>
      <c r="B1519" s="1">
        <v>31040</v>
      </c>
      <c r="C1519" s="1" t="str">
        <f>VLOOKUP($B1519,'NIS NAAM GEMEENTE'!$A$2:$B$319, 2, FALSE)</f>
        <v>Zedelgem</v>
      </c>
      <c r="D1519" s="1">
        <v>2057.17</v>
      </c>
      <c r="E1519" s="1">
        <v>2050.39</v>
      </c>
      <c r="F1519" s="1">
        <v>2035.28</v>
      </c>
      <c r="G1519" s="1">
        <v>2048.17</v>
      </c>
      <c r="H1519" s="1">
        <v>2102.0100000000002</v>
      </c>
      <c r="I1519" s="1">
        <v>2086.6</v>
      </c>
      <c r="J1519" s="1">
        <v>2152.25</v>
      </c>
      <c r="K1519" s="1">
        <v>2122.2200000000003</v>
      </c>
      <c r="L1519" s="1">
        <v>2135.14</v>
      </c>
      <c r="M1519" s="1">
        <v>2128.09</v>
      </c>
      <c r="N1519" s="1">
        <v>2086.92</v>
      </c>
      <c r="O1519" s="1">
        <v>2093.3482132564841</v>
      </c>
      <c r="P1519" s="1">
        <v>2074.2391498559077</v>
      </c>
      <c r="Q1519" s="1">
        <v>2065.3482132564841</v>
      </c>
      <c r="R1519" s="1">
        <v>2055.021023054755</v>
      </c>
      <c r="S1519" s="1">
        <v>2024.4937031700288</v>
      </c>
      <c r="T1519" s="1">
        <v>2018.584553314121</v>
      </c>
      <c r="U1519" s="1">
        <v>1997.5663400576368</v>
      </c>
      <c r="V1519" s="1">
        <v>1997.33</v>
      </c>
      <c r="W1519" s="1">
        <v>1979.33</v>
      </c>
      <c r="X1519" s="1">
        <v>2000.7118299711815</v>
      </c>
      <c r="Y1519" s="1">
        <v>1998.7300432276656</v>
      </c>
      <c r="Z1519" s="1">
        <v>1994.2391498559077</v>
      </c>
    </row>
    <row r="1520" spans="1:26" x14ac:dyDescent="0.3">
      <c r="A1520" t="s">
        <v>65</v>
      </c>
      <c r="B1520">
        <v>31040</v>
      </c>
      <c r="C1520" s="1" t="str">
        <f>VLOOKUP($B1520,'NIS NAAM GEMEENTE'!$A$2:$B$319, 2, FALSE)</f>
        <v>Zedelgem</v>
      </c>
      <c r="D1520" s="1">
        <v>2620</v>
      </c>
      <c r="E1520" s="1">
        <v>2620</v>
      </c>
      <c r="F1520" s="1">
        <v>2620</v>
      </c>
      <c r="G1520" s="1">
        <v>2620</v>
      </c>
      <c r="H1520" s="1">
        <v>2620</v>
      </c>
      <c r="I1520" s="1">
        <v>2620</v>
      </c>
      <c r="J1520" s="1">
        <v>2620</v>
      </c>
      <c r="K1520" s="1">
        <v>2620</v>
      </c>
      <c r="L1520" s="1">
        <v>2620</v>
      </c>
      <c r="M1520" s="1">
        <v>2620</v>
      </c>
      <c r="N1520" s="1">
        <v>2620</v>
      </c>
      <c r="O1520" s="1">
        <v>2620</v>
      </c>
      <c r="P1520" s="1">
        <v>2620</v>
      </c>
      <c r="Q1520" s="1">
        <v>2620</v>
      </c>
      <c r="R1520" s="1">
        <v>2620</v>
      </c>
      <c r="S1520" s="1">
        <v>2620</v>
      </c>
      <c r="T1520" s="1">
        <v>2620</v>
      </c>
      <c r="U1520" s="1">
        <v>2620</v>
      </c>
      <c r="V1520" s="1">
        <v>2620</v>
      </c>
      <c r="W1520" s="1">
        <v>2620</v>
      </c>
      <c r="X1520" s="1">
        <v>2620</v>
      </c>
      <c r="Y1520" s="1">
        <v>2620</v>
      </c>
      <c r="Z1520" s="1">
        <v>2620</v>
      </c>
    </row>
    <row r="1521" spans="1:26" x14ac:dyDescent="0.3">
      <c r="A1521" t="s">
        <v>66</v>
      </c>
      <c r="B1521">
        <v>31040</v>
      </c>
      <c r="C1521" s="1" t="str">
        <f>VLOOKUP($B1521,'NIS NAAM GEMEENTE'!$A$2:$B$319, 2, FALSE)</f>
        <v>Zedelgem</v>
      </c>
      <c r="D1521" s="1">
        <v>2227</v>
      </c>
      <c r="E1521" s="1">
        <v>2227</v>
      </c>
      <c r="F1521" s="1">
        <v>2227</v>
      </c>
      <c r="G1521" s="1">
        <v>2227</v>
      </c>
      <c r="H1521" s="1">
        <v>2227</v>
      </c>
      <c r="I1521" s="1">
        <v>2227</v>
      </c>
      <c r="J1521" s="1">
        <v>2227</v>
      </c>
      <c r="K1521" s="1">
        <v>2227</v>
      </c>
      <c r="L1521" s="1">
        <v>2227</v>
      </c>
      <c r="M1521" s="1">
        <v>2227</v>
      </c>
      <c r="N1521" s="1">
        <v>2227</v>
      </c>
      <c r="O1521" s="1">
        <v>2227</v>
      </c>
      <c r="P1521" s="1">
        <v>2227</v>
      </c>
      <c r="Q1521" s="1">
        <v>2227</v>
      </c>
      <c r="R1521" s="1">
        <v>2227</v>
      </c>
      <c r="S1521" s="1">
        <v>2227</v>
      </c>
      <c r="T1521" s="1">
        <v>2227</v>
      </c>
      <c r="U1521" s="1">
        <v>2227</v>
      </c>
      <c r="V1521" s="1">
        <v>2227</v>
      </c>
      <c r="W1521" s="1">
        <v>2227</v>
      </c>
      <c r="X1521" s="1">
        <v>2227</v>
      </c>
      <c r="Y1521" s="1">
        <v>2227</v>
      </c>
      <c r="Z1521" s="1">
        <v>2227</v>
      </c>
    </row>
    <row r="1522" spans="1:26" x14ac:dyDescent="0.3">
      <c r="A1522" t="s">
        <v>62</v>
      </c>
      <c r="B1522" s="1">
        <v>42028</v>
      </c>
      <c r="C1522" s="1" t="str">
        <f>VLOOKUP($B1522,'NIS NAAM GEMEENTE'!$A$2:$B$319, 2, FALSE)</f>
        <v>Zele</v>
      </c>
      <c r="D1522" s="1">
        <v>984.28</v>
      </c>
      <c r="E1522" s="1">
        <v>1056.83</v>
      </c>
      <c r="F1522" s="1">
        <v>1053.8800000000001</v>
      </c>
      <c r="G1522" s="1">
        <v>1033.77</v>
      </c>
      <c r="H1522" s="1">
        <v>1036.8499999999999</v>
      </c>
      <c r="I1522" s="1">
        <v>983.81999999999994</v>
      </c>
      <c r="J1522" s="1">
        <v>988.39</v>
      </c>
      <c r="K1522" s="1">
        <v>966.36</v>
      </c>
      <c r="L1522" s="1">
        <v>966.28</v>
      </c>
      <c r="M1522" s="1">
        <v>969.98</v>
      </c>
      <c r="N1522" s="1">
        <v>934.52</v>
      </c>
      <c r="O1522" s="1">
        <v>927.48023622047242</v>
      </c>
      <c r="P1522" s="1">
        <v>904.12641732283464</v>
      </c>
      <c r="Q1522" s="1">
        <v>880.77259842519686</v>
      </c>
      <c r="R1522" s="1">
        <v>866.31547244094486</v>
      </c>
      <c r="S1522" s="1">
        <v>846.29791338582675</v>
      </c>
      <c r="T1522" s="1">
        <v>848.52208661417319</v>
      </c>
      <c r="U1522" s="1">
        <v>849.63417322834641</v>
      </c>
      <c r="V1522" s="1">
        <v>847.41</v>
      </c>
      <c r="W1522" s="1">
        <v>847.41</v>
      </c>
      <c r="X1522" s="1">
        <v>846.29791338582675</v>
      </c>
      <c r="Y1522" s="1">
        <v>858.5308661417323</v>
      </c>
      <c r="Z1522" s="1">
        <v>869.65173228346453</v>
      </c>
    </row>
    <row r="1523" spans="1:26" x14ac:dyDescent="0.3">
      <c r="A1523" t="s">
        <v>63</v>
      </c>
      <c r="B1523" s="1">
        <v>42028</v>
      </c>
      <c r="C1523" s="1" t="str">
        <f>VLOOKUP($B1523,'NIS NAAM GEMEENTE'!$A$2:$B$319, 2, FALSE)</f>
        <v>Zele</v>
      </c>
      <c r="D1523" s="1">
        <v>1402</v>
      </c>
      <c r="E1523" s="1">
        <v>1433</v>
      </c>
      <c r="F1523" s="1">
        <v>1409</v>
      </c>
      <c r="G1523" s="1">
        <v>1454</v>
      </c>
      <c r="H1523" s="1">
        <v>1419</v>
      </c>
      <c r="I1523" s="1">
        <v>1442</v>
      </c>
      <c r="J1523" s="1">
        <v>1454</v>
      </c>
      <c r="K1523" s="1">
        <v>1490</v>
      </c>
      <c r="L1523" s="1">
        <v>1470</v>
      </c>
      <c r="M1523" s="1">
        <v>1485</v>
      </c>
      <c r="N1523" s="1">
        <v>1515</v>
      </c>
      <c r="O1523" s="1">
        <v>1487</v>
      </c>
      <c r="P1523" s="1">
        <v>1483</v>
      </c>
      <c r="Q1523" s="1">
        <v>1456</v>
      </c>
      <c r="R1523" s="1">
        <v>1428</v>
      </c>
      <c r="S1523" s="1">
        <v>1417</v>
      </c>
      <c r="T1523" s="1">
        <v>1371</v>
      </c>
      <c r="U1523" s="1">
        <v>1343</v>
      </c>
      <c r="V1523" s="1">
        <v>1320</v>
      </c>
      <c r="W1523" s="1">
        <v>1302</v>
      </c>
      <c r="X1523" s="1">
        <v>1294</v>
      </c>
      <c r="Y1523" s="1">
        <v>1273</v>
      </c>
      <c r="Z1523">
        <v>1275</v>
      </c>
    </row>
    <row r="1524" spans="1:26" x14ac:dyDescent="0.3">
      <c r="A1524" t="s">
        <v>64</v>
      </c>
      <c r="B1524" s="1">
        <v>42028</v>
      </c>
      <c r="C1524" s="1" t="str">
        <f>VLOOKUP($B1524,'NIS NAAM GEMEENTE'!$A$2:$B$319, 2, FALSE)</f>
        <v>Zele</v>
      </c>
      <c r="D1524" s="1">
        <v>2386.2799999999997</v>
      </c>
      <c r="E1524" s="1">
        <v>2489.83</v>
      </c>
      <c r="F1524" s="1">
        <v>2462.88</v>
      </c>
      <c r="G1524" s="1">
        <v>2487.77</v>
      </c>
      <c r="H1524" s="1">
        <v>2455.85</v>
      </c>
      <c r="I1524" s="1">
        <v>2425.8199999999997</v>
      </c>
      <c r="J1524" s="1">
        <v>2442.39</v>
      </c>
      <c r="K1524" s="1">
        <v>2456.36</v>
      </c>
      <c r="L1524" s="1">
        <v>2436.2799999999997</v>
      </c>
      <c r="M1524" s="1">
        <v>2454.98</v>
      </c>
      <c r="N1524" s="1">
        <v>2449.52</v>
      </c>
      <c r="O1524" s="1">
        <v>2414.4802362204723</v>
      </c>
      <c r="P1524" s="1">
        <v>2387.1264173228346</v>
      </c>
      <c r="Q1524" s="1">
        <v>2336.772598425197</v>
      </c>
      <c r="R1524" s="1">
        <v>2294.3154724409451</v>
      </c>
      <c r="S1524" s="1">
        <v>2263.2979133858266</v>
      </c>
      <c r="T1524" s="1">
        <v>2219.5220866141731</v>
      </c>
      <c r="U1524" s="1">
        <v>2192.6341732283463</v>
      </c>
      <c r="V1524" s="1">
        <v>2167.41</v>
      </c>
      <c r="W1524" s="1">
        <v>2149.41</v>
      </c>
      <c r="X1524" s="1">
        <v>2140.2979133858266</v>
      </c>
      <c r="Y1524" s="1">
        <v>2131.5308661417321</v>
      </c>
      <c r="Z1524" s="1">
        <v>2144.6517322834643</v>
      </c>
    </row>
    <row r="1525" spans="1:26" x14ac:dyDescent="0.3">
      <c r="A1525" t="s">
        <v>65</v>
      </c>
      <c r="B1525">
        <v>42028</v>
      </c>
      <c r="C1525" s="1" t="str">
        <f>VLOOKUP($B1525,'NIS NAAM GEMEENTE'!$A$2:$B$319, 2, FALSE)</f>
        <v>Zele</v>
      </c>
      <c r="D1525" s="1">
        <v>2836</v>
      </c>
      <c r="E1525" s="1">
        <v>2836</v>
      </c>
      <c r="F1525" s="1">
        <v>2836</v>
      </c>
      <c r="G1525" s="1">
        <v>2836</v>
      </c>
      <c r="H1525" s="1">
        <v>2836</v>
      </c>
      <c r="I1525" s="1">
        <v>2836</v>
      </c>
      <c r="J1525" s="1">
        <v>2836</v>
      </c>
      <c r="K1525" s="1">
        <v>2836</v>
      </c>
      <c r="L1525" s="1">
        <v>2836</v>
      </c>
      <c r="M1525" s="1">
        <v>2836</v>
      </c>
      <c r="N1525" s="1">
        <v>2836</v>
      </c>
      <c r="O1525" s="1">
        <v>2836</v>
      </c>
      <c r="P1525" s="1">
        <v>2836</v>
      </c>
      <c r="Q1525" s="1">
        <v>2836</v>
      </c>
      <c r="R1525" s="1">
        <v>2836</v>
      </c>
      <c r="S1525" s="1">
        <v>2836</v>
      </c>
      <c r="T1525" s="1">
        <v>2836</v>
      </c>
      <c r="U1525" s="1">
        <v>2836</v>
      </c>
      <c r="V1525" s="1">
        <v>2836</v>
      </c>
      <c r="W1525" s="1">
        <v>2836</v>
      </c>
      <c r="X1525" s="1">
        <v>2836</v>
      </c>
      <c r="Y1525" s="1">
        <v>2836</v>
      </c>
      <c r="Z1525" s="1">
        <v>2836</v>
      </c>
    </row>
    <row r="1526" spans="1:26" x14ac:dyDescent="0.3">
      <c r="A1526" t="s">
        <v>66</v>
      </c>
      <c r="B1526">
        <v>42028</v>
      </c>
      <c r="C1526" s="1" t="str">
        <f>VLOOKUP($B1526,'NIS NAAM GEMEENTE'!$A$2:$B$319, 2, FALSE)</f>
        <v>Zele</v>
      </c>
      <c r="D1526" s="1">
        <v>2410.6</v>
      </c>
      <c r="E1526" s="1">
        <v>2410.6</v>
      </c>
      <c r="F1526" s="1">
        <v>2410.6</v>
      </c>
      <c r="G1526" s="1">
        <v>2410.6</v>
      </c>
      <c r="H1526" s="1">
        <v>2410.6</v>
      </c>
      <c r="I1526" s="1">
        <v>2410.6</v>
      </c>
      <c r="J1526" s="1">
        <v>2410.6</v>
      </c>
      <c r="K1526" s="1">
        <v>2410.6</v>
      </c>
      <c r="L1526" s="1">
        <v>2410.6</v>
      </c>
      <c r="M1526" s="1">
        <v>2410.6</v>
      </c>
      <c r="N1526" s="1">
        <v>2410.6</v>
      </c>
      <c r="O1526" s="1">
        <v>2410.6</v>
      </c>
      <c r="P1526" s="1">
        <v>2410.6</v>
      </c>
      <c r="Q1526" s="1">
        <v>2410.6</v>
      </c>
      <c r="R1526" s="1">
        <v>2410.6</v>
      </c>
      <c r="S1526" s="1">
        <v>2410.6</v>
      </c>
      <c r="T1526" s="1">
        <v>2410.6</v>
      </c>
      <c r="U1526" s="1">
        <v>2410.6</v>
      </c>
      <c r="V1526" s="1">
        <v>2410.6</v>
      </c>
      <c r="W1526" s="1">
        <v>2410.6</v>
      </c>
      <c r="X1526" s="1">
        <v>2410.6</v>
      </c>
      <c r="Y1526" s="1">
        <v>2410.6</v>
      </c>
      <c r="Z1526" s="1">
        <v>2410.6</v>
      </c>
    </row>
    <row r="1527" spans="1:26" x14ac:dyDescent="0.3">
      <c r="A1527" t="s">
        <v>62</v>
      </c>
      <c r="B1527" s="1">
        <v>43018</v>
      </c>
      <c r="C1527" s="1" t="str">
        <f>VLOOKUP($B1527,'NIS NAAM GEMEENTE'!$A$2:$B$319, 2, FALSE)</f>
        <v>Zelzate</v>
      </c>
      <c r="D1527" s="1">
        <v>571.35</v>
      </c>
      <c r="E1527" s="1">
        <v>555.66999999999996</v>
      </c>
      <c r="F1527" s="1">
        <v>553.48</v>
      </c>
      <c r="G1527" s="1">
        <v>584.59</v>
      </c>
      <c r="H1527" s="1">
        <v>556.48</v>
      </c>
      <c r="I1527" s="1">
        <v>553.75</v>
      </c>
      <c r="J1527" s="1">
        <v>533.29</v>
      </c>
      <c r="K1527" s="1">
        <v>550.02</v>
      </c>
      <c r="L1527" s="1">
        <v>552.13</v>
      </c>
      <c r="M1527" s="1">
        <v>569.51</v>
      </c>
      <c r="N1527" s="1">
        <v>563.29</v>
      </c>
      <c r="O1527" s="1">
        <v>584.85677734374997</v>
      </c>
      <c r="P1527" s="1">
        <v>581.52742187499996</v>
      </c>
      <c r="Q1527" s="1">
        <v>565.99042968749995</v>
      </c>
      <c r="R1527" s="1">
        <v>573.75892578125001</v>
      </c>
      <c r="S1527" s="1">
        <v>563.77085937499999</v>
      </c>
      <c r="T1527" s="1">
        <v>565.99042968749995</v>
      </c>
      <c r="U1527" s="1">
        <v>570.4295703125</v>
      </c>
      <c r="V1527" s="1">
        <v>568.21</v>
      </c>
      <c r="W1527" s="1">
        <v>559.33171875000005</v>
      </c>
      <c r="X1527" s="1">
        <v>572.64914062499997</v>
      </c>
      <c r="Y1527" s="1">
        <v>578.19806640624995</v>
      </c>
      <c r="Z1527" s="1">
        <v>592.62527343750003</v>
      </c>
    </row>
    <row r="1528" spans="1:26" x14ac:dyDescent="0.3">
      <c r="A1528" t="s">
        <v>63</v>
      </c>
      <c r="B1528" s="1">
        <v>43018</v>
      </c>
      <c r="C1528" s="1" t="str">
        <f>VLOOKUP($B1528,'NIS NAAM GEMEENTE'!$A$2:$B$319, 2, FALSE)</f>
        <v>Zelzate</v>
      </c>
      <c r="D1528" s="1">
        <v>739</v>
      </c>
      <c r="E1528" s="1">
        <v>760</v>
      </c>
      <c r="F1528" s="1">
        <v>739</v>
      </c>
      <c r="G1528" s="1">
        <v>763</v>
      </c>
      <c r="H1528" s="1">
        <v>790</v>
      </c>
      <c r="I1528" s="1">
        <v>807</v>
      </c>
      <c r="J1528" s="1">
        <v>831</v>
      </c>
      <c r="K1528" s="1">
        <v>844</v>
      </c>
      <c r="L1528" s="1">
        <v>845</v>
      </c>
      <c r="M1528" s="1">
        <v>856</v>
      </c>
      <c r="N1528" s="1">
        <v>836</v>
      </c>
      <c r="O1528" s="1">
        <v>822</v>
      </c>
      <c r="P1528" s="1">
        <v>815</v>
      </c>
      <c r="Q1528" s="1">
        <v>810</v>
      </c>
      <c r="R1528" s="1">
        <v>782</v>
      </c>
      <c r="S1528" s="1">
        <v>789</v>
      </c>
      <c r="T1528" s="1">
        <v>791</v>
      </c>
      <c r="U1528" s="1">
        <v>795</v>
      </c>
      <c r="V1528" s="1">
        <v>792</v>
      </c>
      <c r="W1528" s="1">
        <v>789</v>
      </c>
      <c r="X1528" s="1">
        <v>793</v>
      </c>
      <c r="Y1528" s="1">
        <v>783</v>
      </c>
      <c r="Z1528">
        <v>777</v>
      </c>
    </row>
    <row r="1529" spans="1:26" x14ac:dyDescent="0.3">
      <c r="A1529" t="s">
        <v>64</v>
      </c>
      <c r="B1529" s="1">
        <v>43018</v>
      </c>
      <c r="C1529" s="1" t="str">
        <f>VLOOKUP($B1529,'NIS NAAM GEMEENTE'!$A$2:$B$319, 2, FALSE)</f>
        <v>Zelzate</v>
      </c>
      <c r="D1529" s="1">
        <v>1310.3499999999999</v>
      </c>
      <c r="E1529" s="1">
        <v>1315.67</v>
      </c>
      <c r="F1529" s="1">
        <v>1292.48</v>
      </c>
      <c r="G1529" s="1">
        <v>1347.5900000000001</v>
      </c>
      <c r="H1529" s="1">
        <v>1346.48</v>
      </c>
      <c r="I1529" s="1">
        <v>1360.75</v>
      </c>
      <c r="J1529" s="1">
        <v>1364.29</v>
      </c>
      <c r="K1529" s="1">
        <v>1394.02</v>
      </c>
      <c r="L1529" s="1">
        <v>1397.13</v>
      </c>
      <c r="M1529" s="1">
        <v>1425.51</v>
      </c>
      <c r="N1529" s="1">
        <v>1399.29</v>
      </c>
      <c r="O1529" s="1">
        <v>1406.8567773437499</v>
      </c>
      <c r="P1529" s="1">
        <v>1396.5274218750001</v>
      </c>
      <c r="Q1529" s="1">
        <v>1375.9904296875</v>
      </c>
      <c r="R1529" s="1">
        <v>1355.7589257812501</v>
      </c>
      <c r="S1529" s="1">
        <v>1352.7708593749999</v>
      </c>
      <c r="T1529" s="1">
        <v>1356.9904296875</v>
      </c>
      <c r="U1529" s="1">
        <v>1365.4295703124999</v>
      </c>
      <c r="V1529" s="1">
        <v>1360.21</v>
      </c>
      <c r="W1529" s="1">
        <v>1348.3317187500002</v>
      </c>
      <c r="X1529" s="1">
        <v>1365.649140625</v>
      </c>
      <c r="Y1529" s="1">
        <v>1361.1980664062498</v>
      </c>
      <c r="Z1529" s="1">
        <v>1369.6252734375</v>
      </c>
    </row>
    <row r="1530" spans="1:26" x14ac:dyDescent="0.3">
      <c r="A1530" t="s">
        <v>65</v>
      </c>
      <c r="B1530">
        <v>43018</v>
      </c>
      <c r="C1530" s="1" t="str">
        <f>VLOOKUP($B1530,'NIS NAAM GEMEENTE'!$A$2:$B$319, 2, FALSE)</f>
        <v>Zelzate</v>
      </c>
      <c r="D1530" s="1">
        <v>1749.4117647058824</v>
      </c>
      <c r="E1530" s="1">
        <v>1749.4117647058824</v>
      </c>
      <c r="F1530" s="1">
        <v>1749.4117647058824</v>
      </c>
      <c r="G1530" s="1">
        <v>1749.4117647058824</v>
      </c>
      <c r="H1530" s="1">
        <v>1749.4117647058824</v>
      </c>
      <c r="I1530" s="1">
        <v>1749.4117647058824</v>
      </c>
      <c r="J1530" s="1">
        <v>1749.4117647058824</v>
      </c>
      <c r="K1530" s="1">
        <v>1749.4117647058824</v>
      </c>
      <c r="L1530" s="1">
        <v>1749.4117647058824</v>
      </c>
      <c r="M1530" s="1">
        <v>1749.4117647058824</v>
      </c>
      <c r="N1530" s="1">
        <v>1749.4117647058824</v>
      </c>
      <c r="O1530" s="1">
        <v>1749.4117647058824</v>
      </c>
      <c r="P1530" s="1">
        <v>1749.4117647058824</v>
      </c>
      <c r="Q1530" s="1">
        <v>1749.4117647058824</v>
      </c>
      <c r="R1530" s="1">
        <v>1749.4117647058824</v>
      </c>
      <c r="S1530" s="1">
        <v>1749.4117647058824</v>
      </c>
      <c r="T1530" s="1">
        <v>1749.4117647058824</v>
      </c>
      <c r="U1530" s="1">
        <v>1749.4117647058824</v>
      </c>
      <c r="V1530" s="1">
        <v>1749.4117647058824</v>
      </c>
      <c r="W1530" s="1">
        <v>1749.4117647058824</v>
      </c>
      <c r="X1530" s="1">
        <v>1749.4117647058824</v>
      </c>
      <c r="Y1530" s="1">
        <v>1749.4117647058799</v>
      </c>
      <c r="Z1530" s="1">
        <v>1749.4117647058799</v>
      </c>
    </row>
    <row r="1531" spans="1:26" x14ac:dyDescent="0.3">
      <c r="A1531" t="s">
        <v>66</v>
      </c>
      <c r="B1531">
        <v>43018</v>
      </c>
      <c r="C1531" s="1" t="str">
        <f>VLOOKUP($B1531,'NIS NAAM GEMEENTE'!$A$2:$B$319, 2, FALSE)</f>
        <v>Zelzate</v>
      </c>
      <c r="D1531" s="1">
        <v>1487</v>
      </c>
      <c r="E1531" s="1">
        <v>1487</v>
      </c>
      <c r="F1531" s="1">
        <v>1487</v>
      </c>
      <c r="G1531" s="1">
        <v>1487</v>
      </c>
      <c r="H1531" s="1">
        <v>1487</v>
      </c>
      <c r="I1531" s="1">
        <v>1487</v>
      </c>
      <c r="J1531" s="1">
        <v>1487</v>
      </c>
      <c r="K1531" s="1">
        <v>1487</v>
      </c>
      <c r="L1531" s="1">
        <v>1487</v>
      </c>
      <c r="M1531" s="1">
        <v>1487</v>
      </c>
      <c r="N1531" s="1">
        <v>1487</v>
      </c>
      <c r="O1531" s="1">
        <v>1487</v>
      </c>
      <c r="P1531" s="1">
        <v>1487</v>
      </c>
      <c r="Q1531" s="1">
        <v>1487</v>
      </c>
      <c r="R1531" s="1">
        <v>1487</v>
      </c>
      <c r="S1531" s="1">
        <v>1487</v>
      </c>
      <c r="T1531" s="1">
        <v>1487</v>
      </c>
      <c r="U1531" s="1">
        <v>1487</v>
      </c>
      <c r="V1531" s="1">
        <v>1487</v>
      </c>
      <c r="W1531" s="1">
        <v>1487</v>
      </c>
      <c r="X1531" s="1">
        <v>1487</v>
      </c>
      <c r="Y1531" s="1">
        <v>1487</v>
      </c>
      <c r="Z1531" s="1">
        <v>1487</v>
      </c>
    </row>
    <row r="1532" spans="1:26" x14ac:dyDescent="0.3">
      <c r="A1532" t="s">
        <v>62</v>
      </c>
      <c r="B1532" s="1">
        <v>23096</v>
      </c>
      <c r="C1532" s="1" t="str">
        <f>VLOOKUP($B1532,'NIS NAAM GEMEENTE'!$A$2:$B$319, 2, FALSE)</f>
        <v>Zemst</v>
      </c>
      <c r="D1532" s="1">
        <v>1033.74</v>
      </c>
      <c r="E1532" s="1">
        <v>1079.04</v>
      </c>
      <c r="F1532" s="1">
        <v>1185.4000000000001</v>
      </c>
      <c r="G1532" s="1">
        <v>1134.8</v>
      </c>
      <c r="H1532" s="1">
        <v>1178.72</v>
      </c>
      <c r="I1532" s="1">
        <v>1192.75</v>
      </c>
      <c r="J1532" s="1">
        <v>1146.58</v>
      </c>
      <c r="K1532" s="1">
        <v>1129.23</v>
      </c>
      <c r="L1532" s="1">
        <v>1106.45</v>
      </c>
      <c r="M1532" s="1">
        <v>1066.2</v>
      </c>
      <c r="N1532" s="1">
        <v>1062.04</v>
      </c>
      <c r="O1532" s="1">
        <v>1046.9836784409258</v>
      </c>
      <c r="P1532" s="1">
        <v>983.49637028014615</v>
      </c>
      <c r="Q1532" s="1">
        <v>975.69968331303289</v>
      </c>
      <c r="R1532" s="1">
        <v>935.60243605359324</v>
      </c>
      <c r="S1532" s="1">
        <v>926.69193666260662</v>
      </c>
      <c r="T1532" s="1">
        <v>911.09856272837999</v>
      </c>
      <c r="U1532" s="1">
        <v>905.52950060901344</v>
      </c>
      <c r="V1532" s="1">
        <v>914.44</v>
      </c>
      <c r="W1532" s="1">
        <v>915.5538124238733</v>
      </c>
      <c r="X1532" s="1">
        <v>927.80574908647986</v>
      </c>
      <c r="Y1532" s="1">
        <v>943.3991230207065</v>
      </c>
      <c r="Z1532" s="1">
        <v>957.87868453105966</v>
      </c>
    </row>
    <row r="1533" spans="1:26" x14ac:dyDescent="0.3">
      <c r="A1533" t="s">
        <v>63</v>
      </c>
      <c r="B1533" s="1">
        <v>23096</v>
      </c>
      <c r="C1533" s="1" t="str">
        <f>VLOOKUP($B1533,'NIS NAAM GEMEENTE'!$A$2:$B$319, 2, FALSE)</f>
        <v>Zemst</v>
      </c>
      <c r="D1533" s="1">
        <v>1518</v>
      </c>
      <c r="E1533" s="1">
        <v>1499</v>
      </c>
      <c r="F1533" s="1">
        <v>1539</v>
      </c>
      <c r="G1533" s="1">
        <v>1569</v>
      </c>
      <c r="H1533" s="1">
        <v>1572</v>
      </c>
      <c r="I1533" s="1">
        <v>1634</v>
      </c>
      <c r="J1533" s="1">
        <v>1729</v>
      </c>
      <c r="K1533" s="1">
        <v>1764</v>
      </c>
      <c r="L1533" s="1">
        <v>1763</v>
      </c>
      <c r="M1533" s="1">
        <v>1764</v>
      </c>
      <c r="N1533" s="1">
        <v>1755</v>
      </c>
      <c r="O1533" s="1">
        <v>1715</v>
      </c>
      <c r="P1533" s="1">
        <v>1707</v>
      </c>
      <c r="Q1533" s="1">
        <v>1672</v>
      </c>
      <c r="R1533" s="1">
        <v>1648</v>
      </c>
      <c r="S1533" s="1">
        <v>1582</v>
      </c>
      <c r="T1533" s="1">
        <v>1566</v>
      </c>
      <c r="U1533" s="1">
        <v>1544</v>
      </c>
      <c r="V1533" s="1">
        <v>1473</v>
      </c>
      <c r="W1533" s="1">
        <v>1455</v>
      </c>
      <c r="X1533" s="1">
        <v>1427</v>
      </c>
      <c r="Y1533" s="1">
        <v>1422</v>
      </c>
      <c r="Z1533">
        <v>1406</v>
      </c>
    </row>
    <row r="1534" spans="1:26" x14ac:dyDescent="0.3">
      <c r="A1534" t="s">
        <v>64</v>
      </c>
      <c r="B1534" s="1">
        <v>23096</v>
      </c>
      <c r="C1534" s="1" t="str">
        <f>VLOOKUP($B1534,'NIS NAAM GEMEENTE'!$A$2:$B$319, 2, FALSE)</f>
        <v>Zemst</v>
      </c>
      <c r="D1534" s="1">
        <v>2551.7399999999998</v>
      </c>
      <c r="E1534" s="1">
        <v>2578.04</v>
      </c>
      <c r="F1534" s="1">
        <v>2724.4</v>
      </c>
      <c r="G1534" s="1">
        <v>2703.8</v>
      </c>
      <c r="H1534" s="1">
        <v>2750.7200000000003</v>
      </c>
      <c r="I1534" s="1">
        <v>2826.75</v>
      </c>
      <c r="J1534" s="1">
        <v>2875.58</v>
      </c>
      <c r="K1534" s="1">
        <v>2893.23</v>
      </c>
      <c r="L1534" s="1">
        <v>2869.45</v>
      </c>
      <c r="M1534" s="1">
        <v>2830.2</v>
      </c>
      <c r="N1534" s="1">
        <v>2817.04</v>
      </c>
      <c r="O1534" s="1">
        <v>2761.9836784409258</v>
      </c>
      <c r="P1534" s="1">
        <v>2690.496370280146</v>
      </c>
      <c r="Q1534" s="1">
        <v>2647.6996833130329</v>
      </c>
      <c r="R1534" s="1">
        <v>2583.602436053593</v>
      </c>
      <c r="S1534" s="1">
        <v>2508.6919366626066</v>
      </c>
      <c r="T1534" s="1">
        <v>2477.0985627283799</v>
      </c>
      <c r="U1534" s="1">
        <v>2449.5295006090137</v>
      </c>
      <c r="V1534" s="1">
        <v>2387.44</v>
      </c>
      <c r="W1534" s="1">
        <v>2370.5538124238733</v>
      </c>
      <c r="X1534" s="1">
        <v>2354.8057490864799</v>
      </c>
      <c r="Y1534" s="1">
        <v>2365.3991230207066</v>
      </c>
      <c r="Z1534" s="1">
        <v>2363.8786845310597</v>
      </c>
    </row>
    <row r="1535" spans="1:26" x14ac:dyDescent="0.3">
      <c r="A1535" t="s">
        <v>65</v>
      </c>
      <c r="B1535">
        <v>23096</v>
      </c>
      <c r="C1535" s="1" t="str">
        <f>VLOOKUP($B1535,'NIS NAAM GEMEENTE'!$A$2:$B$319, 2, FALSE)</f>
        <v>Zemst</v>
      </c>
      <c r="D1535" s="1">
        <v>3223.4</v>
      </c>
      <c r="E1535" s="1">
        <v>3223.4</v>
      </c>
      <c r="F1535" s="1">
        <v>3223.4</v>
      </c>
      <c r="G1535" s="1">
        <v>3223.4</v>
      </c>
      <c r="H1535" s="1">
        <v>3223.4</v>
      </c>
      <c r="I1535" s="1">
        <v>3223.4</v>
      </c>
      <c r="J1535" s="1">
        <v>3223.4</v>
      </c>
      <c r="K1535" s="1">
        <v>3223.4</v>
      </c>
      <c r="L1535" s="1">
        <v>3223.4</v>
      </c>
      <c r="M1535" s="1">
        <v>3223.4</v>
      </c>
      <c r="N1535" s="1">
        <v>3223.4</v>
      </c>
      <c r="O1535" s="1">
        <v>3223.4</v>
      </c>
      <c r="P1535" s="1">
        <v>3223.4</v>
      </c>
      <c r="Q1535" s="1">
        <v>3223.4</v>
      </c>
      <c r="R1535" s="1">
        <v>3223.4</v>
      </c>
      <c r="S1535" s="1">
        <v>3223.4</v>
      </c>
      <c r="T1535" s="1">
        <v>3223.4</v>
      </c>
      <c r="U1535" s="1">
        <v>3223.4</v>
      </c>
      <c r="V1535" s="1">
        <v>3223.4</v>
      </c>
      <c r="W1535" s="1">
        <v>3223.4</v>
      </c>
      <c r="X1535" s="1">
        <v>3223.4</v>
      </c>
      <c r="Y1535" s="1">
        <v>3223.4</v>
      </c>
      <c r="Z1535" s="1">
        <v>3223.4</v>
      </c>
    </row>
    <row r="1536" spans="1:26" x14ac:dyDescent="0.3">
      <c r="A1536" t="s">
        <v>66</v>
      </c>
      <c r="B1536">
        <v>23096</v>
      </c>
      <c r="C1536" s="1" t="str">
        <f>VLOOKUP($B1536,'NIS NAAM GEMEENTE'!$A$2:$B$319, 2, FALSE)</f>
        <v>Zemst</v>
      </c>
      <c r="D1536" s="1">
        <v>2739.8900000000003</v>
      </c>
      <c r="E1536" s="1">
        <v>2739.8900000000003</v>
      </c>
      <c r="F1536" s="1">
        <v>2739.8900000000003</v>
      </c>
      <c r="G1536" s="1">
        <v>2739.8900000000003</v>
      </c>
      <c r="H1536" s="1">
        <v>2739.8900000000003</v>
      </c>
      <c r="I1536" s="1">
        <v>2739.8900000000003</v>
      </c>
      <c r="J1536" s="1">
        <v>2739.8900000000003</v>
      </c>
      <c r="K1536" s="1">
        <v>2739.8900000000003</v>
      </c>
      <c r="L1536" s="1">
        <v>2739.8900000000003</v>
      </c>
      <c r="M1536" s="1">
        <v>2739.8900000000003</v>
      </c>
      <c r="N1536" s="1">
        <v>2739.8900000000003</v>
      </c>
      <c r="O1536" s="1">
        <v>2739.8900000000003</v>
      </c>
      <c r="P1536" s="1">
        <v>2739.8900000000003</v>
      </c>
      <c r="Q1536" s="1">
        <v>2739.8900000000003</v>
      </c>
      <c r="R1536" s="1">
        <v>2739.8900000000003</v>
      </c>
      <c r="S1536" s="1">
        <v>2739.8900000000003</v>
      </c>
      <c r="T1536" s="1">
        <v>2739.8900000000003</v>
      </c>
      <c r="U1536" s="1">
        <v>2739.8900000000003</v>
      </c>
      <c r="V1536" s="1">
        <v>2739.8900000000003</v>
      </c>
      <c r="W1536" s="1">
        <v>2739.8900000000003</v>
      </c>
      <c r="X1536" s="1">
        <v>2739.8900000000003</v>
      </c>
      <c r="Y1536" s="1">
        <v>2739.8900000000003</v>
      </c>
      <c r="Z1536" s="1">
        <v>2739.8900000000003</v>
      </c>
    </row>
    <row r="1537" spans="1:26" x14ac:dyDescent="0.3">
      <c r="A1537" t="s">
        <v>62</v>
      </c>
      <c r="B1537" s="1">
        <v>11055</v>
      </c>
      <c r="C1537" s="1" t="str">
        <f>VLOOKUP($B1537,'NIS NAAM GEMEENTE'!$A$2:$B$319, 2, FALSE)</f>
        <v>Zoersel</v>
      </c>
      <c r="D1537" s="1">
        <v>844.46</v>
      </c>
      <c r="E1537" s="1">
        <v>873.71</v>
      </c>
      <c r="F1537" s="1">
        <v>882.98</v>
      </c>
      <c r="G1537" s="1">
        <v>817.03</v>
      </c>
      <c r="H1537" s="1">
        <v>850.09</v>
      </c>
      <c r="I1537" s="1">
        <v>852.28</v>
      </c>
      <c r="J1537" s="1">
        <v>833.73</v>
      </c>
      <c r="K1537" s="1">
        <v>810.06</v>
      </c>
      <c r="L1537" s="1">
        <v>755.65</v>
      </c>
      <c r="M1537" s="1">
        <v>740.84</v>
      </c>
      <c r="N1537" s="1">
        <v>760.22</v>
      </c>
      <c r="O1537" s="1">
        <v>772.09299707602338</v>
      </c>
      <c r="P1537" s="1">
        <v>773.21359649122803</v>
      </c>
      <c r="Q1537" s="1">
        <v>765.36940058479536</v>
      </c>
      <c r="R1537" s="1">
        <v>753.04280701754385</v>
      </c>
      <c r="S1537" s="1">
        <v>738.47501461988304</v>
      </c>
      <c r="T1537" s="1">
        <v>747.43980994152048</v>
      </c>
      <c r="U1537" s="1">
        <v>756.40460526315792</v>
      </c>
      <c r="V1537" s="1">
        <v>766.49</v>
      </c>
      <c r="W1537" s="1">
        <v>768.73119883040931</v>
      </c>
      <c r="X1537" s="1">
        <v>764.24880116959059</v>
      </c>
      <c r="Y1537" s="1">
        <v>769.85179824561408</v>
      </c>
      <c r="Z1537" s="1">
        <v>779.93719298245617</v>
      </c>
    </row>
    <row r="1538" spans="1:26" x14ac:dyDescent="0.3">
      <c r="A1538" t="s">
        <v>63</v>
      </c>
      <c r="B1538" s="1">
        <v>11055</v>
      </c>
      <c r="C1538" s="1" t="str">
        <f>VLOOKUP($B1538,'NIS NAAM GEMEENTE'!$A$2:$B$319, 2, FALSE)</f>
        <v>Zoersel</v>
      </c>
      <c r="D1538" s="1">
        <v>1207</v>
      </c>
      <c r="E1538" s="1">
        <v>1207</v>
      </c>
      <c r="F1538" s="1">
        <v>1209</v>
      </c>
      <c r="G1538" s="1">
        <v>1226</v>
      </c>
      <c r="H1538" s="1">
        <v>1210</v>
      </c>
      <c r="I1538" s="1">
        <v>1214</v>
      </c>
      <c r="J1538" s="1">
        <v>1220</v>
      </c>
      <c r="K1538" s="1">
        <v>1244</v>
      </c>
      <c r="L1538" s="1">
        <v>1253</v>
      </c>
      <c r="M1538" s="1">
        <v>1257</v>
      </c>
      <c r="N1538" s="1">
        <v>1242</v>
      </c>
      <c r="O1538" s="1">
        <v>1217</v>
      </c>
      <c r="P1538" s="1">
        <v>1206</v>
      </c>
      <c r="Q1538" s="1">
        <v>1195</v>
      </c>
      <c r="R1538" s="1">
        <v>1186</v>
      </c>
      <c r="S1538" s="1">
        <v>1174</v>
      </c>
      <c r="T1538" s="1">
        <v>1173</v>
      </c>
      <c r="U1538" s="1">
        <v>1170</v>
      </c>
      <c r="V1538" s="1">
        <v>1160</v>
      </c>
      <c r="W1538" s="1">
        <v>1150</v>
      </c>
      <c r="X1538" s="1">
        <v>1156</v>
      </c>
      <c r="Y1538" s="1">
        <v>1150</v>
      </c>
      <c r="Z1538">
        <v>1154</v>
      </c>
    </row>
    <row r="1539" spans="1:26" x14ac:dyDescent="0.3">
      <c r="A1539" t="s">
        <v>64</v>
      </c>
      <c r="B1539" s="1">
        <v>11055</v>
      </c>
      <c r="C1539" s="1" t="str">
        <f>VLOOKUP($B1539,'NIS NAAM GEMEENTE'!$A$2:$B$319, 2, FALSE)</f>
        <v>Zoersel</v>
      </c>
      <c r="D1539" s="1">
        <v>2051.46</v>
      </c>
      <c r="E1539" s="1">
        <v>2080.71</v>
      </c>
      <c r="F1539" s="1">
        <v>2091.98</v>
      </c>
      <c r="G1539" s="1">
        <v>2043.03</v>
      </c>
      <c r="H1539" s="1">
        <v>2060.09</v>
      </c>
      <c r="I1539" s="1">
        <v>2066.2799999999997</v>
      </c>
      <c r="J1539" s="1">
        <v>2053.73</v>
      </c>
      <c r="K1539" s="1">
        <v>2054.06</v>
      </c>
      <c r="L1539" s="1">
        <v>2008.65</v>
      </c>
      <c r="M1539" s="1">
        <v>1997.8400000000001</v>
      </c>
      <c r="N1539" s="1">
        <v>2002.22</v>
      </c>
      <c r="O1539" s="1">
        <v>1989.0929970760235</v>
      </c>
      <c r="P1539" s="1">
        <v>1979.2135964912281</v>
      </c>
      <c r="Q1539" s="1">
        <v>1960.3694005847954</v>
      </c>
      <c r="R1539" s="1">
        <v>1939.042807017544</v>
      </c>
      <c r="S1539" s="1">
        <v>1912.475014619883</v>
      </c>
      <c r="T1539" s="1">
        <v>1920.4398099415205</v>
      </c>
      <c r="U1539" s="1">
        <v>1926.4046052631579</v>
      </c>
      <c r="V1539" s="1">
        <v>1926.49</v>
      </c>
      <c r="W1539" s="1">
        <v>1918.7311988304093</v>
      </c>
      <c r="X1539" s="1">
        <v>1920.2488011695905</v>
      </c>
      <c r="Y1539" s="1">
        <v>1919.8517982456142</v>
      </c>
      <c r="Z1539" s="1">
        <v>1933.9371929824561</v>
      </c>
    </row>
    <row r="1540" spans="1:26" x14ac:dyDescent="0.3">
      <c r="A1540" t="s">
        <v>65</v>
      </c>
      <c r="B1540">
        <v>11055</v>
      </c>
      <c r="C1540" s="1" t="str">
        <f>VLOOKUP($B1540,'NIS NAAM GEMEENTE'!$A$2:$B$319, 2, FALSE)</f>
        <v>Zoersel</v>
      </c>
      <c r="D1540" s="1">
        <v>2776.2</v>
      </c>
      <c r="E1540" s="1">
        <v>2776.2</v>
      </c>
      <c r="F1540" s="1">
        <v>2776.2</v>
      </c>
      <c r="G1540" s="1">
        <v>2776.2</v>
      </c>
      <c r="H1540" s="1">
        <v>2776.2</v>
      </c>
      <c r="I1540" s="1">
        <v>2776.2</v>
      </c>
      <c r="J1540" s="1">
        <v>2776.2</v>
      </c>
      <c r="K1540" s="1">
        <v>2776.2</v>
      </c>
      <c r="L1540" s="1">
        <v>2776.2</v>
      </c>
      <c r="M1540" s="1">
        <v>2776.2</v>
      </c>
      <c r="N1540" s="1">
        <v>2776.2</v>
      </c>
      <c r="O1540" s="1">
        <v>2776.2</v>
      </c>
      <c r="P1540" s="1">
        <v>2776.2</v>
      </c>
      <c r="Q1540" s="1">
        <v>2776.2</v>
      </c>
      <c r="R1540" s="1">
        <v>2776.2</v>
      </c>
      <c r="S1540" s="1">
        <v>2776.2</v>
      </c>
      <c r="T1540" s="1">
        <v>2776.2</v>
      </c>
      <c r="U1540" s="1">
        <v>2776.2</v>
      </c>
      <c r="V1540" s="1">
        <v>2776.2</v>
      </c>
      <c r="W1540" s="1">
        <v>2776.2</v>
      </c>
      <c r="X1540" s="1">
        <v>2776.2</v>
      </c>
      <c r="Y1540" s="1">
        <v>2776.2</v>
      </c>
      <c r="Z1540" s="1">
        <v>2776.2</v>
      </c>
    </row>
    <row r="1541" spans="1:26" x14ac:dyDescent="0.3">
      <c r="A1541" t="s">
        <v>66</v>
      </c>
      <c r="B1541">
        <v>11055</v>
      </c>
      <c r="C1541" s="1" t="str">
        <f>VLOOKUP($B1541,'NIS NAAM GEMEENTE'!$A$2:$B$319, 2, FALSE)</f>
        <v>Zoersel</v>
      </c>
      <c r="D1541" s="1">
        <v>2359.77</v>
      </c>
      <c r="E1541" s="1">
        <v>2359.77</v>
      </c>
      <c r="F1541" s="1">
        <v>2359.77</v>
      </c>
      <c r="G1541" s="1">
        <v>2359.77</v>
      </c>
      <c r="H1541" s="1">
        <v>2359.77</v>
      </c>
      <c r="I1541" s="1">
        <v>2359.77</v>
      </c>
      <c r="J1541" s="1">
        <v>2359.77</v>
      </c>
      <c r="K1541" s="1">
        <v>2359.77</v>
      </c>
      <c r="L1541" s="1">
        <v>2359.77</v>
      </c>
      <c r="M1541" s="1">
        <v>2359.77</v>
      </c>
      <c r="N1541" s="1">
        <v>2359.77</v>
      </c>
      <c r="O1541" s="1">
        <v>2359.77</v>
      </c>
      <c r="P1541" s="1">
        <v>2359.77</v>
      </c>
      <c r="Q1541" s="1">
        <v>2359.77</v>
      </c>
      <c r="R1541" s="1">
        <v>2359.77</v>
      </c>
      <c r="S1541" s="1">
        <v>2359.77</v>
      </c>
      <c r="T1541" s="1">
        <v>2359.77</v>
      </c>
      <c r="U1541" s="1">
        <v>2359.77</v>
      </c>
      <c r="V1541" s="1">
        <v>2359.77</v>
      </c>
      <c r="W1541" s="1">
        <v>2359.77</v>
      </c>
      <c r="X1541" s="1">
        <v>2359.77</v>
      </c>
      <c r="Y1541" s="1">
        <v>2359.77</v>
      </c>
      <c r="Z1541" s="1">
        <v>2359.77</v>
      </c>
    </row>
    <row r="1542" spans="1:26" x14ac:dyDescent="0.3">
      <c r="A1542" t="s">
        <v>62</v>
      </c>
      <c r="B1542" s="1">
        <v>71066</v>
      </c>
      <c r="C1542" s="1" t="str">
        <f>VLOOKUP($B1542,'NIS NAAM GEMEENTE'!$A$2:$B$319, 2, FALSE)</f>
        <v>Zonhoven</v>
      </c>
      <c r="D1542" s="1">
        <v>837.68</v>
      </c>
      <c r="E1542" s="1">
        <v>906.66</v>
      </c>
      <c r="F1542" s="1">
        <v>899.63</v>
      </c>
      <c r="G1542" s="1">
        <v>900.17</v>
      </c>
      <c r="H1542" s="1">
        <v>928.58</v>
      </c>
      <c r="I1542" s="1">
        <v>933.74</v>
      </c>
      <c r="J1542" s="1">
        <v>910.68</v>
      </c>
      <c r="K1542" s="1">
        <v>928.55</v>
      </c>
      <c r="L1542" s="1">
        <v>878.71</v>
      </c>
      <c r="M1542" s="1">
        <v>886.33</v>
      </c>
      <c r="N1542" s="1">
        <v>876.95</v>
      </c>
      <c r="O1542" s="1">
        <v>867.8843283582089</v>
      </c>
      <c r="P1542" s="1">
        <v>838.76820895522383</v>
      </c>
      <c r="Q1542" s="1">
        <v>821.97044776119401</v>
      </c>
      <c r="R1542" s="1">
        <v>819.73074626865673</v>
      </c>
      <c r="S1542" s="1">
        <v>802.93298507462691</v>
      </c>
      <c r="T1542" s="1">
        <v>776.05656716417911</v>
      </c>
      <c r="U1542" s="1">
        <v>755.89925373134326</v>
      </c>
      <c r="V1542" s="1">
        <v>750.3</v>
      </c>
      <c r="W1542" s="1">
        <v>749.18014925373132</v>
      </c>
      <c r="X1542" s="1">
        <v>760.37865671641794</v>
      </c>
      <c r="Y1542" s="1">
        <v>764.85805970149249</v>
      </c>
      <c r="Z1542" s="1">
        <v>768.21761194029853</v>
      </c>
    </row>
    <row r="1543" spans="1:26" x14ac:dyDescent="0.3">
      <c r="A1543" t="s">
        <v>63</v>
      </c>
      <c r="B1543" s="1">
        <v>71066</v>
      </c>
      <c r="C1543" s="1" t="str">
        <f>VLOOKUP($B1543,'NIS NAAM GEMEENTE'!$A$2:$B$319, 2, FALSE)</f>
        <v>Zonhoven</v>
      </c>
      <c r="D1543" s="1">
        <v>1086</v>
      </c>
      <c r="E1543" s="1">
        <v>1077</v>
      </c>
      <c r="F1543" s="1">
        <v>1120</v>
      </c>
      <c r="G1543" s="1">
        <v>1127</v>
      </c>
      <c r="H1543" s="1">
        <v>1138</v>
      </c>
      <c r="I1543" s="1">
        <v>1224</v>
      </c>
      <c r="J1543" s="1">
        <v>1285</v>
      </c>
      <c r="K1543" s="1">
        <v>1333</v>
      </c>
      <c r="L1543" s="1">
        <v>1374</v>
      </c>
      <c r="M1543" s="1">
        <v>1365</v>
      </c>
      <c r="N1543" s="1">
        <v>1384</v>
      </c>
      <c r="O1543" s="1">
        <v>1397</v>
      </c>
      <c r="P1543" s="1">
        <v>1407</v>
      </c>
      <c r="Q1543" s="1">
        <v>1421</v>
      </c>
      <c r="R1543" s="1">
        <v>1369</v>
      </c>
      <c r="S1543" s="1">
        <v>1362</v>
      </c>
      <c r="T1543" s="1">
        <v>1359</v>
      </c>
      <c r="U1543" s="1">
        <v>1333</v>
      </c>
      <c r="V1543" s="1">
        <v>1296</v>
      </c>
      <c r="W1543" s="1">
        <v>1264</v>
      </c>
      <c r="X1543" s="1">
        <v>1244</v>
      </c>
      <c r="Y1543" s="1">
        <v>1225</v>
      </c>
      <c r="Z1543">
        <v>1201</v>
      </c>
    </row>
    <row r="1544" spans="1:26" x14ac:dyDescent="0.3">
      <c r="A1544" t="s">
        <v>64</v>
      </c>
      <c r="B1544" s="1">
        <v>71066</v>
      </c>
      <c r="C1544" s="1" t="str">
        <f>VLOOKUP($B1544,'NIS NAAM GEMEENTE'!$A$2:$B$319, 2, FALSE)</f>
        <v>Zonhoven</v>
      </c>
      <c r="D1544" s="1">
        <v>1923.6799999999998</v>
      </c>
      <c r="E1544" s="1">
        <v>1983.6599999999999</v>
      </c>
      <c r="F1544" s="1">
        <v>2019.63</v>
      </c>
      <c r="G1544" s="1">
        <v>2027.17</v>
      </c>
      <c r="H1544" s="1">
        <v>2066.58</v>
      </c>
      <c r="I1544" s="1">
        <v>2157.7399999999998</v>
      </c>
      <c r="J1544" s="1">
        <v>2195.6799999999998</v>
      </c>
      <c r="K1544" s="1">
        <v>2261.5500000000002</v>
      </c>
      <c r="L1544" s="1">
        <v>2252.71</v>
      </c>
      <c r="M1544" s="1">
        <v>2251.33</v>
      </c>
      <c r="N1544" s="1">
        <v>2260.9499999999998</v>
      </c>
      <c r="O1544" s="1">
        <v>2264.8843283582091</v>
      </c>
      <c r="P1544" s="1">
        <v>2245.7682089552236</v>
      </c>
      <c r="Q1544" s="1">
        <v>2242.970447761194</v>
      </c>
      <c r="R1544" s="1">
        <v>2188.7307462686567</v>
      </c>
      <c r="S1544" s="1">
        <v>2164.9329850746271</v>
      </c>
      <c r="T1544" s="1">
        <v>2135.0565671641789</v>
      </c>
      <c r="U1544" s="1">
        <v>2088.8992537313434</v>
      </c>
      <c r="V1544" s="1">
        <v>2046.3</v>
      </c>
      <c r="W1544" s="1">
        <v>2013.1801492537313</v>
      </c>
      <c r="X1544" s="1">
        <v>2004.3786567164179</v>
      </c>
      <c r="Y1544" s="1">
        <v>1989.8580597014925</v>
      </c>
      <c r="Z1544" s="1">
        <v>1969.2176119402984</v>
      </c>
    </row>
    <row r="1545" spans="1:26" x14ac:dyDescent="0.3">
      <c r="A1545" t="s">
        <v>65</v>
      </c>
      <c r="B1545">
        <v>71066</v>
      </c>
      <c r="C1545" s="1" t="str">
        <f>VLOOKUP($B1545,'NIS NAAM GEMEENTE'!$A$2:$B$319, 2, FALSE)</f>
        <v>Zonhoven</v>
      </c>
      <c r="D1545" s="1">
        <v>2542.9999999999995</v>
      </c>
      <c r="E1545" s="1">
        <v>2542.9999999999995</v>
      </c>
      <c r="F1545" s="1">
        <v>2542.9999999999995</v>
      </c>
      <c r="G1545" s="1">
        <v>2542.9999999999995</v>
      </c>
      <c r="H1545" s="1">
        <v>2542.9999999999995</v>
      </c>
      <c r="I1545" s="1">
        <v>2542.9999999999995</v>
      </c>
      <c r="J1545" s="1">
        <v>2542.9999999999995</v>
      </c>
      <c r="K1545" s="1">
        <v>2542.9999999999995</v>
      </c>
      <c r="L1545" s="1">
        <v>2542.9999999999995</v>
      </c>
      <c r="M1545" s="1">
        <v>2542.9999999999995</v>
      </c>
      <c r="N1545" s="1">
        <v>2542.9999999999995</v>
      </c>
      <c r="O1545" s="1">
        <v>2542.9999999999995</v>
      </c>
      <c r="P1545" s="1">
        <v>2542.9999999999995</v>
      </c>
      <c r="Q1545" s="1">
        <v>2542.9999999999995</v>
      </c>
      <c r="R1545" s="1">
        <v>2542.9999999999995</v>
      </c>
      <c r="S1545" s="1">
        <v>2542.9999999999995</v>
      </c>
      <c r="T1545" s="1">
        <v>2542.9999999999995</v>
      </c>
      <c r="U1545" s="1">
        <v>2542.9999999999995</v>
      </c>
      <c r="V1545" s="1">
        <v>2542.9999999999995</v>
      </c>
      <c r="W1545" s="1">
        <v>2542.9999999999995</v>
      </c>
      <c r="X1545" s="1">
        <v>2542.9999999999995</v>
      </c>
      <c r="Y1545" s="1">
        <v>2543</v>
      </c>
      <c r="Z1545" s="1">
        <v>2543</v>
      </c>
    </row>
    <row r="1546" spans="1:26" x14ac:dyDescent="0.3">
      <c r="A1546" t="s">
        <v>66</v>
      </c>
      <c r="B1546">
        <v>71066</v>
      </c>
      <c r="C1546" s="1" t="str">
        <f>VLOOKUP($B1546,'NIS NAAM GEMEENTE'!$A$2:$B$319, 2, FALSE)</f>
        <v>Zonhoven</v>
      </c>
      <c r="D1546" s="1">
        <v>2161.5499999999997</v>
      </c>
      <c r="E1546" s="1">
        <v>2161.5499999999997</v>
      </c>
      <c r="F1546" s="1">
        <v>2161.5499999999997</v>
      </c>
      <c r="G1546" s="1">
        <v>2161.5499999999997</v>
      </c>
      <c r="H1546" s="1">
        <v>2161.5499999999997</v>
      </c>
      <c r="I1546" s="1">
        <v>2161.5499999999997</v>
      </c>
      <c r="J1546" s="1">
        <v>2161.5499999999997</v>
      </c>
      <c r="K1546" s="1">
        <v>2161.5499999999997</v>
      </c>
      <c r="L1546" s="1">
        <v>2161.5499999999997</v>
      </c>
      <c r="M1546" s="1">
        <v>2161.5499999999997</v>
      </c>
      <c r="N1546" s="1">
        <v>2161.5499999999997</v>
      </c>
      <c r="O1546" s="1">
        <v>2161.5499999999997</v>
      </c>
      <c r="P1546" s="1">
        <v>2161.5499999999997</v>
      </c>
      <c r="Q1546" s="1">
        <v>2161.5499999999997</v>
      </c>
      <c r="R1546" s="1">
        <v>2161.5499999999997</v>
      </c>
      <c r="S1546" s="1">
        <v>2161.5499999999997</v>
      </c>
      <c r="T1546" s="1">
        <v>2161.5499999999997</v>
      </c>
      <c r="U1546" s="1">
        <v>2161.5499999999997</v>
      </c>
      <c r="V1546" s="1">
        <v>2161.5499999999997</v>
      </c>
      <c r="W1546" s="1">
        <v>2161.5499999999997</v>
      </c>
      <c r="X1546" s="1">
        <v>2161.5499999999997</v>
      </c>
      <c r="Y1546" s="1">
        <v>2161.5499999999997</v>
      </c>
      <c r="Z1546" s="1">
        <v>2161.5499999999997</v>
      </c>
    </row>
    <row r="1547" spans="1:26" x14ac:dyDescent="0.3">
      <c r="A1547" t="s">
        <v>62</v>
      </c>
      <c r="B1547" s="1">
        <v>33037</v>
      </c>
      <c r="C1547" s="1" t="str">
        <f>VLOOKUP($B1547,'NIS NAAM GEMEENTE'!$A$2:$B$319, 2, FALSE)</f>
        <v>Zonnebeke</v>
      </c>
      <c r="D1547" s="1">
        <v>492.75</v>
      </c>
      <c r="E1547" s="1">
        <v>527.4</v>
      </c>
      <c r="F1547" s="1">
        <v>550.4</v>
      </c>
      <c r="G1547" s="1">
        <v>547.13</v>
      </c>
      <c r="H1547" s="1">
        <v>567.66999999999996</v>
      </c>
      <c r="I1547" s="1">
        <v>541.1</v>
      </c>
      <c r="J1547" s="1">
        <v>556.97</v>
      </c>
      <c r="K1547" s="1">
        <v>544.13</v>
      </c>
      <c r="L1547" s="1">
        <v>517.64</v>
      </c>
      <c r="M1547" s="1">
        <v>495.53</v>
      </c>
      <c r="N1547" s="1">
        <v>492.83</v>
      </c>
      <c r="O1547" s="1">
        <v>485.5198387096774</v>
      </c>
      <c r="P1547" s="1">
        <v>489.94370967741935</v>
      </c>
      <c r="Q1547" s="1">
        <v>486.6258064516129</v>
      </c>
      <c r="R1547" s="1">
        <v>478.88403225806451</v>
      </c>
      <c r="S1547" s="1">
        <v>485.5198387096774</v>
      </c>
      <c r="T1547" s="1">
        <v>494.3675806451613</v>
      </c>
      <c r="U1547" s="1">
        <v>487.7317741935484</v>
      </c>
      <c r="V1547" s="1">
        <v>479.99</v>
      </c>
      <c r="W1547" s="1">
        <v>479.99</v>
      </c>
      <c r="X1547" s="1">
        <v>477.77806451612901</v>
      </c>
      <c r="Y1547" s="1">
        <v>474.46016129032256</v>
      </c>
      <c r="Z1547" s="1">
        <v>474.46016129032256</v>
      </c>
    </row>
    <row r="1548" spans="1:26" x14ac:dyDescent="0.3">
      <c r="A1548" t="s">
        <v>63</v>
      </c>
      <c r="B1548" s="1">
        <v>33037</v>
      </c>
      <c r="C1548" s="1" t="str">
        <f>VLOOKUP($B1548,'NIS NAAM GEMEENTE'!$A$2:$B$319, 2, FALSE)</f>
        <v>Zonnebeke</v>
      </c>
      <c r="D1548" s="1">
        <v>686</v>
      </c>
      <c r="E1548" s="1">
        <v>670</v>
      </c>
      <c r="F1548" s="1">
        <v>672</v>
      </c>
      <c r="G1548" s="1">
        <v>672</v>
      </c>
      <c r="H1548" s="1">
        <v>700</v>
      </c>
      <c r="I1548" s="1">
        <v>727</v>
      </c>
      <c r="J1548" s="1">
        <v>773</v>
      </c>
      <c r="K1548" s="1">
        <v>793</v>
      </c>
      <c r="L1548" s="1">
        <v>819</v>
      </c>
      <c r="M1548" s="1">
        <v>812</v>
      </c>
      <c r="N1548" s="1">
        <v>807</v>
      </c>
      <c r="O1548" s="1">
        <v>786</v>
      </c>
      <c r="P1548" s="1">
        <v>752</v>
      </c>
      <c r="Q1548" s="1">
        <v>727</v>
      </c>
      <c r="R1548" s="1">
        <v>719</v>
      </c>
      <c r="S1548" s="1">
        <v>716</v>
      </c>
      <c r="T1548" s="1">
        <v>691</v>
      </c>
      <c r="U1548" s="1">
        <v>687</v>
      </c>
      <c r="V1548" s="1">
        <v>703</v>
      </c>
      <c r="W1548" s="1">
        <v>700</v>
      </c>
      <c r="X1548" s="1">
        <v>689</v>
      </c>
      <c r="Y1548" s="1">
        <v>688</v>
      </c>
      <c r="Z1548">
        <v>695</v>
      </c>
    </row>
    <row r="1549" spans="1:26" x14ac:dyDescent="0.3">
      <c r="A1549" t="s">
        <v>64</v>
      </c>
      <c r="B1549" s="1">
        <v>33037</v>
      </c>
      <c r="C1549" s="1" t="str">
        <f>VLOOKUP($B1549,'NIS NAAM GEMEENTE'!$A$2:$B$319, 2, FALSE)</f>
        <v>Zonnebeke</v>
      </c>
      <c r="D1549" s="1">
        <v>1178.75</v>
      </c>
      <c r="E1549" s="1">
        <v>1197.4000000000001</v>
      </c>
      <c r="F1549" s="1">
        <v>1222.4000000000001</v>
      </c>
      <c r="G1549" s="1">
        <v>1219.1300000000001</v>
      </c>
      <c r="H1549" s="1">
        <v>1267.67</v>
      </c>
      <c r="I1549" s="1">
        <v>1268.0999999999999</v>
      </c>
      <c r="J1549" s="1">
        <v>1329.97</v>
      </c>
      <c r="K1549" s="1">
        <v>1337.13</v>
      </c>
      <c r="L1549" s="1">
        <v>1336.6399999999999</v>
      </c>
      <c r="M1549" s="1">
        <v>1307.53</v>
      </c>
      <c r="N1549" s="1">
        <v>1299.83</v>
      </c>
      <c r="O1549" s="1">
        <v>1271.5198387096775</v>
      </c>
      <c r="P1549" s="1">
        <v>1241.9437096774193</v>
      </c>
      <c r="Q1549" s="1">
        <v>1213.6258064516128</v>
      </c>
      <c r="R1549" s="1">
        <v>1197.8840322580645</v>
      </c>
      <c r="S1549" s="1">
        <v>1201.5198387096775</v>
      </c>
      <c r="T1549" s="1">
        <v>1185.3675806451613</v>
      </c>
      <c r="U1549" s="1">
        <v>1174.7317741935485</v>
      </c>
      <c r="V1549" s="1">
        <v>1182.99</v>
      </c>
      <c r="W1549" s="1">
        <v>1179.99</v>
      </c>
      <c r="X1549" s="1">
        <v>1166.778064516129</v>
      </c>
      <c r="Y1549" s="1">
        <v>1162.4601612903225</v>
      </c>
      <c r="Z1549" s="1">
        <v>1169.4601612903225</v>
      </c>
    </row>
    <row r="1550" spans="1:26" x14ac:dyDescent="0.3">
      <c r="A1550" t="s">
        <v>65</v>
      </c>
      <c r="B1550">
        <v>33037</v>
      </c>
      <c r="C1550" s="1" t="str">
        <f>VLOOKUP($B1550,'NIS NAAM GEMEENTE'!$A$2:$B$319, 2, FALSE)</f>
        <v>Zonnebeke</v>
      </c>
      <c r="D1550" s="1">
        <v>1622.3529411764707</v>
      </c>
      <c r="E1550" s="1">
        <v>1622.3529411764707</v>
      </c>
      <c r="F1550" s="1">
        <v>1622.3529411764707</v>
      </c>
      <c r="G1550" s="1">
        <v>1622.3529411764707</v>
      </c>
      <c r="H1550" s="1">
        <v>1622.3529411764707</v>
      </c>
      <c r="I1550" s="1">
        <v>1622.3529411764707</v>
      </c>
      <c r="J1550" s="1">
        <v>1622.3529411764707</v>
      </c>
      <c r="K1550" s="1">
        <v>1622.3529411764707</v>
      </c>
      <c r="L1550" s="1">
        <v>1622.3529411764707</v>
      </c>
      <c r="M1550" s="1">
        <v>1622.3529411764707</v>
      </c>
      <c r="N1550" s="1">
        <v>1622.3529411764707</v>
      </c>
      <c r="O1550" s="1">
        <v>1622.3529411764707</v>
      </c>
      <c r="P1550" s="1">
        <v>1622.3529411764707</v>
      </c>
      <c r="Q1550" s="1">
        <v>1622.3529411764707</v>
      </c>
      <c r="R1550" s="1">
        <v>1622.3529411764707</v>
      </c>
      <c r="S1550" s="1">
        <v>1622.3529411764707</v>
      </c>
      <c r="T1550" s="1">
        <v>1622.3529411764707</v>
      </c>
      <c r="U1550" s="1">
        <v>1622.3529411764707</v>
      </c>
      <c r="V1550" s="1">
        <v>1622.3529411764707</v>
      </c>
      <c r="W1550" s="1">
        <v>1622.3529411764707</v>
      </c>
      <c r="X1550" s="1">
        <v>1622.3529411764707</v>
      </c>
      <c r="Y1550" s="1">
        <v>1622.35294117647</v>
      </c>
      <c r="Z1550" s="1">
        <v>1622.35294117647</v>
      </c>
    </row>
    <row r="1551" spans="1:26" x14ac:dyDescent="0.3">
      <c r="A1551" t="s">
        <v>66</v>
      </c>
      <c r="B1551">
        <v>33037</v>
      </c>
      <c r="C1551" s="1" t="str">
        <f>VLOOKUP($B1551,'NIS NAAM GEMEENTE'!$A$2:$B$319, 2, FALSE)</f>
        <v>Zonnebeke</v>
      </c>
      <c r="D1551" s="1">
        <v>1379</v>
      </c>
      <c r="E1551" s="1">
        <v>1379</v>
      </c>
      <c r="F1551" s="1">
        <v>1379</v>
      </c>
      <c r="G1551" s="1">
        <v>1379</v>
      </c>
      <c r="H1551" s="1">
        <v>1379</v>
      </c>
      <c r="I1551" s="1">
        <v>1379</v>
      </c>
      <c r="J1551" s="1">
        <v>1379</v>
      </c>
      <c r="K1551" s="1">
        <v>1379</v>
      </c>
      <c r="L1551" s="1">
        <v>1379</v>
      </c>
      <c r="M1551" s="1">
        <v>1379</v>
      </c>
      <c r="N1551" s="1">
        <v>1379</v>
      </c>
      <c r="O1551" s="1">
        <v>1379</v>
      </c>
      <c r="P1551" s="1">
        <v>1379</v>
      </c>
      <c r="Q1551" s="1">
        <v>1379</v>
      </c>
      <c r="R1551" s="1">
        <v>1379</v>
      </c>
      <c r="S1551" s="1">
        <v>1379</v>
      </c>
      <c r="T1551" s="1">
        <v>1379</v>
      </c>
      <c r="U1551" s="1">
        <v>1379</v>
      </c>
      <c r="V1551" s="1">
        <v>1379</v>
      </c>
      <c r="W1551" s="1">
        <v>1379</v>
      </c>
      <c r="X1551" s="1">
        <v>1379</v>
      </c>
      <c r="Y1551" s="1">
        <v>1379</v>
      </c>
      <c r="Z1551" s="1">
        <v>1379</v>
      </c>
    </row>
    <row r="1552" spans="1:26" x14ac:dyDescent="0.3">
      <c r="A1552" t="s">
        <v>62</v>
      </c>
      <c r="B1552" s="1">
        <v>41081</v>
      </c>
      <c r="C1552" s="1" t="str">
        <f>VLOOKUP($B1552,'NIS NAAM GEMEENTE'!$A$2:$B$319, 2, FALSE)</f>
        <v>Zottegem</v>
      </c>
      <c r="D1552" s="1">
        <v>1006.79</v>
      </c>
      <c r="E1552" s="1">
        <v>994.74</v>
      </c>
      <c r="F1552" s="1">
        <v>1005.66</v>
      </c>
      <c r="G1552" s="1">
        <v>950.06</v>
      </c>
      <c r="H1552" s="1">
        <v>1000.5</v>
      </c>
      <c r="I1552" s="1">
        <v>980.71</v>
      </c>
      <c r="J1552" s="1">
        <v>1034.53</v>
      </c>
      <c r="K1552" s="1">
        <v>1019.98</v>
      </c>
      <c r="L1552" s="1">
        <v>1013.66</v>
      </c>
      <c r="M1552" s="1">
        <v>1086.9100000000001</v>
      </c>
      <c r="N1552" s="1">
        <v>1000.09</v>
      </c>
      <c r="O1552" s="1">
        <v>1002.8674850299401</v>
      </c>
      <c r="P1552" s="1">
        <v>986.097125748503</v>
      </c>
      <c r="Q1552" s="1">
        <v>935.78604790419161</v>
      </c>
      <c r="R1552" s="1">
        <v>929.07790419161677</v>
      </c>
      <c r="S1552" s="1">
        <v>927.959880239521</v>
      </c>
      <c r="T1552" s="1">
        <v>920.13371257485028</v>
      </c>
      <c r="U1552" s="1">
        <v>927.959880239521</v>
      </c>
      <c r="V1552" s="1">
        <v>933.55</v>
      </c>
      <c r="W1552" s="1">
        <v>940.25814371257479</v>
      </c>
      <c r="X1552" s="1">
        <v>948.08431137724551</v>
      </c>
      <c r="Y1552" s="1">
        <v>955.91047904191612</v>
      </c>
      <c r="Z1552" s="1">
        <v>961.50059880239519</v>
      </c>
    </row>
    <row r="1553" spans="1:26" x14ac:dyDescent="0.3">
      <c r="A1553" t="s">
        <v>63</v>
      </c>
      <c r="B1553" s="1">
        <v>41081</v>
      </c>
      <c r="C1553" s="1" t="str">
        <f>VLOOKUP($B1553,'NIS NAAM GEMEENTE'!$A$2:$B$319, 2, FALSE)</f>
        <v>Zottegem</v>
      </c>
      <c r="D1553" s="1">
        <v>1441</v>
      </c>
      <c r="E1553" s="1">
        <v>1460</v>
      </c>
      <c r="F1553" s="1">
        <v>1485</v>
      </c>
      <c r="G1553" s="1">
        <v>1532</v>
      </c>
      <c r="H1553" s="1">
        <v>1535</v>
      </c>
      <c r="I1553" s="1">
        <v>1572</v>
      </c>
      <c r="J1553" s="1">
        <v>1588</v>
      </c>
      <c r="K1553" s="1">
        <v>1580</v>
      </c>
      <c r="L1553" s="1">
        <v>1581</v>
      </c>
      <c r="M1553" s="1">
        <v>1585</v>
      </c>
      <c r="N1553" s="1">
        <v>1652</v>
      </c>
      <c r="O1553" s="1">
        <v>1631</v>
      </c>
      <c r="P1553" s="1">
        <v>1622</v>
      </c>
      <c r="Q1553" s="1">
        <v>1645</v>
      </c>
      <c r="R1553" s="1">
        <v>1614</v>
      </c>
      <c r="S1553" s="1">
        <v>1605</v>
      </c>
      <c r="T1553" s="1">
        <v>1553</v>
      </c>
      <c r="U1553" s="1">
        <v>1544</v>
      </c>
      <c r="V1553" s="1">
        <v>1522</v>
      </c>
      <c r="W1553" s="1">
        <v>1478</v>
      </c>
      <c r="X1553" s="1">
        <v>1476</v>
      </c>
      <c r="Y1553" s="1">
        <v>1482</v>
      </c>
      <c r="Z1553">
        <v>1479</v>
      </c>
    </row>
    <row r="1554" spans="1:26" x14ac:dyDescent="0.3">
      <c r="A1554" t="s">
        <v>64</v>
      </c>
      <c r="B1554" s="1">
        <v>41081</v>
      </c>
      <c r="C1554" s="1" t="str">
        <f>VLOOKUP($B1554,'NIS NAAM GEMEENTE'!$A$2:$B$319, 2, FALSE)</f>
        <v>Zottegem</v>
      </c>
      <c r="D1554" s="1">
        <v>2447.79</v>
      </c>
      <c r="E1554" s="1">
        <v>2454.7399999999998</v>
      </c>
      <c r="F1554" s="1">
        <v>2490.66</v>
      </c>
      <c r="G1554" s="1">
        <v>2482.06</v>
      </c>
      <c r="H1554" s="1">
        <v>2535.5</v>
      </c>
      <c r="I1554" s="1">
        <v>2552.71</v>
      </c>
      <c r="J1554" s="1">
        <v>2622.5299999999997</v>
      </c>
      <c r="K1554" s="1">
        <v>2599.98</v>
      </c>
      <c r="L1554" s="1">
        <v>2594.66</v>
      </c>
      <c r="M1554" s="1">
        <v>2671.91</v>
      </c>
      <c r="N1554" s="1">
        <v>2652.09</v>
      </c>
      <c r="O1554" s="1">
        <v>2633.8674850299403</v>
      </c>
      <c r="P1554" s="1">
        <v>2608.097125748503</v>
      </c>
      <c r="Q1554" s="1">
        <v>2580.7860479041915</v>
      </c>
      <c r="R1554" s="1">
        <v>2543.0779041916167</v>
      </c>
      <c r="S1554" s="1">
        <v>2532.9598802395212</v>
      </c>
      <c r="T1554" s="1">
        <v>2473.1337125748505</v>
      </c>
      <c r="U1554" s="1">
        <v>2471.9598802395212</v>
      </c>
      <c r="V1554" s="1">
        <v>2455.5500000000002</v>
      </c>
      <c r="W1554" s="1">
        <v>2418.2581437125746</v>
      </c>
      <c r="X1554" s="1">
        <v>2424.0843113772453</v>
      </c>
      <c r="Y1554" s="1">
        <v>2437.910479041916</v>
      </c>
      <c r="Z1554" s="1">
        <v>2440.500598802395</v>
      </c>
    </row>
    <row r="1555" spans="1:26" x14ac:dyDescent="0.3">
      <c r="A1555" t="s">
        <v>65</v>
      </c>
      <c r="B1555">
        <v>41081</v>
      </c>
      <c r="C1555" s="1" t="str">
        <f>VLOOKUP($B1555,'NIS NAAM GEMEENTE'!$A$2:$B$319, 2, FALSE)</f>
        <v>Zottegem</v>
      </c>
      <c r="D1555" s="1">
        <v>3838.3</v>
      </c>
      <c r="E1555" s="1">
        <v>3838.3</v>
      </c>
      <c r="F1555" s="1">
        <v>3838.3</v>
      </c>
      <c r="G1555" s="1">
        <v>3838.3</v>
      </c>
      <c r="H1555" s="1">
        <v>3838.3</v>
      </c>
      <c r="I1555" s="1">
        <v>3838.3</v>
      </c>
      <c r="J1555" s="1">
        <v>3838.3</v>
      </c>
      <c r="K1555" s="1">
        <v>3838.3</v>
      </c>
      <c r="L1555" s="1">
        <v>3838.3</v>
      </c>
      <c r="M1555" s="1">
        <v>3838.3</v>
      </c>
      <c r="N1555" s="1">
        <v>3838.3</v>
      </c>
      <c r="O1555" s="1">
        <v>3838.3</v>
      </c>
      <c r="P1555" s="1">
        <v>3838.3</v>
      </c>
      <c r="Q1555" s="1">
        <v>3838.3</v>
      </c>
      <c r="R1555" s="1">
        <v>3838.3</v>
      </c>
      <c r="S1555" s="1">
        <v>3838.3</v>
      </c>
      <c r="T1555" s="1">
        <v>3838.3</v>
      </c>
      <c r="U1555" s="1">
        <v>3838.3</v>
      </c>
      <c r="V1555" s="1">
        <v>3838.3</v>
      </c>
      <c r="W1555" s="1">
        <v>3838.3</v>
      </c>
      <c r="X1555" s="1">
        <v>3838.3</v>
      </c>
      <c r="Y1555" s="1">
        <v>3838.3</v>
      </c>
      <c r="Z1555" s="1">
        <v>3838.3</v>
      </c>
    </row>
    <row r="1556" spans="1:26" x14ac:dyDescent="0.3">
      <c r="A1556" t="s">
        <v>66</v>
      </c>
      <c r="B1556">
        <v>41081</v>
      </c>
      <c r="C1556" s="1" t="str">
        <f>VLOOKUP($B1556,'NIS NAAM GEMEENTE'!$A$2:$B$319, 2, FALSE)</f>
        <v>Zottegem</v>
      </c>
      <c r="D1556" s="1">
        <v>3262.5550000000003</v>
      </c>
      <c r="E1556" s="1">
        <v>3262.5550000000003</v>
      </c>
      <c r="F1556" s="1">
        <v>3262.5550000000003</v>
      </c>
      <c r="G1556" s="1">
        <v>3262.5550000000003</v>
      </c>
      <c r="H1556" s="1">
        <v>3262.5550000000003</v>
      </c>
      <c r="I1556" s="1">
        <v>3262.5550000000003</v>
      </c>
      <c r="J1556" s="1">
        <v>3262.5550000000003</v>
      </c>
      <c r="K1556" s="1">
        <v>3262.5550000000003</v>
      </c>
      <c r="L1556" s="1">
        <v>3262.5550000000003</v>
      </c>
      <c r="M1556" s="1">
        <v>3262.5550000000003</v>
      </c>
      <c r="N1556" s="1">
        <v>3262.5550000000003</v>
      </c>
      <c r="O1556" s="1">
        <v>3262.5550000000003</v>
      </c>
      <c r="P1556" s="1">
        <v>3262.5550000000003</v>
      </c>
      <c r="Q1556" s="1">
        <v>3262.5550000000003</v>
      </c>
      <c r="R1556" s="1">
        <v>3262.5550000000003</v>
      </c>
      <c r="S1556" s="1">
        <v>3262.5550000000003</v>
      </c>
      <c r="T1556" s="1">
        <v>3262.5550000000003</v>
      </c>
      <c r="U1556" s="1">
        <v>3262.5550000000003</v>
      </c>
      <c r="V1556" s="1">
        <v>3262.5550000000003</v>
      </c>
      <c r="W1556" s="1">
        <v>3262.5550000000003</v>
      </c>
      <c r="X1556" s="1">
        <v>3262.5550000000003</v>
      </c>
      <c r="Y1556" s="1">
        <v>3262.5550000000003</v>
      </c>
      <c r="Z1556" s="1">
        <v>3262.5550000000003</v>
      </c>
    </row>
    <row r="1557" spans="1:26" x14ac:dyDescent="0.3">
      <c r="A1557" t="s">
        <v>62</v>
      </c>
      <c r="B1557" s="1">
        <v>24130</v>
      </c>
      <c r="C1557" s="1" t="str">
        <f>VLOOKUP($B1557,'NIS NAAM GEMEENTE'!$A$2:$B$319, 2, FALSE)</f>
        <v>Zoutleeuw</v>
      </c>
      <c r="D1557" s="1">
        <v>324.95999999999998</v>
      </c>
      <c r="E1557" s="1">
        <v>382.58</v>
      </c>
      <c r="F1557" s="1">
        <v>382.42</v>
      </c>
      <c r="G1557" s="1">
        <v>356.85</v>
      </c>
      <c r="H1557" s="1">
        <v>336.12</v>
      </c>
      <c r="I1557" s="1">
        <v>340.77</v>
      </c>
      <c r="J1557" s="1">
        <v>362.77</v>
      </c>
      <c r="K1557" s="1">
        <v>364.23</v>
      </c>
      <c r="L1557" s="1">
        <v>358.31</v>
      </c>
      <c r="M1557" s="1">
        <v>336.12</v>
      </c>
      <c r="N1557" s="1">
        <v>326.39</v>
      </c>
      <c r="O1557" s="1">
        <v>303.60296</v>
      </c>
      <c r="P1557" s="1">
        <v>291.41451999999998</v>
      </c>
      <c r="Q1557" s="1">
        <v>284.76627999999999</v>
      </c>
      <c r="R1557" s="1">
        <v>283.65823999999998</v>
      </c>
      <c r="S1557" s="1">
        <v>288.09039999999999</v>
      </c>
      <c r="T1557" s="1">
        <v>283.65823999999998</v>
      </c>
      <c r="U1557" s="1">
        <v>280.33411999999998</v>
      </c>
      <c r="V1557" s="1">
        <v>277.01</v>
      </c>
      <c r="W1557" s="1">
        <v>271.46980000000002</v>
      </c>
      <c r="X1557" s="1">
        <v>269.25371999999999</v>
      </c>
      <c r="Y1557" s="1">
        <v>273.68588</v>
      </c>
      <c r="Z1557" s="1">
        <v>279.22608000000002</v>
      </c>
    </row>
    <row r="1558" spans="1:26" x14ac:dyDescent="0.3">
      <c r="A1558" t="s">
        <v>63</v>
      </c>
      <c r="B1558" s="1">
        <v>24130</v>
      </c>
      <c r="C1558" s="1" t="str">
        <f>VLOOKUP($B1558,'NIS NAAM GEMEENTE'!$A$2:$B$319, 2, FALSE)</f>
        <v>Zoutleeuw</v>
      </c>
      <c r="D1558" s="1">
        <v>377</v>
      </c>
      <c r="E1558" s="1">
        <v>408</v>
      </c>
      <c r="F1558" s="1">
        <v>431</v>
      </c>
      <c r="G1558" s="1">
        <v>492</v>
      </c>
      <c r="H1558" s="1">
        <v>530</v>
      </c>
      <c r="I1558" s="1">
        <v>546</v>
      </c>
      <c r="J1558" s="1">
        <v>584</v>
      </c>
      <c r="K1558" s="1">
        <v>585</v>
      </c>
      <c r="L1558" s="1">
        <v>566</v>
      </c>
      <c r="M1558" s="1">
        <v>545</v>
      </c>
      <c r="N1558" s="1">
        <v>520</v>
      </c>
      <c r="O1558" s="1">
        <v>515</v>
      </c>
      <c r="P1558" s="1">
        <v>515</v>
      </c>
      <c r="Q1558" s="1">
        <v>507</v>
      </c>
      <c r="R1558" s="1">
        <v>495</v>
      </c>
      <c r="S1558" s="1">
        <v>471</v>
      </c>
      <c r="T1558" s="1">
        <v>461</v>
      </c>
      <c r="U1558" s="1">
        <v>450</v>
      </c>
      <c r="V1558" s="1">
        <v>441</v>
      </c>
      <c r="W1558" s="1">
        <v>432</v>
      </c>
      <c r="X1558" s="1">
        <v>430</v>
      </c>
      <c r="Y1558" s="1">
        <v>432</v>
      </c>
      <c r="Z1558">
        <v>425</v>
      </c>
    </row>
    <row r="1559" spans="1:26" x14ac:dyDescent="0.3">
      <c r="A1559" t="s">
        <v>64</v>
      </c>
      <c r="B1559" s="1">
        <v>24130</v>
      </c>
      <c r="C1559" s="1" t="str">
        <f>VLOOKUP($B1559,'NIS NAAM GEMEENTE'!$A$2:$B$319, 2, FALSE)</f>
        <v>Zoutleeuw</v>
      </c>
      <c r="D1559" s="1">
        <v>701.96</v>
      </c>
      <c r="E1559" s="1">
        <v>790.57999999999993</v>
      </c>
      <c r="F1559" s="1">
        <v>813.42000000000007</v>
      </c>
      <c r="G1559" s="1">
        <v>848.85</v>
      </c>
      <c r="H1559" s="1">
        <v>866.12</v>
      </c>
      <c r="I1559" s="1">
        <v>886.77</v>
      </c>
      <c r="J1559" s="1">
        <v>946.77</v>
      </c>
      <c r="K1559" s="1">
        <v>949.23</v>
      </c>
      <c r="L1559" s="1">
        <v>924.31</v>
      </c>
      <c r="M1559" s="1">
        <v>881.12</v>
      </c>
      <c r="N1559" s="1">
        <v>846.39</v>
      </c>
      <c r="O1559" s="1">
        <v>818.60295999999994</v>
      </c>
      <c r="P1559" s="1">
        <v>806.41452000000004</v>
      </c>
      <c r="Q1559" s="1">
        <v>791.76628000000005</v>
      </c>
      <c r="R1559" s="1">
        <v>778.65823999999998</v>
      </c>
      <c r="S1559" s="1">
        <v>759.09040000000005</v>
      </c>
      <c r="T1559" s="1">
        <v>744.65823999999998</v>
      </c>
      <c r="U1559" s="1">
        <v>730.33411999999998</v>
      </c>
      <c r="V1559" s="1">
        <v>718.01</v>
      </c>
      <c r="W1559" s="1">
        <v>703.46980000000008</v>
      </c>
      <c r="X1559" s="1">
        <v>699.25371999999993</v>
      </c>
      <c r="Y1559" s="1">
        <v>705.68588</v>
      </c>
      <c r="Z1559" s="1">
        <v>704.22608000000002</v>
      </c>
    </row>
    <row r="1560" spans="1:26" x14ac:dyDescent="0.3">
      <c r="A1560" t="s">
        <v>65</v>
      </c>
      <c r="B1560">
        <v>24130</v>
      </c>
      <c r="C1560" s="1" t="str">
        <f>VLOOKUP($B1560,'NIS NAAM GEMEENTE'!$A$2:$B$319, 2, FALSE)</f>
        <v>Zoutleeuw</v>
      </c>
      <c r="D1560" s="1">
        <v>1110</v>
      </c>
      <c r="E1560" s="1">
        <v>1110</v>
      </c>
      <c r="F1560" s="1">
        <v>1110</v>
      </c>
      <c r="G1560" s="1">
        <v>1110</v>
      </c>
      <c r="H1560" s="1">
        <v>1110</v>
      </c>
      <c r="I1560" s="1">
        <v>1110</v>
      </c>
      <c r="J1560" s="1">
        <v>1110</v>
      </c>
      <c r="K1560" s="1">
        <v>1110</v>
      </c>
      <c r="L1560" s="1">
        <v>1110</v>
      </c>
      <c r="M1560" s="1">
        <v>1110</v>
      </c>
      <c r="N1560" s="1">
        <v>1110</v>
      </c>
      <c r="O1560" s="1">
        <v>1110</v>
      </c>
      <c r="P1560" s="1">
        <v>1110</v>
      </c>
      <c r="Q1560" s="1">
        <v>1110</v>
      </c>
      <c r="R1560" s="1">
        <v>1110</v>
      </c>
      <c r="S1560" s="1">
        <v>1110</v>
      </c>
      <c r="T1560" s="1">
        <v>1110</v>
      </c>
      <c r="U1560" s="1">
        <v>1110</v>
      </c>
      <c r="V1560" s="1">
        <v>1110</v>
      </c>
      <c r="W1560" s="1">
        <v>1110</v>
      </c>
      <c r="X1560" s="1">
        <v>1110</v>
      </c>
      <c r="Y1560" s="1">
        <v>1110</v>
      </c>
      <c r="Z1560" s="1">
        <v>1110</v>
      </c>
    </row>
    <row r="1561" spans="1:26" x14ac:dyDescent="0.3">
      <c r="A1561" t="s">
        <v>66</v>
      </c>
      <c r="B1561">
        <v>24130</v>
      </c>
      <c r="C1561" s="1" t="str">
        <f>VLOOKUP($B1561,'NIS NAAM GEMEENTE'!$A$2:$B$319, 2, FALSE)</f>
        <v>Zoutleeuw</v>
      </c>
      <c r="D1561" s="1">
        <v>943.5</v>
      </c>
      <c r="E1561" s="1">
        <v>943.5</v>
      </c>
      <c r="F1561" s="1">
        <v>943.5</v>
      </c>
      <c r="G1561" s="1">
        <v>943.5</v>
      </c>
      <c r="H1561" s="1">
        <v>943.5</v>
      </c>
      <c r="I1561" s="1">
        <v>943.5</v>
      </c>
      <c r="J1561" s="1">
        <v>943.5</v>
      </c>
      <c r="K1561" s="1">
        <v>943.5</v>
      </c>
      <c r="L1561" s="1">
        <v>943.5</v>
      </c>
      <c r="M1561" s="1">
        <v>943.5</v>
      </c>
      <c r="N1561" s="1">
        <v>943.5</v>
      </c>
      <c r="O1561" s="1">
        <v>943.5</v>
      </c>
      <c r="P1561" s="1">
        <v>943.5</v>
      </c>
      <c r="Q1561" s="1">
        <v>943.5</v>
      </c>
      <c r="R1561" s="1">
        <v>943.5</v>
      </c>
      <c r="S1561" s="1">
        <v>943.5</v>
      </c>
      <c r="T1561" s="1">
        <v>943.5</v>
      </c>
      <c r="U1561" s="1">
        <v>943.5</v>
      </c>
      <c r="V1561" s="1">
        <v>943.5</v>
      </c>
      <c r="W1561" s="1">
        <v>943.5</v>
      </c>
      <c r="X1561" s="1">
        <v>943.5</v>
      </c>
      <c r="Y1561" s="1">
        <v>943.5</v>
      </c>
      <c r="Z1561" s="1">
        <v>943.5</v>
      </c>
    </row>
    <row r="1562" spans="1:26" x14ac:dyDescent="0.3">
      <c r="A1562" t="s">
        <v>62</v>
      </c>
      <c r="B1562" s="1">
        <v>31042</v>
      </c>
      <c r="C1562" s="1" t="str">
        <f>VLOOKUP($B1562,'NIS NAAM GEMEENTE'!$A$2:$B$319, 2, FALSE)</f>
        <v>Zuienkerke</v>
      </c>
      <c r="D1562" s="1">
        <v>103.03</v>
      </c>
      <c r="E1562" s="1">
        <v>118.6</v>
      </c>
      <c r="F1562" s="1">
        <v>108.41</v>
      </c>
      <c r="G1562" s="1">
        <v>98.84</v>
      </c>
      <c r="H1562" s="1">
        <v>99.68</v>
      </c>
      <c r="I1562" s="1">
        <v>93.76</v>
      </c>
      <c r="J1562" s="1">
        <v>85.03</v>
      </c>
      <c r="K1562" s="1">
        <v>85.3</v>
      </c>
      <c r="L1562" s="1">
        <v>76.760000000000005</v>
      </c>
      <c r="M1562" s="1">
        <v>79.03</v>
      </c>
      <c r="N1562" s="1">
        <v>94.41</v>
      </c>
      <c r="O1562" s="1">
        <v>92.320689655172416</v>
      </c>
      <c r="P1562" s="1">
        <v>94.572413793103451</v>
      </c>
      <c r="Q1562" s="1">
        <v>94.572413793103451</v>
      </c>
      <c r="R1562" s="1">
        <v>96.824137931034485</v>
      </c>
      <c r="S1562" s="1">
        <v>97.95</v>
      </c>
      <c r="T1562" s="1">
        <v>97.95</v>
      </c>
      <c r="U1562" s="1">
        <v>95.698275862068968</v>
      </c>
      <c r="V1562" s="1">
        <v>97.95</v>
      </c>
      <c r="W1562" s="1">
        <v>99.07586206896552</v>
      </c>
      <c r="X1562" s="1">
        <v>103.57931034482759</v>
      </c>
      <c r="Y1562" s="1">
        <v>105.83103448275862</v>
      </c>
      <c r="Z1562" s="1">
        <v>106.95689655172414</v>
      </c>
    </row>
    <row r="1563" spans="1:26" x14ac:dyDescent="0.3">
      <c r="A1563" t="s">
        <v>63</v>
      </c>
      <c r="B1563" s="1">
        <v>31042</v>
      </c>
      <c r="C1563" s="1" t="str">
        <f>VLOOKUP($B1563,'NIS NAAM GEMEENTE'!$A$2:$B$319, 2, FALSE)</f>
        <v>Zuienkerke</v>
      </c>
      <c r="D1563" s="1">
        <v>177</v>
      </c>
      <c r="E1563" s="1">
        <v>171</v>
      </c>
      <c r="F1563" s="1">
        <v>170</v>
      </c>
      <c r="G1563" s="1">
        <v>166</v>
      </c>
      <c r="H1563" s="1">
        <v>169</v>
      </c>
      <c r="I1563" s="1">
        <v>170</v>
      </c>
      <c r="J1563" s="1">
        <v>172</v>
      </c>
      <c r="K1563" s="1">
        <v>166</v>
      </c>
      <c r="L1563" s="1">
        <v>167</v>
      </c>
      <c r="M1563" s="1">
        <v>161</v>
      </c>
      <c r="N1563" s="1">
        <v>154</v>
      </c>
      <c r="O1563" s="1">
        <v>149</v>
      </c>
      <c r="P1563" s="1">
        <v>143</v>
      </c>
      <c r="Q1563" s="1">
        <v>145</v>
      </c>
      <c r="R1563" s="1">
        <v>142</v>
      </c>
      <c r="S1563" s="1">
        <v>143</v>
      </c>
      <c r="T1563" s="1">
        <v>142</v>
      </c>
      <c r="U1563" s="1">
        <v>145</v>
      </c>
      <c r="V1563" s="1">
        <v>148</v>
      </c>
      <c r="W1563" s="1">
        <v>147</v>
      </c>
      <c r="X1563" s="1">
        <v>147</v>
      </c>
      <c r="Y1563" s="1">
        <v>148</v>
      </c>
      <c r="Z1563">
        <v>150</v>
      </c>
    </row>
    <row r="1564" spans="1:26" x14ac:dyDescent="0.3">
      <c r="A1564" t="s">
        <v>64</v>
      </c>
      <c r="B1564" s="1">
        <v>31042</v>
      </c>
      <c r="C1564" s="1" t="str">
        <f>VLOOKUP($B1564,'NIS NAAM GEMEENTE'!$A$2:$B$319, 2, FALSE)</f>
        <v>Zuienkerke</v>
      </c>
      <c r="D1564" s="1">
        <v>280.02999999999997</v>
      </c>
      <c r="E1564" s="1">
        <v>289.60000000000002</v>
      </c>
      <c r="F1564" s="1">
        <v>278.40999999999997</v>
      </c>
      <c r="G1564" s="1">
        <v>264.84000000000003</v>
      </c>
      <c r="H1564" s="1">
        <v>268.68</v>
      </c>
      <c r="I1564" s="1">
        <v>263.76</v>
      </c>
      <c r="J1564" s="1">
        <v>257.02999999999997</v>
      </c>
      <c r="K1564" s="1">
        <v>251.3</v>
      </c>
      <c r="L1564" s="1">
        <v>243.76</v>
      </c>
      <c r="M1564" s="1">
        <v>240.03</v>
      </c>
      <c r="N1564" s="1">
        <v>248.41</v>
      </c>
      <c r="O1564" s="1">
        <v>241.32068965517243</v>
      </c>
      <c r="P1564" s="1">
        <v>237.57241379310346</v>
      </c>
      <c r="Q1564" s="1">
        <v>239.57241379310346</v>
      </c>
      <c r="R1564" s="1">
        <v>238.8241379310345</v>
      </c>
      <c r="S1564" s="1">
        <v>240.95</v>
      </c>
      <c r="T1564" s="1">
        <v>239.95</v>
      </c>
      <c r="U1564" s="1">
        <v>240.69827586206895</v>
      </c>
      <c r="V1564" s="1">
        <v>245.95</v>
      </c>
      <c r="W1564" s="1">
        <v>246.07586206896553</v>
      </c>
      <c r="X1564" s="1">
        <v>250.5793103448276</v>
      </c>
      <c r="Y1564" s="1">
        <v>253.83103448275864</v>
      </c>
      <c r="Z1564" s="1">
        <v>256.95689655172413</v>
      </c>
    </row>
    <row r="1565" spans="1:26" x14ac:dyDescent="0.3">
      <c r="A1565" t="s">
        <v>65</v>
      </c>
      <c r="B1565">
        <v>31042</v>
      </c>
      <c r="C1565" s="1" t="str">
        <f>VLOOKUP($B1565,'NIS NAAM GEMEENTE'!$A$2:$B$319, 2, FALSE)</f>
        <v>Zuienkerke</v>
      </c>
      <c r="D1565" s="1">
        <v>307.05882352941177</v>
      </c>
      <c r="E1565" s="1">
        <v>307.05882352941177</v>
      </c>
      <c r="F1565" s="1">
        <v>307.05882352941177</v>
      </c>
      <c r="G1565" s="1">
        <v>307.05882352941177</v>
      </c>
      <c r="H1565" s="1">
        <v>307.05882352941177</v>
      </c>
      <c r="I1565" s="1">
        <v>307.05882352941177</v>
      </c>
      <c r="J1565" s="1">
        <v>307.05882352941177</v>
      </c>
      <c r="K1565" s="1">
        <v>307.05882352941177</v>
      </c>
      <c r="L1565" s="1">
        <v>307.05882352941177</v>
      </c>
      <c r="M1565" s="1">
        <v>307.05882352941177</v>
      </c>
      <c r="N1565" s="1">
        <v>307.05882352941177</v>
      </c>
      <c r="O1565" s="1">
        <v>307.05882352941177</v>
      </c>
      <c r="P1565" s="1">
        <v>307.05882352941177</v>
      </c>
      <c r="Q1565" s="1">
        <v>307.05882352941177</v>
      </c>
      <c r="R1565" s="1">
        <v>307.05882352941177</v>
      </c>
      <c r="S1565" s="1">
        <v>307.05882352941177</v>
      </c>
      <c r="T1565" s="1">
        <v>307.05882352941177</v>
      </c>
      <c r="U1565" s="1">
        <v>307.05882352941177</v>
      </c>
      <c r="V1565" s="1">
        <v>307.05882352941177</v>
      </c>
      <c r="W1565" s="1">
        <v>307.05882352941177</v>
      </c>
      <c r="X1565" s="1">
        <v>307.05882352941177</v>
      </c>
      <c r="Y1565" s="1">
        <v>307.058823529412</v>
      </c>
      <c r="Z1565" s="1">
        <v>307.058823529412</v>
      </c>
    </row>
    <row r="1566" spans="1:26" x14ac:dyDescent="0.3">
      <c r="A1566" t="s">
        <v>66</v>
      </c>
      <c r="B1566">
        <v>31042</v>
      </c>
      <c r="C1566" s="1" t="str">
        <f>VLOOKUP($B1566,'NIS NAAM GEMEENTE'!$A$2:$B$319, 2, FALSE)</f>
        <v>Zuienkerke</v>
      </c>
      <c r="D1566" s="1">
        <v>261</v>
      </c>
      <c r="E1566" s="1">
        <v>261</v>
      </c>
      <c r="F1566" s="1">
        <v>261</v>
      </c>
      <c r="G1566" s="1">
        <v>261</v>
      </c>
      <c r="H1566" s="1">
        <v>261</v>
      </c>
      <c r="I1566" s="1">
        <v>261</v>
      </c>
      <c r="J1566" s="1">
        <v>261</v>
      </c>
      <c r="K1566" s="1">
        <v>261</v>
      </c>
      <c r="L1566" s="1">
        <v>261</v>
      </c>
      <c r="M1566" s="1">
        <v>261</v>
      </c>
      <c r="N1566" s="1">
        <v>261</v>
      </c>
      <c r="O1566" s="1">
        <v>261</v>
      </c>
      <c r="P1566" s="1">
        <v>261</v>
      </c>
      <c r="Q1566" s="1">
        <v>261</v>
      </c>
      <c r="R1566" s="1">
        <v>261</v>
      </c>
      <c r="S1566" s="1">
        <v>261</v>
      </c>
      <c r="T1566" s="1">
        <v>261</v>
      </c>
      <c r="U1566" s="1">
        <v>261</v>
      </c>
      <c r="V1566" s="1">
        <v>261</v>
      </c>
      <c r="W1566" s="1">
        <v>261</v>
      </c>
      <c r="X1566" s="1">
        <v>261</v>
      </c>
      <c r="Y1566" s="1">
        <v>261</v>
      </c>
      <c r="Z1566" s="1">
        <v>261</v>
      </c>
    </row>
    <row r="1567" spans="1:26" x14ac:dyDescent="0.3">
      <c r="A1567" t="s">
        <v>62</v>
      </c>
      <c r="B1567" s="1">
        <v>44081</v>
      </c>
      <c r="C1567" s="1" t="str">
        <f>VLOOKUP($B1567,'NIS NAAM GEMEENTE'!$A$2:$B$319, 2, FALSE)</f>
        <v>Zulte</v>
      </c>
      <c r="D1567" s="1">
        <v>551.42999999999995</v>
      </c>
      <c r="E1567" s="1">
        <v>591.54</v>
      </c>
      <c r="F1567" s="1">
        <v>612.08000000000004</v>
      </c>
      <c r="G1567" s="1">
        <v>684.22</v>
      </c>
      <c r="H1567" s="1">
        <v>746.79</v>
      </c>
      <c r="I1567" s="1">
        <v>695.97</v>
      </c>
      <c r="J1567" s="1">
        <v>715.49</v>
      </c>
      <c r="K1567" s="1">
        <v>657.78</v>
      </c>
      <c r="L1567" s="1">
        <v>647.89</v>
      </c>
      <c r="M1567" s="1">
        <v>659.35</v>
      </c>
      <c r="N1567" s="1">
        <v>644.16</v>
      </c>
      <c r="O1567" s="1">
        <v>663.78189024390247</v>
      </c>
      <c r="P1567" s="1">
        <v>643.56518292682927</v>
      </c>
      <c r="Q1567" s="1">
        <v>613.24012195121952</v>
      </c>
      <c r="R1567" s="1">
        <v>595.26971544715445</v>
      </c>
      <c r="S1567" s="1">
        <v>573.92985772357724</v>
      </c>
      <c r="T1567" s="1">
        <v>569.43725609756098</v>
      </c>
      <c r="U1567" s="1">
        <v>557.0826016260163</v>
      </c>
      <c r="V1567" s="1">
        <v>552.59</v>
      </c>
      <c r="W1567" s="1">
        <v>555.95945121951218</v>
      </c>
      <c r="X1567" s="1">
        <v>564.94465447154471</v>
      </c>
      <c r="Y1567" s="1">
        <v>564.94465447154471</v>
      </c>
      <c r="Z1567" s="1">
        <v>558.20575203252031</v>
      </c>
    </row>
    <row r="1568" spans="1:26" x14ac:dyDescent="0.3">
      <c r="A1568" t="s">
        <v>63</v>
      </c>
      <c r="B1568" s="1">
        <v>44081</v>
      </c>
      <c r="C1568" s="1" t="str">
        <f>VLOOKUP($B1568,'NIS NAAM GEMEENTE'!$A$2:$B$319, 2, FALSE)</f>
        <v>Zulte</v>
      </c>
      <c r="D1568" s="1">
        <v>811</v>
      </c>
      <c r="E1568" s="1">
        <v>793</v>
      </c>
      <c r="F1568" s="1">
        <v>794</v>
      </c>
      <c r="G1568" s="1">
        <v>741</v>
      </c>
      <c r="H1568" s="1">
        <v>782</v>
      </c>
      <c r="I1568" s="1">
        <v>832</v>
      </c>
      <c r="J1568" s="1">
        <v>865</v>
      </c>
      <c r="K1568" s="1">
        <v>930</v>
      </c>
      <c r="L1568" s="1">
        <v>951</v>
      </c>
      <c r="M1568" s="1">
        <v>961</v>
      </c>
      <c r="N1568" s="1">
        <v>989</v>
      </c>
      <c r="O1568" s="1">
        <v>979</v>
      </c>
      <c r="P1568" s="1">
        <v>982</v>
      </c>
      <c r="Q1568" s="1">
        <v>963</v>
      </c>
      <c r="R1568" s="1">
        <v>952</v>
      </c>
      <c r="S1568" s="1">
        <v>952</v>
      </c>
      <c r="T1568" s="1">
        <v>916</v>
      </c>
      <c r="U1568" s="1">
        <v>914</v>
      </c>
      <c r="V1568" s="1">
        <v>891</v>
      </c>
      <c r="W1568" s="1">
        <v>860</v>
      </c>
      <c r="X1568" s="1">
        <v>835</v>
      </c>
      <c r="Y1568" s="1">
        <v>818</v>
      </c>
      <c r="Z1568">
        <v>821</v>
      </c>
    </row>
    <row r="1569" spans="1:26" x14ac:dyDescent="0.3">
      <c r="A1569" t="s">
        <v>64</v>
      </c>
      <c r="B1569" s="1">
        <v>44081</v>
      </c>
      <c r="C1569" s="1" t="str">
        <f>VLOOKUP($B1569,'NIS NAAM GEMEENTE'!$A$2:$B$319, 2, FALSE)</f>
        <v>Zulte</v>
      </c>
      <c r="D1569" s="1">
        <v>1362.4299999999998</v>
      </c>
      <c r="E1569" s="1">
        <v>1384.54</v>
      </c>
      <c r="F1569" s="1">
        <v>1406.08</v>
      </c>
      <c r="G1569" s="1">
        <v>1425.22</v>
      </c>
      <c r="H1569" s="1">
        <v>1528.79</v>
      </c>
      <c r="I1569" s="1">
        <v>1527.97</v>
      </c>
      <c r="J1569" s="1">
        <v>1580.49</v>
      </c>
      <c r="K1569" s="1">
        <v>1587.78</v>
      </c>
      <c r="L1569" s="1">
        <v>1598.8899999999999</v>
      </c>
      <c r="M1569" s="1">
        <v>1620.35</v>
      </c>
      <c r="N1569" s="1">
        <v>1633.1599999999999</v>
      </c>
      <c r="O1569" s="1">
        <v>1642.7818902439026</v>
      </c>
      <c r="P1569" s="1">
        <v>1625.5651829268293</v>
      </c>
      <c r="Q1569" s="1">
        <v>1576.2401219512194</v>
      </c>
      <c r="R1569" s="1">
        <v>1547.2697154471543</v>
      </c>
      <c r="S1569" s="1">
        <v>1525.9298577235772</v>
      </c>
      <c r="T1569" s="1">
        <v>1485.437256097561</v>
      </c>
      <c r="U1569" s="1">
        <v>1471.0826016260162</v>
      </c>
      <c r="V1569" s="1">
        <v>1443.5900000000001</v>
      </c>
      <c r="W1569" s="1">
        <v>1415.9594512195122</v>
      </c>
      <c r="X1569" s="1">
        <v>1399.9446544715447</v>
      </c>
      <c r="Y1569" s="1">
        <v>1382.9446544715447</v>
      </c>
      <c r="Z1569" s="1">
        <v>1379.2057520325202</v>
      </c>
    </row>
    <row r="1570" spans="1:26" x14ac:dyDescent="0.3">
      <c r="A1570" t="s">
        <v>65</v>
      </c>
      <c r="B1570">
        <v>44081</v>
      </c>
      <c r="C1570" s="1" t="str">
        <f>VLOOKUP($B1570,'NIS NAAM GEMEENTE'!$A$2:$B$319, 2, FALSE)</f>
        <v>Zulte</v>
      </c>
      <c r="D1570" s="1">
        <v>1911</v>
      </c>
      <c r="E1570" s="1">
        <v>1911</v>
      </c>
      <c r="F1570" s="1">
        <v>1911</v>
      </c>
      <c r="G1570" s="1">
        <v>1911</v>
      </c>
      <c r="H1570" s="1">
        <v>1911</v>
      </c>
      <c r="I1570" s="1">
        <v>1911</v>
      </c>
      <c r="J1570" s="1">
        <v>1911</v>
      </c>
      <c r="K1570" s="1">
        <v>1911</v>
      </c>
      <c r="L1570" s="1">
        <v>1911</v>
      </c>
      <c r="M1570" s="1">
        <v>1911</v>
      </c>
      <c r="N1570" s="1">
        <v>1911</v>
      </c>
      <c r="O1570" s="1">
        <v>1911</v>
      </c>
      <c r="P1570" s="1">
        <v>1911</v>
      </c>
      <c r="Q1570" s="1">
        <v>1911</v>
      </c>
      <c r="R1570" s="1">
        <v>1911</v>
      </c>
      <c r="S1570" s="1">
        <v>1911</v>
      </c>
      <c r="T1570" s="1">
        <v>1911</v>
      </c>
      <c r="U1570" s="1">
        <v>1911</v>
      </c>
      <c r="V1570" s="1">
        <v>1911</v>
      </c>
      <c r="W1570" s="1">
        <v>1911</v>
      </c>
      <c r="X1570" s="1">
        <v>1911</v>
      </c>
      <c r="Y1570" s="1">
        <v>1911</v>
      </c>
      <c r="Z1570" s="1">
        <v>1911</v>
      </c>
    </row>
    <row r="1571" spans="1:26" x14ac:dyDescent="0.3">
      <c r="A1571" t="s">
        <v>66</v>
      </c>
      <c r="B1571">
        <v>44081</v>
      </c>
      <c r="C1571" s="1" t="str">
        <f>VLOOKUP($B1571,'NIS NAAM GEMEENTE'!$A$2:$B$319, 2, FALSE)</f>
        <v>Zulte</v>
      </c>
      <c r="D1571" s="1">
        <v>1624.35</v>
      </c>
      <c r="E1571" s="1">
        <v>1624.35</v>
      </c>
      <c r="F1571" s="1">
        <v>1624.35</v>
      </c>
      <c r="G1571" s="1">
        <v>1624.35</v>
      </c>
      <c r="H1571" s="1">
        <v>1624.35</v>
      </c>
      <c r="I1571" s="1">
        <v>1624.35</v>
      </c>
      <c r="J1571" s="1">
        <v>1624.35</v>
      </c>
      <c r="K1571" s="1">
        <v>1624.35</v>
      </c>
      <c r="L1571" s="1">
        <v>1624.35</v>
      </c>
      <c r="M1571" s="1">
        <v>1624.35</v>
      </c>
      <c r="N1571" s="1">
        <v>1624.35</v>
      </c>
      <c r="O1571" s="1">
        <v>1624.35</v>
      </c>
      <c r="P1571" s="1">
        <v>1624.35</v>
      </c>
      <c r="Q1571" s="1">
        <v>1624.35</v>
      </c>
      <c r="R1571" s="1">
        <v>1624.35</v>
      </c>
      <c r="S1571" s="1">
        <v>1624.35</v>
      </c>
      <c r="T1571" s="1">
        <v>1624.35</v>
      </c>
      <c r="U1571" s="1">
        <v>1624.35</v>
      </c>
      <c r="V1571" s="1">
        <v>1624.35</v>
      </c>
      <c r="W1571" s="1">
        <v>1624.35</v>
      </c>
      <c r="X1571" s="1">
        <v>1624.35</v>
      </c>
      <c r="Y1571" s="1">
        <v>1624.35</v>
      </c>
      <c r="Z1571" s="1">
        <v>1624.35</v>
      </c>
    </row>
    <row r="1572" spans="1:26" x14ac:dyDescent="0.3">
      <c r="A1572" t="s">
        <v>62</v>
      </c>
      <c r="B1572" s="1">
        <v>71067</v>
      </c>
      <c r="C1572" s="1" t="str">
        <f>VLOOKUP($B1572,'NIS NAAM GEMEENTE'!$A$2:$B$319, 2, FALSE)</f>
        <v>Zutendaal</v>
      </c>
      <c r="D1572" s="1">
        <v>277.01</v>
      </c>
      <c r="E1572" s="1">
        <v>273.82</v>
      </c>
      <c r="F1572" s="1">
        <v>269.89999999999998</v>
      </c>
      <c r="G1572" s="1">
        <v>277.58</v>
      </c>
      <c r="H1572" s="1">
        <v>259.55</v>
      </c>
      <c r="I1572" s="1">
        <v>300.85000000000002</v>
      </c>
      <c r="J1572" s="1">
        <v>302.12</v>
      </c>
      <c r="K1572" s="1">
        <v>316.04000000000002</v>
      </c>
      <c r="L1572" s="1">
        <v>322.69</v>
      </c>
      <c r="M1572" s="1">
        <v>310.93</v>
      </c>
      <c r="N1572" s="1">
        <v>306.12</v>
      </c>
      <c r="O1572" s="1">
        <v>291.95638554216868</v>
      </c>
      <c r="P1572" s="1">
        <v>291.95638554216868</v>
      </c>
      <c r="Q1572" s="1">
        <v>285.27036144578312</v>
      </c>
      <c r="R1572" s="1">
        <v>285.27036144578312</v>
      </c>
      <c r="S1572" s="1">
        <v>285.27036144578312</v>
      </c>
      <c r="T1572" s="1">
        <v>283.04168674698792</v>
      </c>
      <c r="U1572" s="1">
        <v>280.81301204819277</v>
      </c>
      <c r="V1572" s="1">
        <v>277.47000000000003</v>
      </c>
      <c r="W1572" s="1">
        <v>278.58433734939757</v>
      </c>
      <c r="X1572" s="1">
        <v>275.24132530120482</v>
      </c>
      <c r="Y1572" s="1">
        <v>275.24132530120482</v>
      </c>
      <c r="Z1572" s="1">
        <v>275.24132530120482</v>
      </c>
    </row>
    <row r="1573" spans="1:26" x14ac:dyDescent="0.3">
      <c r="A1573" t="s">
        <v>63</v>
      </c>
      <c r="B1573" s="1">
        <v>71067</v>
      </c>
      <c r="C1573" s="1" t="str">
        <f>VLOOKUP($B1573,'NIS NAAM GEMEENTE'!$A$2:$B$319, 2, FALSE)</f>
        <v>Zutendaal</v>
      </c>
      <c r="D1573" s="1">
        <v>378</v>
      </c>
      <c r="E1573" s="1">
        <v>390</v>
      </c>
      <c r="F1573" s="1">
        <v>392</v>
      </c>
      <c r="G1573" s="1">
        <v>412</v>
      </c>
      <c r="H1573" s="1">
        <v>410</v>
      </c>
      <c r="I1573" s="1">
        <v>403</v>
      </c>
      <c r="J1573" s="1">
        <v>415</v>
      </c>
      <c r="K1573" s="1">
        <v>423</v>
      </c>
      <c r="L1573" s="1">
        <v>433</v>
      </c>
      <c r="M1573" s="1">
        <v>438</v>
      </c>
      <c r="N1573" s="1">
        <v>439</v>
      </c>
      <c r="O1573" s="1">
        <v>433</v>
      </c>
      <c r="P1573" s="1">
        <v>419</v>
      </c>
      <c r="Q1573" s="1">
        <v>412</v>
      </c>
      <c r="R1573" s="1">
        <v>396</v>
      </c>
      <c r="S1573" s="1">
        <v>382</v>
      </c>
      <c r="T1573" s="1">
        <v>378</v>
      </c>
      <c r="U1573" s="1">
        <v>371</v>
      </c>
      <c r="V1573" s="1">
        <v>369</v>
      </c>
      <c r="W1573" s="1">
        <v>362</v>
      </c>
      <c r="X1573" s="1">
        <v>362</v>
      </c>
      <c r="Y1573" s="1">
        <v>361</v>
      </c>
      <c r="Z1573">
        <v>358</v>
      </c>
    </row>
    <row r="1574" spans="1:26" x14ac:dyDescent="0.3">
      <c r="A1574" t="s">
        <v>64</v>
      </c>
      <c r="B1574" s="1">
        <v>71067</v>
      </c>
      <c r="C1574" s="1" t="str">
        <f>VLOOKUP($B1574,'NIS NAAM GEMEENTE'!$A$2:$B$319, 2, FALSE)</f>
        <v>Zutendaal</v>
      </c>
      <c r="D1574" s="1">
        <v>655.01</v>
      </c>
      <c r="E1574" s="1">
        <v>663.81999999999994</v>
      </c>
      <c r="F1574" s="1">
        <v>661.9</v>
      </c>
      <c r="G1574" s="1">
        <v>689.57999999999993</v>
      </c>
      <c r="H1574" s="1">
        <v>669.55</v>
      </c>
      <c r="I1574" s="1">
        <v>703.85</v>
      </c>
      <c r="J1574" s="1">
        <v>717.12</v>
      </c>
      <c r="K1574" s="1">
        <v>739.04</v>
      </c>
      <c r="L1574" s="1">
        <v>755.69</v>
      </c>
      <c r="M1574" s="1">
        <v>748.93000000000006</v>
      </c>
      <c r="N1574" s="1">
        <v>745.12</v>
      </c>
      <c r="O1574" s="1">
        <v>724.95638554216862</v>
      </c>
      <c r="P1574" s="1">
        <v>710.95638554216862</v>
      </c>
      <c r="Q1574" s="1">
        <v>697.27036144578312</v>
      </c>
      <c r="R1574" s="1">
        <v>681.27036144578312</v>
      </c>
      <c r="S1574" s="1">
        <v>667.27036144578312</v>
      </c>
      <c r="T1574" s="1">
        <v>661.04168674698792</v>
      </c>
      <c r="U1574" s="1">
        <v>651.81301204819283</v>
      </c>
      <c r="V1574" s="1">
        <v>646.47</v>
      </c>
      <c r="W1574" s="1">
        <v>640.58433734939763</v>
      </c>
      <c r="X1574" s="1">
        <v>637.24132530120482</v>
      </c>
      <c r="Y1574" s="1">
        <v>636.24132530120482</v>
      </c>
      <c r="Z1574" s="1">
        <v>633.24132530120482</v>
      </c>
    </row>
    <row r="1575" spans="1:26" x14ac:dyDescent="0.3">
      <c r="A1575" t="s">
        <v>65</v>
      </c>
      <c r="B1575">
        <v>71067</v>
      </c>
      <c r="C1575" s="1" t="str">
        <f>VLOOKUP($B1575,'NIS NAAM GEMEENTE'!$A$2:$B$319, 2, FALSE)</f>
        <v>Zutendaal</v>
      </c>
      <c r="D1575" s="1">
        <v>855</v>
      </c>
      <c r="E1575" s="1">
        <v>855</v>
      </c>
      <c r="F1575" s="1">
        <v>855</v>
      </c>
      <c r="G1575" s="1">
        <v>855</v>
      </c>
      <c r="H1575" s="1">
        <v>855</v>
      </c>
      <c r="I1575" s="1">
        <v>855</v>
      </c>
      <c r="J1575" s="1">
        <v>855</v>
      </c>
      <c r="K1575" s="1">
        <v>855</v>
      </c>
      <c r="L1575" s="1">
        <v>855</v>
      </c>
      <c r="M1575" s="1">
        <v>855</v>
      </c>
      <c r="N1575" s="1">
        <v>855</v>
      </c>
      <c r="O1575" s="1">
        <v>855</v>
      </c>
      <c r="P1575" s="1">
        <v>855</v>
      </c>
      <c r="Q1575" s="1">
        <v>855</v>
      </c>
      <c r="R1575" s="1">
        <v>855</v>
      </c>
      <c r="S1575" s="1">
        <v>855</v>
      </c>
      <c r="T1575" s="1">
        <v>855</v>
      </c>
      <c r="U1575" s="1">
        <v>855</v>
      </c>
      <c r="V1575" s="1">
        <v>855</v>
      </c>
      <c r="W1575" s="1">
        <v>855</v>
      </c>
      <c r="X1575" s="1">
        <v>855</v>
      </c>
      <c r="Y1575" s="1">
        <v>855</v>
      </c>
      <c r="Z1575" s="1">
        <v>855</v>
      </c>
    </row>
    <row r="1576" spans="1:26" x14ac:dyDescent="0.3">
      <c r="A1576" t="s">
        <v>66</v>
      </c>
      <c r="B1576">
        <v>71067</v>
      </c>
      <c r="C1576" s="1" t="str">
        <f>VLOOKUP($B1576,'NIS NAAM GEMEENTE'!$A$2:$B$319, 2, FALSE)</f>
        <v>Zutendaal</v>
      </c>
      <c r="D1576" s="1">
        <v>726.75</v>
      </c>
      <c r="E1576" s="1">
        <v>726.75</v>
      </c>
      <c r="F1576" s="1">
        <v>726.75</v>
      </c>
      <c r="G1576" s="1">
        <v>726.75</v>
      </c>
      <c r="H1576" s="1">
        <v>726.75</v>
      </c>
      <c r="I1576" s="1">
        <v>726.75</v>
      </c>
      <c r="J1576" s="1">
        <v>726.75</v>
      </c>
      <c r="K1576" s="1">
        <v>726.75</v>
      </c>
      <c r="L1576" s="1">
        <v>726.75</v>
      </c>
      <c r="M1576" s="1">
        <v>726.75</v>
      </c>
      <c r="N1576" s="1">
        <v>726.75</v>
      </c>
      <c r="O1576" s="1">
        <v>726.75</v>
      </c>
      <c r="P1576" s="1">
        <v>726.75</v>
      </c>
      <c r="Q1576" s="1">
        <v>726.75</v>
      </c>
      <c r="R1576" s="1">
        <v>726.75</v>
      </c>
      <c r="S1576" s="1">
        <v>726.75</v>
      </c>
      <c r="T1576" s="1">
        <v>726.75</v>
      </c>
      <c r="U1576" s="1">
        <v>726.75</v>
      </c>
      <c r="V1576" s="1">
        <v>726.75</v>
      </c>
      <c r="W1576" s="1">
        <v>726.75</v>
      </c>
      <c r="X1576" s="1">
        <v>726.75</v>
      </c>
      <c r="Y1576" s="1">
        <v>726.75</v>
      </c>
      <c r="Z1576" s="1">
        <v>726.75</v>
      </c>
    </row>
    <row r="1577" spans="1:26" x14ac:dyDescent="0.3">
      <c r="A1577" t="s">
        <v>62</v>
      </c>
      <c r="B1577" s="1">
        <v>45065</v>
      </c>
      <c r="C1577" s="1" t="str">
        <f>VLOOKUP($B1577,'NIS NAAM GEMEENTE'!$A$2:$B$319, 2, FALSE)</f>
        <v>Zwalm</v>
      </c>
      <c r="D1577" s="1">
        <v>323.77</v>
      </c>
      <c r="E1577" s="1">
        <v>323.31</v>
      </c>
      <c r="F1577" s="1">
        <v>307.66000000000003</v>
      </c>
      <c r="G1577" s="1">
        <v>304.23</v>
      </c>
      <c r="H1577" s="1">
        <v>308.04000000000002</v>
      </c>
      <c r="I1577" s="1">
        <v>294.47000000000003</v>
      </c>
      <c r="J1577" s="1">
        <v>292.17</v>
      </c>
      <c r="K1577" s="1">
        <v>292.47000000000003</v>
      </c>
      <c r="L1577" s="1">
        <v>263.25</v>
      </c>
      <c r="M1577" s="1">
        <v>261.58</v>
      </c>
      <c r="N1577" s="1">
        <v>246.44</v>
      </c>
      <c r="O1577" s="1">
        <v>230.73540106951873</v>
      </c>
      <c r="P1577" s="1">
        <v>230.73540106951873</v>
      </c>
      <c r="Q1577" s="1">
        <v>214.09582887700535</v>
      </c>
      <c r="R1577" s="1">
        <v>208.54930481283424</v>
      </c>
      <c r="S1577" s="1">
        <v>212.98652406417114</v>
      </c>
      <c r="T1577" s="1">
        <v>206.33069518716576</v>
      </c>
      <c r="U1577" s="1">
        <v>205.22139037433155</v>
      </c>
      <c r="V1577" s="1">
        <v>207.44</v>
      </c>
      <c r="W1577" s="1">
        <v>209.65860962566845</v>
      </c>
      <c r="X1577" s="1">
        <v>214.09582887700535</v>
      </c>
      <c r="Y1577" s="1">
        <v>212.98652406417114</v>
      </c>
      <c r="Z1577" s="1">
        <v>210.76791443850266</v>
      </c>
    </row>
    <row r="1578" spans="1:26" x14ac:dyDescent="0.3">
      <c r="A1578" t="s">
        <v>63</v>
      </c>
      <c r="B1578" s="1">
        <v>45065</v>
      </c>
      <c r="C1578" s="1" t="str">
        <f>VLOOKUP($B1578,'NIS NAAM GEMEENTE'!$A$2:$B$319, 2, FALSE)</f>
        <v>Zwalm</v>
      </c>
      <c r="D1578" s="1">
        <v>416</v>
      </c>
      <c r="E1578" s="1">
        <v>441</v>
      </c>
      <c r="F1578" s="1">
        <v>433</v>
      </c>
      <c r="G1578" s="1">
        <v>442</v>
      </c>
      <c r="H1578" s="1">
        <v>442</v>
      </c>
      <c r="I1578" s="1">
        <v>431</v>
      </c>
      <c r="J1578" s="1">
        <v>444</v>
      </c>
      <c r="K1578" s="1">
        <v>459</v>
      </c>
      <c r="L1578" s="1">
        <v>459</v>
      </c>
      <c r="M1578" s="1">
        <v>445</v>
      </c>
      <c r="N1578" s="1">
        <v>440</v>
      </c>
      <c r="O1578" s="1">
        <v>452</v>
      </c>
      <c r="P1578" s="1">
        <v>449</v>
      </c>
      <c r="Q1578" s="1">
        <v>450</v>
      </c>
      <c r="R1578" s="1">
        <v>437</v>
      </c>
      <c r="S1578" s="1">
        <v>416</v>
      </c>
      <c r="T1578" s="1">
        <v>414</v>
      </c>
      <c r="U1578" s="1">
        <v>401</v>
      </c>
      <c r="V1578" s="1">
        <v>397</v>
      </c>
      <c r="W1578" s="1">
        <v>381</v>
      </c>
      <c r="X1578" s="1">
        <v>374</v>
      </c>
      <c r="Y1578" s="1">
        <v>379</v>
      </c>
      <c r="Z1578">
        <v>378</v>
      </c>
    </row>
    <row r="1579" spans="1:26" x14ac:dyDescent="0.3">
      <c r="A1579" t="s">
        <v>64</v>
      </c>
      <c r="B1579" s="1">
        <v>45065</v>
      </c>
      <c r="C1579" s="1" t="str">
        <f>VLOOKUP($B1579,'NIS NAAM GEMEENTE'!$A$2:$B$319, 2, FALSE)</f>
        <v>Zwalm</v>
      </c>
      <c r="D1579" s="1">
        <v>739.77</v>
      </c>
      <c r="E1579" s="1">
        <v>764.31</v>
      </c>
      <c r="F1579" s="1">
        <v>740.66000000000008</v>
      </c>
      <c r="G1579" s="1">
        <v>746.23</v>
      </c>
      <c r="H1579" s="1">
        <v>750.04</v>
      </c>
      <c r="I1579" s="1">
        <v>725.47</v>
      </c>
      <c r="J1579" s="1">
        <v>736.17000000000007</v>
      </c>
      <c r="K1579" s="1">
        <v>751.47</v>
      </c>
      <c r="L1579" s="1">
        <v>722.25</v>
      </c>
      <c r="M1579" s="1">
        <v>706.57999999999993</v>
      </c>
      <c r="N1579" s="1">
        <v>686.44</v>
      </c>
      <c r="O1579" s="1">
        <v>682.73540106951873</v>
      </c>
      <c r="P1579" s="1">
        <v>679.73540106951873</v>
      </c>
      <c r="Q1579" s="1">
        <v>664.09582887700537</v>
      </c>
      <c r="R1579" s="1">
        <v>645.54930481283418</v>
      </c>
      <c r="S1579" s="1">
        <v>628.98652406417114</v>
      </c>
      <c r="T1579" s="1">
        <v>620.3306951871657</v>
      </c>
      <c r="U1579" s="1">
        <v>606.22139037433158</v>
      </c>
      <c r="V1579" s="1">
        <v>604.44000000000005</v>
      </c>
      <c r="W1579" s="1">
        <v>590.65860962566842</v>
      </c>
      <c r="X1579" s="1">
        <v>588.09582887700537</v>
      </c>
      <c r="Y1579" s="1">
        <v>591.98652406417114</v>
      </c>
      <c r="Z1579" s="1">
        <v>588.76791443850266</v>
      </c>
    </row>
    <row r="1580" spans="1:26" x14ac:dyDescent="0.3">
      <c r="A1580" t="s">
        <v>65</v>
      </c>
      <c r="B1580">
        <v>45065</v>
      </c>
      <c r="C1580" s="1" t="str">
        <f>VLOOKUP($B1580,'NIS NAAM GEMEENTE'!$A$2:$B$319, 2, FALSE)</f>
        <v>Zwalm</v>
      </c>
      <c r="D1580" s="1">
        <v>865.88235294117646</v>
      </c>
      <c r="E1580" s="1">
        <v>865.88235294117646</v>
      </c>
      <c r="F1580" s="1">
        <v>865.88235294117646</v>
      </c>
      <c r="G1580" s="1">
        <v>865.88235294117646</v>
      </c>
      <c r="H1580" s="1">
        <v>865.88235294117646</v>
      </c>
      <c r="I1580" s="1">
        <v>865.88235294117646</v>
      </c>
      <c r="J1580" s="1">
        <v>865.88235294117646</v>
      </c>
      <c r="K1580" s="1">
        <v>865.88235294117646</v>
      </c>
      <c r="L1580" s="1">
        <v>865.88235294117646</v>
      </c>
      <c r="M1580" s="1">
        <v>865.88235294117646</v>
      </c>
      <c r="N1580" s="1">
        <v>865.88235294117646</v>
      </c>
      <c r="O1580" s="1">
        <v>865.88235294117646</v>
      </c>
      <c r="P1580" s="1">
        <v>865.88235294117646</v>
      </c>
      <c r="Q1580" s="1">
        <v>865.88235294117646</v>
      </c>
      <c r="R1580" s="1">
        <v>865.88235294117646</v>
      </c>
      <c r="S1580" s="1">
        <v>865.88235294117646</v>
      </c>
      <c r="T1580" s="1">
        <v>865.88235294117646</v>
      </c>
      <c r="U1580" s="1">
        <v>865.88235294117646</v>
      </c>
      <c r="V1580" s="1">
        <v>865.88235294117646</v>
      </c>
      <c r="W1580" s="1">
        <v>865.88235294117646</v>
      </c>
      <c r="X1580" s="1">
        <v>865.88235294117646</v>
      </c>
      <c r="Y1580" s="1">
        <v>865.88235294117601</v>
      </c>
      <c r="Z1580" s="1">
        <v>865.88235294117601</v>
      </c>
    </row>
    <row r="1581" spans="1:26" x14ac:dyDescent="0.3">
      <c r="A1581" t="s">
        <v>66</v>
      </c>
      <c r="B1581">
        <v>45065</v>
      </c>
      <c r="C1581" s="1" t="str">
        <f>VLOOKUP($B1581,'NIS NAAM GEMEENTE'!$A$2:$B$319, 2, FALSE)</f>
        <v>Zwalm</v>
      </c>
      <c r="D1581" s="1">
        <v>736</v>
      </c>
      <c r="E1581" s="1">
        <v>736</v>
      </c>
      <c r="F1581" s="1">
        <v>736</v>
      </c>
      <c r="G1581" s="1">
        <v>736</v>
      </c>
      <c r="H1581" s="1">
        <v>736</v>
      </c>
      <c r="I1581" s="1">
        <v>736</v>
      </c>
      <c r="J1581" s="1">
        <v>736</v>
      </c>
      <c r="K1581" s="1">
        <v>736</v>
      </c>
      <c r="L1581" s="1">
        <v>736</v>
      </c>
      <c r="M1581" s="1">
        <v>736</v>
      </c>
      <c r="N1581" s="1">
        <v>736</v>
      </c>
      <c r="O1581" s="1">
        <v>736</v>
      </c>
      <c r="P1581" s="1">
        <v>736</v>
      </c>
      <c r="Q1581" s="1">
        <v>736</v>
      </c>
      <c r="R1581" s="1">
        <v>736</v>
      </c>
      <c r="S1581" s="1">
        <v>736</v>
      </c>
      <c r="T1581" s="1">
        <v>736</v>
      </c>
      <c r="U1581" s="1">
        <v>736</v>
      </c>
      <c r="V1581" s="1">
        <v>736</v>
      </c>
      <c r="W1581" s="1">
        <v>736</v>
      </c>
      <c r="X1581" s="1">
        <v>736</v>
      </c>
      <c r="Y1581" s="1">
        <v>736</v>
      </c>
      <c r="Z1581" s="1">
        <v>736</v>
      </c>
    </row>
    <row r="1582" spans="1:26" x14ac:dyDescent="0.3">
      <c r="A1582" t="s">
        <v>62</v>
      </c>
      <c r="B1582" s="1">
        <v>34042</v>
      </c>
      <c r="C1582" s="1" t="str">
        <f>VLOOKUP($B1582,'NIS NAAM GEMEENTE'!$A$2:$B$319, 2, FALSE)</f>
        <v>Zwevegem</v>
      </c>
      <c r="D1582" s="1">
        <v>997.85</v>
      </c>
      <c r="E1582" s="1">
        <v>1054.83</v>
      </c>
      <c r="F1582" s="1">
        <v>985.01</v>
      </c>
      <c r="G1582" s="1">
        <v>983.2</v>
      </c>
      <c r="H1582" s="1">
        <v>992.77</v>
      </c>
      <c r="I1582" s="1">
        <v>953.71</v>
      </c>
      <c r="J1582" s="1">
        <v>915.14</v>
      </c>
      <c r="K1582" s="1">
        <v>919.25</v>
      </c>
      <c r="L1582" s="1">
        <v>907.93</v>
      </c>
      <c r="M1582" s="1">
        <v>905.2</v>
      </c>
      <c r="N1582" s="1">
        <v>898.98</v>
      </c>
      <c r="O1582" s="1">
        <v>895.47382352941179</v>
      </c>
      <c r="P1582" s="1">
        <v>864.24933155080214</v>
      </c>
      <c r="Q1582" s="1">
        <v>833.02483957219249</v>
      </c>
      <c r="R1582" s="1">
        <v>821.87323529411765</v>
      </c>
      <c r="S1582" s="1">
        <v>826.33387700534763</v>
      </c>
      <c r="T1582" s="1">
        <v>826.33387700534763</v>
      </c>
      <c r="U1582" s="1">
        <v>836.37032085561498</v>
      </c>
      <c r="V1582" s="1">
        <v>834.14</v>
      </c>
      <c r="W1582" s="1">
        <v>834.14</v>
      </c>
      <c r="X1582" s="1">
        <v>844.17644385026733</v>
      </c>
      <c r="Y1582" s="1">
        <v>837.48548128342247</v>
      </c>
      <c r="Z1582" s="1">
        <v>848.63708556149732</v>
      </c>
    </row>
    <row r="1583" spans="1:26" x14ac:dyDescent="0.3">
      <c r="A1583" t="s">
        <v>63</v>
      </c>
      <c r="B1583" s="1">
        <v>34042</v>
      </c>
      <c r="C1583" s="1" t="str">
        <f>VLOOKUP($B1583,'NIS NAAM GEMEENTE'!$A$2:$B$319, 2, FALSE)</f>
        <v>Zwevegem</v>
      </c>
      <c r="D1583" s="1">
        <v>1366</v>
      </c>
      <c r="E1583" s="1">
        <v>1358</v>
      </c>
      <c r="F1583" s="1">
        <v>1388</v>
      </c>
      <c r="G1583" s="1">
        <v>1386</v>
      </c>
      <c r="H1583" s="1">
        <v>1381</v>
      </c>
      <c r="I1583" s="1">
        <v>1402</v>
      </c>
      <c r="J1583" s="1">
        <v>1388</v>
      </c>
      <c r="K1583" s="1">
        <v>1411</v>
      </c>
      <c r="L1583" s="1">
        <v>1403</v>
      </c>
      <c r="M1583" s="1">
        <v>1369</v>
      </c>
      <c r="N1583" s="1">
        <v>1345</v>
      </c>
      <c r="O1583" s="1">
        <v>1289</v>
      </c>
      <c r="P1583" s="1">
        <v>1285</v>
      </c>
      <c r="Q1583" s="1">
        <v>1299</v>
      </c>
      <c r="R1583" s="1">
        <v>1271</v>
      </c>
      <c r="S1583" s="1">
        <v>1260</v>
      </c>
      <c r="T1583" s="1">
        <v>1252</v>
      </c>
      <c r="U1583" s="1">
        <v>1241</v>
      </c>
      <c r="V1583" s="1">
        <v>1224</v>
      </c>
      <c r="W1583" s="1">
        <v>1203</v>
      </c>
      <c r="X1583" s="1">
        <v>1194</v>
      </c>
      <c r="Y1583" s="1">
        <v>1204</v>
      </c>
      <c r="Z1583">
        <v>1200</v>
      </c>
    </row>
    <row r="1584" spans="1:26" x14ac:dyDescent="0.3">
      <c r="A1584" t="s">
        <v>64</v>
      </c>
      <c r="B1584" s="1">
        <v>34042</v>
      </c>
      <c r="C1584" s="1" t="str">
        <f>VLOOKUP($B1584,'NIS NAAM GEMEENTE'!$A$2:$B$319, 2, FALSE)</f>
        <v>Zwevegem</v>
      </c>
      <c r="D1584" s="1">
        <v>2363.85</v>
      </c>
      <c r="E1584" s="1">
        <v>2412.83</v>
      </c>
      <c r="F1584" s="1">
        <v>2373.0100000000002</v>
      </c>
      <c r="G1584" s="1">
        <v>2369.1999999999998</v>
      </c>
      <c r="H1584" s="1">
        <v>2373.77</v>
      </c>
      <c r="I1584" s="1">
        <v>2355.71</v>
      </c>
      <c r="J1584" s="1">
        <v>2303.14</v>
      </c>
      <c r="K1584" s="1">
        <v>2330.25</v>
      </c>
      <c r="L1584" s="1">
        <v>2310.9299999999998</v>
      </c>
      <c r="M1584" s="1">
        <v>2274.1999999999998</v>
      </c>
      <c r="N1584" s="1">
        <v>2243.98</v>
      </c>
      <c r="O1584" s="1">
        <v>2184.4738235294117</v>
      </c>
      <c r="P1584" s="1">
        <v>2149.2493315508023</v>
      </c>
      <c r="Q1584" s="1">
        <v>2132.0248395721924</v>
      </c>
      <c r="R1584" s="1">
        <v>2092.8732352941179</v>
      </c>
      <c r="S1584" s="1">
        <v>2086.3338770053479</v>
      </c>
      <c r="T1584" s="1">
        <v>2078.3338770053479</v>
      </c>
      <c r="U1584" s="1">
        <v>2077.3703208556149</v>
      </c>
      <c r="V1584" s="1">
        <v>2058.14</v>
      </c>
      <c r="W1584" s="1">
        <v>2037.1399999999999</v>
      </c>
      <c r="X1584" s="1">
        <v>2038.1764438502673</v>
      </c>
      <c r="Y1584" s="1">
        <v>2041.4854812834224</v>
      </c>
      <c r="Z1584" s="1">
        <v>2048.6370855614973</v>
      </c>
    </row>
    <row r="1585" spans="1:26" x14ac:dyDescent="0.3">
      <c r="A1585" t="s">
        <v>65</v>
      </c>
      <c r="B1585">
        <v>34042</v>
      </c>
      <c r="C1585" s="1" t="str">
        <f>VLOOKUP($B1585,'NIS NAAM GEMEENTE'!$A$2:$B$319, 2, FALSE)</f>
        <v>Zwevegem</v>
      </c>
      <c r="D1585" s="1">
        <v>2797.6470588235297</v>
      </c>
      <c r="E1585" s="1">
        <v>2797.6470588235297</v>
      </c>
      <c r="F1585" s="1">
        <v>2797.6470588235297</v>
      </c>
      <c r="G1585" s="1">
        <v>2797.6470588235297</v>
      </c>
      <c r="H1585" s="1">
        <v>2797.6470588235297</v>
      </c>
      <c r="I1585" s="1">
        <v>2797.6470588235297</v>
      </c>
      <c r="J1585" s="1">
        <v>2797.6470588235297</v>
      </c>
      <c r="K1585" s="1">
        <v>2797.6470588235297</v>
      </c>
      <c r="L1585" s="1">
        <v>2797.6470588235297</v>
      </c>
      <c r="M1585" s="1">
        <v>2797.6470588235297</v>
      </c>
      <c r="N1585" s="1">
        <v>2797.6470588235297</v>
      </c>
      <c r="O1585" s="1">
        <v>2797.6470588235297</v>
      </c>
      <c r="P1585" s="1">
        <v>2797.6470588235297</v>
      </c>
      <c r="Q1585" s="1">
        <v>2797.6470588235297</v>
      </c>
      <c r="R1585" s="1">
        <v>2797.6470588235297</v>
      </c>
      <c r="S1585" s="1">
        <v>2797.6470588235297</v>
      </c>
      <c r="T1585" s="1">
        <v>2797.6470588235297</v>
      </c>
      <c r="U1585" s="1">
        <v>2797.6470588235297</v>
      </c>
      <c r="V1585" s="1">
        <v>2797.6470588235297</v>
      </c>
      <c r="W1585" s="1">
        <v>2797.6470588235297</v>
      </c>
      <c r="X1585" s="1">
        <v>2797.6470588235297</v>
      </c>
      <c r="Y1585" s="1">
        <v>2797.6470588235302</v>
      </c>
      <c r="Z1585" s="1">
        <v>2797.6470588235302</v>
      </c>
    </row>
    <row r="1586" spans="1:26" x14ac:dyDescent="0.3">
      <c r="A1586" t="s">
        <v>66</v>
      </c>
      <c r="B1586">
        <v>34042</v>
      </c>
      <c r="C1586" s="1" t="str">
        <f>VLOOKUP($B1586,'NIS NAAM GEMEENTE'!$A$2:$B$319, 2, FALSE)</f>
        <v>Zwevegem</v>
      </c>
      <c r="D1586" s="1">
        <v>2378</v>
      </c>
      <c r="E1586" s="1">
        <v>2378</v>
      </c>
      <c r="F1586" s="1">
        <v>2378</v>
      </c>
      <c r="G1586" s="1">
        <v>2378</v>
      </c>
      <c r="H1586" s="1">
        <v>2378</v>
      </c>
      <c r="I1586" s="1">
        <v>2378</v>
      </c>
      <c r="J1586" s="1">
        <v>2378</v>
      </c>
      <c r="K1586" s="1">
        <v>2378</v>
      </c>
      <c r="L1586" s="1">
        <v>2378</v>
      </c>
      <c r="M1586" s="1">
        <v>2378</v>
      </c>
      <c r="N1586" s="1">
        <v>2378</v>
      </c>
      <c r="O1586" s="1">
        <v>2378</v>
      </c>
      <c r="P1586" s="1">
        <v>2378</v>
      </c>
      <c r="Q1586" s="1">
        <v>2378</v>
      </c>
      <c r="R1586" s="1">
        <v>2378</v>
      </c>
      <c r="S1586" s="1">
        <v>2378</v>
      </c>
      <c r="T1586" s="1">
        <v>2378</v>
      </c>
      <c r="U1586" s="1">
        <v>2378</v>
      </c>
      <c r="V1586" s="1">
        <v>2378</v>
      </c>
      <c r="W1586" s="1">
        <v>2378</v>
      </c>
      <c r="X1586" s="1">
        <v>2378</v>
      </c>
      <c r="Y1586" s="1">
        <v>2378</v>
      </c>
      <c r="Z1586" s="1">
        <v>2378</v>
      </c>
    </row>
    <row r="1587" spans="1:26" x14ac:dyDescent="0.3">
      <c r="A1587" t="s">
        <v>62</v>
      </c>
      <c r="B1587" s="1">
        <v>11056</v>
      </c>
      <c r="C1587" s="1" t="str">
        <f>VLOOKUP($B1587,'NIS NAAM GEMEENTE'!$A$2:$B$319, 2, FALSE)</f>
        <v>Zwijndrecht</v>
      </c>
      <c r="D1587" s="1">
        <v>816.71</v>
      </c>
      <c r="E1587" s="1">
        <v>812.95</v>
      </c>
      <c r="F1587" s="1">
        <v>874.44</v>
      </c>
      <c r="G1587" s="1">
        <v>871.41</v>
      </c>
      <c r="H1587" s="1">
        <v>879.44</v>
      </c>
      <c r="I1587" s="1">
        <v>883.63</v>
      </c>
      <c r="J1587" s="1">
        <v>914.47</v>
      </c>
      <c r="K1587" s="1">
        <v>830.81</v>
      </c>
      <c r="L1587" s="1">
        <v>794.51</v>
      </c>
      <c r="M1587" s="1">
        <v>815.98</v>
      </c>
      <c r="N1587" s="1">
        <v>826.95</v>
      </c>
      <c r="O1587" s="1">
        <v>856.22416068866573</v>
      </c>
      <c r="P1587" s="1">
        <v>893.64269727403155</v>
      </c>
      <c r="Q1587" s="1">
        <v>861.72688665710189</v>
      </c>
      <c r="R1587" s="1">
        <v>829.81107604017211</v>
      </c>
      <c r="S1587" s="1">
        <v>812.20235294117651</v>
      </c>
      <c r="T1587" s="1">
        <v>797.89526542324245</v>
      </c>
      <c r="U1587" s="1">
        <v>780.28654232424674</v>
      </c>
      <c r="V1587" s="1">
        <v>767.08</v>
      </c>
      <c r="W1587" s="1">
        <v>752.77291248206598</v>
      </c>
      <c r="X1587" s="1">
        <v>738.46582496413203</v>
      </c>
      <c r="Y1587" s="1">
        <v>754.97400286944048</v>
      </c>
      <c r="Z1587" s="1">
        <v>769.28109038737443</v>
      </c>
    </row>
    <row r="1588" spans="1:26" x14ac:dyDescent="0.3">
      <c r="A1588" t="s">
        <v>63</v>
      </c>
      <c r="B1588" s="1">
        <v>11056</v>
      </c>
      <c r="C1588" s="1" t="str">
        <f>VLOOKUP($B1588,'NIS NAAM GEMEENTE'!$A$2:$B$319, 2, FALSE)</f>
        <v>Zwijndrecht</v>
      </c>
      <c r="D1588" s="1">
        <v>951</v>
      </c>
      <c r="E1588" s="1">
        <v>1003</v>
      </c>
      <c r="F1588" s="1">
        <v>1018</v>
      </c>
      <c r="G1588" s="1">
        <v>1078</v>
      </c>
      <c r="H1588" s="1">
        <v>1119</v>
      </c>
      <c r="I1588" s="1">
        <v>1149</v>
      </c>
      <c r="J1588" s="1">
        <v>1231</v>
      </c>
      <c r="K1588" s="1">
        <v>1240</v>
      </c>
      <c r="L1588" s="1">
        <v>1267</v>
      </c>
      <c r="M1588" s="1">
        <v>1297</v>
      </c>
      <c r="N1588" s="1">
        <v>1306</v>
      </c>
      <c r="O1588" s="1">
        <v>1312</v>
      </c>
      <c r="P1588" s="1">
        <v>1270</v>
      </c>
      <c r="Q1588" s="1">
        <v>1302</v>
      </c>
      <c r="R1588" s="1">
        <v>1335</v>
      </c>
      <c r="S1588" s="1">
        <v>1321</v>
      </c>
      <c r="T1588" s="1">
        <v>1317</v>
      </c>
      <c r="U1588" s="1">
        <v>1326</v>
      </c>
      <c r="V1588" s="1">
        <v>1334</v>
      </c>
      <c r="W1588" s="1">
        <v>1293</v>
      </c>
      <c r="X1588" s="1">
        <v>1260</v>
      </c>
      <c r="Y1588" s="1">
        <v>1237</v>
      </c>
      <c r="Z1588">
        <v>1209</v>
      </c>
    </row>
    <row r="1589" spans="1:26" x14ac:dyDescent="0.3">
      <c r="A1589" t="s">
        <v>64</v>
      </c>
      <c r="B1589" s="1">
        <v>11056</v>
      </c>
      <c r="C1589" s="1" t="str">
        <f>VLOOKUP($B1589,'NIS NAAM GEMEENTE'!$A$2:$B$319, 2, FALSE)</f>
        <v>Zwijndrecht</v>
      </c>
      <c r="D1589" s="1">
        <v>1767.71</v>
      </c>
      <c r="E1589" s="1">
        <v>1815.95</v>
      </c>
      <c r="F1589" s="1">
        <v>1892.44</v>
      </c>
      <c r="G1589" s="1">
        <v>1949.4099999999999</v>
      </c>
      <c r="H1589" s="1">
        <v>1998.44</v>
      </c>
      <c r="I1589" s="1">
        <v>2032.63</v>
      </c>
      <c r="J1589" s="1">
        <v>2145.4700000000003</v>
      </c>
      <c r="K1589" s="1">
        <v>2070.81</v>
      </c>
      <c r="L1589" s="1">
        <v>2061.5100000000002</v>
      </c>
      <c r="M1589" s="1">
        <v>2112.98</v>
      </c>
      <c r="N1589" s="1">
        <v>2132.9499999999998</v>
      </c>
      <c r="O1589" s="1">
        <v>2168.2241606886655</v>
      </c>
      <c r="P1589" s="1">
        <v>2163.6426972740314</v>
      </c>
      <c r="Q1589" s="1">
        <v>2163.7268866571021</v>
      </c>
      <c r="R1589" s="1">
        <v>2164.8110760401723</v>
      </c>
      <c r="S1589" s="1">
        <v>2133.2023529411763</v>
      </c>
      <c r="T1589" s="1">
        <v>2114.8952654232426</v>
      </c>
      <c r="U1589" s="1">
        <v>2106.2865423242465</v>
      </c>
      <c r="V1589" s="1">
        <v>2101.08</v>
      </c>
      <c r="W1589" s="1">
        <v>2045.772912482066</v>
      </c>
      <c r="X1589" s="1">
        <v>1998.465824964132</v>
      </c>
      <c r="Y1589" s="1">
        <v>1991.9740028694405</v>
      </c>
      <c r="Z1589" s="1">
        <v>1978.2810903873744</v>
      </c>
    </row>
    <row r="1590" spans="1:26" x14ac:dyDescent="0.3">
      <c r="A1590" t="s">
        <v>65</v>
      </c>
      <c r="B1590">
        <v>11056</v>
      </c>
      <c r="C1590" s="1" t="str">
        <f>VLOOKUP($B1590,'NIS NAAM GEMEENTE'!$A$2:$B$319, 2, FALSE)</f>
        <v>Zwijndrecht</v>
      </c>
      <c r="D1590" s="1">
        <v>2212</v>
      </c>
      <c r="E1590" s="1">
        <v>2212</v>
      </c>
      <c r="F1590" s="1">
        <v>2212</v>
      </c>
      <c r="G1590" s="1">
        <v>2212</v>
      </c>
      <c r="H1590" s="1">
        <v>2212</v>
      </c>
      <c r="I1590" s="1">
        <v>2212</v>
      </c>
      <c r="J1590" s="1">
        <v>2212</v>
      </c>
      <c r="K1590" s="1">
        <v>2212</v>
      </c>
      <c r="L1590" s="1">
        <v>2212</v>
      </c>
      <c r="M1590" s="1">
        <v>2212</v>
      </c>
      <c r="N1590" s="1">
        <v>2212</v>
      </c>
      <c r="O1590" s="1">
        <v>2212</v>
      </c>
      <c r="P1590" s="1">
        <v>2212</v>
      </c>
      <c r="Q1590" s="1">
        <v>2212</v>
      </c>
      <c r="R1590" s="1">
        <v>2212</v>
      </c>
      <c r="S1590" s="1">
        <v>2212</v>
      </c>
      <c r="T1590" s="1">
        <v>2212</v>
      </c>
      <c r="U1590" s="1">
        <v>2212</v>
      </c>
      <c r="V1590" s="1">
        <v>2212</v>
      </c>
      <c r="W1590" s="1">
        <v>2212</v>
      </c>
      <c r="X1590" s="1">
        <v>2212</v>
      </c>
      <c r="Y1590" s="1">
        <v>2212</v>
      </c>
      <c r="Z1590" s="1">
        <v>2212</v>
      </c>
    </row>
    <row r="1591" spans="1:26" x14ac:dyDescent="0.3">
      <c r="A1591" t="s">
        <v>66</v>
      </c>
      <c r="B1591">
        <v>11056</v>
      </c>
      <c r="C1591" s="1" t="str">
        <f>VLOOKUP($B1591,'NIS NAAM GEMEENTE'!$A$2:$B$319, 2, FALSE)</f>
        <v>Zwijndrecht</v>
      </c>
      <c r="D1591" s="1">
        <v>1880.2</v>
      </c>
      <c r="E1591" s="1">
        <v>1880.2</v>
      </c>
      <c r="F1591" s="1">
        <v>1880.2</v>
      </c>
      <c r="G1591" s="1">
        <v>1880.2</v>
      </c>
      <c r="H1591" s="1">
        <v>1880.2</v>
      </c>
      <c r="I1591" s="1">
        <v>1880.2</v>
      </c>
      <c r="J1591" s="1">
        <v>1880.2</v>
      </c>
      <c r="K1591" s="1">
        <v>1880.2</v>
      </c>
      <c r="L1591" s="1">
        <v>1880.2</v>
      </c>
      <c r="M1591" s="1">
        <v>1880.2</v>
      </c>
      <c r="N1591" s="1">
        <v>1880.2</v>
      </c>
      <c r="O1591" s="1">
        <v>1880.2</v>
      </c>
      <c r="P1591" s="1">
        <v>1880.2</v>
      </c>
      <c r="Q1591" s="1">
        <v>1880.2</v>
      </c>
      <c r="R1591" s="1">
        <v>1880.2</v>
      </c>
      <c r="S1591" s="1">
        <v>1880.2</v>
      </c>
      <c r="T1591" s="1">
        <v>1880.2</v>
      </c>
      <c r="U1591" s="1">
        <v>1880.2</v>
      </c>
      <c r="V1591" s="1">
        <v>1880.2</v>
      </c>
      <c r="W1591" s="1">
        <v>1880.2</v>
      </c>
      <c r="X1591" s="1">
        <v>1880.2</v>
      </c>
      <c r="Y1591" s="1">
        <v>1880.2</v>
      </c>
      <c r="Z1591" s="1">
        <v>1880.2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20F5-A4D9-4AF6-95DA-A5CC267D1BEC}">
  <dimension ref="A1:B319"/>
  <sheetViews>
    <sheetView workbookViewId="0">
      <selection activeCell="A285" sqref="A1:XFD1048576"/>
    </sheetView>
  </sheetViews>
  <sheetFormatPr defaultRowHeight="14.4" x14ac:dyDescent="0.3"/>
  <cols>
    <col min="1" max="1" width="10.5546875" bestFit="1" customWidth="1"/>
    <col min="2" max="2" width="36.6640625" customWidth="1"/>
  </cols>
  <sheetData>
    <row r="1" spans="1:2" x14ac:dyDescent="0.3">
      <c r="A1" t="s">
        <v>41</v>
      </c>
      <c r="B1" t="s">
        <v>69</v>
      </c>
    </row>
    <row r="2" spans="1:2" x14ac:dyDescent="0.3">
      <c r="A2" s="1">
        <v>11001</v>
      </c>
      <c r="B2" t="s">
        <v>70</v>
      </c>
    </row>
    <row r="3" spans="1:2" x14ac:dyDescent="0.3">
      <c r="A3" s="1">
        <v>11002</v>
      </c>
      <c r="B3" t="s">
        <v>30</v>
      </c>
    </row>
    <row r="4" spans="1:2" x14ac:dyDescent="0.3">
      <c r="A4" s="1">
        <v>11004</v>
      </c>
      <c r="B4" t="s">
        <v>71</v>
      </c>
    </row>
    <row r="5" spans="1:2" x14ac:dyDescent="0.3">
      <c r="A5" s="1">
        <v>11005</v>
      </c>
      <c r="B5" t="s">
        <v>72</v>
      </c>
    </row>
    <row r="6" spans="1:2" x14ac:dyDescent="0.3">
      <c r="A6" s="1">
        <v>11007</v>
      </c>
      <c r="B6" t="s">
        <v>73</v>
      </c>
    </row>
    <row r="7" spans="1:2" x14ac:dyDescent="0.3">
      <c r="A7" s="1">
        <v>11008</v>
      </c>
      <c r="B7" t="s">
        <v>74</v>
      </c>
    </row>
    <row r="8" spans="1:2" x14ac:dyDescent="0.3">
      <c r="A8" s="1">
        <v>11009</v>
      </c>
      <c r="B8" t="s">
        <v>75</v>
      </c>
    </row>
    <row r="9" spans="1:2" x14ac:dyDescent="0.3">
      <c r="A9" s="1">
        <v>11013</v>
      </c>
      <c r="B9" t="s">
        <v>76</v>
      </c>
    </row>
    <row r="10" spans="1:2" x14ac:dyDescent="0.3">
      <c r="A10" s="1">
        <v>11016</v>
      </c>
      <c r="B10" t="s">
        <v>77</v>
      </c>
    </row>
    <row r="11" spans="1:2" x14ac:dyDescent="0.3">
      <c r="A11" s="1">
        <v>11018</v>
      </c>
      <c r="B11" t="s">
        <v>78</v>
      </c>
    </row>
    <row r="12" spans="1:2" x14ac:dyDescent="0.3">
      <c r="A12" s="1">
        <v>11021</v>
      </c>
      <c r="B12" t="s">
        <v>79</v>
      </c>
    </row>
    <row r="13" spans="1:2" x14ac:dyDescent="0.3">
      <c r="A13" s="1">
        <v>11022</v>
      </c>
      <c r="B13" t="s">
        <v>80</v>
      </c>
    </row>
    <row r="14" spans="1:2" x14ac:dyDescent="0.3">
      <c r="A14" s="1">
        <v>11023</v>
      </c>
      <c r="B14" t="s">
        <v>81</v>
      </c>
    </row>
    <row r="15" spans="1:2" x14ac:dyDescent="0.3">
      <c r="A15" s="1">
        <v>11024</v>
      </c>
      <c r="B15" t="s">
        <v>82</v>
      </c>
    </row>
    <row r="16" spans="1:2" x14ac:dyDescent="0.3">
      <c r="A16" s="1">
        <v>11025</v>
      </c>
      <c r="B16" t="s">
        <v>83</v>
      </c>
    </row>
    <row r="17" spans="1:2" x14ac:dyDescent="0.3">
      <c r="A17" s="1">
        <v>11029</v>
      </c>
      <c r="B17" t="s">
        <v>84</v>
      </c>
    </row>
    <row r="18" spans="1:2" x14ac:dyDescent="0.3">
      <c r="A18" s="1">
        <v>11030</v>
      </c>
      <c r="B18" t="s">
        <v>85</v>
      </c>
    </row>
    <row r="19" spans="1:2" x14ac:dyDescent="0.3">
      <c r="A19" s="1">
        <v>11035</v>
      </c>
      <c r="B19" t="s">
        <v>86</v>
      </c>
    </row>
    <row r="20" spans="1:2" x14ac:dyDescent="0.3">
      <c r="A20" s="1">
        <v>11037</v>
      </c>
      <c r="B20" t="s">
        <v>87</v>
      </c>
    </row>
    <row r="21" spans="1:2" x14ac:dyDescent="0.3">
      <c r="A21" s="1">
        <v>11038</v>
      </c>
      <c r="B21" t="s">
        <v>88</v>
      </c>
    </row>
    <row r="22" spans="1:2" x14ac:dyDescent="0.3">
      <c r="A22" s="1">
        <v>11039</v>
      </c>
      <c r="B22" t="s">
        <v>89</v>
      </c>
    </row>
    <row r="23" spans="1:2" x14ac:dyDescent="0.3">
      <c r="A23" s="1">
        <v>11040</v>
      </c>
      <c r="B23" t="s">
        <v>90</v>
      </c>
    </row>
    <row r="24" spans="1:2" x14ac:dyDescent="0.3">
      <c r="A24" s="1">
        <v>11044</v>
      </c>
      <c r="B24" t="s">
        <v>91</v>
      </c>
    </row>
    <row r="25" spans="1:2" x14ac:dyDescent="0.3">
      <c r="A25" s="1">
        <v>11050</v>
      </c>
      <c r="B25" t="s">
        <v>92</v>
      </c>
    </row>
    <row r="26" spans="1:2" x14ac:dyDescent="0.3">
      <c r="A26" s="1">
        <v>11052</v>
      </c>
      <c r="B26" t="s">
        <v>93</v>
      </c>
    </row>
    <row r="27" spans="1:2" x14ac:dyDescent="0.3">
      <c r="A27" s="1">
        <v>11053</v>
      </c>
      <c r="B27" t="s">
        <v>94</v>
      </c>
    </row>
    <row r="28" spans="1:2" x14ac:dyDescent="0.3">
      <c r="A28" s="1">
        <v>11054</v>
      </c>
      <c r="B28" t="s">
        <v>95</v>
      </c>
    </row>
    <row r="29" spans="1:2" x14ac:dyDescent="0.3">
      <c r="A29" s="1">
        <v>11055</v>
      </c>
      <c r="B29" t="s">
        <v>96</v>
      </c>
    </row>
    <row r="30" spans="1:2" x14ac:dyDescent="0.3">
      <c r="A30" s="1">
        <v>11056</v>
      </c>
      <c r="B30" t="s">
        <v>97</v>
      </c>
    </row>
    <row r="31" spans="1:2" x14ac:dyDescent="0.3">
      <c r="A31" s="1">
        <v>11057</v>
      </c>
      <c r="B31" t="s">
        <v>98</v>
      </c>
    </row>
    <row r="32" spans="1:2" x14ac:dyDescent="0.3">
      <c r="A32" s="1">
        <v>12002</v>
      </c>
      <c r="B32" t="s">
        <v>99</v>
      </c>
    </row>
    <row r="33" spans="1:2" x14ac:dyDescent="0.3">
      <c r="A33" s="1">
        <v>12005</v>
      </c>
      <c r="B33" t="s">
        <v>100</v>
      </c>
    </row>
    <row r="34" spans="1:2" x14ac:dyDescent="0.3">
      <c r="A34" s="1">
        <v>12007</v>
      </c>
      <c r="B34" t="s">
        <v>101</v>
      </c>
    </row>
    <row r="35" spans="1:2" x14ac:dyDescent="0.3">
      <c r="A35" s="1">
        <v>12009</v>
      </c>
      <c r="B35" t="s">
        <v>102</v>
      </c>
    </row>
    <row r="36" spans="1:2" x14ac:dyDescent="0.3">
      <c r="A36" s="1">
        <v>12014</v>
      </c>
      <c r="B36" t="s">
        <v>103</v>
      </c>
    </row>
    <row r="37" spans="1:2" x14ac:dyDescent="0.3">
      <c r="A37" s="1">
        <v>12021</v>
      </c>
      <c r="B37" t="s">
        <v>104</v>
      </c>
    </row>
    <row r="38" spans="1:2" x14ac:dyDescent="0.3">
      <c r="A38" s="1">
        <v>12025</v>
      </c>
      <c r="B38" t="s">
        <v>105</v>
      </c>
    </row>
    <row r="39" spans="1:2" x14ac:dyDescent="0.3">
      <c r="A39" s="1">
        <v>12026</v>
      </c>
      <c r="B39" t="s">
        <v>106</v>
      </c>
    </row>
    <row r="40" spans="1:2" x14ac:dyDescent="0.3">
      <c r="A40" s="1">
        <v>12029</v>
      </c>
      <c r="B40" t="s">
        <v>107</v>
      </c>
    </row>
    <row r="41" spans="1:2" x14ac:dyDescent="0.3">
      <c r="A41" s="1">
        <v>12035</v>
      </c>
      <c r="B41" t="s">
        <v>108</v>
      </c>
    </row>
    <row r="42" spans="1:2" x14ac:dyDescent="0.3">
      <c r="A42" s="1">
        <v>12040</v>
      </c>
      <c r="B42" t="s">
        <v>109</v>
      </c>
    </row>
    <row r="43" spans="1:2" x14ac:dyDescent="0.3">
      <c r="A43" s="1">
        <v>12041</v>
      </c>
      <c r="B43" t="s">
        <v>110</v>
      </c>
    </row>
    <row r="44" spans="1:2" x14ac:dyDescent="0.3">
      <c r="A44" s="1">
        <v>13001</v>
      </c>
      <c r="B44" t="s">
        <v>111</v>
      </c>
    </row>
    <row r="45" spans="1:2" x14ac:dyDescent="0.3">
      <c r="A45" s="1">
        <v>13002</v>
      </c>
      <c r="B45" t="s">
        <v>112</v>
      </c>
    </row>
    <row r="46" spans="1:2" x14ac:dyDescent="0.3">
      <c r="A46" s="1">
        <v>13003</v>
      </c>
      <c r="B46" t="s">
        <v>113</v>
      </c>
    </row>
    <row r="47" spans="1:2" x14ac:dyDescent="0.3">
      <c r="A47" s="1">
        <v>13004</v>
      </c>
      <c r="B47" t="s">
        <v>114</v>
      </c>
    </row>
    <row r="48" spans="1:2" x14ac:dyDescent="0.3">
      <c r="A48" s="1">
        <v>13006</v>
      </c>
      <c r="B48" t="s">
        <v>115</v>
      </c>
    </row>
    <row r="49" spans="1:2" x14ac:dyDescent="0.3">
      <c r="A49" s="1">
        <v>13008</v>
      </c>
      <c r="B49" t="s">
        <v>116</v>
      </c>
    </row>
    <row r="50" spans="1:2" x14ac:dyDescent="0.3">
      <c r="A50" s="1">
        <v>13010</v>
      </c>
      <c r="B50" t="s">
        <v>117</v>
      </c>
    </row>
    <row r="51" spans="1:2" x14ac:dyDescent="0.3">
      <c r="A51" s="1">
        <v>13011</v>
      </c>
      <c r="B51" t="s">
        <v>118</v>
      </c>
    </row>
    <row r="52" spans="1:2" x14ac:dyDescent="0.3">
      <c r="A52" s="1">
        <v>13012</v>
      </c>
      <c r="B52" t="s">
        <v>119</v>
      </c>
    </row>
    <row r="53" spans="1:2" x14ac:dyDescent="0.3">
      <c r="A53" s="1">
        <v>13013</v>
      </c>
      <c r="B53" t="s">
        <v>120</v>
      </c>
    </row>
    <row r="54" spans="1:2" x14ac:dyDescent="0.3">
      <c r="A54" s="1">
        <v>13014</v>
      </c>
      <c r="B54" t="s">
        <v>121</v>
      </c>
    </row>
    <row r="55" spans="1:2" x14ac:dyDescent="0.3">
      <c r="A55" s="1">
        <v>13016</v>
      </c>
      <c r="B55" t="s">
        <v>122</v>
      </c>
    </row>
    <row r="56" spans="1:2" x14ac:dyDescent="0.3">
      <c r="A56" s="1">
        <v>13017</v>
      </c>
      <c r="B56" t="s">
        <v>123</v>
      </c>
    </row>
    <row r="57" spans="1:2" x14ac:dyDescent="0.3">
      <c r="A57" s="1">
        <v>13019</v>
      </c>
      <c r="B57" t="s">
        <v>124</v>
      </c>
    </row>
    <row r="58" spans="1:2" x14ac:dyDescent="0.3">
      <c r="A58" s="1">
        <v>13021</v>
      </c>
      <c r="B58" t="s">
        <v>125</v>
      </c>
    </row>
    <row r="59" spans="1:2" x14ac:dyDescent="0.3">
      <c r="A59" s="1">
        <v>13023</v>
      </c>
      <c r="B59" t="s">
        <v>126</v>
      </c>
    </row>
    <row r="60" spans="1:2" x14ac:dyDescent="0.3">
      <c r="A60" s="1">
        <v>13025</v>
      </c>
      <c r="B60" t="s">
        <v>127</v>
      </c>
    </row>
    <row r="61" spans="1:2" x14ac:dyDescent="0.3">
      <c r="A61" s="1">
        <v>13029</v>
      </c>
      <c r="B61" t="s">
        <v>128</v>
      </c>
    </row>
    <row r="62" spans="1:2" x14ac:dyDescent="0.3">
      <c r="A62" s="1">
        <v>13031</v>
      </c>
      <c r="B62" t="s">
        <v>129</v>
      </c>
    </row>
    <row r="63" spans="1:2" x14ac:dyDescent="0.3">
      <c r="A63" s="1">
        <v>13035</v>
      </c>
      <c r="B63" t="s">
        <v>130</v>
      </c>
    </row>
    <row r="64" spans="1:2" x14ac:dyDescent="0.3">
      <c r="A64" s="1">
        <v>13036</v>
      </c>
      <c r="B64" t="s">
        <v>131</v>
      </c>
    </row>
    <row r="65" spans="1:2" x14ac:dyDescent="0.3">
      <c r="A65" s="1">
        <v>13037</v>
      </c>
      <c r="B65" t="s">
        <v>132</v>
      </c>
    </row>
    <row r="66" spans="1:2" x14ac:dyDescent="0.3">
      <c r="A66" s="1">
        <v>13040</v>
      </c>
      <c r="B66" t="s">
        <v>133</v>
      </c>
    </row>
    <row r="67" spans="1:2" x14ac:dyDescent="0.3">
      <c r="A67" s="1">
        <v>13044</v>
      </c>
      <c r="B67" t="s">
        <v>134</v>
      </c>
    </row>
    <row r="68" spans="1:2" x14ac:dyDescent="0.3">
      <c r="A68" s="1">
        <v>13046</v>
      </c>
      <c r="B68" t="s">
        <v>135</v>
      </c>
    </row>
    <row r="69" spans="1:2" x14ac:dyDescent="0.3">
      <c r="A69" s="1">
        <v>13049</v>
      </c>
      <c r="B69" t="s">
        <v>136</v>
      </c>
    </row>
    <row r="70" spans="1:2" x14ac:dyDescent="0.3">
      <c r="A70" s="1">
        <v>13053</v>
      </c>
      <c r="B70" t="s">
        <v>137</v>
      </c>
    </row>
    <row r="71" spans="1:2" x14ac:dyDescent="0.3">
      <c r="A71" s="1">
        <v>21001</v>
      </c>
      <c r="B71" t="s">
        <v>138</v>
      </c>
    </row>
    <row r="72" spans="1:2" x14ac:dyDescent="0.3">
      <c r="A72" s="1">
        <v>21002</v>
      </c>
      <c r="B72" t="s">
        <v>139</v>
      </c>
    </row>
    <row r="73" spans="1:2" x14ac:dyDescent="0.3">
      <c r="A73" s="1">
        <v>21003</v>
      </c>
      <c r="B73" t="s">
        <v>140</v>
      </c>
    </row>
    <row r="74" spans="1:2" x14ac:dyDescent="0.3">
      <c r="A74" s="1">
        <v>21004</v>
      </c>
      <c r="B74" t="s">
        <v>141</v>
      </c>
    </row>
    <row r="75" spans="1:2" x14ac:dyDescent="0.3">
      <c r="A75" s="1">
        <v>21005</v>
      </c>
      <c r="B75" t="s">
        <v>142</v>
      </c>
    </row>
    <row r="76" spans="1:2" x14ac:dyDescent="0.3">
      <c r="A76" s="1">
        <v>21006</v>
      </c>
      <c r="B76" t="s">
        <v>143</v>
      </c>
    </row>
    <row r="77" spans="1:2" x14ac:dyDescent="0.3">
      <c r="A77" s="1">
        <v>21007</v>
      </c>
      <c r="B77" t="s">
        <v>144</v>
      </c>
    </row>
    <row r="78" spans="1:2" x14ac:dyDescent="0.3">
      <c r="A78" s="1">
        <v>21008</v>
      </c>
      <c r="B78" t="s">
        <v>145</v>
      </c>
    </row>
    <row r="79" spans="1:2" x14ac:dyDescent="0.3">
      <c r="A79" s="1">
        <v>21009</v>
      </c>
      <c r="B79" t="s">
        <v>146</v>
      </c>
    </row>
    <row r="80" spans="1:2" x14ac:dyDescent="0.3">
      <c r="A80" s="1">
        <v>21010</v>
      </c>
      <c r="B80" t="s">
        <v>147</v>
      </c>
    </row>
    <row r="81" spans="1:2" x14ac:dyDescent="0.3">
      <c r="A81" s="1">
        <v>21011</v>
      </c>
      <c r="B81" t="s">
        <v>148</v>
      </c>
    </row>
    <row r="82" spans="1:2" x14ac:dyDescent="0.3">
      <c r="A82" s="1">
        <v>21012</v>
      </c>
      <c r="B82" t="s">
        <v>149</v>
      </c>
    </row>
    <row r="83" spans="1:2" x14ac:dyDescent="0.3">
      <c r="A83" s="1">
        <v>21013</v>
      </c>
      <c r="B83" t="s">
        <v>150</v>
      </c>
    </row>
    <row r="84" spans="1:2" x14ac:dyDescent="0.3">
      <c r="A84" s="1">
        <v>21014</v>
      </c>
      <c r="B84" t="s">
        <v>151</v>
      </c>
    </row>
    <row r="85" spans="1:2" x14ac:dyDescent="0.3">
      <c r="A85" s="1">
        <v>21015</v>
      </c>
      <c r="B85" t="s">
        <v>152</v>
      </c>
    </row>
    <row r="86" spans="1:2" x14ac:dyDescent="0.3">
      <c r="A86" s="1">
        <v>21016</v>
      </c>
      <c r="B86" t="s">
        <v>153</v>
      </c>
    </row>
    <row r="87" spans="1:2" x14ac:dyDescent="0.3">
      <c r="A87" s="1">
        <v>21017</v>
      </c>
      <c r="B87" t="s">
        <v>154</v>
      </c>
    </row>
    <row r="88" spans="1:2" x14ac:dyDescent="0.3">
      <c r="A88" s="1">
        <v>21018</v>
      </c>
      <c r="B88" t="s">
        <v>155</v>
      </c>
    </row>
    <row r="89" spans="1:2" x14ac:dyDescent="0.3">
      <c r="A89" s="1">
        <v>21019</v>
      </c>
      <c r="B89" t="s">
        <v>156</v>
      </c>
    </row>
    <row r="90" spans="1:2" x14ac:dyDescent="0.3">
      <c r="A90" s="1">
        <v>23002</v>
      </c>
      <c r="B90" t="s">
        <v>157</v>
      </c>
    </row>
    <row r="91" spans="1:2" x14ac:dyDescent="0.3">
      <c r="A91" s="1">
        <v>23003</v>
      </c>
      <c r="B91" t="s">
        <v>158</v>
      </c>
    </row>
    <row r="92" spans="1:2" x14ac:dyDescent="0.3">
      <c r="A92" s="1">
        <v>23009</v>
      </c>
      <c r="B92" t="s">
        <v>159</v>
      </c>
    </row>
    <row r="93" spans="1:2" x14ac:dyDescent="0.3">
      <c r="A93" s="1">
        <v>23016</v>
      </c>
      <c r="B93" t="s">
        <v>160</v>
      </c>
    </row>
    <row r="94" spans="1:2" x14ac:dyDescent="0.3">
      <c r="A94" s="1">
        <v>23023</v>
      </c>
      <c r="B94" t="s">
        <v>161</v>
      </c>
    </row>
    <row r="95" spans="1:2" x14ac:dyDescent="0.3">
      <c r="A95" s="1">
        <v>23024</v>
      </c>
      <c r="B95" t="s">
        <v>162</v>
      </c>
    </row>
    <row r="96" spans="1:2" x14ac:dyDescent="0.3">
      <c r="A96" s="1">
        <v>23025</v>
      </c>
      <c r="B96" t="s">
        <v>163</v>
      </c>
    </row>
    <row r="97" spans="1:2" x14ac:dyDescent="0.3">
      <c r="A97" s="1">
        <v>23027</v>
      </c>
      <c r="B97" t="s">
        <v>164</v>
      </c>
    </row>
    <row r="98" spans="1:2" x14ac:dyDescent="0.3">
      <c r="A98" s="1">
        <v>23032</v>
      </c>
      <c r="B98" t="s">
        <v>165</v>
      </c>
    </row>
    <row r="99" spans="1:2" x14ac:dyDescent="0.3">
      <c r="A99" s="1">
        <v>23033</v>
      </c>
      <c r="B99" t="s">
        <v>166</v>
      </c>
    </row>
    <row r="100" spans="1:2" x14ac:dyDescent="0.3">
      <c r="A100" s="1">
        <v>23038</v>
      </c>
      <c r="B100" t="s">
        <v>167</v>
      </c>
    </row>
    <row r="101" spans="1:2" x14ac:dyDescent="0.3">
      <c r="A101" s="1">
        <v>23039</v>
      </c>
      <c r="B101" t="s">
        <v>168</v>
      </c>
    </row>
    <row r="102" spans="1:2" x14ac:dyDescent="0.3">
      <c r="A102" s="1">
        <v>23044</v>
      </c>
      <c r="B102" t="s">
        <v>169</v>
      </c>
    </row>
    <row r="103" spans="1:2" x14ac:dyDescent="0.3">
      <c r="A103" s="1">
        <v>23045</v>
      </c>
      <c r="B103" t="s">
        <v>170</v>
      </c>
    </row>
    <row r="104" spans="1:2" x14ac:dyDescent="0.3">
      <c r="A104" s="1">
        <v>23047</v>
      </c>
      <c r="B104" t="s">
        <v>171</v>
      </c>
    </row>
    <row r="105" spans="1:2" x14ac:dyDescent="0.3">
      <c r="A105" s="1">
        <v>23050</v>
      </c>
      <c r="B105" t="s">
        <v>172</v>
      </c>
    </row>
    <row r="106" spans="1:2" x14ac:dyDescent="0.3">
      <c r="A106" s="1">
        <v>23052</v>
      </c>
      <c r="B106" t="s">
        <v>173</v>
      </c>
    </row>
    <row r="107" spans="1:2" x14ac:dyDescent="0.3">
      <c r="A107" s="1">
        <v>23060</v>
      </c>
      <c r="B107" t="s">
        <v>174</v>
      </c>
    </row>
    <row r="108" spans="1:2" x14ac:dyDescent="0.3">
      <c r="A108" s="1">
        <v>23062</v>
      </c>
      <c r="B108" t="s">
        <v>175</v>
      </c>
    </row>
    <row r="109" spans="1:2" x14ac:dyDescent="0.3">
      <c r="A109" s="1">
        <v>23064</v>
      </c>
      <c r="B109" t="s">
        <v>176</v>
      </c>
    </row>
    <row r="110" spans="1:2" x14ac:dyDescent="0.3">
      <c r="A110" s="1">
        <v>23077</v>
      </c>
      <c r="B110" t="s">
        <v>177</v>
      </c>
    </row>
    <row r="111" spans="1:2" x14ac:dyDescent="0.3">
      <c r="A111" s="1">
        <v>23081</v>
      </c>
      <c r="B111" t="s">
        <v>178</v>
      </c>
    </row>
    <row r="112" spans="1:2" x14ac:dyDescent="0.3">
      <c r="A112" s="1">
        <v>23086</v>
      </c>
      <c r="B112" t="s">
        <v>179</v>
      </c>
    </row>
    <row r="113" spans="1:2" x14ac:dyDescent="0.3">
      <c r="A113" s="1">
        <v>23088</v>
      </c>
      <c r="B113" t="s">
        <v>180</v>
      </c>
    </row>
    <row r="114" spans="1:2" x14ac:dyDescent="0.3">
      <c r="A114" s="1">
        <v>23094</v>
      </c>
      <c r="B114" t="s">
        <v>181</v>
      </c>
    </row>
    <row r="115" spans="1:2" x14ac:dyDescent="0.3">
      <c r="A115" s="1">
        <v>23096</v>
      </c>
      <c r="B115" t="s">
        <v>182</v>
      </c>
    </row>
    <row r="116" spans="1:2" x14ac:dyDescent="0.3">
      <c r="A116" s="1">
        <v>23097</v>
      </c>
      <c r="B116" t="s">
        <v>183</v>
      </c>
    </row>
    <row r="117" spans="1:2" x14ac:dyDescent="0.3">
      <c r="A117" s="1">
        <v>23098</v>
      </c>
      <c r="B117" t="s">
        <v>184</v>
      </c>
    </row>
    <row r="118" spans="1:2" x14ac:dyDescent="0.3">
      <c r="A118" s="1">
        <v>23099</v>
      </c>
      <c r="B118" t="s">
        <v>185</v>
      </c>
    </row>
    <row r="119" spans="1:2" x14ac:dyDescent="0.3">
      <c r="A119" s="1">
        <v>23100</v>
      </c>
      <c r="B119" t="s">
        <v>186</v>
      </c>
    </row>
    <row r="120" spans="1:2" x14ac:dyDescent="0.3">
      <c r="A120" s="1">
        <v>23101</v>
      </c>
      <c r="B120" t="s">
        <v>187</v>
      </c>
    </row>
    <row r="121" spans="1:2" x14ac:dyDescent="0.3">
      <c r="A121" s="1">
        <v>23102</v>
      </c>
      <c r="B121" t="s">
        <v>188</v>
      </c>
    </row>
    <row r="122" spans="1:2" x14ac:dyDescent="0.3">
      <c r="A122" s="1">
        <v>23103</v>
      </c>
      <c r="B122" t="s">
        <v>189</v>
      </c>
    </row>
    <row r="123" spans="1:2" x14ac:dyDescent="0.3">
      <c r="A123" s="1">
        <v>23104</v>
      </c>
      <c r="B123" t="s">
        <v>190</v>
      </c>
    </row>
    <row r="124" spans="1:2" x14ac:dyDescent="0.3">
      <c r="A124" s="1">
        <v>23105</v>
      </c>
      <c r="B124" t="s">
        <v>191</v>
      </c>
    </row>
    <row r="125" spans="1:2" x14ac:dyDescent="0.3">
      <c r="A125" s="1">
        <v>24001</v>
      </c>
      <c r="B125" t="s">
        <v>192</v>
      </c>
    </row>
    <row r="126" spans="1:2" x14ac:dyDescent="0.3">
      <c r="A126" s="1">
        <v>24007</v>
      </c>
      <c r="B126" t="s">
        <v>193</v>
      </c>
    </row>
    <row r="127" spans="1:2" x14ac:dyDescent="0.3">
      <c r="A127" s="1">
        <v>24008</v>
      </c>
      <c r="B127" t="s">
        <v>194</v>
      </c>
    </row>
    <row r="128" spans="1:2" x14ac:dyDescent="0.3">
      <c r="A128" s="1">
        <v>24009</v>
      </c>
      <c r="B128" t="s">
        <v>195</v>
      </c>
    </row>
    <row r="129" spans="1:2" x14ac:dyDescent="0.3">
      <c r="A129" s="1">
        <v>24011</v>
      </c>
      <c r="B129" t="s">
        <v>196</v>
      </c>
    </row>
    <row r="130" spans="1:2" x14ac:dyDescent="0.3">
      <c r="A130" s="1">
        <v>24014</v>
      </c>
      <c r="B130" t="s">
        <v>197</v>
      </c>
    </row>
    <row r="131" spans="1:2" x14ac:dyDescent="0.3">
      <c r="A131" s="1">
        <v>24016</v>
      </c>
      <c r="B131" t="s">
        <v>198</v>
      </c>
    </row>
    <row r="132" spans="1:2" x14ac:dyDescent="0.3">
      <c r="A132" s="1">
        <v>24020</v>
      </c>
      <c r="B132" t="s">
        <v>199</v>
      </c>
    </row>
    <row r="133" spans="1:2" x14ac:dyDescent="0.3">
      <c r="A133" s="1">
        <v>24028</v>
      </c>
      <c r="B133" t="s">
        <v>200</v>
      </c>
    </row>
    <row r="134" spans="1:2" x14ac:dyDescent="0.3">
      <c r="A134" s="1">
        <v>24033</v>
      </c>
      <c r="B134" t="s">
        <v>201</v>
      </c>
    </row>
    <row r="135" spans="1:2" x14ac:dyDescent="0.3">
      <c r="A135" s="1">
        <v>24038</v>
      </c>
      <c r="B135" t="s">
        <v>202</v>
      </c>
    </row>
    <row r="136" spans="1:2" x14ac:dyDescent="0.3">
      <c r="A136" s="1">
        <v>24041</v>
      </c>
      <c r="B136" t="s">
        <v>203</v>
      </c>
    </row>
    <row r="137" spans="1:2" x14ac:dyDescent="0.3">
      <c r="A137" s="1">
        <v>24043</v>
      </c>
      <c r="B137" t="s">
        <v>204</v>
      </c>
    </row>
    <row r="138" spans="1:2" x14ac:dyDescent="0.3">
      <c r="A138" s="1">
        <v>24045</v>
      </c>
      <c r="B138" t="s">
        <v>205</v>
      </c>
    </row>
    <row r="139" spans="1:2" x14ac:dyDescent="0.3">
      <c r="A139" s="1">
        <v>24048</v>
      </c>
      <c r="B139" t="s">
        <v>206</v>
      </c>
    </row>
    <row r="140" spans="1:2" x14ac:dyDescent="0.3">
      <c r="A140" s="1">
        <v>24054</v>
      </c>
      <c r="B140" t="s">
        <v>207</v>
      </c>
    </row>
    <row r="141" spans="1:2" x14ac:dyDescent="0.3">
      <c r="A141" s="1">
        <v>24055</v>
      </c>
      <c r="B141" t="s">
        <v>208</v>
      </c>
    </row>
    <row r="142" spans="1:2" x14ac:dyDescent="0.3">
      <c r="A142" s="1">
        <v>24059</v>
      </c>
      <c r="B142" t="s">
        <v>209</v>
      </c>
    </row>
    <row r="143" spans="1:2" x14ac:dyDescent="0.3">
      <c r="A143" s="1">
        <v>24062</v>
      </c>
      <c r="B143" t="s">
        <v>210</v>
      </c>
    </row>
    <row r="144" spans="1:2" x14ac:dyDescent="0.3">
      <c r="A144" s="1">
        <v>24066</v>
      </c>
      <c r="B144" t="s">
        <v>211</v>
      </c>
    </row>
    <row r="145" spans="1:2" x14ac:dyDescent="0.3">
      <c r="A145" s="1">
        <v>24086</v>
      </c>
      <c r="B145" t="s">
        <v>212</v>
      </c>
    </row>
    <row r="146" spans="1:2" x14ac:dyDescent="0.3">
      <c r="A146" s="1">
        <v>24094</v>
      </c>
      <c r="B146" t="s">
        <v>213</v>
      </c>
    </row>
    <row r="147" spans="1:2" x14ac:dyDescent="0.3">
      <c r="A147" s="1">
        <v>24104</v>
      </c>
      <c r="B147" t="s">
        <v>214</v>
      </c>
    </row>
    <row r="148" spans="1:2" x14ac:dyDescent="0.3">
      <c r="A148" s="1">
        <v>24107</v>
      </c>
      <c r="B148" t="s">
        <v>215</v>
      </c>
    </row>
    <row r="149" spans="1:2" x14ac:dyDescent="0.3">
      <c r="A149" s="1">
        <v>24109</v>
      </c>
      <c r="B149" t="s">
        <v>216</v>
      </c>
    </row>
    <row r="150" spans="1:2" x14ac:dyDescent="0.3">
      <c r="A150" s="1">
        <v>24130</v>
      </c>
      <c r="B150" t="s">
        <v>217</v>
      </c>
    </row>
    <row r="151" spans="1:2" x14ac:dyDescent="0.3">
      <c r="A151" s="1">
        <v>24133</v>
      </c>
      <c r="B151" t="s">
        <v>218</v>
      </c>
    </row>
    <row r="152" spans="1:2" x14ac:dyDescent="0.3">
      <c r="A152" s="1">
        <v>24134</v>
      </c>
      <c r="B152" t="s">
        <v>219</v>
      </c>
    </row>
    <row r="153" spans="1:2" x14ac:dyDescent="0.3">
      <c r="A153" s="1">
        <v>24135</v>
      </c>
      <c r="B153" t="s">
        <v>220</v>
      </c>
    </row>
    <row r="154" spans="1:2" x14ac:dyDescent="0.3">
      <c r="A154" s="1">
        <v>24137</v>
      </c>
      <c r="B154" t="s">
        <v>221</v>
      </c>
    </row>
    <row r="155" spans="1:2" x14ac:dyDescent="0.3">
      <c r="A155" s="1">
        <v>31003</v>
      </c>
      <c r="B155" t="s">
        <v>222</v>
      </c>
    </row>
    <row r="156" spans="1:2" x14ac:dyDescent="0.3">
      <c r="A156" s="1">
        <v>31004</v>
      </c>
      <c r="B156" t="s">
        <v>223</v>
      </c>
    </row>
    <row r="157" spans="1:2" x14ac:dyDescent="0.3">
      <c r="A157" s="1">
        <v>31005</v>
      </c>
      <c r="B157" t="s">
        <v>224</v>
      </c>
    </row>
    <row r="158" spans="1:2" x14ac:dyDescent="0.3">
      <c r="A158" s="1">
        <v>31006</v>
      </c>
      <c r="B158" t="s">
        <v>225</v>
      </c>
    </row>
    <row r="159" spans="1:2" x14ac:dyDescent="0.3">
      <c r="A159" s="1">
        <v>31012</v>
      </c>
      <c r="B159" t="s">
        <v>226</v>
      </c>
    </row>
    <row r="160" spans="1:2" x14ac:dyDescent="0.3">
      <c r="A160" s="1">
        <v>31022</v>
      </c>
      <c r="B160" t="s">
        <v>227</v>
      </c>
    </row>
    <row r="161" spans="1:2" x14ac:dyDescent="0.3">
      <c r="A161" s="1">
        <v>31033</v>
      </c>
      <c r="B161" t="s">
        <v>228</v>
      </c>
    </row>
    <row r="162" spans="1:2" x14ac:dyDescent="0.3">
      <c r="A162" s="1">
        <v>31040</v>
      </c>
      <c r="B162" t="s">
        <v>229</v>
      </c>
    </row>
    <row r="163" spans="1:2" x14ac:dyDescent="0.3">
      <c r="A163" s="1">
        <v>31042</v>
      </c>
      <c r="B163" t="s">
        <v>230</v>
      </c>
    </row>
    <row r="164" spans="1:2" x14ac:dyDescent="0.3">
      <c r="A164" s="1">
        <v>31043</v>
      </c>
      <c r="B164" t="s">
        <v>231</v>
      </c>
    </row>
    <row r="165" spans="1:2" x14ac:dyDescent="0.3">
      <c r="A165" s="1">
        <v>32003</v>
      </c>
      <c r="B165" t="s">
        <v>232</v>
      </c>
    </row>
    <row r="166" spans="1:2" x14ac:dyDescent="0.3">
      <c r="A166" s="1">
        <v>32006</v>
      </c>
      <c r="B166" t="s">
        <v>233</v>
      </c>
    </row>
    <row r="167" spans="1:2" x14ac:dyDescent="0.3">
      <c r="A167" s="1">
        <v>32010</v>
      </c>
      <c r="B167" t="s">
        <v>234</v>
      </c>
    </row>
    <row r="168" spans="1:2" x14ac:dyDescent="0.3">
      <c r="A168" s="1">
        <v>32011</v>
      </c>
      <c r="B168" t="s">
        <v>235</v>
      </c>
    </row>
    <row r="169" spans="1:2" x14ac:dyDescent="0.3">
      <c r="A169" s="1">
        <v>32030</v>
      </c>
      <c r="B169" t="s">
        <v>236</v>
      </c>
    </row>
    <row r="170" spans="1:2" x14ac:dyDescent="0.3">
      <c r="A170" s="1">
        <v>33011</v>
      </c>
      <c r="B170" t="s">
        <v>237</v>
      </c>
    </row>
    <row r="171" spans="1:2" x14ac:dyDescent="0.3">
      <c r="A171" s="1">
        <v>33016</v>
      </c>
      <c r="B171" t="s">
        <v>238</v>
      </c>
    </row>
    <row r="172" spans="1:2" x14ac:dyDescent="0.3">
      <c r="A172" s="1">
        <v>33021</v>
      </c>
      <c r="B172" t="s">
        <v>239</v>
      </c>
    </row>
    <row r="173" spans="1:2" x14ac:dyDescent="0.3">
      <c r="A173" s="1">
        <v>33029</v>
      </c>
      <c r="B173" t="s">
        <v>240</v>
      </c>
    </row>
    <row r="174" spans="1:2" x14ac:dyDescent="0.3">
      <c r="A174" s="1">
        <v>33037</v>
      </c>
      <c r="B174" t="s">
        <v>241</v>
      </c>
    </row>
    <row r="175" spans="1:2" x14ac:dyDescent="0.3">
      <c r="A175" s="1">
        <v>33039</v>
      </c>
      <c r="B175" t="s">
        <v>242</v>
      </c>
    </row>
    <row r="176" spans="1:2" x14ac:dyDescent="0.3">
      <c r="A176" s="1">
        <v>33040</v>
      </c>
      <c r="B176" t="s">
        <v>243</v>
      </c>
    </row>
    <row r="177" spans="1:2" x14ac:dyDescent="0.3">
      <c r="A177" s="1">
        <v>33041</v>
      </c>
      <c r="B177" t="s">
        <v>244</v>
      </c>
    </row>
    <row r="178" spans="1:2" x14ac:dyDescent="0.3">
      <c r="A178" s="1">
        <v>34002</v>
      </c>
      <c r="B178" t="s">
        <v>245</v>
      </c>
    </row>
    <row r="179" spans="1:2" x14ac:dyDescent="0.3">
      <c r="A179" s="1">
        <v>34003</v>
      </c>
      <c r="B179" t="s">
        <v>246</v>
      </c>
    </row>
    <row r="180" spans="1:2" x14ac:dyDescent="0.3">
      <c r="A180" s="1">
        <v>34009</v>
      </c>
      <c r="B180" t="s">
        <v>247</v>
      </c>
    </row>
    <row r="181" spans="1:2" x14ac:dyDescent="0.3">
      <c r="A181" s="1">
        <v>34013</v>
      </c>
      <c r="B181" t="s">
        <v>248</v>
      </c>
    </row>
    <row r="182" spans="1:2" x14ac:dyDescent="0.3">
      <c r="A182" s="1">
        <v>34022</v>
      </c>
      <c r="B182" t="s">
        <v>249</v>
      </c>
    </row>
    <row r="183" spans="1:2" x14ac:dyDescent="0.3">
      <c r="A183" s="1">
        <v>34023</v>
      </c>
      <c r="B183" t="s">
        <v>250</v>
      </c>
    </row>
    <row r="184" spans="1:2" x14ac:dyDescent="0.3">
      <c r="A184" s="1">
        <v>34025</v>
      </c>
      <c r="B184" t="s">
        <v>251</v>
      </c>
    </row>
    <row r="185" spans="1:2" x14ac:dyDescent="0.3">
      <c r="A185" s="1">
        <v>34027</v>
      </c>
      <c r="B185" t="s">
        <v>252</v>
      </c>
    </row>
    <row r="186" spans="1:2" x14ac:dyDescent="0.3">
      <c r="A186" s="1">
        <v>34040</v>
      </c>
      <c r="B186" t="s">
        <v>253</v>
      </c>
    </row>
    <row r="187" spans="1:2" x14ac:dyDescent="0.3">
      <c r="A187" s="1">
        <v>34041</v>
      </c>
      <c r="B187" t="s">
        <v>254</v>
      </c>
    </row>
    <row r="188" spans="1:2" x14ac:dyDescent="0.3">
      <c r="A188" s="1">
        <v>34042</v>
      </c>
      <c r="B188" t="s">
        <v>255</v>
      </c>
    </row>
    <row r="189" spans="1:2" x14ac:dyDescent="0.3">
      <c r="A189" s="1">
        <v>34043</v>
      </c>
      <c r="B189" t="s">
        <v>256</v>
      </c>
    </row>
    <row r="190" spans="1:2" x14ac:dyDescent="0.3">
      <c r="A190" s="1">
        <v>35002</v>
      </c>
      <c r="B190" t="s">
        <v>257</v>
      </c>
    </row>
    <row r="191" spans="1:2" x14ac:dyDescent="0.3">
      <c r="A191" s="1">
        <v>35005</v>
      </c>
      <c r="B191" t="s">
        <v>258</v>
      </c>
    </row>
    <row r="192" spans="1:2" x14ac:dyDescent="0.3">
      <c r="A192" s="1">
        <v>35006</v>
      </c>
      <c r="B192" t="s">
        <v>259</v>
      </c>
    </row>
    <row r="193" spans="1:2" x14ac:dyDescent="0.3">
      <c r="A193" s="1">
        <v>35011</v>
      </c>
      <c r="B193" t="s">
        <v>260</v>
      </c>
    </row>
    <row r="194" spans="1:2" x14ac:dyDescent="0.3">
      <c r="A194" s="1">
        <v>35013</v>
      </c>
      <c r="B194" t="s">
        <v>261</v>
      </c>
    </row>
    <row r="195" spans="1:2" x14ac:dyDescent="0.3">
      <c r="A195" s="1">
        <v>35014</v>
      </c>
      <c r="B195" t="s">
        <v>262</v>
      </c>
    </row>
    <row r="196" spans="1:2" x14ac:dyDescent="0.3">
      <c r="A196" s="1">
        <v>35029</v>
      </c>
      <c r="B196" t="s">
        <v>263</v>
      </c>
    </row>
    <row r="197" spans="1:2" x14ac:dyDescent="0.3">
      <c r="A197" s="1">
        <v>36006</v>
      </c>
      <c r="B197" t="s">
        <v>264</v>
      </c>
    </row>
    <row r="198" spans="1:2" x14ac:dyDescent="0.3">
      <c r="A198" s="1">
        <v>36007</v>
      </c>
      <c r="B198" t="s">
        <v>265</v>
      </c>
    </row>
    <row r="199" spans="1:2" x14ac:dyDescent="0.3">
      <c r="A199" s="1">
        <v>36008</v>
      </c>
      <c r="B199" t="s">
        <v>266</v>
      </c>
    </row>
    <row r="200" spans="1:2" x14ac:dyDescent="0.3">
      <c r="A200" s="1">
        <v>36010</v>
      </c>
      <c r="B200" t="s">
        <v>267</v>
      </c>
    </row>
    <row r="201" spans="1:2" x14ac:dyDescent="0.3">
      <c r="A201" s="1">
        <v>36011</v>
      </c>
      <c r="B201" t="s">
        <v>268</v>
      </c>
    </row>
    <row r="202" spans="1:2" x14ac:dyDescent="0.3">
      <c r="A202" s="1">
        <v>36012</v>
      </c>
      <c r="B202" t="s">
        <v>269</v>
      </c>
    </row>
    <row r="203" spans="1:2" x14ac:dyDescent="0.3">
      <c r="A203" s="1">
        <v>36015</v>
      </c>
      <c r="B203" t="s">
        <v>270</v>
      </c>
    </row>
    <row r="204" spans="1:2" x14ac:dyDescent="0.3">
      <c r="A204" s="1">
        <v>36019</v>
      </c>
      <c r="B204" t="s">
        <v>271</v>
      </c>
    </row>
    <row r="205" spans="1:2" x14ac:dyDescent="0.3">
      <c r="A205" s="1">
        <v>37002</v>
      </c>
      <c r="B205" t="s">
        <v>272</v>
      </c>
    </row>
    <row r="206" spans="1:2" x14ac:dyDescent="0.3">
      <c r="A206" s="1">
        <v>37007</v>
      </c>
      <c r="B206" t="s">
        <v>273</v>
      </c>
    </row>
    <row r="207" spans="1:2" x14ac:dyDescent="0.3">
      <c r="A207" s="1">
        <v>37010</v>
      </c>
      <c r="B207" t="s">
        <v>274</v>
      </c>
    </row>
    <row r="208" spans="1:2" x14ac:dyDescent="0.3">
      <c r="A208" s="1">
        <v>37011</v>
      </c>
      <c r="B208" t="s">
        <v>275</v>
      </c>
    </row>
    <row r="209" spans="1:2" x14ac:dyDescent="0.3">
      <c r="A209" s="1">
        <v>37012</v>
      </c>
      <c r="B209" t="s">
        <v>276</v>
      </c>
    </row>
    <row r="210" spans="1:2" x14ac:dyDescent="0.3">
      <c r="A210" s="1">
        <v>37015</v>
      </c>
      <c r="B210" t="s">
        <v>277</v>
      </c>
    </row>
    <row r="211" spans="1:2" x14ac:dyDescent="0.3">
      <c r="A211" s="1">
        <v>37017</v>
      </c>
      <c r="B211" t="s">
        <v>278</v>
      </c>
    </row>
    <row r="212" spans="1:2" x14ac:dyDescent="0.3">
      <c r="A212" s="1">
        <v>37018</v>
      </c>
      <c r="B212" t="s">
        <v>279</v>
      </c>
    </row>
    <row r="213" spans="1:2" x14ac:dyDescent="0.3">
      <c r="A213" s="1">
        <v>37020</v>
      </c>
      <c r="B213" t="s">
        <v>280</v>
      </c>
    </row>
    <row r="214" spans="1:2" x14ac:dyDescent="0.3">
      <c r="A214" s="1">
        <v>38002</v>
      </c>
      <c r="B214" t="s">
        <v>281</v>
      </c>
    </row>
    <row r="215" spans="1:2" x14ac:dyDescent="0.3">
      <c r="A215" s="1">
        <v>38008</v>
      </c>
      <c r="B215" t="s">
        <v>282</v>
      </c>
    </row>
    <row r="216" spans="1:2" x14ac:dyDescent="0.3">
      <c r="A216" s="1">
        <v>38014</v>
      </c>
      <c r="B216" t="s">
        <v>283</v>
      </c>
    </row>
    <row r="217" spans="1:2" x14ac:dyDescent="0.3">
      <c r="A217" s="1">
        <v>38016</v>
      </c>
      <c r="B217" t="s">
        <v>284</v>
      </c>
    </row>
    <row r="218" spans="1:2" x14ac:dyDescent="0.3">
      <c r="A218" s="1">
        <v>38025</v>
      </c>
      <c r="B218" t="s">
        <v>285</v>
      </c>
    </row>
    <row r="219" spans="1:2" x14ac:dyDescent="0.3">
      <c r="A219" s="1">
        <v>41002</v>
      </c>
      <c r="B219" t="s">
        <v>286</v>
      </c>
    </row>
    <row r="220" spans="1:2" x14ac:dyDescent="0.3">
      <c r="A220" s="1">
        <v>41011</v>
      </c>
      <c r="B220" t="s">
        <v>287</v>
      </c>
    </row>
    <row r="221" spans="1:2" x14ac:dyDescent="0.3">
      <c r="A221" s="1">
        <v>41018</v>
      </c>
      <c r="B221" t="s">
        <v>288</v>
      </c>
    </row>
    <row r="222" spans="1:2" x14ac:dyDescent="0.3">
      <c r="A222" s="1">
        <v>41024</v>
      </c>
      <c r="B222" t="s">
        <v>289</v>
      </c>
    </row>
    <row r="223" spans="1:2" x14ac:dyDescent="0.3">
      <c r="A223" s="1">
        <v>41027</v>
      </c>
      <c r="B223" t="s">
        <v>290</v>
      </c>
    </row>
    <row r="224" spans="1:2" x14ac:dyDescent="0.3">
      <c r="A224" s="1">
        <v>41034</v>
      </c>
      <c r="B224" t="s">
        <v>291</v>
      </c>
    </row>
    <row r="225" spans="1:2" x14ac:dyDescent="0.3">
      <c r="A225" s="1">
        <v>41048</v>
      </c>
      <c r="B225" t="s">
        <v>292</v>
      </c>
    </row>
    <row r="226" spans="1:2" x14ac:dyDescent="0.3">
      <c r="A226" s="1">
        <v>41063</v>
      </c>
      <c r="B226" t="s">
        <v>293</v>
      </c>
    </row>
    <row r="227" spans="1:2" x14ac:dyDescent="0.3">
      <c r="A227" s="1">
        <v>41081</v>
      </c>
      <c r="B227" t="s">
        <v>294</v>
      </c>
    </row>
    <row r="228" spans="1:2" x14ac:dyDescent="0.3">
      <c r="A228" s="1">
        <v>41082</v>
      </c>
      <c r="B228" t="s">
        <v>295</v>
      </c>
    </row>
    <row r="229" spans="1:2" x14ac:dyDescent="0.3">
      <c r="A229" s="1">
        <v>42003</v>
      </c>
      <c r="B229" t="s">
        <v>296</v>
      </c>
    </row>
    <row r="230" spans="1:2" x14ac:dyDescent="0.3">
      <c r="A230" s="1">
        <v>42004</v>
      </c>
      <c r="B230" t="s">
        <v>297</v>
      </c>
    </row>
    <row r="231" spans="1:2" x14ac:dyDescent="0.3">
      <c r="A231" s="1">
        <v>42006</v>
      </c>
      <c r="B231" t="s">
        <v>298</v>
      </c>
    </row>
    <row r="232" spans="1:2" x14ac:dyDescent="0.3">
      <c r="A232" s="1">
        <v>42008</v>
      </c>
      <c r="B232" t="s">
        <v>299</v>
      </c>
    </row>
    <row r="233" spans="1:2" x14ac:dyDescent="0.3">
      <c r="A233" s="1">
        <v>42010</v>
      </c>
      <c r="B233" t="s">
        <v>300</v>
      </c>
    </row>
    <row r="234" spans="1:2" x14ac:dyDescent="0.3">
      <c r="A234" s="1">
        <v>42011</v>
      </c>
      <c r="B234" t="s">
        <v>301</v>
      </c>
    </row>
    <row r="235" spans="1:2" x14ac:dyDescent="0.3">
      <c r="A235" s="1">
        <v>42023</v>
      </c>
      <c r="B235" t="s">
        <v>302</v>
      </c>
    </row>
    <row r="236" spans="1:2" x14ac:dyDescent="0.3">
      <c r="A236" s="1">
        <v>42025</v>
      </c>
      <c r="B236" t="s">
        <v>303</v>
      </c>
    </row>
    <row r="237" spans="1:2" x14ac:dyDescent="0.3">
      <c r="A237" s="1">
        <v>42026</v>
      </c>
      <c r="B237" t="s">
        <v>304</v>
      </c>
    </row>
    <row r="238" spans="1:2" x14ac:dyDescent="0.3">
      <c r="A238" s="1">
        <v>42028</v>
      </c>
      <c r="B238" t="s">
        <v>305</v>
      </c>
    </row>
    <row r="239" spans="1:2" x14ac:dyDescent="0.3">
      <c r="A239" s="1">
        <v>43002</v>
      </c>
      <c r="B239" t="s">
        <v>306</v>
      </c>
    </row>
    <row r="240" spans="1:2" x14ac:dyDescent="0.3">
      <c r="A240" s="1">
        <v>43005</v>
      </c>
      <c r="B240" t="s">
        <v>307</v>
      </c>
    </row>
    <row r="241" spans="1:2" x14ac:dyDescent="0.3">
      <c r="A241" s="1">
        <v>43007</v>
      </c>
      <c r="B241" t="s">
        <v>308</v>
      </c>
    </row>
    <row r="242" spans="1:2" x14ac:dyDescent="0.3">
      <c r="A242" s="1">
        <v>43010</v>
      </c>
      <c r="B242" t="s">
        <v>309</v>
      </c>
    </row>
    <row r="243" spans="1:2" x14ac:dyDescent="0.3">
      <c r="A243" s="1">
        <v>43014</v>
      </c>
      <c r="B243" t="s">
        <v>310</v>
      </c>
    </row>
    <row r="244" spans="1:2" x14ac:dyDescent="0.3">
      <c r="A244" s="1">
        <v>43018</v>
      </c>
      <c r="B244" t="s">
        <v>311</v>
      </c>
    </row>
    <row r="245" spans="1:2" x14ac:dyDescent="0.3">
      <c r="A245" s="1">
        <v>44012</v>
      </c>
      <c r="B245" t="s">
        <v>312</v>
      </c>
    </row>
    <row r="246" spans="1:2" x14ac:dyDescent="0.3">
      <c r="A246" s="1">
        <v>44013</v>
      </c>
      <c r="B246" t="s">
        <v>313</v>
      </c>
    </row>
    <row r="247" spans="1:2" x14ac:dyDescent="0.3">
      <c r="A247" s="1">
        <v>44019</v>
      </c>
      <c r="B247" t="s">
        <v>314</v>
      </c>
    </row>
    <row r="248" spans="1:2" x14ac:dyDescent="0.3">
      <c r="A248" s="1">
        <v>44020</v>
      </c>
      <c r="B248" t="s">
        <v>315</v>
      </c>
    </row>
    <row r="249" spans="1:2" x14ac:dyDescent="0.3">
      <c r="A249" s="1">
        <v>44021</v>
      </c>
      <c r="B249" t="s">
        <v>316</v>
      </c>
    </row>
    <row r="250" spans="1:2" x14ac:dyDescent="0.3">
      <c r="A250" s="1">
        <v>44034</v>
      </c>
      <c r="B250" t="s">
        <v>317</v>
      </c>
    </row>
    <row r="251" spans="1:2" x14ac:dyDescent="0.3">
      <c r="A251" s="1">
        <v>44040</v>
      </c>
      <c r="B251" t="s">
        <v>318</v>
      </c>
    </row>
    <row r="252" spans="1:2" x14ac:dyDescent="0.3">
      <c r="A252" s="1">
        <v>44043</v>
      </c>
      <c r="B252" t="s">
        <v>319</v>
      </c>
    </row>
    <row r="253" spans="1:2" x14ac:dyDescent="0.3">
      <c r="A253" s="1">
        <v>44045</v>
      </c>
      <c r="B253" t="s">
        <v>320</v>
      </c>
    </row>
    <row r="254" spans="1:2" x14ac:dyDescent="0.3">
      <c r="A254" s="1">
        <v>44048</v>
      </c>
      <c r="B254" t="s">
        <v>321</v>
      </c>
    </row>
    <row r="255" spans="1:2" x14ac:dyDescent="0.3">
      <c r="A255" s="1">
        <v>44052</v>
      </c>
      <c r="B255" t="s">
        <v>322</v>
      </c>
    </row>
    <row r="256" spans="1:2" x14ac:dyDescent="0.3">
      <c r="A256" s="1">
        <v>44064</v>
      </c>
      <c r="B256" t="s">
        <v>323</v>
      </c>
    </row>
    <row r="257" spans="1:2" x14ac:dyDescent="0.3">
      <c r="A257" s="1">
        <v>44073</v>
      </c>
      <c r="B257" t="s">
        <v>324</v>
      </c>
    </row>
    <row r="258" spans="1:2" x14ac:dyDescent="0.3">
      <c r="A258" s="1">
        <v>44081</v>
      </c>
      <c r="B258" t="s">
        <v>325</v>
      </c>
    </row>
    <row r="259" spans="1:2" x14ac:dyDescent="0.3">
      <c r="A259" s="1">
        <v>44083</v>
      </c>
      <c r="B259" t="s">
        <v>326</v>
      </c>
    </row>
    <row r="260" spans="1:2" x14ac:dyDescent="0.3">
      <c r="A260" s="1">
        <v>44084</v>
      </c>
      <c r="B260" t="s">
        <v>327</v>
      </c>
    </row>
    <row r="261" spans="1:2" x14ac:dyDescent="0.3">
      <c r="A261" s="1">
        <v>44085</v>
      </c>
      <c r="B261" t="s">
        <v>328</v>
      </c>
    </row>
    <row r="262" spans="1:2" x14ac:dyDescent="0.3">
      <c r="A262" s="1">
        <v>45035</v>
      </c>
      <c r="B262" t="s">
        <v>329</v>
      </c>
    </row>
    <row r="263" spans="1:2" x14ac:dyDescent="0.3">
      <c r="A263" s="1">
        <v>45041</v>
      </c>
      <c r="B263" t="s">
        <v>330</v>
      </c>
    </row>
    <row r="264" spans="1:2" x14ac:dyDescent="0.3">
      <c r="A264" s="1">
        <v>45059</v>
      </c>
      <c r="B264" t="s">
        <v>331</v>
      </c>
    </row>
    <row r="265" spans="1:2" x14ac:dyDescent="0.3">
      <c r="A265" s="1">
        <v>45060</v>
      </c>
      <c r="B265" t="s">
        <v>332</v>
      </c>
    </row>
    <row r="266" spans="1:2" x14ac:dyDescent="0.3">
      <c r="A266" s="1">
        <v>45061</v>
      </c>
      <c r="B266" t="s">
        <v>333</v>
      </c>
    </row>
    <row r="267" spans="1:2" x14ac:dyDescent="0.3">
      <c r="A267" s="1">
        <v>45062</v>
      </c>
      <c r="B267" t="s">
        <v>334</v>
      </c>
    </row>
    <row r="268" spans="1:2" x14ac:dyDescent="0.3">
      <c r="A268" s="1">
        <v>45063</v>
      </c>
      <c r="B268" t="s">
        <v>335</v>
      </c>
    </row>
    <row r="269" spans="1:2" x14ac:dyDescent="0.3">
      <c r="A269" s="1">
        <v>45064</v>
      </c>
      <c r="B269" t="s">
        <v>336</v>
      </c>
    </row>
    <row r="270" spans="1:2" x14ac:dyDescent="0.3">
      <c r="A270" s="1">
        <v>45065</v>
      </c>
      <c r="B270" t="s">
        <v>337</v>
      </c>
    </row>
    <row r="271" spans="1:2" x14ac:dyDescent="0.3">
      <c r="A271" s="1">
        <v>45068</v>
      </c>
      <c r="B271" t="s">
        <v>338</v>
      </c>
    </row>
    <row r="272" spans="1:2" x14ac:dyDescent="0.3">
      <c r="A272" s="1">
        <v>46003</v>
      </c>
      <c r="B272" t="s">
        <v>339</v>
      </c>
    </row>
    <row r="273" spans="1:2" x14ac:dyDescent="0.3">
      <c r="A273" s="1">
        <v>46013</v>
      </c>
      <c r="B273" t="s">
        <v>340</v>
      </c>
    </row>
    <row r="274" spans="1:2" x14ac:dyDescent="0.3">
      <c r="A274" s="1">
        <v>46014</v>
      </c>
      <c r="B274" t="s">
        <v>341</v>
      </c>
    </row>
    <row r="275" spans="1:2" x14ac:dyDescent="0.3">
      <c r="A275" s="1">
        <v>46020</v>
      </c>
      <c r="B275" t="s">
        <v>342</v>
      </c>
    </row>
    <row r="276" spans="1:2" x14ac:dyDescent="0.3">
      <c r="A276" s="1">
        <v>46021</v>
      </c>
      <c r="B276" t="s">
        <v>343</v>
      </c>
    </row>
    <row r="277" spans="1:2" x14ac:dyDescent="0.3">
      <c r="A277" s="1">
        <v>46024</v>
      </c>
      <c r="B277" t="s">
        <v>344</v>
      </c>
    </row>
    <row r="278" spans="1:2" x14ac:dyDescent="0.3">
      <c r="A278" s="1">
        <v>46025</v>
      </c>
      <c r="B278" t="s">
        <v>345</v>
      </c>
    </row>
    <row r="279" spans="1:2" x14ac:dyDescent="0.3">
      <c r="A279" s="1">
        <v>71002</v>
      </c>
      <c r="B279" t="s">
        <v>346</v>
      </c>
    </row>
    <row r="280" spans="1:2" x14ac:dyDescent="0.3">
      <c r="A280" s="1">
        <v>71004</v>
      </c>
      <c r="B280" t="s">
        <v>347</v>
      </c>
    </row>
    <row r="281" spans="1:2" x14ac:dyDescent="0.3">
      <c r="A281" s="1">
        <v>71011</v>
      </c>
      <c r="B281" t="s">
        <v>348</v>
      </c>
    </row>
    <row r="282" spans="1:2" x14ac:dyDescent="0.3">
      <c r="A282" s="1">
        <v>71016</v>
      </c>
      <c r="B282" t="s">
        <v>349</v>
      </c>
    </row>
    <row r="283" spans="1:2" x14ac:dyDescent="0.3">
      <c r="A283" s="1">
        <v>71017</v>
      </c>
      <c r="B283" t="s">
        <v>350</v>
      </c>
    </row>
    <row r="284" spans="1:2" x14ac:dyDescent="0.3">
      <c r="A284" s="1">
        <v>71020</v>
      </c>
      <c r="B284" t="s">
        <v>351</v>
      </c>
    </row>
    <row r="285" spans="1:2" x14ac:dyDescent="0.3">
      <c r="A285" s="1">
        <v>71022</v>
      </c>
      <c r="B285" t="s">
        <v>352</v>
      </c>
    </row>
    <row r="286" spans="1:2" x14ac:dyDescent="0.3">
      <c r="A286" s="1">
        <v>71024</v>
      </c>
      <c r="B286" t="s">
        <v>353</v>
      </c>
    </row>
    <row r="287" spans="1:2" x14ac:dyDescent="0.3">
      <c r="A287" s="1">
        <v>71034</v>
      </c>
      <c r="B287" t="s">
        <v>354</v>
      </c>
    </row>
    <row r="288" spans="1:2" x14ac:dyDescent="0.3">
      <c r="A288" s="1">
        <v>71037</v>
      </c>
      <c r="B288" t="s">
        <v>355</v>
      </c>
    </row>
    <row r="289" spans="1:2" x14ac:dyDescent="0.3">
      <c r="A289" s="1">
        <v>71045</v>
      </c>
      <c r="B289" t="s">
        <v>356</v>
      </c>
    </row>
    <row r="290" spans="1:2" x14ac:dyDescent="0.3">
      <c r="A290" s="1">
        <v>71053</v>
      </c>
      <c r="B290" t="s">
        <v>357</v>
      </c>
    </row>
    <row r="291" spans="1:2" x14ac:dyDescent="0.3">
      <c r="A291" s="1">
        <v>71057</v>
      </c>
      <c r="B291" t="s">
        <v>358</v>
      </c>
    </row>
    <row r="292" spans="1:2" x14ac:dyDescent="0.3">
      <c r="A292" s="1">
        <v>71066</v>
      </c>
      <c r="B292" t="s">
        <v>359</v>
      </c>
    </row>
    <row r="293" spans="1:2" x14ac:dyDescent="0.3">
      <c r="A293" s="1">
        <v>71067</v>
      </c>
      <c r="B293" t="s">
        <v>360</v>
      </c>
    </row>
    <row r="294" spans="1:2" x14ac:dyDescent="0.3">
      <c r="A294" s="1">
        <v>71069</v>
      </c>
      <c r="B294" t="s">
        <v>361</v>
      </c>
    </row>
    <row r="295" spans="1:2" x14ac:dyDescent="0.3">
      <c r="A295" s="1">
        <v>71070</v>
      </c>
      <c r="B295" t="s">
        <v>362</v>
      </c>
    </row>
    <row r="296" spans="1:2" x14ac:dyDescent="0.3">
      <c r="A296" s="1">
        <v>72003</v>
      </c>
      <c r="B296" t="s">
        <v>363</v>
      </c>
    </row>
    <row r="297" spans="1:2" x14ac:dyDescent="0.3">
      <c r="A297" s="1">
        <v>72004</v>
      </c>
      <c r="B297" t="s">
        <v>364</v>
      </c>
    </row>
    <row r="298" spans="1:2" x14ac:dyDescent="0.3">
      <c r="A298" s="1">
        <v>72018</v>
      </c>
      <c r="B298" t="s">
        <v>365</v>
      </c>
    </row>
    <row r="299" spans="1:2" x14ac:dyDescent="0.3">
      <c r="A299" s="1">
        <v>72020</v>
      </c>
      <c r="B299" t="s">
        <v>366</v>
      </c>
    </row>
    <row r="300" spans="1:2" x14ac:dyDescent="0.3">
      <c r="A300" s="1">
        <v>72021</v>
      </c>
      <c r="B300" t="s">
        <v>367</v>
      </c>
    </row>
    <row r="301" spans="1:2" x14ac:dyDescent="0.3">
      <c r="A301" s="1">
        <v>72030</v>
      </c>
      <c r="B301" t="s">
        <v>368</v>
      </c>
    </row>
    <row r="302" spans="1:2" x14ac:dyDescent="0.3">
      <c r="A302" s="1">
        <v>72037</v>
      </c>
      <c r="B302" t="s">
        <v>369</v>
      </c>
    </row>
    <row r="303" spans="1:2" x14ac:dyDescent="0.3">
      <c r="A303" s="1">
        <v>72038</v>
      </c>
      <c r="B303" t="s">
        <v>370</v>
      </c>
    </row>
    <row r="304" spans="1:2" x14ac:dyDescent="0.3">
      <c r="A304" s="1">
        <v>72039</v>
      </c>
      <c r="B304" t="s">
        <v>371</v>
      </c>
    </row>
    <row r="305" spans="1:2" x14ac:dyDescent="0.3">
      <c r="A305" s="1">
        <v>72041</v>
      </c>
      <c r="B305" t="s">
        <v>372</v>
      </c>
    </row>
    <row r="306" spans="1:2" x14ac:dyDescent="0.3">
      <c r="A306" s="1">
        <v>72042</v>
      </c>
      <c r="B306" t="s">
        <v>373</v>
      </c>
    </row>
    <row r="307" spans="1:2" x14ac:dyDescent="0.3">
      <c r="A307" s="1">
        <v>72043</v>
      </c>
      <c r="B307" t="s">
        <v>374</v>
      </c>
    </row>
    <row r="308" spans="1:2" x14ac:dyDescent="0.3">
      <c r="A308" s="1">
        <v>73001</v>
      </c>
      <c r="B308" t="s">
        <v>375</v>
      </c>
    </row>
    <row r="309" spans="1:2" x14ac:dyDescent="0.3">
      <c r="A309" s="1">
        <v>73006</v>
      </c>
      <c r="B309" t="s">
        <v>376</v>
      </c>
    </row>
    <row r="310" spans="1:2" x14ac:dyDescent="0.3">
      <c r="A310" s="1">
        <v>73009</v>
      </c>
      <c r="B310" t="s">
        <v>377</v>
      </c>
    </row>
    <row r="311" spans="1:2" x14ac:dyDescent="0.3">
      <c r="A311" s="1">
        <v>73022</v>
      </c>
      <c r="B311" t="s">
        <v>378</v>
      </c>
    </row>
    <row r="312" spans="1:2" x14ac:dyDescent="0.3">
      <c r="A312" s="1">
        <v>73032</v>
      </c>
      <c r="B312" t="s">
        <v>379</v>
      </c>
    </row>
    <row r="313" spans="1:2" x14ac:dyDescent="0.3">
      <c r="A313" s="1">
        <v>73040</v>
      </c>
      <c r="B313" t="s">
        <v>380</v>
      </c>
    </row>
    <row r="314" spans="1:2" x14ac:dyDescent="0.3">
      <c r="A314" s="1">
        <v>73042</v>
      </c>
      <c r="B314" t="s">
        <v>381</v>
      </c>
    </row>
    <row r="315" spans="1:2" x14ac:dyDescent="0.3">
      <c r="A315" s="1">
        <v>73066</v>
      </c>
      <c r="B315" t="s">
        <v>382</v>
      </c>
    </row>
    <row r="316" spans="1:2" x14ac:dyDescent="0.3">
      <c r="A316" s="1">
        <v>73083</v>
      </c>
      <c r="B316" t="s">
        <v>383</v>
      </c>
    </row>
    <row r="317" spans="1:2" x14ac:dyDescent="0.3">
      <c r="A317" s="1">
        <v>73098</v>
      </c>
      <c r="B317" t="s">
        <v>384</v>
      </c>
    </row>
    <row r="318" spans="1:2" x14ac:dyDescent="0.3">
      <c r="A318" s="1">
        <v>73107</v>
      </c>
      <c r="B318" t="s">
        <v>385</v>
      </c>
    </row>
    <row r="319" spans="1:2" x14ac:dyDescent="0.3">
      <c r="A319" s="1">
        <v>73109</v>
      </c>
      <c r="B319" t="s">
        <v>386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33666-0C71-4171-AEE1-DB32C6B6AA2B}">
  <dimension ref="A1:AA320"/>
  <sheetViews>
    <sheetView topLeftCell="C103" workbookViewId="0">
      <selection activeCell="AA3" sqref="AA3:AA320"/>
    </sheetView>
  </sheetViews>
  <sheetFormatPr defaultRowHeight="14.4" x14ac:dyDescent="0.3"/>
  <cols>
    <col min="1" max="1" width="10.44140625" bestFit="1" customWidth="1"/>
    <col min="2" max="2" width="10.44140625" customWidth="1"/>
    <col min="3" max="3" width="19.109375" bestFit="1" customWidth="1"/>
    <col min="4" max="4" width="22.88671875" bestFit="1" customWidth="1"/>
    <col min="5" max="26" width="9.6640625" bestFit="1" customWidth="1"/>
  </cols>
  <sheetData>
    <row r="1" spans="1:27" s="5" customFormat="1" ht="15" thickBot="1" x14ac:dyDescent="0.35">
      <c r="A1" s="23" t="s">
        <v>60</v>
      </c>
      <c r="B1" s="23"/>
      <c r="C1" s="23" t="s">
        <v>0</v>
      </c>
      <c r="D1" s="23"/>
      <c r="E1" s="24" t="s">
        <v>1</v>
      </c>
      <c r="F1" s="25"/>
      <c r="G1" s="25"/>
      <c r="H1" s="25"/>
      <c r="I1" s="25"/>
      <c r="J1" s="25"/>
      <c r="K1" s="25"/>
      <c r="L1" s="25"/>
      <c r="M1" s="25"/>
      <c r="N1" s="25"/>
      <c r="O1" s="26"/>
      <c r="P1" s="24" t="s">
        <v>2</v>
      </c>
      <c r="Q1" s="25"/>
      <c r="R1" s="25"/>
      <c r="S1" s="25"/>
      <c r="T1" s="25"/>
      <c r="U1" s="25"/>
      <c r="V1" s="25"/>
      <c r="W1" s="25"/>
      <c r="X1" s="25"/>
      <c r="Y1" s="25"/>
      <c r="Z1" s="26"/>
    </row>
    <row r="2" spans="1:27" x14ac:dyDescent="0.3">
      <c r="A2" t="s">
        <v>3</v>
      </c>
      <c r="B2" t="s">
        <v>47</v>
      </c>
      <c r="C2" t="s">
        <v>4</v>
      </c>
      <c r="D2" t="s">
        <v>5</v>
      </c>
      <c r="E2" t="s">
        <v>6</v>
      </c>
      <c r="F2" t="s">
        <v>7</v>
      </c>
      <c r="G2" t="s">
        <v>8</v>
      </c>
      <c r="H2" t="s">
        <v>9</v>
      </c>
      <c r="I2" t="s">
        <v>10</v>
      </c>
      <c r="J2" t="s">
        <v>11</v>
      </c>
      <c r="K2" t="s">
        <v>12</v>
      </c>
      <c r="L2" t="s">
        <v>13</v>
      </c>
      <c r="M2" t="s">
        <v>14</v>
      </c>
      <c r="N2" t="s">
        <v>15</v>
      </c>
      <c r="O2" t="s">
        <v>16</v>
      </c>
      <c r="P2" t="s">
        <v>17</v>
      </c>
      <c r="Q2" t="s">
        <v>18</v>
      </c>
      <c r="R2" t="s">
        <v>19</v>
      </c>
      <c r="S2" t="s">
        <v>20</v>
      </c>
      <c r="T2" t="s">
        <v>21</v>
      </c>
      <c r="U2" t="s">
        <v>22</v>
      </c>
      <c r="V2" t="s">
        <v>23</v>
      </c>
      <c r="W2" t="s">
        <v>24</v>
      </c>
      <c r="X2" t="s">
        <v>25</v>
      </c>
      <c r="Y2" t="s">
        <v>26</v>
      </c>
      <c r="Z2" t="s">
        <v>27</v>
      </c>
      <c r="AA2" t="s">
        <v>68</v>
      </c>
    </row>
    <row r="3" spans="1:27" x14ac:dyDescent="0.3">
      <c r="B3" s="1">
        <v>11001</v>
      </c>
      <c r="C3" s="1">
        <f>VLOOKUP(B3,AANBODPROGNOSE!A3:G320, 5, FALSE)</f>
        <v>600</v>
      </c>
      <c r="D3" s="1">
        <f>VLOOKUP(B3,AANBODPROGNOSE!A3:H320, 2, FALSE)</f>
        <v>510</v>
      </c>
      <c r="E3" s="1">
        <f>VLOOKUP($B3,'inschr ko zonder ophoging'!$A$5:$L$324,2,FALSE) + VLOOKUP($B3,'INSCHRIJVINGEN KO OPHOGING'!$L$3:$W$322,2,FALSE)</f>
        <v>567.55999999999995</v>
      </c>
      <c r="F3" s="1">
        <f>VLOOKUP($B3,'inschr ko zonder ophoging'!$A$5:$L$324,3,FALSE) + VLOOKUP($B3,'INSCHRIJVINGEN KO OPHOGING'!$L$3:$W$322,3,FALSE)</f>
        <v>566.02</v>
      </c>
      <c r="G3" s="1">
        <f>VLOOKUP($B3,'inschr ko zonder ophoging'!$A$5:$L$324,4,FALSE) + VLOOKUP($B3,'INSCHRIJVINGEN KO OPHOGING'!$L$3:$W$322,4,FALSE)</f>
        <v>557.02</v>
      </c>
      <c r="H3" s="1">
        <f>VLOOKUP($B3,'inschr ko zonder ophoging'!$A$5:$L$324,5,FALSE) + VLOOKUP($B3,'INSCHRIJVINGEN KO OPHOGING'!$L$3:$W$322,5,FALSE)</f>
        <v>577.78</v>
      </c>
      <c r="I3" s="1">
        <f>VLOOKUP($B3,'inschr ko zonder ophoging'!$A$5:$L$324,6,FALSE) + VLOOKUP($B3,'INSCHRIJVINGEN KO OPHOGING'!$L$3:$W$322,6,FALSE)</f>
        <v>566.64</v>
      </c>
      <c r="J3" s="1">
        <f>VLOOKUP($B3,'inschr ko zonder ophoging'!$A$5:$L$324,7,FALSE) + VLOOKUP($B3,'INSCHRIJVINGEN KO OPHOGING'!$L$3:$W$322,7,FALSE)</f>
        <v>577.13</v>
      </c>
      <c r="K3" s="1">
        <f>VLOOKUP($B3,'inschr ko zonder ophoging'!$A$5:$L$324,8,FALSE) + VLOOKUP($B3,'INSCHRIJVINGEN KO OPHOGING'!$L$3:$W$322,8,FALSE)</f>
        <v>594.42999999999995</v>
      </c>
      <c r="L3" s="1">
        <f>VLOOKUP($B3,'inschr ko zonder ophoging'!$A$5:$L$324,9,FALSE) + VLOOKUP($B3,'INSCHRIJVINGEN KO OPHOGING'!$L$3:$W$322,9,FALSE)</f>
        <v>566.66999999999996</v>
      </c>
      <c r="M3" s="1">
        <f>VLOOKUP($B3,'inschr ko zonder ophoging'!$A$5:$L$324,10,FALSE) + VLOOKUP($B3,'INSCHRIJVINGEN KO OPHOGING'!$L$3:$W$322,10,FALSE)</f>
        <v>563.37</v>
      </c>
      <c r="N3" s="1">
        <f>VLOOKUP($B3,'inschr ko zonder ophoging'!$A$5:$L$324,11,FALSE) + VLOOKUP($B3,'INSCHRIJVINGEN KO OPHOGING'!$L$3:$W$322,11,FALSE)</f>
        <v>533.45000000000005</v>
      </c>
      <c r="O3" s="1">
        <f>VLOOKUP($B3,'inschr ko zonder ophoging'!$A$5:$L$324,12,FALSE) + VLOOKUP($B3,'INSCHRIJVINGEN KO OPHOGING'!$L$3:$W$322,12,FALSE)</f>
        <v>494.58</v>
      </c>
      <c r="P3" s="1">
        <f>VLOOKUP($B3,'VRAAGPROGNOSE KO'!$B$2:$N$321,2,FALSE)</f>
        <v>471.60682464454976</v>
      </c>
      <c r="Q3" s="1">
        <f>VLOOKUP($B3,'VRAAGPROGNOSE KO'!$B$2:$N$321,3,FALSE)</f>
        <v>466.14841232227491</v>
      </c>
      <c r="R3" s="1">
        <f>VLOOKUP($B3,'VRAAGPROGNOSE KO'!$B$2:$N$321,4,FALSE)</f>
        <v>460.69</v>
      </c>
      <c r="S3" s="1">
        <f>VLOOKUP($B3,'VRAAGPROGNOSE KO'!$B$2:$N$321,5,FALSE)</f>
        <v>470.51514218009481</v>
      </c>
      <c r="T3" s="1">
        <f>VLOOKUP($B3,'VRAAGPROGNOSE KO'!$B$2:$N$321,6,FALSE)</f>
        <v>454.13990521327014</v>
      </c>
      <c r="U3" s="1">
        <f>VLOOKUP($B3,'VRAAGPROGNOSE KO'!$B$2:$N$321,7,FALSE)</f>
        <v>451.95654028436019</v>
      </c>
      <c r="V3" s="1">
        <f>VLOOKUP($B3,'VRAAGPROGNOSE KO'!$B$2:$N$321,8,FALSE)</f>
        <v>451.95654028436019</v>
      </c>
      <c r="W3" s="1">
        <f>VLOOKUP($B3,'VRAAGPROGNOSE KO'!$B$2:$N$321,9,FALSE)</f>
        <v>460.69</v>
      </c>
      <c r="X3" s="1">
        <f>VLOOKUP($B3,'VRAAGPROGNOSE KO'!$B$2:$N$321,10,FALSE)</f>
        <v>466.14841232227491</v>
      </c>
      <c r="Y3" s="1">
        <f>VLOOKUP($B3,'VRAAGPROGNOSE KO'!$B$2:$N$321,11,FALSE)</f>
        <v>459.59831753554499</v>
      </c>
      <c r="Z3" s="1">
        <f>VLOOKUP($B3,'VRAAGPROGNOSE KO'!$B$2:$N$321,12,FALSE)</f>
        <v>456.32327014218009</v>
      </c>
      <c r="AA3" s="1">
        <f>VLOOKUP($B3,'VRAAGPROGNOSE KO'!$B$2:$N$321,13,FALSE)</f>
        <v>455.23158767772509</v>
      </c>
    </row>
    <row r="4" spans="1:27" x14ac:dyDescent="0.3">
      <c r="B4" s="1">
        <v>11002</v>
      </c>
      <c r="C4" s="1">
        <f>VLOOKUP(B4,AANBODPROGNOSE!A4:G321, 5, FALSE)</f>
        <v>30368.568273283232</v>
      </c>
      <c r="D4" s="1">
        <f>VLOOKUP(B4,AANBODPROGNOSE!A4:H321, 2, FALSE)</f>
        <v>25813.283032290747</v>
      </c>
      <c r="E4" s="1">
        <f>VLOOKUP($B4,'inschr ko zonder ophoging'!$A$5:$L$324,2,FALSE) + VLOOKUP($B4,'INSCHRIJVINGEN KO OPHOGING'!$L$3:$W$322,2,FALSE)</f>
        <v>24585.8</v>
      </c>
      <c r="F4" s="1">
        <f>VLOOKUP($B4,'inschr ko zonder ophoging'!$A$5:$L$324,3,FALSE) + VLOOKUP($B4,'INSCHRIJVINGEN KO OPHOGING'!$L$3:$W$322,3,FALSE)</f>
        <v>25481.25</v>
      </c>
      <c r="G4" s="1">
        <f>VLOOKUP($B4,'inschr ko zonder ophoging'!$A$5:$L$324,4,FALSE) + VLOOKUP($B4,'INSCHRIJVINGEN KO OPHOGING'!$L$3:$W$322,4,FALSE)</f>
        <v>26054.07</v>
      </c>
      <c r="H4" s="1">
        <f>VLOOKUP($B4,'inschr ko zonder ophoging'!$A$5:$L$324,5,FALSE) + VLOOKUP($B4,'INSCHRIJVINGEN KO OPHOGING'!$L$3:$W$322,5,FALSE)</f>
        <v>26882.9</v>
      </c>
      <c r="I4" s="1">
        <f>VLOOKUP($B4,'inschr ko zonder ophoging'!$A$5:$L$324,6,FALSE) + VLOOKUP($B4,'INSCHRIJVINGEN KO OPHOGING'!$L$3:$W$322,6,FALSE)</f>
        <v>27460.59</v>
      </c>
      <c r="J4" s="1">
        <f>VLOOKUP($B4,'inschr ko zonder ophoging'!$A$5:$L$324,7,FALSE) + VLOOKUP($B4,'INSCHRIJVINGEN KO OPHOGING'!$L$3:$W$322,7,FALSE)</f>
        <v>27902.639999999999</v>
      </c>
      <c r="K4" s="1">
        <f>VLOOKUP($B4,'inschr ko zonder ophoging'!$A$5:$L$324,8,FALSE) + VLOOKUP($B4,'INSCHRIJVINGEN KO OPHOGING'!$L$3:$W$322,8,FALSE)</f>
        <v>27661.19</v>
      </c>
      <c r="L4" s="1">
        <f>VLOOKUP($B4,'inschr ko zonder ophoging'!$A$5:$L$324,9,FALSE) + VLOOKUP($B4,'INSCHRIJVINGEN KO OPHOGING'!$L$3:$W$322,9,FALSE)</f>
        <v>27985.15</v>
      </c>
      <c r="M4" s="1">
        <f>VLOOKUP($B4,'inschr ko zonder ophoging'!$A$5:$L$324,10,FALSE) + VLOOKUP($B4,'INSCHRIJVINGEN KO OPHOGING'!$L$3:$W$322,10,FALSE)</f>
        <v>27909.31</v>
      </c>
      <c r="N4" s="1">
        <f>VLOOKUP($B4,'inschr ko zonder ophoging'!$A$5:$L$324,11,FALSE) + VLOOKUP($B4,'INSCHRIJVINGEN KO OPHOGING'!$L$3:$W$322,11,FALSE)</f>
        <v>27276.83</v>
      </c>
      <c r="O4" s="1">
        <f>VLOOKUP($B4,'inschr ko zonder ophoging'!$A$5:$L$324,12,FALSE) + VLOOKUP($B4,'INSCHRIJVINGEN KO OPHOGING'!$L$3:$W$322,12,FALSE)</f>
        <v>27326.44</v>
      </c>
      <c r="P4" s="1">
        <f>VLOOKUP($B4,'VRAAGPROGNOSE KO'!$B$2:$N$321,2,FALSE)</f>
        <v>27154.873528505392</v>
      </c>
      <c r="Q4" s="1">
        <f>VLOOKUP($B4,'VRAAGPROGNOSE KO'!$B$2:$N$321,3,FALSE)</f>
        <v>26890.530103455865</v>
      </c>
      <c r="R4" s="1">
        <f>VLOOKUP($B4,'VRAAGPROGNOSE KO'!$B$2:$N$321,4,FALSE)</f>
        <v>26662.993990755007</v>
      </c>
      <c r="S4" s="1">
        <f>VLOOKUP($B4,'VRAAGPROGNOSE KO'!$B$2:$N$321,5,FALSE)</f>
        <v>26210.15251155624</v>
      </c>
      <c r="T4" s="1">
        <f>VLOOKUP($B4,'VRAAGPROGNOSE KO'!$B$2:$N$321,6,FALSE)</f>
        <v>25901.194162447722</v>
      </c>
      <c r="U4" s="1">
        <f>VLOOKUP($B4,'VRAAGPROGNOSE KO'!$B$2:$N$321,7,FALSE)</f>
        <v>25683.696407660136</v>
      </c>
      <c r="V4" s="1">
        <f>VLOOKUP($B4,'VRAAGPROGNOSE KO'!$B$2:$N$321,8,FALSE)</f>
        <v>25413.776117103236</v>
      </c>
      <c r="W4" s="1">
        <f>VLOOKUP($B4,'VRAAGPROGNOSE KO'!$B$2:$N$321,9,FALSE)</f>
        <v>25335.7</v>
      </c>
      <c r="X4" s="1">
        <f>VLOOKUP($B4,'VRAAGPROGNOSE KO'!$B$2:$N$321,10,FALSE)</f>
        <v>25343.507611710324</v>
      </c>
      <c r="Y4" s="1">
        <f>VLOOKUP($B4,'VRAAGPROGNOSE KO'!$B$2:$N$321,11,FALSE)</f>
        <v>25436.083579132734</v>
      </c>
      <c r="Z4" s="1">
        <f>VLOOKUP($B4,'VRAAGPROGNOSE KO'!$B$2:$N$321,12,FALSE)</f>
        <v>25606.735663658375</v>
      </c>
      <c r="AA4" s="1">
        <f>VLOOKUP($B4,'VRAAGPROGNOSE KO'!$B$2:$N$321,13,FALSE)</f>
        <v>25762.887897864846</v>
      </c>
    </row>
    <row r="5" spans="1:27" x14ac:dyDescent="0.3">
      <c r="B5" s="1">
        <v>11004</v>
      </c>
      <c r="C5" s="1">
        <f>VLOOKUP(B5,AANBODPROGNOSE!A5:G322, 5, FALSE)</f>
        <v>580.66666666666663</v>
      </c>
      <c r="D5" s="1">
        <f>VLOOKUP(B5,AANBODPROGNOSE!A5:H322, 2, FALSE)</f>
        <v>493.56666666666661</v>
      </c>
      <c r="E5" s="1">
        <f>VLOOKUP($B5,'inschr ko zonder ophoging'!$A$5:$L$324,2,FALSE) + VLOOKUP($B5,'INSCHRIJVINGEN KO OPHOGING'!$L$3:$W$322,2,FALSE)</f>
        <v>518.4</v>
      </c>
      <c r="F5" s="1">
        <f>VLOOKUP($B5,'inschr ko zonder ophoging'!$A$5:$L$324,3,FALSE) + VLOOKUP($B5,'INSCHRIJVINGEN KO OPHOGING'!$L$3:$W$322,3,FALSE)</f>
        <v>497.02</v>
      </c>
      <c r="G5" s="1">
        <f>VLOOKUP($B5,'inschr ko zonder ophoging'!$A$5:$L$324,4,FALSE) + VLOOKUP($B5,'INSCHRIJVINGEN KO OPHOGING'!$L$3:$W$322,4,FALSE)</f>
        <v>503.59</v>
      </c>
      <c r="H5" s="1">
        <f>VLOOKUP($B5,'inschr ko zonder ophoging'!$A$5:$L$324,5,FALSE) + VLOOKUP($B5,'INSCHRIJVINGEN KO OPHOGING'!$L$3:$W$322,5,FALSE)</f>
        <v>543.78</v>
      </c>
      <c r="I5" s="1">
        <f>VLOOKUP($B5,'inschr ko zonder ophoging'!$A$5:$L$324,6,FALSE) + VLOOKUP($B5,'INSCHRIJVINGEN KO OPHOGING'!$L$3:$W$322,6,FALSE)</f>
        <v>510.72</v>
      </c>
      <c r="J5" s="1">
        <f>VLOOKUP($B5,'inschr ko zonder ophoging'!$A$5:$L$324,7,FALSE) + VLOOKUP($B5,'INSCHRIJVINGEN KO OPHOGING'!$L$3:$W$322,7,FALSE)</f>
        <v>510.56</v>
      </c>
      <c r="K5" s="1">
        <f>VLOOKUP($B5,'inschr ko zonder ophoging'!$A$5:$L$324,8,FALSE) + VLOOKUP($B5,'INSCHRIJVINGEN KO OPHOGING'!$L$3:$W$322,8,FALSE)</f>
        <v>530.78</v>
      </c>
      <c r="L5" s="1">
        <f>VLOOKUP($B5,'inschr ko zonder ophoging'!$A$5:$L$324,9,FALSE) + VLOOKUP($B5,'INSCHRIJVINGEN KO OPHOGING'!$L$3:$W$322,9,FALSE)</f>
        <v>479.5</v>
      </c>
      <c r="M5" s="1">
        <f>VLOOKUP($B5,'inschr ko zonder ophoging'!$A$5:$L$324,10,FALSE) + VLOOKUP($B5,'INSCHRIJVINGEN KO OPHOGING'!$L$3:$W$322,10,FALSE)</f>
        <v>486.69</v>
      </c>
      <c r="N5" s="1">
        <f>VLOOKUP($B5,'inschr ko zonder ophoging'!$A$5:$L$324,11,FALSE) + VLOOKUP($B5,'INSCHRIJVINGEN KO OPHOGING'!$L$3:$W$322,11,FALSE)</f>
        <v>474.18</v>
      </c>
      <c r="O5" s="1">
        <f>VLOOKUP($B5,'inschr ko zonder ophoging'!$A$5:$L$324,12,FALSE) + VLOOKUP($B5,'INSCHRIJVINGEN KO OPHOGING'!$L$3:$W$322,12,FALSE)</f>
        <v>451.72</v>
      </c>
      <c r="P5" s="1">
        <f>VLOOKUP($B5,'VRAAGPROGNOSE KO'!$B$2:$N$321,2,FALSE)</f>
        <v>461.81266666666664</v>
      </c>
      <c r="Q5" s="1">
        <f>VLOOKUP($B5,'VRAAGPROGNOSE KO'!$B$2:$N$321,3,FALSE)</f>
        <v>475.23095238095237</v>
      </c>
      <c r="R5" s="1">
        <f>VLOOKUP($B5,'VRAAGPROGNOSE KO'!$B$2:$N$321,4,FALSE)</f>
        <v>474.1127619047619</v>
      </c>
      <c r="S5" s="1">
        <f>VLOOKUP($B5,'VRAAGPROGNOSE KO'!$B$2:$N$321,5,FALSE)</f>
        <v>470.75819047619046</v>
      </c>
      <c r="T5" s="1">
        <f>VLOOKUP($B5,'VRAAGPROGNOSE KO'!$B$2:$N$321,6,FALSE)</f>
        <v>464.0490476190476</v>
      </c>
      <c r="U5" s="1">
        <f>VLOOKUP($B5,'VRAAGPROGNOSE KO'!$B$2:$N$321,7,FALSE)</f>
        <v>458.45809523809521</v>
      </c>
      <c r="V5" s="1">
        <f>VLOOKUP($B5,'VRAAGPROGNOSE KO'!$B$2:$N$321,8,FALSE)</f>
        <v>462.93085714285712</v>
      </c>
      <c r="W5" s="1">
        <f>VLOOKUP($B5,'VRAAGPROGNOSE KO'!$B$2:$N$321,9,FALSE)</f>
        <v>469.64</v>
      </c>
      <c r="X5" s="1">
        <f>VLOOKUP($B5,'VRAAGPROGNOSE KO'!$B$2:$N$321,10,FALSE)</f>
        <v>479.70371428571428</v>
      </c>
      <c r="Y5" s="1">
        <f>VLOOKUP($B5,'VRAAGPROGNOSE KO'!$B$2:$N$321,11,FALSE)</f>
        <v>477.46733333333333</v>
      </c>
      <c r="Z5" s="1">
        <f>VLOOKUP($B5,'VRAAGPROGNOSE KO'!$B$2:$N$321,12,FALSE)</f>
        <v>479.70371428571428</v>
      </c>
      <c r="AA5" s="1">
        <f>VLOOKUP($B5,'VRAAGPROGNOSE KO'!$B$2:$N$321,13,FALSE)</f>
        <v>475.23095238095237</v>
      </c>
    </row>
    <row r="6" spans="1:27" x14ac:dyDescent="0.3">
      <c r="B6" s="1">
        <v>11005</v>
      </c>
      <c r="C6" s="1">
        <f>VLOOKUP(B6,AANBODPROGNOSE!A6:G323, 5, FALSE)</f>
        <v>820</v>
      </c>
      <c r="D6" s="1">
        <f>VLOOKUP(B6,AANBODPROGNOSE!A6:H323, 2, FALSE)</f>
        <v>697</v>
      </c>
      <c r="E6" s="1">
        <f>VLOOKUP($B6,'inschr ko zonder ophoging'!$A$5:$L$324,2,FALSE) + VLOOKUP($B6,'INSCHRIJVINGEN KO OPHOGING'!$L$3:$W$322,2,FALSE)</f>
        <v>759.27</v>
      </c>
      <c r="F6" s="1">
        <f>VLOOKUP($B6,'inschr ko zonder ophoging'!$A$5:$L$324,3,FALSE) + VLOOKUP($B6,'INSCHRIJVINGEN KO OPHOGING'!$L$3:$W$322,3,FALSE)</f>
        <v>772.03</v>
      </c>
      <c r="G6" s="1">
        <f>VLOOKUP($B6,'inschr ko zonder ophoging'!$A$5:$L$324,4,FALSE) + VLOOKUP($B6,'INSCHRIJVINGEN KO OPHOGING'!$L$3:$W$322,4,FALSE)</f>
        <v>706.13</v>
      </c>
      <c r="H6" s="1">
        <f>VLOOKUP($B6,'inschr ko zonder ophoging'!$A$5:$L$324,5,FALSE) + VLOOKUP($B6,'INSCHRIJVINGEN KO OPHOGING'!$L$3:$W$322,5,FALSE)</f>
        <v>701.35</v>
      </c>
      <c r="I6" s="1">
        <f>VLOOKUP($B6,'inschr ko zonder ophoging'!$A$5:$L$324,6,FALSE) + VLOOKUP($B6,'INSCHRIJVINGEN KO OPHOGING'!$L$3:$W$322,6,FALSE)</f>
        <v>702.3</v>
      </c>
      <c r="J6" s="1">
        <f>VLOOKUP($B6,'inschr ko zonder ophoging'!$A$5:$L$324,7,FALSE) + VLOOKUP($B6,'INSCHRIJVINGEN KO OPHOGING'!$L$3:$W$322,7,FALSE)</f>
        <v>702.56999999999994</v>
      </c>
      <c r="K6" s="1">
        <f>VLOOKUP($B6,'inschr ko zonder ophoging'!$A$5:$L$324,8,FALSE) + VLOOKUP($B6,'INSCHRIJVINGEN KO OPHOGING'!$L$3:$W$322,8,FALSE)</f>
        <v>728.19</v>
      </c>
      <c r="L6" s="1">
        <f>VLOOKUP($B6,'inschr ko zonder ophoging'!$A$5:$L$324,9,FALSE) + VLOOKUP($B6,'INSCHRIJVINGEN KO OPHOGING'!$L$3:$W$322,9,FALSE)</f>
        <v>796.22</v>
      </c>
      <c r="M6" s="1">
        <f>VLOOKUP($B6,'inschr ko zonder ophoging'!$A$5:$L$324,10,FALSE) + VLOOKUP($B6,'INSCHRIJVINGEN KO OPHOGING'!$L$3:$W$322,10,FALSE)</f>
        <v>781.92</v>
      </c>
      <c r="N6" s="1">
        <f>VLOOKUP($B6,'inschr ko zonder ophoging'!$A$5:$L$324,11,FALSE) + VLOOKUP($B6,'INSCHRIJVINGEN KO OPHOGING'!$L$3:$W$322,11,FALSE)</f>
        <v>768.27</v>
      </c>
      <c r="O6" s="1">
        <f>VLOOKUP($B6,'inschr ko zonder ophoging'!$A$5:$L$324,12,FALSE) + VLOOKUP($B6,'INSCHRIJVINGEN KO OPHOGING'!$L$3:$W$322,12,FALSE)</f>
        <v>770.65</v>
      </c>
      <c r="P6" s="1">
        <f>VLOOKUP($B6,'VRAAGPROGNOSE KO'!$B$2:$N$321,2,FALSE)</f>
        <v>776.14822222222222</v>
      </c>
      <c r="Q6" s="1">
        <f>VLOOKUP($B6,'VRAAGPROGNOSE KO'!$B$2:$N$321,3,FALSE)</f>
        <v>767.23977777777782</v>
      </c>
      <c r="R6" s="1">
        <f>VLOOKUP($B6,'VRAAGPROGNOSE KO'!$B$2:$N$321,4,FALSE)</f>
        <v>756.10422222222223</v>
      </c>
      <c r="S6" s="1">
        <f>VLOOKUP($B6,'VRAAGPROGNOSE KO'!$B$2:$N$321,5,FALSE)</f>
        <v>737.17377777777779</v>
      </c>
      <c r="T6" s="1">
        <f>VLOOKUP($B6,'VRAAGPROGNOSE KO'!$B$2:$N$321,6,FALSE)</f>
        <v>720.47044444444441</v>
      </c>
      <c r="U6" s="1">
        <f>VLOOKUP($B6,'VRAAGPROGNOSE KO'!$B$2:$N$321,7,FALSE)</f>
        <v>723.81111111111113</v>
      </c>
      <c r="V6" s="1">
        <f>VLOOKUP($B6,'VRAAGPROGNOSE KO'!$B$2:$N$321,8,FALSE)</f>
        <v>738.28733333333332</v>
      </c>
      <c r="W6" s="1">
        <f>VLOOKUP($B6,'VRAAGPROGNOSE KO'!$B$2:$N$321,9,FALSE)</f>
        <v>751.65</v>
      </c>
      <c r="X6" s="1">
        <f>VLOOKUP($B6,'VRAAGPROGNOSE KO'!$B$2:$N$321,10,FALSE)</f>
        <v>757.21777777777777</v>
      </c>
      <c r="Y6" s="1">
        <f>VLOOKUP($B6,'VRAAGPROGNOSE KO'!$B$2:$N$321,11,FALSE)</f>
        <v>749.42288888888891</v>
      </c>
      <c r="Z6" s="1">
        <f>VLOOKUP($B6,'VRAAGPROGNOSE KO'!$B$2:$N$321,12,FALSE)</f>
        <v>750.53644444444444</v>
      </c>
      <c r="AA6" s="1">
        <f>VLOOKUP($B6,'VRAAGPROGNOSE KO'!$B$2:$N$321,13,FALSE)</f>
        <v>750.53644444444444</v>
      </c>
    </row>
    <row r="7" spans="1:27" x14ac:dyDescent="0.3">
      <c r="B7" s="1">
        <v>11007</v>
      </c>
      <c r="C7" s="1">
        <f>VLOOKUP(B7,AANBODPROGNOSE!A7:G324, 5, FALSE)</f>
        <v>541.17647058823536</v>
      </c>
      <c r="D7" s="1">
        <f>VLOOKUP(B7,AANBODPROGNOSE!A7:H324, 2, FALSE)</f>
        <v>460</v>
      </c>
      <c r="E7" s="1">
        <f>VLOOKUP($B7,'inschr ko zonder ophoging'!$A$5:$L$324,2,FALSE) + VLOOKUP($B7,'INSCHRIJVINGEN KO OPHOGING'!$L$3:$W$322,2,FALSE)</f>
        <v>366.66</v>
      </c>
      <c r="F7" s="1">
        <f>VLOOKUP($B7,'inschr ko zonder ophoging'!$A$5:$L$324,3,FALSE) + VLOOKUP($B7,'INSCHRIJVINGEN KO OPHOGING'!$L$3:$W$322,3,FALSE)</f>
        <v>355.93</v>
      </c>
      <c r="G7" s="1">
        <f>VLOOKUP($B7,'inschr ko zonder ophoging'!$A$5:$L$324,4,FALSE) + VLOOKUP($B7,'INSCHRIJVINGEN KO OPHOGING'!$L$3:$W$322,4,FALSE)</f>
        <v>429.94</v>
      </c>
      <c r="H7" s="1">
        <f>VLOOKUP($B7,'inschr ko zonder ophoging'!$A$5:$L$324,5,FALSE) + VLOOKUP($B7,'INSCHRIJVINGEN KO OPHOGING'!$L$3:$W$322,5,FALSE)</f>
        <v>430.1</v>
      </c>
      <c r="I7" s="1">
        <f>VLOOKUP($B7,'inschr ko zonder ophoging'!$A$5:$L$324,6,FALSE) + VLOOKUP($B7,'INSCHRIJVINGEN KO OPHOGING'!$L$3:$W$322,6,FALSE)</f>
        <v>467.48</v>
      </c>
      <c r="J7" s="1">
        <f>VLOOKUP($B7,'inschr ko zonder ophoging'!$A$5:$L$324,7,FALSE) + VLOOKUP($B7,'INSCHRIJVINGEN KO OPHOGING'!$L$3:$W$322,7,FALSE)</f>
        <v>464.8</v>
      </c>
      <c r="K7" s="1">
        <f>VLOOKUP($B7,'inschr ko zonder ophoging'!$A$5:$L$324,8,FALSE) + VLOOKUP($B7,'INSCHRIJVINGEN KO OPHOGING'!$L$3:$W$322,8,FALSE)</f>
        <v>502.86</v>
      </c>
      <c r="L7" s="1">
        <f>VLOOKUP($B7,'inschr ko zonder ophoging'!$A$5:$L$324,9,FALSE) + VLOOKUP($B7,'INSCHRIJVINGEN KO OPHOGING'!$L$3:$W$322,9,FALSE)</f>
        <v>472.99</v>
      </c>
      <c r="M7" s="1">
        <f>VLOOKUP($B7,'inschr ko zonder ophoging'!$A$5:$L$324,10,FALSE) + VLOOKUP($B7,'INSCHRIJVINGEN KO OPHOGING'!$L$3:$W$322,10,FALSE)</f>
        <v>461.53</v>
      </c>
      <c r="N7" s="1">
        <f>VLOOKUP($B7,'inschr ko zonder ophoging'!$A$5:$L$324,11,FALSE) + VLOOKUP($B7,'INSCHRIJVINGEN KO OPHOGING'!$L$3:$W$322,11,FALSE)</f>
        <v>484.64</v>
      </c>
      <c r="O7" s="1">
        <f>VLOOKUP($B7,'inschr ko zonder ophoging'!$A$5:$L$324,12,FALSE) + VLOOKUP($B7,'INSCHRIJVINGEN KO OPHOGING'!$L$3:$W$322,12,FALSE)</f>
        <v>463.45</v>
      </c>
      <c r="P7" s="1">
        <f>VLOOKUP($B7,'VRAAGPROGNOSE KO'!$B$2:$N$321,2,FALSE)</f>
        <v>454.91708737864076</v>
      </c>
      <c r="Q7" s="1">
        <f>VLOOKUP($B7,'VRAAGPROGNOSE KO'!$B$2:$N$321,3,FALSE)</f>
        <v>430.26640776699026</v>
      </c>
      <c r="R7" s="1">
        <f>VLOOKUP($B7,'VRAAGPROGNOSE KO'!$B$2:$N$321,4,FALSE)</f>
        <v>412.33864077669904</v>
      </c>
      <c r="S7" s="1">
        <f>VLOOKUP($B7,'VRAAGPROGNOSE KO'!$B$2:$N$321,5,FALSE)</f>
        <v>395.53135922330097</v>
      </c>
      <c r="T7" s="1">
        <f>VLOOKUP($B7,'VRAAGPROGNOSE KO'!$B$2:$N$321,6,FALSE)</f>
        <v>374.24213592233008</v>
      </c>
      <c r="U7" s="1">
        <f>VLOOKUP($B7,'VRAAGPROGNOSE KO'!$B$2:$N$321,7,FALSE)</f>
        <v>356.31436893203886</v>
      </c>
      <c r="V7" s="1">
        <f>VLOOKUP($B7,'VRAAGPROGNOSE KO'!$B$2:$N$321,8,FALSE)</f>
        <v>349.59145631067963</v>
      </c>
      <c r="W7" s="1">
        <f>VLOOKUP($B7,'VRAAGPROGNOSE KO'!$B$2:$N$321,9,FALSE)</f>
        <v>346.23</v>
      </c>
      <c r="X7" s="1">
        <f>VLOOKUP($B7,'VRAAGPROGNOSE KO'!$B$2:$N$321,10,FALSE)</f>
        <v>340.62757281553399</v>
      </c>
      <c r="Y7" s="1">
        <f>VLOOKUP($B7,'VRAAGPROGNOSE KO'!$B$2:$N$321,11,FALSE)</f>
        <v>332.78417475728156</v>
      </c>
      <c r="Z7" s="1">
        <f>VLOOKUP($B7,'VRAAGPROGNOSE KO'!$B$2:$N$321,12,FALSE)</f>
        <v>331.66368932038836</v>
      </c>
      <c r="AA7" s="1">
        <f>VLOOKUP($B7,'VRAAGPROGNOSE KO'!$B$2:$N$321,13,FALSE)</f>
        <v>330.54320388349515</v>
      </c>
    </row>
    <row r="8" spans="1:27" x14ac:dyDescent="0.3">
      <c r="B8" s="1">
        <v>11008</v>
      </c>
      <c r="C8" s="1">
        <f>VLOOKUP(B8,AANBODPROGNOSE!A8:G325, 5, FALSE)</f>
        <v>2286.9594370860927</v>
      </c>
      <c r="D8" s="1">
        <f>VLOOKUP(B8,AANBODPROGNOSE!A8:H325, 2, FALSE)</f>
        <v>1943.9155215231788</v>
      </c>
      <c r="E8" s="1">
        <f>VLOOKUP($B8,'inschr ko zonder ophoging'!$A$5:$L$324,2,FALSE) + VLOOKUP($B8,'INSCHRIJVINGEN KO OPHOGING'!$L$3:$W$322,2,FALSE)</f>
        <v>1651.2</v>
      </c>
      <c r="F8" s="1">
        <f>VLOOKUP($B8,'inschr ko zonder ophoging'!$A$5:$L$324,3,FALSE) + VLOOKUP($B8,'INSCHRIJVINGEN KO OPHOGING'!$L$3:$W$322,3,FALSE)</f>
        <v>1734.07</v>
      </c>
      <c r="G8" s="1">
        <f>VLOOKUP($B8,'inschr ko zonder ophoging'!$A$5:$L$324,4,FALSE) + VLOOKUP($B8,'INSCHRIJVINGEN KO OPHOGING'!$L$3:$W$322,4,FALSE)</f>
        <v>1770.83</v>
      </c>
      <c r="H8" s="1">
        <f>VLOOKUP($B8,'inschr ko zonder ophoging'!$A$5:$L$324,5,FALSE) + VLOOKUP($B8,'INSCHRIJVINGEN KO OPHOGING'!$L$3:$W$322,5,FALSE)</f>
        <v>1784.66</v>
      </c>
      <c r="I8" s="1">
        <f>VLOOKUP($B8,'inschr ko zonder ophoging'!$A$5:$L$324,6,FALSE) + VLOOKUP($B8,'INSCHRIJVINGEN KO OPHOGING'!$L$3:$W$322,6,FALSE)</f>
        <v>1825.75</v>
      </c>
      <c r="J8" s="1">
        <f>VLOOKUP($B8,'inschr ko zonder ophoging'!$A$5:$L$324,7,FALSE) + VLOOKUP($B8,'INSCHRIJVINGEN KO OPHOGING'!$L$3:$W$322,7,FALSE)</f>
        <v>1884.67</v>
      </c>
      <c r="K8" s="1">
        <f>VLOOKUP($B8,'inschr ko zonder ophoging'!$A$5:$L$324,8,FALSE) + VLOOKUP($B8,'INSCHRIJVINGEN KO OPHOGING'!$L$3:$W$322,8,FALSE)</f>
        <v>1835.77</v>
      </c>
      <c r="L8" s="1">
        <f>VLOOKUP($B8,'inschr ko zonder ophoging'!$A$5:$L$324,9,FALSE) + VLOOKUP($B8,'INSCHRIJVINGEN KO OPHOGING'!$L$3:$W$322,9,FALSE)</f>
        <v>1869.23</v>
      </c>
      <c r="M8" s="1">
        <f>VLOOKUP($B8,'inschr ko zonder ophoging'!$A$5:$L$324,10,FALSE) + VLOOKUP($B8,'INSCHRIJVINGEN KO OPHOGING'!$L$3:$W$322,10,FALSE)</f>
        <v>1839.96</v>
      </c>
      <c r="N8" s="1">
        <f>VLOOKUP($B8,'inschr ko zonder ophoging'!$A$5:$L$324,11,FALSE) + VLOOKUP($B8,'INSCHRIJVINGEN KO OPHOGING'!$L$3:$W$322,11,FALSE)</f>
        <v>1813.58</v>
      </c>
      <c r="O8" s="1">
        <f>VLOOKUP($B8,'inschr ko zonder ophoging'!$A$5:$L$324,12,FALSE) + VLOOKUP($B8,'INSCHRIJVINGEN KO OPHOGING'!$L$3:$W$322,12,FALSE)</f>
        <v>1843.18</v>
      </c>
      <c r="P8" s="1">
        <f>VLOOKUP($B8,'VRAAGPROGNOSE KO'!$B$2:$N$321,2,FALSE)</f>
        <v>1884.3084984423676</v>
      </c>
      <c r="Q8" s="1">
        <f>VLOOKUP($B8,'VRAAGPROGNOSE KO'!$B$2:$N$321,3,FALSE)</f>
        <v>1914.3417507788163</v>
      </c>
      <c r="R8" s="1">
        <f>VLOOKUP($B8,'VRAAGPROGNOSE KO'!$B$2:$N$321,4,FALSE)</f>
        <v>1916.5664361370716</v>
      </c>
      <c r="S8" s="1">
        <f>VLOOKUP($B8,'VRAAGPROGNOSE KO'!$B$2:$N$321,5,FALSE)</f>
        <v>1887.6455264797507</v>
      </c>
      <c r="T8" s="1">
        <f>VLOOKUP($B8,'VRAAGPROGNOSE KO'!$B$2:$N$321,6,FALSE)</f>
        <v>1808.6691962616824</v>
      </c>
      <c r="U8" s="1">
        <f>VLOOKUP($B8,'VRAAGPROGNOSE KO'!$B$2:$N$321,7,FALSE)</f>
        <v>1808.6691962616824</v>
      </c>
      <c r="V8" s="1">
        <f>VLOOKUP($B8,'VRAAGPROGNOSE KO'!$B$2:$N$321,8,FALSE)</f>
        <v>1794.2087414330217</v>
      </c>
      <c r="W8" s="1">
        <f>VLOOKUP($B8,'VRAAGPROGNOSE KO'!$B$2:$N$321,9,FALSE)</f>
        <v>1785.31</v>
      </c>
      <c r="X8" s="1">
        <f>VLOOKUP($B8,'VRAAGPROGNOSE KO'!$B$2:$N$321,10,FALSE)</f>
        <v>1774.1865732087226</v>
      </c>
      <c r="Y8" s="1">
        <f>VLOOKUP($B8,'VRAAGPROGNOSE KO'!$B$2:$N$321,11,FALSE)</f>
        <v>1784.1976573208722</v>
      </c>
      <c r="Z8" s="1">
        <f>VLOOKUP($B8,'VRAAGPROGNOSE KO'!$B$2:$N$321,12,FALSE)</f>
        <v>1796.4334267912773</v>
      </c>
      <c r="AA8" s="1">
        <f>VLOOKUP($B8,'VRAAGPROGNOSE KO'!$B$2:$N$321,13,FALSE)</f>
        <v>1814.2309096573208</v>
      </c>
    </row>
    <row r="9" spans="1:27" x14ac:dyDescent="0.3">
      <c r="B9" s="1">
        <v>11009</v>
      </c>
      <c r="C9" s="1">
        <f>VLOOKUP(B9,AANBODPROGNOSE!A9:G326, 5, FALSE)</f>
        <v>1301</v>
      </c>
      <c r="D9" s="1">
        <f>VLOOKUP(B9,AANBODPROGNOSE!A9:H326, 2, FALSE)</f>
        <v>1105.8499999999999</v>
      </c>
      <c r="E9" s="1">
        <f>VLOOKUP($B9,'inschr ko zonder ophoging'!$A$5:$L$324,2,FALSE) + VLOOKUP($B9,'INSCHRIJVINGEN KO OPHOGING'!$L$3:$W$322,2,FALSE)</f>
        <v>990.91</v>
      </c>
      <c r="F9" s="1">
        <f>VLOOKUP($B9,'inschr ko zonder ophoging'!$A$5:$L$324,3,FALSE) + VLOOKUP($B9,'INSCHRIJVINGEN KO OPHOGING'!$L$3:$W$322,3,FALSE)</f>
        <v>1025.6600000000001</v>
      </c>
      <c r="G9" s="1">
        <f>VLOOKUP($B9,'inschr ko zonder ophoging'!$A$5:$L$324,4,FALSE) + VLOOKUP($B9,'INSCHRIJVINGEN KO OPHOGING'!$L$3:$W$322,4,FALSE)</f>
        <v>1007.04</v>
      </c>
      <c r="H9" s="1">
        <f>VLOOKUP($B9,'inschr ko zonder ophoging'!$A$5:$L$324,5,FALSE) + VLOOKUP($B9,'INSCHRIJVINGEN KO OPHOGING'!$L$3:$W$322,5,FALSE)</f>
        <v>1049.47</v>
      </c>
      <c r="I9" s="1">
        <f>VLOOKUP($B9,'inschr ko zonder ophoging'!$A$5:$L$324,6,FALSE) + VLOOKUP($B9,'INSCHRIJVINGEN KO OPHOGING'!$L$3:$W$322,6,FALSE)</f>
        <v>987.74</v>
      </c>
      <c r="J9" s="1">
        <f>VLOOKUP($B9,'inschr ko zonder ophoging'!$A$5:$L$324,7,FALSE) + VLOOKUP($B9,'INSCHRIJVINGEN KO OPHOGING'!$L$3:$W$322,7,FALSE)</f>
        <v>992.12</v>
      </c>
      <c r="K9" s="1">
        <f>VLOOKUP($B9,'inschr ko zonder ophoging'!$A$5:$L$324,8,FALSE) + VLOOKUP($B9,'INSCHRIJVINGEN KO OPHOGING'!$L$3:$W$322,8,FALSE)</f>
        <v>1010.12</v>
      </c>
      <c r="L9" s="1">
        <f>VLOOKUP($B9,'inschr ko zonder ophoging'!$A$5:$L$324,9,FALSE) + VLOOKUP($B9,'INSCHRIJVINGEN KO OPHOGING'!$L$3:$W$322,9,FALSE)</f>
        <v>1005.2</v>
      </c>
      <c r="M9" s="1">
        <f>VLOOKUP($B9,'inschr ko zonder ophoging'!$A$5:$L$324,10,FALSE) + VLOOKUP($B9,'INSCHRIJVINGEN KO OPHOGING'!$L$3:$W$322,10,FALSE)</f>
        <v>1022.04</v>
      </c>
      <c r="N9" s="1">
        <f>VLOOKUP($B9,'inschr ko zonder ophoging'!$A$5:$L$324,11,FALSE) + VLOOKUP($B9,'INSCHRIJVINGEN KO OPHOGING'!$L$3:$W$322,11,FALSE)</f>
        <v>1064.0999999999999</v>
      </c>
      <c r="O9" s="1">
        <f>VLOOKUP($B9,'inschr ko zonder ophoging'!$A$5:$L$324,12,FALSE) + VLOOKUP($B9,'INSCHRIJVINGEN KO OPHOGING'!$L$3:$W$322,12,FALSE)</f>
        <v>1095.6400000000001</v>
      </c>
      <c r="P9" s="1">
        <f>VLOOKUP($B9,'VRAAGPROGNOSE KO'!$B$2:$N$321,2,FALSE)</f>
        <v>1132.5135353535354</v>
      </c>
      <c r="Q9" s="1">
        <f>VLOOKUP($B9,'VRAAGPROGNOSE KO'!$B$2:$N$321,3,FALSE)</f>
        <v>1151.5191919191918</v>
      </c>
      <c r="R9" s="1">
        <f>VLOOKUP($B9,'VRAAGPROGNOSE KO'!$B$2:$N$321,4,FALSE)</f>
        <v>1136.9854545454546</v>
      </c>
      <c r="S9" s="1">
        <f>VLOOKUP($B9,'VRAAGPROGNOSE KO'!$B$2:$N$321,5,FALSE)</f>
        <v>1121.3337373737374</v>
      </c>
      <c r="T9" s="1">
        <f>VLOOKUP($B9,'VRAAGPROGNOSE KO'!$B$2:$N$321,6,FALSE)</f>
        <v>1094.5022222222221</v>
      </c>
      <c r="U9" s="1">
        <f>VLOOKUP($B9,'VRAAGPROGNOSE KO'!$B$2:$N$321,7,FALSE)</f>
        <v>1094.5022222222221</v>
      </c>
      <c r="V9" s="1">
        <f>VLOOKUP($B9,'VRAAGPROGNOSE KO'!$B$2:$N$321,8,FALSE)</f>
        <v>1094.5022222222221</v>
      </c>
      <c r="W9" s="1">
        <f>VLOOKUP($B9,'VRAAGPROGNOSE KO'!$B$2:$N$321,9,FALSE)</f>
        <v>1106.8</v>
      </c>
      <c r="X9" s="1">
        <f>VLOOKUP($B9,'VRAAGPROGNOSE KO'!$B$2:$N$321,10,FALSE)</f>
        <v>1101.210101010101</v>
      </c>
      <c r="Y9" s="1">
        <f>VLOOKUP($B9,'VRAAGPROGNOSE KO'!$B$2:$N$321,11,FALSE)</f>
        <v>1093.3842424242425</v>
      </c>
      <c r="Z9" s="1">
        <f>VLOOKUP($B9,'VRAAGPROGNOSE KO'!$B$2:$N$321,12,FALSE)</f>
        <v>1081.0864646464647</v>
      </c>
      <c r="AA9" s="1">
        <f>VLOOKUP($B9,'VRAAGPROGNOSE KO'!$B$2:$N$321,13,FALSE)</f>
        <v>1076.6145454545454</v>
      </c>
    </row>
    <row r="10" spans="1:27" x14ac:dyDescent="0.3">
      <c r="B10" s="1">
        <v>11013</v>
      </c>
      <c r="C10" s="1">
        <f>VLOOKUP(B10,AANBODPROGNOSE!A10:G327, 5, FALSE)</f>
        <v>1104</v>
      </c>
      <c r="D10" s="1">
        <f>VLOOKUP(B10,AANBODPROGNOSE!A10:H327, 2, FALSE)</f>
        <v>938.4</v>
      </c>
      <c r="E10" s="1">
        <f>VLOOKUP($B10,'inschr ko zonder ophoging'!$A$5:$L$324,2,FALSE) + VLOOKUP($B10,'INSCHRIJVINGEN KO OPHOGING'!$L$3:$W$322,2,FALSE)</f>
        <v>822.06</v>
      </c>
      <c r="F10" s="1">
        <f>VLOOKUP($B10,'inschr ko zonder ophoging'!$A$5:$L$324,3,FALSE) + VLOOKUP($B10,'INSCHRIJVINGEN KO OPHOGING'!$L$3:$W$322,3,FALSE)</f>
        <v>839.33</v>
      </c>
      <c r="G10" s="1">
        <f>VLOOKUP($B10,'inschr ko zonder ophoging'!$A$5:$L$324,4,FALSE) + VLOOKUP($B10,'INSCHRIJVINGEN KO OPHOGING'!$L$3:$W$322,4,FALSE)</f>
        <v>920.28</v>
      </c>
      <c r="H10" s="1">
        <f>VLOOKUP($B10,'inschr ko zonder ophoging'!$A$5:$L$324,5,FALSE) + VLOOKUP($B10,'INSCHRIJVINGEN KO OPHOGING'!$L$3:$W$322,5,FALSE)</f>
        <v>988.42</v>
      </c>
      <c r="I10" s="1">
        <f>VLOOKUP($B10,'inschr ko zonder ophoging'!$A$5:$L$324,6,FALSE) + VLOOKUP($B10,'INSCHRIJVINGEN KO OPHOGING'!$L$3:$W$322,6,FALSE)</f>
        <v>989.09</v>
      </c>
      <c r="J10" s="1">
        <f>VLOOKUP($B10,'inschr ko zonder ophoging'!$A$5:$L$324,7,FALSE) + VLOOKUP($B10,'INSCHRIJVINGEN KO OPHOGING'!$L$3:$W$322,7,FALSE)</f>
        <v>988.47</v>
      </c>
      <c r="K10" s="1">
        <f>VLOOKUP($B10,'inschr ko zonder ophoging'!$A$5:$L$324,8,FALSE) + VLOOKUP($B10,'INSCHRIJVINGEN KO OPHOGING'!$L$3:$W$322,8,FALSE)</f>
        <v>1003.2</v>
      </c>
      <c r="L10" s="1">
        <f>VLOOKUP($B10,'inschr ko zonder ophoging'!$A$5:$L$324,9,FALSE) + VLOOKUP($B10,'INSCHRIJVINGEN KO OPHOGING'!$L$3:$W$322,9,FALSE)</f>
        <v>1001.69</v>
      </c>
      <c r="M10" s="1">
        <f>VLOOKUP($B10,'inschr ko zonder ophoging'!$A$5:$L$324,10,FALSE) + VLOOKUP($B10,'INSCHRIJVINGEN KO OPHOGING'!$L$3:$W$322,10,FALSE)</f>
        <v>988.55</v>
      </c>
      <c r="N10" s="1">
        <f>VLOOKUP($B10,'inschr ko zonder ophoging'!$A$5:$L$324,11,FALSE) + VLOOKUP($B10,'INSCHRIJVINGEN KO OPHOGING'!$L$3:$W$322,11,FALSE)</f>
        <v>984.28</v>
      </c>
      <c r="O10" s="1">
        <f>VLOOKUP($B10,'inschr ko zonder ophoging'!$A$5:$L$324,12,FALSE) + VLOOKUP($B10,'INSCHRIJVINGEN KO OPHOGING'!$L$3:$W$322,12,FALSE)</f>
        <v>988.74</v>
      </c>
      <c r="P10" s="1">
        <f>VLOOKUP($B10,'VRAAGPROGNOSE KO'!$B$2:$N$321,2,FALSE)</f>
        <v>1017.8388741721855</v>
      </c>
      <c r="Q10" s="1">
        <f>VLOOKUP($B10,'VRAAGPROGNOSE KO'!$B$2:$N$321,3,FALSE)</f>
        <v>1016.7252649006623</v>
      </c>
      <c r="R10" s="1">
        <f>VLOOKUP($B10,'VRAAGPROGNOSE KO'!$B$2:$N$321,4,FALSE)</f>
        <v>1022.2933112582781</v>
      </c>
      <c r="S10" s="1">
        <f>VLOOKUP($B10,'VRAAGPROGNOSE KO'!$B$2:$N$321,5,FALSE)</f>
        <v>1024.5205298013245</v>
      </c>
      <c r="T10" s="1">
        <f>VLOOKUP($B10,'VRAAGPROGNOSE KO'!$B$2:$N$321,6,FALSE)</f>
        <v>986.65781456953641</v>
      </c>
      <c r="U10" s="1">
        <f>VLOOKUP($B10,'VRAAGPROGNOSE KO'!$B$2:$N$321,7,FALSE)</f>
        <v>1010.0436092715232</v>
      </c>
      <c r="V10" s="1">
        <f>VLOOKUP($B10,'VRAAGPROGNOSE KO'!$B$2:$N$321,8,FALSE)</f>
        <v>1005.5891721854305</v>
      </c>
      <c r="W10" s="1">
        <f>VLOOKUP($B10,'VRAAGPROGNOSE KO'!$B$2:$N$321,9,FALSE)</f>
        <v>1008.93</v>
      </c>
      <c r="X10" s="1">
        <f>VLOOKUP($B10,'VRAAGPROGNOSE KO'!$B$2:$N$321,10,FALSE)</f>
        <v>1018.9524834437086</v>
      </c>
      <c r="Y10" s="1">
        <f>VLOOKUP($B10,'VRAAGPROGNOSE KO'!$B$2:$N$321,11,FALSE)</f>
        <v>1013.3844370860927</v>
      </c>
      <c r="Z10" s="1">
        <f>VLOOKUP($B10,'VRAAGPROGNOSE KO'!$B$2:$N$321,12,FALSE)</f>
        <v>1025.6341390728476</v>
      </c>
      <c r="AA10" s="1">
        <f>VLOOKUP($B10,'VRAAGPROGNOSE KO'!$B$2:$N$321,13,FALSE)</f>
        <v>1034.5430132450331</v>
      </c>
    </row>
    <row r="11" spans="1:27" x14ac:dyDescent="0.3">
      <c r="B11" s="1">
        <v>11016</v>
      </c>
      <c r="C11" s="1">
        <f>VLOOKUP(B11,AANBODPROGNOSE!A11:G328, 5, FALSE)</f>
        <v>949.1</v>
      </c>
      <c r="D11" s="1">
        <f>VLOOKUP(B11,AANBODPROGNOSE!A11:H328, 2, FALSE)</f>
        <v>806.73500000000001</v>
      </c>
      <c r="E11" s="1">
        <f>VLOOKUP($B11,'inschr ko zonder ophoging'!$A$5:$L$324,2,FALSE) + VLOOKUP($B11,'INSCHRIJVINGEN KO OPHOGING'!$L$3:$W$322,2,FALSE)</f>
        <v>805.22</v>
      </c>
      <c r="F11" s="1">
        <f>VLOOKUP($B11,'inschr ko zonder ophoging'!$A$5:$L$324,3,FALSE) + VLOOKUP($B11,'INSCHRIJVINGEN KO OPHOGING'!$L$3:$W$322,3,FALSE)</f>
        <v>838.33</v>
      </c>
      <c r="G11" s="1">
        <f>VLOOKUP($B11,'inschr ko zonder ophoging'!$A$5:$L$324,4,FALSE) + VLOOKUP($B11,'INSCHRIJVINGEN KO OPHOGING'!$L$3:$W$322,4,FALSE)</f>
        <v>834.3</v>
      </c>
      <c r="H11" s="1">
        <f>VLOOKUP($B11,'inschr ko zonder ophoging'!$A$5:$L$324,5,FALSE) + VLOOKUP($B11,'INSCHRIJVINGEN KO OPHOGING'!$L$3:$W$322,5,FALSE)</f>
        <v>857.33</v>
      </c>
      <c r="I11" s="1">
        <f>VLOOKUP($B11,'inschr ko zonder ophoging'!$A$5:$L$324,6,FALSE) + VLOOKUP($B11,'INSCHRIJVINGEN KO OPHOGING'!$L$3:$W$322,6,FALSE)</f>
        <v>884.09</v>
      </c>
      <c r="J11" s="1">
        <f>VLOOKUP($B11,'inschr ko zonder ophoging'!$A$5:$L$324,7,FALSE) + VLOOKUP($B11,'INSCHRIJVINGEN KO OPHOGING'!$L$3:$W$322,7,FALSE)</f>
        <v>927.28</v>
      </c>
      <c r="K11" s="1">
        <f>VLOOKUP($B11,'inschr ko zonder ophoging'!$A$5:$L$324,8,FALSE) + VLOOKUP($B11,'INSCHRIJVINGEN KO OPHOGING'!$L$3:$W$322,8,FALSE)</f>
        <v>932.44</v>
      </c>
      <c r="L11" s="1">
        <f>VLOOKUP($B11,'inschr ko zonder ophoging'!$A$5:$L$324,9,FALSE) + VLOOKUP($B11,'INSCHRIJVINGEN KO OPHOGING'!$L$3:$W$322,9,FALSE)</f>
        <v>942.63</v>
      </c>
      <c r="M11" s="1">
        <f>VLOOKUP($B11,'inschr ko zonder ophoging'!$A$5:$L$324,10,FALSE) + VLOOKUP($B11,'INSCHRIJVINGEN KO OPHOGING'!$L$3:$W$322,10,FALSE)</f>
        <v>947.71</v>
      </c>
      <c r="N11" s="1">
        <f>VLOOKUP($B11,'inschr ko zonder ophoging'!$A$5:$L$324,11,FALSE) + VLOOKUP($B11,'INSCHRIJVINGEN KO OPHOGING'!$L$3:$W$322,11,FALSE)</f>
        <v>927.85</v>
      </c>
      <c r="O11" s="1">
        <f>VLOOKUP($B11,'inschr ko zonder ophoging'!$A$5:$L$324,12,FALSE) + VLOOKUP($B11,'INSCHRIJVINGEN KO OPHOGING'!$L$3:$W$322,12,FALSE)</f>
        <v>867.98</v>
      </c>
      <c r="P11" s="1">
        <f>VLOOKUP($B11,'VRAAGPROGNOSE KO'!$B$2:$N$321,2,FALSE)</f>
        <v>827.03195335276973</v>
      </c>
      <c r="Q11" s="1">
        <f>VLOOKUP($B11,'VRAAGPROGNOSE KO'!$B$2:$N$321,3,FALSE)</f>
        <v>808.95475218658896</v>
      </c>
      <c r="R11" s="1">
        <f>VLOOKUP($B11,'VRAAGPROGNOSE KO'!$B$2:$N$321,4,FALSE)</f>
        <v>801.04597667638484</v>
      </c>
      <c r="S11" s="1">
        <f>VLOOKUP($B11,'VRAAGPROGNOSE KO'!$B$2:$N$321,5,FALSE)</f>
        <v>807.82492711370264</v>
      </c>
      <c r="T11" s="1">
        <f>VLOOKUP($B11,'VRAAGPROGNOSE KO'!$B$2:$N$321,6,FALSE)</f>
        <v>805.56527696793</v>
      </c>
      <c r="U11" s="1">
        <f>VLOOKUP($B11,'VRAAGPROGNOSE KO'!$B$2:$N$321,7,FALSE)</f>
        <v>799.91615160349852</v>
      </c>
      <c r="V11" s="1">
        <f>VLOOKUP($B11,'VRAAGPROGNOSE KO'!$B$2:$N$321,8,FALSE)</f>
        <v>780.70912536443143</v>
      </c>
      <c r="W11" s="1">
        <f>VLOOKUP($B11,'VRAAGPROGNOSE KO'!$B$2:$N$321,9,FALSE)</f>
        <v>775.06</v>
      </c>
      <c r="X11" s="1">
        <f>VLOOKUP($B11,'VRAAGPROGNOSE KO'!$B$2:$N$321,10,FALSE)</f>
        <v>764.8915743440233</v>
      </c>
      <c r="Y11" s="1">
        <f>VLOOKUP($B11,'VRAAGPROGNOSE KO'!$B$2:$N$321,11,FALSE)</f>
        <v>761.50209912536445</v>
      </c>
      <c r="Z11" s="1">
        <f>VLOOKUP($B11,'VRAAGPROGNOSE KO'!$B$2:$N$321,12,FALSE)</f>
        <v>742.29507288629736</v>
      </c>
      <c r="AA11" s="1">
        <f>VLOOKUP($B11,'VRAAGPROGNOSE KO'!$B$2:$N$321,13,FALSE)</f>
        <v>732.12664723032071</v>
      </c>
    </row>
    <row r="12" spans="1:27" x14ac:dyDescent="0.3">
      <c r="B12" s="1">
        <v>11018</v>
      </c>
      <c r="C12" s="1">
        <f>VLOOKUP(B12,AANBODPROGNOSE!A12:G329, 5, FALSE)</f>
        <v>597.64705882352939</v>
      </c>
      <c r="D12" s="1">
        <f>VLOOKUP(B12,AANBODPROGNOSE!A12:H329, 2, FALSE)</f>
        <v>508</v>
      </c>
      <c r="E12" s="1">
        <f>VLOOKUP($B12,'inschr ko zonder ophoging'!$A$5:$L$324,2,FALSE) + VLOOKUP($B12,'INSCHRIJVINGEN KO OPHOGING'!$L$3:$W$322,2,FALSE)</f>
        <v>455.1</v>
      </c>
      <c r="F12" s="1">
        <f>VLOOKUP($B12,'inschr ko zonder ophoging'!$A$5:$L$324,3,FALSE) + VLOOKUP($B12,'INSCHRIJVINGEN KO OPHOGING'!$L$3:$W$322,3,FALSE)</f>
        <v>506.05</v>
      </c>
      <c r="G12" s="1">
        <f>VLOOKUP($B12,'inschr ko zonder ophoging'!$A$5:$L$324,4,FALSE) + VLOOKUP($B12,'INSCHRIJVINGEN KO OPHOGING'!$L$3:$W$322,4,FALSE)</f>
        <v>534.21</v>
      </c>
      <c r="H12" s="1">
        <f>VLOOKUP($B12,'inschr ko zonder ophoging'!$A$5:$L$324,5,FALSE) + VLOOKUP($B12,'INSCHRIJVINGEN KO OPHOGING'!$L$3:$W$322,5,FALSE)</f>
        <v>538.21</v>
      </c>
      <c r="I12" s="1">
        <f>VLOOKUP($B12,'inschr ko zonder ophoging'!$A$5:$L$324,6,FALSE) + VLOOKUP($B12,'INSCHRIJVINGEN KO OPHOGING'!$L$3:$W$322,6,FALSE)</f>
        <v>560.32000000000005</v>
      </c>
      <c r="J12" s="1">
        <f>VLOOKUP($B12,'inschr ko zonder ophoging'!$A$5:$L$324,7,FALSE) + VLOOKUP($B12,'INSCHRIJVINGEN KO OPHOGING'!$L$3:$W$322,7,FALSE)</f>
        <v>557.64</v>
      </c>
      <c r="K12" s="1">
        <f>VLOOKUP($B12,'inschr ko zonder ophoging'!$A$5:$L$324,8,FALSE) + VLOOKUP($B12,'INSCHRIJVINGEN KO OPHOGING'!$L$3:$W$322,8,FALSE)</f>
        <v>530.64</v>
      </c>
      <c r="L12" s="1">
        <f>VLOOKUP($B12,'inschr ko zonder ophoging'!$A$5:$L$324,9,FALSE) + VLOOKUP($B12,'INSCHRIJVINGEN KO OPHOGING'!$L$3:$W$322,9,FALSE)</f>
        <v>515.37</v>
      </c>
      <c r="M12" s="1">
        <f>VLOOKUP($B12,'inschr ko zonder ophoging'!$A$5:$L$324,10,FALSE) + VLOOKUP($B12,'INSCHRIJVINGEN KO OPHOGING'!$L$3:$W$322,10,FALSE)</f>
        <v>526.29</v>
      </c>
      <c r="N12" s="1">
        <f>VLOOKUP($B12,'inschr ko zonder ophoging'!$A$5:$L$324,11,FALSE) + VLOOKUP($B12,'INSCHRIJVINGEN KO OPHOGING'!$L$3:$W$322,11,FALSE)</f>
        <v>533.55999999999995</v>
      </c>
      <c r="O12" s="1">
        <f>VLOOKUP($B12,'inschr ko zonder ophoging'!$A$5:$L$324,12,FALSE) + VLOOKUP($B12,'INSCHRIJVINGEN KO OPHOGING'!$L$3:$W$322,12,FALSE)</f>
        <v>505.99</v>
      </c>
      <c r="P12" s="1">
        <f>VLOOKUP($B12,'VRAAGPROGNOSE KO'!$B$2:$N$321,2,FALSE)</f>
        <v>486.42840616966583</v>
      </c>
      <c r="Q12" s="1">
        <f>VLOOKUP($B12,'VRAAGPROGNOSE KO'!$B$2:$N$321,3,FALSE)</f>
        <v>475.24614395886891</v>
      </c>
      <c r="R12" s="1">
        <f>VLOOKUP($B12,'VRAAGPROGNOSE KO'!$B$2:$N$321,4,FALSE)</f>
        <v>468.53678663239077</v>
      </c>
      <c r="S12" s="1">
        <f>VLOOKUP($B12,'VRAAGPROGNOSE KO'!$B$2:$N$321,5,FALSE)</f>
        <v>469.65501285347045</v>
      </c>
      <c r="T12" s="1">
        <f>VLOOKUP($B12,'VRAAGPROGNOSE KO'!$B$2:$N$321,6,FALSE)</f>
        <v>451.76339331619539</v>
      </c>
      <c r="U12" s="1">
        <f>VLOOKUP($B12,'VRAAGPROGNOSE KO'!$B$2:$N$321,7,FALSE)</f>
        <v>438.34467866323905</v>
      </c>
      <c r="V12" s="1">
        <f>VLOOKUP($B12,'VRAAGPROGNOSE KO'!$B$2:$N$321,8,FALSE)</f>
        <v>434.99</v>
      </c>
      <c r="W12" s="1">
        <f>VLOOKUP($B12,'VRAAGPROGNOSE KO'!$B$2:$N$321,9,FALSE)</f>
        <v>434.99</v>
      </c>
      <c r="X12" s="1">
        <f>VLOOKUP($B12,'VRAAGPROGNOSE KO'!$B$2:$N$321,10,FALSE)</f>
        <v>439.46290488431879</v>
      </c>
      <c r="Y12" s="1">
        <f>VLOOKUP($B12,'VRAAGPROGNOSE KO'!$B$2:$N$321,11,FALSE)</f>
        <v>441.69935732647815</v>
      </c>
      <c r="Z12" s="1">
        <f>VLOOKUP($B12,'VRAAGPROGNOSE KO'!$B$2:$N$321,12,FALSE)</f>
        <v>446.17226221079693</v>
      </c>
      <c r="AA12" s="1">
        <f>VLOOKUP($B12,'VRAAGPROGNOSE KO'!$B$2:$N$321,13,FALSE)</f>
        <v>443.93580976863751</v>
      </c>
    </row>
    <row r="13" spans="1:27" x14ac:dyDescent="0.3">
      <c r="B13" s="1">
        <v>11021</v>
      </c>
      <c r="C13" s="1">
        <f>VLOOKUP(B13,AANBODPROGNOSE!A13:G330, 5, FALSE)</f>
        <v>656.44615384615383</v>
      </c>
      <c r="D13" s="1">
        <f>VLOOKUP(B13,AANBODPROGNOSE!A13:H330, 2, FALSE)</f>
        <v>557.97923076923075</v>
      </c>
      <c r="E13" s="1">
        <f>VLOOKUP($B13,'inschr ko zonder ophoging'!$A$5:$L$324,2,FALSE) + VLOOKUP($B13,'INSCHRIJVINGEN KO OPHOGING'!$L$3:$W$322,2,FALSE)</f>
        <v>538.32000000000005</v>
      </c>
      <c r="F13" s="1">
        <f>VLOOKUP($B13,'inschr ko zonder ophoging'!$A$5:$L$324,3,FALSE) + VLOOKUP($B13,'INSCHRIJVINGEN KO OPHOGING'!$L$3:$W$322,3,FALSE)</f>
        <v>550.21</v>
      </c>
      <c r="G13" s="1">
        <f>VLOOKUP($B13,'inschr ko zonder ophoging'!$A$5:$L$324,4,FALSE) + VLOOKUP($B13,'INSCHRIJVINGEN KO OPHOGING'!$L$3:$W$322,4,FALSE)</f>
        <v>549.91</v>
      </c>
      <c r="H13" s="1">
        <f>VLOOKUP($B13,'inschr ko zonder ophoging'!$A$5:$L$324,5,FALSE) + VLOOKUP($B13,'INSCHRIJVINGEN KO OPHOGING'!$L$3:$W$322,5,FALSE)</f>
        <v>599.16</v>
      </c>
      <c r="I13" s="1">
        <f>VLOOKUP($B13,'inschr ko zonder ophoging'!$A$5:$L$324,6,FALSE) + VLOOKUP($B13,'INSCHRIJVINGEN KO OPHOGING'!$L$3:$W$322,6,FALSE)</f>
        <v>578.59</v>
      </c>
      <c r="J13" s="1">
        <f>VLOOKUP($B13,'inschr ko zonder ophoging'!$A$5:$L$324,7,FALSE) + VLOOKUP($B13,'INSCHRIJVINGEN KO OPHOGING'!$L$3:$W$322,7,FALSE)</f>
        <v>559.48</v>
      </c>
      <c r="K13" s="1">
        <f>VLOOKUP($B13,'inschr ko zonder ophoging'!$A$5:$L$324,8,FALSE) + VLOOKUP($B13,'INSCHRIJVINGEN KO OPHOGING'!$L$3:$W$322,8,FALSE)</f>
        <v>538.64</v>
      </c>
      <c r="L13" s="1">
        <f>VLOOKUP($B13,'inschr ko zonder ophoging'!$A$5:$L$324,9,FALSE) + VLOOKUP($B13,'INSCHRIJVINGEN KO OPHOGING'!$L$3:$W$322,9,FALSE)</f>
        <v>552.4</v>
      </c>
      <c r="M13" s="1">
        <f>VLOOKUP($B13,'inschr ko zonder ophoging'!$A$5:$L$324,10,FALSE) + VLOOKUP($B13,'INSCHRIJVINGEN KO OPHOGING'!$L$3:$W$322,10,FALSE)</f>
        <v>552.29</v>
      </c>
      <c r="N13" s="1">
        <f>VLOOKUP($B13,'inschr ko zonder ophoging'!$A$5:$L$324,11,FALSE) + VLOOKUP($B13,'INSCHRIJVINGEN KO OPHOGING'!$L$3:$W$322,11,FALSE)</f>
        <v>520.17999999999995</v>
      </c>
      <c r="O13" s="1">
        <f>VLOOKUP($B13,'inschr ko zonder ophoging'!$A$5:$L$324,12,FALSE) + VLOOKUP($B13,'INSCHRIJVINGEN KO OPHOGING'!$L$3:$W$322,12,FALSE)</f>
        <v>533.13</v>
      </c>
      <c r="P13" s="1">
        <f>VLOOKUP($B13,'VRAAGPROGNOSE KO'!$B$2:$N$321,2,FALSE)</f>
        <v>523.17919148936176</v>
      </c>
      <c r="Q13" s="1">
        <f>VLOOKUP($B13,'VRAAGPROGNOSE KO'!$B$2:$N$321,3,FALSE)</f>
        <v>529.91540425531912</v>
      </c>
      <c r="R13" s="1">
        <f>VLOOKUP($B13,'VRAAGPROGNOSE KO'!$B$2:$N$321,4,FALSE)</f>
        <v>540.01972340425527</v>
      </c>
      <c r="S13" s="1">
        <f>VLOOKUP($B13,'VRAAGPROGNOSE KO'!$B$2:$N$321,5,FALSE)</f>
        <v>540.01972340425527</v>
      </c>
      <c r="T13" s="1">
        <f>VLOOKUP($B13,'VRAAGPROGNOSE KO'!$B$2:$N$321,6,FALSE)</f>
        <v>528.7927021276596</v>
      </c>
      <c r="U13" s="1">
        <f>VLOOKUP($B13,'VRAAGPROGNOSE KO'!$B$2:$N$321,7,FALSE)</f>
        <v>528.7927021276596</v>
      </c>
      <c r="V13" s="1">
        <f>VLOOKUP($B13,'VRAAGPROGNOSE KO'!$B$2:$N$321,8,FALSE)</f>
        <v>528.7927021276596</v>
      </c>
      <c r="W13" s="1">
        <f>VLOOKUP($B13,'VRAAGPROGNOSE KO'!$B$2:$N$321,9,FALSE)</f>
        <v>527.66999999999996</v>
      </c>
      <c r="X13" s="1">
        <f>VLOOKUP($B13,'VRAAGPROGNOSE KO'!$B$2:$N$321,10,FALSE)</f>
        <v>527.66999999999996</v>
      </c>
      <c r="Y13" s="1">
        <f>VLOOKUP($B13,'VRAAGPROGNOSE KO'!$B$2:$N$321,11,FALSE)</f>
        <v>532.16080851063828</v>
      </c>
      <c r="Z13" s="1">
        <f>VLOOKUP($B13,'VRAAGPROGNOSE KO'!$B$2:$N$321,12,FALSE)</f>
        <v>542.26512765957443</v>
      </c>
      <c r="AA13" s="1">
        <f>VLOOKUP($B13,'VRAAGPROGNOSE KO'!$B$2:$N$321,13,FALSE)</f>
        <v>552.36944680851059</v>
      </c>
    </row>
    <row r="14" spans="1:27" x14ac:dyDescent="0.3">
      <c r="B14" s="1">
        <v>11022</v>
      </c>
      <c r="C14" s="1">
        <f>VLOOKUP(B14,AANBODPROGNOSE!A14:G331, 5, FALSE)</f>
        <v>1020.3035483035483</v>
      </c>
      <c r="D14" s="1">
        <f>VLOOKUP(B14,AANBODPROGNOSE!A14:H331, 2, FALSE)</f>
        <v>867.25801605801598</v>
      </c>
      <c r="E14" s="1">
        <f>VLOOKUP($B14,'inschr ko zonder ophoging'!$A$5:$L$324,2,FALSE) + VLOOKUP($B14,'INSCHRIJVINGEN KO OPHOGING'!$L$3:$W$322,2,FALSE)</f>
        <v>867.6</v>
      </c>
      <c r="F14" s="1">
        <f>VLOOKUP($B14,'inschr ko zonder ophoging'!$A$5:$L$324,3,FALSE) + VLOOKUP($B14,'INSCHRIJVINGEN KO OPHOGING'!$L$3:$W$322,3,FALSE)</f>
        <v>872.87</v>
      </c>
      <c r="G14" s="1">
        <f>VLOOKUP($B14,'inschr ko zonder ophoging'!$A$5:$L$324,4,FALSE) + VLOOKUP($B14,'INSCHRIJVINGEN KO OPHOGING'!$L$3:$W$322,4,FALSE)</f>
        <v>907.47</v>
      </c>
      <c r="H14" s="1">
        <f>VLOOKUP($B14,'inschr ko zonder ophoging'!$A$5:$L$324,5,FALSE) + VLOOKUP($B14,'INSCHRIJVINGEN KO OPHOGING'!$L$3:$W$322,5,FALSE)</f>
        <v>864.95</v>
      </c>
      <c r="I14" s="1">
        <f>VLOOKUP($B14,'inschr ko zonder ophoging'!$A$5:$L$324,6,FALSE) + VLOOKUP($B14,'INSCHRIJVINGEN KO OPHOGING'!$L$3:$W$322,6,FALSE)</f>
        <v>895.98</v>
      </c>
      <c r="J14" s="1">
        <f>VLOOKUP($B14,'inschr ko zonder ophoging'!$A$5:$L$324,7,FALSE) + VLOOKUP($B14,'INSCHRIJVINGEN KO OPHOGING'!$L$3:$W$322,7,FALSE)</f>
        <v>911.98</v>
      </c>
      <c r="K14" s="1">
        <f>VLOOKUP($B14,'inschr ko zonder ophoging'!$A$5:$L$324,8,FALSE) + VLOOKUP($B14,'INSCHRIJVINGEN KO OPHOGING'!$L$3:$W$322,8,FALSE)</f>
        <v>874.81</v>
      </c>
      <c r="L14" s="1">
        <f>VLOOKUP($B14,'inschr ko zonder ophoging'!$A$5:$L$324,9,FALSE) + VLOOKUP($B14,'INSCHRIJVINGEN KO OPHOGING'!$L$3:$W$322,9,FALSE)</f>
        <v>914.74</v>
      </c>
      <c r="M14" s="1">
        <f>VLOOKUP($B14,'inschr ko zonder ophoging'!$A$5:$L$324,10,FALSE) + VLOOKUP($B14,'INSCHRIJVINGEN KO OPHOGING'!$L$3:$W$322,10,FALSE)</f>
        <v>914.25</v>
      </c>
      <c r="N14" s="1">
        <f>VLOOKUP($B14,'inschr ko zonder ophoging'!$A$5:$L$324,11,FALSE) + VLOOKUP($B14,'INSCHRIJVINGEN KO OPHOGING'!$L$3:$W$322,11,FALSE)</f>
        <v>909.41</v>
      </c>
      <c r="O14" s="1">
        <f>VLOOKUP($B14,'inschr ko zonder ophoging'!$A$5:$L$324,12,FALSE) + VLOOKUP($B14,'INSCHRIJVINGEN KO OPHOGING'!$L$3:$W$322,12,FALSE)</f>
        <v>936.52</v>
      </c>
      <c r="P14" s="1">
        <f>VLOOKUP($B14,'VRAAGPROGNOSE KO'!$B$2:$N$321,2,FALSE)</f>
        <v>924.39068010075562</v>
      </c>
      <c r="Q14" s="1">
        <f>VLOOKUP($B14,'VRAAGPROGNOSE KO'!$B$2:$N$321,3,FALSE)</f>
        <v>905.59326196473558</v>
      </c>
      <c r="R14" s="1">
        <f>VLOOKUP($B14,'VRAAGPROGNOSE KO'!$B$2:$N$321,4,FALSE)</f>
        <v>905.59326196473558</v>
      </c>
      <c r="S14" s="1">
        <f>VLOOKUP($B14,'VRAAGPROGNOSE KO'!$B$2:$N$321,5,FALSE)</f>
        <v>890.11303526448364</v>
      </c>
      <c r="T14" s="1">
        <f>VLOOKUP($B14,'VRAAGPROGNOSE KO'!$B$2:$N$321,6,FALSE)</f>
        <v>880.16146095717886</v>
      </c>
      <c r="U14" s="1">
        <f>VLOOKUP($B14,'VRAAGPROGNOSE KO'!$B$2:$N$321,7,FALSE)</f>
        <v>881.26719143576827</v>
      </c>
      <c r="V14" s="1">
        <f>VLOOKUP($B14,'VRAAGPROGNOSE KO'!$B$2:$N$321,8,FALSE)</f>
        <v>884.58438287153649</v>
      </c>
      <c r="W14" s="1">
        <f>VLOOKUP($B14,'VRAAGPROGNOSE KO'!$B$2:$N$321,9,FALSE)</f>
        <v>877.95</v>
      </c>
      <c r="X14" s="1">
        <f>VLOOKUP($B14,'VRAAGPROGNOSE KO'!$B$2:$N$321,10,FALSE)</f>
        <v>869.10415617128467</v>
      </c>
      <c r="Y14" s="1">
        <f>VLOOKUP($B14,'VRAAGPROGNOSE KO'!$B$2:$N$321,11,FALSE)</f>
        <v>856.94112090680096</v>
      </c>
      <c r="Z14" s="1">
        <f>VLOOKUP($B14,'VRAAGPROGNOSE KO'!$B$2:$N$321,12,FALSE)</f>
        <v>852.51819899244333</v>
      </c>
      <c r="AA14" s="1">
        <f>VLOOKUP($B14,'VRAAGPROGNOSE KO'!$B$2:$N$321,13,FALSE)</f>
        <v>853.62392947103274</v>
      </c>
    </row>
    <row r="15" spans="1:27" x14ac:dyDescent="0.3">
      <c r="B15" s="1">
        <v>11023</v>
      </c>
      <c r="C15" s="1">
        <f>VLOOKUP(B15,AANBODPROGNOSE!A15:G332, 5, FALSE)</f>
        <v>1073.5923076923077</v>
      </c>
      <c r="D15" s="1">
        <f>VLOOKUP(B15,AANBODPROGNOSE!A15:H332, 2, FALSE)</f>
        <v>912.55346153846153</v>
      </c>
      <c r="E15" s="1">
        <f>VLOOKUP($B15,'inschr ko zonder ophoging'!$A$5:$L$324,2,FALSE) + VLOOKUP($B15,'INSCHRIJVINGEN KO OPHOGING'!$L$3:$W$322,2,FALSE)</f>
        <v>931.93</v>
      </c>
      <c r="F15" s="1">
        <f>VLOOKUP($B15,'inschr ko zonder ophoging'!$A$5:$L$324,3,FALSE) + VLOOKUP($B15,'INSCHRIJVINGEN KO OPHOGING'!$L$3:$W$322,3,FALSE)</f>
        <v>937.31</v>
      </c>
      <c r="G15" s="1">
        <f>VLOOKUP($B15,'inschr ko zonder ophoging'!$A$5:$L$324,4,FALSE) + VLOOKUP($B15,'INSCHRIJVINGEN KO OPHOGING'!$L$3:$W$322,4,FALSE)</f>
        <v>938.9</v>
      </c>
      <c r="H15" s="1">
        <f>VLOOKUP($B15,'inschr ko zonder ophoging'!$A$5:$L$324,5,FALSE) + VLOOKUP($B15,'INSCHRIJVINGEN KO OPHOGING'!$L$3:$W$322,5,FALSE)</f>
        <v>986.01</v>
      </c>
      <c r="I15" s="1">
        <f>VLOOKUP($B15,'inschr ko zonder ophoging'!$A$5:$L$324,6,FALSE) + VLOOKUP($B15,'INSCHRIJVINGEN KO OPHOGING'!$L$3:$W$322,6,FALSE)</f>
        <v>974.5</v>
      </c>
      <c r="J15" s="1">
        <f>VLOOKUP($B15,'inschr ko zonder ophoging'!$A$5:$L$324,7,FALSE) + VLOOKUP($B15,'INSCHRIJVINGEN KO OPHOGING'!$L$3:$W$322,7,FALSE)</f>
        <v>965.58</v>
      </c>
      <c r="K15" s="1">
        <f>VLOOKUP($B15,'inschr ko zonder ophoging'!$A$5:$L$324,8,FALSE) + VLOOKUP($B15,'INSCHRIJVINGEN KO OPHOGING'!$L$3:$W$322,8,FALSE)</f>
        <v>986.04</v>
      </c>
      <c r="L15" s="1">
        <f>VLOOKUP($B15,'inschr ko zonder ophoging'!$A$5:$L$324,9,FALSE) + VLOOKUP($B15,'INSCHRIJVINGEN KO OPHOGING'!$L$3:$W$322,9,FALSE)</f>
        <v>985.36</v>
      </c>
      <c r="M15" s="1">
        <f>VLOOKUP($B15,'inschr ko zonder ophoging'!$A$5:$L$324,10,FALSE) + VLOOKUP($B15,'INSCHRIJVINGEN KO OPHOGING'!$L$3:$W$322,10,FALSE)</f>
        <v>1001.58</v>
      </c>
      <c r="N15" s="1">
        <f>VLOOKUP($B15,'inschr ko zonder ophoging'!$A$5:$L$324,11,FALSE) + VLOOKUP($B15,'INSCHRIJVINGEN KO OPHOGING'!$L$3:$W$322,11,FALSE)</f>
        <v>1040.04</v>
      </c>
      <c r="O15" s="1">
        <f>VLOOKUP($B15,'inschr ko zonder ophoging'!$A$5:$L$324,12,FALSE) + VLOOKUP($B15,'INSCHRIJVINGEN KO OPHOGING'!$L$3:$W$322,12,FALSE)</f>
        <v>994.55</v>
      </c>
      <c r="P15" s="1">
        <f>VLOOKUP($B15,'VRAAGPROGNOSE KO'!$B$2:$N$321,2,FALSE)</f>
        <v>951.02873239436622</v>
      </c>
      <c r="Q15" s="1">
        <f>VLOOKUP($B15,'VRAAGPROGNOSE KO'!$B$2:$N$321,3,FALSE)</f>
        <v>925.53495518565944</v>
      </c>
      <c r="R15" s="1">
        <f>VLOOKUP($B15,'VRAAGPROGNOSE KO'!$B$2:$N$321,4,FALSE)</f>
        <v>898.93275288092184</v>
      </c>
      <c r="S15" s="1">
        <f>VLOOKUP($B15,'VRAAGPROGNOSE KO'!$B$2:$N$321,5,FALSE)</f>
        <v>870.11370038412292</v>
      </c>
      <c r="T15" s="1">
        <f>VLOOKUP($B15,'VRAAGPROGNOSE KO'!$B$2:$N$321,6,FALSE)</f>
        <v>867.89685019206149</v>
      </c>
      <c r="U15" s="1">
        <f>VLOOKUP($B15,'VRAAGPROGNOSE KO'!$B$2:$N$321,7,FALSE)</f>
        <v>867.89685019206149</v>
      </c>
      <c r="V15" s="1">
        <f>VLOOKUP($B15,'VRAAGPROGNOSE KO'!$B$2:$N$321,8,FALSE)</f>
        <v>872.33055057618435</v>
      </c>
      <c r="W15" s="1">
        <f>VLOOKUP($B15,'VRAAGPROGNOSE KO'!$B$2:$N$321,9,FALSE)</f>
        <v>865.68</v>
      </c>
      <c r="X15" s="1">
        <f>VLOOKUP($B15,'VRAAGPROGNOSE KO'!$B$2:$N$321,10,FALSE)</f>
        <v>850.16204865556983</v>
      </c>
      <c r="Y15" s="1">
        <f>VLOOKUP($B15,'VRAAGPROGNOSE KO'!$B$2:$N$321,11,FALSE)</f>
        <v>841.29464788732389</v>
      </c>
      <c r="Z15" s="1">
        <f>VLOOKUP($B15,'VRAAGPROGNOSE KO'!$B$2:$N$321,12,FALSE)</f>
        <v>834.6440973111396</v>
      </c>
      <c r="AA15" s="1">
        <f>VLOOKUP($B15,'VRAAGPROGNOSE KO'!$B$2:$N$321,13,FALSE)</f>
        <v>845.72834827144686</v>
      </c>
    </row>
    <row r="16" spans="1:27" x14ac:dyDescent="0.3">
      <c r="B16" s="1">
        <v>11024</v>
      </c>
      <c r="C16" s="1">
        <f>VLOOKUP(B16,AANBODPROGNOSE!A16:G333, 5, FALSE)</f>
        <v>1019</v>
      </c>
      <c r="D16" s="1">
        <f>VLOOKUP(B16,AANBODPROGNOSE!A16:H333, 2, FALSE)</f>
        <v>866.15</v>
      </c>
      <c r="E16" s="1">
        <f>VLOOKUP($B16,'inschr ko zonder ophoging'!$A$5:$L$324,2,FALSE) + VLOOKUP($B16,'INSCHRIJVINGEN KO OPHOGING'!$L$3:$W$322,2,FALSE)</f>
        <v>931.28</v>
      </c>
      <c r="F16" s="1">
        <f>VLOOKUP($B16,'inschr ko zonder ophoging'!$A$5:$L$324,3,FALSE) + VLOOKUP($B16,'INSCHRIJVINGEN KO OPHOGING'!$L$3:$W$322,3,FALSE)</f>
        <v>939.71</v>
      </c>
      <c r="G16" s="1">
        <f>VLOOKUP($B16,'inschr ko zonder ophoging'!$A$5:$L$324,4,FALSE) + VLOOKUP($B16,'INSCHRIJVINGEN KO OPHOGING'!$L$3:$W$322,4,FALSE)</f>
        <v>946.66</v>
      </c>
      <c r="H16" s="1">
        <f>VLOOKUP($B16,'inschr ko zonder ophoging'!$A$5:$L$324,5,FALSE) + VLOOKUP($B16,'INSCHRIJVINGEN KO OPHOGING'!$L$3:$W$322,5,FALSE)</f>
        <v>946.28</v>
      </c>
      <c r="I16" s="1">
        <f>VLOOKUP($B16,'inschr ko zonder ophoging'!$A$5:$L$324,6,FALSE) + VLOOKUP($B16,'INSCHRIJVINGEN KO OPHOGING'!$L$3:$W$322,6,FALSE)</f>
        <v>947.47</v>
      </c>
      <c r="J16" s="1">
        <f>VLOOKUP($B16,'inschr ko zonder ophoging'!$A$5:$L$324,7,FALSE) + VLOOKUP($B16,'INSCHRIJVINGEN KO OPHOGING'!$L$3:$W$322,7,FALSE)</f>
        <v>982.12</v>
      </c>
      <c r="K16" s="1">
        <f>VLOOKUP($B16,'inschr ko zonder ophoging'!$A$5:$L$324,8,FALSE) + VLOOKUP($B16,'INSCHRIJVINGEN KO OPHOGING'!$L$3:$W$322,8,FALSE)</f>
        <v>960.17</v>
      </c>
      <c r="L16" s="1">
        <f>VLOOKUP($B16,'inschr ko zonder ophoging'!$A$5:$L$324,9,FALSE) + VLOOKUP($B16,'INSCHRIJVINGEN KO OPHOGING'!$L$3:$W$322,9,FALSE)</f>
        <v>934.98</v>
      </c>
      <c r="M16" s="1">
        <f>VLOOKUP($B16,'inschr ko zonder ophoging'!$A$5:$L$324,10,FALSE) + VLOOKUP($B16,'INSCHRIJVINGEN KO OPHOGING'!$L$3:$W$322,10,FALSE)</f>
        <v>901.44</v>
      </c>
      <c r="N16" s="1">
        <f>VLOOKUP($B16,'inschr ko zonder ophoging'!$A$5:$L$324,11,FALSE) + VLOOKUP($B16,'INSCHRIJVINGEN KO OPHOGING'!$L$3:$W$322,11,FALSE)</f>
        <v>929.39</v>
      </c>
      <c r="O16" s="1">
        <f>VLOOKUP($B16,'inschr ko zonder ophoging'!$A$5:$L$324,12,FALSE) + VLOOKUP($B16,'INSCHRIJVINGEN KO OPHOGING'!$L$3:$W$322,12,FALSE)</f>
        <v>896.87</v>
      </c>
      <c r="P16" s="1">
        <f>VLOOKUP($B16,'VRAAGPROGNOSE KO'!$B$2:$N$321,2,FALSE)</f>
        <v>905.66581486310292</v>
      </c>
      <c r="Q16" s="1">
        <f>VLOOKUP($B16,'VRAAGPROGNOSE KO'!$B$2:$N$321,3,FALSE)</f>
        <v>877.6439765319426</v>
      </c>
      <c r="R16" s="1">
        <f>VLOOKUP($B16,'VRAAGPROGNOSE KO'!$B$2:$N$321,4,FALSE)</f>
        <v>848.50126466753591</v>
      </c>
      <c r="S16" s="1">
        <f>VLOOKUP($B16,'VRAAGPROGNOSE KO'!$B$2:$N$321,5,FALSE)</f>
        <v>854.10563233376797</v>
      </c>
      <c r="T16" s="1">
        <f>VLOOKUP($B16,'VRAAGPROGNOSE KO'!$B$2:$N$321,6,FALSE)</f>
        <v>849.62213820078227</v>
      </c>
      <c r="U16" s="1">
        <f>VLOOKUP($B16,'VRAAGPROGNOSE KO'!$B$2:$N$321,7,FALSE)</f>
        <v>849.62213820078227</v>
      </c>
      <c r="V16" s="1">
        <f>VLOOKUP($B16,'VRAAGPROGNOSE KO'!$B$2:$N$321,8,FALSE)</f>
        <v>849.62213820078227</v>
      </c>
      <c r="W16" s="1">
        <f>VLOOKUP($B16,'VRAAGPROGNOSE KO'!$B$2:$N$321,9,FALSE)</f>
        <v>859.71</v>
      </c>
      <c r="X16" s="1">
        <f>VLOOKUP($B16,'VRAAGPROGNOSE KO'!$B$2:$N$321,10,FALSE)</f>
        <v>863.07262059973925</v>
      </c>
      <c r="Y16" s="1">
        <f>VLOOKUP($B16,'VRAAGPROGNOSE KO'!$B$2:$N$321,11,FALSE)</f>
        <v>868.67698826597132</v>
      </c>
      <c r="Z16" s="1">
        <f>VLOOKUP($B16,'VRAAGPROGNOSE KO'!$B$2:$N$321,12,FALSE)</f>
        <v>873.1604823989569</v>
      </c>
      <c r="AA16" s="1">
        <f>VLOOKUP($B16,'VRAAGPROGNOSE KO'!$B$2:$N$321,13,FALSE)</f>
        <v>872.03960886571053</v>
      </c>
    </row>
    <row r="17" spans="2:27" x14ac:dyDescent="0.3">
      <c r="B17" s="1">
        <v>11025</v>
      </c>
      <c r="C17" s="1">
        <f>VLOOKUP(B17,AANBODPROGNOSE!A17:G334, 5, FALSE)</f>
        <v>464.70588235294122</v>
      </c>
      <c r="D17" s="1">
        <f>VLOOKUP(B17,AANBODPROGNOSE!A17:H334, 2, FALSE)</f>
        <v>395</v>
      </c>
      <c r="E17" s="1">
        <f>VLOOKUP($B17,'inschr ko zonder ophoging'!$A$5:$L$324,2,FALSE) + VLOOKUP($B17,'INSCHRIJVINGEN KO OPHOGING'!$L$3:$W$322,2,FALSE)</f>
        <v>352.77</v>
      </c>
      <c r="F17" s="1">
        <f>VLOOKUP($B17,'inschr ko zonder ophoging'!$A$5:$L$324,3,FALSE) + VLOOKUP($B17,'INSCHRIJVINGEN KO OPHOGING'!$L$3:$W$322,3,FALSE)</f>
        <v>369.15</v>
      </c>
      <c r="G17" s="1">
        <f>VLOOKUP($B17,'inschr ko zonder ophoging'!$A$5:$L$324,4,FALSE) + VLOOKUP($B17,'INSCHRIJVINGEN KO OPHOGING'!$L$3:$W$322,4,FALSE)</f>
        <v>385.8</v>
      </c>
      <c r="H17" s="1">
        <f>VLOOKUP($B17,'inschr ko zonder ophoging'!$A$5:$L$324,5,FALSE) + VLOOKUP($B17,'INSCHRIJVINGEN KO OPHOGING'!$L$3:$W$322,5,FALSE)</f>
        <v>408.90999999999997</v>
      </c>
      <c r="I17" s="1">
        <f>VLOOKUP($B17,'inschr ko zonder ophoging'!$A$5:$L$324,6,FALSE) + VLOOKUP($B17,'INSCHRIJVINGEN KO OPHOGING'!$L$3:$W$322,6,FALSE)</f>
        <v>429.07</v>
      </c>
      <c r="J17" s="1">
        <f>VLOOKUP($B17,'inschr ko zonder ophoging'!$A$5:$L$324,7,FALSE) + VLOOKUP($B17,'INSCHRIJVINGEN KO OPHOGING'!$L$3:$W$322,7,FALSE)</f>
        <v>437.23</v>
      </c>
      <c r="K17" s="1">
        <f>VLOOKUP($B17,'inschr ko zonder ophoging'!$A$5:$L$324,8,FALSE) + VLOOKUP($B17,'INSCHRIJVINGEN KO OPHOGING'!$L$3:$W$322,8,FALSE)</f>
        <v>455.15</v>
      </c>
      <c r="L17" s="1">
        <f>VLOOKUP($B17,'inschr ko zonder ophoging'!$A$5:$L$324,9,FALSE) + VLOOKUP($B17,'INSCHRIJVINGEN KO OPHOGING'!$L$3:$W$322,9,FALSE)</f>
        <v>448.56</v>
      </c>
      <c r="M17" s="1">
        <f>VLOOKUP($B17,'inschr ko zonder ophoging'!$A$5:$L$324,10,FALSE) + VLOOKUP($B17,'INSCHRIJVINGEN KO OPHOGING'!$L$3:$W$322,10,FALSE)</f>
        <v>401.39</v>
      </c>
      <c r="N17" s="1">
        <f>VLOOKUP($B17,'inschr ko zonder ophoging'!$A$5:$L$324,11,FALSE) + VLOOKUP($B17,'INSCHRIJVINGEN KO OPHOGING'!$L$3:$W$322,11,FALSE)</f>
        <v>409.61</v>
      </c>
      <c r="O17" s="1">
        <f>VLOOKUP($B17,'inschr ko zonder ophoging'!$A$5:$L$324,12,FALSE) + VLOOKUP($B17,'INSCHRIJVINGEN KO OPHOGING'!$L$3:$W$322,12,FALSE)</f>
        <v>387.66</v>
      </c>
      <c r="P17" s="1">
        <f>VLOOKUP($B17,'VRAAGPROGNOSE KO'!$B$2:$N$321,2,FALSE)</f>
        <v>352.78608832807572</v>
      </c>
      <c r="Q17" s="1">
        <f>VLOOKUP($B17,'VRAAGPROGNOSE KO'!$B$2:$N$321,3,FALSE)</f>
        <v>335.2017350157729</v>
      </c>
      <c r="R17" s="1">
        <f>VLOOKUP($B17,'VRAAGPROGNOSE KO'!$B$2:$N$321,4,FALSE)</f>
        <v>314.32031545741324</v>
      </c>
      <c r="S17" s="1">
        <f>VLOOKUP($B17,'VRAAGPROGNOSE KO'!$B$2:$N$321,5,FALSE)</f>
        <v>312.12227129337538</v>
      </c>
      <c r="T17" s="1">
        <f>VLOOKUP($B17,'VRAAGPROGNOSE KO'!$B$2:$N$321,6,FALSE)</f>
        <v>327.50858044164039</v>
      </c>
      <c r="U17" s="1">
        <f>VLOOKUP($B17,'VRAAGPROGNOSE KO'!$B$2:$N$321,7,FALSE)</f>
        <v>331.90466876971607</v>
      </c>
      <c r="V17" s="1">
        <f>VLOOKUP($B17,'VRAAGPROGNOSE KO'!$B$2:$N$321,8,FALSE)</f>
        <v>343.99391167192431</v>
      </c>
      <c r="W17" s="1">
        <f>VLOOKUP($B17,'VRAAGPROGNOSE KO'!$B$2:$N$321,9,FALSE)</f>
        <v>348.39</v>
      </c>
      <c r="X17" s="1">
        <f>VLOOKUP($B17,'VRAAGPROGNOSE KO'!$B$2:$N$321,10,FALSE)</f>
        <v>345.09293375394321</v>
      </c>
      <c r="Y17" s="1">
        <f>VLOOKUP($B17,'VRAAGPROGNOSE KO'!$B$2:$N$321,11,FALSE)</f>
        <v>346.19195583596212</v>
      </c>
      <c r="Z17" s="1">
        <f>VLOOKUP($B17,'VRAAGPROGNOSE KO'!$B$2:$N$321,12,FALSE)</f>
        <v>351.68706624605676</v>
      </c>
      <c r="AA17" s="1">
        <f>VLOOKUP($B17,'VRAAGPROGNOSE KO'!$B$2:$N$321,13,FALSE)</f>
        <v>363.776309148265</v>
      </c>
    </row>
    <row r="18" spans="2:27" x14ac:dyDescent="0.3">
      <c r="B18" s="1">
        <v>11029</v>
      </c>
      <c r="C18" s="1">
        <f>VLOOKUP(B18,AANBODPROGNOSE!A18:G335, 5, FALSE)</f>
        <v>1255</v>
      </c>
      <c r="D18" s="1">
        <f>VLOOKUP(B18,AANBODPROGNOSE!A18:H335, 2, FALSE)</f>
        <v>1066.75</v>
      </c>
      <c r="E18" s="1">
        <f>VLOOKUP($B18,'inschr ko zonder ophoging'!$A$5:$L$324,2,FALSE) + VLOOKUP($B18,'INSCHRIJVINGEN KO OPHOGING'!$L$3:$W$322,2,FALSE)</f>
        <v>1085.42</v>
      </c>
      <c r="F18" s="1">
        <f>VLOOKUP($B18,'inschr ko zonder ophoging'!$A$5:$L$324,3,FALSE) + VLOOKUP($B18,'INSCHRIJVINGEN KO OPHOGING'!$L$3:$W$322,3,FALSE)</f>
        <v>1114.48</v>
      </c>
      <c r="G18" s="1">
        <f>VLOOKUP($B18,'inschr ko zonder ophoging'!$A$5:$L$324,4,FALSE) + VLOOKUP($B18,'INSCHRIJVINGEN KO OPHOGING'!$L$3:$W$322,4,FALSE)</f>
        <v>1189.8599999999999</v>
      </c>
      <c r="H18" s="1">
        <f>VLOOKUP($B18,'inschr ko zonder ophoging'!$A$5:$L$324,5,FALSE) + VLOOKUP($B18,'INSCHRIJVINGEN KO OPHOGING'!$L$3:$W$322,5,FALSE)</f>
        <v>1197.9100000000001</v>
      </c>
      <c r="I18" s="1">
        <f>VLOOKUP($B18,'inschr ko zonder ophoging'!$A$5:$L$324,6,FALSE) + VLOOKUP($B18,'INSCHRIJVINGEN KO OPHOGING'!$L$3:$W$322,6,FALSE)</f>
        <v>1244.21</v>
      </c>
      <c r="J18" s="1">
        <f>VLOOKUP($B18,'inschr ko zonder ophoging'!$A$5:$L$324,7,FALSE) + VLOOKUP($B18,'INSCHRIJVINGEN KO OPHOGING'!$L$3:$W$322,7,FALSE)</f>
        <v>1175.53</v>
      </c>
      <c r="K18" s="1">
        <f>VLOOKUP($B18,'inschr ko zonder ophoging'!$A$5:$L$324,8,FALSE) + VLOOKUP($B18,'INSCHRIJVINGEN KO OPHOGING'!$L$3:$W$322,8,FALSE)</f>
        <v>1201.83</v>
      </c>
      <c r="L18" s="1">
        <f>VLOOKUP($B18,'inschr ko zonder ophoging'!$A$5:$L$324,9,FALSE) + VLOOKUP($B18,'INSCHRIJVINGEN KO OPHOGING'!$L$3:$W$322,9,FALSE)</f>
        <v>1199.05</v>
      </c>
      <c r="M18" s="1">
        <f>VLOOKUP($B18,'inschr ko zonder ophoging'!$A$5:$L$324,10,FALSE) + VLOOKUP($B18,'INSCHRIJVINGEN KO OPHOGING'!$L$3:$W$322,10,FALSE)</f>
        <v>1146.31</v>
      </c>
      <c r="N18" s="1">
        <f>VLOOKUP($B18,'inschr ko zonder ophoging'!$A$5:$L$324,11,FALSE) + VLOOKUP($B18,'INSCHRIJVINGEN KO OPHOGING'!$L$3:$W$322,11,FALSE)</f>
        <v>1170.4000000000001</v>
      </c>
      <c r="O18" s="1">
        <f>VLOOKUP($B18,'inschr ko zonder ophoging'!$A$5:$L$324,12,FALSE) + VLOOKUP($B18,'INSCHRIJVINGEN KO OPHOGING'!$L$3:$W$322,12,FALSE)</f>
        <v>1140.99</v>
      </c>
      <c r="P18" s="1">
        <f>VLOOKUP($B18,'VRAAGPROGNOSE KO'!$B$2:$N$321,2,FALSE)</f>
        <v>1118.3268138801261</v>
      </c>
      <c r="Q18" s="1">
        <f>VLOOKUP($B18,'VRAAGPROGNOSE KO'!$B$2:$N$321,3,FALSE)</f>
        <v>1117.2039957939012</v>
      </c>
      <c r="R18" s="1">
        <f>VLOOKUP($B18,'VRAAGPROGNOSE KO'!$B$2:$N$321,4,FALSE)</f>
        <v>1092.5019978969506</v>
      </c>
      <c r="S18" s="1">
        <f>VLOOKUP($B18,'VRAAGPROGNOSE KO'!$B$2:$N$321,5,FALSE)</f>
        <v>1080.1509989484753</v>
      </c>
      <c r="T18" s="1">
        <f>VLOOKUP($B18,'VRAAGPROGNOSE KO'!$B$2:$N$321,6,FALSE)</f>
        <v>1075.6597266035751</v>
      </c>
      <c r="U18" s="1">
        <f>VLOOKUP($B18,'VRAAGPROGNOSE KO'!$B$2:$N$321,7,FALSE)</f>
        <v>1070.04563617245</v>
      </c>
      <c r="V18" s="1">
        <f>VLOOKUP($B18,'VRAAGPROGNOSE KO'!$B$2:$N$321,8,FALSE)</f>
        <v>1066.677181913775</v>
      </c>
      <c r="W18" s="1">
        <f>VLOOKUP($B18,'VRAAGPROGNOSE KO'!$B$2:$N$321,9,FALSE)</f>
        <v>1067.8</v>
      </c>
      <c r="X18" s="1">
        <f>VLOOKUP($B18,'VRAAGPROGNOSE KO'!$B$2:$N$321,10,FALSE)</f>
        <v>1075.6597266035751</v>
      </c>
      <c r="Y18" s="1">
        <f>VLOOKUP($B18,'VRAAGPROGNOSE KO'!$B$2:$N$321,11,FALSE)</f>
        <v>1086.8879074658255</v>
      </c>
      <c r="Z18" s="1">
        <f>VLOOKUP($B18,'VRAAGPROGNOSE KO'!$B$2:$N$321,12,FALSE)</f>
        <v>1099.2389064143008</v>
      </c>
      <c r="AA18" s="1">
        <f>VLOOKUP($B18,'VRAAGPROGNOSE KO'!$B$2:$N$321,13,FALSE)</f>
        <v>1101.4845425867509</v>
      </c>
    </row>
    <row r="19" spans="2:27" x14ac:dyDescent="0.3">
      <c r="B19" s="1">
        <v>11030</v>
      </c>
      <c r="C19" s="1">
        <f>VLOOKUP(B19,AANBODPROGNOSE!A19:G336, 5, FALSE)</f>
        <v>527.05882352941182</v>
      </c>
      <c r="D19" s="1">
        <f>VLOOKUP(B19,AANBODPROGNOSE!A19:H336, 2, FALSE)</f>
        <v>448</v>
      </c>
      <c r="E19" s="1">
        <f>VLOOKUP($B19,'inschr ko zonder ophoging'!$A$5:$L$324,2,FALSE) + VLOOKUP($B19,'INSCHRIJVINGEN KO OPHOGING'!$L$3:$W$322,2,FALSE)</f>
        <v>418.53</v>
      </c>
      <c r="F19" s="1">
        <f>VLOOKUP($B19,'inschr ko zonder ophoging'!$A$5:$L$324,3,FALSE) + VLOOKUP($B19,'INSCHRIJVINGEN KO OPHOGING'!$L$3:$W$322,3,FALSE)</f>
        <v>430.53</v>
      </c>
      <c r="G19" s="1">
        <f>VLOOKUP($B19,'inschr ko zonder ophoging'!$A$5:$L$324,4,FALSE) + VLOOKUP($B19,'INSCHRIJVINGEN KO OPHOGING'!$L$3:$W$322,4,FALSE)</f>
        <v>426.53</v>
      </c>
      <c r="H19" s="1">
        <f>VLOOKUP($B19,'inschr ko zonder ophoging'!$A$5:$L$324,5,FALSE) + VLOOKUP($B19,'INSCHRIJVINGEN KO OPHOGING'!$L$3:$W$322,5,FALSE)</f>
        <v>441.45</v>
      </c>
      <c r="I19" s="1">
        <f>VLOOKUP($B19,'inschr ko zonder ophoging'!$A$5:$L$324,6,FALSE) + VLOOKUP($B19,'INSCHRIJVINGEN KO OPHOGING'!$L$3:$W$322,6,FALSE)</f>
        <v>452.26</v>
      </c>
      <c r="J19" s="1">
        <f>VLOOKUP($B19,'inschr ko zonder ophoging'!$A$5:$L$324,7,FALSE) + VLOOKUP($B19,'INSCHRIJVINGEN KO OPHOGING'!$L$3:$W$322,7,FALSE)</f>
        <v>459.90999999999997</v>
      </c>
      <c r="K19" s="1">
        <f>VLOOKUP($B19,'inschr ko zonder ophoging'!$A$5:$L$324,8,FALSE) + VLOOKUP($B19,'INSCHRIJVINGEN KO OPHOGING'!$L$3:$W$322,8,FALSE)</f>
        <v>439.61</v>
      </c>
      <c r="L19" s="1">
        <f>VLOOKUP($B19,'inschr ko zonder ophoging'!$A$5:$L$324,9,FALSE) + VLOOKUP($B19,'INSCHRIJVINGEN KO OPHOGING'!$L$3:$W$322,9,FALSE)</f>
        <v>431.8</v>
      </c>
      <c r="M19" s="1">
        <f>VLOOKUP($B19,'inschr ko zonder ophoging'!$A$5:$L$324,10,FALSE) + VLOOKUP($B19,'INSCHRIJVINGEN KO OPHOGING'!$L$3:$W$322,10,FALSE)</f>
        <v>460.64</v>
      </c>
      <c r="N19" s="1">
        <f>VLOOKUP($B19,'inschr ko zonder ophoging'!$A$5:$L$324,11,FALSE) + VLOOKUP($B19,'INSCHRIJVINGEN KO OPHOGING'!$L$3:$W$322,11,FALSE)</f>
        <v>449.53</v>
      </c>
      <c r="O19" s="1">
        <f>VLOOKUP($B19,'inschr ko zonder ophoging'!$A$5:$L$324,12,FALSE) + VLOOKUP($B19,'INSCHRIJVINGEN KO OPHOGING'!$L$3:$W$322,12,FALSE)</f>
        <v>442.23</v>
      </c>
      <c r="P19" s="1">
        <f>VLOOKUP($B19,'VRAAGPROGNOSE KO'!$B$2:$N$321,2,FALSE)</f>
        <v>450.62539772727274</v>
      </c>
      <c r="Q19" s="1">
        <f>VLOOKUP($B19,'VRAAGPROGNOSE KO'!$B$2:$N$321,3,FALSE)</f>
        <v>425.09735795454543</v>
      </c>
      <c r="R19" s="1">
        <f>VLOOKUP($B19,'VRAAGPROGNOSE KO'!$B$2:$N$321,4,FALSE)</f>
        <v>409.55855113636363</v>
      </c>
      <c r="S19" s="1">
        <f>VLOOKUP($B19,'VRAAGPROGNOSE KO'!$B$2:$N$321,5,FALSE)</f>
        <v>411.77838068181819</v>
      </c>
      <c r="T19" s="1">
        <f>VLOOKUP($B19,'VRAAGPROGNOSE KO'!$B$2:$N$321,6,FALSE)</f>
        <v>405.11889204545457</v>
      </c>
      <c r="U19" s="1">
        <f>VLOOKUP($B19,'VRAAGPROGNOSE KO'!$B$2:$N$321,7,FALSE)</f>
        <v>394.01974431818184</v>
      </c>
      <c r="V19" s="1">
        <f>VLOOKUP($B19,'VRAAGPROGNOSE KO'!$B$2:$N$321,8,FALSE)</f>
        <v>391.79991477272728</v>
      </c>
      <c r="W19" s="1">
        <f>VLOOKUP($B19,'VRAAGPROGNOSE KO'!$B$2:$N$321,9,FALSE)</f>
        <v>390.69</v>
      </c>
      <c r="X19" s="1">
        <f>VLOOKUP($B19,'VRAAGPROGNOSE KO'!$B$2:$N$321,10,FALSE)</f>
        <v>397.34948863636362</v>
      </c>
      <c r="Y19" s="1">
        <f>VLOOKUP($B19,'VRAAGPROGNOSE KO'!$B$2:$N$321,11,FALSE)</f>
        <v>401.78914772727273</v>
      </c>
      <c r="Z19" s="1">
        <f>VLOOKUP($B19,'VRAAGPROGNOSE KO'!$B$2:$N$321,12,FALSE)</f>
        <v>409.55855113636363</v>
      </c>
      <c r="AA19" s="1">
        <f>VLOOKUP($B19,'VRAAGPROGNOSE KO'!$B$2:$N$321,13,FALSE)</f>
        <v>410.66846590909091</v>
      </c>
    </row>
    <row r="20" spans="2:27" x14ac:dyDescent="0.3">
      <c r="B20" s="1">
        <v>11035</v>
      </c>
      <c r="C20" s="1">
        <f>VLOOKUP(B20,AANBODPROGNOSE!A20:G337, 5, FALSE)</f>
        <v>915.95014695569228</v>
      </c>
      <c r="D20" s="1">
        <f>VLOOKUP(B20,AANBODPROGNOSE!A20:H337, 2, FALSE)</f>
        <v>778.55762491233838</v>
      </c>
      <c r="E20" s="1">
        <f>VLOOKUP($B20,'inschr ko zonder ophoging'!$A$5:$L$324,2,FALSE) + VLOOKUP($B20,'INSCHRIJVINGEN KO OPHOGING'!$L$3:$W$322,2,FALSE)</f>
        <v>645.89</v>
      </c>
      <c r="F20" s="1">
        <f>VLOOKUP($B20,'inschr ko zonder ophoging'!$A$5:$L$324,3,FALSE) + VLOOKUP($B20,'INSCHRIJVINGEN KO OPHOGING'!$L$3:$W$322,3,FALSE)</f>
        <v>683.56999999999994</v>
      </c>
      <c r="G20" s="1">
        <f>VLOOKUP($B20,'inschr ko zonder ophoging'!$A$5:$L$324,4,FALSE) + VLOOKUP($B20,'INSCHRIJVINGEN KO OPHOGING'!$L$3:$W$322,4,FALSE)</f>
        <v>669.21</v>
      </c>
      <c r="H20" s="1">
        <f>VLOOKUP($B20,'inschr ko zonder ophoging'!$A$5:$L$324,5,FALSE) + VLOOKUP($B20,'INSCHRIJVINGEN KO OPHOGING'!$L$3:$W$322,5,FALSE)</f>
        <v>660.32</v>
      </c>
      <c r="I20" s="1">
        <f>VLOOKUP($B20,'inschr ko zonder ophoging'!$A$5:$L$324,6,FALSE) + VLOOKUP($B20,'INSCHRIJVINGEN KO OPHOGING'!$L$3:$W$322,6,FALSE)</f>
        <v>675</v>
      </c>
      <c r="J20" s="1">
        <f>VLOOKUP($B20,'inschr ko zonder ophoging'!$A$5:$L$324,7,FALSE) + VLOOKUP($B20,'INSCHRIJVINGEN KO OPHOGING'!$L$3:$W$322,7,FALSE)</f>
        <v>683</v>
      </c>
      <c r="K20" s="1">
        <f>VLOOKUP($B20,'inschr ko zonder ophoging'!$A$5:$L$324,8,FALSE) + VLOOKUP($B20,'INSCHRIJVINGEN KO OPHOGING'!$L$3:$W$322,8,FALSE)</f>
        <v>681</v>
      </c>
      <c r="L20" s="1">
        <f>VLOOKUP($B20,'inschr ko zonder ophoging'!$A$5:$L$324,9,FALSE) + VLOOKUP($B20,'INSCHRIJVINGEN KO OPHOGING'!$L$3:$W$322,9,FALSE)</f>
        <v>686.76</v>
      </c>
      <c r="M20" s="1">
        <f>VLOOKUP($B20,'inschr ko zonder ophoging'!$A$5:$L$324,10,FALSE) + VLOOKUP($B20,'INSCHRIJVINGEN KO OPHOGING'!$L$3:$W$322,10,FALSE)</f>
        <v>672.05</v>
      </c>
      <c r="N20" s="1">
        <f>VLOOKUP($B20,'inschr ko zonder ophoging'!$A$5:$L$324,11,FALSE) + VLOOKUP($B20,'INSCHRIJVINGEN KO OPHOGING'!$L$3:$W$322,11,FALSE)</f>
        <v>746.33</v>
      </c>
      <c r="O20" s="1">
        <f>VLOOKUP($B20,'inschr ko zonder ophoging'!$A$5:$L$324,12,FALSE) + VLOOKUP($B20,'INSCHRIJVINGEN KO OPHOGING'!$L$3:$W$322,12,FALSE)</f>
        <v>718.05</v>
      </c>
      <c r="P20" s="1">
        <f>VLOOKUP($B20,'VRAAGPROGNOSE KO'!$B$2:$N$321,2,FALSE)</f>
        <v>704.20726785714282</v>
      </c>
      <c r="Q20" s="1">
        <f>VLOOKUP($B20,'VRAAGPROGNOSE KO'!$B$2:$N$321,3,FALSE)</f>
        <v>694.16310714285714</v>
      </c>
      <c r="R20" s="1">
        <f>VLOOKUP($B20,'VRAAGPROGNOSE KO'!$B$2:$N$321,4,FALSE)</f>
        <v>657.33451785714283</v>
      </c>
      <c r="S20" s="1">
        <f>VLOOKUP($B20,'VRAAGPROGNOSE KO'!$B$2:$N$321,5,FALSE)</f>
        <v>649.5223928571429</v>
      </c>
      <c r="T20" s="1">
        <f>VLOOKUP($B20,'VRAAGPROGNOSE KO'!$B$2:$N$321,6,FALSE)</f>
        <v>631.66610714285719</v>
      </c>
      <c r="U20" s="1">
        <f>VLOOKUP($B20,'VRAAGPROGNOSE KO'!$B$2:$N$321,7,FALSE)</f>
        <v>617.15787499999999</v>
      </c>
      <c r="V20" s="1">
        <f>VLOOKUP($B20,'VRAAGPROGNOSE KO'!$B$2:$N$321,8,FALSE)</f>
        <v>618.27389285714287</v>
      </c>
      <c r="W20" s="1">
        <f>VLOOKUP($B20,'VRAAGPROGNOSE KO'!$B$2:$N$321,9,FALSE)</f>
        <v>624.97</v>
      </c>
      <c r="X20" s="1">
        <f>VLOOKUP($B20,'VRAAGPROGNOSE KO'!$B$2:$N$321,10,FALSE)</f>
        <v>633.89814285714283</v>
      </c>
      <c r="Y20" s="1">
        <f>VLOOKUP($B20,'VRAAGPROGNOSE KO'!$B$2:$N$321,11,FALSE)</f>
        <v>638.36221428571434</v>
      </c>
      <c r="Z20" s="1">
        <f>VLOOKUP($B20,'VRAAGPROGNOSE KO'!$B$2:$N$321,12,FALSE)</f>
        <v>641.71026785714287</v>
      </c>
      <c r="AA20" s="1">
        <f>VLOOKUP($B20,'VRAAGPROGNOSE KO'!$B$2:$N$321,13,FALSE)</f>
        <v>641.71026785714287</v>
      </c>
    </row>
    <row r="21" spans="2:27" x14ac:dyDescent="0.3">
      <c r="B21" s="1">
        <v>11037</v>
      </c>
      <c r="C21" s="1">
        <f>VLOOKUP(B21,AANBODPROGNOSE!A21:G338, 5, FALSE)</f>
        <v>879.70267379679137</v>
      </c>
      <c r="D21" s="1">
        <f>VLOOKUP(B21,AANBODPROGNOSE!A21:H338, 2, FALSE)</f>
        <v>747.74727272727262</v>
      </c>
      <c r="E21" s="1">
        <f>VLOOKUP($B21,'inschr ko zonder ophoging'!$A$5:$L$324,2,FALSE) + VLOOKUP($B21,'INSCHRIJVINGEN KO OPHOGING'!$L$3:$W$322,2,FALSE)</f>
        <v>630.51</v>
      </c>
      <c r="F21" s="1">
        <f>VLOOKUP($B21,'inschr ko zonder ophoging'!$A$5:$L$324,3,FALSE) + VLOOKUP($B21,'INSCHRIJVINGEN KO OPHOGING'!$L$3:$W$322,3,FALSE)</f>
        <v>704.41</v>
      </c>
      <c r="G21" s="1">
        <f>VLOOKUP($B21,'inschr ko zonder ophoging'!$A$5:$L$324,4,FALSE) + VLOOKUP($B21,'INSCHRIJVINGEN KO OPHOGING'!$L$3:$W$322,4,FALSE)</f>
        <v>739.76</v>
      </c>
      <c r="H21" s="1">
        <f>VLOOKUP($B21,'inschr ko zonder ophoging'!$A$5:$L$324,5,FALSE) + VLOOKUP($B21,'INSCHRIJVINGEN KO OPHOGING'!$L$3:$W$322,5,FALSE)</f>
        <v>759.49</v>
      </c>
      <c r="I21" s="1">
        <f>VLOOKUP($B21,'inschr ko zonder ophoging'!$A$5:$L$324,6,FALSE) + VLOOKUP($B21,'INSCHRIJVINGEN KO OPHOGING'!$L$3:$W$322,6,FALSE)</f>
        <v>779.03</v>
      </c>
      <c r="J21" s="1">
        <f>VLOOKUP($B21,'inschr ko zonder ophoging'!$A$5:$L$324,7,FALSE) + VLOOKUP($B21,'INSCHRIJVINGEN KO OPHOGING'!$L$3:$W$322,7,FALSE)</f>
        <v>779.95</v>
      </c>
      <c r="K21" s="1">
        <f>VLOOKUP($B21,'inschr ko zonder ophoging'!$A$5:$L$324,8,FALSE) + VLOOKUP($B21,'INSCHRIJVINGEN KO OPHOGING'!$L$3:$W$322,8,FALSE)</f>
        <v>750.92</v>
      </c>
      <c r="L21" s="1">
        <f>VLOOKUP($B21,'inschr ko zonder ophoging'!$A$5:$L$324,9,FALSE) + VLOOKUP($B21,'INSCHRIJVINGEN KO OPHOGING'!$L$3:$W$322,9,FALSE)</f>
        <v>751.54</v>
      </c>
      <c r="M21" s="1">
        <f>VLOOKUP($B21,'inschr ko zonder ophoging'!$A$5:$L$324,10,FALSE) + VLOOKUP($B21,'INSCHRIJVINGEN KO OPHOGING'!$L$3:$W$322,10,FALSE)</f>
        <v>705.51</v>
      </c>
      <c r="N21" s="1">
        <f>VLOOKUP($B21,'inschr ko zonder ophoging'!$A$5:$L$324,11,FALSE) + VLOOKUP($B21,'INSCHRIJVINGEN KO OPHOGING'!$L$3:$W$322,11,FALSE)</f>
        <v>729.49</v>
      </c>
      <c r="O21" s="1">
        <f>VLOOKUP($B21,'inschr ko zonder ophoging'!$A$5:$L$324,12,FALSE) + VLOOKUP($B21,'INSCHRIJVINGEN KO OPHOGING'!$L$3:$W$322,12,FALSE)</f>
        <v>682.94</v>
      </c>
      <c r="P21" s="1">
        <f>VLOOKUP($B21,'VRAAGPROGNOSE KO'!$B$2:$N$321,2,FALSE)</f>
        <v>702.23521582733815</v>
      </c>
      <c r="Q21" s="1">
        <f>VLOOKUP($B21,'VRAAGPROGNOSE KO'!$B$2:$N$321,3,FALSE)</f>
        <v>682.39183453237411</v>
      </c>
      <c r="R21" s="1">
        <f>VLOOKUP($B21,'VRAAGPROGNOSE KO'!$B$2:$N$321,4,FALSE)</f>
        <v>640.50025179856118</v>
      </c>
      <c r="S21" s="1">
        <f>VLOOKUP($B21,'VRAAGPROGNOSE KO'!$B$2:$N$321,5,FALSE)</f>
        <v>627.27133093525185</v>
      </c>
      <c r="T21" s="1">
        <f>VLOOKUP($B21,'VRAAGPROGNOSE KO'!$B$2:$N$321,6,FALSE)</f>
        <v>605.22312949640286</v>
      </c>
      <c r="U21" s="1">
        <f>VLOOKUP($B21,'VRAAGPROGNOSE KO'!$B$2:$N$321,7,FALSE)</f>
        <v>610.73517985611511</v>
      </c>
      <c r="V21" s="1">
        <f>VLOOKUP($B21,'VRAAGPROGNOSE KO'!$B$2:$N$321,8,FALSE)</f>
        <v>608.53035971223017</v>
      </c>
      <c r="W21" s="1">
        <f>VLOOKUP($B21,'VRAAGPROGNOSE KO'!$B$2:$N$321,9,FALSE)</f>
        <v>612.94000000000005</v>
      </c>
      <c r="X21" s="1">
        <f>VLOOKUP($B21,'VRAAGPROGNOSE KO'!$B$2:$N$321,10,FALSE)</f>
        <v>630.57856115107916</v>
      </c>
      <c r="Y21" s="1">
        <f>VLOOKUP($B21,'VRAAGPROGNOSE KO'!$B$2:$N$321,11,FALSE)</f>
        <v>631.68097122302163</v>
      </c>
      <c r="Z21" s="1">
        <f>VLOOKUP($B21,'VRAAGPROGNOSE KO'!$B$2:$N$321,12,FALSE)</f>
        <v>640.50025179856118</v>
      </c>
      <c r="AA21" s="1">
        <f>VLOOKUP($B21,'VRAAGPROGNOSE KO'!$B$2:$N$321,13,FALSE)</f>
        <v>638.29543165467624</v>
      </c>
    </row>
    <row r="22" spans="2:27" x14ac:dyDescent="0.3">
      <c r="B22" s="1">
        <v>11038</v>
      </c>
      <c r="C22" s="1">
        <f>VLOOKUP(B22,AANBODPROGNOSE!A22:G339, 5, FALSE)</f>
        <v>410.55041241777747</v>
      </c>
      <c r="D22" s="1">
        <f>VLOOKUP(B22,AANBODPROGNOSE!A22:H339, 2, FALSE)</f>
        <v>348.96785055511083</v>
      </c>
      <c r="E22" s="1">
        <f>VLOOKUP($B22,'inschr ko zonder ophoging'!$A$5:$L$324,2,FALSE) + VLOOKUP($B22,'INSCHRIJVINGEN KO OPHOGING'!$L$3:$W$322,2,FALSE)</f>
        <v>414.83</v>
      </c>
      <c r="F22" s="1">
        <f>VLOOKUP($B22,'inschr ko zonder ophoging'!$A$5:$L$324,3,FALSE) + VLOOKUP($B22,'INSCHRIJVINGEN KO OPHOGING'!$L$3:$W$322,3,FALSE)</f>
        <v>447.90999999999997</v>
      </c>
      <c r="G22" s="1">
        <f>VLOOKUP($B22,'inschr ko zonder ophoging'!$A$5:$L$324,4,FALSE) + VLOOKUP($B22,'INSCHRIJVINGEN KO OPHOGING'!$L$3:$W$322,4,FALSE)</f>
        <v>477.45</v>
      </c>
      <c r="H22" s="1">
        <f>VLOOKUP($B22,'inschr ko zonder ophoging'!$A$5:$L$324,5,FALSE) + VLOOKUP($B22,'INSCHRIJVINGEN KO OPHOGING'!$L$3:$W$322,5,FALSE)</f>
        <v>476.88</v>
      </c>
      <c r="I22" s="1">
        <f>VLOOKUP($B22,'inschr ko zonder ophoging'!$A$5:$L$324,6,FALSE) + VLOOKUP($B22,'INSCHRIJVINGEN KO OPHOGING'!$L$3:$W$322,6,FALSE)</f>
        <v>492.18</v>
      </c>
      <c r="J22" s="1">
        <f>VLOOKUP($B22,'inschr ko zonder ophoging'!$A$5:$L$324,7,FALSE) + VLOOKUP($B22,'INSCHRIJVINGEN KO OPHOGING'!$L$3:$W$322,7,FALSE)</f>
        <v>485.45</v>
      </c>
      <c r="K22" s="1">
        <f>VLOOKUP($B22,'inschr ko zonder ophoging'!$A$5:$L$324,8,FALSE) + VLOOKUP($B22,'INSCHRIJVINGEN KO OPHOGING'!$L$3:$W$322,8,FALSE)</f>
        <v>488.02</v>
      </c>
      <c r="L22" s="1">
        <f>VLOOKUP($B22,'inschr ko zonder ophoging'!$A$5:$L$324,9,FALSE) + VLOOKUP($B22,'INSCHRIJVINGEN KO OPHOGING'!$L$3:$W$322,9,FALSE)</f>
        <v>482.29</v>
      </c>
      <c r="M22" s="1">
        <f>VLOOKUP($B22,'inschr ko zonder ophoging'!$A$5:$L$324,10,FALSE) + VLOOKUP($B22,'INSCHRIJVINGEN KO OPHOGING'!$L$3:$W$322,10,FALSE)</f>
        <v>494.67</v>
      </c>
      <c r="N22" s="1">
        <f>VLOOKUP($B22,'inschr ko zonder ophoging'!$A$5:$L$324,11,FALSE) + VLOOKUP($B22,'INSCHRIJVINGEN KO OPHOGING'!$L$3:$W$322,11,FALSE)</f>
        <v>444.5</v>
      </c>
      <c r="O22" s="1">
        <f>VLOOKUP($B22,'inschr ko zonder ophoging'!$A$5:$L$324,12,FALSE) + VLOOKUP($B22,'INSCHRIJVINGEN KO OPHOGING'!$L$3:$W$322,12,FALSE)</f>
        <v>468.75</v>
      </c>
      <c r="P22" s="1">
        <f>VLOOKUP($B22,'VRAAGPROGNOSE KO'!$B$2:$N$321,2,FALSE)</f>
        <v>464.84074766355138</v>
      </c>
      <c r="Q22" s="1">
        <f>VLOOKUP($B22,'VRAAGPROGNOSE KO'!$B$2:$N$321,3,FALSE)</f>
        <v>461.47233644859813</v>
      </c>
      <c r="R22" s="1">
        <f>VLOOKUP($B22,'VRAAGPROGNOSE KO'!$B$2:$N$321,4,FALSE)</f>
        <v>483.92841121495326</v>
      </c>
      <c r="S22" s="1">
        <f>VLOOKUP($B22,'VRAAGPROGNOSE KO'!$B$2:$N$321,5,FALSE)</f>
        <v>471.57757009345795</v>
      </c>
      <c r="T22" s="1">
        <f>VLOOKUP($B22,'VRAAGPROGNOSE KO'!$B$2:$N$321,6,FALSE)</f>
        <v>465.96355140186915</v>
      </c>
      <c r="U22" s="1">
        <f>VLOOKUP($B22,'VRAAGPROGNOSE KO'!$B$2:$N$321,7,FALSE)</f>
        <v>461.47233644859813</v>
      </c>
      <c r="V22" s="1">
        <f>VLOOKUP($B22,'VRAAGPROGNOSE KO'!$B$2:$N$321,8,FALSE)</f>
        <v>473.82317757009343</v>
      </c>
      <c r="W22" s="1">
        <f>VLOOKUP($B22,'VRAAGPROGNOSE KO'!$B$2:$N$321,9,FALSE)</f>
        <v>480.56</v>
      </c>
      <c r="X22" s="1">
        <f>VLOOKUP($B22,'VRAAGPROGNOSE KO'!$B$2:$N$321,10,FALSE)</f>
        <v>491.7880373831776</v>
      </c>
      <c r="Y22" s="1">
        <f>VLOOKUP($B22,'VRAAGPROGNOSE KO'!$B$2:$N$321,11,FALSE)</f>
        <v>497.40205607476634</v>
      </c>
      <c r="Z22" s="1">
        <f>VLOOKUP($B22,'VRAAGPROGNOSE KO'!$B$2:$N$321,12,FALSE)</f>
        <v>497.40205607476634</v>
      </c>
      <c r="AA22" s="1">
        <f>VLOOKUP($B22,'VRAAGPROGNOSE KO'!$B$2:$N$321,13,FALSE)</f>
        <v>506.38448598130839</v>
      </c>
    </row>
    <row r="23" spans="2:27" x14ac:dyDescent="0.3">
      <c r="B23" s="1">
        <v>11039</v>
      </c>
      <c r="C23" s="1">
        <f>VLOOKUP(B23,AANBODPROGNOSE!A23:G340, 5, FALSE)</f>
        <v>790</v>
      </c>
      <c r="D23" s="1">
        <f>VLOOKUP(B23,AANBODPROGNOSE!A23:H340, 2, FALSE)</f>
        <v>671.5</v>
      </c>
      <c r="E23" s="1">
        <f>VLOOKUP($B23,'inschr ko zonder ophoging'!$A$5:$L$324,2,FALSE) + VLOOKUP($B23,'INSCHRIJVINGEN KO OPHOGING'!$L$3:$W$322,2,FALSE)</f>
        <v>707.05</v>
      </c>
      <c r="F23" s="1">
        <f>VLOOKUP($B23,'inschr ko zonder ophoging'!$A$5:$L$324,3,FALSE) + VLOOKUP($B23,'INSCHRIJVINGEN KO OPHOGING'!$L$3:$W$322,3,FALSE)</f>
        <v>735.19</v>
      </c>
      <c r="G23" s="1">
        <f>VLOOKUP($B23,'inschr ko zonder ophoging'!$A$5:$L$324,4,FALSE) + VLOOKUP($B23,'INSCHRIJVINGEN KO OPHOGING'!$L$3:$W$322,4,FALSE)</f>
        <v>725.54</v>
      </c>
      <c r="H23" s="1">
        <f>VLOOKUP($B23,'inschr ko zonder ophoging'!$A$5:$L$324,5,FALSE) + VLOOKUP($B23,'INSCHRIJVINGEN KO OPHOGING'!$L$3:$W$322,5,FALSE)</f>
        <v>707.67</v>
      </c>
      <c r="I23" s="1">
        <f>VLOOKUP($B23,'inschr ko zonder ophoging'!$A$5:$L$324,6,FALSE) + VLOOKUP($B23,'INSCHRIJVINGEN KO OPHOGING'!$L$3:$W$322,6,FALSE)</f>
        <v>759.22</v>
      </c>
      <c r="J23" s="1">
        <f>VLOOKUP($B23,'inschr ko zonder ophoging'!$A$5:$L$324,7,FALSE) + VLOOKUP($B23,'INSCHRIJVINGEN KO OPHOGING'!$L$3:$W$322,7,FALSE)</f>
        <v>691.59</v>
      </c>
      <c r="K23" s="1">
        <f>VLOOKUP($B23,'inschr ko zonder ophoging'!$A$5:$L$324,8,FALSE) + VLOOKUP($B23,'INSCHRIJVINGEN KO OPHOGING'!$L$3:$W$322,8,FALSE)</f>
        <v>666.05</v>
      </c>
      <c r="L23" s="1">
        <f>VLOOKUP($B23,'inschr ko zonder ophoging'!$A$5:$L$324,9,FALSE) + VLOOKUP($B23,'INSCHRIJVINGEN KO OPHOGING'!$L$3:$W$322,9,FALSE)</f>
        <v>693.35</v>
      </c>
      <c r="M23" s="1">
        <f>VLOOKUP($B23,'inschr ko zonder ophoging'!$A$5:$L$324,10,FALSE) + VLOOKUP($B23,'INSCHRIJVINGEN KO OPHOGING'!$L$3:$W$322,10,FALSE)</f>
        <v>710.27</v>
      </c>
      <c r="N23" s="1">
        <f>VLOOKUP($B23,'inschr ko zonder ophoging'!$A$5:$L$324,11,FALSE) + VLOOKUP($B23,'INSCHRIJVINGEN KO OPHOGING'!$L$3:$W$322,11,FALSE)</f>
        <v>716.92</v>
      </c>
      <c r="O23" s="1">
        <f>VLOOKUP($B23,'inschr ko zonder ophoging'!$A$5:$L$324,12,FALSE) + VLOOKUP($B23,'INSCHRIJVINGEN KO OPHOGING'!$L$3:$W$322,12,FALSE)</f>
        <v>695.7</v>
      </c>
      <c r="P23" s="1">
        <f>VLOOKUP($B23,'VRAAGPROGNOSE KO'!$B$2:$N$321,2,FALSE)</f>
        <v>698.87369565217386</v>
      </c>
      <c r="Q23" s="1">
        <f>VLOOKUP($B23,'VRAAGPROGNOSE KO'!$B$2:$N$321,3,FALSE)</f>
        <v>728.87304347826091</v>
      </c>
      <c r="R23" s="1">
        <f>VLOOKUP($B23,'VRAAGPROGNOSE KO'!$B$2:$N$321,4,FALSE)</f>
        <v>725.53978260869565</v>
      </c>
      <c r="S23" s="1">
        <f>VLOOKUP($B23,'VRAAGPROGNOSE KO'!$B$2:$N$321,5,FALSE)</f>
        <v>732.20630434782606</v>
      </c>
      <c r="T23" s="1">
        <f>VLOOKUP($B23,'VRAAGPROGNOSE KO'!$B$2:$N$321,6,FALSE)</f>
        <v>712.20673913043481</v>
      </c>
      <c r="U23" s="1">
        <f>VLOOKUP($B23,'VRAAGPROGNOSE KO'!$B$2:$N$321,7,FALSE)</f>
        <v>695.54043478260871</v>
      </c>
      <c r="V23" s="1">
        <f>VLOOKUP($B23,'VRAAGPROGNOSE KO'!$B$2:$N$321,8,FALSE)</f>
        <v>711.09565217391309</v>
      </c>
      <c r="W23" s="1">
        <f>VLOOKUP($B23,'VRAAGPROGNOSE KO'!$B$2:$N$321,9,FALSE)</f>
        <v>715.54</v>
      </c>
      <c r="X23" s="1">
        <f>VLOOKUP($B23,'VRAAGPROGNOSE KO'!$B$2:$N$321,10,FALSE)</f>
        <v>713.31782608695653</v>
      </c>
      <c r="Y23" s="1">
        <f>VLOOKUP($B23,'VRAAGPROGNOSE KO'!$B$2:$N$321,11,FALSE)</f>
        <v>708.87347826086955</v>
      </c>
      <c r="Z23" s="1">
        <f>VLOOKUP($B23,'VRAAGPROGNOSE KO'!$B$2:$N$321,12,FALSE)</f>
        <v>706.65130434782611</v>
      </c>
      <c r="AA23" s="1">
        <f>VLOOKUP($B23,'VRAAGPROGNOSE KO'!$B$2:$N$321,13,FALSE)</f>
        <v>712.20673913043481</v>
      </c>
    </row>
    <row r="24" spans="2:27" x14ac:dyDescent="0.3">
      <c r="B24" s="1">
        <v>11040</v>
      </c>
      <c r="C24" s="1">
        <f>VLOOKUP(B24,AANBODPROGNOSE!A24:G341, 5, FALSE)</f>
        <v>1876.8655462184877</v>
      </c>
      <c r="D24" s="1">
        <f>VLOOKUP(B24,AANBODPROGNOSE!A24:H341, 2, FALSE)</f>
        <v>1595.3357142857144</v>
      </c>
      <c r="E24" s="1">
        <f>VLOOKUP($B24,'inschr ko zonder ophoging'!$A$5:$L$324,2,FALSE) + VLOOKUP($B24,'INSCHRIJVINGEN KO OPHOGING'!$L$3:$W$322,2,FALSE)</f>
        <v>1402.24</v>
      </c>
      <c r="F24" s="1">
        <f>VLOOKUP($B24,'inschr ko zonder ophoging'!$A$5:$L$324,3,FALSE) + VLOOKUP($B24,'INSCHRIJVINGEN KO OPHOGING'!$L$3:$W$322,3,FALSE)</f>
        <v>1489.47</v>
      </c>
      <c r="G24" s="1">
        <f>VLOOKUP($B24,'inschr ko zonder ophoging'!$A$5:$L$324,4,FALSE) + VLOOKUP($B24,'INSCHRIJVINGEN KO OPHOGING'!$L$3:$W$322,4,FALSE)</f>
        <v>1499</v>
      </c>
      <c r="H24" s="1">
        <f>VLOOKUP($B24,'inschr ko zonder ophoging'!$A$5:$L$324,5,FALSE) + VLOOKUP($B24,'INSCHRIJVINGEN KO OPHOGING'!$L$3:$W$322,5,FALSE)</f>
        <v>1626.07</v>
      </c>
      <c r="I24" s="1">
        <f>VLOOKUP($B24,'inschr ko zonder ophoging'!$A$5:$L$324,6,FALSE) + VLOOKUP($B24,'INSCHRIJVINGEN KO OPHOGING'!$L$3:$W$322,6,FALSE)</f>
        <v>1648.44</v>
      </c>
      <c r="J24" s="1">
        <f>VLOOKUP($B24,'inschr ko zonder ophoging'!$A$5:$L$324,7,FALSE) + VLOOKUP($B24,'INSCHRIJVINGEN KO OPHOGING'!$L$3:$W$322,7,FALSE)</f>
        <v>1610.76</v>
      </c>
      <c r="K24" s="1">
        <f>VLOOKUP($B24,'inschr ko zonder ophoging'!$A$5:$L$324,8,FALSE) + VLOOKUP($B24,'INSCHRIJVINGEN KO OPHOGING'!$L$3:$W$322,8,FALSE)</f>
        <v>1673.2</v>
      </c>
      <c r="L24" s="1">
        <f>VLOOKUP($B24,'inschr ko zonder ophoging'!$A$5:$L$324,9,FALSE) + VLOOKUP($B24,'INSCHRIJVINGEN KO OPHOGING'!$L$3:$W$322,9,FALSE)</f>
        <v>1625.6</v>
      </c>
      <c r="M24" s="1">
        <f>VLOOKUP($B24,'inschr ko zonder ophoging'!$A$5:$L$324,10,FALSE) + VLOOKUP($B24,'INSCHRIJVINGEN KO OPHOGING'!$L$3:$W$322,10,FALSE)</f>
        <v>1658.82</v>
      </c>
      <c r="N24" s="1">
        <f>VLOOKUP($B24,'inschr ko zonder ophoging'!$A$5:$L$324,11,FALSE) + VLOOKUP($B24,'INSCHRIJVINGEN KO OPHOGING'!$L$3:$W$322,11,FALSE)</f>
        <v>1677.3899999999999</v>
      </c>
      <c r="O24" s="1">
        <f>VLOOKUP($B24,'inschr ko zonder ophoging'!$A$5:$L$324,12,FALSE) + VLOOKUP($B24,'INSCHRIJVINGEN KO OPHOGING'!$L$3:$W$322,12,FALSE)</f>
        <v>1685.42</v>
      </c>
      <c r="P24" s="1">
        <f>VLOOKUP($B24,'VRAAGPROGNOSE KO'!$B$2:$N$321,2,FALSE)</f>
        <v>1657.6138578680202</v>
      </c>
      <c r="Q24" s="1">
        <f>VLOOKUP($B24,'VRAAGPROGNOSE KO'!$B$2:$N$321,3,FALSE)</f>
        <v>1614.9670558375635</v>
      </c>
      <c r="R24" s="1">
        <f>VLOOKUP($B24,'VRAAGPROGNOSE KO'!$B$2:$N$321,4,FALSE)</f>
        <v>1598.1327918781726</v>
      </c>
      <c r="S24" s="1">
        <f>VLOOKUP($B24,'VRAAGPROGNOSE KO'!$B$2:$N$321,5,FALSE)</f>
        <v>1565.5865482233503</v>
      </c>
      <c r="T24" s="1">
        <f>VLOOKUP($B24,'VRAAGPROGNOSE KO'!$B$2:$N$321,6,FALSE)</f>
        <v>1564.4642639593908</v>
      </c>
      <c r="U24" s="1">
        <f>VLOOKUP($B24,'VRAAGPROGNOSE KO'!$B$2:$N$321,7,FALSE)</f>
        <v>1546.5077157360406</v>
      </c>
      <c r="V24" s="1">
        <f>VLOOKUP($B24,'VRAAGPROGNOSE KO'!$B$2:$N$321,8,FALSE)</f>
        <v>1537.5294416243655</v>
      </c>
      <c r="W24" s="1">
        <f>VLOOKUP($B24,'VRAAGPROGNOSE KO'!$B$2:$N$321,9,FALSE)</f>
        <v>1547.63</v>
      </c>
      <c r="X24" s="1">
        <f>VLOOKUP($B24,'VRAAGPROGNOSE KO'!$B$2:$N$321,10,FALSE)</f>
        <v>1549.8745685279187</v>
      </c>
      <c r="Y24" s="1">
        <f>VLOOKUP($B24,'VRAAGPROGNOSE KO'!$B$2:$N$321,11,FALSE)</f>
        <v>1540.8962944162436</v>
      </c>
      <c r="Z24" s="1">
        <f>VLOOKUP($B24,'VRAAGPROGNOSE KO'!$B$2:$N$321,12,FALSE)</f>
        <v>1539.7740101522843</v>
      </c>
      <c r="AA24" s="1">
        <f>VLOOKUP($B24,'VRAAGPROGNOSE KO'!$B$2:$N$321,13,FALSE)</f>
        <v>1539.7740101522843</v>
      </c>
    </row>
    <row r="25" spans="2:27" x14ac:dyDescent="0.3">
      <c r="B25" s="1">
        <v>11044</v>
      </c>
      <c r="C25" s="1">
        <f>VLOOKUP(B25,AANBODPROGNOSE!A25:G342, 5, FALSE)</f>
        <v>912.5</v>
      </c>
      <c r="D25" s="1">
        <f>VLOOKUP(B25,AANBODPROGNOSE!A25:H342, 2, FALSE)</f>
        <v>775.625</v>
      </c>
      <c r="E25" s="1">
        <f>VLOOKUP($B25,'inschr ko zonder ophoging'!$A$5:$L$324,2,FALSE) + VLOOKUP($B25,'INSCHRIJVINGEN KO OPHOGING'!$L$3:$W$322,2,FALSE)</f>
        <v>743.11</v>
      </c>
      <c r="F25" s="1">
        <f>VLOOKUP($B25,'inschr ko zonder ophoging'!$A$5:$L$324,3,FALSE) + VLOOKUP($B25,'INSCHRIJVINGEN KO OPHOGING'!$L$3:$W$322,3,FALSE)</f>
        <v>763.73</v>
      </c>
      <c r="G25" s="1">
        <f>VLOOKUP($B25,'inschr ko zonder ophoging'!$A$5:$L$324,4,FALSE) + VLOOKUP($B25,'INSCHRIJVINGEN KO OPHOGING'!$L$3:$W$322,4,FALSE)</f>
        <v>751.62</v>
      </c>
      <c r="H25" s="1">
        <f>VLOOKUP($B25,'inschr ko zonder ophoging'!$A$5:$L$324,5,FALSE) + VLOOKUP($B25,'INSCHRIJVINGEN KO OPHOGING'!$L$3:$W$322,5,FALSE)</f>
        <v>796.9</v>
      </c>
      <c r="I25" s="1">
        <f>VLOOKUP($B25,'inschr ko zonder ophoging'!$A$5:$L$324,6,FALSE) + VLOOKUP($B25,'INSCHRIJVINGEN KO OPHOGING'!$L$3:$W$322,6,FALSE)</f>
        <v>786.76</v>
      </c>
      <c r="J25" s="1">
        <f>VLOOKUP($B25,'inschr ko zonder ophoging'!$A$5:$L$324,7,FALSE) + VLOOKUP($B25,'INSCHRIJVINGEN KO OPHOGING'!$L$3:$W$322,7,FALSE)</f>
        <v>805.3</v>
      </c>
      <c r="K25" s="1">
        <f>VLOOKUP($B25,'inschr ko zonder ophoging'!$A$5:$L$324,8,FALSE) + VLOOKUP($B25,'INSCHRIJVINGEN KO OPHOGING'!$L$3:$W$322,8,FALSE)</f>
        <v>779</v>
      </c>
      <c r="L25" s="1">
        <f>VLOOKUP($B25,'inschr ko zonder ophoging'!$A$5:$L$324,9,FALSE) + VLOOKUP($B25,'INSCHRIJVINGEN KO OPHOGING'!$L$3:$W$322,9,FALSE)</f>
        <v>732.32</v>
      </c>
      <c r="M25" s="1">
        <f>VLOOKUP($B25,'inschr ko zonder ophoging'!$A$5:$L$324,10,FALSE) + VLOOKUP($B25,'INSCHRIJVINGEN KO OPHOGING'!$L$3:$W$322,10,FALSE)</f>
        <v>744.3</v>
      </c>
      <c r="N25" s="1">
        <f>VLOOKUP($B25,'inschr ko zonder ophoging'!$A$5:$L$324,11,FALSE) + VLOOKUP($B25,'INSCHRIJVINGEN KO OPHOGING'!$L$3:$W$322,11,FALSE)</f>
        <v>696.16</v>
      </c>
      <c r="O25" s="1">
        <f>VLOOKUP($B25,'inschr ko zonder ophoging'!$A$5:$L$324,12,FALSE) + VLOOKUP($B25,'INSCHRIJVINGEN KO OPHOGING'!$L$3:$W$322,12,FALSE)</f>
        <v>674.89</v>
      </c>
      <c r="P25" s="1">
        <f>VLOOKUP($B25,'VRAAGPROGNOSE KO'!$B$2:$N$321,2,FALSE)</f>
        <v>656.86454033771111</v>
      </c>
      <c r="Q25" s="1">
        <f>VLOOKUP($B25,'VRAAGPROGNOSE KO'!$B$2:$N$321,3,FALSE)</f>
        <v>647.98799249530953</v>
      </c>
      <c r="R25" s="1">
        <f>VLOOKUP($B25,'VRAAGPROGNOSE KO'!$B$2:$N$321,4,FALSE)</f>
        <v>644.65928705440899</v>
      </c>
      <c r="S25" s="1">
        <f>VLOOKUP($B25,'VRAAGPROGNOSE KO'!$B$2:$N$321,5,FALSE)</f>
        <v>628.0157598499062</v>
      </c>
      <c r="T25" s="1">
        <f>VLOOKUP($B25,'VRAAGPROGNOSE KO'!$B$2:$N$321,6,FALSE)</f>
        <v>626.90619136960595</v>
      </c>
      <c r="U25" s="1">
        <f>VLOOKUP($B25,'VRAAGPROGNOSE KO'!$B$2:$N$321,7,FALSE)</f>
        <v>593.61913696060037</v>
      </c>
      <c r="V25" s="1">
        <f>VLOOKUP($B25,'VRAAGPROGNOSE KO'!$B$2:$N$321,8,FALSE)</f>
        <v>593.61913696060037</v>
      </c>
      <c r="W25" s="1">
        <f>VLOOKUP($B25,'VRAAGPROGNOSE KO'!$B$2:$N$321,9,FALSE)</f>
        <v>591.4</v>
      </c>
      <c r="X25" s="1">
        <f>VLOOKUP($B25,'VRAAGPROGNOSE KO'!$B$2:$N$321,10,FALSE)</f>
        <v>589.18086303939958</v>
      </c>
      <c r="Y25" s="1">
        <f>VLOOKUP($B25,'VRAAGPROGNOSE KO'!$B$2:$N$321,11,FALSE)</f>
        <v>582.52345215759851</v>
      </c>
      <c r="Z25" s="1">
        <f>VLOOKUP($B25,'VRAAGPROGNOSE KO'!$B$2:$N$321,12,FALSE)</f>
        <v>578.08517823639772</v>
      </c>
      <c r="AA25" s="1">
        <f>VLOOKUP($B25,'VRAAGPROGNOSE KO'!$B$2:$N$321,13,FALSE)</f>
        <v>584.74258911819891</v>
      </c>
    </row>
    <row r="26" spans="2:27" x14ac:dyDescent="0.3">
      <c r="B26" s="1">
        <v>11050</v>
      </c>
      <c r="C26" s="1">
        <f>VLOOKUP(B26,AANBODPROGNOSE!A26:G343, 5, FALSE)</f>
        <v>488</v>
      </c>
      <c r="D26" s="1">
        <f>VLOOKUP(B26,AANBODPROGNOSE!A26:H343, 2, FALSE)</f>
        <v>414.8</v>
      </c>
      <c r="E26" s="1">
        <f>VLOOKUP($B26,'inschr ko zonder ophoging'!$A$5:$L$324,2,FALSE) + VLOOKUP($B26,'INSCHRIJVINGEN KO OPHOGING'!$L$3:$W$322,2,FALSE)</f>
        <v>360.66</v>
      </c>
      <c r="F26" s="1">
        <f>VLOOKUP($B26,'inschr ko zonder ophoging'!$A$5:$L$324,3,FALSE) + VLOOKUP($B26,'INSCHRIJVINGEN KO OPHOGING'!$L$3:$W$322,3,FALSE)</f>
        <v>406.64</v>
      </c>
      <c r="G26" s="1">
        <f>VLOOKUP($B26,'inschr ko zonder ophoging'!$A$5:$L$324,4,FALSE) + VLOOKUP($B26,'INSCHRIJVINGEN KO OPHOGING'!$L$3:$W$322,4,FALSE)</f>
        <v>430.99</v>
      </c>
      <c r="H26" s="1">
        <f>VLOOKUP($B26,'inschr ko zonder ophoging'!$A$5:$L$324,5,FALSE) + VLOOKUP($B26,'INSCHRIJVINGEN KO OPHOGING'!$L$3:$W$322,5,FALSE)</f>
        <v>420.26</v>
      </c>
      <c r="I26" s="1">
        <f>VLOOKUP($B26,'inschr ko zonder ophoging'!$A$5:$L$324,6,FALSE) + VLOOKUP($B26,'INSCHRIJVINGEN KO OPHOGING'!$L$3:$W$322,6,FALSE)</f>
        <v>437.99</v>
      </c>
      <c r="J26" s="1">
        <f>VLOOKUP($B26,'inschr ko zonder ophoging'!$A$5:$L$324,7,FALSE) + VLOOKUP($B26,'INSCHRIJVINGEN KO OPHOGING'!$L$3:$W$322,7,FALSE)</f>
        <v>412.88</v>
      </c>
      <c r="K26" s="1">
        <f>VLOOKUP($B26,'inschr ko zonder ophoging'!$A$5:$L$324,8,FALSE) + VLOOKUP($B26,'INSCHRIJVINGEN KO OPHOGING'!$L$3:$W$322,8,FALSE)</f>
        <v>430.34</v>
      </c>
      <c r="L26" s="1">
        <f>VLOOKUP($B26,'inschr ko zonder ophoging'!$A$5:$L$324,9,FALSE) + VLOOKUP($B26,'INSCHRIJVINGEN KO OPHOGING'!$L$3:$W$322,9,FALSE)</f>
        <v>446.90999999999997</v>
      </c>
      <c r="M26" s="1">
        <f>VLOOKUP($B26,'inschr ko zonder ophoging'!$A$5:$L$324,10,FALSE) + VLOOKUP($B26,'INSCHRIJVINGEN KO OPHOGING'!$L$3:$W$322,10,FALSE)</f>
        <v>445.26</v>
      </c>
      <c r="N26" s="1">
        <f>VLOOKUP($B26,'inschr ko zonder ophoging'!$A$5:$L$324,11,FALSE) + VLOOKUP($B26,'INSCHRIJVINGEN KO OPHOGING'!$L$3:$W$322,11,FALSE)</f>
        <v>454.72</v>
      </c>
      <c r="O26" s="1">
        <f>VLOOKUP($B26,'inschr ko zonder ophoging'!$A$5:$L$324,12,FALSE) + VLOOKUP($B26,'INSCHRIJVINGEN KO OPHOGING'!$L$3:$W$322,12,FALSE)</f>
        <v>459.26</v>
      </c>
      <c r="P26" s="1">
        <f>VLOOKUP($B26,'VRAAGPROGNOSE KO'!$B$2:$N$321,2,FALSE)</f>
        <v>458.9931162790698</v>
      </c>
      <c r="Q26" s="1">
        <f>VLOOKUP($B26,'VRAAGPROGNOSE KO'!$B$2:$N$321,3,FALSE)</f>
        <v>464.60427906976747</v>
      </c>
      <c r="R26" s="1">
        <f>VLOOKUP($B26,'VRAAGPROGNOSE KO'!$B$2:$N$321,4,FALSE)</f>
        <v>472.45990697674421</v>
      </c>
      <c r="S26" s="1">
        <f>VLOOKUP($B26,'VRAAGPROGNOSE KO'!$B$2:$N$321,5,FALSE)</f>
        <v>490.41562790697674</v>
      </c>
      <c r="T26" s="1">
        <f>VLOOKUP($B26,'VRAAGPROGNOSE KO'!$B$2:$N$321,6,FALSE)</f>
        <v>493.78232558139536</v>
      </c>
      <c r="U26" s="1">
        <f>VLOOKUP($B26,'VRAAGPROGNOSE KO'!$B$2:$N$321,7,FALSE)</f>
        <v>489.29339534883718</v>
      </c>
      <c r="V26" s="1">
        <f>VLOOKUP($B26,'VRAAGPROGNOSE KO'!$B$2:$N$321,8,FALSE)</f>
        <v>485.92669767441862</v>
      </c>
      <c r="W26" s="1">
        <f>VLOOKUP($B26,'VRAAGPROGNOSE KO'!$B$2:$N$321,9,FALSE)</f>
        <v>482.56</v>
      </c>
      <c r="X26" s="1">
        <f>VLOOKUP($B26,'VRAAGPROGNOSE KO'!$B$2:$N$321,10,FALSE)</f>
        <v>483.68223255813956</v>
      </c>
      <c r="Y26" s="1">
        <f>VLOOKUP($B26,'VRAAGPROGNOSE KO'!$B$2:$N$321,11,FALSE)</f>
        <v>487.04893023255812</v>
      </c>
      <c r="Z26" s="1">
        <f>VLOOKUP($B26,'VRAAGPROGNOSE KO'!$B$2:$N$321,12,FALSE)</f>
        <v>483.68223255813956</v>
      </c>
      <c r="AA26" s="1">
        <f>VLOOKUP($B26,'VRAAGPROGNOSE KO'!$B$2:$N$321,13,FALSE)</f>
        <v>480.31553488372094</v>
      </c>
    </row>
    <row r="27" spans="2:27" x14ac:dyDescent="0.3">
      <c r="B27" s="1">
        <v>11052</v>
      </c>
      <c r="C27" s="1">
        <f>VLOOKUP(B27,AANBODPROGNOSE!A27:G344, 5, FALSE)</f>
        <v>579.08646616541353</v>
      </c>
      <c r="D27" s="1">
        <f>VLOOKUP(B27,AANBODPROGNOSE!A27:H344, 2, FALSE)</f>
        <v>492.22349624060149</v>
      </c>
      <c r="E27" s="1">
        <f>VLOOKUP($B27,'inschr ko zonder ophoging'!$A$5:$L$324,2,FALSE) + VLOOKUP($B27,'INSCHRIJVINGEN KO OPHOGING'!$L$3:$W$322,2,FALSE)</f>
        <v>493.21</v>
      </c>
      <c r="F27" s="1">
        <f>VLOOKUP($B27,'inschr ko zonder ophoging'!$A$5:$L$324,3,FALSE) + VLOOKUP($B27,'INSCHRIJVINGEN KO OPHOGING'!$L$3:$W$322,3,FALSE)</f>
        <v>476.26</v>
      </c>
      <c r="G27" s="1">
        <f>VLOOKUP($B27,'inschr ko zonder ophoging'!$A$5:$L$324,4,FALSE) + VLOOKUP($B27,'INSCHRIJVINGEN KO OPHOGING'!$L$3:$W$322,4,FALSE)</f>
        <v>486.56</v>
      </c>
      <c r="H27" s="1">
        <f>VLOOKUP($B27,'inschr ko zonder ophoging'!$A$5:$L$324,5,FALSE) + VLOOKUP($B27,'INSCHRIJVINGEN KO OPHOGING'!$L$3:$W$322,5,FALSE)</f>
        <v>523.51</v>
      </c>
      <c r="I27" s="1">
        <f>VLOOKUP($B27,'inschr ko zonder ophoging'!$A$5:$L$324,6,FALSE) + VLOOKUP($B27,'INSCHRIJVINGEN KO OPHOGING'!$L$3:$W$322,6,FALSE)</f>
        <v>492.07</v>
      </c>
      <c r="J27" s="1">
        <f>VLOOKUP($B27,'inschr ko zonder ophoging'!$A$5:$L$324,7,FALSE) + VLOOKUP($B27,'INSCHRIJVINGEN KO OPHOGING'!$L$3:$W$322,7,FALSE)</f>
        <v>562.24</v>
      </c>
      <c r="K27" s="1">
        <f>VLOOKUP($B27,'inschr ko zonder ophoging'!$A$5:$L$324,8,FALSE) + VLOOKUP($B27,'INSCHRIJVINGEN KO OPHOGING'!$L$3:$W$322,8,FALSE)</f>
        <v>574.16</v>
      </c>
      <c r="L27" s="1">
        <f>VLOOKUP($B27,'inschr ko zonder ophoging'!$A$5:$L$324,9,FALSE) + VLOOKUP($B27,'INSCHRIJVINGEN KO OPHOGING'!$L$3:$W$322,9,FALSE)</f>
        <v>574.42999999999995</v>
      </c>
      <c r="M27" s="1">
        <f>VLOOKUP($B27,'inschr ko zonder ophoging'!$A$5:$L$324,10,FALSE) + VLOOKUP($B27,'INSCHRIJVINGEN KO OPHOGING'!$L$3:$W$322,10,FALSE)</f>
        <v>582.89</v>
      </c>
      <c r="N27" s="1">
        <f>VLOOKUP($B27,'inschr ko zonder ophoging'!$A$5:$L$324,11,FALSE) + VLOOKUP($B27,'INSCHRIJVINGEN KO OPHOGING'!$L$3:$W$322,11,FALSE)</f>
        <v>560.02</v>
      </c>
      <c r="O27" s="1">
        <f>VLOOKUP($B27,'inschr ko zonder ophoging'!$A$5:$L$324,12,FALSE) + VLOOKUP($B27,'INSCHRIJVINGEN KO OPHOGING'!$L$3:$W$322,12,FALSE)</f>
        <v>567.32000000000005</v>
      </c>
      <c r="P27" s="1">
        <f>VLOOKUP($B27,'VRAAGPROGNOSE KO'!$B$2:$N$321,2,FALSE)</f>
        <v>571.26455696202527</v>
      </c>
      <c r="Q27" s="1">
        <f>VLOOKUP($B27,'VRAAGPROGNOSE KO'!$B$2:$N$321,3,FALSE)</f>
        <v>570.14443037974684</v>
      </c>
      <c r="R27" s="1">
        <f>VLOOKUP($B27,'VRAAGPROGNOSE KO'!$B$2:$N$321,4,FALSE)</f>
        <v>557.82303797468353</v>
      </c>
      <c r="S27" s="1">
        <f>VLOOKUP($B27,'VRAAGPROGNOSE KO'!$B$2:$N$321,5,FALSE)</f>
        <v>538.78088607594941</v>
      </c>
      <c r="T27" s="1">
        <f>VLOOKUP($B27,'VRAAGPROGNOSE KO'!$B$2:$N$321,6,FALSE)</f>
        <v>537.66075949367087</v>
      </c>
      <c r="U27" s="1">
        <f>VLOOKUP($B27,'VRAAGPROGNOSE KO'!$B$2:$N$321,7,FALSE)</f>
        <v>527.57962025316453</v>
      </c>
      <c r="V27" s="1">
        <f>VLOOKUP($B27,'VRAAGPROGNOSE KO'!$B$2:$N$321,8,FALSE)</f>
        <v>532.06012658227849</v>
      </c>
      <c r="W27" s="1">
        <f>VLOOKUP($B27,'VRAAGPROGNOSE KO'!$B$2:$N$321,9,FALSE)</f>
        <v>530.94000000000005</v>
      </c>
      <c r="X27" s="1">
        <f>VLOOKUP($B27,'VRAAGPROGNOSE KO'!$B$2:$N$321,10,FALSE)</f>
        <v>520.85886075949372</v>
      </c>
      <c r="Y27" s="1">
        <f>VLOOKUP($B27,'VRAAGPROGNOSE KO'!$B$2:$N$321,11,FALSE)</f>
        <v>514.1381012658228</v>
      </c>
      <c r="Z27" s="1">
        <f>VLOOKUP($B27,'VRAAGPROGNOSE KO'!$B$2:$N$321,12,FALSE)</f>
        <v>516.37835443037977</v>
      </c>
      <c r="AA27" s="1">
        <f>VLOOKUP($B27,'VRAAGPROGNOSE KO'!$B$2:$N$321,13,FALSE)</f>
        <v>515.25822784810123</v>
      </c>
    </row>
    <row r="28" spans="2:27" x14ac:dyDescent="0.3">
      <c r="B28" s="1">
        <v>11053</v>
      </c>
      <c r="C28" s="1">
        <f>VLOOKUP(B28,AANBODPROGNOSE!A28:G345, 5, FALSE)</f>
        <v>1084</v>
      </c>
      <c r="D28" s="1">
        <f>VLOOKUP(B28,AANBODPROGNOSE!A28:H345, 2, FALSE)</f>
        <v>921.4</v>
      </c>
      <c r="E28" s="1">
        <f>VLOOKUP($B28,'inschr ko zonder ophoging'!$A$5:$L$324,2,FALSE) + VLOOKUP($B28,'INSCHRIJVINGEN KO OPHOGING'!$L$3:$W$322,2,FALSE)</f>
        <v>751.95</v>
      </c>
      <c r="F28" s="1">
        <f>VLOOKUP($B28,'inschr ko zonder ophoging'!$A$5:$L$324,3,FALSE) + VLOOKUP($B28,'INSCHRIJVINGEN KO OPHOGING'!$L$3:$W$322,3,FALSE)</f>
        <v>777.49</v>
      </c>
      <c r="G28" s="1">
        <f>VLOOKUP($B28,'inschr ko zonder ophoging'!$A$5:$L$324,4,FALSE) + VLOOKUP($B28,'INSCHRIJVINGEN KO OPHOGING'!$L$3:$W$322,4,FALSE)</f>
        <v>825.14</v>
      </c>
      <c r="H28" s="1">
        <f>VLOOKUP($B28,'inschr ko zonder ophoging'!$A$5:$L$324,5,FALSE) + VLOOKUP($B28,'INSCHRIJVINGEN KO OPHOGING'!$L$3:$W$322,5,FALSE)</f>
        <v>823.03</v>
      </c>
      <c r="I28" s="1">
        <f>VLOOKUP($B28,'inschr ko zonder ophoging'!$A$5:$L$324,6,FALSE) + VLOOKUP($B28,'INSCHRIJVINGEN KO OPHOGING'!$L$3:$W$322,6,FALSE)</f>
        <v>892.85</v>
      </c>
      <c r="J28" s="1">
        <f>VLOOKUP($B28,'inschr ko zonder ophoging'!$A$5:$L$324,7,FALSE) + VLOOKUP($B28,'INSCHRIJVINGEN KO OPHOGING'!$L$3:$W$322,7,FALSE)</f>
        <v>908.81999999999994</v>
      </c>
      <c r="K28" s="1">
        <f>VLOOKUP($B28,'inschr ko zonder ophoging'!$A$5:$L$324,8,FALSE) + VLOOKUP($B28,'INSCHRIJVINGEN KO OPHOGING'!$L$3:$W$322,8,FALSE)</f>
        <v>908.41</v>
      </c>
      <c r="L28" s="1">
        <f>VLOOKUP($B28,'inschr ko zonder ophoging'!$A$5:$L$324,9,FALSE) + VLOOKUP($B28,'INSCHRIJVINGEN KO OPHOGING'!$L$3:$W$322,9,FALSE)</f>
        <v>905.44</v>
      </c>
      <c r="M28" s="1">
        <f>VLOOKUP($B28,'inschr ko zonder ophoging'!$A$5:$L$324,10,FALSE) + VLOOKUP($B28,'INSCHRIJVINGEN KO OPHOGING'!$L$3:$W$322,10,FALSE)</f>
        <v>843.08</v>
      </c>
      <c r="N28" s="1">
        <f>VLOOKUP($B28,'inschr ko zonder ophoging'!$A$5:$L$324,11,FALSE) + VLOOKUP($B28,'INSCHRIJVINGEN KO OPHOGING'!$L$3:$W$322,11,FALSE)</f>
        <v>864.66</v>
      </c>
      <c r="O28" s="1">
        <f>VLOOKUP($B28,'inschr ko zonder ophoging'!$A$5:$L$324,12,FALSE) + VLOOKUP($B28,'INSCHRIJVINGEN KO OPHOGING'!$L$3:$W$322,12,FALSE)</f>
        <v>888.09</v>
      </c>
      <c r="P28" s="1">
        <f>VLOOKUP($B28,'VRAAGPROGNOSE KO'!$B$2:$N$321,2,FALSE)</f>
        <v>877.66577319587623</v>
      </c>
      <c r="Q28" s="1">
        <f>VLOOKUP($B28,'VRAAGPROGNOSE KO'!$B$2:$N$321,3,FALSE)</f>
        <v>913.48886597938144</v>
      </c>
      <c r="R28" s="1">
        <f>VLOOKUP($B28,'VRAAGPROGNOSE KO'!$B$2:$N$321,4,FALSE)</f>
        <v>887.74101804123711</v>
      </c>
      <c r="S28" s="1">
        <f>VLOOKUP($B28,'VRAAGPROGNOSE KO'!$B$2:$N$321,5,FALSE)</f>
        <v>865.35158505154641</v>
      </c>
      <c r="T28" s="1">
        <f>VLOOKUP($B28,'VRAAGPROGNOSE KO'!$B$2:$N$321,6,FALSE)</f>
        <v>877.66577319587623</v>
      </c>
      <c r="U28" s="1">
        <f>VLOOKUP($B28,'VRAAGPROGNOSE KO'!$B$2:$N$321,7,FALSE)</f>
        <v>858.63475515463915</v>
      </c>
      <c r="V28" s="1">
        <f>VLOOKUP($B28,'VRAAGPROGNOSE KO'!$B$2:$N$321,8,FALSE)</f>
        <v>866.47105670103088</v>
      </c>
      <c r="W28" s="1">
        <f>VLOOKUP($B28,'VRAAGPROGNOSE KO'!$B$2:$N$321,9,FALSE)</f>
        <v>868.71</v>
      </c>
      <c r="X28" s="1">
        <f>VLOOKUP($B28,'VRAAGPROGNOSE KO'!$B$2:$N$321,10,FALSE)</f>
        <v>867.59052835051546</v>
      </c>
      <c r="Y28" s="1">
        <f>VLOOKUP($B28,'VRAAGPROGNOSE KO'!$B$2:$N$321,11,FALSE)</f>
        <v>875.42682989690718</v>
      </c>
      <c r="Z28" s="1">
        <f>VLOOKUP($B28,'VRAAGPROGNOSE KO'!$B$2:$N$321,12,FALSE)</f>
        <v>889.97996134020616</v>
      </c>
      <c r="AA28" s="1">
        <f>VLOOKUP($B28,'VRAAGPROGNOSE KO'!$B$2:$N$321,13,FALSE)</f>
        <v>892.21890463917521</v>
      </c>
    </row>
    <row r="29" spans="2:27" x14ac:dyDescent="0.3">
      <c r="B29" s="1">
        <v>11054</v>
      </c>
      <c r="C29" s="1">
        <f>VLOOKUP(B29,AANBODPROGNOSE!A29:G346, 5, FALSE)</f>
        <v>509</v>
      </c>
      <c r="D29" s="1">
        <f>VLOOKUP(B29,AANBODPROGNOSE!A29:H346, 2, FALSE)</f>
        <v>432.65</v>
      </c>
      <c r="E29" s="1">
        <f>VLOOKUP($B29,'inschr ko zonder ophoging'!$A$5:$L$324,2,FALSE) + VLOOKUP($B29,'INSCHRIJVINGEN KO OPHOGING'!$L$3:$W$322,2,FALSE)</f>
        <v>513.21</v>
      </c>
      <c r="F29" s="1">
        <f>VLOOKUP($B29,'inschr ko zonder ophoging'!$A$5:$L$324,3,FALSE) + VLOOKUP($B29,'INSCHRIJVINGEN KO OPHOGING'!$L$3:$W$322,3,FALSE)</f>
        <v>552.86</v>
      </c>
      <c r="G29" s="1">
        <f>VLOOKUP($B29,'inschr ko zonder ophoging'!$A$5:$L$324,4,FALSE) + VLOOKUP($B29,'INSCHRIJVINGEN KO OPHOGING'!$L$3:$W$322,4,FALSE)</f>
        <v>577.97</v>
      </c>
      <c r="H29" s="1">
        <f>VLOOKUP($B29,'inschr ko zonder ophoging'!$A$5:$L$324,5,FALSE) + VLOOKUP($B29,'INSCHRIJVINGEN KO OPHOGING'!$L$3:$W$322,5,FALSE)</f>
        <v>569.04999999999995</v>
      </c>
      <c r="I29" s="1">
        <f>VLOOKUP($B29,'inschr ko zonder ophoging'!$A$5:$L$324,6,FALSE) + VLOOKUP($B29,'INSCHRIJVINGEN KO OPHOGING'!$L$3:$W$322,6,FALSE)</f>
        <v>562.13</v>
      </c>
      <c r="J29" s="1">
        <f>VLOOKUP($B29,'inschr ko zonder ophoging'!$A$5:$L$324,7,FALSE) + VLOOKUP($B29,'INSCHRIJVINGEN KO OPHOGING'!$L$3:$W$322,7,FALSE)</f>
        <v>530.88</v>
      </c>
      <c r="K29" s="1">
        <f>VLOOKUP($B29,'inschr ko zonder ophoging'!$A$5:$L$324,8,FALSE) + VLOOKUP($B29,'INSCHRIJVINGEN KO OPHOGING'!$L$3:$W$322,8,FALSE)</f>
        <v>570.70000000000005</v>
      </c>
      <c r="L29" s="1">
        <f>VLOOKUP($B29,'inschr ko zonder ophoging'!$A$5:$L$324,9,FALSE) + VLOOKUP($B29,'INSCHRIJVINGEN KO OPHOGING'!$L$3:$W$322,9,FALSE)</f>
        <v>531.72</v>
      </c>
      <c r="M29" s="1">
        <f>VLOOKUP($B29,'inschr ko zonder ophoging'!$A$5:$L$324,10,FALSE) + VLOOKUP($B29,'INSCHRIJVINGEN KO OPHOGING'!$L$3:$W$322,10,FALSE)</f>
        <v>517.48</v>
      </c>
      <c r="N29" s="1">
        <f>VLOOKUP($B29,'inschr ko zonder ophoging'!$A$5:$L$324,11,FALSE) + VLOOKUP($B29,'INSCHRIJVINGEN KO OPHOGING'!$L$3:$W$322,11,FALSE)</f>
        <v>522.59</v>
      </c>
      <c r="O29" s="1">
        <f>VLOOKUP($B29,'inschr ko zonder ophoging'!$A$5:$L$324,12,FALSE) + VLOOKUP($B29,'INSCHRIJVINGEN KO OPHOGING'!$L$3:$W$322,12,FALSE)</f>
        <v>530.32000000000005</v>
      </c>
      <c r="P29" s="1">
        <f>VLOOKUP($B29,'VRAAGPROGNOSE KO'!$B$2:$N$321,2,FALSE)</f>
        <v>542.78085774058582</v>
      </c>
      <c r="Q29" s="1">
        <f>VLOOKUP($B29,'VRAAGPROGNOSE KO'!$B$2:$N$321,3,FALSE)</f>
        <v>562.84257322175733</v>
      </c>
      <c r="R29" s="1">
        <f>VLOOKUP($B29,'VRAAGPROGNOSE KO'!$B$2:$N$321,4,FALSE)</f>
        <v>559.49895397489536</v>
      </c>
      <c r="S29" s="1">
        <f>VLOOKUP($B29,'VRAAGPROGNOSE KO'!$B$2:$N$321,5,FALSE)</f>
        <v>537.20815899581589</v>
      </c>
      <c r="T29" s="1">
        <f>VLOOKUP($B29,'VRAAGPROGNOSE KO'!$B$2:$N$321,6,FALSE)</f>
        <v>542.78085774058582</v>
      </c>
      <c r="U29" s="1">
        <f>VLOOKUP($B29,'VRAAGPROGNOSE KO'!$B$2:$N$321,7,FALSE)</f>
        <v>526.06276150627616</v>
      </c>
      <c r="V29" s="1">
        <f>VLOOKUP($B29,'VRAAGPROGNOSE KO'!$B$2:$N$321,8,FALSE)</f>
        <v>521.60460251046027</v>
      </c>
      <c r="W29" s="1">
        <f>VLOOKUP($B29,'VRAAGPROGNOSE KO'!$B$2:$N$321,9,FALSE)</f>
        <v>532.75</v>
      </c>
      <c r="X29" s="1">
        <f>VLOOKUP($B29,'VRAAGPROGNOSE KO'!$B$2:$N$321,10,FALSE)</f>
        <v>526.06276150627616</v>
      </c>
      <c r="Y29" s="1">
        <f>VLOOKUP($B29,'VRAAGPROGNOSE KO'!$B$2:$N$321,11,FALSE)</f>
        <v>524.94822175732213</v>
      </c>
      <c r="Z29" s="1">
        <f>VLOOKUP($B29,'VRAAGPROGNOSE KO'!$B$2:$N$321,12,FALSE)</f>
        <v>532.75</v>
      </c>
      <c r="AA29" s="1">
        <f>VLOOKUP($B29,'VRAAGPROGNOSE KO'!$B$2:$N$321,13,FALSE)</f>
        <v>533.86453974895403</v>
      </c>
    </row>
    <row r="30" spans="2:27" x14ac:dyDescent="0.3">
      <c r="B30" s="1">
        <v>11055</v>
      </c>
      <c r="C30" s="1">
        <f>VLOOKUP(B30,AANBODPROGNOSE!A30:G347, 5, FALSE)</f>
        <v>1057.5</v>
      </c>
      <c r="D30" s="1">
        <f>VLOOKUP(B30,AANBODPROGNOSE!A30:H347, 2, FALSE)</f>
        <v>898.875</v>
      </c>
      <c r="E30" s="1">
        <f>VLOOKUP($B30,'inschr ko zonder ophoging'!$A$5:$L$324,2,FALSE) + VLOOKUP($B30,'INSCHRIJVINGEN KO OPHOGING'!$L$3:$W$322,2,FALSE)</f>
        <v>844.46</v>
      </c>
      <c r="F30" s="1">
        <f>VLOOKUP($B30,'inschr ko zonder ophoging'!$A$5:$L$324,3,FALSE) + VLOOKUP($B30,'INSCHRIJVINGEN KO OPHOGING'!$L$3:$W$322,3,FALSE)</f>
        <v>873.71</v>
      </c>
      <c r="G30" s="1">
        <f>VLOOKUP($B30,'inschr ko zonder ophoging'!$A$5:$L$324,4,FALSE) + VLOOKUP($B30,'INSCHRIJVINGEN KO OPHOGING'!$L$3:$W$322,4,FALSE)</f>
        <v>882.98</v>
      </c>
      <c r="H30" s="1">
        <f>VLOOKUP($B30,'inschr ko zonder ophoging'!$A$5:$L$324,5,FALSE) + VLOOKUP($B30,'INSCHRIJVINGEN KO OPHOGING'!$L$3:$W$322,5,FALSE)</f>
        <v>817.03</v>
      </c>
      <c r="I30" s="1">
        <f>VLOOKUP($B30,'inschr ko zonder ophoging'!$A$5:$L$324,6,FALSE) + VLOOKUP($B30,'INSCHRIJVINGEN KO OPHOGING'!$L$3:$W$322,6,FALSE)</f>
        <v>850.09</v>
      </c>
      <c r="J30" s="1">
        <f>VLOOKUP($B30,'inschr ko zonder ophoging'!$A$5:$L$324,7,FALSE) + VLOOKUP($B30,'INSCHRIJVINGEN KO OPHOGING'!$L$3:$W$322,7,FALSE)</f>
        <v>852.28</v>
      </c>
      <c r="K30" s="1">
        <f>VLOOKUP($B30,'inschr ko zonder ophoging'!$A$5:$L$324,8,FALSE) + VLOOKUP($B30,'INSCHRIJVINGEN KO OPHOGING'!$L$3:$W$322,8,FALSE)</f>
        <v>833.73</v>
      </c>
      <c r="L30" s="1">
        <f>VLOOKUP($B30,'inschr ko zonder ophoging'!$A$5:$L$324,9,FALSE) + VLOOKUP($B30,'INSCHRIJVINGEN KO OPHOGING'!$L$3:$W$322,9,FALSE)</f>
        <v>810.06</v>
      </c>
      <c r="M30" s="1">
        <f>VLOOKUP($B30,'inschr ko zonder ophoging'!$A$5:$L$324,10,FALSE) + VLOOKUP($B30,'INSCHRIJVINGEN KO OPHOGING'!$L$3:$W$322,10,FALSE)</f>
        <v>755.65</v>
      </c>
      <c r="N30" s="1">
        <f>VLOOKUP($B30,'inschr ko zonder ophoging'!$A$5:$L$324,11,FALSE) + VLOOKUP($B30,'INSCHRIJVINGEN KO OPHOGING'!$L$3:$W$322,11,FALSE)</f>
        <v>740.84</v>
      </c>
      <c r="O30" s="1">
        <f>VLOOKUP($B30,'inschr ko zonder ophoging'!$A$5:$L$324,12,FALSE) + VLOOKUP($B30,'INSCHRIJVINGEN KO OPHOGING'!$L$3:$W$322,12,FALSE)</f>
        <v>760.22</v>
      </c>
      <c r="P30" s="1">
        <f>VLOOKUP($B30,'VRAAGPROGNOSE KO'!$B$2:$N$321,2,FALSE)</f>
        <v>772.09299707602338</v>
      </c>
      <c r="Q30" s="1">
        <f>VLOOKUP($B30,'VRAAGPROGNOSE KO'!$B$2:$N$321,3,FALSE)</f>
        <v>773.21359649122803</v>
      </c>
      <c r="R30" s="1">
        <f>VLOOKUP($B30,'VRAAGPROGNOSE KO'!$B$2:$N$321,4,FALSE)</f>
        <v>765.36940058479536</v>
      </c>
      <c r="S30" s="1">
        <f>VLOOKUP($B30,'VRAAGPROGNOSE KO'!$B$2:$N$321,5,FALSE)</f>
        <v>753.04280701754385</v>
      </c>
      <c r="T30" s="1">
        <f>VLOOKUP($B30,'VRAAGPROGNOSE KO'!$B$2:$N$321,6,FALSE)</f>
        <v>738.47501461988304</v>
      </c>
      <c r="U30" s="1">
        <f>VLOOKUP($B30,'VRAAGPROGNOSE KO'!$B$2:$N$321,7,FALSE)</f>
        <v>747.43980994152048</v>
      </c>
      <c r="V30" s="1">
        <f>VLOOKUP($B30,'VRAAGPROGNOSE KO'!$B$2:$N$321,8,FALSE)</f>
        <v>756.40460526315792</v>
      </c>
      <c r="W30" s="1">
        <f>VLOOKUP($B30,'VRAAGPROGNOSE KO'!$B$2:$N$321,9,FALSE)</f>
        <v>766.49</v>
      </c>
      <c r="X30" s="1">
        <f>VLOOKUP($B30,'VRAAGPROGNOSE KO'!$B$2:$N$321,10,FALSE)</f>
        <v>768.73119883040931</v>
      </c>
      <c r="Y30" s="1">
        <f>VLOOKUP($B30,'VRAAGPROGNOSE KO'!$B$2:$N$321,11,FALSE)</f>
        <v>764.24880116959059</v>
      </c>
      <c r="Z30" s="1">
        <f>VLOOKUP($B30,'VRAAGPROGNOSE KO'!$B$2:$N$321,12,FALSE)</f>
        <v>769.85179824561408</v>
      </c>
      <c r="AA30" s="1">
        <f>VLOOKUP($B30,'VRAAGPROGNOSE KO'!$B$2:$N$321,13,FALSE)</f>
        <v>779.93719298245617</v>
      </c>
    </row>
    <row r="31" spans="2:27" x14ac:dyDescent="0.3">
      <c r="B31" s="1">
        <v>11056</v>
      </c>
      <c r="C31" s="1">
        <f>VLOOKUP(B31,AANBODPROGNOSE!A31:G348, 5, FALSE)</f>
        <v>822.58194022289763</v>
      </c>
      <c r="D31" s="1">
        <f>VLOOKUP(B31,AANBODPROGNOSE!A31:H348, 2, FALSE)</f>
        <v>699.19464918946301</v>
      </c>
      <c r="E31" s="1">
        <f>VLOOKUP($B31,'inschr ko zonder ophoging'!$A$5:$L$324,2,FALSE) + VLOOKUP($B31,'INSCHRIJVINGEN KO OPHOGING'!$L$3:$W$322,2,FALSE)</f>
        <v>816.71</v>
      </c>
      <c r="F31" s="1">
        <f>VLOOKUP($B31,'inschr ko zonder ophoging'!$A$5:$L$324,3,FALSE) + VLOOKUP($B31,'INSCHRIJVINGEN KO OPHOGING'!$L$3:$W$322,3,FALSE)</f>
        <v>812.95</v>
      </c>
      <c r="G31" s="1">
        <f>VLOOKUP($B31,'inschr ko zonder ophoging'!$A$5:$L$324,4,FALSE) + VLOOKUP($B31,'INSCHRIJVINGEN KO OPHOGING'!$L$3:$W$322,4,FALSE)</f>
        <v>874.44</v>
      </c>
      <c r="H31" s="1">
        <f>VLOOKUP($B31,'inschr ko zonder ophoging'!$A$5:$L$324,5,FALSE) + VLOOKUP($B31,'INSCHRIJVINGEN KO OPHOGING'!$L$3:$W$322,5,FALSE)</f>
        <v>871.41</v>
      </c>
      <c r="I31" s="1">
        <f>VLOOKUP($B31,'inschr ko zonder ophoging'!$A$5:$L$324,6,FALSE) + VLOOKUP($B31,'INSCHRIJVINGEN KO OPHOGING'!$L$3:$W$322,6,FALSE)</f>
        <v>879.44</v>
      </c>
      <c r="J31" s="1">
        <f>VLOOKUP($B31,'inschr ko zonder ophoging'!$A$5:$L$324,7,FALSE) + VLOOKUP($B31,'INSCHRIJVINGEN KO OPHOGING'!$L$3:$W$322,7,FALSE)</f>
        <v>883.63</v>
      </c>
      <c r="K31" s="1">
        <f>VLOOKUP($B31,'inschr ko zonder ophoging'!$A$5:$L$324,8,FALSE) + VLOOKUP($B31,'INSCHRIJVINGEN KO OPHOGING'!$L$3:$W$322,8,FALSE)</f>
        <v>914.47</v>
      </c>
      <c r="L31" s="1">
        <f>VLOOKUP($B31,'inschr ko zonder ophoging'!$A$5:$L$324,9,FALSE) + VLOOKUP($B31,'INSCHRIJVINGEN KO OPHOGING'!$L$3:$W$322,9,FALSE)</f>
        <v>830.81</v>
      </c>
      <c r="M31" s="1">
        <f>VLOOKUP($B31,'inschr ko zonder ophoging'!$A$5:$L$324,10,FALSE) + VLOOKUP($B31,'INSCHRIJVINGEN KO OPHOGING'!$L$3:$W$322,10,FALSE)</f>
        <v>794.51</v>
      </c>
      <c r="N31" s="1">
        <f>VLOOKUP($B31,'inschr ko zonder ophoging'!$A$5:$L$324,11,FALSE) + VLOOKUP($B31,'INSCHRIJVINGEN KO OPHOGING'!$L$3:$W$322,11,FALSE)</f>
        <v>815.98</v>
      </c>
      <c r="O31" s="1">
        <f>VLOOKUP($B31,'inschr ko zonder ophoging'!$A$5:$L$324,12,FALSE) + VLOOKUP($B31,'INSCHRIJVINGEN KO OPHOGING'!$L$3:$W$322,12,FALSE)</f>
        <v>826.95</v>
      </c>
      <c r="P31" s="1">
        <f>VLOOKUP($B31,'VRAAGPROGNOSE KO'!$B$2:$N$321,2,FALSE)</f>
        <v>856.22416068866573</v>
      </c>
      <c r="Q31" s="1">
        <f>VLOOKUP($B31,'VRAAGPROGNOSE KO'!$B$2:$N$321,3,FALSE)</f>
        <v>893.64269727403155</v>
      </c>
      <c r="R31" s="1">
        <f>VLOOKUP($B31,'VRAAGPROGNOSE KO'!$B$2:$N$321,4,FALSE)</f>
        <v>861.72688665710189</v>
      </c>
      <c r="S31" s="1">
        <f>VLOOKUP($B31,'VRAAGPROGNOSE KO'!$B$2:$N$321,5,FALSE)</f>
        <v>829.81107604017211</v>
      </c>
      <c r="T31" s="1">
        <f>VLOOKUP($B31,'VRAAGPROGNOSE KO'!$B$2:$N$321,6,FALSE)</f>
        <v>812.20235294117651</v>
      </c>
      <c r="U31" s="1">
        <f>VLOOKUP($B31,'VRAAGPROGNOSE KO'!$B$2:$N$321,7,FALSE)</f>
        <v>797.89526542324245</v>
      </c>
      <c r="V31" s="1">
        <f>VLOOKUP($B31,'VRAAGPROGNOSE KO'!$B$2:$N$321,8,FALSE)</f>
        <v>780.28654232424674</v>
      </c>
      <c r="W31" s="1">
        <f>VLOOKUP($B31,'VRAAGPROGNOSE KO'!$B$2:$N$321,9,FALSE)</f>
        <v>767.08</v>
      </c>
      <c r="X31" s="1">
        <f>VLOOKUP($B31,'VRAAGPROGNOSE KO'!$B$2:$N$321,10,FALSE)</f>
        <v>752.77291248206598</v>
      </c>
      <c r="Y31" s="1">
        <f>VLOOKUP($B31,'VRAAGPROGNOSE KO'!$B$2:$N$321,11,FALSE)</f>
        <v>738.46582496413203</v>
      </c>
      <c r="Z31" s="1">
        <f>VLOOKUP($B31,'VRAAGPROGNOSE KO'!$B$2:$N$321,12,FALSE)</f>
        <v>754.97400286944048</v>
      </c>
      <c r="AA31" s="1">
        <f>VLOOKUP($B31,'VRAAGPROGNOSE KO'!$B$2:$N$321,13,FALSE)</f>
        <v>769.28109038737443</v>
      </c>
    </row>
    <row r="32" spans="2:27" x14ac:dyDescent="0.3">
      <c r="B32" s="1">
        <v>11057</v>
      </c>
      <c r="C32" s="1">
        <f>VLOOKUP(B32,AANBODPROGNOSE!A32:G349, 5, FALSE)</f>
        <v>746.4</v>
      </c>
      <c r="D32" s="1">
        <f>VLOOKUP(B32,AANBODPROGNOSE!A32:H349, 2, FALSE)</f>
        <v>634.43999999999994</v>
      </c>
      <c r="E32" s="1">
        <f>VLOOKUP($B32,'inschr ko zonder ophoging'!$A$5:$L$324,2,FALSE) + VLOOKUP($B32,'INSCHRIJVINGEN KO OPHOGING'!$L$3:$W$322,2,FALSE)</f>
        <v>663.73</v>
      </c>
      <c r="F32" s="1">
        <f>VLOOKUP($B32,'inschr ko zonder ophoging'!$A$5:$L$324,3,FALSE) + VLOOKUP($B32,'INSCHRIJVINGEN KO OPHOGING'!$L$3:$W$322,3,FALSE)</f>
        <v>657.35</v>
      </c>
      <c r="G32" s="1">
        <f>VLOOKUP($B32,'inschr ko zonder ophoging'!$A$5:$L$324,4,FALSE) + VLOOKUP($B32,'INSCHRIJVINGEN KO OPHOGING'!$L$3:$W$322,4,FALSE)</f>
        <v>665.35</v>
      </c>
      <c r="H32" s="1">
        <f>VLOOKUP($B32,'inschr ko zonder ophoging'!$A$5:$L$324,5,FALSE) + VLOOKUP($B32,'INSCHRIJVINGEN KO OPHOGING'!$L$3:$W$322,5,FALSE)</f>
        <v>641.24</v>
      </c>
      <c r="I32" s="1">
        <f>VLOOKUP($B32,'inschr ko zonder ophoging'!$A$5:$L$324,6,FALSE) + VLOOKUP($B32,'INSCHRIJVINGEN KO OPHOGING'!$L$3:$W$322,6,FALSE)</f>
        <v>664.62</v>
      </c>
      <c r="J32" s="1">
        <f>VLOOKUP($B32,'inschr ko zonder ophoging'!$A$5:$L$324,7,FALSE) + VLOOKUP($B32,'INSCHRIJVINGEN KO OPHOGING'!$L$3:$W$322,7,FALSE)</f>
        <v>605.91</v>
      </c>
      <c r="K32" s="1">
        <f>VLOOKUP($B32,'inschr ko zonder ophoging'!$A$5:$L$324,8,FALSE) + VLOOKUP($B32,'INSCHRIJVINGEN KO OPHOGING'!$L$3:$W$322,8,FALSE)</f>
        <v>654.65</v>
      </c>
      <c r="L32" s="1">
        <f>VLOOKUP($B32,'inschr ko zonder ophoging'!$A$5:$L$324,9,FALSE) + VLOOKUP($B32,'INSCHRIJVINGEN KO OPHOGING'!$L$3:$W$322,9,FALSE)</f>
        <v>645.08000000000004</v>
      </c>
      <c r="M32" s="1">
        <f>VLOOKUP($B32,'inschr ko zonder ophoging'!$A$5:$L$324,10,FALSE) + VLOOKUP($B32,'INSCHRIJVINGEN KO OPHOGING'!$L$3:$W$322,10,FALSE)</f>
        <v>626.24</v>
      </c>
      <c r="N32" s="1">
        <f>VLOOKUP($B32,'inschr ko zonder ophoging'!$A$5:$L$324,11,FALSE) + VLOOKUP($B32,'INSCHRIJVINGEN KO OPHOGING'!$L$3:$W$322,11,FALSE)</f>
        <v>629.24</v>
      </c>
      <c r="O32" s="1">
        <f>VLOOKUP($B32,'inschr ko zonder ophoging'!$A$5:$L$324,12,FALSE) + VLOOKUP($B32,'INSCHRIJVINGEN KO OPHOGING'!$L$3:$W$322,12,FALSE)</f>
        <v>618.04999999999995</v>
      </c>
      <c r="P32" s="1">
        <f>VLOOKUP($B32,'VRAAGPROGNOSE KO'!$B$2:$N$321,2,FALSE)</f>
        <v>612.7818518518518</v>
      </c>
      <c r="Q32" s="1">
        <f>VLOOKUP($B32,'VRAAGPROGNOSE KO'!$B$2:$N$321,3,FALSE)</f>
        <v>610.53311111111111</v>
      </c>
      <c r="R32" s="1">
        <f>VLOOKUP($B32,'VRAAGPROGNOSE KO'!$B$2:$N$321,4,FALSE)</f>
        <v>606.03562962962963</v>
      </c>
      <c r="S32" s="1">
        <f>VLOOKUP($B32,'VRAAGPROGNOSE KO'!$B$2:$N$321,5,FALSE)</f>
        <v>607.16</v>
      </c>
      <c r="T32" s="1">
        <f>VLOOKUP($B32,'VRAAGPROGNOSE KO'!$B$2:$N$321,6,FALSE)</f>
        <v>592.54318518518517</v>
      </c>
      <c r="U32" s="1">
        <f>VLOOKUP($B32,'VRAAGPROGNOSE KO'!$B$2:$N$321,7,FALSE)</f>
        <v>590.29444444444448</v>
      </c>
      <c r="V32" s="1">
        <f>VLOOKUP($B32,'VRAAGPROGNOSE KO'!$B$2:$N$321,8,FALSE)</f>
        <v>595.91629629629631</v>
      </c>
      <c r="W32" s="1">
        <f>VLOOKUP($B32,'VRAAGPROGNOSE KO'!$B$2:$N$321,9,FALSE)</f>
        <v>607.16</v>
      </c>
      <c r="X32" s="1">
        <f>VLOOKUP($B32,'VRAAGPROGNOSE KO'!$B$2:$N$321,10,FALSE)</f>
        <v>607.16</v>
      </c>
      <c r="Y32" s="1">
        <f>VLOOKUP($B32,'VRAAGPROGNOSE KO'!$B$2:$N$321,11,FALSE)</f>
        <v>613.90622222222225</v>
      </c>
      <c r="Z32" s="1">
        <f>VLOOKUP($B32,'VRAAGPROGNOSE KO'!$B$2:$N$321,12,FALSE)</f>
        <v>616.15496296296294</v>
      </c>
      <c r="AA32" s="1">
        <f>VLOOKUP($B32,'VRAAGPROGNOSE KO'!$B$2:$N$321,13,FALSE)</f>
        <v>615.0305925925926</v>
      </c>
    </row>
    <row r="33" spans="2:27" x14ac:dyDescent="0.3">
      <c r="B33" s="1">
        <v>12002</v>
      </c>
      <c r="C33" s="1">
        <f>VLOOKUP(B33,AANBODPROGNOSE!A33:G350, 5, FALSE)</f>
        <v>590.58823529411768</v>
      </c>
      <c r="D33" s="1">
        <f>VLOOKUP(B33,AANBODPROGNOSE!A33:H350, 2, FALSE)</f>
        <v>502</v>
      </c>
      <c r="E33" s="1">
        <f>VLOOKUP($B33,'inschr ko zonder ophoging'!$A$5:$L$324,2,FALSE) + VLOOKUP($B33,'INSCHRIJVINGEN KO OPHOGING'!$L$3:$W$322,2,FALSE)</f>
        <v>484.64</v>
      </c>
      <c r="F33" s="1">
        <f>VLOOKUP($B33,'inschr ko zonder ophoging'!$A$5:$L$324,3,FALSE) + VLOOKUP($B33,'INSCHRIJVINGEN KO OPHOGING'!$L$3:$W$322,3,FALSE)</f>
        <v>496.83</v>
      </c>
      <c r="G33" s="1">
        <f>VLOOKUP($B33,'inschr ko zonder ophoging'!$A$5:$L$324,4,FALSE) + VLOOKUP($B33,'INSCHRIJVINGEN KO OPHOGING'!$L$3:$W$322,4,FALSE)</f>
        <v>521.21</v>
      </c>
      <c r="H33" s="1">
        <f>VLOOKUP($B33,'inschr ko zonder ophoging'!$A$5:$L$324,5,FALSE) + VLOOKUP($B33,'INSCHRIJVINGEN KO OPHOGING'!$L$3:$W$322,5,FALSE)</f>
        <v>534.86</v>
      </c>
      <c r="I33" s="1">
        <f>VLOOKUP($B33,'inschr ko zonder ophoging'!$A$5:$L$324,6,FALSE) + VLOOKUP($B33,'INSCHRIJVINGEN KO OPHOGING'!$L$3:$W$322,6,FALSE)</f>
        <v>545.04999999999995</v>
      </c>
      <c r="J33" s="1">
        <f>VLOOKUP($B33,'inschr ko zonder ophoging'!$A$5:$L$324,7,FALSE) + VLOOKUP($B33,'INSCHRIJVINGEN KO OPHOGING'!$L$3:$W$322,7,FALSE)</f>
        <v>518.37</v>
      </c>
      <c r="K33" s="1">
        <f>VLOOKUP($B33,'inschr ko zonder ophoging'!$A$5:$L$324,8,FALSE) + VLOOKUP($B33,'INSCHRIJVINGEN KO OPHOGING'!$L$3:$W$322,8,FALSE)</f>
        <v>505.56</v>
      </c>
      <c r="L33" s="1">
        <f>VLOOKUP($B33,'inschr ko zonder ophoging'!$A$5:$L$324,9,FALSE) + VLOOKUP($B33,'INSCHRIJVINGEN KO OPHOGING'!$L$3:$W$322,9,FALSE)</f>
        <v>491.02</v>
      </c>
      <c r="M33" s="1">
        <f>VLOOKUP($B33,'inschr ko zonder ophoging'!$A$5:$L$324,10,FALSE) + VLOOKUP($B33,'INSCHRIJVINGEN KO OPHOGING'!$L$3:$W$322,10,FALSE)</f>
        <v>464.8</v>
      </c>
      <c r="N33" s="1">
        <f>VLOOKUP($B33,'inschr ko zonder ophoging'!$A$5:$L$324,11,FALSE) + VLOOKUP($B33,'INSCHRIJVINGEN KO OPHOGING'!$L$3:$W$322,11,FALSE)</f>
        <v>473.64</v>
      </c>
      <c r="O33" s="1">
        <f>VLOOKUP($B33,'inschr ko zonder ophoging'!$A$5:$L$324,12,FALSE) + VLOOKUP($B33,'INSCHRIJVINGEN KO OPHOGING'!$L$3:$W$322,12,FALSE)</f>
        <v>503.64</v>
      </c>
      <c r="P33" s="1">
        <f>VLOOKUP($B33,'VRAAGPROGNOSE KO'!$B$2:$N$321,2,FALSE)</f>
        <v>518.37691991786448</v>
      </c>
      <c r="Q33" s="1">
        <f>VLOOKUP($B33,'VRAAGPROGNOSE KO'!$B$2:$N$321,3,FALSE)</f>
        <v>551.25494866529777</v>
      </c>
      <c r="R33" s="1">
        <f>VLOOKUP($B33,'VRAAGPROGNOSE KO'!$B$2:$N$321,4,FALSE)</f>
        <v>554.54275154004108</v>
      </c>
      <c r="S33" s="1">
        <f>VLOOKUP($B33,'VRAAGPROGNOSE KO'!$B$2:$N$321,5,FALSE)</f>
        <v>541.39154004106774</v>
      </c>
      <c r="T33" s="1">
        <f>VLOOKUP($B33,'VRAAGPROGNOSE KO'!$B$2:$N$321,6,FALSE)</f>
        <v>554.54275154004108</v>
      </c>
      <c r="U33" s="1">
        <f>VLOOKUP($B33,'VRAAGPROGNOSE KO'!$B$2:$N$321,7,FALSE)</f>
        <v>527.1443942505133</v>
      </c>
      <c r="V33" s="1">
        <f>VLOOKUP($B33,'VRAAGPROGNOSE KO'!$B$2:$N$321,8,FALSE)</f>
        <v>529.33626283367562</v>
      </c>
      <c r="W33" s="1">
        <f>VLOOKUP($B33,'VRAAGPROGNOSE KO'!$B$2:$N$321,9,FALSE)</f>
        <v>533.72</v>
      </c>
      <c r="X33" s="1">
        <f>VLOOKUP($B33,'VRAAGPROGNOSE KO'!$B$2:$N$321,10,FALSE)</f>
        <v>553.44681724845998</v>
      </c>
      <c r="Y33" s="1">
        <f>VLOOKUP($B33,'VRAAGPROGNOSE KO'!$B$2:$N$321,11,FALSE)</f>
        <v>560.02242299794659</v>
      </c>
      <c r="Z33" s="1">
        <f>VLOOKUP($B33,'VRAAGPROGNOSE KO'!$B$2:$N$321,12,FALSE)</f>
        <v>574.26956878850103</v>
      </c>
      <c r="AA33" s="1">
        <f>VLOOKUP($B33,'VRAAGPROGNOSE KO'!$B$2:$N$321,13,FALSE)</f>
        <v>588.51671457905547</v>
      </c>
    </row>
    <row r="34" spans="2:27" x14ac:dyDescent="0.3">
      <c r="B34" s="1">
        <v>12005</v>
      </c>
      <c r="C34" s="1">
        <f>VLOOKUP(B34,AANBODPROGNOSE!A34:G351, 5, FALSE)</f>
        <v>678.4398340248963</v>
      </c>
      <c r="D34" s="1">
        <f>VLOOKUP(B34,AANBODPROGNOSE!A34:H351, 2, FALSE)</f>
        <v>576.67385892116181</v>
      </c>
      <c r="E34" s="1">
        <f>VLOOKUP($B34,'inschr ko zonder ophoging'!$A$5:$L$324,2,FALSE) + VLOOKUP($B34,'INSCHRIJVINGEN KO OPHOGING'!$L$3:$W$322,2,FALSE)</f>
        <v>569.66999999999996</v>
      </c>
      <c r="F34" s="1">
        <f>VLOOKUP($B34,'inschr ko zonder ophoging'!$A$5:$L$324,3,FALSE) + VLOOKUP($B34,'INSCHRIJVINGEN KO OPHOGING'!$L$3:$W$322,3,FALSE)</f>
        <v>594.35</v>
      </c>
      <c r="G34" s="1">
        <f>VLOOKUP($B34,'inschr ko zonder ophoging'!$A$5:$L$324,4,FALSE) + VLOOKUP($B34,'INSCHRIJVINGEN KO OPHOGING'!$L$3:$W$322,4,FALSE)</f>
        <v>620.32000000000005</v>
      </c>
      <c r="H34" s="1">
        <f>VLOOKUP($B34,'inschr ko zonder ophoging'!$A$5:$L$324,5,FALSE) + VLOOKUP($B34,'INSCHRIJVINGEN KO OPHOGING'!$L$3:$W$322,5,FALSE)</f>
        <v>653.73</v>
      </c>
      <c r="I34" s="1">
        <f>VLOOKUP($B34,'inschr ko zonder ophoging'!$A$5:$L$324,6,FALSE) + VLOOKUP($B34,'INSCHRIJVINGEN KO OPHOGING'!$L$3:$W$322,6,FALSE)</f>
        <v>640.59</v>
      </c>
      <c r="J34" s="1">
        <f>VLOOKUP($B34,'inschr ko zonder ophoging'!$A$5:$L$324,7,FALSE) + VLOOKUP($B34,'INSCHRIJVINGEN KO OPHOGING'!$L$3:$W$322,7,FALSE)</f>
        <v>655.43</v>
      </c>
      <c r="K34" s="1">
        <f>VLOOKUP($B34,'inschr ko zonder ophoging'!$A$5:$L$324,8,FALSE) + VLOOKUP($B34,'INSCHRIJVINGEN KO OPHOGING'!$L$3:$W$322,8,FALSE)</f>
        <v>646.78</v>
      </c>
      <c r="L34" s="1">
        <f>VLOOKUP($B34,'inschr ko zonder ophoging'!$A$5:$L$324,9,FALSE) + VLOOKUP($B34,'INSCHRIJVINGEN KO OPHOGING'!$L$3:$W$322,9,FALSE)</f>
        <v>643.4</v>
      </c>
      <c r="M34" s="1">
        <f>VLOOKUP($B34,'inschr ko zonder ophoging'!$A$5:$L$324,10,FALSE) + VLOOKUP($B34,'INSCHRIJVINGEN KO OPHOGING'!$L$3:$W$322,10,FALSE)</f>
        <v>609.13</v>
      </c>
      <c r="N34" s="1">
        <f>VLOOKUP($B34,'inschr ko zonder ophoging'!$A$5:$L$324,11,FALSE) + VLOOKUP($B34,'INSCHRIJVINGEN KO OPHOGING'!$L$3:$W$322,11,FALSE)</f>
        <v>622.62</v>
      </c>
      <c r="O34" s="1">
        <f>VLOOKUP($B34,'inschr ko zonder ophoging'!$A$5:$L$324,12,FALSE) + VLOOKUP($B34,'INSCHRIJVINGEN KO OPHOGING'!$L$3:$W$322,12,FALSE)</f>
        <v>583.02</v>
      </c>
      <c r="P34" s="1">
        <f>VLOOKUP($B34,'VRAAGPROGNOSE KO'!$B$2:$N$321,2,FALSE)</f>
        <v>606.04971751412427</v>
      </c>
      <c r="Q34" s="1">
        <f>VLOOKUP($B34,'VRAAGPROGNOSE KO'!$B$2:$N$321,3,FALSE)</f>
        <v>617.1495291902072</v>
      </c>
      <c r="R34" s="1">
        <f>VLOOKUP($B34,'VRAAGPROGNOSE KO'!$B$2:$N$321,4,FALSE)</f>
        <v>593.83992467043311</v>
      </c>
      <c r="S34" s="1">
        <f>VLOOKUP($B34,'VRAAGPROGNOSE KO'!$B$2:$N$321,5,FALSE)</f>
        <v>596.05988700564967</v>
      </c>
      <c r="T34" s="1">
        <f>VLOOKUP($B34,'VRAAGPROGNOSE KO'!$B$2:$N$321,6,FALSE)</f>
        <v>583.85009416195862</v>
      </c>
      <c r="U34" s="1">
        <f>VLOOKUP($B34,'VRAAGPROGNOSE KO'!$B$2:$N$321,7,FALSE)</f>
        <v>573.86026365348403</v>
      </c>
      <c r="V34" s="1">
        <f>VLOOKUP($B34,'VRAAGPROGNOSE KO'!$B$2:$N$321,8,FALSE)</f>
        <v>586.07005649717519</v>
      </c>
      <c r="W34" s="1">
        <f>VLOOKUP($B34,'VRAAGPROGNOSE KO'!$B$2:$N$321,9,FALSE)</f>
        <v>589.4</v>
      </c>
      <c r="X34" s="1">
        <f>VLOOKUP($B34,'VRAAGPROGNOSE KO'!$B$2:$N$321,10,FALSE)</f>
        <v>598.27984934086624</v>
      </c>
      <c r="Y34" s="1">
        <f>VLOOKUP($B34,'VRAAGPROGNOSE KO'!$B$2:$N$321,11,FALSE)</f>
        <v>592.72994350282488</v>
      </c>
      <c r="Z34" s="1">
        <f>VLOOKUP($B34,'VRAAGPROGNOSE KO'!$B$2:$N$321,12,FALSE)</f>
        <v>597.16986817325801</v>
      </c>
      <c r="AA34" s="1">
        <f>VLOOKUP($B34,'VRAAGPROGNOSE KO'!$B$2:$N$321,13,FALSE)</f>
        <v>599.38983050847457</v>
      </c>
    </row>
    <row r="35" spans="2:27" x14ac:dyDescent="0.3">
      <c r="B35" s="1">
        <v>12007</v>
      </c>
      <c r="C35" s="1">
        <f>VLOOKUP(B35,AANBODPROGNOSE!A35:G352, 5, FALSE)</f>
        <v>875.2941176470589</v>
      </c>
      <c r="D35" s="1">
        <f>VLOOKUP(B35,AANBODPROGNOSE!A35:H352, 2, FALSE)</f>
        <v>744</v>
      </c>
      <c r="E35" s="1">
        <f>VLOOKUP($B35,'inschr ko zonder ophoging'!$A$5:$L$324,2,FALSE) + VLOOKUP($B35,'INSCHRIJVINGEN KO OPHOGING'!$L$3:$W$322,2,FALSE)</f>
        <v>877.98</v>
      </c>
      <c r="F35" s="1">
        <f>VLOOKUP($B35,'inschr ko zonder ophoging'!$A$5:$L$324,3,FALSE) + VLOOKUP($B35,'INSCHRIJVINGEN KO OPHOGING'!$L$3:$W$322,3,FALSE)</f>
        <v>880.25</v>
      </c>
      <c r="G35" s="1">
        <f>VLOOKUP($B35,'inschr ko zonder ophoging'!$A$5:$L$324,4,FALSE) + VLOOKUP($B35,'INSCHRIJVINGEN KO OPHOGING'!$L$3:$W$322,4,FALSE)</f>
        <v>913.85</v>
      </c>
      <c r="H35" s="1">
        <f>VLOOKUP($B35,'inschr ko zonder ophoging'!$A$5:$L$324,5,FALSE) + VLOOKUP($B35,'INSCHRIJVINGEN KO OPHOGING'!$L$3:$W$322,5,FALSE)</f>
        <v>864.49</v>
      </c>
      <c r="I35" s="1">
        <f>VLOOKUP($B35,'inschr ko zonder ophoging'!$A$5:$L$324,6,FALSE) + VLOOKUP($B35,'INSCHRIJVINGEN KO OPHOGING'!$L$3:$W$322,6,FALSE)</f>
        <v>883.9</v>
      </c>
      <c r="J35" s="1">
        <f>VLOOKUP($B35,'inschr ko zonder ophoging'!$A$5:$L$324,7,FALSE) + VLOOKUP($B35,'INSCHRIJVINGEN KO OPHOGING'!$L$3:$W$322,7,FALSE)</f>
        <v>832.19</v>
      </c>
      <c r="K35" s="1">
        <f>VLOOKUP($B35,'inschr ko zonder ophoging'!$A$5:$L$324,8,FALSE) + VLOOKUP($B35,'INSCHRIJVINGEN KO OPHOGING'!$L$3:$W$322,8,FALSE)</f>
        <v>808.76</v>
      </c>
      <c r="L35" s="1">
        <f>VLOOKUP($B35,'inschr ko zonder ophoging'!$A$5:$L$324,9,FALSE) + VLOOKUP($B35,'INSCHRIJVINGEN KO OPHOGING'!$L$3:$W$322,9,FALSE)</f>
        <v>776.95</v>
      </c>
      <c r="M35" s="1">
        <f>VLOOKUP($B35,'inschr ko zonder ophoging'!$A$5:$L$324,10,FALSE) + VLOOKUP($B35,'INSCHRIJVINGEN KO OPHOGING'!$L$3:$W$322,10,FALSE)</f>
        <v>750</v>
      </c>
      <c r="N35" s="1">
        <f>VLOOKUP($B35,'inschr ko zonder ophoging'!$A$5:$L$324,11,FALSE) + VLOOKUP($B35,'INSCHRIJVINGEN KO OPHOGING'!$L$3:$W$322,11,FALSE)</f>
        <v>745.19</v>
      </c>
      <c r="O35" s="1">
        <f>VLOOKUP($B35,'inschr ko zonder ophoging'!$A$5:$L$324,12,FALSE) + VLOOKUP($B35,'INSCHRIJVINGEN KO OPHOGING'!$L$3:$W$322,12,FALSE)</f>
        <v>752.56999999999994</v>
      </c>
      <c r="P35" s="1">
        <f>VLOOKUP($B35,'VRAAGPROGNOSE KO'!$B$2:$N$321,2,FALSE)</f>
        <v>761.44895988112921</v>
      </c>
      <c r="Q35" s="1">
        <f>VLOOKUP($B35,'VRAAGPROGNOSE KO'!$B$2:$N$321,3,FALSE)</f>
        <v>764.82317979197626</v>
      </c>
      <c r="R35" s="1">
        <f>VLOOKUP($B35,'VRAAGPROGNOSE KO'!$B$2:$N$321,4,FALSE)</f>
        <v>765.94791976225861</v>
      </c>
      <c r="S35" s="1">
        <f>VLOOKUP($B35,'VRAAGPROGNOSE KO'!$B$2:$N$321,5,FALSE)</f>
        <v>778.3200594353641</v>
      </c>
      <c r="T35" s="1">
        <f>VLOOKUP($B35,'VRAAGPROGNOSE KO'!$B$2:$N$321,6,FALSE)</f>
        <v>755.8252600297177</v>
      </c>
      <c r="U35" s="1">
        <f>VLOOKUP($B35,'VRAAGPROGNOSE KO'!$B$2:$N$321,7,FALSE)</f>
        <v>755.8252600297177</v>
      </c>
      <c r="V35" s="1">
        <f>VLOOKUP($B35,'VRAAGPROGNOSE KO'!$B$2:$N$321,8,FALSE)</f>
        <v>760.32421991084698</v>
      </c>
      <c r="W35" s="1">
        <f>VLOOKUP($B35,'VRAAGPROGNOSE KO'!$B$2:$N$321,9,FALSE)</f>
        <v>756.95</v>
      </c>
      <c r="X35" s="1">
        <f>VLOOKUP($B35,'VRAAGPROGNOSE KO'!$B$2:$N$321,10,FALSE)</f>
        <v>772.69635958395247</v>
      </c>
      <c r="Y35" s="1">
        <f>VLOOKUP($B35,'VRAAGPROGNOSE KO'!$B$2:$N$321,11,FALSE)</f>
        <v>774.94583952451705</v>
      </c>
      <c r="Z35" s="1">
        <f>VLOOKUP($B35,'VRAAGPROGNOSE KO'!$B$2:$N$321,12,FALSE)</f>
        <v>771.57161961367012</v>
      </c>
      <c r="AA35" s="1">
        <f>VLOOKUP($B35,'VRAAGPROGNOSE KO'!$B$2:$N$321,13,FALSE)</f>
        <v>764.82317979197626</v>
      </c>
    </row>
    <row r="36" spans="2:27" x14ac:dyDescent="0.3">
      <c r="B36" s="1">
        <v>12009</v>
      </c>
      <c r="C36" s="1">
        <f>VLOOKUP(B36,AANBODPROGNOSE!A36:G353, 5, FALSE)</f>
        <v>1006</v>
      </c>
      <c r="D36" s="1">
        <f>VLOOKUP(B36,AANBODPROGNOSE!A36:H353, 2, FALSE)</f>
        <v>855.1</v>
      </c>
      <c r="E36" s="1">
        <f>VLOOKUP($B36,'inschr ko zonder ophoging'!$A$5:$L$324,2,FALSE) + VLOOKUP($B36,'INSCHRIJVINGEN KO OPHOGING'!$L$3:$W$322,2,FALSE)</f>
        <v>751.52</v>
      </c>
      <c r="F36" s="1">
        <f>VLOOKUP($B36,'inschr ko zonder ophoging'!$A$5:$L$324,3,FALSE) + VLOOKUP($B36,'INSCHRIJVINGEN KO OPHOGING'!$L$3:$W$322,3,FALSE)</f>
        <v>771.14</v>
      </c>
      <c r="G36" s="1">
        <f>VLOOKUP($B36,'inschr ko zonder ophoging'!$A$5:$L$324,4,FALSE) + VLOOKUP($B36,'INSCHRIJVINGEN KO OPHOGING'!$L$3:$W$322,4,FALSE)</f>
        <v>795.33</v>
      </c>
      <c r="H36" s="1">
        <f>VLOOKUP($B36,'inschr ko zonder ophoging'!$A$5:$L$324,5,FALSE) + VLOOKUP($B36,'INSCHRIJVINGEN KO OPHOGING'!$L$3:$W$322,5,FALSE)</f>
        <v>807.22</v>
      </c>
      <c r="I36" s="1">
        <f>VLOOKUP($B36,'inschr ko zonder ophoging'!$A$5:$L$324,6,FALSE) + VLOOKUP($B36,'INSCHRIJVINGEN KO OPHOGING'!$L$3:$W$322,6,FALSE)</f>
        <v>826.87</v>
      </c>
      <c r="J36" s="1">
        <f>VLOOKUP($B36,'inschr ko zonder ophoging'!$A$5:$L$324,7,FALSE) + VLOOKUP($B36,'INSCHRIJVINGEN KO OPHOGING'!$L$3:$W$322,7,FALSE)</f>
        <v>797.19</v>
      </c>
      <c r="K36" s="1">
        <f>VLOOKUP($B36,'inschr ko zonder ophoging'!$A$5:$L$324,8,FALSE) + VLOOKUP($B36,'INSCHRIJVINGEN KO OPHOGING'!$L$3:$W$322,8,FALSE)</f>
        <v>770.56999999999994</v>
      </c>
      <c r="L36" s="1">
        <f>VLOOKUP($B36,'inschr ko zonder ophoging'!$A$5:$L$324,9,FALSE) + VLOOKUP($B36,'INSCHRIJVINGEN KO OPHOGING'!$L$3:$W$322,9,FALSE)</f>
        <v>739.08</v>
      </c>
      <c r="M36" s="1">
        <f>VLOOKUP($B36,'inschr ko zonder ophoging'!$A$5:$L$324,10,FALSE) + VLOOKUP($B36,'INSCHRIJVINGEN KO OPHOGING'!$L$3:$W$322,10,FALSE)</f>
        <v>708.43</v>
      </c>
      <c r="N36" s="1">
        <f>VLOOKUP($B36,'inschr ko zonder ophoging'!$A$5:$L$324,11,FALSE) + VLOOKUP($B36,'INSCHRIJVINGEN KO OPHOGING'!$L$3:$W$322,11,FALSE)</f>
        <v>696.81</v>
      </c>
      <c r="O36" s="1">
        <f>VLOOKUP($B36,'inschr ko zonder ophoging'!$A$5:$L$324,12,FALSE) + VLOOKUP($B36,'INSCHRIJVINGEN KO OPHOGING'!$L$3:$W$322,12,FALSE)</f>
        <v>614.1</v>
      </c>
      <c r="P36" s="1">
        <f>VLOOKUP($B36,'VRAAGPROGNOSE KO'!$B$2:$N$321,2,FALSE)</f>
        <v>594.12377398720685</v>
      </c>
      <c r="Q36" s="1">
        <f>VLOOKUP($B36,'VRAAGPROGNOSE KO'!$B$2:$N$321,3,FALSE)</f>
        <v>566.36098081023454</v>
      </c>
      <c r="R36" s="1">
        <f>VLOOKUP($B36,'VRAAGPROGNOSE KO'!$B$2:$N$321,4,FALSE)</f>
        <v>533.04562899786777</v>
      </c>
      <c r="S36" s="1">
        <f>VLOOKUP($B36,'VRAAGPROGNOSE KO'!$B$2:$N$321,5,FALSE)</f>
        <v>527.4930703624733</v>
      </c>
      <c r="T36" s="1">
        <f>VLOOKUP($B36,'VRAAGPROGNOSE KO'!$B$2:$N$321,6,FALSE)</f>
        <v>506.39334754797443</v>
      </c>
      <c r="U36" s="1">
        <f>VLOOKUP($B36,'VRAAGPROGNOSE KO'!$B$2:$N$321,7,FALSE)</f>
        <v>513.05641791044775</v>
      </c>
      <c r="V36" s="1">
        <f>VLOOKUP($B36,'VRAAGPROGNOSE KO'!$B$2:$N$321,8,FALSE)</f>
        <v>515.27744136460558</v>
      </c>
      <c r="W36" s="1">
        <f>VLOOKUP($B36,'VRAAGPROGNOSE KO'!$B$2:$N$321,9,FALSE)</f>
        <v>520.83000000000004</v>
      </c>
      <c r="X36" s="1">
        <f>VLOOKUP($B36,'VRAAGPROGNOSE KO'!$B$2:$N$321,10,FALSE)</f>
        <v>525.27204690831559</v>
      </c>
      <c r="Y36" s="1">
        <f>VLOOKUP($B36,'VRAAGPROGNOSE KO'!$B$2:$N$321,11,FALSE)</f>
        <v>526.3825586353945</v>
      </c>
      <c r="Z36" s="1">
        <f>VLOOKUP($B36,'VRAAGPROGNOSE KO'!$B$2:$N$321,12,FALSE)</f>
        <v>538.59818763326223</v>
      </c>
      <c r="AA36" s="1">
        <f>VLOOKUP($B36,'VRAAGPROGNOSE KO'!$B$2:$N$321,13,FALSE)</f>
        <v>548.59279317697224</v>
      </c>
    </row>
    <row r="37" spans="2:27" x14ac:dyDescent="0.3">
      <c r="B37" s="1">
        <v>12014</v>
      </c>
      <c r="C37" s="1">
        <f>VLOOKUP(B37,AANBODPROGNOSE!A37:G354, 5, FALSE)</f>
        <v>1758.6363636363637</v>
      </c>
      <c r="D37" s="1">
        <f>VLOOKUP(B37,AANBODPROGNOSE!A37:H354, 2, FALSE)</f>
        <v>1494.8409090909092</v>
      </c>
      <c r="E37" s="1">
        <f>VLOOKUP($B37,'inschr ko zonder ophoging'!$A$5:$L$324,2,FALSE) + VLOOKUP($B37,'INSCHRIJVINGEN KO OPHOGING'!$L$3:$W$322,2,FALSE)</f>
        <v>1485.46</v>
      </c>
      <c r="F37" s="1">
        <f>VLOOKUP($B37,'inschr ko zonder ophoging'!$A$5:$L$324,3,FALSE) + VLOOKUP($B37,'INSCHRIJVINGEN KO OPHOGING'!$L$3:$W$322,3,FALSE)</f>
        <v>1461.95</v>
      </c>
      <c r="G37" s="1">
        <f>VLOOKUP($B37,'inschr ko zonder ophoging'!$A$5:$L$324,4,FALSE) + VLOOKUP($B37,'INSCHRIJVINGEN KO OPHOGING'!$L$3:$W$322,4,FALSE)</f>
        <v>1526.63</v>
      </c>
      <c r="H37" s="1">
        <f>VLOOKUP($B37,'inschr ko zonder ophoging'!$A$5:$L$324,5,FALSE) + VLOOKUP($B37,'INSCHRIJVINGEN KO OPHOGING'!$L$3:$W$322,5,FALSE)</f>
        <v>1520.57</v>
      </c>
      <c r="I37" s="1">
        <f>VLOOKUP($B37,'inschr ko zonder ophoging'!$A$5:$L$324,6,FALSE) + VLOOKUP($B37,'INSCHRIJVINGEN KO OPHOGING'!$L$3:$W$322,6,FALSE)</f>
        <v>1619.3899999999999</v>
      </c>
      <c r="J37" s="1">
        <f>VLOOKUP($B37,'inschr ko zonder ophoging'!$A$5:$L$324,7,FALSE) + VLOOKUP($B37,'INSCHRIJVINGEN KO OPHOGING'!$L$3:$W$322,7,FALSE)</f>
        <v>1631.52</v>
      </c>
      <c r="K37" s="1">
        <f>VLOOKUP($B37,'inschr ko zonder ophoging'!$A$5:$L$324,8,FALSE) + VLOOKUP($B37,'INSCHRIJVINGEN KO OPHOGING'!$L$3:$W$322,8,FALSE)</f>
        <v>1647.58</v>
      </c>
      <c r="L37" s="1">
        <f>VLOOKUP($B37,'inschr ko zonder ophoging'!$A$5:$L$324,9,FALSE) + VLOOKUP($B37,'INSCHRIJVINGEN KO OPHOGING'!$L$3:$W$322,9,FALSE)</f>
        <v>1638.28</v>
      </c>
      <c r="M37" s="1">
        <f>VLOOKUP($B37,'inschr ko zonder ophoging'!$A$5:$L$324,10,FALSE) + VLOOKUP($B37,'INSCHRIJVINGEN KO OPHOGING'!$L$3:$W$322,10,FALSE)</f>
        <v>1565.87</v>
      </c>
      <c r="N37" s="1">
        <f>VLOOKUP($B37,'inschr ko zonder ophoging'!$A$5:$L$324,11,FALSE) + VLOOKUP($B37,'INSCHRIJVINGEN KO OPHOGING'!$L$3:$W$322,11,FALSE)</f>
        <v>1494.19</v>
      </c>
      <c r="O37" s="1">
        <f>VLOOKUP($B37,'inschr ko zonder ophoging'!$A$5:$L$324,12,FALSE) + VLOOKUP($B37,'INSCHRIJVINGEN KO OPHOGING'!$L$3:$W$322,12,FALSE)</f>
        <v>1456.19</v>
      </c>
      <c r="P37" s="1">
        <f>VLOOKUP($B37,'VRAAGPROGNOSE KO'!$B$2:$N$321,2,FALSE)</f>
        <v>1420.0717801476619</v>
      </c>
      <c r="Q37" s="1">
        <f>VLOOKUP($B37,'VRAAGPROGNOSE KO'!$B$2:$N$321,3,FALSE)</f>
        <v>1431.2095980311731</v>
      </c>
      <c r="R37" s="1">
        <f>VLOOKUP($B37,'VRAAGPROGNOSE KO'!$B$2:$N$321,4,FALSE)</f>
        <v>1446.8025430680887</v>
      </c>
      <c r="S37" s="1">
        <f>VLOOKUP($B37,'VRAAGPROGNOSE KO'!$B$2:$N$321,5,FALSE)</f>
        <v>1444.5749794913863</v>
      </c>
      <c r="T37" s="1">
        <f>VLOOKUP($B37,'VRAAGPROGNOSE KO'!$B$2:$N$321,6,FALSE)</f>
        <v>1441.2336341263331</v>
      </c>
      <c r="U37" s="1">
        <f>VLOOKUP($B37,'VRAAGPROGNOSE KO'!$B$2:$N$321,7,FALSE)</f>
        <v>1396.6823625922887</v>
      </c>
      <c r="V37" s="1">
        <f>VLOOKUP($B37,'VRAAGPROGNOSE KO'!$B$2:$N$321,8,FALSE)</f>
        <v>1365.4964725184577</v>
      </c>
      <c r="W37" s="1">
        <f>VLOOKUP($B37,'VRAAGPROGNOSE KO'!$B$2:$N$321,9,FALSE)</f>
        <v>1357.7</v>
      </c>
      <c r="X37" s="1">
        <f>VLOOKUP($B37,'VRAAGPROGNOSE KO'!$B$2:$N$321,10,FALSE)</f>
        <v>1349.9035274815421</v>
      </c>
      <c r="Y37" s="1">
        <f>VLOOKUP($B37,'VRAAGPROGNOSE KO'!$B$2:$N$321,11,FALSE)</f>
        <v>1364.3826907301066</v>
      </c>
      <c r="Z37" s="1">
        <f>VLOOKUP($B37,'VRAAGPROGNOSE KO'!$B$2:$N$321,12,FALSE)</f>
        <v>1369.9515996718621</v>
      </c>
      <c r="AA37" s="1">
        <f>VLOOKUP($B37,'VRAAGPROGNOSE KO'!$B$2:$N$321,13,FALSE)</f>
        <v>1375.5205086136177</v>
      </c>
    </row>
    <row r="38" spans="2:27" x14ac:dyDescent="0.3">
      <c r="B38" s="1">
        <v>12021</v>
      </c>
      <c r="C38" s="1">
        <f>VLOOKUP(B38,AANBODPROGNOSE!A38:G355, 5, FALSE)</f>
        <v>1505</v>
      </c>
      <c r="D38" s="1">
        <f>VLOOKUP(B38,AANBODPROGNOSE!A38:H355, 2, FALSE)</f>
        <v>1279.25</v>
      </c>
      <c r="E38" s="1">
        <f>VLOOKUP($B38,'inschr ko zonder ophoging'!$A$5:$L$324,2,FALSE) + VLOOKUP($B38,'INSCHRIJVINGEN KO OPHOGING'!$L$3:$W$322,2,FALSE)</f>
        <v>1365.62</v>
      </c>
      <c r="F38" s="1">
        <f>VLOOKUP($B38,'inschr ko zonder ophoging'!$A$5:$L$324,3,FALSE) + VLOOKUP($B38,'INSCHRIJVINGEN KO OPHOGING'!$L$3:$W$322,3,FALSE)</f>
        <v>1422.95</v>
      </c>
      <c r="G38" s="1">
        <f>VLOOKUP($B38,'inschr ko zonder ophoging'!$A$5:$L$324,4,FALSE) + VLOOKUP($B38,'INSCHRIJVINGEN KO OPHOGING'!$L$3:$W$322,4,FALSE)</f>
        <v>1377.59</v>
      </c>
      <c r="H38" s="1">
        <f>VLOOKUP($B38,'inschr ko zonder ophoging'!$A$5:$L$324,5,FALSE) + VLOOKUP($B38,'INSCHRIJVINGEN KO OPHOGING'!$L$3:$W$322,5,FALSE)</f>
        <v>1349.91</v>
      </c>
      <c r="I38" s="1">
        <f>VLOOKUP($B38,'inschr ko zonder ophoging'!$A$5:$L$324,6,FALSE) + VLOOKUP($B38,'INSCHRIJVINGEN KO OPHOGING'!$L$3:$W$322,6,FALSE)</f>
        <v>1385.76</v>
      </c>
      <c r="J38" s="1">
        <f>VLOOKUP($B38,'inschr ko zonder ophoging'!$A$5:$L$324,7,FALSE) + VLOOKUP($B38,'INSCHRIJVINGEN KO OPHOGING'!$L$3:$W$322,7,FALSE)</f>
        <v>1351.59</v>
      </c>
      <c r="K38" s="1">
        <f>VLOOKUP($B38,'inschr ko zonder ophoging'!$A$5:$L$324,8,FALSE) + VLOOKUP($B38,'INSCHRIJVINGEN KO OPHOGING'!$L$3:$W$322,8,FALSE)</f>
        <v>1354.54</v>
      </c>
      <c r="L38" s="1">
        <f>VLOOKUP($B38,'inschr ko zonder ophoging'!$A$5:$L$324,9,FALSE) + VLOOKUP($B38,'INSCHRIJVINGEN KO OPHOGING'!$L$3:$W$322,9,FALSE)</f>
        <v>1444.06</v>
      </c>
      <c r="M38" s="1">
        <f>VLOOKUP($B38,'inschr ko zonder ophoging'!$A$5:$L$324,10,FALSE) + VLOOKUP($B38,'INSCHRIJVINGEN KO OPHOGING'!$L$3:$W$322,10,FALSE)</f>
        <v>1404.35</v>
      </c>
      <c r="N38" s="1">
        <f>VLOOKUP($B38,'inschr ko zonder ophoging'!$A$5:$L$324,11,FALSE) + VLOOKUP($B38,'INSCHRIJVINGEN KO OPHOGING'!$L$3:$W$322,11,FALSE)</f>
        <v>1369.75</v>
      </c>
      <c r="O38" s="1">
        <f>VLOOKUP($B38,'inschr ko zonder ophoging'!$A$5:$L$324,12,FALSE) + VLOOKUP($B38,'INSCHRIJVINGEN KO OPHOGING'!$L$3:$W$322,12,FALSE)</f>
        <v>1375.8899999999999</v>
      </c>
      <c r="P38" s="1">
        <f>VLOOKUP($B38,'VRAAGPROGNOSE KO'!$B$2:$N$321,2,FALSE)</f>
        <v>1367.7953036126057</v>
      </c>
      <c r="Q38" s="1">
        <f>VLOOKUP($B38,'VRAAGPROGNOSE KO'!$B$2:$N$321,3,FALSE)</f>
        <v>1378.979239046887</v>
      </c>
      <c r="R38" s="1">
        <f>VLOOKUP($B38,'VRAAGPROGNOSE KO'!$B$2:$N$321,4,FALSE)</f>
        <v>1414.7678324365872</v>
      </c>
      <c r="S38" s="1">
        <f>VLOOKUP($B38,'VRAAGPROGNOSE KO'!$B$2:$N$321,5,FALSE)</f>
        <v>1439.3724903920061</v>
      </c>
      <c r="T38" s="1">
        <f>VLOOKUP($B38,'VRAAGPROGNOSE KO'!$B$2:$N$321,6,FALSE)</f>
        <v>1440.4908839354343</v>
      </c>
      <c r="U38" s="1">
        <f>VLOOKUP($B38,'VRAAGPROGNOSE KO'!$B$2:$N$321,7,FALSE)</f>
        <v>1452.7932129131436</v>
      </c>
      <c r="V38" s="1">
        <f>VLOOKUP($B38,'VRAAGPROGNOSE KO'!$B$2:$N$321,8,FALSE)</f>
        <v>1452.7932129131436</v>
      </c>
      <c r="W38" s="1">
        <f>VLOOKUP($B38,'VRAAGPROGNOSE KO'!$B$2:$N$321,9,FALSE)</f>
        <v>1455.03</v>
      </c>
      <c r="X38" s="1">
        <f>VLOOKUP($B38,'VRAAGPROGNOSE KO'!$B$2:$N$321,10,FALSE)</f>
        <v>1453.9116064565719</v>
      </c>
      <c r="Y38" s="1">
        <f>VLOOKUP($B38,'VRAAGPROGNOSE KO'!$B$2:$N$321,11,FALSE)</f>
        <v>1465.0955418908532</v>
      </c>
      <c r="Z38" s="1">
        <f>VLOOKUP($B38,'VRAAGPROGNOSE KO'!$B$2:$N$321,12,FALSE)</f>
        <v>1480.7530514988471</v>
      </c>
      <c r="AA38" s="1">
        <f>VLOOKUP($B38,'VRAAGPROGNOSE KO'!$B$2:$N$321,13,FALSE)</f>
        <v>1493.0553804765564</v>
      </c>
    </row>
    <row r="39" spans="2:27" x14ac:dyDescent="0.3">
      <c r="B39" s="1">
        <v>12025</v>
      </c>
      <c r="C39" s="1">
        <f>VLOOKUP(B39,AANBODPROGNOSE!A39:G356, 5, FALSE)</f>
        <v>4324.2</v>
      </c>
      <c r="D39" s="1">
        <f>VLOOKUP(B39,AANBODPROGNOSE!A39:H356, 2, FALSE)</f>
        <v>3675.5699999999997</v>
      </c>
      <c r="E39" s="1">
        <f>VLOOKUP($B39,'inschr ko zonder ophoging'!$A$5:$L$324,2,FALSE) + VLOOKUP($B39,'INSCHRIJVINGEN KO OPHOGING'!$L$3:$W$322,2,FALSE)</f>
        <v>3794.21</v>
      </c>
      <c r="F39" s="1">
        <f>VLOOKUP($B39,'inschr ko zonder ophoging'!$A$5:$L$324,3,FALSE) + VLOOKUP($B39,'INSCHRIJVINGEN KO OPHOGING'!$L$3:$W$322,3,FALSE)</f>
        <v>4033.98</v>
      </c>
      <c r="G39" s="1">
        <f>VLOOKUP($B39,'inschr ko zonder ophoging'!$A$5:$L$324,4,FALSE) + VLOOKUP($B39,'INSCHRIJVINGEN KO OPHOGING'!$L$3:$W$322,4,FALSE)</f>
        <v>4154.46</v>
      </c>
      <c r="H39" s="1">
        <f>VLOOKUP($B39,'inschr ko zonder ophoging'!$A$5:$L$324,5,FALSE) + VLOOKUP($B39,'INSCHRIJVINGEN KO OPHOGING'!$L$3:$W$322,5,FALSE)</f>
        <v>4319.63</v>
      </c>
      <c r="I39" s="1">
        <f>VLOOKUP($B39,'inschr ko zonder ophoging'!$A$5:$L$324,6,FALSE) + VLOOKUP($B39,'INSCHRIJVINGEN KO OPHOGING'!$L$3:$W$322,6,FALSE)</f>
        <v>4352.1400000000003</v>
      </c>
      <c r="J39" s="1">
        <f>VLOOKUP($B39,'inschr ko zonder ophoging'!$A$5:$L$324,7,FALSE) + VLOOKUP($B39,'INSCHRIJVINGEN KO OPHOGING'!$L$3:$W$322,7,FALSE)</f>
        <v>4345.93</v>
      </c>
      <c r="K39" s="1">
        <f>VLOOKUP($B39,'inschr ko zonder ophoging'!$A$5:$L$324,8,FALSE) + VLOOKUP($B39,'INSCHRIJVINGEN KO OPHOGING'!$L$3:$W$322,8,FALSE)</f>
        <v>4330.3500000000004</v>
      </c>
      <c r="L39" s="1">
        <f>VLOOKUP($B39,'inschr ko zonder ophoging'!$A$5:$L$324,9,FALSE) + VLOOKUP($B39,'INSCHRIJVINGEN KO OPHOGING'!$L$3:$W$322,9,FALSE)</f>
        <v>4341.1899999999996</v>
      </c>
      <c r="M39" s="1">
        <f>VLOOKUP($B39,'inschr ko zonder ophoging'!$A$5:$L$324,10,FALSE) + VLOOKUP($B39,'INSCHRIJVINGEN KO OPHOGING'!$L$3:$W$322,10,FALSE)</f>
        <v>4317.54</v>
      </c>
      <c r="N39" s="1">
        <f>VLOOKUP($B39,'inschr ko zonder ophoging'!$A$5:$L$324,11,FALSE) + VLOOKUP($B39,'INSCHRIJVINGEN KO OPHOGING'!$L$3:$W$322,11,FALSE)</f>
        <v>4252.95</v>
      </c>
      <c r="O39" s="1">
        <f>VLOOKUP($B39,'inschr ko zonder ophoging'!$A$5:$L$324,12,FALSE) + VLOOKUP($B39,'INSCHRIJVINGEN KO OPHOGING'!$L$3:$W$322,12,FALSE)</f>
        <v>4122.74</v>
      </c>
      <c r="P39" s="1">
        <f>VLOOKUP($B39,'VRAAGPROGNOSE KO'!$B$2:$N$321,2,FALSE)</f>
        <v>4060.9941009463723</v>
      </c>
      <c r="Q39" s="1">
        <f>VLOOKUP($B39,'VRAAGPROGNOSE KO'!$B$2:$N$321,3,FALSE)</f>
        <v>3977.3427530828794</v>
      </c>
      <c r="R39" s="1">
        <f>VLOOKUP($B39,'VRAAGPROGNOSE KO'!$B$2:$N$321,4,FALSE)</f>
        <v>3871.3843791224549</v>
      </c>
      <c r="S39" s="1">
        <f>VLOOKUP($B39,'VRAAGPROGNOSE KO'!$B$2:$N$321,5,FALSE)</f>
        <v>3908.1909721823918</v>
      </c>
      <c r="T39" s="1">
        <f>VLOOKUP($B39,'VRAAGPROGNOSE KO'!$B$2:$N$321,6,FALSE)</f>
        <v>3885.8839460854601</v>
      </c>
      <c r="U39" s="1">
        <f>VLOOKUP($B39,'VRAAGPROGNOSE KO'!$B$2:$N$321,7,FALSE)</f>
        <v>3931.6133495841696</v>
      </c>
      <c r="V39" s="1">
        <f>VLOOKUP($B39,'VRAAGPROGNOSE KO'!$B$2:$N$321,8,FALSE)</f>
        <v>3920.4598365357042</v>
      </c>
      <c r="W39" s="1">
        <f>VLOOKUP($B39,'VRAAGPROGNOSE KO'!$B$2:$N$321,9,FALSE)</f>
        <v>3889.23</v>
      </c>
      <c r="X39" s="1">
        <f>VLOOKUP($B39,'VRAAGPROGNOSE KO'!$B$2:$N$321,10,FALSE)</f>
        <v>3881.4225408660741</v>
      </c>
      <c r="Y39" s="1">
        <f>VLOOKUP($B39,'VRAAGPROGNOSE KO'!$B$2:$N$321,11,FALSE)</f>
        <v>3864.6922712933756</v>
      </c>
      <c r="Z39" s="1">
        <f>VLOOKUP($B39,'VRAAGPROGNOSE KO'!$B$2:$N$321,12,FALSE)</f>
        <v>3847.9620017206767</v>
      </c>
      <c r="AA39" s="1">
        <f>VLOOKUP($B39,'VRAAGPROGNOSE KO'!$B$2:$N$321,13,FALSE)</f>
        <v>3831.2317321479782</v>
      </c>
    </row>
    <row r="40" spans="2:27" x14ac:dyDescent="0.3">
      <c r="B40" s="1">
        <v>12026</v>
      </c>
      <c r="C40" s="1">
        <f>VLOOKUP(B40,AANBODPROGNOSE!A40:G357, 5, FALSE)</f>
        <v>1121.1503496503497</v>
      </c>
      <c r="D40" s="1">
        <f>VLOOKUP(B40,AANBODPROGNOSE!A40:H357, 2, FALSE)</f>
        <v>952.97779720279721</v>
      </c>
      <c r="E40" s="1">
        <f>VLOOKUP($B40,'inschr ko zonder ophoging'!$A$5:$L$324,2,FALSE) + VLOOKUP($B40,'INSCHRIJVINGEN KO OPHOGING'!$L$3:$W$322,2,FALSE)</f>
        <v>853.81999999999994</v>
      </c>
      <c r="F40" s="1">
        <f>VLOOKUP($B40,'inschr ko zonder ophoging'!$A$5:$L$324,3,FALSE) + VLOOKUP($B40,'INSCHRIJVINGEN KO OPHOGING'!$L$3:$W$322,3,FALSE)</f>
        <v>901.85</v>
      </c>
      <c r="G40" s="1">
        <f>VLOOKUP($B40,'inschr ko zonder ophoging'!$A$5:$L$324,4,FALSE) + VLOOKUP($B40,'INSCHRIJVINGEN KO OPHOGING'!$L$3:$W$322,4,FALSE)</f>
        <v>864.95</v>
      </c>
      <c r="H40" s="1">
        <f>VLOOKUP($B40,'inschr ko zonder ophoging'!$A$5:$L$324,5,FALSE) + VLOOKUP($B40,'INSCHRIJVINGEN KO OPHOGING'!$L$3:$W$322,5,FALSE)</f>
        <v>932.04</v>
      </c>
      <c r="I40" s="1">
        <f>VLOOKUP($B40,'inschr ko zonder ophoging'!$A$5:$L$324,6,FALSE) + VLOOKUP($B40,'INSCHRIJVINGEN KO OPHOGING'!$L$3:$W$322,6,FALSE)</f>
        <v>962.85</v>
      </c>
      <c r="J40" s="1">
        <f>VLOOKUP($B40,'inschr ko zonder ophoging'!$A$5:$L$324,7,FALSE) + VLOOKUP($B40,'INSCHRIJVINGEN KO OPHOGING'!$L$3:$W$322,7,FALSE)</f>
        <v>944.09</v>
      </c>
      <c r="K40" s="1">
        <f>VLOOKUP($B40,'inschr ko zonder ophoging'!$A$5:$L$324,8,FALSE) + VLOOKUP($B40,'INSCHRIJVINGEN KO OPHOGING'!$L$3:$W$322,8,FALSE)</f>
        <v>960.09</v>
      </c>
      <c r="L40" s="1">
        <f>VLOOKUP($B40,'inschr ko zonder ophoging'!$A$5:$L$324,9,FALSE) + VLOOKUP($B40,'INSCHRIJVINGEN KO OPHOGING'!$L$3:$W$322,9,FALSE)</f>
        <v>944.47</v>
      </c>
      <c r="M40" s="1">
        <f>VLOOKUP($B40,'inschr ko zonder ophoging'!$A$5:$L$324,10,FALSE) + VLOOKUP($B40,'INSCHRIJVINGEN KO OPHOGING'!$L$3:$W$322,10,FALSE)</f>
        <v>917.98</v>
      </c>
      <c r="N40" s="1">
        <f>VLOOKUP($B40,'inschr ko zonder ophoging'!$A$5:$L$324,11,FALSE) + VLOOKUP($B40,'INSCHRIJVINGEN KO OPHOGING'!$L$3:$W$322,11,FALSE)</f>
        <v>921.52</v>
      </c>
      <c r="O40" s="1">
        <f>VLOOKUP($B40,'inschr ko zonder ophoging'!$A$5:$L$324,12,FALSE) + VLOOKUP($B40,'INSCHRIJVINGEN KO OPHOGING'!$L$3:$W$322,12,FALSE)</f>
        <v>915.41</v>
      </c>
      <c r="P40" s="1">
        <f>VLOOKUP($B40,'VRAAGPROGNOSE KO'!$B$2:$N$321,2,FALSE)</f>
        <v>915.54433532934127</v>
      </c>
      <c r="Q40" s="1">
        <f>VLOOKUP($B40,'VRAAGPROGNOSE KO'!$B$2:$N$321,3,FALSE)</f>
        <v>922.19477844311382</v>
      </c>
      <c r="R40" s="1">
        <f>VLOOKUP($B40,'VRAAGPROGNOSE KO'!$B$2:$N$321,4,FALSE)</f>
        <v>910.00229940119766</v>
      </c>
      <c r="S40" s="1">
        <f>VLOOKUP($B40,'VRAAGPROGNOSE KO'!$B$2:$N$321,5,FALSE)</f>
        <v>928.84522155688626</v>
      </c>
      <c r="T40" s="1">
        <f>VLOOKUP($B40,'VRAAGPROGNOSE KO'!$B$2:$N$321,6,FALSE)</f>
        <v>923.30318562874254</v>
      </c>
      <c r="U40" s="1">
        <f>VLOOKUP($B40,'VRAAGPROGNOSE KO'!$B$2:$N$321,7,FALSE)</f>
        <v>924.41159281437126</v>
      </c>
      <c r="V40" s="1">
        <f>VLOOKUP($B40,'VRAAGPROGNOSE KO'!$B$2:$N$321,8,FALSE)</f>
        <v>929.95362874251498</v>
      </c>
      <c r="W40" s="1">
        <f>VLOOKUP($B40,'VRAAGPROGNOSE KO'!$B$2:$N$321,9,FALSE)</f>
        <v>925.52</v>
      </c>
      <c r="X40" s="1">
        <f>VLOOKUP($B40,'VRAAGPROGNOSE KO'!$B$2:$N$321,10,FALSE)</f>
        <v>911.11070658682638</v>
      </c>
      <c r="Y40" s="1">
        <f>VLOOKUP($B40,'VRAAGPROGNOSE KO'!$B$2:$N$321,11,FALSE)</f>
        <v>908.89389221556883</v>
      </c>
      <c r="Z40" s="1">
        <f>VLOOKUP($B40,'VRAAGPROGNOSE KO'!$B$2:$N$321,12,FALSE)</f>
        <v>922.19477844311382</v>
      </c>
      <c r="AA40" s="1">
        <f>VLOOKUP($B40,'VRAAGPROGNOSE KO'!$B$2:$N$321,13,FALSE)</f>
        <v>936.60407185628742</v>
      </c>
    </row>
    <row r="41" spans="2:27" x14ac:dyDescent="0.3">
      <c r="B41" s="1">
        <v>12029</v>
      </c>
      <c r="C41" s="1">
        <f>VLOOKUP(B41,AANBODPROGNOSE!A41:G358, 5, FALSE)</f>
        <v>816.43730886850153</v>
      </c>
      <c r="D41" s="1">
        <f>VLOOKUP(B41,AANBODPROGNOSE!A41:H358, 2, FALSE)</f>
        <v>693.97171253822626</v>
      </c>
      <c r="E41" s="1">
        <f>VLOOKUP($B41,'inschr ko zonder ophoging'!$A$5:$L$324,2,FALSE) + VLOOKUP($B41,'INSCHRIJVINGEN KO OPHOGING'!$L$3:$W$322,2,FALSE)</f>
        <v>719.92</v>
      </c>
      <c r="F41" s="1">
        <f>VLOOKUP($B41,'inschr ko zonder ophoging'!$A$5:$L$324,3,FALSE) + VLOOKUP($B41,'INSCHRIJVINGEN KO OPHOGING'!$L$3:$W$322,3,FALSE)</f>
        <v>728.81</v>
      </c>
      <c r="G41" s="1">
        <f>VLOOKUP($B41,'inschr ko zonder ophoging'!$A$5:$L$324,4,FALSE) + VLOOKUP($B41,'INSCHRIJVINGEN KO OPHOGING'!$L$3:$W$322,4,FALSE)</f>
        <v>738.08</v>
      </c>
      <c r="H41" s="1">
        <f>VLOOKUP($B41,'inschr ko zonder ophoging'!$A$5:$L$324,5,FALSE) + VLOOKUP($B41,'INSCHRIJVINGEN KO OPHOGING'!$L$3:$W$322,5,FALSE)</f>
        <v>725</v>
      </c>
      <c r="I41" s="1">
        <f>VLOOKUP($B41,'inschr ko zonder ophoging'!$A$5:$L$324,6,FALSE) + VLOOKUP($B41,'INSCHRIJVINGEN KO OPHOGING'!$L$3:$W$322,6,FALSE)</f>
        <v>731.92</v>
      </c>
      <c r="J41" s="1">
        <f>VLOOKUP($B41,'inschr ko zonder ophoging'!$A$5:$L$324,7,FALSE) + VLOOKUP($B41,'INSCHRIJVINGEN KO OPHOGING'!$L$3:$W$322,7,FALSE)</f>
        <v>713.19</v>
      </c>
      <c r="K41" s="1">
        <f>VLOOKUP($B41,'inschr ko zonder ophoging'!$A$5:$L$324,8,FALSE) + VLOOKUP($B41,'INSCHRIJVINGEN KO OPHOGING'!$L$3:$W$322,8,FALSE)</f>
        <v>733.87</v>
      </c>
      <c r="L41" s="1">
        <f>VLOOKUP($B41,'inschr ko zonder ophoging'!$A$5:$L$324,9,FALSE) + VLOOKUP($B41,'INSCHRIJVINGEN KO OPHOGING'!$L$3:$W$322,9,FALSE)</f>
        <v>695.35</v>
      </c>
      <c r="M41" s="1">
        <f>VLOOKUP($B41,'inschr ko zonder ophoging'!$A$5:$L$324,10,FALSE) + VLOOKUP($B41,'INSCHRIJVINGEN KO OPHOGING'!$L$3:$W$322,10,FALSE)</f>
        <v>699.97</v>
      </c>
      <c r="N41" s="1">
        <f>VLOOKUP($B41,'inschr ko zonder ophoging'!$A$5:$L$324,11,FALSE) + VLOOKUP($B41,'INSCHRIJVINGEN KO OPHOGING'!$L$3:$W$322,11,FALSE)</f>
        <v>659.02</v>
      </c>
      <c r="O41" s="1">
        <f>VLOOKUP($B41,'inschr ko zonder ophoging'!$A$5:$L$324,12,FALSE) + VLOOKUP($B41,'INSCHRIJVINGEN KO OPHOGING'!$L$3:$W$322,12,FALSE)</f>
        <v>624.04999999999995</v>
      </c>
      <c r="P41" s="1">
        <f>VLOOKUP($B41,'VRAAGPROGNOSE KO'!$B$2:$N$321,2,FALSE)</f>
        <v>597.24011173184363</v>
      </c>
      <c r="Q41" s="1">
        <f>VLOOKUP($B41,'VRAAGPROGNOSE KO'!$B$2:$N$321,3,FALSE)</f>
        <v>595.01988826815636</v>
      </c>
      <c r="R41" s="1">
        <f>VLOOKUP($B41,'VRAAGPROGNOSE KO'!$B$2:$N$321,4,FALSE)</f>
        <v>607.23111731843574</v>
      </c>
      <c r="S41" s="1">
        <f>VLOOKUP($B41,'VRAAGPROGNOSE KO'!$B$2:$N$321,5,FALSE)</f>
        <v>589.46932960893855</v>
      </c>
      <c r="T41" s="1">
        <f>VLOOKUP($B41,'VRAAGPROGNOSE KO'!$B$2:$N$321,6,FALSE)</f>
        <v>602.79067039106144</v>
      </c>
      <c r="U41" s="1">
        <f>VLOOKUP($B41,'VRAAGPROGNOSE KO'!$B$2:$N$321,7,FALSE)</f>
        <v>591.6895530726257</v>
      </c>
      <c r="V41" s="1">
        <f>VLOOKUP($B41,'VRAAGPROGNOSE KO'!$B$2:$N$321,8,FALSE)</f>
        <v>597.24011173184363</v>
      </c>
      <c r="W41" s="1">
        <f>VLOOKUP($B41,'VRAAGPROGNOSE KO'!$B$2:$N$321,9,FALSE)</f>
        <v>596.13</v>
      </c>
      <c r="X41" s="1">
        <f>VLOOKUP($B41,'VRAAGPROGNOSE KO'!$B$2:$N$321,10,FALSE)</f>
        <v>597.24011173184363</v>
      </c>
      <c r="Y41" s="1">
        <f>VLOOKUP($B41,'VRAAGPROGNOSE KO'!$B$2:$N$321,11,FALSE)</f>
        <v>601.68055865921792</v>
      </c>
      <c r="Z41" s="1">
        <f>VLOOKUP($B41,'VRAAGPROGNOSE KO'!$B$2:$N$321,12,FALSE)</f>
        <v>606.12100558659222</v>
      </c>
      <c r="AA41" s="1">
        <f>VLOOKUP($B41,'VRAAGPROGNOSE KO'!$B$2:$N$321,13,FALSE)</f>
        <v>598.35022346368714</v>
      </c>
    </row>
    <row r="42" spans="2:27" x14ac:dyDescent="0.3">
      <c r="B42" s="1">
        <v>12035</v>
      </c>
      <c r="C42" s="1">
        <f>VLOOKUP(B42,AANBODPROGNOSE!A42:G359, 5, FALSE)</f>
        <v>1126.9073290874712</v>
      </c>
      <c r="D42" s="1">
        <f>VLOOKUP(B42,AANBODPROGNOSE!A42:H359, 2, FALSE)</f>
        <v>957.87122972435054</v>
      </c>
      <c r="E42" s="1">
        <f>VLOOKUP($B42,'inschr ko zonder ophoging'!$A$5:$L$324,2,FALSE) + VLOOKUP($B42,'INSCHRIJVINGEN KO OPHOGING'!$L$3:$W$322,2,FALSE)</f>
        <v>1124.53</v>
      </c>
      <c r="F42" s="1">
        <f>VLOOKUP($B42,'inschr ko zonder ophoging'!$A$5:$L$324,3,FALSE) + VLOOKUP($B42,'INSCHRIJVINGEN KO OPHOGING'!$L$3:$W$322,3,FALSE)</f>
        <v>1186.1300000000001</v>
      </c>
      <c r="G42" s="1">
        <f>VLOOKUP($B42,'inschr ko zonder ophoging'!$A$5:$L$324,4,FALSE) + VLOOKUP($B42,'INSCHRIJVINGEN KO OPHOGING'!$L$3:$W$322,4,FALSE)</f>
        <v>1159.53</v>
      </c>
      <c r="H42" s="1">
        <f>VLOOKUP($B42,'inschr ko zonder ophoging'!$A$5:$L$324,5,FALSE) + VLOOKUP($B42,'INSCHRIJVINGEN KO OPHOGING'!$L$3:$W$322,5,FALSE)</f>
        <v>1137.77</v>
      </c>
      <c r="I42" s="1">
        <f>VLOOKUP($B42,'inschr ko zonder ophoging'!$A$5:$L$324,6,FALSE) + VLOOKUP($B42,'INSCHRIJVINGEN KO OPHOGING'!$L$3:$W$322,6,FALSE)</f>
        <v>1181.3699999999999</v>
      </c>
      <c r="J42" s="1">
        <f>VLOOKUP($B42,'inschr ko zonder ophoging'!$A$5:$L$324,7,FALSE) + VLOOKUP($B42,'INSCHRIJVINGEN KO OPHOGING'!$L$3:$W$322,7,FALSE)</f>
        <v>1204.78</v>
      </c>
      <c r="K42" s="1">
        <f>VLOOKUP($B42,'inschr ko zonder ophoging'!$A$5:$L$324,8,FALSE) + VLOOKUP($B42,'INSCHRIJVINGEN KO OPHOGING'!$L$3:$W$322,8,FALSE)</f>
        <v>1099.3599999999999</v>
      </c>
      <c r="L42" s="1">
        <f>VLOOKUP($B42,'inschr ko zonder ophoging'!$A$5:$L$324,9,FALSE) + VLOOKUP($B42,'INSCHRIJVINGEN KO OPHOGING'!$L$3:$W$322,9,FALSE)</f>
        <v>1139.3399999999999</v>
      </c>
      <c r="M42" s="1">
        <f>VLOOKUP($B42,'inschr ko zonder ophoging'!$A$5:$L$324,10,FALSE) + VLOOKUP($B42,'INSCHRIJVINGEN KO OPHOGING'!$L$3:$W$322,10,FALSE)</f>
        <v>1073.6300000000001</v>
      </c>
      <c r="N42" s="1">
        <f>VLOOKUP($B42,'inschr ko zonder ophoging'!$A$5:$L$324,11,FALSE) + VLOOKUP($B42,'INSCHRIJVINGEN KO OPHOGING'!$L$3:$W$322,11,FALSE)</f>
        <v>1054.3399999999999</v>
      </c>
      <c r="O42" s="1">
        <f>VLOOKUP($B42,'inschr ko zonder ophoging'!$A$5:$L$324,12,FALSE) + VLOOKUP($B42,'INSCHRIJVINGEN KO OPHOGING'!$L$3:$W$322,12,FALSE)</f>
        <v>1081.6099999999999</v>
      </c>
      <c r="P42" s="1">
        <f>VLOOKUP($B42,'VRAAGPROGNOSE KO'!$B$2:$N$321,2,FALSE)</f>
        <v>1097.0255420466058</v>
      </c>
      <c r="Q42" s="1">
        <f>VLOOKUP($B42,'VRAAGPROGNOSE KO'!$B$2:$N$321,3,FALSE)</f>
        <v>1116.0750151975683</v>
      </c>
      <c r="R42" s="1">
        <f>VLOOKUP($B42,'VRAAGPROGNOSE KO'!$B$2:$N$321,4,FALSE)</f>
        <v>1105.99</v>
      </c>
      <c r="S42" s="1">
        <f>VLOOKUP($B42,'VRAAGPROGNOSE KO'!$B$2:$N$321,5,FALSE)</f>
        <v>1103.7488855116515</v>
      </c>
      <c r="T42" s="1">
        <f>VLOOKUP($B42,'VRAAGPROGNOSE KO'!$B$2:$N$321,6,FALSE)</f>
        <v>1100.3872137791286</v>
      </c>
      <c r="U42" s="1">
        <f>VLOOKUP($B42,'VRAAGPROGNOSE KO'!$B$2:$N$321,7,FALSE)</f>
        <v>1104.8694427558257</v>
      </c>
      <c r="V42" s="1">
        <f>VLOOKUP($B42,'VRAAGPROGNOSE KO'!$B$2:$N$321,8,FALSE)</f>
        <v>1104.8694427558257</v>
      </c>
      <c r="W42" s="1">
        <f>VLOOKUP($B42,'VRAAGPROGNOSE KO'!$B$2:$N$321,9,FALSE)</f>
        <v>1105.99</v>
      </c>
      <c r="X42" s="1">
        <f>VLOOKUP($B42,'VRAAGPROGNOSE KO'!$B$2:$N$321,10,FALSE)</f>
        <v>1118.3161296859168</v>
      </c>
      <c r="Y42" s="1">
        <f>VLOOKUP($B42,'VRAAGPROGNOSE KO'!$B$2:$N$321,11,FALSE)</f>
        <v>1125.0394731509625</v>
      </c>
      <c r="Z42" s="1">
        <f>VLOOKUP($B42,'VRAAGPROGNOSE KO'!$B$2:$N$321,12,FALSE)</f>
        <v>1134.0039311043565</v>
      </c>
      <c r="AA42" s="1">
        <f>VLOOKUP($B42,'VRAAGPROGNOSE KO'!$B$2:$N$321,13,FALSE)</f>
        <v>1131.7628166160082</v>
      </c>
    </row>
    <row r="43" spans="2:27" x14ac:dyDescent="0.3">
      <c r="B43" s="1">
        <v>12040</v>
      </c>
      <c r="C43" s="1">
        <f>VLOOKUP(B43,AANBODPROGNOSE!A43:G360, 5, FALSE)</f>
        <v>1605</v>
      </c>
      <c r="D43" s="1">
        <f>VLOOKUP(B43,AANBODPROGNOSE!A43:H360, 2, FALSE)</f>
        <v>1364.25</v>
      </c>
      <c r="E43" s="1">
        <f>VLOOKUP($B43,'inschr ko zonder ophoging'!$A$5:$L$324,2,FALSE) + VLOOKUP($B43,'INSCHRIJVINGEN KO OPHOGING'!$L$3:$W$322,2,FALSE)</f>
        <v>1068.1500000000001</v>
      </c>
      <c r="F43" s="1">
        <f>VLOOKUP($B43,'inschr ko zonder ophoging'!$A$5:$L$324,3,FALSE) + VLOOKUP($B43,'INSCHRIJVINGEN KO OPHOGING'!$L$3:$W$322,3,FALSE)</f>
        <v>1105.8800000000001</v>
      </c>
      <c r="G43" s="1">
        <f>VLOOKUP($B43,'inschr ko zonder ophoging'!$A$5:$L$324,4,FALSE) + VLOOKUP($B43,'INSCHRIJVINGEN KO OPHOGING'!$L$3:$W$322,4,FALSE)</f>
        <v>1136.58</v>
      </c>
      <c r="H43" s="1">
        <f>VLOOKUP($B43,'inschr ko zonder ophoging'!$A$5:$L$324,5,FALSE) + VLOOKUP($B43,'INSCHRIJVINGEN KO OPHOGING'!$L$3:$W$322,5,FALSE)</f>
        <v>1156.5</v>
      </c>
      <c r="I43" s="1">
        <f>VLOOKUP($B43,'inschr ko zonder ophoging'!$A$5:$L$324,6,FALSE) + VLOOKUP($B43,'INSCHRIJVINGEN KO OPHOGING'!$L$3:$W$322,6,FALSE)</f>
        <v>1197.75</v>
      </c>
      <c r="J43" s="1">
        <f>VLOOKUP($B43,'inschr ko zonder ophoging'!$A$5:$L$324,7,FALSE) + VLOOKUP($B43,'INSCHRIJVINGEN KO OPHOGING'!$L$3:$W$322,7,FALSE)</f>
        <v>1150.6099999999999</v>
      </c>
      <c r="K43" s="1">
        <f>VLOOKUP($B43,'inschr ko zonder ophoging'!$A$5:$L$324,8,FALSE) + VLOOKUP($B43,'INSCHRIJVINGEN KO OPHOGING'!$L$3:$W$322,8,FALSE)</f>
        <v>1191.0999999999999</v>
      </c>
      <c r="L43" s="1">
        <f>VLOOKUP($B43,'inschr ko zonder ophoging'!$A$5:$L$324,9,FALSE) + VLOOKUP($B43,'INSCHRIJVINGEN KO OPHOGING'!$L$3:$W$322,9,FALSE)</f>
        <v>1246.27</v>
      </c>
      <c r="M43" s="1">
        <f>VLOOKUP($B43,'inschr ko zonder ophoging'!$A$5:$L$324,10,FALSE) + VLOOKUP($B43,'INSCHRIJVINGEN KO OPHOGING'!$L$3:$W$322,10,FALSE)</f>
        <v>1218.07</v>
      </c>
      <c r="N43" s="1">
        <f>VLOOKUP($B43,'inschr ko zonder ophoging'!$A$5:$L$324,11,FALSE) + VLOOKUP($B43,'INSCHRIJVINGEN KO OPHOGING'!$L$3:$W$322,11,FALSE)</f>
        <v>1182.42</v>
      </c>
      <c r="O43" s="1">
        <f>VLOOKUP($B43,'inschr ko zonder ophoging'!$A$5:$L$324,12,FALSE) + VLOOKUP($B43,'INSCHRIJVINGEN KO OPHOGING'!$L$3:$W$322,12,FALSE)</f>
        <v>1163.6600000000001</v>
      </c>
      <c r="P43" s="1">
        <f>VLOOKUP($B43,'VRAAGPROGNOSE KO'!$B$2:$N$321,2,FALSE)</f>
        <v>1111.6708682008368</v>
      </c>
      <c r="Q43" s="1">
        <f>VLOOKUP($B43,'VRAAGPROGNOSE KO'!$B$2:$N$321,3,FALSE)</f>
        <v>1107.2463075313808</v>
      </c>
      <c r="R43" s="1">
        <f>VLOOKUP($B43,'VRAAGPROGNOSE KO'!$B$2:$N$321,4,FALSE)</f>
        <v>1095.0787656903765</v>
      </c>
      <c r="S43" s="1">
        <f>VLOOKUP($B43,'VRAAGPROGNOSE KO'!$B$2:$N$321,5,FALSE)</f>
        <v>1092.8664853556486</v>
      </c>
      <c r="T43" s="1">
        <f>VLOOKUP($B43,'VRAAGPROGNOSE KO'!$B$2:$N$321,6,FALSE)</f>
        <v>1078.4866631799164</v>
      </c>
      <c r="U43" s="1">
        <f>VLOOKUP($B43,'VRAAGPROGNOSE KO'!$B$2:$N$321,7,FALSE)</f>
        <v>1066.3191213389121</v>
      </c>
      <c r="V43" s="1">
        <f>VLOOKUP($B43,'VRAAGPROGNOSE KO'!$B$2:$N$321,8,FALSE)</f>
        <v>1055.2577196652719</v>
      </c>
      <c r="W43" s="1">
        <f>VLOOKUP($B43,'VRAAGPROGNOSE KO'!$B$2:$N$321,9,FALSE)</f>
        <v>1057.47</v>
      </c>
      <c r="X43" s="1">
        <f>VLOOKUP($B43,'VRAAGPROGNOSE KO'!$B$2:$N$321,10,FALSE)</f>
        <v>1064.1068410041842</v>
      </c>
      <c r="Y43" s="1">
        <f>VLOOKUP($B43,'VRAAGPROGNOSE KO'!$B$2:$N$321,11,FALSE)</f>
        <v>1066.3191213389121</v>
      </c>
      <c r="Z43" s="1">
        <f>VLOOKUP($B43,'VRAAGPROGNOSE KO'!$B$2:$N$321,12,FALSE)</f>
        <v>1087.3357845188284</v>
      </c>
      <c r="AA43" s="1">
        <f>VLOOKUP($B43,'VRAAGPROGNOSE KO'!$B$2:$N$321,13,FALSE)</f>
        <v>1101.7156066945606</v>
      </c>
    </row>
    <row r="44" spans="2:27" x14ac:dyDescent="0.3">
      <c r="B44" s="1">
        <v>12041</v>
      </c>
      <c r="C44" s="1">
        <f>VLOOKUP(B44,AANBODPROGNOSE!A44:G361, 5, FALSE)</f>
        <v>1386</v>
      </c>
      <c r="D44" s="1">
        <f>VLOOKUP(B44,AANBODPROGNOSE!A44:H361, 2, FALSE)</f>
        <v>1178.0999999999999</v>
      </c>
      <c r="E44" s="1">
        <f>VLOOKUP($B44,'inschr ko zonder ophoging'!$A$5:$L$324,2,FALSE) + VLOOKUP($B44,'INSCHRIJVINGEN KO OPHOGING'!$L$3:$W$322,2,FALSE)</f>
        <v>1126.2</v>
      </c>
      <c r="F44" s="1">
        <f>VLOOKUP($B44,'inschr ko zonder ophoging'!$A$5:$L$324,3,FALSE) + VLOOKUP($B44,'INSCHRIJVINGEN KO OPHOGING'!$L$3:$W$322,3,FALSE)</f>
        <v>1088.96</v>
      </c>
      <c r="G44" s="1">
        <f>VLOOKUP($B44,'inschr ko zonder ophoging'!$A$5:$L$324,4,FALSE) + VLOOKUP($B44,'INSCHRIJVINGEN KO OPHOGING'!$L$3:$W$322,4,FALSE)</f>
        <v>1117.18</v>
      </c>
      <c r="H44" s="1">
        <f>VLOOKUP($B44,'inschr ko zonder ophoging'!$A$5:$L$324,5,FALSE) + VLOOKUP($B44,'INSCHRIJVINGEN KO OPHOGING'!$L$3:$W$322,5,FALSE)</f>
        <v>1122.1500000000001</v>
      </c>
      <c r="I44" s="1">
        <f>VLOOKUP($B44,'inschr ko zonder ophoging'!$A$5:$L$324,6,FALSE) + VLOOKUP($B44,'INSCHRIJVINGEN KO OPHOGING'!$L$3:$W$322,6,FALSE)</f>
        <v>1205.45</v>
      </c>
      <c r="J44" s="1">
        <f>VLOOKUP($B44,'inschr ko zonder ophoging'!$A$5:$L$324,7,FALSE) + VLOOKUP($B44,'INSCHRIJVINGEN KO OPHOGING'!$L$3:$W$322,7,FALSE)</f>
        <v>1199.99</v>
      </c>
      <c r="K44" s="1">
        <f>VLOOKUP($B44,'inschr ko zonder ophoging'!$A$5:$L$324,8,FALSE) + VLOOKUP($B44,'INSCHRIJVINGEN KO OPHOGING'!$L$3:$W$322,8,FALSE)</f>
        <v>1149.6099999999999</v>
      </c>
      <c r="L44" s="1">
        <f>VLOOKUP($B44,'inschr ko zonder ophoging'!$A$5:$L$324,9,FALSE) + VLOOKUP($B44,'INSCHRIJVINGEN KO OPHOGING'!$L$3:$W$322,9,FALSE)</f>
        <v>1136.96</v>
      </c>
      <c r="M44" s="1">
        <f>VLOOKUP($B44,'inschr ko zonder ophoging'!$A$5:$L$324,10,FALSE) + VLOOKUP($B44,'INSCHRIJVINGEN KO OPHOGING'!$L$3:$W$322,10,FALSE)</f>
        <v>1112.1500000000001</v>
      </c>
      <c r="N44" s="1">
        <f>VLOOKUP($B44,'inschr ko zonder ophoging'!$A$5:$L$324,11,FALSE) + VLOOKUP($B44,'INSCHRIJVINGEN KO OPHOGING'!$L$3:$W$322,11,FALSE)</f>
        <v>1144.56</v>
      </c>
      <c r="O44" s="1">
        <f>VLOOKUP($B44,'inschr ko zonder ophoging'!$A$5:$L$324,12,FALSE) + VLOOKUP($B44,'INSCHRIJVINGEN KO OPHOGING'!$L$3:$W$322,12,FALSE)</f>
        <v>1114.31</v>
      </c>
      <c r="P44" s="1">
        <f>VLOOKUP($B44,'VRAAGPROGNOSE KO'!$B$2:$N$321,2,FALSE)</f>
        <v>1076.0990070093458</v>
      </c>
      <c r="Q44" s="1">
        <f>VLOOKUP($B44,'VRAAGPROGNOSE KO'!$B$2:$N$321,3,FALSE)</f>
        <v>1058.2569509345794</v>
      </c>
      <c r="R44" s="1">
        <f>VLOOKUP($B44,'VRAAGPROGNOSE KO'!$B$2:$N$321,4,FALSE)</f>
        <v>1018.1123247663552</v>
      </c>
      <c r="S44" s="1">
        <f>VLOOKUP($B44,'VRAAGPROGNOSE KO'!$B$2:$N$321,5,FALSE)</f>
        <v>1005.8459112149533</v>
      </c>
      <c r="T44" s="1">
        <f>VLOOKUP($B44,'VRAAGPROGNOSE KO'!$B$2:$N$321,6,FALSE)</f>
        <v>990.23411214953273</v>
      </c>
      <c r="U44" s="1">
        <f>VLOOKUP($B44,'VRAAGPROGNOSE KO'!$B$2:$N$321,7,FALSE)</f>
        <v>976.85257009345798</v>
      </c>
      <c r="V44" s="1">
        <f>VLOOKUP($B44,'VRAAGPROGNOSE KO'!$B$2:$N$321,8,FALSE)</f>
        <v>966.81641355140187</v>
      </c>
      <c r="W44" s="1">
        <f>VLOOKUP($B44,'VRAAGPROGNOSE KO'!$B$2:$N$321,9,FALSE)</f>
        <v>954.55</v>
      </c>
      <c r="X44" s="1">
        <f>VLOOKUP($B44,'VRAAGPROGNOSE KO'!$B$2:$N$321,10,FALSE)</f>
        <v>963.47102803738312</v>
      </c>
      <c r="Y44" s="1">
        <f>VLOOKUP($B44,'VRAAGPROGNOSE KO'!$B$2:$N$321,11,FALSE)</f>
        <v>966.81641355140187</v>
      </c>
      <c r="Z44" s="1">
        <f>VLOOKUP($B44,'VRAAGPROGNOSE KO'!$B$2:$N$321,12,FALSE)</f>
        <v>989.11898364485978</v>
      </c>
      <c r="AA44" s="1">
        <f>VLOOKUP($B44,'VRAAGPROGNOSE KO'!$B$2:$N$321,13,FALSE)</f>
        <v>1003.6156542056075</v>
      </c>
    </row>
    <row r="45" spans="2:27" x14ac:dyDescent="0.3">
      <c r="B45" s="1">
        <v>13001</v>
      </c>
      <c r="C45" s="1">
        <f>VLOOKUP(B45,AANBODPROGNOSE!A45:G362, 5, FALSE)</f>
        <v>628.23529411764707</v>
      </c>
      <c r="D45" s="1">
        <f>VLOOKUP(B45,AANBODPROGNOSE!A45:H362, 2, FALSE)</f>
        <v>534</v>
      </c>
      <c r="E45" s="1">
        <f>VLOOKUP($B45,'inschr ko zonder ophoging'!$A$5:$L$324,2,FALSE) + VLOOKUP($B45,'INSCHRIJVINGEN KO OPHOGING'!$L$3:$W$322,2,FALSE)</f>
        <v>592.51</v>
      </c>
      <c r="F45" s="1">
        <f>VLOOKUP($B45,'inschr ko zonder ophoging'!$A$5:$L$324,3,FALSE) + VLOOKUP($B45,'INSCHRIJVINGEN KO OPHOGING'!$L$3:$W$322,3,FALSE)</f>
        <v>602.4</v>
      </c>
      <c r="G45" s="1">
        <f>VLOOKUP($B45,'inschr ko zonder ophoging'!$A$5:$L$324,4,FALSE) + VLOOKUP($B45,'INSCHRIJVINGEN KO OPHOGING'!$L$3:$W$322,4,FALSE)</f>
        <v>675.65</v>
      </c>
      <c r="H45" s="1">
        <f>VLOOKUP($B45,'inschr ko zonder ophoging'!$A$5:$L$324,5,FALSE) + VLOOKUP($B45,'INSCHRIJVINGEN KO OPHOGING'!$L$3:$W$322,5,FALSE)</f>
        <v>633.97</v>
      </c>
      <c r="I45" s="1">
        <f>VLOOKUP($B45,'inschr ko zonder ophoging'!$A$5:$L$324,6,FALSE) + VLOOKUP($B45,'INSCHRIJVINGEN KO OPHOGING'!$L$3:$W$322,6,FALSE)</f>
        <v>633.66999999999996</v>
      </c>
      <c r="J45" s="1">
        <f>VLOOKUP($B45,'inschr ko zonder ophoging'!$A$5:$L$324,7,FALSE) + VLOOKUP($B45,'INSCHRIJVINGEN KO OPHOGING'!$L$3:$W$322,7,FALSE)</f>
        <v>668.16</v>
      </c>
      <c r="K45" s="1">
        <f>VLOOKUP($B45,'inschr ko zonder ophoging'!$A$5:$L$324,8,FALSE) + VLOOKUP($B45,'INSCHRIJVINGEN KO OPHOGING'!$L$3:$W$322,8,FALSE)</f>
        <v>656.05</v>
      </c>
      <c r="L45" s="1">
        <f>VLOOKUP($B45,'inschr ko zonder ophoging'!$A$5:$L$324,9,FALSE) + VLOOKUP($B45,'INSCHRIJVINGEN KO OPHOGING'!$L$3:$W$322,9,FALSE)</f>
        <v>635.86</v>
      </c>
      <c r="M45" s="1">
        <f>VLOOKUP($B45,'inschr ko zonder ophoging'!$A$5:$L$324,10,FALSE) + VLOOKUP($B45,'INSCHRIJVINGEN KO OPHOGING'!$L$3:$W$322,10,FALSE)</f>
        <v>621.4</v>
      </c>
      <c r="N45" s="1">
        <f>VLOOKUP($B45,'inschr ko zonder ophoging'!$A$5:$L$324,11,FALSE) + VLOOKUP($B45,'INSCHRIJVINGEN KO OPHOGING'!$L$3:$W$322,11,FALSE)</f>
        <v>603.59</v>
      </c>
      <c r="O45" s="1">
        <f>VLOOKUP($B45,'inschr ko zonder ophoging'!$A$5:$L$324,12,FALSE) + VLOOKUP($B45,'INSCHRIJVINGEN KO OPHOGING'!$L$3:$W$322,12,FALSE)</f>
        <v>525.34</v>
      </c>
      <c r="P45" s="1">
        <f>VLOOKUP($B45,'VRAAGPROGNOSE KO'!$B$2:$N$321,2,FALSE)</f>
        <v>485.93113043478263</v>
      </c>
      <c r="Q45" s="1">
        <f>VLOOKUP($B45,'VRAAGPROGNOSE KO'!$B$2:$N$321,3,FALSE)</f>
        <v>446.56171014492753</v>
      </c>
      <c r="R45" s="1">
        <f>VLOOKUP($B45,'VRAAGPROGNOSE KO'!$B$2:$N$321,4,FALSE)</f>
        <v>418.44069565217393</v>
      </c>
      <c r="S45" s="1">
        <f>VLOOKUP($B45,'VRAAGPROGNOSE KO'!$B$2:$N$321,5,FALSE)</f>
        <v>416.19101449275365</v>
      </c>
      <c r="T45" s="1">
        <f>VLOOKUP($B45,'VRAAGPROGNOSE KO'!$B$2:$N$321,6,FALSE)</f>
        <v>403.81776811594204</v>
      </c>
      <c r="U45" s="1">
        <f>VLOOKUP($B45,'VRAAGPROGNOSE KO'!$B$2:$N$321,7,FALSE)</f>
        <v>394.81904347826088</v>
      </c>
      <c r="V45" s="1">
        <f>VLOOKUP($B45,'VRAAGPROGNOSE KO'!$B$2:$N$321,8,FALSE)</f>
        <v>390.31968115942027</v>
      </c>
      <c r="W45" s="1">
        <f>VLOOKUP($B45,'VRAAGPROGNOSE KO'!$B$2:$N$321,9,FALSE)</f>
        <v>388.07</v>
      </c>
      <c r="X45" s="1">
        <f>VLOOKUP($B45,'VRAAGPROGNOSE KO'!$B$2:$N$321,10,FALSE)</f>
        <v>398.19356521739132</v>
      </c>
      <c r="Y45" s="1">
        <f>VLOOKUP($B45,'VRAAGPROGNOSE KO'!$B$2:$N$321,11,FALSE)</f>
        <v>404.94260869565215</v>
      </c>
      <c r="Z45" s="1">
        <f>VLOOKUP($B45,'VRAAGPROGNOSE KO'!$B$2:$N$321,12,FALSE)</f>
        <v>413.94133333333332</v>
      </c>
      <c r="AA45" s="1">
        <f>VLOOKUP($B45,'VRAAGPROGNOSE KO'!$B$2:$N$321,13,FALSE)</f>
        <v>412.81649275362321</v>
      </c>
    </row>
    <row r="46" spans="2:27" x14ac:dyDescent="0.3">
      <c r="B46" s="1">
        <v>13002</v>
      </c>
      <c r="C46" s="1">
        <f>VLOOKUP(B46,AANBODPROGNOSE!A46:G363, 5, FALSE)</f>
        <v>190.58823529411765</v>
      </c>
      <c r="D46" s="1">
        <f>VLOOKUP(B46,AANBODPROGNOSE!A46:H363, 2, FALSE)</f>
        <v>162</v>
      </c>
      <c r="E46" s="1">
        <f>VLOOKUP($B46,'inschr ko zonder ophoging'!$A$5:$L$324,2,FALSE) + VLOOKUP($B46,'INSCHRIJVINGEN KO OPHOGING'!$L$3:$W$322,2,FALSE)</f>
        <v>176.52</v>
      </c>
      <c r="F46" s="1">
        <f>VLOOKUP($B46,'inschr ko zonder ophoging'!$A$5:$L$324,3,FALSE) + VLOOKUP($B46,'INSCHRIJVINGEN KO OPHOGING'!$L$3:$W$322,3,FALSE)</f>
        <v>175.98</v>
      </c>
      <c r="G46" s="1">
        <f>VLOOKUP($B46,'inschr ko zonder ophoging'!$A$5:$L$324,4,FALSE) + VLOOKUP($B46,'INSCHRIJVINGEN KO OPHOGING'!$L$3:$W$322,4,FALSE)</f>
        <v>176.06</v>
      </c>
      <c r="H46" s="1">
        <f>VLOOKUP($B46,'inschr ko zonder ophoging'!$A$5:$L$324,5,FALSE) + VLOOKUP($B46,'INSCHRIJVINGEN KO OPHOGING'!$L$3:$W$322,5,FALSE)</f>
        <v>182.52</v>
      </c>
      <c r="I46" s="1">
        <f>VLOOKUP($B46,'inschr ko zonder ophoging'!$A$5:$L$324,6,FALSE) + VLOOKUP($B46,'INSCHRIJVINGEN KO OPHOGING'!$L$3:$W$322,6,FALSE)</f>
        <v>181.44</v>
      </c>
      <c r="J46" s="1">
        <f>VLOOKUP($B46,'inschr ko zonder ophoging'!$A$5:$L$324,7,FALSE) + VLOOKUP($B46,'INSCHRIJVINGEN KO OPHOGING'!$L$3:$W$322,7,FALSE)</f>
        <v>174.6</v>
      </c>
      <c r="K46" s="1">
        <f>VLOOKUP($B46,'inschr ko zonder ophoging'!$A$5:$L$324,8,FALSE) + VLOOKUP($B46,'INSCHRIJVINGEN KO OPHOGING'!$L$3:$W$322,8,FALSE)</f>
        <v>193.17</v>
      </c>
      <c r="L46" s="1">
        <f>VLOOKUP($B46,'inschr ko zonder ophoging'!$A$5:$L$324,9,FALSE) + VLOOKUP($B46,'INSCHRIJVINGEN KO OPHOGING'!$L$3:$W$322,9,FALSE)</f>
        <v>178.79</v>
      </c>
      <c r="M46" s="1">
        <f>VLOOKUP($B46,'inschr ko zonder ophoging'!$A$5:$L$324,10,FALSE) + VLOOKUP($B46,'INSCHRIJVINGEN KO OPHOGING'!$L$3:$W$322,10,FALSE)</f>
        <v>169.25</v>
      </c>
      <c r="N46" s="1">
        <f>VLOOKUP($B46,'inschr ko zonder ophoging'!$A$5:$L$324,11,FALSE) + VLOOKUP($B46,'INSCHRIJVINGEN KO OPHOGING'!$L$3:$W$322,11,FALSE)</f>
        <v>180.17</v>
      </c>
      <c r="O46" s="1">
        <f>VLOOKUP($B46,'inschr ko zonder ophoging'!$A$5:$L$324,12,FALSE) + VLOOKUP($B46,'INSCHRIJVINGEN KO OPHOGING'!$L$3:$W$322,12,FALSE)</f>
        <v>160.13999999999999</v>
      </c>
      <c r="P46" s="1">
        <f>VLOOKUP($B46,'VRAAGPROGNOSE KO'!$B$2:$N$321,2,FALSE)</f>
        <v>161.94503937007875</v>
      </c>
      <c r="Q46" s="1">
        <f>VLOOKUP($B46,'VRAAGPROGNOSE KO'!$B$2:$N$321,3,FALSE)</f>
        <v>155.28976377952756</v>
      </c>
      <c r="R46" s="1">
        <f>VLOOKUP($B46,'VRAAGPROGNOSE KO'!$B$2:$N$321,4,FALSE)</f>
        <v>145.30685039370078</v>
      </c>
      <c r="S46" s="1">
        <f>VLOOKUP($B46,'VRAAGPROGNOSE KO'!$B$2:$N$321,5,FALSE)</f>
        <v>146.41606299212597</v>
      </c>
      <c r="T46" s="1">
        <f>VLOOKUP($B46,'VRAAGPROGNOSE KO'!$B$2:$N$321,6,FALSE)</f>
        <v>143.08842519685038</v>
      </c>
      <c r="U46" s="1">
        <f>VLOOKUP($B46,'VRAAGPROGNOSE KO'!$B$2:$N$321,7,FALSE)</f>
        <v>145.30685039370078</v>
      </c>
      <c r="V46" s="1">
        <f>VLOOKUP($B46,'VRAAGPROGNOSE KO'!$B$2:$N$321,8,FALSE)</f>
        <v>141.97921259842519</v>
      </c>
      <c r="W46" s="1">
        <f>VLOOKUP($B46,'VRAAGPROGNOSE KO'!$B$2:$N$321,9,FALSE)</f>
        <v>140.87</v>
      </c>
      <c r="X46" s="1">
        <f>VLOOKUP($B46,'VRAAGPROGNOSE KO'!$B$2:$N$321,10,FALSE)</f>
        <v>143.08842519685038</v>
      </c>
      <c r="Y46" s="1">
        <f>VLOOKUP($B46,'VRAAGPROGNOSE KO'!$B$2:$N$321,11,FALSE)</f>
        <v>145.30685039370078</v>
      </c>
      <c r="Z46" s="1">
        <f>VLOOKUP($B46,'VRAAGPROGNOSE KO'!$B$2:$N$321,12,FALSE)</f>
        <v>147.52527559055119</v>
      </c>
      <c r="AA46" s="1">
        <f>VLOOKUP($B46,'VRAAGPROGNOSE KO'!$B$2:$N$321,13,FALSE)</f>
        <v>148.63448818897638</v>
      </c>
    </row>
    <row r="47" spans="2:27" x14ac:dyDescent="0.3">
      <c r="B47" s="1">
        <v>13003</v>
      </c>
      <c r="C47" s="1">
        <f>VLOOKUP(B47,AANBODPROGNOSE!A47:G364, 5, FALSE)</f>
        <v>1144.5937695073287</v>
      </c>
      <c r="D47" s="1">
        <f>VLOOKUP(B47,AANBODPROGNOSE!A47:H364, 2, FALSE)</f>
        <v>972.9047040812294</v>
      </c>
      <c r="E47" s="1">
        <f>VLOOKUP($B47,'inschr ko zonder ophoging'!$A$5:$L$324,2,FALSE) + VLOOKUP($B47,'INSCHRIJVINGEN KO OPHOGING'!$L$3:$W$322,2,FALSE)</f>
        <v>981.58</v>
      </c>
      <c r="F47" s="1">
        <f>VLOOKUP($B47,'inschr ko zonder ophoging'!$A$5:$L$324,3,FALSE) + VLOOKUP($B47,'INSCHRIJVINGEN KO OPHOGING'!$L$3:$W$322,3,FALSE)</f>
        <v>1039.56</v>
      </c>
      <c r="G47" s="1">
        <f>VLOOKUP($B47,'inschr ko zonder ophoging'!$A$5:$L$324,4,FALSE) + VLOOKUP($B47,'INSCHRIJVINGEN KO OPHOGING'!$L$3:$W$322,4,FALSE)</f>
        <v>1021.93</v>
      </c>
      <c r="H47" s="1">
        <f>VLOOKUP($B47,'inschr ko zonder ophoging'!$A$5:$L$324,5,FALSE) + VLOOKUP($B47,'INSCHRIJVINGEN KO OPHOGING'!$L$3:$W$322,5,FALSE)</f>
        <v>1051.23</v>
      </c>
      <c r="I47" s="1">
        <f>VLOOKUP($B47,'inschr ko zonder ophoging'!$A$5:$L$324,6,FALSE) + VLOOKUP($B47,'INSCHRIJVINGEN KO OPHOGING'!$L$3:$W$322,6,FALSE)</f>
        <v>1037.6099999999999</v>
      </c>
      <c r="J47" s="1">
        <f>VLOOKUP($B47,'inschr ko zonder ophoging'!$A$5:$L$324,7,FALSE) + VLOOKUP($B47,'INSCHRIJVINGEN KO OPHOGING'!$L$3:$W$322,7,FALSE)</f>
        <v>1016.58</v>
      </c>
      <c r="K47" s="1">
        <f>VLOOKUP($B47,'inschr ko zonder ophoging'!$A$5:$L$324,8,FALSE) + VLOOKUP($B47,'INSCHRIJVINGEN KO OPHOGING'!$L$3:$W$322,8,FALSE)</f>
        <v>1074.3399999999999</v>
      </c>
      <c r="L47" s="1">
        <f>VLOOKUP($B47,'inschr ko zonder ophoging'!$A$5:$L$324,9,FALSE) + VLOOKUP($B47,'INSCHRIJVINGEN KO OPHOGING'!$L$3:$W$322,9,FALSE)</f>
        <v>1066.77</v>
      </c>
      <c r="M47" s="1">
        <f>VLOOKUP($B47,'inschr ko zonder ophoging'!$A$5:$L$324,10,FALSE) + VLOOKUP($B47,'INSCHRIJVINGEN KO OPHOGING'!$L$3:$W$322,10,FALSE)</f>
        <v>1047.3900000000001</v>
      </c>
      <c r="N47" s="1">
        <f>VLOOKUP($B47,'inschr ko zonder ophoging'!$A$5:$L$324,11,FALSE) + VLOOKUP($B47,'INSCHRIJVINGEN KO OPHOGING'!$L$3:$W$322,11,FALSE)</f>
        <v>1024.0899999999999</v>
      </c>
      <c r="O47" s="1">
        <f>VLOOKUP($B47,'inschr ko zonder ophoging'!$A$5:$L$324,12,FALSE) + VLOOKUP($B47,'INSCHRIJVINGEN KO OPHOGING'!$L$3:$W$322,12,FALSE)</f>
        <v>942.95</v>
      </c>
      <c r="P47" s="1">
        <f>VLOOKUP($B47,'VRAAGPROGNOSE KO'!$B$2:$N$321,2,FALSE)</f>
        <v>888.23237388724033</v>
      </c>
      <c r="Q47" s="1">
        <f>VLOOKUP($B47,'VRAAGPROGNOSE KO'!$B$2:$N$321,3,FALSE)</f>
        <v>834.0313946587537</v>
      </c>
      <c r="R47" s="1">
        <f>VLOOKUP($B47,'VRAAGPROGNOSE KO'!$B$2:$N$321,4,FALSE)</f>
        <v>787.57341246290798</v>
      </c>
      <c r="S47" s="1">
        <f>VLOOKUP($B47,'VRAAGPROGNOSE KO'!$B$2:$N$321,5,FALSE)</f>
        <v>772.08741839762615</v>
      </c>
      <c r="T47" s="1">
        <f>VLOOKUP($B47,'VRAAGPROGNOSE KO'!$B$2:$N$321,6,FALSE)</f>
        <v>763.23827893175076</v>
      </c>
      <c r="U47" s="1">
        <f>VLOOKUP($B47,'VRAAGPROGNOSE KO'!$B$2:$N$321,7,FALSE)</f>
        <v>761.02599406528191</v>
      </c>
      <c r="V47" s="1">
        <f>VLOOKUP($B47,'VRAAGPROGNOSE KO'!$B$2:$N$321,8,FALSE)</f>
        <v>756.60142433234421</v>
      </c>
      <c r="W47" s="1">
        <f>VLOOKUP($B47,'VRAAGPROGNOSE KO'!$B$2:$N$321,9,FALSE)</f>
        <v>745.54</v>
      </c>
      <c r="X47" s="1">
        <f>VLOOKUP($B47,'VRAAGPROGNOSE KO'!$B$2:$N$321,10,FALSE)</f>
        <v>745.54</v>
      </c>
      <c r="Y47" s="1">
        <f>VLOOKUP($B47,'VRAAGPROGNOSE KO'!$B$2:$N$321,11,FALSE)</f>
        <v>741.11543026706227</v>
      </c>
      <c r="Z47" s="1">
        <f>VLOOKUP($B47,'VRAAGPROGNOSE KO'!$B$2:$N$321,12,FALSE)</f>
        <v>741.11543026706227</v>
      </c>
      <c r="AA47" s="1">
        <f>VLOOKUP($B47,'VRAAGPROGNOSE KO'!$B$2:$N$321,13,FALSE)</f>
        <v>752.17685459940651</v>
      </c>
    </row>
    <row r="48" spans="2:27" x14ac:dyDescent="0.3">
      <c r="B48" s="1">
        <v>13004</v>
      </c>
      <c r="C48" s="1">
        <f>VLOOKUP(B48,AANBODPROGNOSE!A48:G365, 5, FALSE)</f>
        <v>918.18181818181824</v>
      </c>
      <c r="D48" s="1">
        <f>VLOOKUP(B48,AANBODPROGNOSE!A48:H365, 2, FALSE)</f>
        <v>780.4545454545455</v>
      </c>
      <c r="E48" s="1">
        <f>VLOOKUP($B48,'inschr ko zonder ophoging'!$A$5:$L$324,2,FALSE) + VLOOKUP($B48,'INSCHRIJVINGEN KO OPHOGING'!$L$3:$W$322,2,FALSE)</f>
        <v>746.27</v>
      </c>
      <c r="F48" s="1">
        <f>VLOOKUP($B48,'inschr ko zonder ophoging'!$A$5:$L$324,3,FALSE) + VLOOKUP($B48,'INSCHRIJVINGEN KO OPHOGING'!$L$3:$W$322,3,FALSE)</f>
        <v>766.95</v>
      </c>
      <c r="G48" s="1">
        <f>VLOOKUP($B48,'inschr ko zonder ophoging'!$A$5:$L$324,4,FALSE) + VLOOKUP($B48,'INSCHRIJVINGEN KO OPHOGING'!$L$3:$W$322,4,FALSE)</f>
        <v>741.38</v>
      </c>
      <c r="H48" s="1">
        <f>VLOOKUP($B48,'inschr ko zonder ophoging'!$A$5:$L$324,5,FALSE) + VLOOKUP($B48,'INSCHRIJVINGEN KO OPHOGING'!$L$3:$W$322,5,FALSE)</f>
        <v>700.35</v>
      </c>
      <c r="I48" s="1">
        <f>VLOOKUP($B48,'inschr ko zonder ophoging'!$A$5:$L$324,6,FALSE) + VLOOKUP($B48,'INSCHRIJVINGEN KO OPHOGING'!$L$3:$W$322,6,FALSE)</f>
        <v>738.46</v>
      </c>
      <c r="J48" s="1">
        <f>VLOOKUP($B48,'inschr ko zonder ophoging'!$A$5:$L$324,7,FALSE) + VLOOKUP($B48,'INSCHRIJVINGEN KO OPHOGING'!$L$3:$W$322,7,FALSE)</f>
        <v>716.92</v>
      </c>
      <c r="K48" s="1">
        <f>VLOOKUP($B48,'inschr ko zonder ophoging'!$A$5:$L$324,8,FALSE) + VLOOKUP($B48,'INSCHRIJVINGEN KO OPHOGING'!$L$3:$W$322,8,FALSE)</f>
        <v>731.84</v>
      </c>
      <c r="L48" s="1">
        <f>VLOOKUP($B48,'inschr ko zonder ophoging'!$A$5:$L$324,9,FALSE) + VLOOKUP($B48,'INSCHRIJVINGEN KO OPHOGING'!$L$3:$W$322,9,FALSE)</f>
        <v>745.25</v>
      </c>
      <c r="M48" s="1">
        <f>VLOOKUP($B48,'inschr ko zonder ophoging'!$A$5:$L$324,10,FALSE) + VLOOKUP($B48,'INSCHRIJVINGEN KO OPHOGING'!$L$3:$W$322,10,FALSE)</f>
        <v>682.78</v>
      </c>
      <c r="N48" s="1">
        <f>VLOOKUP($B48,'inschr ko zonder ophoging'!$A$5:$L$324,11,FALSE) + VLOOKUP($B48,'INSCHRIJVINGEN KO OPHOGING'!$L$3:$W$322,11,FALSE)</f>
        <v>745.95</v>
      </c>
      <c r="O48" s="1">
        <f>VLOOKUP($B48,'inschr ko zonder ophoging'!$A$5:$L$324,12,FALSE) + VLOOKUP($B48,'INSCHRIJVINGEN KO OPHOGING'!$L$3:$W$322,12,FALSE)</f>
        <v>744.38</v>
      </c>
      <c r="P48" s="1">
        <f>VLOOKUP($B48,'VRAAGPROGNOSE KO'!$B$2:$N$321,2,FALSE)</f>
        <v>727.38558064516133</v>
      </c>
      <c r="Q48" s="1">
        <f>VLOOKUP($B48,'VRAAGPROGNOSE KO'!$B$2:$N$321,3,FALSE)</f>
        <v>736.39345161290328</v>
      </c>
      <c r="R48" s="1">
        <f>VLOOKUP($B48,'VRAAGPROGNOSE KO'!$B$2:$N$321,4,FALSE)</f>
        <v>726.2595967741936</v>
      </c>
      <c r="S48" s="1">
        <f>VLOOKUP($B48,'VRAAGPROGNOSE KO'!$B$2:$N$321,5,FALSE)</f>
        <v>728.51156451612906</v>
      </c>
      <c r="T48" s="1">
        <f>VLOOKUP($B48,'VRAAGPROGNOSE KO'!$B$2:$N$321,6,FALSE)</f>
        <v>708.24385483870969</v>
      </c>
      <c r="U48" s="1">
        <f>VLOOKUP($B48,'VRAAGPROGNOSE KO'!$B$2:$N$321,7,FALSE)</f>
        <v>694.73204838709682</v>
      </c>
      <c r="V48" s="1">
        <f>VLOOKUP($B48,'VRAAGPROGNOSE KO'!$B$2:$N$321,8,FALSE)</f>
        <v>694.73204838709682</v>
      </c>
      <c r="W48" s="1">
        <f>VLOOKUP($B48,'VRAAGPROGNOSE KO'!$B$2:$N$321,9,FALSE)</f>
        <v>698.11</v>
      </c>
      <c r="X48" s="1">
        <f>VLOOKUP($B48,'VRAAGPROGNOSE KO'!$B$2:$N$321,10,FALSE)</f>
        <v>701.4879516129032</v>
      </c>
      <c r="Y48" s="1">
        <f>VLOOKUP($B48,'VRAAGPROGNOSE KO'!$B$2:$N$321,11,FALSE)</f>
        <v>711.62180645161288</v>
      </c>
      <c r="Z48" s="1">
        <f>VLOOKUP($B48,'VRAAGPROGNOSE KO'!$B$2:$N$321,12,FALSE)</f>
        <v>718.37770967741938</v>
      </c>
      <c r="AA48" s="1">
        <f>VLOOKUP($B48,'VRAAGPROGNOSE KO'!$B$2:$N$321,13,FALSE)</f>
        <v>729.63754838709679</v>
      </c>
    </row>
    <row r="49" spans="2:27" x14ac:dyDescent="0.3">
      <c r="B49" s="1">
        <v>13006</v>
      </c>
      <c r="C49" s="1">
        <f>VLOOKUP(B49,AANBODPROGNOSE!A49:G366, 5, FALSE)</f>
        <v>470</v>
      </c>
      <c r="D49" s="1">
        <f>VLOOKUP(B49,AANBODPROGNOSE!A49:H366, 2, FALSE)</f>
        <v>399.5</v>
      </c>
      <c r="E49" s="1">
        <f>VLOOKUP($B49,'inschr ko zonder ophoging'!$A$5:$L$324,2,FALSE) + VLOOKUP($B49,'INSCHRIJVINGEN KO OPHOGING'!$L$3:$W$322,2,FALSE)</f>
        <v>396.42</v>
      </c>
      <c r="F49" s="1">
        <f>VLOOKUP($B49,'inschr ko zonder ophoging'!$A$5:$L$324,3,FALSE) + VLOOKUP($B49,'INSCHRIJVINGEN KO OPHOGING'!$L$3:$W$322,3,FALSE)</f>
        <v>415.64</v>
      </c>
      <c r="G49" s="1">
        <f>VLOOKUP($B49,'inschr ko zonder ophoging'!$A$5:$L$324,4,FALSE) + VLOOKUP($B49,'INSCHRIJVINGEN KO OPHOGING'!$L$3:$W$322,4,FALSE)</f>
        <v>435.83</v>
      </c>
      <c r="H49" s="1">
        <f>VLOOKUP($B49,'inschr ko zonder ophoging'!$A$5:$L$324,5,FALSE) + VLOOKUP($B49,'INSCHRIJVINGEN KO OPHOGING'!$L$3:$W$322,5,FALSE)</f>
        <v>459.99</v>
      </c>
      <c r="I49" s="1">
        <f>VLOOKUP($B49,'inschr ko zonder ophoging'!$A$5:$L$324,6,FALSE) + VLOOKUP($B49,'INSCHRIJVINGEN KO OPHOGING'!$L$3:$W$322,6,FALSE)</f>
        <v>440.8</v>
      </c>
      <c r="J49" s="1">
        <f>VLOOKUP($B49,'inschr ko zonder ophoging'!$A$5:$L$324,7,FALSE) + VLOOKUP($B49,'INSCHRIJVINGEN KO OPHOGING'!$L$3:$W$322,7,FALSE)</f>
        <v>417.42</v>
      </c>
      <c r="K49" s="1">
        <f>VLOOKUP($B49,'inschr ko zonder ophoging'!$A$5:$L$324,8,FALSE) + VLOOKUP($B49,'INSCHRIJVINGEN KO OPHOGING'!$L$3:$W$322,8,FALSE)</f>
        <v>398.53</v>
      </c>
      <c r="L49" s="1">
        <f>VLOOKUP($B49,'inschr ko zonder ophoging'!$A$5:$L$324,9,FALSE) + VLOOKUP($B49,'INSCHRIJVINGEN KO OPHOGING'!$L$3:$W$322,9,FALSE)</f>
        <v>385.31</v>
      </c>
      <c r="M49" s="1">
        <f>VLOOKUP($B49,'inschr ko zonder ophoging'!$A$5:$L$324,10,FALSE) + VLOOKUP($B49,'INSCHRIJVINGEN KO OPHOGING'!$L$3:$W$322,10,FALSE)</f>
        <v>380.77</v>
      </c>
      <c r="N49" s="1">
        <f>VLOOKUP($B49,'inschr ko zonder ophoging'!$A$5:$L$324,11,FALSE) + VLOOKUP($B49,'INSCHRIJVINGEN KO OPHOGING'!$L$3:$W$322,11,FALSE)</f>
        <v>364.88</v>
      </c>
      <c r="O49" s="1">
        <f>VLOOKUP($B49,'inschr ko zonder ophoging'!$A$5:$L$324,12,FALSE) + VLOOKUP($B49,'INSCHRIJVINGEN KO OPHOGING'!$L$3:$W$322,12,FALSE)</f>
        <v>358.96</v>
      </c>
      <c r="P49" s="1">
        <f>VLOOKUP($B49,'VRAAGPROGNOSE KO'!$B$2:$N$321,2,FALSE)</f>
        <v>356.54286738351254</v>
      </c>
      <c r="Q49" s="1">
        <f>VLOOKUP($B49,'VRAAGPROGNOSE KO'!$B$2:$N$321,3,FALSE)</f>
        <v>369.83017921146956</v>
      </c>
      <c r="R49" s="1">
        <f>VLOOKUP($B49,'VRAAGPROGNOSE KO'!$B$2:$N$321,4,FALSE)</f>
        <v>356.54286738351254</v>
      </c>
      <c r="S49" s="1">
        <f>VLOOKUP($B49,'VRAAGPROGNOSE KO'!$B$2:$N$321,5,FALSE)</f>
        <v>339.93372759856629</v>
      </c>
      <c r="T49" s="1">
        <f>VLOOKUP($B49,'VRAAGPROGNOSE KO'!$B$2:$N$321,6,FALSE)</f>
        <v>320.0027598566308</v>
      </c>
      <c r="U49" s="1">
        <f>VLOOKUP($B49,'VRAAGPROGNOSE KO'!$B$2:$N$321,7,FALSE)</f>
        <v>316.68093189964156</v>
      </c>
      <c r="V49" s="1">
        <f>VLOOKUP($B49,'VRAAGPROGNOSE KO'!$B$2:$N$321,8,FALSE)</f>
        <v>312.25182795698925</v>
      </c>
      <c r="W49" s="1">
        <f>VLOOKUP($B49,'VRAAGPROGNOSE KO'!$B$2:$N$321,9,FALSE)</f>
        <v>308.93</v>
      </c>
      <c r="X49" s="1">
        <f>VLOOKUP($B49,'VRAAGPROGNOSE KO'!$B$2:$N$321,10,FALSE)</f>
        <v>310.03727598566309</v>
      </c>
      <c r="Y49" s="1">
        <f>VLOOKUP($B49,'VRAAGPROGNOSE KO'!$B$2:$N$321,11,FALSE)</f>
        <v>301.17906810035845</v>
      </c>
      <c r="Z49" s="1">
        <f>VLOOKUP($B49,'VRAAGPROGNOSE KO'!$B$2:$N$321,12,FALSE)</f>
        <v>298.96451612903223</v>
      </c>
      <c r="AA49" s="1">
        <f>VLOOKUP($B49,'VRAAGPROGNOSE KO'!$B$2:$N$321,13,FALSE)</f>
        <v>298.96451612903223</v>
      </c>
    </row>
    <row r="50" spans="2:27" x14ac:dyDescent="0.3">
      <c r="B50" s="1">
        <v>13008</v>
      </c>
      <c r="C50" s="1">
        <f>VLOOKUP(B50,AANBODPROGNOSE!A50:G367, 5, FALSE)</f>
        <v>2079.7850810536984</v>
      </c>
      <c r="D50" s="1">
        <f>VLOOKUP(B50,AANBODPROGNOSE!A50:H367, 2, FALSE)</f>
        <v>1767.8173188956437</v>
      </c>
      <c r="E50" s="1">
        <f>VLOOKUP($B50,'inschr ko zonder ophoging'!$A$5:$L$324,2,FALSE) + VLOOKUP($B50,'INSCHRIJVINGEN KO OPHOGING'!$L$3:$W$322,2,FALSE)</f>
        <v>1521.95</v>
      </c>
      <c r="F50" s="1">
        <f>VLOOKUP($B50,'inschr ko zonder ophoging'!$A$5:$L$324,3,FALSE) + VLOOKUP($B50,'INSCHRIJVINGEN KO OPHOGING'!$L$3:$W$322,3,FALSE)</f>
        <v>1588.06</v>
      </c>
      <c r="G50" s="1">
        <f>VLOOKUP($B50,'inschr ko zonder ophoging'!$A$5:$L$324,4,FALSE) + VLOOKUP($B50,'INSCHRIJVINGEN KO OPHOGING'!$L$3:$W$322,4,FALSE)</f>
        <v>1586.44</v>
      </c>
      <c r="H50" s="1">
        <f>VLOOKUP($B50,'inschr ko zonder ophoging'!$A$5:$L$324,5,FALSE) + VLOOKUP($B50,'INSCHRIJVINGEN KO OPHOGING'!$L$3:$W$322,5,FALSE)</f>
        <v>1616.04</v>
      </c>
      <c r="I50" s="1">
        <f>VLOOKUP($B50,'inschr ko zonder ophoging'!$A$5:$L$324,6,FALSE) + VLOOKUP($B50,'INSCHRIJVINGEN KO OPHOGING'!$L$3:$W$322,6,FALSE)</f>
        <v>1674.8</v>
      </c>
      <c r="J50" s="1">
        <f>VLOOKUP($B50,'inschr ko zonder ophoging'!$A$5:$L$324,7,FALSE) + VLOOKUP($B50,'INSCHRIJVINGEN KO OPHOGING'!$L$3:$W$322,7,FALSE)</f>
        <v>1686.5</v>
      </c>
      <c r="K50" s="1">
        <f>VLOOKUP($B50,'inschr ko zonder ophoging'!$A$5:$L$324,8,FALSE) + VLOOKUP($B50,'INSCHRIJVINGEN KO OPHOGING'!$L$3:$W$322,8,FALSE)</f>
        <v>1692.82</v>
      </c>
      <c r="L50" s="1">
        <f>VLOOKUP($B50,'inschr ko zonder ophoging'!$A$5:$L$324,9,FALSE) + VLOOKUP($B50,'INSCHRIJVINGEN KO OPHOGING'!$L$3:$W$322,9,FALSE)</f>
        <v>1701.34</v>
      </c>
      <c r="M50" s="1">
        <f>VLOOKUP($B50,'inschr ko zonder ophoging'!$A$5:$L$324,10,FALSE) + VLOOKUP($B50,'INSCHRIJVINGEN KO OPHOGING'!$L$3:$W$322,10,FALSE)</f>
        <v>1605.11</v>
      </c>
      <c r="N50" s="1">
        <f>VLOOKUP($B50,'inschr ko zonder ophoging'!$A$5:$L$324,11,FALSE) + VLOOKUP($B50,'INSCHRIJVINGEN KO OPHOGING'!$L$3:$W$322,11,FALSE)</f>
        <v>1633.2</v>
      </c>
      <c r="O50" s="1">
        <f>VLOOKUP($B50,'inschr ko zonder ophoging'!$A$5:$L$324,12,FALSE) + VLOOKUP($B50,'INSCHRIJVINGEN KO OPHOGING'!$L$3:$W$322,12,FALSE)</f>
        <v>1590.57</v>
      </c>
      <c r="P50" s="1">
        <f>VLOOKUP($B50,'VRAAGPROGNOSE KO'!$B$2:$N$321,2,FALSE)</f>
        <v>1517.6818548387096</v>
      </c>
      <c r="Q50" s="1">
        <f>VLOOKUP($B50,'VRAAGPROGNOSE KO'!$B$2:$N$321,3,FALSE)</f>
        <v>1473.2076612903224</v>
      </c>
      <c r="R50" s="1">
        <f>VLOOKUP($B50,'VRAAGPROGNOSE KO'!$B$2:$N$321,4,FALSE)</f>
        <v>1418.7267741935484</v>
      </c>
      <c r="S50" s="1">
        <f>VLOOKUP($B50,'VRAAGPROGNOSE KO'!$B$2:$N$321,5,FALSE)</f>
        <v>1390.9304032258065</v>
      </c>
      <c r="T50" s="1">
        <f>VLOOKUP($B50,'VRAAGPROGNOSE KO'!$B$2:$N$321,6,FALSE)</f>
        <v>1397.6015322580645</v>
      </c>
      <c r="U50" s="1">
        <f>VLOOKUP($B50,'VRAAGPROGNOSE KO'!$B$2:$N$321,7,FALSE)</f>
        <v>1384.2592741935484</v>
      </c>
      <c r="V50" s="1">
        <f>VLOOKUP($B50,'VRAAGPROGNOSE KO'!$B$2:$N$321,8,FALSE)</f>
        <v>1382.0355645161289</v>
      </c>
      <c r="W50" s="1">
        <f>VLOOKUP($B50,'VRAAGPROGNOSE KO'!$B$2:$N$321,9,FALSE)</f>
        <v>1378.7</v>
      </c>
      <c r="X50" s="1">
        <f>VLOOKUP($B50,'VRAAGPROGNOSE KO'!$B$2:$N$321,10,FALSE)</f>
        <v>1377.5881451612904</v>
      </c>
      <c r="Y50" s="1">
        <f>VLOOKUP($B50,'VRAAGPROGNOSE KO'!$B$2:$N$321,11,FALSE)</f>
        <v>1382.0355645161289</v>
      </c>
      <c r="Z50" s="1">
        <f>VLOOKUP($B50,'VRAAGPROGNOSE KO'!$B$2:$N$321,12,FALSE)</f>
        <v>1408.7200806451613</v>
      </c>
      <c r="AA50" s="1">
        <f>VLOOKUP($B50,'VRAAGPROGNOSE KO'!$B$2:$N$321,13,FALSE)</f>
        <v>1432.0690322580645</v>
      </c>
    </row>
    <row r="51" spans="2:27" x14ac:dyDescent="0.3">
      <c r="B51" s="1">
        <v>13010</v>
      </c>
      <c r="C51" s="1">
        <f>VLOOKUP(B51,AANBODPROGNOSE!A51:G368, 5, FALSE)</f>
        <v>483</v>
      </c>
      <c r="D51" s="1">
        <f>VLOOKUP(B51,AANBODPROGNOSE!A51:H368, 2, FALSE)</f>
        <v>410.55</v>
      </c>
      <c r="E51" s="1">
        <f>VLOOKUP($B51,'inschr ko zonder ophoging'!$A$5:$L$324,2,FALSE) + VLOOKUP($B51,'INSCHRIJVINGEN KO OPHOGING'!$L$3:$W$322,2,FALSE)</f>
        <v>328.28</v>
      </c>
      <c r="F51" s="1">
        <f>VLOOKUP($B51,'inschr ko zonder ophoging'!$A$5:$L$324,3,FALSE) + VLOOKUP($B51,'INSCHRIJVINGEN KO OPHOGING'!$L$3:$W$322,3,FALSE)</f>
        <v>373.23</v>
      </c>
      <c r="G51" s="1">
        <f>VLOOKUP($B51,'inschr ko zonder ophoging'!$A$5:$L$324,4,FALSE) + VLOOKUP($B51,'INSCHRIJVINGEN KO OPHOGING'!$L$3:$W$322,4,FALSE)</f>
        <v>358.77</v>
      </c>
      <c r="H51" s="1">
        <f>VLOOKUP($B51,'inschr ko zonder ophoging'!$A$5:$L$324,5,FALSE) + VLOOKUP($B51,'INSCHRIJVINGEN KO OPHOGING'!$L$3:$W$322,5,FALSE)</f>
        <v>308.08999999999997</v>
      </c>
      <c r="I51" s="1">
        <f>VLOOKUP($B51,'inschr ko zonder ophoging'!$A$5:$L$324,6,FALSE) + VLOOKUP($B51,'INSCHRIJVINGEN KO OPHOGING'!$L$3:$W$322,6,FALSE)</f>
        <v>321.39</v>
      </c>
      <c r="J51" s="1">
        <f>VLOOKUP($B51,'inschr ko zonder ophoging'!$A$5:$L$324,7,FALSE) + VLOOKUP($B51,'INSCHRIJVINGEN KO OPHOGING'!$L$3:$W$322,7,FALSE)</f>
        <v>303.5</v>
      </c>
      <c r="K51" s="1">
        <f>VLOOKUP($B51,'inschr ko zonder ophoging'!$A$5:$L$324,8,FALSE) + VLOOKUP($B51,'INSCHRIJVINGEN KO OPHOGING'!$L$3:$W$322,8,FALSE)</f>
        <v>300.93</v>
      </c>
      <c r="L51" s="1">
        <f>VLOOKUP($B51,'inschr ko zonder ophoging'!$A$5:$L$324,9,FALSE) + VLOOKUP($B51,'INSCHRIJVINGEN KO OPHOGING'!$L$3:$W$322,9,FALSE)</f>
        <v>335.96</v>
      </c>
      <c r="M51" s="1">
        <f>VLOOKUP($B51,'inschr ko zonder ophoging'!$A$5:$L$324,10,FALSE) + VLOOKUP($B51,'INSCHRIJVINGEN KO OPHOGING'!$L$3:$W$322,10,FALSE)</f>
        <v>351.42</v>
      </c>
      <c r="N51" s="1">
        <f>VLOOKUP($B51,'inschr ko zonder ophoging'!$A$5:$L$324,11,FALSE) + VLOOKUP($B51,'INSCHRIJVINGEN KO OPHOGING'!$L$3:$W$322,11,FALSE)</f>
        <v>320.31</v>
      </c>
      <c r="O51" s="1">
        <f>VLOOKUP($B51,'inschr ko zonder ophoging'!$A$5:$L$324,12,FALSE) + VLOOKUP($B51,'INSCHRIJVINGEN KO OPHOGING'!$L$3:$W$322,12,FALSE)</f>
        <v>298.36</v>
      </c>
      <c r="P51" s="1">
        <f>VLOOKUP($B51,'VRAAGPROGNOSE KO'!$B$2:$N$321,2,FALSE)</f>
        <v>297.25988929889297</v>
      </c>
      <c r="Q51" s="1">
        <f>VLOOKUP($B51,'VRAAGPROGNOSE KO'!$B$2:$N$321,3,FALSE)</f>
        <v>288.41944649446492</v>
      </c>
      <c r="R51" s="1">
        <f>VLOOKUP($B51,'VRAAGPROGNOSE KO'!$B$2:$N$321,4,FALSE)</f>
        <v>278.4739483394834</v>
      </c>
      <c r="S51" s="1">
        <f>VLOOKUP($B51,'VRAAGPROGNOSE KO'!$B$2:$N$321,5,FALSE)</f>
        <v>287.31439114391145</v>
      </c>
      <c r="T51" s="1">
        <f>VLOOKUP($B51,'VRAAGPROGNOSE KO'!$B$2:$N$321,6,FALSE)</f>
        <v>280.6840590405904</v>
      </c>
      <c r="U51" s="1">
        <f>VLOOKUP($B51,'VRAAGPROGNOSE KO'!$B$2:$N$321,7,FALSE)</f>
        <v>293.94472324723245</v>
      </c>
      <c r="V51" s="1">
        <f>VLOOKUP($B51,'VRAAGPROGNOSE KO'!$B$2:$N$321,8,FALSE)</f>
        <v>293.94472324723245</v>
      </c>
      <c r="W51" s="1">
        <f>VLOOKUP($B51,'VRAAGPROGNOSE KO'!$B$2:$N$321,9,FALSE)</f>
        <v>299.47000000000003</v>
      </c>
      <c r="X51" s="1">
        <f>VLOOKUP($B51,'VRAAGPROGNOSE KO'!$B$2:$N$321,10,FALSE)</f>
        <v>296.1548339483395</v>
      </c>
      <c r="Y51" s="1">
        <f>VLOOKUP($B51,'VRAAGPROGNOSE KO'!$B$2:$N$321,11,FALSE)</f>
        <v>293.94472324723245</v>
      </c>
      <c r="Z51" s="1">
        <f>VLOOKUP($B51,'VRAAGPROGNOSE KO'!$B$2:$N$321,12,FALSE)</f>
        <v>296.1548339483395</v>
      </c>
      <c r="AA51" s="1">
        <f>VLOOKUP($B51,'VRAAGPROGNOSE KO'!$B$2:$N$321,13,FALSE)</f>
        <v>298.3649446494465</v>
      </c>
    </row>
    <row r="52" spans="2:27" x14ac:dyDescent="0.3">
      <c r="B52" s="1">
        <v>13011</v>
      </c>
      <c r="C52" s="1">
        <f>VLOOKUP(B52,AANBODPROGNOSE!A52:G369, 5, FALSE)</f>
        <v>1403.4026152181027</v>
      </c>
      <c r="D52" s="1">
        <f>VLOOKUP(B52,AANBODPROGNOSE!A52:H369, 2, FALSE)</f>
        <v>1192.8922229353873</v>
      </c>
      <c r="E52" s="1">
        <f>VLOOKUP($B52,'inschr ko zonder ophoging'!$A$5:$L$324,2,FALSE) + VLOOKUP($B52,'INSCHRIJVINGEN KO OPHOGING'!$L$3:$W$322,2,FALSE)</f>
        <v>1000.2</v>
      </c>
      <c r="F52" s="1">
        <f>VLOOKUP($B52,'inschr ko zonder ophoging'!$A$5:$L$324,3,FALSE) + VLOOKUP($B52,'INSCHRIJVINGEN KO OPHOGING'!$L$3:$W$322,3,FALSE)</f>
        <v>1071.02</v>
      </c>
      <c r="G52" s="1">
        <f>VLOOKUP($B52,'inschr ko zonder ophoging'!$A$5:$L$324,4,FALSE) + VLOOKUP($B52,'INSCHRIJVINGEN KO OPHOGING'!$L$3:$W$322,4,FALSE)</f>
        <v>1097.9100000000001</v>
      </c>
      <c r="H52" s="1">
        <f>VLOOKUP($B52,'inschr ko zonder ophoging'!$A$5:$L$324,5,FALSE) + VLOOKUP($B52,'INSCHRIJVINGEN KO OPHOGING'!$L$3:$W$322,5,FALSE)</f>
        <v>1082.8499999999999</v>
      </c>
      <c r="I52" s="1">
        <f>VLOOKUP($B52,'inschr ko zonder ophoging'!$A$5:$L$324,6,FALSE) + VLOOKUP($B52,'INSCHRIJVINGEN KO OPHOGING'!$L$3:$W$322,6,FALSE)</f>
        <v>1133.26</v>
      </c>
      <c r="J52" s="1">
        <f>VLOOKUP($B52,'inschr ko zonder ophoging'!$A$5:$L$324,7,FALSE) + VLOOKUP($B52,'INSCHRIJVINGEN KO OPHOGING'!$L$3:$W$322,7,FALSE)</f>
        <v>1117.3399999999999</v>
      </c>
      <c r="K52" s="1">
        <f>VLOOKUP($B52,'inschr ko zonder ophoging'!$A$5:$L$324,8,FALSE) + VLOOKUP($B52,'INSCHRIJVINGEN KO OPHOGING'!$L$3:$W$322,8,FALSE)</f>
        <v>1089.69</v>
      </c>
      <c r="L52" s="1">
        <f>VLOOKUP($B52,'inschr ko zonder ophoging'!$A$5:$L$324,9,FALSE) + VLOOKUP($B52,'INSCHRIJVINGEN KO OPHOGING'!$L$3:$W$322,9,FALSE)</f>
        <v>1093.9100000000001</v>
      </c>
      <c r="M52" s="1">
        <f>VLOOKUP($B52,'inschr ko zonder ophoging'!$A$5:$L$324,10,FALSE) + VLOOKUP($B52,'INSCHRIJVINGEN KO OPHOGING'!$L$3:$W$322,10,FALSE)</f>
        <v>1085.1500000000001</v>
      </c>
      <c r="N52" s="1">
        <f>VLOOKUP($B52,'inschr ko zonder ophoging'!$A$5:$L$324,11,FALSE) + VLOOKUP($B52,'INSCHRIJVINGEN KO OPHOGING'!$L$3:$W$322,11,FALSE)</f>
        <v>1022.9</v>
      </c>
      <c r="O52" s="1">
        <f>VLOOKUP($B52,'inschr ko zonder ophoging'!$A$5:$L$324,12,FALSE) + VLOOKUP($B52,'INSCHRIJVINGEN KO OPHOGING'!$L$3:$W$322,12,FALSE)</f>
        <v>1104.48</v>
      </c>
      <c r="P52" s="1">
        <f>VLOOKUP($B52,'VRAAGPROGNOSE KO'!$B$2:$N$321,2,FALSE)</f>
        <v>1110.1200293255131</v>
      </c>
      <c r="Q52" s="1">
        <f>VLOOKUP($B52,'VRAAGPROGNOSE KO'!$B$2:$N$321,3,FALSE)</f>
        <v>1160.2257478005865</v>
      </c>
      <c r="R52" s="1">
        <f>VLOOKUP($B52,'VRAAGPROGNOSE KO'!$B$2:$N$321,4,FALSE)</f>
        <v>1211.4449266862171</v>
      </c>
      <c r="S52" s="1">
        <f>VLOOKUP($B52,'VRAAGPROGNOSE KO'!$B$2:$N$321,5,FALSE)</f>
        <v>1181.3814956011729</v>
      </c>
      <c r="T52" s="1">
        <f>VLOOKUP($B52,'VRAAGPROGNOSE KO'!$B$2:$N$321,6,FALSE)</f>
        <v>1168.0199706744868</v>
      </c>
      <c r="U52" s="1">
        <f>VLOOKUP($B52,'VRAAGPROGNOSE KO'!$B$2:$N$321,7,FALSE)</f>
        <v>1124.5950146627565</v>
      </c>
      <c r="V52" s="1">
        <f>VLOOKUP($B52,'VRAAGPROGNOSE KO'!$B$2:$N$321,8,FALSE)</f>
        <v>1123.4815542521994</v>
      </c>
      <c r="W52" s="1">
        <f>VLOOKUP($B52,'VRAAGPROGNOSE KO'!$B$2:$N$321,9,FALSE)</f>
        <v>1139.07</v>
      </c>
      <c r="X52" s="1">
        <f>VLOOKUP($B52,'VRAAGPROGNOSE KO'!$B$2:$N$321,10,FALSE)</f>
        <v>1145.7507624633431</v>
      </c>
      <c r="Y52" s="1">
        <f>VLOOKUP($B52,'VRAAGPROGNOSE KO'!$B$2:$N$321,11,FALSE)</f>
        <v>1145.7507624633431</v>
      </c>
      <c r="Z52" s="1">
        <f>VLOOKUP($B52,'VRAAGPROGNOSE KO'!$B$2:$N$321,12,FALSE)</f>
        <v>1136.8430791788855</v>
      </c>
      <c r="AA52" s="1">
        <f>VLOOKUP($B52,'VRAAGPROGNOSE KO'!$B$2:$N$321,13,FALSE)</f>
        <v>1134.6161583577712</v>
      </c>
    </row>
    <row r="53" spans="2:27" x14ac:dyDescent="0.3">
      <c r="B53" s="1">
        <v>13012</v>
      </c>
      <c r="C53" s="1">
        <f>VLOOKUP(B53,AANBODPROGNOSE!A53:G370, 5, FALSE)</f>
        <v>397.64705882352945</v>
      </c>
      <c r="D53" s="1">
        <f>VLOOKUP(B53,AANBODPROGNOSE!A53:H370, 2, FALSE)</f>
        <v>338</v>
      </c>
      <c r="E53" s="1">
        <f>VLOOKUP($B53,'inschr ko zonder ophoging'!$A$5:$L$324,2,FALSE) + VLOOKUP($B53,'INSCHRIJVINGEN KO OPHOGING'!$L$3:$W$322,2,FALSE)</f>
        <v>360.77</v>
      </c>
      <c r="F53" s="1">
        <f>VLOOKUP($B53,'inschr ko zonder ophoging'!$A$5:$L$324,3,FALSE) + VLOOKUP($B53,'INSCHRIJVINGEN KO OPHOGING'!$L$3:$W$322,3,FALSE)</f>
        <v>395.45</v>
      </c>
      <c r="G53" s="1">
        <f>VLOOKUP($B53,'inschr ko zonder ophoging'!$A$5:$L$324,4,FALSE) + VLOOKUP($B53,'INSCHRIJVINGEN KO OPHOGING'!$L$3:$W$322,4,FALSE)</f>
        <v>365.77</v>
      </c>
      <c r="H53" s="1">
        <f>VLOOKUP($B53,'inschr ko zonder ophoging'!$A$5:$L$324,5,FALSE) + VLOOKUP($B53,'INSCHRIJVINGEN KO OPHOGING'!$L$3:$W$322,5,FALSE)</f>
        <v>381.34</v>
      </c>
      <c r="I53" s="1">
        <f>VLOOKUP($B53,'inschr ko zonder ophoging'!$A$5:$L$324,6,FALSE) + VLOOKUP($B53,'INSCHRIJVINGEN KO OPHOGING'!$L$3:$W$322,6,FALSE)</f>
        <v>377.96</v>
      </c>
      <c r="J53" s="1">
        <f>VLOOKUP($B53,'inschr ko zonder ophoging'!$A$5:$L$324,7,FALSE) + VLOOKUP($B53,'INSCHRIJVINGEN KO OPHOGING'!$L$3:$W$322,7,FALSE)</f>
        <v>346.66</v>
      </c>
      <c r="K53" s="1">
        <f>VLOOKUP($B53,'inschr ko zonder ophoging'!$A$5:$L$324,8,FALSE) + VLOOKUP($B53,'INSCHRIJVINGEN KO OPHOGING'!$L$3:$W$322,8,FALSE)</f>
        <v>336.47</v>
      </c>
      <c r="L53" s="1">
        <f>VLOOKUP($B53,'inschr ko zonder ophoging'!$A$5:$L$324,9,FALSE) + VLOOKUP($B53,'INSCHRIJVINGEN KO OPHOGING'!$L$3:$W$322,9,FALSE)</f>
        <v>340.96</v>
      </c>
      <c r="M53" s="1">
        <f>VLOOKUP($B53,'inschr ko zonder ophoging'!$A$5:$L$324,10,FALSE) + VLOOKUP($B53,'INSCHRIJVINGEN KO OPHOGING'!$L$3:$W$322,10,FALSE)</f>
        <v>334.12</v>
      </c>
      <c r="N53" s="1">
        <f>VLOOKUP($B53,'inschr ko zonder ophoging'!$A$5:$L$324,11,FALSE) + VLOOKUP($B53,'INSCHRIJVINGEN KO OPHOGING'!$L$3:$W$322,11,FALSE)</f>
        <v>338.85</v>
      </c>
      <c r="O53" s="1">
        <f>VLOOKUP($B53,'inschr ko zonder ophoging'!$A$5:$L$324,12,FALSE) + VLOOKUP($B53,'INSCHRIJVINGEN KO OPHOGING'!$L$3:$W$322,12,FALSE)</f>
        <v>345.42</v>
      </c>
      <c r="P53" s="1">
        <f>VLOOKUP($B53,'VRAAGPROGNOSE KO'!$B$2:$N$321,2,FALSE)</f>
        <v>335.91807121661719</v>
      </c>
      <c r="Q53" s="1">
        <f>VLOOKUP($B53,'VRAAGPROGNOSE KO'!$B$2:$N$321,3,FALSE)</f>
        <v>334.79459940652816</v>
      </c>
      <c r="R53" s="1">
        <f>VLOOKUP($B53,'VRAAGPROGNOSE KO'!$B$2:$N$321,4,FALSE)</f>
        <v>350.52320474777446</v>
      </c>
      <c r="S53" s="1">
        <f>VLOOKUP($B53,'VRAAGPROGNOSE KO'!$B$2:$N$321,5,FALSE)</f>
        <v>358.3875074183976</v>
      </c>
      <c r="T53" s="1">
        <f>VLOOKUP($B53,'VRAAGPROGNOSE KO'!$B$2:$N$321,6,FALSE)</f>
        <v>372.99264094955493</v>
      </c>
      <c r="U53" s="1">
        <f>VLOOKUP($B53,'VRAAGPROGNOSE KO'!$B$2:$N$321,7,FALSE)</f>
        <v>386.47430267062316</v>
      </c>
      <c r="V53" s="1">
        <f>VLOOKUP($B53,'VRAAGPROGNOSE KO'!$B$2:$N$321,8,FALSE)</f>
        <v>381.98041543026704</v>
      </c>
      <c r="W53" s="1">
        <f>VLOOKUP($B53,'VRAAGPROGNOSE KO'!$B$2:$N$321,9,FALSE)</f>
        <v>378.61</v>
      </c>
      <c r="X53" s="1">
        <f>VLOOKUP($B53,'VRAAGPROGNOSE KO'!$B$2:$N$321,10,FALSE)</f>
        <v>372.99264094955493</v>
      </c>
      <c r="Y53" s="1">
        <f>VLOOKUP($B53,'VRAAGPROGNOSE KO'!$B$2:$N$321,11,FALSE)</f>
        <v>365.12833827893178</v>
      </c>
      <c r="Z53" s="1">
        <f>VLOOKUP($B53,'VRAAGPROGNOSE KO'!$B$2:$N$321,12,FALSE)</f>
        <v>367.37528189910978</v>
      </c>
      <c r="AA53" s="1">
        <f>VLOOKUP($B53,'VRAAGPROGNOSE KO'!$B$2:$N$321,13,FALSE)</f>
        <v>367.37528189910978</v>
      </c>
    </row>
    <row r="54" spans="2:27" x14ac:dyDescent="0.3">
      <c r="B54" s="1">
        <v>13013</v>
      </c>
      <c r="C54" s="1">
        <f>VLOOKUP(B54,AANBODPROGNOSE!A54:G371, 5, FALSE)</f>
        <v>559</v>
      </c>
      <c r="D54" s="1">
        <f>VLOOKUP(B54,AANBODPROGNOSE!A54:H371, 2, FALSE)</f>
        <v>475.15</v>
      </c>
      <c r="E54" s="1">
        <f>VLOOKUP($B54,'inschr ko zonder ophoging'!$A$5:$L$324,2,FALSE) + VLOOKUP($B54,'INSCHRIJVINGEN KO OPHOGING'!$L$3:$W$322,2,FALSE)</f>
        <v>461.48</v>
      </c>
      <c r="F54" s="1">
        <f>VLOOKUP($B54,'inschr ko zonder ophoging'!$A$5:$L$324,3,FALSE) + VLOOKUP($B54,'INSCHRIJVINGEN KO OPHOGING'!$L$3:$W$322,3,FALSE)</f>
        <v>512.32000000000005</v>
      </c>
      <c r="G54" s="1">
        <f>VLOOKUP($B54,'inschr ko zonder ophoging'!$A$5:$L$324,4,FALSE) + VLOOKUP($B54,'INSCHRIJVINGEN KO OPHOGING'!$L$3:$W$322,4,FALSE)</f>
        <v>505.94</v>
      </c>
      <c r="H54" s="1">
        <f>VLOOKUP($B54,'inschr ko zonder ophoging'!$A$5:$L$324,5,FALSE) + VLOOKUP($B54,'INSCHRIJVINGEN KO OPHOGING'!$L$3:$W$322,5,FALSE)</f>
        <v>493.83</v>
      </c>
      <c r="I54" s="1">
        <f>VLOOKUP($B54,'inschr ko zonder ophoging'!$A$5:$L$324,6,FALSE) + VLOOKUP($B54,'INSCHRIJVINGEN KO OPHOGING'!$L$3:$W$322,6,FALSE)</f>
        <v>486.56</v>
      </c>
      <c r="J54" s="1">
        <f>VLOOKUP($B54,'inschr ko zonder ophoging'!$A$5:$L$324,7,FALSE) + VLOOKUP($B54,'INSCHRIJVINGEN KO OPHOGING'!$L$3:$W$322,7,FALSE)</f>
        <v>468.90999999999997</v>
      </c>
      <c r="K54" s="1">
        <f>VLOOKUP($B54,'inschr ko zonder ophoging'!$A$5:$L$324,8,FALSE) + VLOOKUP($B54,'INSCHRIJVINGEN KO OPHOGING'!$L$3:$W$322,8,FALSE)</f>
        <v>473.83</v>
      </c>
      <c r="L54" s="1">
        <f>VLOOKUP($B54,'inschr ko zonder ophoging'!$A$5:$L$324,9,FALSE) + VLOOKUP($B54,'INSCHRIJVINGEN KO OPHOGING'!$L$3:$W$322,9,FALSE)</f>
        <v>476.8</v>
      </c>
      <c r="M54" s="1">
        <f>VLOOKUP($B54,'inschr ko zonder ophoging'!$A$5:$L$324,10,FALSE) + VLOOKUP($B54,'INSCHRIJVINGEN KO OPHOGING'!$L$3:$W$322,10,FALSE)</f>
        <v>452.77</v>
      </c>
      <c r="N54" s="1">
        <f>VLOOKUP($B54,'inschr ko zonder ophoging'!$A$5:$L$324,11,FALSE) + VLOOKUP($B54,'INSCHRIJVINGEN KO OPHOGING'!$L$3:$W$322,11,FALSE)</f>
        <v>434.88</v>
      </c>
      <c r="O54" s="1">
        <f>VLOOKUP($B54,'inschr ko zonder ophoging'!$A$5:$L$324,12,FALSE) + VLOOKUP($B54,'INSCHRIJVINGEN KO OPHOGING'!$L$3:$W$322,12,FALSE)</f>
        <v>379.23</v>
      </c>
      <c r="P54" s="1">
        <f>VLOOKUP($B54,'VRAAGPROGNOSE KO'!$B$2:$N$321,2,FALSE)</f>
        <v>364.35575091575095</v>
      </c>
      <c r="Q54" s="1">
        <f>VLOOKUP($B54,'VRAAGPROGNOSE KO'!$B$2:$N$321,3,FALSE)</f>
        <v>344.23794871794871</v>
      </c>
      <c r="R54" s="1">
        <f>VLOOKUP($B54,'VRAAGPROGNOSE KO'!$B$2:$N$321,4,FALSE)</f>
        <v>329.70842490842489</v>
      </c>
      <c r="S54" s="1">
        <f>VLOOKUP($B54,'VRAAGPROGNOSE KO'!$B$2:$N$321,5,FALSE)</f>
        <v>315.17890109890112</v>
      </c>
      <c r="T54" s="1">
        <f>VLOOKUP($B54,'VRAAGPROGNOSE KO'!$B$2:$N$321,6,FALSE)</f>
        <v>309.59062271062271</v>
      </c>
      <c r="U54" s="1">
        <f>VLOOKUP($B54,'VRAAGPROGNOSE KO'!$B$2:$N$321,7,FALSE)</f>
        <v>299.53172161172159</v>
      </c>
      <c r="V54" s="1">
        <f>VLOOKUP($B54,'VRAAGPROGNOSE KO'!$B$2:$N$321,8,FALSE)</f>
        <v>305.12</v>
      </c>
      <c r="W54" s="1">
        <f>VLOOKUP($B54,'VRAAGPROGNOSE KO'!$B$2:$N$321,9,FALSE)</f>
        <v>305.12</v>
      </c>
      <c r="X54" s="1">
        <f>VLOOKUP($B54,'VRAAGPROGNOSE KO'!$B$2:$N$321,10,FALSE)</f>
        <v>316.29655677655677</v>
      </c>
      <c r="Y54" s="1">
        <f>VLOOKUP($B54,'VRAAGPROGNOSE KO'!$B$2:$N$321,11,FALSE)</f>
        <v>323.00249084249083</v>
      </c>
      <c r="Z54" s="1">
        <f>VLOOKUP($B54,'VRAAGPROGNOSE KO'!$B$2:$N$321,12,FALSE)</f>
        <v>321.88483516483518</v>
      </c>
      <c r="AA54" s="1">
        <f>VLOOKUP($B54,'VRAAGPROGNOSE KO'!$B$2:$N$321,13,FALSE)</f>
        <v>319.64952380952383</v>
      </c>
    </row>
    <row r="55" spans="2:27" x14ac:dyDescent="0.3">
      <c r="B55" s="1">
        <v>13014</v>
      </c>
      <c r="C55" s="1">
        <f>VLOOKUP(B55,AANBODPROGNOSE!A55:G372, 5, FALSE)</f>
        <v>1121</v>
      </c>
      <c r="D55" s="1">
        <f>VLOOKUP(B55,AANBODPROGNOSE!A55:H372, 2, FALSE)</f>
        <v>952.85</v>
      </c>
      <c r="E55" s="1">
        <f>VLOOKUP($B55,'inschr ko zonder ophoging'!$A$5:$L$324,2,FALSE) + VLOOKUP($B55,'INSCHRIJVINGEN KO OPHOGING'!$L$3:$W$322,2,FALSE)</f>
        <v>837.98</v>
      </c>
      <c r="F55" s="1">
        <f>VLOOKUP($B55,'inschr ko zonder ophoging'!$A$5:$L$324,3,FALSE) + VLOOKUP($B55,'INSCHRIJVINGEN KO OPHOGING'!$L$3:$W$322,3,FALSE)</f>
        <v>919.61</v>
      </c>
      <c r="G55" s="1">
        <f>VLOOKUP($B55,'inschr ko zonder ophoging'!$A$5:$L$324,4,FALSE) + VLOOKUP($B55,'INSCHRIJVINGEN KO OPHOGING'!$L$3:$W$322,4,FALSE)</f>
        <v>902.41</v>
      </c>
      <c r="H55" s="1">
        <f>VLOOKUP($B55,'inschr ko zonder ophoging'!$A$5:$L$324,5,FALSE) + VLOOKUP($B55,'INSCHRIJVINGEN KO OPHOGING'!$L$3:$W$322,5,FALSE)</f>
        <v>974.58</v>
      </c>
      <c r="I55" s="1">
        <f>VLOOKUP($B55,'inschr ko zonder ophoging'!$A$5:$L$324,6,FALSE) + VLOOKUP($B55,'INSCHRIJVINGEN KO OPHOGING'!$L$3:$W$322,6,FALSE)</f>
        <v>983.25</v>
      </c>
      <c r="J55" s="1">
        <f>VLOOKUP($B55,'inschr ko zonder ophoging'!$A$5:$L$324,7,FALSE) + VLOOKUP($B55,'INSCHRIJVINGEN KO OPHOGING'!$L$3:$W$322,7,FALSE)</f>
        <v>949.17</v>
      </c>
      <c r="K55" s="1">
        <f>VLOOKUP($B55,'inschr ko zonder ophoging'!$A$5:$L$324,8,FALSE) + VLOOKUP($B55,'INSCHRIJVINGEN KO OPHOGING'!$L$3:$W$322,8,FALSE)</f>
        <v>969.17</v>
      </c>
      <c r="L55" s="1">
        <f>VLOOKUP($B55,'inschr ko zonder ophoging'!$A$5:$L$324,9,FALSE) + VLOOKUP($B55,'INSCHRIJVINGEN KO OPHOGING'!$L$3:$W$322,9,FALSE)</f>
        <v>980.39</v>
      </c>
      <c r="M55" s="1">
        <f>VLOOKUP($B55,'inschr ko zonder ophoging'!$A$5:$L$324,10,FALSE) + VLOOKUP($B55,'INSCHRIJVINGEN KO OPHOGING'!$L$3:$W$322,10,FALSE)</f>
        <v>978.09</v>
      </c>
      <c r="N55" s="1">
        <f>VLOOKUP($B55,'inschr ko zonder ophoging'!$A$5:$L$324,11,FALSE) + VLOOKUP($B55,'INSCHRIJVINGEN KO OPHOGING'!$L$3:$W$322,11,FALSE)</f>
        <v>1021.12</v>
      </c>
      <c r="O55" s="1">
        <f>VLOOKUP($B55,'inschr ko zonder ophoging'!$A$5:$L$324,12,FALSE) + VLOOKUP($B55,'INSCHRIJVINGEN KO OPHOGING'!$L$3:$W$322,12,FALSE)</f>
        <v>1032.3900000000001</v>
      </c>
      <c r="P55" s="1">
        <f>VLOOKUP($B55,'VRAAGPROGNOSE KO'!$B$2:$N$321,2,FALSE)</f>
        <v>1016.790911136108</v>
      </c>
      <c r="Q55" s="1">
        <f>VLOOKUP($B55,'VRAAGPROGNOSE KO'!$B$2:$N$321,3,FALSE)</f>
        <v>1021.2310461192351</v>
      </c>
      <c r="R55" s="1">
        <f>VLOOKUP($B55,'VRAAGPROGNOSE KO'!$B$2:$N$321,4,FALSE)</f>
        <v>1016.790911136108</v>
      </c>
      <c r="S55" s="1">
        <f>VLOOKUP($B55,'VRAAGPROGNOSE KO'!$B$2:$N$321,5,FALSE)</f>
        <v>1024.5611473565805</v>
      </c>
      <c r="T55" s="1">
        <f>VLOOKUP($B55,'VRAAGPROGNOSE KO'!$B$2:$N$321,6,FALSE)</f>
        <v>1021.2310461192351</v>
      </c>
      <c r="U55" s="1">
        <f>VLOOKUP($B55,'VRAAGPROGNOSE KO'!$B$2:$N$321,7,FALSE)</f>
        <v>1022.3410798650168</v>
      </c>
      <c r="V55" s="1">
        <f>VLOOKUP($B55,'VRAAGPROGNOSE KO'!$B$2:$N$321,8,FALSE)</f>
        <v>1005.6905736782902</v>
      </c>
      <c r="W55" s="1">
        <f>VLOOKUP($B55,'VRAAGPROGNOSE KO'!$B$2:$N$321,9,FALSE)</f>
        <v>986.81999999999994</v>
      </c>
      <c r="X55" s="1">
        <f>VLOOKUP($B55,'VRAAGPROGNOSE KO'!$B$2:$N$321,10,FALSE)</f>
        <v>986.81999999999994</v>
      </c>
      <c r="Y55" s="1">
        <f>VLOOKUP($B55,'VRAAGPROGNOSE KO'!$B$2:$N$321,11,FALSE)</f>
        <v>982.37986501687283</v>
      </c>
      <c r="Z55" s="1">
        <f>VLOOKUP($B55,'VRAAGPROGNOSE KO'!$B$2:$N$321,12,FALSE)</f>
        <v>995.70026996625415</v>
      </c>
      <c r="AA55" s="1">
        <f>VLOOKUP($B55,'VRAAGPROGNOSE KO'!$B$2:$N$321,13,FALSE)</f>
        <v>1010.1307086614173</v>
      </c>
    </row>
    <row r="56" spans="2:27" x14ac:dyDescent="0.3">
      <c r="B56" s="1">
        <v>13016</v>
      </c>
      <c r="C56" s="1">
        <f>VLOOKUP(B56,AANBODPROGNOSE!A56:G373, 5, FALSE)</f>
        <v>432.46808510638306</v>
      </c>
      <c r="D56" s="1">
        <f>VLOOKUP(B56,AANBODPROGNOSE!A56:H373, 2, FALSE)</f>
        <v>367.59787234042557</v>
      </c>
      <c r="E56" s="1">
        <f>VLOOKUP($B56,'inschr ko zonder ophoging'!$A$5:$L$324,2,FALSE) + VLOOKUP($B56,'INSCHRIJVINGEN KO OPHOGING'!$L$3:$W$322,2,FALSE)</f>
        <v>367.61</v>
      </c>
      <c r="F56" s="1">
        <f>VLOOKUP($B56,'inschr ko zonder ophoging'!$A$5:$L$324,3,FALSE) + VLOOKUP($B56,'INSCHRIJVINGEN KO OPHOGING'!$L$3:$W$322,3,FALSE)</f>
        <v>372.15</v>
      </c>
      <c r="G56" s="1">
        <f>VLOOKUP($B56,'inschr ko zonder ophoging'!$A$5:$L$324,4,FALSE) + VLOOKUP($B56,'INSCHRIJVINGEN KO OPHOGING'!$L$3:$W$322,4,FALSE)</f>
        <v>372.88</v>
      </c>
      <c r="H56" s="1">
        <f>VLOOKUP($B56,'inschr ko zonder ophoging'!$A$5:$L$324,5,FALSE) + VLOOKUP($B56,'INSCHRIJVINGEN KO OPHOGING'!$L$3:$W$322,5,FALSE)</f>
        <v>366.5</v>
      </c>
      <c r="I56" s="1">
        <f>VLOOKUP($B56,'inschr ko zonder ophoging'!$A$5:$L$324,6,FALSE) + VLOOKUP($B56,'INSCHRIJVINGEN KO OPHOGING'!$L$3:$W$322,6,FALSE)</f>
        <v>373.42</v>
      </c>
      <c r="J56" s="1">
        <f>VLOOKUP($B56,'inschr ko zonder ophoging'!$A$5:$L$324,7,FALSE) + VLOOKUP($B56,'INSCHRIJVINGEN KO OPHOGING'!$L$3:$W$322,7,FALSE)</f>
        <v>357.23</v>
      </c>
      <c r="K56" s="1">
        <f>VLOOKUP($B56,'inschr ko zonder ophoging'!$A$5:$L$324,8,FALSE) + VLOOKUP($B56,'INSCHRIJVINGEN KO OPHOGING'!$L$3:$W$322,8,FALSE)</f>
        <v>391.18</v>
      </c>
      <c r="L56" s="1">
        <f>VLOOKUP($B56,'inschr ko zonder ophoging'!$A$5:$L$324,9,FALSE) + VLOOKUP($B56,'INSCHRIJVINGEN KO OPHOGING'!$L$3:$W$322,9,FALSE)</f>
        <v>380.88</v>
      </c>
      <c r="M56" s="1">
        <f>VLOOKUP($B56,'inschr ko zonder ophoging'!$A$5:$L$324,10,FALSE) + VLOOKUP($B56,'INSCHRIJVINGEN KO OPHOGING'!$L$3:$W$322,10,FALSE)</f>
        <v>406.34</v>
      </c>
      <c r="N56" s="1">
        <f>VLOOKUP($B56,'inschr ko zonder ophoging'!$A$5:$L$324,11,FALSE) + VLOOKUP($B56,'INSCHRIJVINGEN KO OPHOGING'!$L$3:$W$322,11,FALSE)</f>
        <v>373.2</v>
      </c>
      <c r="O56" s="1">
        <f>VLOOKUP($B56,'inschr ko zonder ophoging'!$A$5:$L$324,12,FALSE) + VLOOKUP($B56,'INSCHRIJVINGEN KO OPHOGING'!$L$3:$W$322,12,FALSE)</f>
        <v>364.96</v>
      </c>
      <c r="P56" s="1">
        <f>VLOOKUP($B56,'VRAAGPROGNOSE KO'!$B$2:$N$321,2,FALSE)</f>
        <v>342.80495356037153</v>
      </c>
      <c r="Q56" s="1">
        <f>VLOOKUP($B56,'VRAAGPROGNOSE KO'!$B$2:$N$321,3,FALSE)</f>
        <v>337.23993808049534</v>
      </c>
      <c r="R56" s="1">
        <f>VLOOKUP($B56,'VRAAGPROGNOSE KO'!$B$2:$N$321,4,FALSE)</f>
        <v>346.14396284829724</v>
      </c>
      <c r="S56" s="1">
        <f>VLOOKUP($B56,'VRAAGPROGNOSE KO'!$B$2:$N$321,5,FALSE)</f>
        <v>349.48297213622288</v>
      </c>
      <c r="T56" s="1">
        <f>VLOOKUP($B56,'VRAAGPROGNOSE KO'!$B$2:$N$321,6,FALSE)</f>
        <v>358.38699690402478</v>
      </c>
      <c r="U56" s="1">
        <f>VLOOKUP($B56,'VRAAGPROGNOSE KO'!$B$2:$N$321,7,FALSE)</f>
        <v>359.5</v>
      </c>
      <c r="V56" s="1">
        <f>VLOOKUP($B56,'VRAAGPROGNOSE KO'!$B$2:$N$321,8,FALSE)</f>
        <v>361.72600619195049</v>
      </c>
      <c r="W56" s="1">
        <f>VLOOKUP($B56,'VRAAGPROGNOSE KO'!$B$2:$N$321,9,FALSE)</f>
        <v>359.5</v>
      </c>
      <c r="X56" s="1">
        <f>VLOOKUP($B56,'VRAAGPROGNOSE KO'!$B$2:$N$321,10,FALSE)</f>
        <v>363.95201238390092</v>
      </c>
      <c r="Y56" s="1">
        <f>VLOOKUP($B56,'VRAAGPROGNOSE KO'!$B$2:$N$321,11,FALSE)</f>
        <v>361.72600619195049</v>
      </c>
      <c r="Z56" s="1">
        <f>VLOOKUP($B56,'VRAAGPROGNOSE KO'!$B$2:$N$321,12,FALSE)</f>
        <v>363.95201238390092</v>
      </c>
      <c r="AA56" s="1">
        <f>VLOOKUP($B56,'VRAAGPROGNOSE KO'!$B$2:$N$321,13,FALSE)</f>
        <v>367.29102167182663</v>
      </c>
    </row>
    <row r="57" spans="2:27" x14ac:dyDescent="0.3">
      <c r="B57" s="1">
        <v>13017</v>
      </c>
      <c r="C57" s="1">
        <f>VLOOKUP(B57,AANBODPROGNOSE!A57:G374, 5, FALSE)</f>
        <v>852.94117647058829</v>
      </c>
      <c r="D57" s="1">
        <f>VLOOKUP(B57,AANBODPROGNOSE!A57:H374, 2, FALSE)</f>
        <v>725</v>
      </c>
      <c r="E57" s="1">
        <f>VLOOKUP($B57,'inschr ko zonder ophoging'!$A$5:$L$324,2,FALSE) + VLOOKUP($B57,'INSCHRIJVINGEN KO OPHOGING'!$L$3:$W$322,2,FALSE)</f>
        <v>702.7</v>
      </c>
      <c r="F57" s="1">
        <f>VLOOKUP($B57,'inschr ko zonder ophoging'!$A$5:$L$324,3,FALSE) + VLOOKUP($B57,'INSCHRIJVINGEN KO OPHOGING'!$L$3:$W$322,3,FALSE)</f>
        <v>692.65</v>
      </c>
      <c r="G57" s="1">
        <f>VLOOKUP($B57,'inschr ko zonder ophoging'!$A$5:$L$324,4,FALSE) + VLOOKUP($B57,'INSCHRIJVINGEN KO OPHOGING'!$L$3:$W$322,4,FALSE)</f>
        <v>693.89</v>
      </c>
      <c r="H57" s="1">
        <f>VLOOKUP($B57,'inschr ko zonder ophoging'!$A$5:$L$324,5,FALSE) + VLOOKUP($B57,'INSCHRIJVINGEN KO OPHOGING'!$L$3:$W$322,5,FALSE)</f>
        <v>703.84</v>
      </c>
      <c r="I57" s="1">
        <f>VLOOKUP($B57,'inschr ko zonder ophoging'!$A$5:$L$324,6,FALSE) + VLOOKUP($B57,'INSCHRIJVINGEN KO OPHOGING'!$L$3:$W$322,6,FALSE)</f>
        <v>694.51</v>
      </c>
      <c r="J57" s="1">
        <f>VLOOKUP($B57,'inschr ko zonder ophoging'!$A$5:$L$324,7,FALSE) + VLOOKUP($B57,'INSCHRIJVINGEN KO OPHOGING'!$L$3:$W$322,7,FALSE)</f>
        <v>736.52</v>
      </c>
      <c r="K57" s="1">
        <f>VLOOKUP($B57,'inschr ko zonder ophoging'!$A$5:$L$324,8,FALSE) + VLOOKUP($B57,'INSCHRIJVINGEN KO OPHOGING'!$L$3:$W$322,8,FALSE)</f>
        <v>710.51</v>
      </c>
      <c r="L57" s="1">
        <f>VLOOKUP($B57,'inschr ko zonder ophoging'!$A$5:$L$324,9,FALSE) + VLOOKUP($B57,'INSCHRIJVINGEN KO OPHOGING'!$L$3:$W$322,9,FALSE)</f>
        <v>747.06</v>
      </c>
      <c r="M57" s="1">
        <f>VLOOKUP($B57,'inschr ko zonder ophoging'!$A$5:$L$324,10,FALSE) + VLOOKUP($B57,'INSCHRIJVINGEN KO OPHOGING'!$L$3:$W$322,10,FALSE)</f>
        <v>772.56999999999994</v>
      </c>
      <c r="N57" s="1">
        <f>VLOOKUP($B57,'inschr ko zonder ophoging'!$A$5:$L$324,11,FALSE) + VLOOKUP($B57,'INSCHRIJVINGEN KO OPHOGING'!$L$3:$W$322,11,FALSE)</f>
        <v>744.11</v>
      </c>
      <c r="O57" s="1">
        <f>VLOOKUP($B57,'inschr ko zonder ophoging'!$A$5:$L$324,12,FALSE) + VLOOKUP($B57,'INSCHRIJVINGEN KO OPHOGING'!$L$3:$W$322,12,FALSE)</f>
        <v>728.27</v>
      </c>
      <c r="P57" s="1">
        <f>VLOOKUP($B57,'VRAAGPROGNOSE KO'!$B$2:$N$321,2,FALSE)</f>
        <v>687.20613065326631</v>
      </c>
      <c r="Q57" s="1">
        <f>VLOOKUP($B57,'VRAAGPROGNOSE KO'!$B$2:$N$321,3,FALSE)</f>
        <v>674.83417085427141</v>
      </c>
      <c r="R57" s="1">
        <f>VLOOKUP($B57,'VRAAGPROGNOSE KO'!$B$2:$N$321,4,FALSE)</f>
        <v>674.83417085427141</v>
      </c>
      <c r="S57" s="1">
        <f>VLOOKUP($B57,'VRAAGPROGNOSE KO'!$B$2:$N$321,5,FALSE)</f>
        <v>684.9566834170854</v>
      </c>
      <c r="T57" s="1">
        <f>VLOOKUP($B57,'VRAAGPROGNOSE KO'!$B$2:$N$321,6,FALSE)</f>
        <v>687.20613065326631</v>
      </c>
      <c r="U57" s="1">
        <f>VLOOKUP($B57,'VRAAGPROGNOSE KO'!$B$2:$N$321,7,FALSE)</f>
        <v>677.08361809045232</v>
      </c>
      <c r="V57" s="1">
        <f>VLOOKUP($B57,'VRAAGPROGNOSE KO'!$B$2:$N$321,8,FALSE)</f>
        <v>675.95889447236186</v>
      </c>
      <c r="W57" s="1">
        <f>VLOOKUP($B57,'VRAAGPROGNOSE KO'!$B$2:$N$321,9,FALSE)</f>
        <v>671.46</v>
      </c>
      <c r="X57" s="1">
        <f>VLOOKUP($B57,'VRAAGPROGNOSE KO'!$B$2:$N$321,10,FALSE)</f>
        <v>665.83638190954775</v>
      </c>
      <c r="Y57" s="1">
        <f>VLOOKUP($B57,'VRAAGPROGNOSE KO'!$B$2:$N$321,11,FALSE)</f>
        <v>665.83638190954775</v>
      </c>
      <c r="Z57" s="1">
        <f>VLOOKUP($B57,'VRAAGPROGNOSE KO'!$B$2:$N$321,12,FALSE)</f>
        <v>678.20834170854266</v>
      </c>
      <c r="AA57" s="1">
        <f>VLOOKUP($B57,'VRAAGPROGNOSE KO'!$B$2:$N$321,13,FALSE)</f>
        <v>684.9566834170854</v>
      </c>
    </row>
    <row r="58" spans="2:27" x14ac:dyDescent="0.3">
      <c r="B58" s="1">
        <v>13019</v>
      </c>
      <c r="C58" s="1">
        <f>VLOOKUP(B58,AANBODPROGNOSE!A58:G375, 5, FALSE)</f>
        <v>821.99999999999989</v>
      </c>
      <c r="D58" s="1">
        <f>VLOOKUP(B58,AANBODPROGNOSE!A58:H375, 2, FALSE)</f>
        <v>698.69999999999993</v>
      </c>
      <c r="E58" s="1">
        <f>VLOOKUP($B58,'inschr ko zonder ophoging'!$A$5:$L$324,2,FALSE) + VLOOKUP($B58,'INSCHRIJVINGEN KO OPHOGING'!$L$3:$W$322,2,FALSE)</f>
        <v>623.65</v>
      </c>
      <c r="F58" s="1">
        <f>VLOOKUP($B58,'inschr ko zonder ophoging'!$A$5:$L$324,3,FALSE) + VLOOKUP($B58,'INSCHRIJVINGEN KO OPHOGING'!$L$3:$W$322,3,FALSE)</f>
        <v>643.08000000000004</v>
      </c>
      <c r="G58" s="1">
        <f>VLOOKUP($B58,'inschr ko zonder ophoging'!$A$5:$L$324,4,FALSE) + VLOOKUP($B58,'INSCHRIJVINGEN KO OPHOGING'!$L$3:$W$322,4,FALSE)</f>
        <v>681.87</v>
      </c>
      <c r="H58" s="1">
        <f>VLOOKUP($B58,'inschr ko zonder ophoging'!$A$5:$L$324,5,FALSE) + VLOOKUP($B58,'INSCHRIJVINGEN KO OPHOGING'!$L$3:$W$322,5,FALSE)</f>
        <v>663.51</v>
      </c>
      <c r="I58" s="1">
        <f>VLOOKUP($B58,'inschr ko zonder ophoging'!$A$5:$L$324,6,FALSE) + VLOOKUP($B58,'INSCHRIJVINGEN KO OPHOGING'!$L$3:$W$322,6,FALSE)</f>
        <v>711.65</v>
      </c>
      <c r="J58" s="1">
        <f>VLOOKUP($B58,'inschr ko zonder ophoging'!$A$5:$L$324,7,FALSE) + VLOOKUP($B58,'INSCHRIJVINGEN KO OPHOGING'!$L$3:$W$322,7,FALSE)</f>
        <v>688.86</v>
      </c>
      <c r="K58" s="1">
        <f>VLOOKUP($B58,'inschr ko zonder ophoging'!$A$5:$L$324,8,FALSE) + VLOOKUP($B58,'INSCHRIJVINGEN KO OPHOGING'!$L$3:$W$322,8,FALSE)</f>
        <v>691.19</v>
      </c>
      <c r="L58" s="1">
        <f>VLOOKUP($B58,'inschr ko zonder ophoging'!$A$5:$L$324,9,FALSE) + VLOOKUP($B58,'INSCHRIJVINGEN KO OPHOGING'!$L$3:$W$322,9,FALSE)</f>
        <v>711.87</v>
      </c>
      <c r="M58" s="1">
        <f>VLOOKUP($B58,'inschr ko zonder ophoging'!$A$5:$L$324,10,FALSE) + VLOOKUP($B58,'INSCHRIJVINGEN KO OPHOGING'!$L$3:$W$322,10,FALSE)</f>
        <v>647.75</v>
      </c>
      <c r="N58" s="1">
        <f>VLOOKUP($B58,'inschr ko zonder ophoging'!$A$5:$L$324,11,FALSE) + VLOOKUP($B58,'INSCHRIJVINGEN KO OPHOGING'!$L$3:$W$322,11,FALSE)</f>
        <v>668.43</v>
      </c>
      <c r="O58" s="1">
        <f>VLOOKUP($B58,'inschr ko zonder ophoging'!$A$5:$L$324,12,FALSE) + VLOOKUP($B58,'INSCHRIJVINGEN KO OPHOGING'!$L$3:$W$322,12,FALSE)</f>
        <v>604.83000000000004</v>
      </c>
      <c r="P58" s="1">
        <f>VLOOKUP($B58,'VRAAGPROGNOSE KO'!$B$2:$N$321,2,FALSE)</f>
        <v>552.0864429530202</v>
      </c>
      <c r="Q58" s="1">
        <f>VLOOKUP($B58,'VRAAGPROGNOSE KO'!$B$2:$N$321,3,FALSE)</f>
        <v>533.08751677852354</v>
      </c>
      <c r="R58" s="1">
        <f>VLOOKUP($B58,'VRAAGPROGNOSE KO'!$B$2:$N$321,4,FALSE)</f>
        <v>509.61825503355703</v>
      </c>
      <c r="S58" s="1">
        <f>VLOOKUP($B58,'VRAAGPROGNOSE KO'!$B$2:$N$321,5,FALSE)</f>
        <v>506.26550335570471</v>
      </c>
      <c r="T58" s="1">
        <f>VLOOKUP($B58,'VRAAGPROGNOSE KO'!$B$2:$N$321,6,FALSE)</f>
        <v>505.14791946308725</v>
      </c>
      <c r="U58" s="1">
        <f>VLOOKUP($B58,'VRAAGPROGNOSE KO'!$B$2:$N$321,7,FALSE)</f>
        <v>487.26657718120805</v>
      </c>
      <c r="V58" s="1">
        <f>VLOOKUP($B58,'VRAAGPROGNOSE KO'!$B$2:$N$321,8,FALSE)</f>
        <v>492.8544966442953</v>
      </c>
      <c r="W58" s="1">
        <f>VLOOKUP($B58,'VRAAGPROGNOSE KO'!$B$2:$N$321,9,FALSE)</f>
        <v>499.56</v>
      </c>
      <c r="X58" s="1">
        <f>VLOOKUP($B58,'VRAAGPROGNOSE KO'!$B$2:$N$321,10,FALSE)</f>
        <v>504.03033557046979</v>
      </c>
      <c r="Y58" s="1">
        <f>VLOOKUP($B58,'VRAAGPROGNOSE KO'!$B$2:$N$321,11,FALSE)</f>
        <v>519.67651006711412</v>
      </c>
      <c r="Z58" s="1">
        <f>VLOOKUP($B58,'VRAAGPROGNOSE KO'!$B$2:$N$321,12,FALSE)</f>
        <v>516.3237583892618</v>
      </c>
      <c r="AA58" s="1">
        <f>VLOOKUP($B58,'VRAAGPROGNOSE KO'!$B$2:$N$321,13,FALSE)</f>
        <v>518.55892617449661</v>
      </c>
    </row>
    <row r="59" spans="2:27" x14ac:dyDescent="0.3">
      <c r="B59" s="1">
        <v>13021</v>
      </c>
      <c r="C59" s="1">
        <f>VLOOKUP(B59,AANBODPROGNOSE!A59:G376, 5, FALSE)</f>
        <v>502</v>
      </c>
      <c r="D59" s="1">
        <f>VLOOKUP(B59,AANBODPROGNOSE!A59:H376, 2, FALSE)</f>
        <v>426.7</v>
      </c>
      <c r="E59" s="1">
        <f>VLOOKUP($B59,'inschr ko zonder ophoging'!$A$5:$L$324,2,FALSE) + VLOOKUP($B59,'INSCHRIJVINGEN KO OPHOGING'!$L$3:$W$322,2,FALSE)</f>
        <v>396.07</v>
      </c>
      <c r="F59" s="1">
        <f>VLOOKUP($B59,'inschr ko zonder ophoging'!$A$5:$L$324,3,FALSE) + VLOOKUP($B59,'INSCHRIJVINGEN KO OPHOGING'!$L$3:$W$322,3,FALSE)</f>
        <v>428.56</v>
      </c>
      <c r="G59" s="1">
        <f>VLOOKUP($B59,'inschr ko zonder ophoging'!$A$5:$L$324,4,FALSE) + VLOOKUP($B59,'INSCHRIJVINGEN KO OPHOGING'!$L$3:$W$322,4,FALSE)</f>
        <v>411.23</v>
      </c>
      <c r="H59" s="1">
        <f>VLOOKUP($B59,'inschr ko zonder ophoging'!$A$5:$L$324,5,FALSE) + VLOOKUP($B59,'INSCHRIJVINGEN KO OPHOGING'!$L$3:$W$322,5,FALSE)</f>
        <v>437.75</v>
      </c>
      <c r="I59" s="1">
        <f>VLOOKUP($B59,'inschr ko zonder ophoging'!$A$5:$L$324,6,FALSE) + VLOOKUP($B59,'INSCHRIJVINGEN KO OPHOGING'!$L$3:$W$322,6,FALSE)</f>
        <v>467.83</v>
      </c>
      <c r="J59" s="1">
        <f>VLOOKUP($B59,'inschr ko zonder ophoging'!$A$5:$L$324,7,FALSE) + VLOOKUP($B59,'INSCHRIJVINGEN KO OPHOGING'!$L$3:$W$322,7,FALSE)</f>
        <v>445.72</v>
      </c>
      <c r="K59" s="1">
        <f>VLOOKUP($B59,'inschr ko zonder ophoging'!$A$5:$L$324,8,FALSE) + VLOOKUP($B59,'INSCHRIJVINGEN KO OPHOGING'!$L$3:$W$322,8,FALSE)</f>
        <v>443.99</v>
      </c>
      <c r="L59" s="1">
        <f>VLOOKUP($B59,'inschr ko zonder ophoging'!$A$5:$L$324,9,FALSE) + VLOOKUP($B59,'INSCHRIJVINGEN KO OPHOGING'!$L$3:$W$322,9,FALSE)</f>
        <v>455.67</v>
      </c>
      <c r="M59" s="1">
        <f>VLOOKUP($B59,'inschr ko zonder ophoging'!$A$5:$L$324,10,FALSE) + VLOOKUP($B59,'INSCHRIJVINGEN KO OPHOGING'!$L$3:$W$322,10,FALSE)</f>
        <v>402.85</v>
      </c>
      <c r="N59" s="1">
        <f>VLOOKUP($B59,'inschr ko zonder ophoging'!$A$5:$L$324,11,FALSE) + VLOOKUP($B59,'INSCHRIJVINGEN KO OPHOGING'!$L$3:$W$322,11,FALSE)</f>
        <v>423.72</v>
      </c>
      <c r="O59" s="1">
        <f>VLOOKUP($B59,'inschr ko zonder ophoging'!$A$5:$L$324,12,FALSE) + VLOOKUP($B59,'INSCHRIJVINGEN KO OPHOGING'!$L$3:$W$322,12,FALSE)</f>
        <v>400.88</v>
      </c>
      <c r="P59" s="1">
        <f>VLOOKUP($B59,'VRAAGPROGNOSE KO'!$B$2:$N$321,2,FALSE)</f>
        <v>365.3169934640523</v>
      </c>
      <c r="Q59" s="1">
        <f>VLOOKUP($B59,'VRAAGPROGNOSE KO'!$B$2:$N$321,3,FALSE)</f>
        <v>351.8283660130719</v>
      </c>
      <c r="R59" s="1">
        <f>VLOOKUP($B59,'VRAAGPROGNOSE KO'!$B$2:$N$321,4,FALSE)</f>
        <v>339.46379084967322</v>
      </c>
      <c r="S59" s="1">
        <f>VLOOKUP($B59,'VRAAGPROGNOSE KO'!$B$2:$N$321,5,FALSE)</f>
        <v>334.9675816993464</v>
      </c>
      <c r="T59" s="1">
        <f>VLOOKUP($B59,'VRAAGPROGNOSE KO'!$B$2:$N$321,6,FALSE)</f>
        <v>333.84352941176473</v>
      </c>
      <c r="U59" s="1">
        <f>VLOOKUP($B59,'VRAAGPROGNOSE KO'!$B$2:$N$321,7,FALSE)</f>
        <v>341.7118954248366</v>
      </c>
      <c r="V59" s="1">
        <f>VLOOKUP($B59,'VRAAGPROGNOSE KO'!$B$2:$N$321,8,FALSE)</f>
        <v>345.0840522875817</v>
      </c>
      <c r="W59" s="1">
        <f>VLOOKUP($B59,'VRAAGPROGNOSE KO'!$B$2:$N$321,9,FALSE)</f>
        <v>343.96</v>
      </c>
      <c r="X59" s="1">
        <f>VLOOKUP($B59,'VRAAGPROGNOSE KO'!$B$2:$N$321,10,FALSE)</f>
        <v>347.33215686274508</v>
      </c>
      <c r="Y59" s="1">
        <f>VLOOKUP($B59,'VRAAGPROGNOSE KO'!$B$2:$N$321,11,FALSE)</f>
        <v>349.58026143790852</v>
      </c>
      <c r="Z59" s="1">
        <f>VLOOKUP($B59,'VRAAGPROGNOSE KO'!$B$2:$N$321,12,FALSE)</f>
        <v>342.83594771241832</v>
      </c>
      <c r="AA59" s="1">
        <f>VLOOKUP($B59,'VRAAGPROGNOSE KO'!$B$2:$N$321,13,FALSE)</f>
        <v>340.58784313725494</v>
      </c>
    </row>
    <row r="60" spans="2:27" x14ac:dyDescent="0.3">
      <c r="B60" s="1">
        <v>13023</v>
      </c>
      <c r="C60" s="1">
        <f>VLOOKUP(B60,AANBODPROGNOSE!A60:G377, 5, FALSE)</f>
        <v>498</v>
      </c>
      <c r="D60" s="1">
        <f>VLOOKUP(B60,AANBODPROGNOSE!A60:H377, 2, FALSE)</f>
        <v>423.3</v>
      </c>
      <c r="E60" s="1">
        <f>VLOOKUP($B60,'inschr ko zonder ophoging'!$A$5:$L$324,2,FALSE) + VLOOKUP($B60,'INSCHRIJVINGEN KO OPHOGING'!$L$3:$W$322,2,FALSE)</f>
        <v>371.04</v>
      </c>
      <c r="F60" s="1">
        <f>VLOOKUP($B60,'inschr ko zonder ophoging'!$A$5:$L$324,3,FALSE) + VLOOKUP($B60,'INSCHRIJVINGEN KO OPHOGING'!$L$3:$W$322,3,FALSE)</f>
        <v>400.77</v>
      </c>
      <c r="G60" s="1">
        <f>VLOOKUP($B60,'inschr ko zonder ophoging'!$A$5:$L$324,4,FALSE) + VLOOKUP($B60,'INSCHRIJVINGEN KO OPHOGING'!$L$3:$W$322,4,FALSE)</f>
        <v>376.42</v>
      </c>
      <c r="H60" s="1">
        <f>VLOOKUP($B60,'inschr ko zonder ophoging'!$A$5:$L$324,5,FALSE) + VLOOKUP($B60,'INSCHRIJVINGEN KO OPHOGING'!$L$3:$W$322,5,FALSE)</f>
        <v>366.23</v>
      </c>
      <c r="I60" s="1">
        <f>VLOOKUP($B60,'inschr ko zonder ophoging'!$A$5:$L$324,6,FALSE) + VLOOKUP($B60,'INSCHRIJVINGEN KO OPHOGING'!$L$3:$W$322,6,FALSE)</f>
        <v>366.07</v>
      </c>
      <c r="J60" s="1">
        <f>VLOOKUP($B60,'inschr ko zonder ophoging'!$A$5:$L$324,7,FALSE) + VLOOKUP($B60,'INSCHRIJVINGEN KO OPHOGING'!$L$3:$W$322,7,FALSE)</f>
        <v>372.69</v>
      </c>
      <c r="K60" s="1">
        <f>VLOOKUP($B60,'inschr ko zonder ophoging'!$A$5:$L$324,8,FALSE) + VLOOKUP($B60,'INSCHRIJVINGEN KO OPHOGING'!$L$3:$W$322,8,FALSE)</f>
        <v>378.34</v>
      </c>
      <c r="L60" s="1">
        <f>VLOOKUP($B60,'inschr ko zonder ophoging'!$A$5:$L$324,9,FALSE) + VLOOKUP($B60,'INSCHRIJVINGEN KO OPHOGING'!$L$3:$W$322,9,FALSE)</f>
        <v>355.93</v>
      </c>
      <c r="M60" s="1">
        <f>VLOOKUP($B60,'inschr ko zonder ophoging'!$A$5:$L$324,10,FALSE) + VLOOKUP($B60,'INSCHRIJVINGEN KO OPHOGING'!$L$3:$W$322,10,FALSE)</f>
        <v>357.69</v>
      </c>
      <c r="N60" s="1">
        <f>VLOOKUP($B60,'inschr ko zonder ophoging'!$A$5:$L$324,11,FALSE) + VLOOKUP($B60,'INSCHRIJVINGEN KO OPHOGING'!$L$3:$W$322,11,FALSE)</f>
        <v>366.69</v>
      </c>
      <c r="O60" s="1">
        <f>VLOOKUP($B60,'inschr ko zonder ophoging'!$A$5:$L$324,12,FALSE) + VLOOKUP($B60,'INSCHRIJVINGEN KO OPHOGING'!$L$3:$W$322,12,FALSE)</f>
        <v>337.2</v>
      </c>
      <c r="P60" s="1">
        <f>VLOOKUP($B60,'VRAAGPROGNOSE KO'!$B$2:$N$321,2,FALSE)</f>
        <v>338.48120300751879</v>
      </c>
      <c r="Q60" s="1">
        <f>VLOOKUP($B60,'VRAAGPROGNOSE KO'!$B$2:$N$321,3,FALSE)</f>
        <v>326.27368421052631</v>
      </c>
      <c r="R60" s="1">
        <f>VLOOKUP($B60,'VRAAGPROGNOSE KO'!$B$2:$N$321,4,FALSE)</f>
        <v>302.96842105263158</v>
      </c>
      <c r="S60" s="1">
        <f>VLOOKUP($B60,'VRAAGPROGNOSE KO'!$B$2:$N$321,5,FALSE)</f>
        <v>308.51729323308268</v>
      </c>
      <c r="T60" s="1">
        <f>VLOOKUP($B60,'VRAAGPROGNOSE KO'!$B$2:$N$321,6,FALSE)</f>
        <v>300.74887218045114</v>
      </c>
      <c r="U60" s="1">
        <f>VLOOKUP($B60,'VRAAGPROGNOSE KO'!$B$2:$N$321,7,FALSE)</f>
        <v>304.0781954887218</v>
      </c>
      <c r="V60" s="1">
        <f>VLOOKUP($B60,'VRAAGPROGNOSE KO'!$B$2:$N$321,8,FALSE)</f>
        <v>296.30977443609021</v>
      </c>
      <c r="W60" s="1">
        <f>VLOOKUP($B60,'VRAAGPROGNOSE KO'!$B$2:$N$321,9,FALSE)</f>
        <v>295.2</v>
      </c>
      <c r="X60" s="1">
        <f>VLOOKUP($B60,'VRAAGPROGNOSE KO'!$B$2:$N$321,10,FALSE)</f>
        <v>298.5293233082707</v>
      </c>
      <c r="Y60" s="1">
        <f>VLOOKUP($B60,'VRAAGPROGNOSE KO'!$B$2:$N$321,11,FALSE)</f>
        <v>302.96842105263158</v>
      </c>
      <c r="Z60" s="1">
        <f>VLOOKUP($B60,'VRAAGPROGNOSE KO'!$B$2:$N$321,12,FALSE)</f>
        <v>309.62706766917296</v>
      </c>
      <c r="AA60" s="1">
        <f>VLOOKUP($B60,'VRAAGPROGNOSE KO'!$B$2:$N$321,13,FALSE)</f>
        <v>311.8466165413534</v>
      </c>
    </row>
    <row r="61" spans="2:27" x14ac:dyDescent="0.3">
      <c r="B61" s="1">
        <v>13025</v>
      </c>
      <c r="C61" s="1">
        <f>VLOOKUP(B61,AANBODPROGNOSE!A61:G378, 5, FALSE)</f>
        <v>1822.0508287292819</v>
      </c>
      <c r="D61" s="1">
        <f>VLOOKUP(B61,AANBODPROGNOSE!A61:H378, 2, FALSE)</f>
        <v>1548.7432044198895</v>
      </c>
      <c r="E61" s="1">
        <f>VLOOKUP($B61,'inschr ko zonder ophoging'!$A$5:$L$324,2,FALSE) + VLOOKUP($B61,'INSCHRIJVINGEN KO OPHOGING'!$L$3:$W$322,2,FALSE)</f>
        <v>1238.78</v>
      </c>
      <c r="F61" s="1">
        <f>VLOOKUP($B61,'inschr ko zonder ophoging'!$A$5:$L$324,3,FALSE) + VLOOKUP($B61,'INSCHRIJVINGEN KO OPHOGING'!$L$3:$W$322,3,FALSE)</f>
        <v>1288.54</v>
      </c>
      <c r="G61" s="1">
        <f>VLOOKUP($B61,'inschr ko zonder ophoging'!$A$5:$L$324,4,FALSE) + VLOOKUP($B61,'INSCHRIJVINGEN KO OPHOGING'!$L$3:$W$322,4,FALSE)</f>
        <v>1327.7</v>
      </c>
      <c r="H61" s="1">
        <f>VLOOKUP($B61,'inschr ko zonder ophoging'!$A$5:$L$324,5,FALSE) + VLOOKUP($B61,'INSCHRIJVINGEN KO OPHOGING'!$L$3:$W$322,5,FALSE)</f>
        <v>1407.52</v>
      </c>
      <c r="I61" s="1">
        <f>VLOOKUP($B61,'inschr ko zonder ophoging'!$A$5:$L$324,6,FALSE) + VLOOKUP($B61,'INSCHRIJVINGEN KO OPHOGING'!$L$3:$W$322,6,FALSE)</f>
        <v>1516.09</v>
      </c>
      <c r="J61" s="1">
        <f>VLOOKUP($B61,'inschr ko zonder ophoging'!$A$5:$L$324,7,FALSE) + VLOOKUP($B61,'INSCHRIJVINGEN KO OPHOGING'!$L$3:$W$322,7,FALSE)</f>
        <v>1495.19</v>
      </c>
      <c r="K61" s="1">
        <f>VLOOKUP($B61,'inschr ko zonder ophoging'!$A$5:$L$324,8,FALSE) + VLOOKUP($B61,'INSCHRIJVINGEN KO OPHOGING'!$L$3:$W$322,8,FALSE)</f>
        <v>1473.92</v>
      </c>
      <c r="L61" s="1">
        <f>VLOOKUP($B61,'inschr ko zonder ophoging'!$A$5:$L$324,9,FALSE) + VLOOKUP($B61,'INSCHRIJVINGEN KO OPHOGING'!$L$3:$W$322,9,FALSE)</f>
        <v>1451.3</v>
      </c>
      <c r="M61" s="1">
        <f>VLOOKUP($B61,'inschr ko zonder ophoging'!$A$5:$L$324,10,FALSE) + VLOOKUP($B61,'INSCHRIJVINGEN KO OPHOGING'!$L$3:$W$322,10,FALSE)</f>
        <v>1407.73</v>
      </c>
      <c r="N61" s="1">
        <f>VLOOKUP($B61,'inschr ko zonder ophoging'!$A$5:$L$324,11,FALSE) + VLOOKUP($B61,'INSCHRIJVINGEN KO OPHOGING'!$L$3:$W$322,11,FALSE)</f>
        <v>1454.57</v>
      </c>
      <c r="O61" s="1">
        <f>VLOOKUP($B61,'inschr ko zonder ophoging'!$A$5:$L$324,12,FALSE) + VLOOKUP($B61,'INSCHRIJVINGEN KO OPHOGING'!$L$3:$W$322,12,FALSE)</f>
        <v>1432.3</v>
      </c>
      <c r="P61" s="1">
        <f>VLOOKUP($B61,'VRAAGPROGNOSE KO'!$B$2:$N$321,2,FALSE)</f>
        <v>1400.162691588785</v>
      </c>
      <c r="Q61" s="1">
        <f>VLOOKUP($B61,'VRAAGPROGNOSE KO'!$B$2:$N$321,3,FALSE)</f>
        <v>1338.2583925233644</v>
      </c>
      <c r="R61" s="1">
        <f>VLOOKUP($B61,'VRAAGPROGNOSE KO'!$B$2:$N$321,4,FALSE)</f>
        <v>1296.6136822429908</v>
      </c>
      <c r="S61" s="1">
        <f>VLOOKUP($B61,'VRAAGPROGNOSE KO'!$B$2:$N$321,5,FALSE)</f>
        <v>1233.5838504672897</v>
      </c>
      <c r="T61" s="1">
        <f>VLOOKUP($B61,'VRAAGPROGNOSE KO'!$B$2:$N$321,6,FALSE)</f>
        <v>1208.8221308411214</v>
      </c>
      <c r="U61" s="1">
        <f>VLOOKUP($B61,'VRAAGPROGNOSE KO'!$B$2:$N$321,7,FALSE)</f>
        <v>1189.6880747663552</v>
      </c>
      <c r="V61" s="1">
        <f>VLOOKUP($B61,'VRAAGPROGNOSE KO'!$B$2:$N$321,8,FALSE)</f>
        <v>1193.0646728971963</v>
      </c>
      <c r="W61" s="1">
        <f>VLOOKUP($B61,'VRAAGPROGNOSE KO'!$B$2:$N$321,9,FALSE)</f>
        <v>1204.32</v>
      </c>
      <c r="X61" s="1">
        <f>VLOOKUP($B61,'VRAAGPROGNOSE KO'!$B$2:$N$321,10,FALSE)</f>
        <v>1224.5795887850468</v>
      </c>
      <c r="Y61" s="1">
        <f>VLOOKUP($B61,'VRAAGPROGNOSE KO'!$B$2:$N$321,11,FALSE)</f>
        <v>1234.7093831775701</v>
      </c>
      <c r="Z61" s="1">
        <f>VLOOKUP($B61,'VRAAGPROGNOSE KO'!$B$2:$N$321,12,FALSE)</f>
        <v>1227.9561869158879</v>
      </c>
      <c r="AA61" s="1">
        <f>VLOOKUP($B61,'VRAAGPROGNOSE KO'!$B$2:$N$321,13,FALSE)</f>
        <v>1224.5795887850468</v>
      </c>
    </row>
    <row r="62" spans="2:27" x14ac:dyDescent="0.3">
      <c r="B62" s="1">
        <v>13029</v>
      </c>
      <c r="C62" s="1">
        <f>VLOOKUP(B62,AANBODPROGNOSE!A62:G379, 5, FALSE)</f>
        <v>788.695652173913</v>
      </c>
      <c r="D62" s="1">
        <f>VLOOKUP(B62,AANBODPROGNOSE!A62:H379, 2, FALSE)</f>
        <v>670.39130434782601</v>
      </c>
      <c r="E62" s="1">
        <f>VLOOKUP($B62,'inschr ko zonder ophoging'!$A$5:$L$324,2,FALSE) + VLOOKUP($B62,'INSCHRIJVINGEN KO OPHOGING'!$L$3:$W$322,2,FALSE)</f>
        <v>594.35</v>
      </c>
      <c r="F62" s="1">
        <f>VLOOKUP($B62,'inschr ko zonder ophoging'!$A$5:$L$324,3,FALSE) + VLOOKUP($B62,'INSCHRIJVINGEN KO OPHOGING'!$L$3:$W$322,3,FALSE)</f>
        <v>637.46</v>
      </c>
      <c r="G62" s="1">
        <f>VLOOKUP($B62,'inschr ko zonder ophoging'!$A$5:$L$324,4,FALSE) + VLOOKUP($B62,'INSCHRIJVINGEN KO OPHOGING'!$L$3:$W$322,4,FALSE)</f>
        <v>639.32000000000005</v>
      </c>
      <c r="H62" s="1">
        <f>VLOOKUP($B62,'inschr ko zonder ophoging'!$A$5:$L$324,5,FALSE) + VLOOKUP($B62,'INSCHRIJVINGEN KO OPHOGING'!$L$3:$W$322,5,FALSE)</f>
        <v>662.54</v>
      </c>
      <c r="I62" s="1">
        <f>VLOOKUP($B62,'inschr ko zonder ophoging'!$A$5:$L$324,6,FALSE) + VLOOKUP($B62,'INSCHRIJVINGEN KO OPHOGING'!$L$3:$W$322,6,FALSE)</f>
        <v>648.42999999999995</v>
      </c>
      <c r="J62" s="1">
        <f>VLOOKUP($B62,'inschr ko zonder ophoging'!$A$5:$L$324,7,FALSE) + VLOOKUP($B62,'INSCHRIJVINGEN KO OPHOGING'!$L$3:$W$322,7,FALSE)</f>
        <v>592.21</v>
      </c>
      <c r="K62" s="1">
        <f>VLOOKUP($B62,'inschr ko zonder ophoging'!$A$5:$L$324,8,FALSE) + VLOOKUP($B62,'INSCHRIJVINGEN KO OPHOGING'!$L$3:$W$322,8,FALSE)</f>
        <v>604.78</v>
      </c>
      <c r="L62" s="1">
        <f>VLOOKUP($B62,'inschr ko zonder ophoging'!$A$5:$L$324,9,FALSE) + VLOOKUP($B62,'INSCHRIJVINGEN KO OPHOGING'!$L$3:$W$322,9,FALSE)</f>
        <v>591.59</v>
      </c>
      <c r="M62" s="1">
        <f>VLOOKUP($B62,'inschr ko zonder ophoging'!$A$5:$L$324,10,FALSE) + VLOOKUP($B62,'INSCHRIJVINGEN KO OPHOGING'!$L$3:$W$322,10,FALSE)</f>
        <v>587.21</v>
      </c>
      <c r="N62" s="1">
        <f>VLOOKUP($B62,'inschr ko zonder ophoging'!$A$5:$L$324,11,FALSE) + VLOOKUP($B62,'INSCHRIJVINGEN KO OPHOGING'!$L$3:$W$322,11,FALSE)</f>
        <v>618.54</v>
      </c>
      <c r="O62" s="1">
        <f>VLOOKUP($B62,'inschr ko zonder ophoging'!$A$5:$L$324,12,FALSE) + VLOOKUP($B62,'INSCHRIJVINGEN KO OPHOGING'!$L$3:$W$322,12,FALSE)</f>
        <v>581.55999999999995</v>
      </c>
      <c r="P62" s="1">
        <f>VLOOKUP($B62,'VRAAGPROGNOSE KO'!$B$2:$N$321,2,FALSE)</f>
        <v>539.46923076923076</v>
      </c>
      <c r="Q62" s="1">
        <f>VLOOKUP($B62,'VRAAGPROGNOSE KO'!$B$2:$N$321,3,FALSE)</f>
        <v>519.44769230769225</v>
      </c>
      <c r="R62" s="1">
        <f>VLOOKUP($B62,'VRAAGPROGNOSE KO'!$B$2:$N$321,4,FALSE)</f>
        <v>486.07846153846151</v>
      </c>
      <c r="S62" s="1">
        <f>VLOOKUP($B62,'VRAAGPROGNOSE KO'!$B$2:$N$321,5,FALSE)</f>
        <v>489.4153846153846</v>
      </c>
      <c r="T62" s="1">
        <f>VLOOKUP($B62,'VRAAGPROGNOSE KO'!$B$2:$N$321,6,FALSE)</f>
        <v>494.97692307692307</v>
      </c>
      <c r="U62" s="1">
        <f>VLOOKUP($B62,'VRAAGPROGNOSE KO'!$B$2:$N$321,7,FALSE)</f>
        <v>492.75230769230768</v>
      </c>
      <c r="V62" s="1">
        <f>VLOOKUP($B62,'VRAAGPROGNOSE KO'!$B$2:$N$321,8,FALSE)</f>
        <v>489.4153846153846</v>
      </c>
      <c r="W62" s="1">
        <f>VLOOKUP($B62,'VRAAGPROGNOSE KO'!$B$2:$N$321,9,FALSE)</f>
        <v>477.18</v>
      </c>
      <c r="X62" s="1">
        <f>VLOOKUP($B62,'VRAAGPROGNOSE KO'!$B$2:$N$321,10,FALSE)</f>
        <v>466.05692307692306</v>
      </c>
      <c r="Y62" s="1">
        <f>VLOOKUP($B62,'VRAAGPROGNOSE KO'!$B$2:$N$321,11,FALSE)</f>
        <v>457.15846153846155</v>
      </c>
      <c r="Z62" s="1">
        <f>VLOOKUP($B62,'VRAAGPROGNOSE KO'!$B$2:$N$321,12,FALSE)</f>
        <v>456.04615384615386</v>
      </c>
      <c r="AA62" s="1">
        <f>VLOOKUP($B62,'VRAAGPROGNOSE KO'!$B$2:$N$321,13,FALSE)</f>
        <v>462.72</v>
      </c>
    </row>
    <row r="63" spans="2:27" x14ac:dyDescent="0.3">
      <c r="B63" s="1">
        <v>13031</v>
      </c>
      <c r="C63" s="1">
        <f>VLOOKUP(B63,AANBODPROGNOSE!A63:G380, 5, FALSE)</f>
        <v>664</v>
      </c>
      <c r="D63" s="1">
        <f>VLOOKUP(B63,AANBODPROGNOSE!A63:H380, 2, FALSE)</f>
        <v>564.4</v>
      </c>
      <c r="E63" s="1">
        <f>VLOOKUP($B63,'inschr ko zonder ophoging'!$A$5:$L$324,2,FALSE) + VLOOKUP($B63,'INSCHRIJVINGEN KO OPHOGING'!$L$3:$W$322,2,FALSE)</f>
        <v>516.75</v>
      </c>
      <c r="F63" s="1">
        <f>VLOOKUP($B63,'inschr ko zonder ophoging'!$A$5:$L$324,3,FALSE) + VLOOKUP($B63,'INSCHRIJVINGEN KO OPHOGING'!$L$3:$W$322,3,FALSE)</f>
        <v>546.35</v>
      </c>
      <c r="G63" s="1">
        <f>VLOOKUP($B63,'inschr ko zonder ophoging'!$A$5:$L$324,4,FALSE) + VLOOKUP($B63,'INSCHRIJVINGEN KO OPHOGING'!$L$3:$W$322,4,FALSE)</f>
        <v>531.45000000000005</v>
      </c>
      <c r="H63" s="1">
        <f>VLOOKUP($B63,'inschr ko zonder ophoging'!$A$5:$L$324,5,FALSE) + VLOOKUP($B63,'INSCHRIJVINGEN KO OPHOGING'!$L$3:$W$322,5,FALSE)</f>
        <v>573.04999999999995</v>
      </c>
      <c r="I63" s="1">
        <f>VLOOKUP($B63,'inschr ko zonder ophoging'!$A$5:$L$324,6,FALSE) + VLOOKUP($B63,'INSCHRIJVINGEN KO OPHOGING'!$L$3:$W$322,6,FALSE)</f>
        <v>574.94000000000005</v>
      </c>
      <c r="J63" s="1">
        <f>VLOOKUP($B63,'inschr ko zonder ophoging'!$A$5:$L$324,7,FALSE) + VLOOKUP($B63,'INSCHRIJVINGEN KO OPHOGING'!$L$3:$W$322,7,FALSE)</f>
        <v>582.70000000000005</v>
      </c>
      <c r="K63" s="1">
        <f>VLOOKUP($B63,'inschr ko zonder ophoging'!$A$5:$L$324,8,FALSE) + VLOOKUP($B63,'INSCHRIJVINGEN KO OPHOGING'!$L$3:$W$322,8,FALSE)</f>
        <v>571.02</v>
      </c>
      <c r="L63" s="1">
        <f>VLOOKUP($B63,'inschr ko zonder ophoging'!$A$5:$L$324,9,FALSE) + VLOOKUP($B63,'INSCHRIJVINGEN KO OPHOGING'!$L$3:$W$322,9,FALSE)</f>
        <v>587.70000000000005</v>
      </c>
      <c r="M63" s="1">
        <f>VLOOKUP($B63,'inschr ko zonder ophoging'!$A$5:$L$324,10,FALSE) + VLOOKUP($B63,'INSCHRIJVINGEN KO OPHOGING'!$L$3:$W$322,10,FALSE)</f>
        <v>607.86</v>
      </c>
      <c r="N63" s="1">
        <f>VLOOKUP($B63,'inschr ko zonder ophoging'!$A$5:$L$324,11,FALSE) + VLOOKUP($B63,'INSCHRIJVINGEN KO OPHOGING'!$L$3:$W$322,11,FALSE)</f>
        <v>608.97</v>
      </c>
      <c r="O63" s="1">
        <f>VLOOKUP($B63,'inschr ko zonder ophoging'!$A$5:$L$324,12,FALSE) + VLOOKUP($B63,'INSCHRIJVINGEN KO OPHOGING'!$L$3:$W$322,12,FALSE)</f>
        <v>569.48</v>
      </c>
      <c r="P63" s="1">
        <f>VLOOKUP($B63,'VRAAGPROGNOSE KO'!$B$2:$N$321,2,FALSE)</f>
        <v>544.38263279445732</v>
      </c>
      <c r="Q63" s="1">
        <f>VLOOKUP($B63,'VRAAGPROGNOSE KO'!$B$2:$N$321,3,FALSE)</f>
        <v>552.25593533487302</v>
      </c>
      <c r="R63" s="1">
        <f>VLOOKUP($B63,'VRAAGPROGNOSE KO'!$B$2:$N$321,4,FALSE)</f>
        <v>542.13311778290995</v>
      </c>
      <c r="S63" s="1">
        <f>VLOOKUP($B63,'VRAAGPROGNOSE KO'!$B$2:$N$321,5,FALSE)</f>
        <v>539.88360277136258</v>
      </c>
      <c r="T63" s="1">
        <f>VLOOKUP($B63,'VRAAGPROGNOSE KO'!$B$2:$N$321,6,FALSE)</f>
        <v>519.63796766743644</v>
      </c>
      <c r="U63" s="1">
        <f>VLOOKUP($B63,'VRAAGPROGNOSE KO'!$B$2:$N$321,7,FALSE)</f>
        <v>496.01806004618936</v>
      </c>
      <c r="V63" s="1">
        <f>VLOOKUP($B63,'VRAAGPROGNOSE KO'!$B$2:$N$321,8,FALSE)</f>
        <v>494.89330254041568</v>
      </c>
      <c r="W63" s="1">
        <f>VLOOKUP($B63,'VRAAGPROGNOSE KO'!$B$2:$N$321,9,FALSE)</f>
        <v>487.02</v>
      </c>
      <c r="X63" s="1">
        <f>VLOOKUP($B63,'VRAAGPROGNOSE KO'!$B$2:$N$321,10,FALSE)</f>
        <v>483.64572748267898</v>
      </c>
      <c r="Y63" s="1">
        <f>VLOOKUP($B63,'VRAAGPROGNOSE KO'!$B$2:$N$321,11,FALSE)</f>
        <v>479.14669745958429</v>
      </c>
      <c r="Z63" s="1">
        <f>VLOOKUP($B63,'VRAAGPROGNOSE KO'!$B$2:$N$321,12,FALSE)</f>
        <v>479.14669745958429</v>
      </c>
      <c r="AA63" s="1">
        <f>VLOOKUP($B63,'VRAAGPROGNOSE KO'!$B$2:$N$321,13,FALSE)</f>
        <v>476.89718244803697</v>
      </c>
    </row>
    <row r="64" spans="2:27" x14ac:dyDescent="0.3">
      <c r="B64" s="1">
        <v>13035</v>
      </c>
      <c r="C64" s="1">
        <f>VLOOKUP(B64,AANBODPROGNOSE!A64:G381, 5, FALSE)</f>
        <v>740.30000000000007</v>
      </c>
      <c r="D64" s="1">
        <f>VLOOKUP(B64,AANBODPROGNOSE!A64:H381, 2, FALSE)</f>
        <v>629.255</v>
      </c>
      <c r="E64" s="1">
        <f>VLOOKUP($B64,'inschr ko zonder ophoging'!$A$5:$L$324,2,FALSE) + VLOOKUP($B64,'INSCHRIJVINGEN KO OPHOGING'!$L$3:$W$322,2,FALSE)</f>
        <v>539.1</v>
      </c>
      <c r="F64" s="1">
        <f>VLOOKUP($B64,'inschr ko zonder ophoging'!$A$5:$L$324,3,FALSE) + VLOOKUP($B64,'INSCHRIJVINGEN KO OPHOGING'!$L$3:$W$322,3,FALSE)</f>
        <v>591.78</v>
      </c>
      <c r="G64" s="1">
        <f>VLOOKUP($B64,'inschr ko zonder ophoging'!$A$5:$L$324,4,FALSE) + VLOOKUP($B64,'INSCHRIJVINGEN KO OPHOGING'!$L$3:$W$322,4,FALSE)</f>
        <v>624.24</v>
      </c>
      <c r="H64" s="1">
        <f>VLOOKUP($B64,'inschr ko zonder ophoging'!$A$5:$L$324,5,FALSE) + VLOOKUP($B64,'INSCHRIJVINGEN KO OPHOGING'!$L$3:$W$322,5,FALSE)</f>
        <v>591.94000000000005</v>
      </c>
      <c r="I64" s="1">
        <f>VLOOKUP($B64,'inschr ko zonder ophoging'!$A$5:$L$324,6,FALSE) + VLOOKUP($B64,'INSCHRIJVINGEN KO OPHOGING'!$L$3:$W$322,6,FALSE)</f>
        <v>617.73</v>
      </c>
      <c r="J64" s="1">
        <f>VLOOKUP($B64,'inschr ko zonder ophoging'!$A$5:$L$324,7,FALSE) + VLOOKUP($B64,'INSCHRIJVINGEN KO OPHOGING'!$L$3:$W$322,7,FALSE)</f>
        <v>645.27</v>
      </c>
      <c r="K64" s="1">
        <f>VLOOKUP($B64,'inschr ko zonder ophoging'!$A$5:$L$324,8,FALSE) + VLOOKUP($B64,'INSCHRIJVINGEN KO OPHOGING'!$L$3:$W$322,8,FALSE)</f>
        <v>652.32000000000005</v>
      </c>
      <c r="L64" s="1">
        <f>VLOOKUP($B64,'inschr ko zonder ophoging'!$A$5:$L$324,9,FALSE) + VLOOKUP($B64,'INSCHRIJVINGEN KO OPHOGING'!$L$3:$W$322,9,FALSE)</f>
        <v>647.32000000000005</v>
      </c>
      <c r="M64" s="1">
        <f>VLOOKUP($B64,'inschr ko zonder ophoging'!$A$5:$L$324,10,FALSE) + VLOOKUP($B64,'INSCHRIJVINGEN KO OPHOGING'!$L$3:$W$322,10,FALSE)</f>
        <v>640.51</v>
      </c>
      <c r="N64" s="1">
        <f>VLOOKUP($B64,'inschr ko zonder ophoging'!$A$5:$L$324,11,FALSE) + VLOOKUP($B64,'INSCHRIJVINGEN KO OPHOGING'!$L$3:$W$322,11,FALSE)</f>
        <v>629.80999999999995</v>
      </c>
      <c r="O64" s="1">
        <f>VLOOKUP($B64,'inschr ko zonder ophoging'!$A$5:$L$324,12,FALSE) + VLOOKUP($B64,'INSCHRIJVINGEN KO OPHOGING'!$L$3:$W$322,12,FALSE)</f>
        <v>642.66999999999996</v>
      </c>
      <c r="P64" s="1">
        <f>VLOOKUP($B64,'VRAAGPROGNOSE KO'!$B$2:$N$321,2,FALSE)</f>
        <v>659.07036269430057</v>
      </c>
      <c r="Q64" s="1">
        <f>VLOOKUP($B64,'VRAAGPROGNOSE KO'!$B$2:$N$321,3,FALSE)</f>
        <v>692.13409326424869</v>
      </c>
      <c r="R64" s="1">
        <f>VLOOKUP($B64,'VRAAGPROGNOSE KO'!$B$2:$N$321,4,FALSE)</f>
        <v>673.39797927461143</v>
      </c>
      <c r="S64" s="1">
        <f>VLOOKUP($B64,'VRAAGPROGNOSE KO'!$B$2:$N$321,5,FALSE)</f>
        <v>672.29585492227977</v>
      </c>
      <c r="T64" s="1">
        <f>VLOOKUP($B64,'VRAAGPROGNOSE KO'!$B$2:$N$321,6,FALSE)</f>
        <v>652.45761658031086</v>
      </c>
      <c r="U64" s="1">
        <f>VLOOKUP($B64,'VRAAGPROGNOSE KO'!$B$2:$N$321,7,FALSE)</f>
        <v>621.59813471502594</v>
      </c>
      <c r="V64" s="1">
        <f>VLOOKUP($B64,'VRAAGPROGNOSE KO'!$B$2:$N$321,8,FALSE)</f>
        <v>627.10875647668399</v>
      </c>
      <c r="W64" s="1">
        <f>VLOOKUP($B64,'VRAAGPROGNOSE KO'!$B$2:$N$321,9,FALSE)</f>
        <v>638.13</v>
      </c>
      <c r="X64" s="1">
        <f>VLOOKUP($B64,'VRAAGPROGNOSE KO'!$B$2:$N$321,10,FALSE)</f>
        <v>637.02787564766845</v>
      </c>
      <c r="Y64" s="1">
        <f>VLOOKUP($B64,'VRAAGPROGNOSE KO'!$B$2:$N$321,11,FALSE)</f>
        <v>643.64062176165805</v>
      </c>
      <c r="Z64" s="1">
        <f>VLOOKUP($B64,'VRAAGPROGNOSE KO'!$B$2:$N$321,12,FALSE)</f>
        <v>648.04911917098445</v>
      </c>
      <c r="AA64" s="1">
        <f>VLOOKUP($B64,'VRAAGPROGNOSE KO'!$B$2:$N$321,13,FALSE)</f>
        <v>656.86611398963726</v>
      </c>
    </row>
    <row r="65" spans="2:27" x14ac:dyDescent="0.3">
      <c r="B65" s="1">
        <v>13036</v>
      </c>
      <c r="C65" s="1">
        <f>VLOOKUP(B65,AANBODPROGNOSE!A65:G382, 5, FALSE)</f>
        <v>529.41176470588232</v>
      </c>
      <c r="D65" s="1">
        <f>VLOOKUP(B65,AANBODPROGNOSE!A65:H382, 2, FALSE)</f>
        <v>450</v>
      </c>
      <c r="E65" s="1">
        <f>VLOOKUP($B65,'inschr ko zonder ophoging'!$A$5:$L$324,2,FALSE) + VLOOKUP($B65,'INSCHRIJVINGEN KO OPHOGING'!$L$3:$W$322,2,FALSE)</f>
        <v>427.42</v>
      </c>
      <c r="F65" s="1">
        <f>VLOOKUP($B65,'inschr ko zonder ophoging'!$A$5:$L$324,3,FALSE) + VLOOKUP($B65,'INSCHRIJVINGEN KO OPHOGING'!$L$3:$W$322,3,FALSE)</f>
        <v>465.83</v>
      </c>
      <c r="G65" s="1">
        <f>VLOOKUP($B65,'inschr ko zonder ophoging'!$A$5:$L$324,4,FALSE) + VLOOKUP($B65,'INSCHRIJVINGEN KO OPHOGING'!$L$3:$W$322,4,FALSE)</f>
        <v>448.8</v>
      </c>
      <c r="H65" s="1">
        <f>VLOOKUP($B65,'inschr ko zonder ophoging'!$A$5:$L$324,5,FALSE) + VLOOKUP($B65,'INSCHRIJVINGEN KO OPHOGING'!$L$3:$W$322,5,FALSE)</f>
        <v>455.99</v>
      </c>
      <c r="I65" s="1">
        <f>VLOOKUP($B65,'inschr ko zonder ophoging'!$A$5:$L$324,6,FALSE) + VLOOKUP($B65,'INSCHRIJVINGEN KO OPHOGING'!$L$3:$W$322,6,FALSE)</f>
        <v>451.34</v>
      </c>
      <c r="J65" s="1">
        <f>VLOOKUP($B65,'inschr ko zonder ophoging'!$A$5:$L$324,7,FALSE) + VLOOKUP($B65,'INSCHRIJVINGEN KO OPHOGING'!$L$3:$W$322,7,FALSE)</f>
        <v>477.67</v>
      </c>
      <c r="K65" s="1">
        <f>VLOOKUP($B65,'inschr ko zonder ophoging'!$A$5:$L$324,8,FALSE) + VLOOKUP($B65,'INSCHRIJVINGEN KO OPHOGING'!$L$3:$W$322,8,FALSE)</f>
        <v>496.1</v>
      </c>
      <c r="L65" s="1">
        <f>VLOOKUP($B65,'inschr ko zonder ophoging'!$A$5:$L$324,9,FALSE) + VLOOKUP($B65,'INSCHRIJVINGEN KO OPHOGING'!$L$3:$W$322,9,FALSE)</f>
        <v>441.77</v>
      </c>
      <c r="M65" s="1">
        <f>VLOOKUP($B65,'inschr ko zonder ophoging'!$A$5:$L$324,10,FALSE) + VLOOKUP($B65,'INSCHRIJVINGEN KO OPHOGING'!$L$3:$W$322,10,FALSE)</f>
        <v>467.37</v>
      </c>
      <c r="N65" s="1">
        <f>VLOOKUP($B65,'inschr ko zonder ophoging'!$A$5:$L$324,11,FALSE) + VLOOKUP($B65,'INSCHRIJVINGEN KO OPHOGING'!$L$3:$W$322,11,FALSE)</f>
        <v>453.90999999999997</v>
      </c>
      <c r="O65" s="1">
        <f>VLOOKUP($B65,'inschr ko zonder ophoging'!$A$5:$L$324,12,FALSE) + VLOOKUP($B65,'INSCHRIJVINGEN KO OPHOGING'!$L$3:$W$322,12,FALSE)</f>
        <v>454.45</v>
      </c>
      <c r="P65" s="1">
        <f>VLOOKUP($B65,'VRAAGPROGNOSE KO'!$B$2:$N$321,2,FALSE)</f>
        <v>470.40529550827421</v>
      </c>
      <c r="Q65" s="1">
        <f>VLOOKUP($B65,'VRAAGPROGNOSE KO'!$B$2:$N$321,3,FALSE)</f>
        <v>489.40028368794327</v>
      </c>
      <c r="R65" s="1">
        <f>VLOOKUP($B65,'VRAAGPROGNOSE KO'!$B$2:$N$321,4,FALSE)</f>
        <v>497.22174940898344</v>
      </c>
      <c r="S65" s="1">
        <f>VLOOKUP($B65,'VRAAGPROGNOSE KO'!$B$2:$N$321,5,FALSE)</f>
        <v>501.691158392435</v>
      </c>
      <c r="T65" s="1">
        <f>VLOOKUP($B65,'VRAAGPROGNOSE KO'!$B$2:$N$321,6,FALSE)</f>
        <v>492.75234042553188</v>
      </c>
      <c r="U65" s="1">
        <f>VLOOKUP($B65,'VRAAGPROGNOSE KO'!$B$2:$N$321,7,FALSE)</f>
        <v>467.0532387706856</v>
      </c>
      <c r="V65" s="1">
        <f>VLOOKUP($B65,'VRAAGPROGNOSE KO'!$B$2:$N$321,8,FALSE)</f>
        <v>469.28794326241132</v>
      </c>
      <c r="W65" s="1">
        <f>VLOOKUP($B65,'VRAAGPROGNOSE KO'!$B$2:$N$321,9,FALSE)</f>
        <v>472.64</v>
      </c>
      <c r="X65" s="1">
        <f>VLOOKUP($B65,'VRAAGPROGNOSE KO'!$B$2:$N$321,10,FALSE)</f>
        <v>481.5788179669031</v>
      </c>
      <c r="Y65" s="1">
        <f>VLOOKUP($B65,'VRAAGPROGNOSE KO'!$B$2:$N$321,11,FALSE)</f>
        <v>478.22676122931443</v>
      </c>
      <c r="Z65" s="1">
        <f>VLOOKUP($B65,'VRAAGPROGNOSE KO'!$B$2:$N$321,12,FALSE)</f>
        <v>479.34411347517732</v>
      </c>
      <c r="AA65" s="1">
        <f>VLOOKUP($B65,'VRAAGPROGNOSE KO'!$B$2:$N$321,13,FALSE)</f>
        <v>480.46146572104021</v>
      </c>
    </row>
    <row r="66" spans="2:27" x14ac:dyDescent="0.3">
      <c r="B66" s="1">
        <v>13037</v>
      </c>
      <c r="C66" s="1">
        <f>VLOOKUP(B66,AANBODPROGNOSE!A66:G383, 5, FALSE)</f>
        <v>589.41176470588232</v>
      </c>
      <c r="D66" s="1">
        <f>VLOOKUP(B66,AANBODPROGNOSE!A66:H383, 2, FALSE)</f>
        <v>501</v>
      </c>
      <c r="E66" s="1">
        <f>VLOOKUP($B66,'inschr ko zonder ophoging'!$A$5:$L$324,2,FALSE) + VLOOKUP($B66,'INSCHRIJVINGEN KO OPHOGING'!$L$3:$W$322,2,FALSE)</f>
        <v>418.23</v>
      </c>
      <c r="F66" s="1">
        <f>VLOOKUP($B66,'inschr ko zonder ophoging'!$A$5:$L$324,3,FALSE) + VLOOKUP($B66,'INSCHRIJVINGEN KO OPHOGING'!$L$3:$W$322,3,FALSE)</f>
        <v>478.13</v>
      </c>
      <c r="G66" s="1">
        <f>VLOOKUP($B66,'inschr ko zonder ophoging'!$A$5:$L$324,4,FALSE) + VLOOKUP($B66,'INSCHRIJVINGEN KO OPHOGING'!$L$3:$W$322,4,FALSE)</f>
        <v>519.94000000000005</v>
      </c>
      <c r="H66" s="1">
        <f>VLOOKUP($B66,'inschr ko zonder ophoging'!$A$5:$L$324,5,FALSE) + VLOOKUP($B66,'INSCHRIJVINGEN KO OPHOGING'!$L$3:$W$322,5,FALSE)</f>
        <v>537.86</v>
      </c>
      <c r="I66" s="1">
        <f>VLOOKUP($B66,'inschr ko zonder ophoging'!$A$5:$L$324,6,FALSE) + VLOOKUP($B66,'INSCHRIJVINGEN KO OPHOGING'!$L$3:$W$322,6,FALSE)</f>
        <v>551.29</v>
      </c>
      <c r="J66" s="1">
        <f>VLOOKUP($B66,'inschr ko zonder ophoging'!$A$5:$L$324,7,FALSE) + VLOOKUP($B66,'INSCHRIJVINGEN KO OPHOGING'!$L$3:$W$322,7,FALSE)</f>
        <v>528.55999999999995</v>
      </c>
      <c r="K66" s="1">
        <f>VLOOKUP($B66,'inschr ko zonder ophoging'!$A$5:$L$324,8,FALSE) + VLOOKUP($B66,'INSCHRIJVINGEN KO OPHOGING'!$L$3:$W$322,8,FALSE)</f>
        <v>512.61</v>
      </c>
      <c r="L66" s="1">
        <f>VLOOKUP($B66,'inschr ko zonder ophoging'!$A$5:$L$324,9,FALSE) + VLOOKUP($B66,'INSCHRIJVINGEN KO OPHOGING'!$L$3:$W$322,9,FALSE)</f>
        <v>511.29</v>
      </c>
      <c r="M66" s="1">
        <f>VLOOKUP($B66,'inschr ko zonder ophoging'!$A$5:$L$324,10,FALSE) + VLOOKUP($B66,'INSCHRIJVINGEN KO OPHOGING'!$L$3:$W$322,10,FALSE)</f>
        <v>517.02</v>
      </c>
      <c r="N66" s="1">
        <f>VLOOKUP($B66,'inschr ko zonder ophoging'!$A$5:$L$324,11,FALSE) + VLOOKUP($B66,'INSCHRIJVINGEN KO OPHOGING'!$L$3:$W$322,11,FALSE)</f>
        <v>469.8</v>
      </c>
      <c r="O66" s="1">
        <f>VLOOKUP($B66,'inschr ko zonder ophoging'!$A$5:$L$324,12,FALSE) + VLOOKUP($B66,'INSCHRIJVINGEN KO OPHOGING'!$L$3:$W$322,12,FALSE)</f>
        <v>501.18</v>
      </c>
      <c r="P66" s="1">
        <f>VLOOKUP($B66,'VRAAGPROGNOSE KO'!$B$2:$N$321,2,FALSE)</f>
        <v>514.07125523012553</v>
      </c>
      <c r="Q66" s="1">
        <f>VLOOKUP($B66,'VRAAGPROGNOSE KO'!$B$2:$N$321,3,FALSE)</f>
        <v>522.87761506276149</v>
      </c>
      <c r="R66" s="1">
        <f>VLOOKUP($B66,'VRAAGPROGNOSE KO'!$B$2:$N$321,4,FALSE)</f>
        <v>527.28079497907947</v>
      </c>
      <c r="S66" s="1">
        <f>VLOOKUP($B66,'VRAAGPROGNOSE KO'!$B$2:$N$321,5,FALSE)</f>
        <v>529.48238493723852</v>
      </c>
      <c r="T66" s="1">
        <f>VLOOKUP($B66,'VRAAGPROGNOSE KO'!$B$2:$N$321,6,FALSE)</f>
        <v>522.87761506276149</v>
      </c>
      <c r="U66" s="1">
        <f>VLOOKUP($B66,'VRAAGPROGNOSE KO'!$B$2:$N$321,7,FALSE)</f>
        <v>519.57523012552303</v>
      </c>
      <c r="V66" s="1">
        <f>VLOOKUP($B66,'VRAAGPROGNOSE KO'!$B$2:$N$321,8,FALSE)</f>
        <v>525.07920502092054</v>
      </c>
      <c r="W66" s="1">
        <f>VLOOKUP($B66,'VRAAGPROGNOSE KO'!$B$2:$N$321,9,FALSE)</f>
        <v>526.17999999999995</v>
      </c>
      <c r="X66" s="1">
        <f>VLOOKUP($B66,'VRAAGPROGNOSE KO'!$B$2:$N$321,10,FALSE)</f>
        <v>522.87761506276149</v>
      </c>
      <c r="Y66" s="1">
        <f>VLOOKUP($B66,'VRAAGPROGNOSE KO'!$B$2:$N$321,11,FALSE)</f>
        <v>525.07920502092054</v>
      </c>
      <c r="Z66" s="1">
        <f>VLOOKUP($B66,'VRAAGPROGNOSE KO'!$B$2:$N$321,12,FALSE)</f>
        <v>525.07920502092054</v>
      </c>
      <c r="AA66" s="1">
        <f>VLOOKUP($B66,'VRAAGPROGNOSE KO'!$B$2:$N$321,13,FALSE)</f>
        <v>529.48238493723852</v>
      </c>
    </row>
    <row r="67" spans="2:27" x14ac:dyDescent="0.3">
      <c r="B67" s="1">
        <v>13040</v>
      </c>
      <c r="C67" s="1">
        <f>VLOOKUP(B67,AANBODPROGNOSE!A67:G384, 5, FALSE)</f>
        <v>2141.2843342808301</v>
      </c>
      <c r="D67" s="1">
        <f>VLOOKUP(B67,AANBODPROGNOSE!A67:H384, 2, FALSE)</f>
        <v>1820.0916841387054</v>
      </c>
      <c r="E67" s="1">
        <f>VLOOKUP($B67,'inschr ko zonder ophoging'!$A$5:$L$324,2,FALSE) + VLOOKUP($B67,'INSCHRIJVINGEN KO OPHOGING'!$L$3:$W$322,2,FALSE)</f>
        <v>1728.93</v>
      </c>
      <c r="F67" s="1">
        <f>VLOOKUP($B67,'inschr ko zonder ophoging'!$A$5:$L$324,3,FALSE) + VLOOKUP($B67,'INSCHRIJVINGEN KO OPHOGING'!$L$3:$W$322,3,FALSE)</f>
        <v>1770.88</v>
      </c>
      <c r="G67" s="1">
        <f>VLOOKUP($B67,'inschr ko zonder ophoging'!$A$5:$L$324,4,FALSE) + VLOOKUP($B67,'INSCHRIJVINGEN KO OPHOGING'!$L$3:$W$322,4,FALSE)</f>
        <v>1886.94</v>
      </c>
      <c r="H67" s="1">
        <f>VLOOKUP($B67,'inschr ko zonder ophoging'!$A$5:$L$324,5,FALSE) + VLOOKUP($B67,'INSCHRIJVINGEN KO OPHOGING'!$L$3:$W$322,5,FALSE)</f>
        <v>1886.53</v>
      </c>
      <c r="I67" s="1">
        <f>VLOOKUP($B67,'inschr ko zonder ophoging'!$A$5:$L$324,6,FALSE) + VLOOKUP($B67,'INSCHRIJVINGEN KO OPHOGING'!$L$3:$W$322,6,FALSE)</f>
        <v>1956.75</v>
      </c>
      <c r="J67" s="1">
        <f>VLOOKUP($B67,'inschr ko zonder ophoging'!$A$5:$L$324,7,FALSE) + VLOOKUP($B67,'INSCHRIJVINGEN KO OPHOGING'!$L$3:$W$322,7,FALSE)</f>
        <v>1977.43</v>
      </c>
      <c r="K67" s="1">
        <f>VLOOKUP($B67,'inschr ko zonder ophoging'!$A$5:$L$324,8,FALSE) + VLOOKUP($B67,'INSCHRIJVINGEN KO OPHOGING'!$L$3:$W$322,8,FALSE)</f>
        <v>1936.99</v>
      </c>
      <c r="L67" s="1">
        <f>VLOOKUP($B67,'inschr ko zonder ophoging'!$A$5:$L$324,9,FALSE) + VLOOKUP($B67,'INSCHRIJVINGEN KO OPHOGING'!$L$3:$W$322,9,FALSE)</f>
        <v>2001.73</v>
      </c>
      <c r="M67" s="1">
        <f>VLOOKUP($B67,'inschr ko zonder ophoging'!$A$5:$L$324,10,FALSE) + VLOOKUP($B67,'INSCHRIJVINGEN KO OPHOGING'!$L$3:$W$322,10,FALSE)</f>
        <v>2038.75</v>
      </c>
      <c r="N67" s="1">
        <f>VLOOKUP($B67,'inschr ko zonder ophoging'!$A$5:$L$324,11,FALSE) + VLOOKUP($B67,'INSCHRIJVINGEN KO OPHOGING'!$L$3:$W$322,11,FALSE)</f>
        <v>2088.73</v>
      </c>
      <c r="O67" s="1">
        <f>VLOOKUP($B67,'inschr ko zonder ophoging'!$A$5:$L$324,12,FALSE) + VLOOKUP($B67,'INSCHRIJVINGEN KO OPHOGING'!$L$3:$W$322,12,FALSE)</f>
        <v>2113</v>
      </c>
      <c r="P67" s="1">
        <f>VLOOKUP($B67,'VRAAGPROGNOSE KO'!$B$2:$N$321,2,FALSE)</f>
        <v>2111.2800882028664</v>
      </c>
      <c r="Q67" s="1">
        <f>VLOOKUP($B67,'VRAAGPROGNOSE KO'!$B$2:$N$321,3,FALSE)</f>
        <v>2172.6545093715545</v>
      </c>
      <c r="R67" s="1">
        <f>VLOOKUP($B67,'VRAAGPROGNOSE KO'!$B$2:$N$321,4,FALSE)</f>
        <v>2189.392987872106</v>
      </c>
      <c r="S67" s="1">
        <f>VLOOKUP($B67,'VRAAGPROGNOSE KO'!$B$2:$N$321,5,FALSE)</f>
        <v>2163.7273208379274</v>
      </c>
      <c r="T67" s="1">
        <f>VLOOKUP($B67,'VRAAGPROGNOSE KO'!$B$2:$N$321,6,FALSE)</f>
        <v>2100.1211025358325</v>
      </c>
      <c r="U67" s="1">
        <f>VLOOKUP($B67,'VRAAGPROGNOSE KO'!$B$2:$N$321,7,FALSE)</f>
        <v>2019.7764057331863</v>
      </c>
      <c r="V67" s="1">
        <f>VLOOKUP($B67,'VRAAGPROGNOSE KO'!$B$2:$N$321,8,FALSE)</f>
        <v>2013.0810143329659</v>
      </c>
      <c r="W67" s="1">
        <f>VLOOKUP($B67,'VRAAGPROGNOSE KO'!$B$2:$N$321,9,FALSE)</f>
        <v>2024.24</v>
      </c>
      <c r="X67" s="1">
        <f>VLOOKUP($B67,'VRAAGPROGNOSE KO'!$B$2:$N$321,10,FALSE)</f>
        <v>2036.5148842337376</v>
      </c>
      <c r="Y67" s="1">
        <f>VLOOKUP($B67,'VRAAGPROGNOSE KO'!$B$2:$N$321,11,FALSE)</f>
        <v>2048.7897684674754</v>
      </c>
      <c r="Z67" s="1">
        <f>VLOOKUP($B67,'VRAAGPROGNOSE KO'!$B$2:$N$321,12,FALSE)</f>
        <v>2059.9487541345093</v>
      </c>
      <c r="AA67" s="1">
        <f>VLOOKUP($B67,'VRAAGPROGNOSE KO'!$B$2:$N$321,13,FALSE)</f>
        <v>2071.1077398015436</v>
      </c>
    </row>
    <row r="68" spans="2:27" x14ac:dyDescent="0.3">
      <c r="B68" s="1">
        <v>13044</v>
      </c>
      <c r="C68" s="1">
        <f>VLOOKUP(B68,AANBODPROGNOSE!A68:G385, 5, FALSE)</f>
        <v>555</v>
      </c>
      <c r="D68" s="1">
        <f>VLOOKUP(B68,AANBODPROGNOSE!A68:H385, 2, FALSE)</f>
        <v>471.75</v>
      </c>
      <c r="E68" s="1">
        <f>VLOOKUP($B68,'inschr ko zonder ophoging'!$A$5:$L$324,2,FALSE) + VLOOKUP($B68,'INSCHRIJVINGEN KO OPHOGING'!$L$3:$W$322,2,FALSE)</f>
        <v>329.66</v>
      </c>
      <c r="F68" s="1">
        <f>VLOOKUP($B68,'inschr ko zonder ophoging'!$A$5:$L$324,3,FALSE) + VLOOKUP($B68,'INSCHRIJVINGEN KO OPHOGING'!$L$3:$W$322,3,FALSE)</f>
        <v>344.58</v>
      </c>
      <c r="G68" s="1">
        <f>VLOOKUP($B68,'inschr ko zonder ophoging'!$A$5:$L$324,4,FALSE) + VLOOKUP($B68,'INSCHRIJVINGEN KO OPHOGING'!$L$3:$W$322,4,FALSE)</f>
        <v>350.42</v>
      </c>
      <c r="H68" s="1">
        <f>VLOOKUP($B68,'inschr ko zonder ophoging'!$A$5:$L$324,5,FALSE) + VLOOKUP($B68,'INSCHRIJVINGEN KO OPHOGING'!$L$3:$W$322,5,FALSE)</f>
        <v>353.58</v>
      </c>
      <c r="I68" s="1">
        <f>VLOOKUP($B68,'inschr ko zonder ophoging'!$A$5:$L$324,6,FALSE) + VLOOKUP($B68,'INSCHRIJVINGEN KO OPHOGING'!$L$3:$W$322,6,FALSE)</f>
        <v>347.96</v>
      </c>
      <c r="J68" s="1">
        <f>VLOOKUP($B68,'inschr ko zonder ophoging'!$A$5:$L$324,7,FALSE) + VLOOKUP($B68,'INSCHRIJVINGEN KO OPHOGING'!$L$3:$W$322,7,FALSE)</f>
        <v>327.2</v>
      </c>
      <c r="K68" s="1">
        <f>VLOOKUP($B68,'inschr ko zonder ophoging'!$A$5:$L$324,8,FALSE) + VLOOKUP($B68,'INSCHRIJVINGEN KO OPHOGING'!$L$3:$W$322,8,FALSE)</f>
        <v>326.69</v>
      </c>
      <c r="L68" s="1">
        <f>VLOOKUP($B68,'inschr ko zonder ophoging'!$A$5:$L$324,9,FALSE) + VLOOKUP($B68,'INSCHRIJVINGEN KO OPHOGING'!$L$3:$W$322,9,FALSE)</f>
        <v>315.39</v>
      </c>
      <c r="M68" s="1">
        <f>VLOOKUP($B68,'inschr ko zonder ophoging'!$A$5:$L$324,10,FALSE) + VLOOKUP($B68,'INSCHRIJVINGEN KO OPHOGING'!$L$3:$W$322,10,FALSE)</f>
        <v>313.66000000000003</v>
      </c>
      <c r="N68" s="1">
        <f>VLOOKUP($B68,'inschr ko zonder ophoging'!$A$5:$L$324,11,FALSE) + VLOOKUP($B68,'INSCHRIJVINGEN KO OPHOGING'!$L$3:$W$322,11,FALSE)</f>
        <v>316.31</v>
      </c>
      <c r="O68" s="1">
        <f>VLOOKUP($B68,'inschr ko zonder ophoging'!$A$5:$L$324,12,FALSE) + VLOOKUP($B68,'INSCHRIJVINGEN KO OPHOGING'!$L$3:$W$322,12,FALSE)</f>
        <v>319.66000000000003</v>
      </c>
      <c r="P68" s="1">
        <f>VLOOKUP($B68,'VRAAGPROGNOSE KO'!$B$2:$N$321,2,FALSE)</f>
        <v>336.90792452830186</v>
      </c>
      <c r="Q68" s="1">
        <f>VLOOKUP($B68,'VRAAGPROGNOSE KO'!$B$2:$N$321,3,FALSE)</f>
        <v>351.22100628930815</v>
      </c>
      <c r="R68" s="1">
        <f>VLOOKUP($B68,'VRAAGPROGNOSE KO'!$B$2:$N$321,4,FALSE)</f>
        <v>343.51396226415096</v>
      </c>
      <c r="S68" s="1">
        <f>VLOOKUP($B68,'VRAAGPROGNOSE KO'!$B$2:$N$321,5,FALSE)</f>
        <v>360.0290566037736</v>
      </c>
      <c r="T68" s="1">
        <f>VLOOKUP($B68,'VRAAGPROGNOSE KO'!$B$2:$N$321,6,FALSE)</f>
        <v>355.6250314465409</v>
      </c>
      <c r="U68" s="1">
        <f>VLOOKUP($B68,'VRAAGPROGNOSE KO'!$B$2:$N$321,7,FALSE)</f>
        <v>364.43308176100629</v>
      </c>
      <c r="V68" s="1">
        <f>VLOOKUP($B68,'VRAAGPROGNOSE KO'!$B$2:$N$321,8,FALSE)</f>
        <v>356.72603773584905</v>
      </c>
      <c r="W68" s="1">
        <f>VLOOKUP($B68,'VRAAGPROGNOSE KO'!$B$2:$N$321,9,FALSE)</f>
        <v>350.12</v>
      </c>
      <c r="X68" s="1">
        <f>VLOOKUP($B68,'VRAAGPROGNOSE KO'!$B$2:$N$321,10,FALSE)</f>
        <v>339.10993710691821</v>
      </c>
      <c r="Y68" s="1">
        <f>VLOOKUP($B68,'VRAAGPROGNOSE KO'!$B$2:$N$321,11,FALSE)</f>
        <v>334.70591194968551</v>
      </c>
      <c r="Z68" s="1">
        <f>VLOOKUP($B68,'VRAAGPROGNOSE KO'!$B$2:$N$321,12,FALSE)</f>
        <v>330.30188679245282</v>
      </c>
      <c r="AA68" s="1">
        <f>VLOOKUP($B68,'VRAAGPROGNOSE KO'!$B$2:$N$321,13,FALSE)</f>
        <v>341.31194968553461</v>
      </c>
    </row>
    <row r="69" spans="2:27" x14ac:dyDescent="0.3">
      <c r="B69" s="1">
        <v>13046</v>
      </c>
      <c r="C69" s="1">
        <f>VLOOKUP(B69,AANBODPROGNOSE!A69:G386, 5, FALSE)</f>
        <v>532</v>
      </c>
      <c r="D69" s="1">
        <f>VLOOKUP(B69,AANBODPROGNOSE!A69:H386, 2, FALSE)</f>
        <v>452.2</v>
      </c>
      <c r="E69" s="1">
        <f>VLOOKUP($B69,'inschr ko zonder ophoging'!$A$5:$L$324,2,FALSE) + VLOOKUP($B69,'INSCHRIJVINGEN KO OPHOGING'!$L$3:$W$322,2,FALSE)</f>
        <v>450.18</v>
      </c>
      <c r="F69" s="1">
        <f>VLOOKUP($B69,'inschr ko zonder ophoging'!$A$5:$L$324,3,FALSE) + VLOOKUP($B69,'INSCHRIJVINGEN KO OPHOGING'!$L$3:$W$322,3,FALSE)</f>
        <v>459.90999999999997</v>
      </c>
      <c r="G69" s="1">
        <f>VLOOKUP($B69,'inschr ko zonder ophoging'!$A$5:$L$324,4,FALSE) + VLOOKUP($B69,'INSCHRIJVINGEN KO OPHOGING'!$L$3:$W$322,4,FALSE)</f>
        <v>473.97</v>
      </c>
      <c r="H69" s="1">
        <f>VLOOKUP($B69,'inschr ko zonder ophoging'!$A$5:$L$324,5,FALSE) + VLOOKUP($B69,'INSCHRIJVINGEN KO OPHOGING'!$L$3:$W$322,5,FALSE)</f>
        <v>469.18</v>
      </c>
      <c r="I69" s="1">
        <f>VLOOKUP($B69,'inschr ko zonder ophoging'!$A$5:$L$324,6,FALSE) + VLOOKUP($B69,'INSCHRIJVINGEN KO OPHOGING'!$L$3:$W$322,6,FALSE)</f>
        <v>465.07</v>
      </c>
      <c r="J69" s="1">
        <f>VLOOKUP($B69,'inschr ko zonder ophoging'!$A$5:$L$324,7,FALSE) + VLOOKUP($B69,'INSCHRIJVINGEN KO OPHOGING'!$L$3:$W$322,7,FALSE)</f>
        <v>510.02</v>
      </c>
      <c r="K69" s="1">
        <f>VLOOKUP($B69,'inschr ko zonder ophoging'!$A$5:$L$324,8,FALSE) + VLOOKUP($B69,'INSCHRIJVINGEN KO OPHOGING'!$L$3:$W$322,8,FALSE)</f>
        <v>485.45</v>
      </c>
      <c r="L69" s="1">
        <f>VLOOKUP($B69,'inschr ko zonder ophoging'!$A$5:$L$324,9,FALSE) + VLOOKUP($B69,'INSCHRIJVINGEN KO OPHOGING'!$L$3:$W$322,9,FALSE)</f>
        <v>518.59</v>
      </c>
      <c r="M69" s="1">
        <f>VLOOKUP($B69,'inschr ko zonder ophoging'!$A$5:$L$324,10,FALSE) + VLOOKUP($B69,'INSCHRIJVINGEN KO OPHOGING'!$L$3:$W$322,10,FALSE)</f>
        <v>517.45000000000005</v>
      </c>
      <c r="N69" s="1">
        <f>VLOOKUP($B69,'inschr ko zonder ophoging'!$A$5:$L$324,11,FALSE) + VLOOKUP($B69,'INSCHRIJVINGEN KO OPHOGING'!$L$3:$W$322,11,FALSE)</f>
        <v>562.16</v>
      </c>
      <c r="O69" s="1">
        <f>VLOOKUP($B69,'inschr ko zonder ophoging'!$A$5:$L$324,12,FALSE) + VLOOKUP($B69,'INSCHRIJVINGEN KO OPHOGING'!$L$3:$W$322,12,FALSE)</f>
        <v>540.37</v>
      </c>
      <c r="P69" s="1">
        <f>VLOOKUP($B69,'VRAAGPROGNOSE KO'!$B$2:$N$321,2,FALSE)</f>
        <v>498.3028272251309</v>
      </c>
      <c r="Q69" s="1">
        <f>VLOOKUP($B69,'VRAAGPROGNOSE KO'!$B$2:$N$321,3,FALSE)</f>
        <v>485.95748691099476</v>
      </c>
      <c r="R69" s="1">
        <f>VLOOKUP($B69,'VRAAGPROGNOSE KO'!$B$2:$N$321,4,FALSE)</f>
        <v>450.04376963350785</v>
      </c>
      <c r="S69" s="1">
        <f>VLOOKUP($B69,'VRAAGPROGNOSE KO'!$B$2:$N$321,5,FALSE)</f>
        <v>444.4322513089005</v>
      </c>
      <c r="T69" s="1">
        <f>VLOOKUP($B69,'VRAAGPROGNOSE KO'!$B$2:$N$321,6,FALSE)</f>
        <v>439.94303664921466</v>
      </c>
      <c r="U69" s="1">
        <f>VLOOKUP($B69,'VRAAGPROGNOSE KO'!$B$2:$N$321,7,FALSE)</f>
        <v>437.69842931937171</v>
      </c>
      <c r="V69" s="1">
        <f>VLOOKUP($B69,'VRAAGPROGNOSE KO'!$B$2:$N$321,8,FALSE)</f>
        <v>428.72</v>
      </c>
      <c r="W69" s="1">
        <f>VLOOKUP($B69,'VRAAGPROGNOSE KO'!$B$2:$N$321,9,FALSE)</f>
        <v>428.72</v>
      </c>
      <c r="X69" s="1">
        <f>VLOOKUP($B69,'VRAAGPROGNOSE KO'!$B$2:$N$321,10,FALSE)</f>
        <v>432.08691099476437</v>
      </c>
      <c r="Y69" s="1">
        <f>VLOOKUP($B69,'VRAAGPROGNOSE KO'!$B$2:$N$321,11,FALSE)</f>
        <v>436.57612565445027</v>
      </c>
      <c r="Z69" s="1">
        <f>VLOOKUP($B69,'VRAAGPROGNOSE KO'!$B$2:$N$321,12,FALSE)</f>
        <v>436.57612565445027</v>
      </c>
      <c r="AA69" s="1">
        <f>VLOOKUP($B69,'VRAAGPROGNOSE KO'!$B$2:$N$321,13,FALSE)</f>
        <v>437.69842931937171</v>
      </c>
    </row>
    <row r="70" spans="2:27" x14ac:dyDescent="0.3">
      <c r="B70" s="1">
        <v>13049</v>
      </c>
      <c r="C70" s="1">
        <f>VLOOKUP(B70,AANBODPROGNOSE!A70:G387, 5, FALSE)</f>
        <v>1124.3333333333335</v>
      </c>
      <c r="D70" s="1">
        <f>VLOOKUP(B70,AANBODPROGNOSE!A70:H387, 2, FALSE)</f>
        <v>955.68333333333339</v>
      </c>
      <c r="E70" s="1">
        <f>VLOOKUP($B70,'inschr ko zonder ophoging'!$A$5:$L$324,2,FALSE) + VLOOKUP($B70,'INSCHRIJVINGEN KO OPHOGING'!$L$3:$W$322,2,FALSE)</f>
        <v>932.63</v>
      </c>
      <c r="F70" s="1">
        <f>VLOOKUP($B70,'inschr ko zonder ophoging'!$A$5:$L$324,3,FALSE) + VLOOKUP($B70,'INSCHRIJVINGEN KO OPHOGING'!$L$3:$W$322,3,FALSE)</f>
        <v>1010.88</v>
      </c>
      <c r="G70" s="1">
        <f>VLOOKUP($B70,'inschr ko zonder ophoging'!$A$5:$L$324,4,FALSE) + VLOOKUP($B70,'INSCHRIJVINGEN KO OPHOGING'!$L$3:$W$322,4,FALSE)</f>
        <v>984.36</v>
      </c>
      <c r="H70" s="1">
        <f>VLOOKUP($B70,'inschr ko zonder ophoging'!$A$5:$L$324,5,FALSE) + VLOOKUP($B70,'INSCHRIJVINGEN KO OPHOGING'!$L$3:$W$322,5,FALSE)</f>
        <v>1041.69</v>
      </c>
      <c r="I70" s="1">
        <f>VLOOKUP($B70,'inschr ko zonder ophoging'!$A$5:$L$324,6,FALSE) + VLOOKUP($B70,'INSCHRIJVINGEN KO OPHOGING'!$L$3:$W$322,6,FALSE)</f>
        <v>1054.8800000000001</v>
      </c>
      <c r="J70" s="1">
        <f>VLOOKUP($B70,'inschr ko zonder ophoging'!$A$5:$L$324,7,FALSE) + VLOOKUP($B70,'INSCHRIJVINGEN KO OPHOGING'!$L$3:$W$322,7,FALSE)</f>
        <v>1031.1199999999999</v>
      </c>
      <c r="K70" s="1">
        <f>VLOOKUP($B70,'inschr ko zonder ophoging'!$A$5:$L$324,8,FALSE) + VLOOKUP($B70,'INSCHRIJVINGEN KO OPHOGING'!$L$3:$W$322,8,FALSE)</f>
        <v>1042.69</v>
      </c>
      <c r="L70" s="1">
        <f>VLOOKUP($B70,'inschr ko zonder ophoging'!$A$5:$L$324,9,FALSE) + VLOOKUP($B70,'INSCHRIJVINGEN KO OPHOGING'!$L$3:$W$322,9,FALSE)</f>
        <v>987.36</v>
      </c>
      <c r="M70" s="1">
        <f>VLOOKUP($B70,'inschr ko zonder ophoging'!$A$5:$L$324,10,FALSE) + VLOOKUP($B70,'INSCHRIJVINGEN KO OPHOGING'!$L$3:$W$322,10,FALSE)</f>
        <v>906.65</v>
      </c>
      <c r="N70" s="1">
        <f>VLOOKUP($B70,'inschr ko zonder ophoging'!$A$5:$L$324,11,FALSE) + VLOOKUP($B70,'INSCHRIJVINGEN KO OPHOGING'!$L$3:$W$322,11,FALSE)</f>
        <v>928.47</v>
      </c>
      <c r="O70" s="1">
        <f>VLOOKUP($B70,'inschr ko zonder ophoging'!$A$5:$L$324,12,FALSE) + VLOOKUP($B70,'INSCHRIJVINGEN KO OPHOGING'!$L$3:$W$322,12,FALSE)</f>
        <v>878.28</v>
      </c>
      <c r="P70" s="1">
        <f>VLOOKUP($B70,'VRAAGPROGNOSE KO'!$B$2:$N$321,2,FALSE)</f>
        <v>838.59838304552591</v>
      </c>
      <c r="Q70" s="1">
        <f>VLOOKUP($B70,'VRAAGPROGNOSE KO'!$B$2:$N$321,3,FALSE)</f>
        <v>820.63643642072213</v>
      </c>
      <c r="R70" s="1">
        <f>VLOOKUP($B70,'VRAAGPROGNOSE KO'!$B$2:$N$321,4,FALSE)</f>
        <v>783.58992150706433</v>
      </c>
      <c r="S70" s="1">
        <f>VLOOKUP($B70,'VRAAGPROGNOSE KO'!$B$2:$N$321,5,FALSE)</f>
        <v>742.05291993720562</v>
      </c>
      <c r="T70" s="1">
        <f>VLOOKUP($B70,'VRAAGPROGNOSE KO'!$B$2:$N$321,6,FALSE)</f>
        <v>733.07194662480379</v>
      </c>
      <c r="U70" s="1">
        <f>VLOOKUP($B70,'VRAAGPROGNOSE KO'!$B$2:$N$321,7,FALSE)</f>
        <v>724.09097331240184</v>
      </c>
      <c r="V70" s="1">
        <f>VLOOKUP($B70,'VRAAGPROGNOSE KO'!$B$2:$N$321,8,FALSE)</f>
        <v>727.45883830455261</v>
      </c>
      <c r="W70" s="1">
        <f>VLOOKUP($B70,'VRAAGPROGNOSE KO'!$B$2:$N$321,9,FALSE)</f>
        <v>715.11</v>
      </c>
      <c r="X70" s="1">
        <f>VLOOKUP($B70,'VRAAGPROGNOSE KO'!$B$2:$N$321,10,FALSE)</f>
        <v>721.84572998430144</v>
      </c>
      <c r="Y70" s="1">
        <f>VLOOKUP($B70,'VRAAGPROGNOSE KO'!$B$2:$N$321,11,FALSE)</f>
        <v>729.70408163265301</v>
      </c>
      <c r="Z70" s="1">
        <f>VLOOKUP($B70,'VRAAGPROGNOSE KO'!$B$2:$N$321,12,FALSE)</f>
        <v>737.5624332810047</v>
      </c>
      <c r="AA70" s="1">
        <f>VLOOKUP($B70,'VRAAGPROGNOSE KO'!$B$2:$N$321,13,FALSE)</f>
        <v>749.9112715855573</v>
      </c>
    </row>
    <row r="71" spans="2:27" x14ac:dyDescent="0.3">
      <c r="B71" s="1">
        <v>13053</v>
      </c>
      <c r="C71" s="1">
        <f>VLOOKUP(B71,AANBODPROGNOSE!A71:G388, 5, FALSE)</f>
        <v>687.05882352941182</v>
      </c>
      <c r="D71" s="1">
        <f>VLOOKUP(B71,AANBODPROGNOSE!A71:H388, 2, FALSE)</f>
        <v>584</v>
      </c>
      <c r="E71" s="1">
        <f>VLOOKUP($B71,'inschr ko zonder ophoging'!$A$5:$L$324,2,FALSE) + VLOOKUP($B71,'INSCHRIJVINGEN KO OPHOGING'!$L$3:$W$322,2,FALSE)</f>
        <v>669.16</v>
      </c>
      <c r="F71" s="1">
        <f>VLOOKUP($B71,'inschr ko zonder ophoging'!$A$5:$L$324,3,FALSE) + VLOOKUP($B71,'INSCHRIJVINGEN KO OPHOGING'!$L$3:$W$322,3,FALSE)</f>
        <v>712.84</v>
      </c>
      <c r="G71" s="1">
        <f>VLOOKUP($B71,'inschr ko zonder ophoging'!$A$5:$L$324,4,FALSE) + VLOOKUP($B71,'INSCHRIJVINGEN KO OPHOGING'!$L$3:$W$322,4,FALSE)</f>
        <v>740.87</v>
      </c>
      <c r="H71" s="1">
        <f>VLOOKUP($B71,'inschr ko zonder ophoging'!$A$5:$L$324,5,FALSE) + VLOOKUP($B71,'INSCHRIJVINGEN KO OPHOGING'!$L$3:$W$322,5,FALSE)</f>
        <v>760.6</v>
      </c>
      <c r="I71" s="1">
        <f>VLOOKUP($B71,'inschr ko zonder ophoging'!$A$5:$L$324,6,FALSE) + VLOOKUP($B71,'INSCHRIJVINGEN KO OPHOGING'!$L$3:$W$322,6,FALSE)</f>
        <v>722.16</v>
      </c>
      <c r="J71" s="1">
        <f>VLOOKUP($B71,'inschr ko zonder ophoging'!$A$5:$L$324,7,FALSE) + VLOOKUP($B71,'INSCHRIJVINGEN KO OPHOGING'!$L$3:$W$322,7,FALSE)</f>
        <v>741.51</v>
      </c>
      <c r="K71" s="1">
        <f>VLOOKUP($B71,'inschr ko zonder ophoging'!$A$5:$L$324,8,FALSE) + VLOOKUP($B71,'INSCHRIJVINGEN KO OPHOGING'!$L$3:$W$322,8,FALSE)</f>
        <v>736.84</v>
      </c>
      <c r="L71" s="1">
        <f>VLOOKUP($B71,'inschr ko zonder ophoging'!$A$5:$L$324,9,FALSE) + VLOOKUP($B71,'INSCHRIJVINGEN KO OPHOGING'!$L$3:$W$322,9,FALSE)</f>
        <v>665.62</v>
      </c>
      <c r="M71" s="1">
        <f>VLOOKUP($B71,'inschr ko zonder ophoging'!$A$5:$L$324,10,FALSE) + VLOOKUP($B71,'INSCHRIJVINGEN KO OPHOGING'!$L$3:$W$322,10,FALSE)</f>
        <v>645.35</v>
      </c>
      <c r="N71" s="1">
        <f>VLOOKUP($B71,'inschr ko zonder ophoging'!$A$5:$L$324,11,FALSE) + VLOOKUP($B71,'INSCHRIJVINGEN KO OPHOGING'!$L$3:$W$322,11,FALSE)</f>
        <v>617.83000000000004</v>
      </c>
      <c r="O71" s="1">
        <f>VLOOKUP($B71,'inschr ko zonder ophoging'!$A$5:$L$324,12,FALSE) + VLOOKUP($B71,'INSCHRIJVINGEN KO OPHOGING'!$L$3:$W$322,12,FALSE)</f>
        <v>591.51</v>
      </c>
      <c r="P71" s="1">
        <f>VLOOKUP($B71,'VRAAGPROGNOSE KO'!$B$2:$N$321,2,FALSE)</f>
        <v>562.60876623376623</v>
      </c>
      <c r="Q71" s="1">
        <f>VLOOKUP($B71,'VRAAGPROGNOSE KO'!$B$2:$N$321,3,FALSE)</f>
        <v>507.80194805194805</v>
      </c>
      <c r="R71" s="1">
        <f>VLOOKUP($B71,'VRAAGPROGNOSE KO'!$B$2:$N$321,4,FALSE)</f>
        <v>524.5795454545455</v>
      </c>
      <c r="S71" s="1">
        <f>VLOOKUP($B71,'VRAAGPROGNOSE KO'!$B$2:$N$321,5,FALSE)</f>
        <v>511.15746753246754</v>
      </c>
      <c r="T71" s="1">
        <f>VLOOKUP($B71,'VRAAGPROGNOSE KO'!$B$2:$N$321,6,FALSE)</f>
        <v>523.46103896103898</v>
      </c>
      <c r="U71" s="1">
        <f>VLOOKUP($B71,'VRAAGPROGNOSE KO'!$B$2:$N$321,7,FALSE)</f>
        <v>526.81655844155841</v>
      </c>
      <c r="V71" s="1">
        <f>VLOOKUP($B71,'VRAAGPROGNOSE KO'!$B$2:$N$321,8,FALSE)</f>
        <v>522.34253246753246</v>
      </c>
      <c r="W71" s="1">
        <f>VLOOKUP($B71,'VRAAGPROGNOSE KO'!$B$2:$N$321,9,FALSE)</f>
        <v>516.75</v>
      </c>
      <c r="X71" s="1">
        <f>VLOOKUP($B71,'VRAAGPROGNOSE KO'!$B$2:$N$321,10,FALSE)</f>
        <v>502.20941558441558</v>
      </c>
      <c r="Y71" s="1">
        <f>VLOOKUP($B71,'VRAAGPROGNOSE KO'!$B$2:$N$321,11,FALSE)</f>
        <v>502.20941558441558</v>
      </c>
      <c r="Z71" s="1">
        <f>VLOOKUP($B71,'VRAAGPROGNOSE KO'!$B$2:$N$321,12,FALSE)</f>
        <v>510.03896103896102</v>
      </c>
      <c r="AA71" s="1">
        <f>VLOOKUP($B71,'VRAAGPROGNOSE KO'!$B$2:$N$321,13,FALSE)</f>
        <v>523.46103896103898</v>
      </c>
    </row>
    <row r="72" spans="2:27" x14ac:dyDescent="0.3">
      <c r="B72" s="1">
        <v>21001</v>
      </c>
      <c r="C72" s="1">
        <f>VLOOKUP(B72,AANBODPROGNOSE!A72:G389, 5, FALSE)</f>
        <v>2656.6657282560382</v>
      </c>
      <c r="D72" s="1">
        <f>VLOOKUP(B72,AANBODPROGNOSE!A72:H389, 2, FALSE)</f>
        <v>2258.1658690176323</v>
      </c>
      <c r="E72" s="1">
        <f>VLOOKUP($B72,'inschr ko zonder ophoging'!$A$5:$L$324,2,FALSE) + VLOOKUP($B72,'INSCHRIJVINGEN KO OPHOGING'!$L$3:$W$322,2,FALSE)</f>
        <v>1802.1</v>
      </c>
      <c r="F72" s="1">
        <f>VLOOKUP($B72,'inschr ko zonder ophoging'!$A$5:$L$324,3,FALSE) + VLOOKUP($B72,'INSCHRIJVINGEN KO OPHOGING'!$L$3:$W$322,3,FALSE)</f>
        <v>1821.56</v>
      </c>
      <c r="G72" s="1">
        <f>VLOOKUP($B72,'inschr ko zonder ophoging'!$A$5:$L$324,4,FALSE) + VLOOKUP($B72,'INSCHRIJVINGEN KO OPHOGING'!$L$3:$W$322,4,FALSE)</f>
        <v>1793.55</v>
      </c>
      <c r="H72" s="1">
        <f>VLOOKUP($B72,'inschr ko zonder ophoging'!$A$5:$L$324,5,FALSE) + VLOOKUP($B72,'INSCHRIJVINGEN KO OPHOGING'!$L$3:$W$322,5,FALSE)</f>
        <v>1945.13</v>
      </c>
      <c r="I72" s="1">
        <f>VLOOKUP($B72,'inschr ko zonder ophoging'!$A$5:$L$324,6,FALSE) + VLOOKUP($B72,'INSCHRIJVINGEN KO OPHOGING'!$L$3:$W$322,6,FALSE)</f>
        <v>1938.67</v>
      </c>
      <c r="J72" s="1">
        <f>VLOOKUP($B72,'inschr ko zonder ophoging'!$A$5:$L$324,7,FALSE) + VLOOKUP($B72,'INSCHRIJVINGEN KO OPHOGING'!$L$3:$W$322,7,FALSE)</f>
        <v>1977.94</v>
      </c>
      <c r="K72" s="1">
        <f>VLOOKUP($B72,'inschr ko zonder ophoging'!$A$5:$L$324,8,FALSE) + VLOOKUP($B72,'INSCHRIJVINGEN KO OPHOGING'!$L$3:$W$322,8,FALSE)</f>
        <v>1965.07</v>
      </c>
      <c r="L72" s="1">
        <f>VLOOKUP($B72,'inschr ko zonder ophoging'!$A$5:$L$324,9,FALSE) + VLOOKUP($B72,'INSCHRIJVINGEN KO OPHOGING'!$L$3:$W$322,9,FALSE)</f>
        <v>2048.81</v>
      </c>
      <c r="M72" s="1">
        <f>VLOOKUP($B72,'inschr ko zonder ophoging'!$A$5:$L$324,10,FALSE) + VLOOKUP($B72,'INSCHRIJVINGEN KO OPHOGING'!$L$3:$W$322,10,FALSE)</f>
        <v>2066.4</v>
      </c>
      <c r="N72" s="1">
        <f>VLOOKUP($B72,'inschr ko zonder ophoging'!$A$5:$L$324,11,FALSE) + VLOOKUP($B72,'INSCHRIJVINGEN KO OPHOGING'!$L$3:$W$322,11,FALSE)</f>
        <v>2251.5500000000002</v>
      </c>
      <c r="O72" s="1">
        <f>VLOOKUP($B72,'inschr ko zonder ophoging'!$A$5:$L$324,12,FALSE) + VLOOKUP($B72,'INSCHRIJVINGEN KO OPHOGING'!$L$3:$W$322,12,FALSE)</f>
        <v>2286.9499999999998</v>
      </c>
      <c r="P72" s="1">
        <f>VLOOKUP($B72,'VRAAGPROGNOSE KO'!$B$2:$N$321,2,FALSE)</f>
        <v>2292.0175991649271</v>
      </c>
      <c r="Q72" s="1">
        <f>VLOOKUP($B72,'VRAAGPROGNOSE KO'!$B$2:$N$321,3,FALSE)</f>
        <v>2276.3800521920666</v>
      </c>
      <c r="R72" s="1">
        <f>VLOOKUP($B72,'VRAAGPROGNOSE KO'!$B$2:$N$321,4,FALSE)</f>
        <v>2223.8825730688936</v>
      </c>
      <c r="S72" s="1">
        <f>VLOOKUP($B72,'VRAAGPROGNOSE KO'!$B$2:$N$321,5,FALSE)</f>
        <v>2192.6074791231731</v>
      </c>
      <c r="T72" s="1">
        <f>VLOOKUP($B72,'VRAAGPROGNOSE KO'!$B$2:$N$321,6,FALSE)</f>
        <v>2150.1627087682673</v>
      </c>
      <c r="U72" s="1">
        <f>VLOOKUP($B72,'VRAAGPROGNOSE KO'!$B$2:$N$321,7,FALSE)</f>
        <v>2128.9403235908139</v>
      </c>
      <c r="V72" s="1">
        <f>VLOOKUP($B72,'VRAAGPROGNOSE KO'!$B$2:$N$321,8,FALSE)</f>
        <v>2131.1742588726515</v>
      </c>
      <c r="W72" s="1">
        <f>VLOOKUP($B72,'VRAAGPROGNOSE KO'!$B$2:$N$321,9,FALSE)</f>
        <v>2140.11</v>
      </c>
      <c r="X72" s="1">
        <f>VLOOKUP($B72,'VRAAGPROGNOSE KO'!$B$2:$N$321,10,FALSE)</f>
        <v>2157.9814822546973</v>
      </c>
      <c r="Y72" s="1">
        <f>VLOOKUP($B72,'VRAAGPROGNOSE KO'!$B$2:$N$321,11,FALSE)</f>
        <v>2179.2038674321502</v>
      </c>
      <c r="Z72" s="1">
        <f>VLOOKUP($B72,'VRAAGPROGNOSE KO'!$B$2:$N$321,12,FALSE)</f>
        <v>2207.128058455115</v>
      </c>
      <c r="AA72" s="1">
        <f>VLOOKUP($B72,'VRAAGPROGNOSE KO'!$B$2:$N$321,13,FALSE)</f>
        <v>2227.2334759916494</v>
      </c>
    </row>
    <row r="73" spans="2:27" x14ac:dyDescent="0.3">
      <c r="B73" s="1">
        <v>21002</v>
      </c>
      <c r="C73" s="1">
        <f>VLOOKUP(B73,AANBODPROGNOSE!A73:G390, 5, FALSE)</f>
        <v>510</v>
      </c>
      <c r="D73" s="1">
        <f>VLOOKUP(B73,AANBODPROGNOSE!A73:H390, 2, FALSE)</f>
        <v>433.5</v>
      </c>
      <c r="E73" s="1">
        <f>VLOOKUP($B73,'inschr ko zonder ophoging'!$A$5:$L$324,2,FALSE) + VLOOKUP($B73,'INSCHRIJVINGEN KO OPHOGING'!$L$3:$W$322,2,FALSE)</f>
        <v>318.89999999999998</v>
      </c>
      <c r="F73" s="1">
        <f>VLOOKUP($B73,'inschr ko zonder ophoging'!$A$5:$L$324,3,FALSE) + VLOOKUP($B73,'INSCHRIJVINGEN KO OPHOGING'!$L$3:$W$322,3,FALSE)</f>
        <v>347.31</v>
      </c>
      <c r="G73" s="1">
        <f>VLOOKUP($B73,'inschr ko zonder ophoging'!$A$5:$L$324,4,FALSE) + VLOOKUP($B73,'INSCHRIJVINGEN KO OPHOGING'!$L$3:$W$322,4,FALSE)</f>
        <v>379.34</v>
      </c>
      <c r="H73" s="1">
        <f>VLOOKUP($B73,'inschr ko zonder ophoging'!$A$5:$L$324,5,FALSE) + VLOOKUP($B73,'INSCHRIJVINGEN KO OPHOGING'!$L$3:$W$322,5,FALSE)</f>
        <v>372.72</v>
      </c>
      <c r="I73" s="1">
        <f>VLOOKUP($B73,'inschr ko zonder ophoging'!$A$5:$L$324,6,FALSE) + VLOOKUP($B73,'INSCHRIJVINGEN KO OPHOGING'!$L$3:$W$322,6,FALSE)</f>
        <v>369.34</v>
      </c>
      <c r="J73" s="1">
        <f>VLOOKUP($B73,'inschr ko zonder ophoging'!$A$5:$L$324,7,FALSE) + VLOOKUP($B73,'INSCHRIJVINGEN KO OPHOGING'!$L$3:$W$322,7,FALSE)</f>
        <v>378.8</v>
      </c>
      <c r="K73" s="1">
        <f>VLOOKUP($B73,'inschr ko zonder ophoging'!$A$5:$L$324,8,FALSE) + VLOOKUP($B73,'INSCHRIJVINGEN KO OPHOGING'!$L$3:$W$322,8,FALSE)</f>
        <v>380.07</v>
      </c>
      <c r="L73" s="1">
        <f>VLOOKUP($B73,'inschr ko zonder ophoging'!$A$5:$L$324,9,FALSE) + VLOOKUP($B73,'INSCHRIJVINGEN KO OPHOGING'!$L$3:$W$322,9,FALSE)</f>
        <v>390.15</v>
      </c>
      <c r="M73" s="1">
        <f>VLOOKUP($B73,'inschr ko zonder ophoging'!$A$5:$L$324,10,FALSE) + VLOOKUP($B73,'INSCHRIJVINGEN KO OPHOGING'!$L$3:$W$322,10,FALSE)</f>
        <v>381.8</v>
      </c>
      <c r="N73" s="1">
        <f>VLOOKUP($B73,'inschr ko zonder ophoging'!$A$5:$L$324,11,FALSE) + VLOOKUP($B73,'INSCHRIJVINGEN KO OPHOGING'!$L$3:$W$322,11,FALSE)</f>
        <v>386.88</v>
      </c>
      <c r="O73" s="1">
        <f>VLOOKUP($B73,'inschr ko zonder ophoging'!$A$5:$L$324,12,FALSE) + VLOOKUP($B73,'INSCHRIJVINGEN KO OPHOGING'!$L$3:$W$322,12,FALSE)</f>
        <v>414.72</v>
      </c>
      <c r="P73" s="1">
        <f>VLOOKUP($B73,'VRAAGPROGNOSE KO'!$B$2:$N$321,2,FALSE)</f>
        <v>420.44704545454545</v>
      </c>
      <c r="Q73" s="1">
        <f>VLOOKUP($B73,'VRAAGPROGNOSE KO'!$B$2:$N$321,3,FALSE)</f>
        <v>420.44704545454545</v>
      </c>
      <c r="R73" s="1">
        <f>VLOOKUP($B73,'VRAAGPROGNOSE KO'!$B$2:$N$321,4,FALSE)</f>
        <v>419.32883522727275</v>
      </c>
      <c r="S73" s="1">
        <f>VLOOKUP($B73,'VRAAGPROGNOSE KO'!$B$2:$N$321,5,FALSE)</f>
        <v>405.91031250000003</v>
      </c>
      <c r="T73" s="1">
        <f>VLOOKUP($B73,'VRAAGPROGNOSE KO'!$B$2:$N$321,6,FALSE)</f>
        <v>401.43747159090907</v>
      </c>
      <c r="U73" s="1">
        <f>VLOOKUP($B73,'VRAAGPROGNOSE KO'!$B$2:$N$321,7,FALSE)</f>
        <v>396.96463068181816</v>
      </c>
      <c r="V73" s="1">
        <f>VLOOKUP($B73,'VRAAGPROGNOSE KO'!$B$2:$N$321,8,FALSE)</f>
        <v>395.84642045454547</v>
      </c>
      <c r="W73" s="1">
        <f>VLOOKUP($B73,'VRAAGPROGNOSE KO'!$B$2:$N$321,9,FALSE)</f>
        <v>393.61</v>
      </c>
      <c r="X73" s="1">
        <f>VLOOKUP($B73,'VRAAGPROGNOSE KO'!$B$2:$N$321,10,FALSE)</f>
        <v>392.49178977272726</v>
      </c>
      <c r="Y73" s="1">
        <f>VLOOKUP($B73,'VRAAGPROGNOSE KO'!$B$2:$N$321,11,FALSE)</f>
        <v>391.37357954545456</v>
      </c>
      <c r="Z73" s="1">
        <f>VLOOKUP($B73,'VRAAGPROGNOSE KO'!$B$2:$N$321,12,FALSE)</f>
        <v>392.49178977272726</v>
      </c>
      <c r="AA73" s="1">
        <f>VLOOKUP($B73,'VRAAGPROGNOSE KO'!$B$2:$N$321,13,FALSE)</f>
        <v>392.49178977272726</v>
      </c>
    </row>
    <row r="74" spans="2:27" x14ac:dyDescent="0.3">
      <c r="B74" s="1">
        <v>21003</v>
      </c>
      <c r="C74" s="1">
        <f>VLOOKUP(B74,AANBODPROGNOSE!A74:G391, 5, FALSE)</f>
        <v>536</v>
      </c>
      <c r="D74" s="1">
        <f>VLOOKUP(B74,AANBODPROGNOSE!A74:H391, 2, FALSE)</f>
        <v>455.59999999999997</v>
      </c>
      <c r="E74" s="1">
        <f>VLOOKUP($B74,'inschr ko zonder ophoging'!$A$5:$L$324,2,FALSE) + VLOOKUP($B74,'INSCHRIJVINGEN KO OPHOGING'!$L$3:$W$322,2,FALSE)</f>
        <v>556.04999999999995</v>
      </c>
      <c r="F74" s="1">
        <f>VLOOKUP($B74,'inschr ko zonder ophoging'!$A$5:$L$324,3,FALSE) + VLOOKUP($B74,'INSCHRIJVINGEN KO OPHOGING'!$L$3:$W$322,3,FALSE)</f>
        <v>567.24</v>
      </c>
      <c r="G74" s="1">
        <f>VLOOKUP($B74,'inschr ko zonder ophoging'!$A$5:$L$324,4,FALSE) + VLOOKUP($B74,'INSCHRIJVINGEN KO OPHOGING'!$L$3:$W$322,4,FALSE)</f>
        <v>530.55999999999995</v>
      </c>
      <c r="H74" s="1">
        <f>VLOOKUP($B74,'inschr ko zonder ophoging'!$A$5:$L$324,5,FALSE) + VLOOKUP($B74,'INSCHRIJVINGEN KO OPHOGING'!$L$3:$W$322,5,FALSE)</f>
        <v>535.66999999999996</v>
      </c>
      <c r="I74" s="1">
        <f>VLOOKUP($B74,'inschr ko zonder ophoging'!$A$5:$L$324,6,FALSE) + VLOOKUP($B74,'INSCHRIJVINGEN KO OPHOGING'!$L$3:$W$322,6,FALSE)</f>
        <v>567.51</v>
      </c>
      <c r="J74" s="1">
        <f>VLOOKUP($B74,'inschr ko zonder ophoging'!$A$5:$L$324,7,FALSE) + VLOOKUP($B74,'INSCHRIJVINGEN KO OPHOGING'!$L$3:$W$322,7,FALSE)</f>
        <v>530.91</v>
      </c>
      <c r="K74" s="1">
        <f>VLOOKUP($B74,'inschr ko zonder ophoging'!$A$5:$L$324,8,FALSE) + VLOOKUP($B74,'INSCHRIJVINGEN KO OPHOGING'!$L$3:$W$322,8,FALSE)</f>
        <v>860.09</v>
      </c>
      <c r="L74" s="1">
        <f>VLOOKUP($B74,'inschr ko zonder ophoging'!$A$5:$L$324,9,FALSE) + VLOOKUP($B74,'INSCHRIJVINGEN KO OPHOGING'!$L$3:$W$322,9,FALSE)</f>
        <v>824.44</v>
      </c>
      <c r="M74" s="1">
        <f>VLOOKUP($B74,'inschr ko zonder ophoging'!$A$5:$L$324,10,FALSE) + VLOOKUP($B74,'INSCHRIJVINGEN KO OPHOGING'!$L$3:$W$322,10,FALSE)</f>
        <v>569.66999999999996</v>
      </c>
      <c r="N74" s="1">
        <f>VLOOKUP($B74,'inschr ko zonder ophoging'!$A$5:$L$324,11,FALSE) + VLOOKUP($B74,'INSCHRIJVINGEN KO OPHOGING'!$L$3:$W$322,11,FALSE)</f>
        <v>603.54</v>
      </c>
      <c r="O74" s="1">
        <f>VLOOKUP($B74,'inschr ko zonder ophoging'!$A$5:$L$324,12,FALSE) + VLOOKUP($B74,'INSCHRIJVINGEN KO OPHOGING'!$L$3:$W$322,12,FALSE)</f>
        <v>592.70000000000005</v>
      </c>
      <c r="P74" s="1">
        <f>VLOOKUP($B74,'VRAAGPROGNOSE KO'!$B$2:$N$321,2,FALSE)</f>
        <v>601.95712643678155</v>
      </c>
      <c r="Q74" s="1">
        <f>VLOOKUP($B74,'VRAAGPROGNOSE KO'!$B$2:$N$321,3,FALSE)</f>
        <v>605.33890804597695</v>
      </c>
      <c r="R74" s="1">
        <f>VLOOKUP($B74,'VRAAGPROGNOSE KO'!$B$2:$N$321,4,FALSE)</f>
        <v>596.32082375478922</v>
      </c>
      <c r="S74" s="1">
        <f>VLOOKUP($B74,'VRAAGPROGNOSE KO'!$B$2:$N$321,5,FALSE)</f>
        <v>583.92095785440608</v>
      </c>
      <c r="T74" s="1">
        <f>VLOOKUP($B74,'VRAAGPROGNOSE KO'!$B$2:$N$321,6,FALSE)</f>
        <v>579.41191570881222</v>
      </c>
      <c r="U74" s="1">
        <f>VLOOKUP($B74,'VRAAGPROGNOSE KO'!$B$2:$N$321,7,FALSE)</f>
        <v>576.03013409961682</v>
      </c>
      <c r="V74" s="1">
        <f>VLOOKUP($B74,'VRAAGPROGNOSE KO'!$B$2:$N$321,8,FALSE)</f>
        <v>581.66643678160915</v>
      </c>
      <c r="W74" s="1">
        <f>VLOOKUP($B74,'VRAAGPROGNOSE KO'!$B$2:$N$321,9,FALSE)</f>
        <v>588.42999999999995</v>
      </c>
      <c r="X74" s="1">
        <f>VLOOKUP($B74,'VRAAGPROGNOSE KO'!$B$2:$N$321,10,FALSE)</f>
        <v>595.19356321839075</v>
      </c>
      <c r="Y74" s="1">
        <f>VLOOKUP($B74,'VRAAGPROGNOSE KO'!$B$2:$N$321,11,FALSE)</f>
        <v>601.95712643678155</v>
      </c>
      <c r="Z74" s="1">
        <f>VLOOKUP($B74,'VRAAGPROGNOSE KO'!$B$2:$N$321,12,FALSE)</f>
        <v>610.9752107279694</v>
      </c>
      <c r="AA74" s="1">
        <f>VLOOKUP($B74,'VRAAGPROGNOSE KO'!$B$2:$N$321,13,FALSE)</f>
        <v>616.61151340996162</v>
      </c>
    </row>
    <row r="75" spans="2:27" x14ac:dyDescent="0.3">
      <c r="B75" s="1">
        <v>21004</v>
      </c>
      <c r="C75" s="1">
        <f>VLOOKUP(B75,AANBODPROGNOSE!A75:G392, 5, FALSE)</f>
        <v>2997</v>
      </c>
      <c r="D75" s="1">
        <f>VLOOKUP(B75,AANBODPROGNOSE!A75:H392, 2, FALSE)</f>
        <v>2547.4499999999998</v>
      </c>
      <c r="E75" s="1">
        <f>VLOOKUP($B75,'inschr ko zonder ophoging'!$A$5:$L$324,2,FALSE) + VLOOKUP($B75,'INSCHRIJVINGEN KO OPHOGING'!$L$3:$W$322,2,FALSE)</f>
        <v>2195.0500000000002</v>
      </c>
      <c r="F75" s="1">
        <f>VLOOKUP($B75,'inschr ko zonder ophoging'!$A$5:$L$324,3,FALSE) + VLOOKUP($B75,'INSCHRIJVINGEN KO OPHOGING'!$L$3:$W$322,3,FALSE)</f>
        <v>2203.62</v>
      </c>
      <c r="G75" s="1">
        <f>VLOOKUP($B75,'inschr ko zonder ophoging'!$A$5:$L$324,4,FALSE) + VLOOKUP($B75,'INSCHRIJVINGEN KO OPHOGING'!$L$3:$W$322,4,FALSE)</f>
        <v>2282.0100000000002</v>
      </c>
      <c r="H75" s="1">
        <f>VLOOKUP($B75,'inschr ko zonder ophoging'!$A$5:$L$324,5,FALSE) + VLOOKUP($B75,'INSCHRIJVINGEN KO OPHOGING'!$L$3:$W$322,5,FALSE)</f>
        <v>2389.96</v>
      </c>
      <c r="I75" s="1">
        <f>VLOOKUP($B75,'inschr ko zonder ophoging'!$A$5:$L$324,6,FALSE) + VLOOKUP($B75,'INSCHRIJVINGEN KO OPHOGING'!$L$3:$W$322,6,FALSE)</f>
        <v>2568.48</v>
      </c>
      <c r="J75" s="1">
        <f>VLOOKUP($B75,'inschr ko zonder ophoging'!$A$5:$L$324,7,FALSE) + VLOOKUP($B75,'INSCHRIJVINGEN KO OPHOGING'!$L$3:$W$322,7,FALSE)</f>
        <v>2638.56</v>
      </c>
      <c r="K75" s="1">
        <f>VLOOKUP($B75,'inschr ko zonder ophoging'!$A$5:$L$324,8,FALSE) + VLOOKUP($B75,'INSCHRIJVINGEN KO OPHOGING'!$L$3:$W$322,8,FALSE)</f>
        <v>2661.96</v>
      </c>
      <c r="L75" s="1">
        <f>VLOOKUP($B75,'inschr ko zonder ophoging'!$A$5:$L$324,9,FALSE) + VLOOKUP($B75,'INSCHRIJVINGEN KO OPHOGING'!$L$3:$W$322,9,FALSE)</f>
        <v>2588.7199999999998</v>
      </c>
      <c r="M75" s="1">
        <f>VLOOKUP($B75,'inschr ko zonder ophoging'!$A$5:$L$324,10,FALSE) + VLOOKUP($B75,'INSCHRIJVINGEN KO OPHOGING'!$L$3:$W$322,10,FALSE)</f>
        <v>2625.61</v>
      </c>
      <c r="N75" s="1">
        <f>VLOOKUP($B75,'inschr ko zonder ophoging'!$A$5:$L$324,11,FALSE) + VLOOKUP($B75,'INSCHRIJVINGEN KO OPHOGING'!$L$3:$W$322,11,FALSE)</f>
        <v>2613.85</v>
      </c>
      <c r="O75" s="1">
        <f>VLOOKUP($B75,'inschr ko zonder ophoging'!$A$5:$L$324,12,FALSE) + VLOOKUP($B75,'INSCHRIJVINGEN KO OPHOGING'!$L$3:$W$322,12,FALSE)</f>
        <v>2743.89</v>
      </c>
      <c r="P75" s="1">
        <f>VLOOKUP($B75,'VRAAGPROGNOSE KO'!$B$2:$N$321,2,FALSE)</f>
        <v>2755.5671304347825</v>
      </c>
      <c r="Q75" s="1">
        <f>VLOOKUP($B75,'VRAAGPROGNOSE KO'!$B$2:$N$321,3,FALSE)</f>
        <v>2723.2535652173915</v>
      </c>
      <c r="R75" s="1">
        <f>VLOOKUP($B75,'VRAAGPROGNOSE KO'!$B$2:$N$321,4,FALSE)</f>
        <v>2700.9683478260868</v>
      </c>
      <c r="S75" s="1">
        <f>VLOOKUP($B75,'VRAAGPROGNOSE KO'!$B$2:$N$321,5,FALSE)</f>
        <v>2628.5413913043476</v>
      </c>
      <c r="T75" s="1">
        <f>VLOOKUP($B75,'VRAAGPROGNOSE KO'!$B$2:$N$321,6,FALSE)</f>
        <v>2582.856695652174</v>
      </c>
      <c r="U75" s="1">
        <f>VLOOKUP($B75,'VRAAGPROGNOSE KO'!$B$2:$N$321,7,FALSE)</f>
        <v>2553.8859130434785</v>
      </c>
      <c r="V75" s="1">
        <f>VLOOKUP($B75,'VRAAGPROGNOSE KO'!$B$2:$N$321,8,FALSE)</f>
        <v>2556.1144347826089</v>
      </c>
      <c r="W75" s="1">
        <f>VLOOKUP($B75,'VRAAGPROGNOSE KO'!$B$2:$N$321,9,FALSE)</f>
        <v>2562.8000000000002</v>
      </c>
      <c r="X75" s="1">
        <f>VLOOKUP($B75,'VRAAGPROGNOSE KO'!$B$2:$N$321,10,FALSE)</f>
        <v>2577.2853913043477</v>
      </c>
      <c r="Y75" s="1">
        <f>VLOOKUP($B75,'VRAAGPROGNOSE KO'!$B$2:$N$321,11,FALSE)</f>
        <v>2595.1135652173912</v>
      </c>
      <c r="Z75" s="1">
        <f>VLOOKUP($B75,'VRAAGPROGNOSE KO'!$B$2:$N$321,12,FALSE)</f>
        <v>2618.5130434782609</v>
      </c>
      <c r="AA75" s="1">
        <f>VLOOKUP($B75,'VRAAGPROGNOSE KO'!$B$2:$N$321,13,FALSE)</f>
        <v>2636.3412173913043</v>
      </c>
    </row>
    <row r="76" spans="2:27" x14ac:dyDescent="0.3">
      <c r="B76" s="1">
        <v>21005</v>
      </c>
      <c r="C76" s="1">
        <f>VLOOKUP(B76,AANBODPROGNOSE!A76:G393, 5, FALSE)</f>
        <v>559</v>
      </c>
      <c r="D76" s="1">
        <f>VLOOKUP(B76,AANBODPROGNOSE!A76:H393, 2, FALSE)</f>
        <v>475.15</v>
      </c>
      <c r="E76" s="1">
        <f>VLOOKUP($B76,'inschr ko zonder ophoging'!$A$5:$L$324,2,FALSE) + VLOOKUP($B76,'INSCHRIJVINGEN KO OPHOGING'!$L$3:$W$322,2,FALSE)</f>
        <v>502.37</v>
      </c>
      <c r="F76" s="1">
        <f>VLOOKUP($B76,'inschr ko zonder ophoging'!$A$5:$L$324,3,FALSE) + VLOOKUP($B76,'INSCHRIJVINGEN KO OPHOGING'!$L$3:$W$322,3,FALSE)</f>
        <v>505.4</v>
      </c>
      <c r="G76" s="1">
        <f>VLOOKUP($B76,'inschr ko zonder ophoging'!$A$5:$L$324,4,FALSE) + VLOOKUP($B76,'INSCHRIJVINGEN KO OPHOGING'!$L$3:$W$322,4,FALSE)</f>
        <v>488.29</v>
      </c>
      <c r="H76" s="1">
        <f>VLOOKUP($B76,'inschr ko zonder ophoging'!$A$5:$L$324,5,FALSE) + VLOOKUP($B76,'INSCHRIJVINGEN KO OPHOGING'!$L$3:$W$322,5,FALSE)</f>
        <v>542.70000000000005</v>
      </c>
      <c r="I76" s="1">
        <f>VLOOKUP($B76,'inschr ko zonder ophoging'!$A$5:$L$324,6,FALSE) + VLOOKUP($B76,'INSCHRIJVINGEN KO OPHOGING'!$L$3:$W$322,6,FALSE)</f>
        <v>562.02</v>
      </c>
      <c r="J76" s="1">
        <f>VLOOKUP($B76,'inschr ko zonder ophoging'!$A$5:$L$324,7,FALSE) + VLOOKUP($B76,'INSCHRIJVINGEN KO OPHOGING'!$L$3:$W$322,7,FALSE)</f>
        <v>585.70000000000005</v>
      </c>
      <c r="K76" s="1">
        <f>VLOOKUP($B76,'inschr ko zonder ophoging'!$A$5:$L$324,8,FALSE) + VLOOKUP($B76,'INSCHRIJVINGEN KO OPHOGING'!$L$3:$W$322,8,FALSE)</f>
        <v>590.94000000000005</v>
      </c>
      <c r="L76" s="1">
        <f>VLOOKUP($B76,'inschr ko zonder ophoging'!$A$5:$L$324,9,FALSE) + VLOOKUP($B76,'INSCHRIJVINGEN KO OPHOGING'!$L$3:$W$322,9,FALSE)</f>
        <v>598.62</v>
      </c>
      <c r="M76" s="1">
        <f>VLOOKUP($B76,'inschr ko zonder ophoging'!$A$5:$L$324,10,FALSE) + VLOOKUP($B76,'INSCHRIJVINGEN KO OPHOGING'!$L$3:$W$322,10,FALSE)</f>
        <v>585.66999999999996</v>
      </c>
      <c r="N76" s="1">
        <f>VLOOKUP($B76,'inschr ko zonder ophoging'!$A$5:$L$324,11,FALSE) + VLOOKUP($B76,'INSCHRIJVINGEN KO OPHOGING'!$L$3:$W$322,11,FALSE)</f>
        <v>569.97</v>
      </c>
      <c r="O76" s="1">
        <f>VLOOKUP($B76,'inschr ko zonder ophoging'!$A$5:$L$324,12,FALSE) + VLOOKUP($B76,'INSCHRIJVINGEN KO OPHOGING'!$L$3:$W$322,12,FALSE)</f>
        <v>575.29</v>
      </c>
      <c r="P76" s="1">
        <f>VLOOKUP($B76,'VRAAGPROGNOSE KO'!$B$2:$N$321,2,FALSE)</f>
        <v>579.75</v>
      </c>
      <c r="Q76" s="1">
        <f>VLOOKUP($B76,'VRAAGPROGNOSE KO'!$B$2:$N$321,3,FALSE)</f>
        <v>580.85428571428565</v>
      </c>
      <c r="R76" s="1">
        <f>VLOOKUP($B76,'VRAAGPROGNOSE KO'!$B$2:$N$321,4,FALSE)</f>
        <v>558.76857142857148</v>
      </c>
      <c r="S76" s="1">
        <f>VLOOKUP($B76,'VRAAGPROGNOSE KO'!$B$2:$N$321,5,FALSE)</f>
        <v>544.41285714285709</v>
      </c>
      <c r="T76" s="1">
        <f>VLOOKUP($B76,'VRAAGPROGNOSE KO'!$B$2:$N$321,6,FALSE)</f>
        <v>530.05714285714282</v>
      </c>
      <c r="U76" s="1">
        <f>VLOOKUP($B76,'VRAAGPROGNOSE KO'!$B$2:$N$321,7,FALSE)</f>
        <v>522.3271428571428</v>
      </c>
      <c r="V76" s="1">
        <f>VLOOKUP($B76,'VRAAGPROGNOSE KO'!$B$2:$N$321,8,FALSE)</f>
        <v>520.11857142857139</v>
      </c>
      <c r="W76" s="1">
        <f>VLOOKUP($B76,'VRAAGPROGNOSE KO'!$B$2:$N$321,9,FALSE)</f>
        <v>517.91</v>
      </c>
      <c r="X76" s="1">
        <f>VLOOKUP($B76,'VRAAGPROGNOSE KO'!$B$2:$N$321,10,FALSE)</f>
        <v>517.91</v>
      </c>
      <c r="Y76" s="1">
        <f>VLOOKUP($B76,'VRAAGPROGNOSE KO'!$B$2:$N$321,11,FALSE)</f>
        <v>516.80571428571432</v>
      </c>
      <c r="Z76" s="1">
        <f>VLOOKUP($B76,'VRAAGPROGNOSE KO'!$B$2:$N$321,12,FALSE)</f>
        <v>517.91</v>
      </c>
      <c r="AA76" s="1">
        <f>VLOOKUP($B76,'VRAAGPROGNOSE KO'!$B$2:$N$321,13,FALSE)</f>
        <v>519.01428571428573</v>
      </c>
    </row>
    <row r="77" spans="2:27" x14ac:dyDescent="0.3">
      <c r="B77" s="1">
        <v>21006</v>
      </c>
      <c r="C77" s="1">
        <f>VLOOKUP(B77,AANBODPROGNOSE!A77:G394, 5, FALSE)</f>
        <v>677.25988700564972</v>
      </c>
      <c r="D77" s="1">
        <f>VLOOKUP(B77,AANBODPROGNOSE!A77:H394, 2, FALSE)</f>
        <v>575.67090395480227</v>
      </c>
      <c r="E77" s="1">
        <f>VLOOKUP($B77,'inschr ko zonder ophoging'!$A$5:$L$324,2,FALSE) + VLOOKUP($B77,'INSCHRIJVINGEN KO OPHOGING'!$L$3:$W$322,2,FALSE)</f>
        <v>539.48</v>
      </c>
      <c r="F77" s="1">
        <f>VLOOKUP($B77,'inschr ko zonder ophoging'!$A$5:$L$324,3,FALSE) + VLOOKUP($B77,'INSCHRIJVINGEN KO OPHOGING'!$L$3:$W$322,3,FALSE)</f>
        <v>526.02</v>
      </c>
      <c r="G77" s="1">
        <f>VLOOKUP($B77,'inschr ko zonder ophoging'!$A$5:$L$324,4,FALSE) + VLOOKUP($B77,'INSCHRIJVINGEN KO OPHOGING'!$L$3:$W$322,4,FALSE)</f>
        <v>566.59</v>
      </c>
      <c r="H77" s="1">
        <f>VLOOKUP($B77,'inschr ko zonder ophoging'!$A$5:$L$324,5,FALSE) + VLOOKUP($B77,'INSCHRIJVINGEN KO OPHOGING'!$L$3:$W$322,5,FALSE)</f>
        <v>547.1</v>
      </c>
      <c r="I77" s="1">
        <f>VLOOKUP($B77,'inschr ko zonder ophoging'!$A$5:$L$324,6,FALSE) + VLOOKUP($B77,'INSCHRIJVINGEN KO OPHOGING'!$L$3:$W$322,6,FALSE)</f>
        <v>582.94000000000005</v>
      </c>
      <c r="J77" s="1">
        <f>VLOOKUP($B77,'inschr ko zonder ophoging'!$A$5:$L$324,7,FALSE) + VLOOKUP($B77,'INSCHRIJVINGEN KO OPHOGING'!$L$3:$W$322,7,FALSE)</f>
        <v>566.91</v>
      </c>
      <c r="K77" s="1">
        <f>VLOOKUP($B77,'inschr ko zonder ophoging'!$A$5:$L$324,8,FALSE) + VLOOKUP($B77,'INSCHRIJVINGEN KO OPHOGING'!$L$3:$W$322,8,FALSE)</f>
        <v>582.21</v>
      </c>
      <c r="L77" s="1">
        <f>VLOOKUP($B77,'inschr ko zonder ophoging'!$A$5:$L$324,9,FALSE) + VLOOKUP($B77,'INSCHRIJVINGEN KO OPHOGING'!$L$3:$W$322,9,FALSE)</f>
        <v>605.78</v>
      </c>
      <c r="M77" s="1">
        <f>VLOOKUP($B77,'inschr ko zonder ophoging'!$A$5:$L$324,10,FALSE) + VLOOKUP($B77,'INSCHRIJVINGEN KO OPHOGING'!$L$3:$W$322,10,FALSE)</f>
        <v>599.59</v>
      </c>
      <c r="N77" s="1">
        <f>VLOOKUP($B77,'inschr ko zonder ophoging'!$A$5:$L$324,11,FALSE) + VLOOKUP($B77,'INSCHRIJVINGEN KO OPHOGING'!$L$3:$W$322,11,FALSE)</f>
        <v>600.78</v>
      </c>
      <c r="O77" s="1">
        <f>VLOOKUP($B77,'inschr ko zonder ophoging'!$A$5:$L$324,12,FALSE) + VLOOKUP($B77,'INSCHRIJVINGEN KO OPHOGING'!$L$3:$W$322,12,FALSE)</f>
        <v>611.24</v>
      </c>
      <c r="P77" s="1">
        <f>VLOOKUP($B77,'VRAAGPROGNOSE KO'!$B$2:$N$321,2,FALSE)</f>
        <v>621.97342756183741</v>
      </c>
      <c r="Q77" s="1">
        <f>VLOOKUP($B77,'VRAAGPROGNOSE KO'!$B$2:$N$321,3,FALSE)</f>
        <v>625.3293992932862</v>
      </c>
      <c r="R77" s="1">
        <f>VLOOKUP($B77,'VRAAGPROGNOSE KO'!$B$2:$N$321,4,FALSE)</f>
        <v>617.49879858657243</v>
      </c>
      <c r="S77" s="1">
        <f>VLOOKUP($B77,'VRAAGPROGNOSE KO'!$B$2:$N$321,5,FALSE)</f>
        <v>613.02416961130746</v>
      </c>
      <c r="T77" s="1">
        <f>VLOOKUP($B77,'VRAAGPROGNOSE KO'!$B$2:$N$321,6,FALSE)</f>
        <v>608.54954063604237</v>
      </c>
      <c r="U77" s="1">
        <f>VLOOKUP($B77,'VRAAGPROGNOSE KO'!$B$2:$N$321,7,FALSE)</f>
        <v>616.38014134275613</v>
      </c>
      <c r="V77" s="1">
        <f>VLOOKUP($B77,'VRAAGPROGNOSE KO'!$B$2:$N$321,8,FALSE)</f>
        <v>625.3293992932862</v>
      </c>
      <c r="W77" s="1">
        <f>VLOOKUP($B77,'VRAAGPROGNOSE KO'!$B$2:$N$321,9,FALSE)</f>
        <v>633.16</v>
      </c>
      <c r="X77" s="1">
        <f>VLOOKUP($B77,'VRAAGPROGNOSE KO'!$B$2:$N$321,10,FALSE)</f>
        <v>639.87194346289755</v>
      </c>
      <c r="Y77" s="1">
        <f>VLOOKUP($B77,'VRAAGPROGNOSE KO'!$B$2:$N$321,11,FALSE)</f>
        <v>647.70254416961131</v>
      </c>
      <c r="Z77" s="1">
        <f>VLOOKUP($B77,'VRAAGPROGNOSE KO'!$B$2:$N$321,12,FALSE)</f>
        <v>656.65180212014138</v>
      </c>
      <c r="AA77" s="1">
        <f>VLOOKUP($B77,'VRAAGPROGNOSE KO'!$B$2:$N$321,13,FALSE)</f>
        <v>662.24508833922255</v>
      </c>
    </row>
    <row r="78" spans="2:27" x14ac:dyDescent="0.3">
      <c r="B78" s="1">
        <v>21007</v>
      </c>
      <c r="C78" s="1">
        <f>VLOOKUP(B78,AANBODPROGNOSE!A78:G395, 5, FALSE)</f>
        <v>415.99999999999994</v>
      </c>
      <c r="D78" s="1">
        <f>VLOOKUP(B78,AANBODPROGNOSE!A78:H395, 2, FALSE)</f>
        <v>353.59999999999997</v>
      </c>
      <c r="E78" s="1">
        <f>VLOOKUP($B78,'inschr ko zonder ophoging'!$A$5:$L$324,2,FALSE) + VLOOKUP($B78,'INSCHRIJVINGEN KO OPHOGING'!$L$3:$W$322,2,FALSE)</f>
        <v>448.21</v>
      </c>
      <c r="F78" s="1">
        <f>VLOOKUP($B78,'inschr ko zonder ophoging'!$A$5:$L$324,3,FALSE) + VLOOKUP($B78,'INSCHRIJVINGEN KO OPHOGING'!$L$3:$W$322,3,FALSE)</f>
        <v>418.07</v>
      </c>
      <c r="G78" s="1">
        <f>VLOOKUP($B78,'inschr ko zonder ophoging'!$A$5:$L$324,4,FALSE) + VLOOKUP($B78,'INSCHRIJVINGEN KO OPHOGING'!$L$3:$W$322,4,FALSE)</f>
        <v>409.53</v>
      </c>
      <c r="H78" s="1">
        <f>VLOOKUP($B78,'inschr ko zonder ophoging'!$A$5:$L$324,5,FALSE) + VLOOKUP($B78,'INSCHRIJVINGEN KO OPHOGING'!$L$3:$W$322,5,FALSE)</f>
        <v>409.45</v>
      </c>
      <c r="I78" s="1">
        <f>VLOOKUP($B78,'inschr ko zonder ophoging'!$A$5:$L$324,6,FALSE) + VLOOKUP($B78,'INSCHRIJVINGEN KO OPHOGING'!$L$3:$W$322,6,FALSE)</f>
        <v>413.26</v>
      </c>
      <c r="J78" s="1">
        <f>VLOOKUP($B78,'inschr ko zonder ophoging'!$A$5:$L$324,7,FALSE) + VLOOKUP($B78,'INSCHRIJVINGEN KO OPHOGING'!$L$3:$W$322,7,FALSE)</f>
        <v>411.37</v>
      </c>
      <c r="K78" s="1">
        <f>VLOOKUP($B78,'inschr ko zonder ophoging'!$A$5:$L$324,8,FALSE) + VLOOKUP($B78,'INSCHRIJVINGEN KO OPHOGING'!$L$3:$W$322,8,FALSE)</f>
        <v>403.61</v>
      </c>
      <c r="L78" s="1">
        <f>VLOOKUP($B78,'inschr ko zonder ophoging'!$A$5:$L$324,9,FALSE) + VLOOKUP($B78,'INSCHRIJVINGEN KO OPHOGING'!$L$3:$W$322,9,FALSE)</f>
        <v>411.45</v>
      </c>
      <c r="M78" s="1">
        <f>VLOOKUP($B78,'inschr ko zonder ophoging'!$A$5:$L$324,10,FALSE) + VLOOKUP($B78,'INSCHRIJVINGEN KO OPHOGING'!$L$3:$W$322,10,FALSE)</f>
        <v>391.15</v>
      </c>
      <c r="N78" s="1">
        <f>VLOOKUP($B78,'inschr ko zonder ophoging'!$A$5:$L$324,11,FALSE) + VLOOKUP($B78,'INSCHRIJVINGEN KO OPHOGING'!$L$3:$W$322,11,FALSE)</f>
        <v>411.15</v>
      </c>
      <c r="O78" s="1">
        <f>VLOOKUP($B78,'inschr ko zonder ophoging'!$A$5:$L$324,12,FALSE) + VLOOKUP($B78,'INSCHRIJVINGEN KO OPHOGING'!$L$3:$W$322,12,FALSE)</f>
        <v>433.45</v>
      </c>
      <c r="P78" s="1">
        <f>VLOOKUP($B78,'VRAAGPROGNOSE KO'!$B$2:$N$321,2,FALSE)</f>
        <v>459.59762376237626</v>
      </c>
      <c r="Q78" s="1">
        <f>VLOOKUP($B78,'VRAAGPROGNOSE KO'!$B$2:$N$321,3,FALSE)</f>
        <v>475.06485148514849</v>
      </c>
      <c r="R78" s="1">
        <f>VLOOKUP($B78,'VRAAGPROGNOSE KO'!$B$2:$N$321,4,FALSE)</f>
        <v>475.06485148514849</v>
      </c>
      <c r="S78" s="1">
        <f>VLOOKUP($B78,'VRAAGPROGNOSE KO'!$B$2:$N$321,5,FALSE)</f>
        <v>460.70242574257423</v>
      </c>
      <c r="T78" s="1">
        <f>VLOOKUP($B78,'VRAAGPROGNOSE KO'!$B$2:$N$321,6,FALSE)</f>
        <v>450.75920792079205</v>
      </c>
      <c r="U78" s="1">
        <f>VLOOKUP($B78,'VRAAGPROGNOSE KO'!$B$2:$N$321,7,FALSE)</f>
        <v>447.44480198019801</v>
      </c>
      <c r="V78" s="1">
        <f>VLOOKUP($B78,'VRAAGPROGNOSE KO'!$B$2:$N$321,8,FALSE)</f>
        <v>447.44480198019801</v>
      </c>
      <c r="W78" s="1">
        <f>VLOOKUP($B78,'VRAAGPROGNOSE KO'!$B$2:$N$321,9,FALSE)</f>
        <v>446.34</v>
      </c>
      <c r="X78" s="1">
        <f>VLOOKUP($B78,'VRAAGPROGNOSE KO'!$B$2:$N$321,10,FALSE)</f>
        <v>446.34</v>
      </c>
      <c r="Y78" s="1">
        <f>VLOOKUP($B78,'VRAAGPROGNOSE KO'!$B$2:$N$321,11,FALSE)</f>
        <v>445.235198019802</v>
      </c>
      <c r="Z78" s="1">
        <f>VLOOKUP($B78,'VRAAGPROGNOSE KO'!$B$2:$N$321,12,FALSE)</f>
        <v>446.34</v>
      </c>
      <c r="AA78" s="1">
        <f>VLOOKUP($B78,'VRAAGPROGNOSE KO'!$B$2:$N$321,13,FALSE)</f>
        <v>447.44480198019801</v>
      </c>
    </row>
    <row r="79" spans="2:27" x14ac:dyDescent="0.3">
      <c r="B79" s="1">
        <v>21008</v>
      </c>
      <c r="C79" s="1">
        <f>VLOOKUP(B79,AANBODPROGNOSE!A79:G396, 5, FALSE)</f>
        <v>514</v>
      </c>
      <c r="D79" s="1">
        <f>VLOOKUP(B79,AANBODPROGNOSE!A79:H396, 2, FALSE)</f>
        <v>436.9</v>
      </c>
      <c r="E79" s="1">
        <f>VLOOKUP($B79,'inschr ko zonder ophoging'!$A$5:$L$324,2,FALSE) + VLOOKUP($B79,'INSCHRIJVINGEN KO OPHOGING'!$L$3:$W$322,2,FALSE)</f>
        <v>470.83</v>
      </c>
      <c r="F79" s="1">
        <f>VLOOKUP($B79,'inschr ko zonder ophoging'!$A$5:$L$324,3,FALSE) + VLOOKUP($B79,'INSCHRIJVINGEN KO OPHOGING'!$L$3:$W$322,3,FALSE)</f>
        <v>461.07</v>
      </c>
      <c r="G79" s="1">
        <f>VLOOKUP($B79,'inschr ko zonder ophoging'!$A$5:$L$324,4,FALSE) + VLOOKUP($B79,'INSCHRIJVINGEN KO OPHOGING'!$L$3:$W$322,4,FALSE)</f>
        <v>468.18</v>
      </c>
      <c r="H79" s="1">
        <f>VLOOKUP($B79,'inschr ko zonder ophoging'!$A$5:$L$324,5,FALSE) + VLOOKUP($B79,'INSCHRIJVINGEN KO OPHOGING'!$L$3:$W$322,5,FALSE)</f>
        <v>456.18</v>
      </c>
      <c r="I79" s="1">
        <f>VLOOKUP($B79,'inschr ko zonder ophoging'!$A$5:$L$324,6,FALSE) + VLOOKUP($B79,'INSCHRIJVINGEN KO OPHOGING'!$L$3:$W$322,6,FALSE)</f>
        <v>440.34</v>
      </c>
      <c r="J79" s="1">
        <f>VLOOKUP($B79,'inschr ko zonder ophoging'!$A$5:$L$324,7,FALSE) + VLOOKUP($B79,'INSCHRIJVINGEN KO OPHOGING'!$L$3:$W$322,7,FALSE)</f>
        <v>423.15</v>
      </c>
      <c r="K79" s="1">
        <f>VLOOKUP($B79,'inschr ko zonder ophoging'!$A$5:$L$324,8,FALSE) + VLOOKUP($B79,'INSCHRIJVINGEN KO OPHOGING'!$L$3:$W$322,8,FALSE)</f>
        <v>446.26</v>
      </c>
      <c r="L79" s="1">
        <f>VLOOKUP($B79,'inschr ko zonder ophoging'!$A$5:$L$324,9,FALSE) + VLOOKUP($B79,'INSCHRIJVINGEN KO OPHOGING'!$L$3:$W$322,9,FALSE)</f>
        <v>445.72</v>
      </c>
      <c r="M79" s="1">
        <f>VLOOKUP($B79,'inschr ko zonder ophoging'!$A$5:$L$324,10,FALSE) + VLOOKUP($B79,'INSCHRIJVINGEN KO OPHOGING'!$L$3:$W$322,10,FALSE)</f>
        <v>459.48</v>
      </c>
      <c r="N79" s="1">
        <f>VLOOKUP($B79,'inschr ko zonder ophoging'!$A$5:$L$324,11,FALSE) + VLOOKUP($B79,'INSCHRIJVINGEN KO OPHOGING'!$L$3:$W$322,11,FALSE)</f>
        <v>432.61</v>
      </c>
      <c r="O79" s="1">
        <f>VLOOKUP($B79,'inschr ko zonder ophoging'!$A$5:$L$324,12,FALSE) + VLOOKUP($B79,'INSCHRIJVINGEN KO OPHOGING'!$L$3:$W$322,12,FALSE)</f>
        <v>454.67</v>
      </c>
      <c r="P79" s="1">
        <f>VLOOKUP($B79,'VRAAGPROGNOSE KO'!$B$2:$N$321,2,FALSE)</f>
        <v>465.11176334106727</v>
      </c>
      <c r="Q79" s="1">
        <f>VLOOKUP($B79,'VRAAGPROGNOSE KO'!$B$2:$N$321,3,FALSE)</f>
        <v>478.75807424593967</v>
      </c>
      <c r="R79" s="1">
        <f>VLOOKUP($B79,'VRAAGPROGNOSE KO'!$B$2:$N$321,4,FALSE)</f>
        <v>490.13</v>
      </c>
      <c r="S79" s="1">
        <f>VLOOKUP($B79,'VRAAGPROGNOSE KO'!$B$2:$N$321,5,FALSE)</f>
        <v>483.3068445475638</v>
      </c>
      <c r="T79" s="1">
        <f>VLOOKUP($B79,'VRAAGPROGNOSE KO'!$B$2:$N$321,6,FALSE)</f>
        <v>481.03245939675173</v>
      </c>
      <c r="U79" s="1">
        <f>VLOOKUP($B79,'VRAAGPROGNOSE KO'!$B$2:$N$321,7,FALSE)</f>
        <v>478.75807424593967</v>
      </c>
      <c r="V79" s="1">
        <f>VLOOKUP($B79,'VRAAGPROGNOSE KO'!$B$2:$N$321,8,FALSE)</f>
        <v>485.58122969837586</v>
      </c>
      <c r="W79" s="1">
        <f>VLOOKUP($B79,'VRAAGPROGNOSE KO'!$B$2:$N$321,9,FALSE)</f>
        <v>490.13</v>
      </c>
      <c r="X79" s="1">
        <f>VLOOKUP($B79,'VRAAGPROGNOSE KO'!$B$2:$N$321,10,FALSE)</f>
        <v>496.95315545243619</v>
      </c>
      <c r="Y79" s="1">
        <f>VLOOKUP($B79,'VRAAGPROGNOSE KO'!$B$2:$N$321,11,FALSE)</f>
        <v>504.91350348027839</v>
      </c>
      <c r="Z79" s="1">
        <f>VLOOKUP($B79,'VRAAGPROGNOSE KO'!$B$2:$N$321,12,FALSE)</f>
        <v>511.73665893271459</v>
      </c>
      <c r="AA79" s="1">
        <f>VLOOKUP($B79,'VRAAGPROGNOSE KO'!$B$2:$N$321,13,FALSE)</f>
        <v>517.42262180974478</v>
      </c>
    </row>
    <row r="80" spans="2:27" x14ac:dyDescent="0.3">
      <c r="B80" s="1">
        <v>21009</v>
      </c>
      <c r="C80" s="1">
        <f>VLOOKUP(B80,AANBODPROGNOSE!A80:G397, 5, FALSE)</f>
        <v>331.91837110505844</v>
      </c>
      <c r="D80" s="1">
        <f>VLOOKUP(B80,AANBODPROGNOSE!A80:H397, 2, FALSE)</f>
        <v>282.13061543929967</v>
      </c>
      <c r="E80" s="1">
        <f>VLOOKUP($B80,'inschr ko zonder ophoging'!$A$5:$L$324,2,FALSE) + VLOOKUP($B80,'INSCHRIJVINGEN KO OPHOGING'!$L$3:$W$322,2,FALSE)</f>
        <v>298.2</v>
      </c>
      <c r="F80" s="1">
        <f>VLOOKUP($B80,'inschr ko zonder ophoging'!$A$5:$L$324,3,FALSE) + VLOOKUP($B80,'INSCHRIJVINGEN KO OPHOGING'!$L$3:$W$322,3,FALSE)</f>
        <v>302.27999999999997</v>
      </c>
      <c r="G80" s="1">
        <f>VLOOKUP($B80,'inschr ko zonder ophoging'!$A$5:$L$324,4,FALSE) + VLOOKUP($B80,'INSCHRIJVINGEN KO OPHOGING'!$L$3:$W$322,4,FALSE)</f>
        <v>300.58</v>
      </c>
      <c r="H80" s="1">
        <f>VLOOKUP($B80,'inschr ko zonder ophoging'!$A$5:$L$324,5,FALSE) + VLOOKUP($B80,'INSCHRIJVINGEN KO OPHOGING'!$L$3:$W$322,5,FALSE)</f>
        <v>300.39</v>
      </c>
      <c r="I80" s="1">
        <f>VLOOKUP($B80,'inschr ko zonder ophoging'!$A$5:$L$324,6,FALSE) + VLOOKUP($B80,'INSCHRIJVINGEN KO OPHOGING'!$L$3:$W$322,6,FALSE)</f>
        <v>289.93</v>
      </c>
      <c r="J80" s="1">
        <f>VLOOKUP($B80,'inschr ko zonder ophoging'!$A$5:$L$324,7,FALSE) + VLOOKUP($B80,'INSCHRIJVINGEN KO OPHOGING'!$L$3:$W$322,7,FALSE)</f>
        <v>280.47000000000003</v>
      </c>
      <c r="K80" s="1">
        <f>VLOOKUP($B80,'inschr ko zonder ophoging'!$A$5:$L$324,8,FALSE) + VLOOKUP($B80,'INSCHRIJVINGEN KO OPHOGING'!$L$3:$W$322,8,FALSE)</f>
        <v>301.2</v>
      </c>
      <c r="L80" s="1">
        <f>VLOOKUP($B80,'inschr ko zonder ophoging'!$A$5:$L$324,9,FALSE) + VLOOKUP($B80,'INSCHRIJVINGEN KO OPHOGING'!$L$3:$W$322,9,FALSE)</f>
        <v>285.08999999999997</v>
      </c>
      <c r="M80" s="1">
        <f>VLOOKUP($B80,'inschr ko zonder ophoging'!$A$5:$L$324,10,FALSE) + VLOOKUP($B80,'INSCHRIJVINGEN KO OPHOGING'!$L$3:$W$322,10,FALSE)</f>
        <v>285.47000000000003</v>
      </c>
      <c r="N80" s="1">
        <f>VLOOKUP($B80,'inschr ko zonder ophoging'!$A$5:$L$324,11,FALSE) + VLOOKUP($B80,'INSCHRIJVINGEN KO OPHOGING'!$L$3:$W$322,11,FALSE)</f>
        <v>284.93</v>
      </c>
      <c r="O80" s="1">
        <f>VLOOKUP($B80,'inschr ko zonder ophoging'!$A$5:$L$324,12,FALSE) + VLOOKUP($B80,'INSCHRIJVINGEN KO OPHOGING'!$L$3:$W$322,12,FALSE)</f>
        <v>314.39</v>
      </c>
      <c r="P80" s="1">
        <f>VLOOKUP($B80,'VRAAGPROGNOSE KO'!$B$2:$N$321,2,FALSE)</f>
        <v>313.26870588235295</v>
      </c>
      <c r="Q80" s="1">
        <f>VLOOKUP($B80,'VRAAGPROGNOSE KO'!$B$2:$N$321,3,FALSE)</f>
        <v>314.37176470588236</v>
      </c>
      <c r="R80" s="1">
        <f>VLOOKUP($B80,'VRAAGPROGNOSE KO'!$B$2:$N$321,4,FALSE)</f>
        <v>303.34117647058827</v>
      </c>
      <c r="S80" s="1">
        <f>VLOOKUP($B80,'VRAAGPROGNOSE KO'!$B$2:$N$321,5,FALSE)</f>
        <v>294.51670588235294</v>
      </c>
      <c r="T80" s="1">
        <f>VLOOKUP($B80,'VRAAGPROGNOSE KO'!$B$2:$N$321,6,FALSE)</f>
        <v>286.79529411764707</v>
      </c>
      <c r="U80" s="1">
        <f>VLOOKUP($B80,'VRAAGPROGNOSE KO'!$B$2:$N$321,7,FALSE)</f>
        <v>282.38305882352944</v>
      </c>
      <c r="V80" s="1">
        <f>VLOOKUP($B80,'VRAAGPROGNOSE KO'!$B$2:$N$321,8,FALSE)</f>
        <v>282.38305882352944</v>
      </c>
      <c r="W80" s="1">
        <f>VLOOKUP($B80,'VRAAGPROGNOSE KO'!$B$2:$N$321,9,FALSE)</f>
        <v>281.27999999999997</v>
      </c>
      <c r="X80" s="1">
        <f>VLOOKUP($B80,'VRAAGPROGNOSE KO'!$B$2:$N$321,10,FALSE)</f>
        <v>281.27999999999997</v>
      </c>
      <c r="Y80" s="1">
        <f>VLOOKUP($B80,'VRAAGPROGNOSE KO'!$B$2:$N$321,11,FALSE)</f>
        <v>280.17694117647056</v>
      </c>
      <c r="Z80" s="1">
        <f>VLOOKUP($B80,'VRAAGPROGNOSE KO'!$B$2:$N$321,12,FALSE)</f>
        <v>280.17694117647056</v>
      </c>
      <c r="AA80" s="1">
        <f>VLOOKUP($B80,'VRAAGPROGNOSE KO'!$B$2:$N$321,13,FALSE)</f>
        <v>281.27999999999997</v>
      </c>
    </row>
    <row r="81" spans="2:27" x14ac:dyDescent="0.3">
      <c r="B81" s="1">
        <v>21010</v>
      </c>
      <c r="C81" s="1">
        <f>VLOOKUP(B81,AANBODPROGNOSE!A81:G398, 5, FALSE)</f>
        <v>1367</v>
      </c>
      <c r="D81" s="1">
        <f>VLOOKUP(B81,AANBODPROGNOSE!A81:H398, 2, FALSE)</f>
        <v>1161.95</v>
      </c>
      <c r="E81" s="1">
        <f>VLOOKUP($B81,'inschr ko zonder ophoging'!$A$5:$L$324,2,FALSE) + VLOOKUP($B81,'INSCHRIJVINGEN KO OPHOGING'!$L$3:$W$322,2,FALSE)</f>
        <v>806.22</v>
      </c>
      <c r="F81" s="1">
        <f>VLOOKUP($B81,'inschr ko zonder ophoging'!$A$5:$L$324,3,FALSE) + VLOOKUP($B81,'INSCHRIJVINGEN KO OPHOGING'!$L$3:$W$322,3,FALSE)</f>
        <v>800.87</v>
      </c>
      <c r="G81" s="1">
        <f>VLOOKUP($B81,'inschr ko zonder ophoging'!$A$5:$L$324,4,FALSE) + VLOOKUP($B81,'INSCHRIJVINGEN KO OPHOGING'!$L$3:$W$322,4,FALSE)</f>
        <v>834.09</v>
      </c>
      <c r="H81" s="1">
        <f>VLOOKUP($B81,'inschr ko zonder ophoging'!$A$5:$L$324,5,FALSE) + VLOOKUP($B81,'INSCHRIJVINGEN KO OPHOGING'!$L$3:$W$322,5,FALSE)</f>
        <v>875.63</v>
      </c>
      <c r="I81" s="1">
        <f>VLOOKUP($B81,'inschr ko zonder ophoging'!$A$5:$L$324,6,FALSE) + VLOOKUP($B81,'INSCHRIJVINGEN KO OPHOGING'!$L$3:$W$322,6,FALSE)</f>
        <v>943.39</v>
      </c>
      <c r="J81" s="1">
        <f>VLOOKUP($B81,'inschr ko zonder ophoging'!$A$5:$L$324,7,FALSE) + VLOOKUP($B81,'INSCHRIJVINGEN KO OPHOGING'!$L$3:$W$322,7,FALSE)</f>
        <v>1010.61</v>
      </c>
      <c r="K81" s="1">
        <f>VLOOKUP($B81,'inschr ko zonder ophoging'!$A$5:$L$324,8,FALSE) + VLOOKUP($B81,'INSCHRIJVINGEN KO OPHOGING'!$L$3:$W$322,8,FALSE)</f>
        <v>1006.8199999999999</v>
      </c>
      <c r="L81" s="1">
        <f>VLOOKUP($B81,'inschr ko zonder ophoging'!$A$5:$L$324,9,FALSE) + VLOOKUP($B81,'INSCHRIJVINGEN KO OPHOGING'!$L$3:$W$322,9,FALSE)</f>
        <v>1052.42</v>
      </c>
      <c r="M81" s="1">
        <f>VLOOKUP($B81,'inschr ko zonder ophoging'!$A$5:$L$324,10,FALSE) + VLOOKUP($B81,'INSCHRIJVINGEN KO OPHOGING'!$L$3:$W$322,10,FALSE)</f>
        <v>1132.8599999999999</v>
      </c>
      <c r="N81" s="1">
        <f>VLOOKUP($B81,'inschr ko zonder ophoging'!$A$5:$L$324,11,FALSE) + VLOOKUP($B81,'INSCHRIJVINGEN KO OPHOGING'!$L$3:$W$322,11,FALSE)</f>
        <v>1205.32</v>
      </c>
      <c r="O81" s="1">
        <f>VLOOKUP($B81,'inschr ko zonder ophoging'!$A$5:$L$324,12,FALSE) + VLOOKUP($B81,'INSCHRIJVINGEN KO OPHOGING'!$L$3:$W$322,12,FALSE)</f>
        <v>1258.43</v>
      </c>
      <c r="P81" s="1">
        <f>VLOOKUP($B81,'VRAAGPROGNOSE KO'!$B$2:$N$321,2,FALSE)</f>
        <v>1289.0060846084609</v>
      </c>
      <c r="Q81" s="1">
        <f>VLOOKUP($B81,'VRAAGPROGNOSE KO'!$B$2:$N$321,3,FALSE)</f>
        <v>1286.7682268226822</v>
      </c>
      <c r="R81" s="1">
        <f>VLOOKUP($B81,'VRAAGPROGNOSE KO'!$B$2:$N$321,4,FALSE)</f>
        <v>1268.8653645364536</v>
      </c>
      <c r="S81" s="1">
        <f>VLOOKUP($B81,'VRAAGPROGNOSE KO'!$B$2:$N$321,5,FALSE)</f>
        <v>1238.6542844284429</v>
      </c>
      <c r="T81" s="1">
        <f>VLOOKUP($B81,'VRAAGPROGNOSE KO'!$B$2:$N$321,6,FALSE)</f>
        <v>1228.5839243924393</v>
      </c>
      <c r="U81" s="1">
        <f>VLOOKUP($B81,'VRAAGPROGNOSE KO'!$B$2:$N$321,7,FALSE)</f>
        <v>1222.9892799279928</v>
      </c>
      <c r="V81" s="1">
        <f>VLOOKUP($B81,'VRAAGPROGNOSE KO'!$B$2:$N$321,8,FALSE)</f>
        <v>1231.9407110711072</v>
      </c>
      <c r="W81" s="1">
        <f>VLOOKUP($B81,'VRAAGPROGNOSE KO'!$B$2:$N$321,9,FALSE)</f>
        <v>1243.1300000000001</v>
      </c>
      <c r="X81" s="1">
        <f>VLOOKUP($B81,'VRAAGPROGNOSE KO'!$B$2:$N$321,10,FALSE)</f>
        <v>1255.4382178217822</v>
      </c>
      <c r="Y81" s="1">
        <f>VLOOKUP($B81,'VRAAGPROGNOSE KO'!$B$2:$N$321,11,FALSE)</f>
        <v>1272.2221512151216</v>
      </c>
      <c r="Z81" s="1">
        <f>VLOOKUP($B81,'VRAAGPROGNOSE KO'!$B$2:$N$321,12,FALSE)</f>
        <v>1291.2439423942394</v>
      </c>
      <c r="AA81" s="1">
        <f>VLOOKUP($B81,'VRAAGPROGNOSE KO'!$B$2:$N$321,13,FALSE)</f>
        <v>1303.5521602160215</v>
      </c>
    </row>
    <row r="82" spans="2:27" x14ac:dyDescent="0.3">
      <c r="B82" s="1">
        <v>21011</v>
      </c>
      <c r="C82" s="1">
        <f>VLOOKUP(B82,AANBODPROGNOSE!A82:G399, 5, FALSE)</f>
        <v>548</v>
      </c>
      <c r="D82" s="1">
        <f>VLOOKUP(B82,AANBODPROGNOSE!A82:H399, 2, FALSE)</f>
        <v>465.8</v>
      </c>
      <c r="E82" s="1">
        <f>VLOOKUP($B82,'inschr ko zonder ophoging'!$A$5:$L$324,2,FALSE) + VLOOKUP($B82,'INSCHRIJVINGEN KO OPHOGING'!$L$3:$W$322,2,FALSE)</f>
        <v>365.69</v>
      </c>
      <c r="F82" s="1">
        <f>VLOOKUP($B82,'inschr ko zonder ophoging'!$A$5:$L$324,3,FALSE) + VLOOKUP($B82,'INSCHRIJVINGEN KO OPHOGING'!$L$3:$W$322,3,FALSE)</f>
        <v>380.07</v>
      </c>
      <c r="G82" s="1">
        <f>VLOOKUP($B82,'inschr ko zonder ophoging'!$A$5:$L$324,4,FALSE) + VLOOKUP($B82,'INSCHRIJVINGEN KO OPHOGING'!$L$3:$W$322,4,FALSE)</f>
        <v>404.26</v>
      </c>
      <c r="H82" s="1">
        <f>VLOOKUP($B82,'inschr ko zonder ophoging'!$A$5:$L$324,5,FALSE) + VLOOKUP($B82,'INSCHRIJVINGEN KO OPHOGING'!$L$3:$W$322,5,FALSE)</f>
        <v>405.45</v>
      </c>
      <c r="I82" s="1">
        <f>VLOOKUP($B82,'inschr ko zonder ophoging'!$A$5:$L$324,6,FALSE) + VLOOKUP($B82,'INSCHRIJVINGEN KO OPHOGING'!$L$3:$W$322,6,FALSE)</f>
        <v>412.15</v>
      </c>
      <c r="J82" s="1">
        <f>VLOOKUP($B82,'inschr ko zonder ophoging'!$A$5:$L$324,7,FALSE) + VLOOKUP($B82,'INSCHRIJVINGEN KO OPHOGING'!$L$3:$W$322,7,FALSE)</f>
        <v>439.29</v>
      </c>
      <c r="K82" s="1">
        <f>VLOOKUP($B82,'inschr ko zonder ophoging'!$A$5:$L$324,8,FALSE) + VLOOKUP($B82,'INSCHRIJVINGEN KO OPHOGING'!$L$3:$W$322,8,FALSE)</f>
        <v>161.79</v>
      </c>
      <c r="L82" s="1">
        <f>VLOOKUP($B82,'inschr ko zonder ophoging'!$A$5:$L$324,9,FALSE) + VLOOKUP($B82,'INSCHRIJVINGEN KO OPHOGING'!$L$3:$W$322,9,FALSE)</f>
        <v>165.52</v>
      </c>
      <c r="M82" s="1">
        <f>VLOOKUP($B82,'inschr ko zonder ophoging'!$A$5:$L$324,10,FALSE) + VLOOKUP($B82,'INSCHRIJVINGEN KO OPHOGING'!$L$3:$W$322,10,FALSE)</f>
        <v>439.99</v>
      </c>
      <c r="N82" s="1">
        <f>VLOOKUP($B82,'inschr ko zonder ophoging'!$A$5:$L$324,11,FALSE) + VLOOKUP($B82,'INSCHRIJVINGEN KO OPHOGING'!$L$3:$W$322,11,FALSE)</f>
        <v>506.86</v>
      </c>
      <c r="O82" s="1">
        <f>VLOOKUP($B82,'inschr ko zonder ophoging'!$A$5:$L$324,12,FALSE) + VLOOKUP($B82,'INSCHRIJVINGEN KO OPHOGING'!$L$3:$W$322,12,FALSE)</f>
        <v>548.70000000000005</v>
      </c>
      <c r="P82" s="1">
        <f>VLOOKUP($B82,'VRAAGPROGNOSE KO'!$B$2:$N$321,2,FALSE)</f>
        <v>552.85941422594146</v>
      </c>
      <c r="Q82" s="1">
        <f>VLOOKUP($B82,'VRAAGPROGNOSE KO'!$B$2:$N$321,3,FALSE)</f>
        <v>555.11598326359831</v>
      </c>
      <c r="R82" s="1">
        <f>VLOOKUP($B82,'VRAAGPROGNOSE KO'!$B$2:$N$321,4,FALSE)</f>
        <v>547.21799163179912</v>
      </c>
      <c r="S82" s="1">
        <f>VLOOKUP($B82,'VRAAGPROGNOSE KO'!$B$2:$N$321,5,FALSE)</f>
        <v>535.93514644351467</v>
      </c>
      <c r="T82" s="1">
        <f>VLOOKUP($B82,'VRAAGPROGNOSE KO'!$B$2:$N$321,6,FALSE)</f>
        <v>531.42200836820086</v>
      </c>
      <c r="U82" s="1">
        <f>VLOOKUP($B82,'VRAAGPROGNOSE KO'!$B$2:$N$321,7,FALSE)</f>
        <v>529.1654393305439</v>
      </c>
      <c r="V82" s="1">
        <f>VLOOKUP($B82,'VRAAGPROGNOSE KO'!$B$2:$N$321,8,FALSE)</f>
        <v>533.67857740585771</v>
      </c>
      <c r="W82" s="1">
        <f>VLOOKUP($B82,'VRAAGPROGNOSE KO'!$B$2:$N$321,9,FALSE)</f>
        <v>539.32000000000005</v>
      </c>
      <c r="X82" s="1">
        <f>VLOOKUP($B82,'VRAAGPROGNOSE KO'!$B$2:$N$321,10,FALSE)</f>
        <v>546.0897071129707</v>
      </c>
      <c r="Y82" s="1">
        <f>VLOOKUP($B82,'VRAAGPROGNOSE KO'!$B$2:$N$321,11,FALSE)</f>
        <v>552.85941422594146</v>
      </c>
      <c r="Z82" s="1">
        <f>VLOOKUP($B82,'VRAAGPROGNOSE KO'!$B$2:$N$321,12,FALSE)</f>
        <v>559.62912133891211</v>
      </c>
      <c r="AA82" s="1">
        <f>VLOOKUP($B82,'VRAAGPROGNOSE KO'!$B$2:$N$321,13,FALSE)</f>
        <v>566.39882845188288</v>
      </c>
    </row>
    <row r="83" spans="2:27" x14ac:dyDescent="0.3">
      <c r="B83" s="1">
        <v>21012</v>
      </c>
      <c r="C83" s="1">
        <f>VLOOKUP(B83,AANBODPROGNOSE!A83:G400, 5, FALSE)</f>
        <v>1668.8716383749761</v>
      </c>
      <c r="D83" s="1">
        <f>VLOOKUP(B83,AANBODPROGNOSE!A83:H400, 2, FALSE)</f>
        <v>1418.5408926187297</v>
      </c>
      <c r="E83" s="1">
        <f>VLOOKUP($B83,'inschr ko zonder ophoging'!$A$5:$L$324,2,FALSE) + VLOOKUP($B83,'INSCHRIJVINGEN KO OPHOGING'!$L$3:$W$322,2,FALSE)</f>
        <v>1234.97</v>
      </c>
      <c r="F83" s="1">
        <f>VLOOKUP($B83,'inschr ko zonder ophoging'!$A$5:$L$324,3,FALSE) + VLOOKUP($B83,'INSCHRIJVINGEN KO OPHOGING'!$L$3:$W$322,3,FALSE)</f>
        <v>1252.78</v>
      </c>
      <c r="G83" s="1">
        <f>VLOOKUP($B83,'inschr ko zonder ophoging'!$A$5:$L$324,4,FALSE) + VLOOKUP($B83,'INSCHRIJVINGEN KO OPHOGING'!$L$3:$W$322,4,FALSE)</f>
        <v>1212.26</v>
      </c>
      <c r="H83" s="1">
        <f>VLOOKUP($B83,'inschr ko zonder ophoging'!$A$5:$L$324,5,FALSE) + VLOOKUP($B83,'INSCHRIJVINGEN KO OPHOGING'!$L$3:$W$322,5,FALSE)</f>
        <v>1191.9100000000001</v>
      </c>
      <c r="I83" s="1">
        <f>VLOOKUP($B83,'inschr ko zonder ophoging'!$A$5:$L$324,6,FALSE) + VLOOKUP($B83,'INSCHRIJVINGEN KO OPHOGING'!$L$3:$W$322,6,FALSE)</f>
        <v>1168.72</v>
      </c>
      <c r="J83" s="1">
        <f>VLOOKUP($B83,'inschr ko zonder ophoging'!$A$5:$L$324,7,FALSE) + VLOOKUP($B83,'INSCHRIJVINGEN KO OPHOGING'!$L$3:$W$322,7,FALSE)</f>
        <v>1163.56</v>
      </c>
      <c r="K83" s="1">
        <f>VLOOKUP($B83,'inschr ko zonder ophoging'!$A$5:$L$324,8,FALSE) + VLOOKUP($B83,'INSCHRIJVINGEN KO OPHOGING'!$L$3:$W$322,8,FALSE)</f>
        <v>1150.42</v>
      </c>
      <c r="L83" s="1">
        <f>VLOOKUP($B83,'inschr ko zonder ophoging'!$A$5:$L$324,9,FALSE) + VLOOKUP($B83,'INSCHRIJVINGEN KO OPHOGING'!$L$3:$W$322,9,FALSE)</f>
        <v>1381.84</v>
      </c>
      <c r="M83" s="1">
        <f>VLOOKUP($B83,'inschr ko zonder ophoging'!$A$5:$L$324,10,FALSE) + VLOOKUP($B83,'INSCHRIJVINGEN KO OPHOGING'!$L$3:$W$322,10,FALSE)</f>
        <v>1390.81</v>
      </c>
      <c r="N83" s="1">
        <f>VLOOKUP($B83,'inschr ko zonder ophoging'!$A$5:$L$324,11,FALSE) + VLOOKUP($B83,'INSCHRIJVINGEN KO OPHOGING'!$L$3:$W$322,11,FALSE)</f>
        <v>1411.84</v>
      </c>
      <c r="O83" s="1">
        <f>VLOOKUP($B83,'inschr ko zonder ophoging'!$A$5:$L$324,12,FALSE) + VLOOKUP($B83,'INSCHRIJVINGEN KO OPHOGING'!$L$3:$W$322,12,FALSE)</f>
        <v>1414.03</v>
      </c>
      <c r="P83" s="1">
        <f>VLOOKUP($B83,'VRAAGPROGNOSE KO'!$B$2:$N$321,2,FALSE)</f>
        <v>1411.140439932318</v>
      </c>
      <c r="Q83" s="1">
        <f>VLOOKUP($B83,'VRAAGPROGNOSE KO'!$B$2:$N$321,3,FALSE)</f>
        <v>1402.1522842639595</v>
      </c>
      <c r="R83" s="1">
        <f>VLOOKUP($B83,'VRAAGPROGNOSE KO'!$B$2:$N$321,4,FALSE)</f>
        <v>1370.6937394247038</v>
      </c>
      <c r="S83" s="1">
        <f>VLOOKUP($B83,'VRAAGPROGNOSE KO'!$B$2:$N$321,5,FALSE)</f>
        <v>1339.2351945854484</v>
      </c>
      <c r="T83" s="1">
        <f>VLOOKUP($B83,'VRAAGPROGNOSE KO'!$B$2:$N$321,6,FALSE)</f>
        <v>1321.2588832487309</v>
      </c>
      <c r="U83" s="1">
        <f>VLOOKUP($B83,'VRAAGPROGNOSE KO'!$B$2:$N$321,7,FALSE)</f>
        <v>1313.394247038917</v>
      </c>
      <c r="V83" s="1">
        <f>VLOOKUP($B83,'VRAAGPROGNOSE KO'!$B$2:$N$321,8,FALSE)</f>
        <v>1320.1353637901861</v>
      </c>
      <c r="W83" s="1">
        <f>VLOOKUP($B83,'VRAAGPROGNOSE KO'!$B$2:$N$321,9,FALSE)</f>
        <v>1328</v>
      </c>
      <c r="X83" s="1">
        <f>VLOOKUP($B83,'VRAAGPROGNOSE KO'!$B$2:$N$321,10,FALSE)</f>
        <v>1340.3587140439931</v>
      </c>
      <c r="Y83" s="1">
        <f>VLOOKUP($B83,'VRAAGPROGNOSE KO'!$B$2:$N$321,11,FALSE)</f>
        <v>1354.9644670050761</v>
      </c>
      <c r="Z83" s="1">
        <f>VLOOKUP($B83,'VRAAGPROGNOSE KO'!$B$2:$N$321,12,FALSE)</f>
        <v>1372.9407783417935</v>
      </c>
      <c r="AA83" s="1">
        <f>VLOOKUP($B83,'VRAAGPROGNOSE KO'!$B$2:$N$321,13,FALSE)</f>
        <v>1386.4230118443315</v>
      </c>
    </row>
    <row r="84" spans="2:27" x14ac:dyDescent="0.3">
      <c r="B84" s="1">
        <v>21013</v>
      </c>
      <c r="C84" s="1">
        <f>VLOOKUP(B84,AANBODPROGNOSE!A84:G401, 5, FALSE)</f>
        <v>404</v>
      </c>
      <c r="D84" s="1">
        <f>VLOOKUP(B84,AANBODPROGNOSE!A84:H401, 2, FALSE)</f>
        <v>343.4</v>
      </c>
      <c r="E84" s="1">
        <f>VLOOKUP($B84,'inschr ko zonder ophoging'!$A$5:$L$324,2,FALSE) + VLOOKUP($B84,'INSCHRIJVINGEN KO OPHOGING'!$L$3:$W$322,2,FALSE)</f>
        <v>298.14999999999998</v>
      </c>
      <c r="F84" s="1">
        <f>VLOOKUP($B84,'inschr ko zonder ophoging'!$A$5:$L$324,3,FALSE) + VLOOKUP($B84,'INSCHRIJVINGEN KO OPHOGING'!$L$3:$W$322,3,FALSE)</f>
        <v>313.77</v>
      </c>
      <c r="G84" s="1">
        <f>VLOOKUP($B84,'inschr ko zonder ophoging'!$A$5:$L$324,4,FALSE) + VLOOKUP($B84,'INSCHRIJVINGEN KO OPHOGING'!$L$3:$W$322,4,FALSE)</f>
        <v>330.77</v>
      </c>
      <c r="H84" s="1">
        <f>VLOOKUP($B84,'inschr ko zonder ophoging'!$A$5:$L$324,5,FALSE) + VLOOKUP($B84,'INSCHRIJVINGEN KO OPHOGING'!$L$3:$W$322,5,FALSE)</f>
        <v>318.04000000000002</v>
      </c>
      <c r="I84" s="1">
        <f>VLOOKUP($B84,'inschr ko zonder ophoging'!$A$5:$L$324,6,FALSE) + VLOOKUP($B84,'INSCHRIJVINGEN KO OPHOGING'!$L$3:$W$322,6,FALSE)</f>
        <v>309.04000000000002</v>
      </c>
      <c r="J84" s="1">
        <f>VLOOKUP($B84,'inschr ko zonder ophoging'!$A$5:$L$324,7,FALSE) + VLOOKUP($B84,'INSCHRIJVINGEN KO OPHOGING'!$L$3:$W$322,7,FALSE)</f>
        <v>293.66000000000003</v>
      </c>
      <c r="K84" s="1">
        <f>VLOOKUP($B84,'inschr ko zonder ophoging'!$A$5:$L$324,8,FALSE) + VLOOKUP($B84,'INSCHRIJVINGEN KO OPHOGING'!$L$3:$W$322,8,FALSE)</f>
        <v>296.58</v>
      </c>
      <c r="L84" s="1">
        <f>VLOOKUP($B84,'inschr ko zonder ophoging'!$A$5:$L$324,9,FALSE) + VLOOKUP($B84,'INSCHRIJVINGEN KO OPHOGING'!$L$3:$W$322,9,FALSE)</f>
        <v>310.77</v>
      </c>
      <c r="M84" s="1">
        <f>VLOOKUP($B84,'inschr ko zonder ophoging'!$A$5:$L$324,10,FALSE) + VLOOKUP($B84,'INSCHRIJVINGEN KO OPHOGING'!$L$3:$W$322,10,FALSE)</f>
        <v>308.85000000000002</v>
      </c>
      <c r="N84" s="1">
        <f>VLOOKUP($B84,'inschr ko zonder ophoging'!$A$5:$L$324,11,FALSE) + VLOOKUP($B84,'INSCHRIJVINGEN KO OPHOGING'!$L$3:$W$322,11,FALSE)</f>
        <v>310.47000000000003</v>
      </c>
      <c r="O84" s="1">
        <f>VLOOKUP($B84,'inschr ko zonder ophoging'!$A$5:$L$324,12,FALSE) + VLOOKUP($B84,'INSCHRIJVINGEN KO OPHOGING'!$L$3:$W$322,12,FALSE)</f>
        <v>382.34</v>
      </c>
      <c r="P84" s="1">
        <f>VLOOKUP($B84,'VRAAGPROGNOSE KO'!$B$2:$N$321,2,FALSE)</f>
        <v>404.3836056338028</v>
      </c>
      <c r="Q84" s="1">
        <f>VLOOKUP($B84,'VRAAGPROGNOSE KO'!$B$2:$N$321,3,FALSE)</f>
        <v>418.74695774647887</v>
      </c>
      <c r="R84" s="1">
        <f>VLOOKUP($B84,'VRAAGPROGNOSE KO'!$B$2:$N$321,4,FALSE)</f>
        <v>418.74695774647887</v>
      </c>
      <c r="S84" s="1">
        <f>VLOOKUP($B84,'VRAAGPROGNOSE KO'!$B$2:$N$321,5,FALSE)</f>
        <v>406.59335211267603</v>
      </c>
      <c r="T84" s="1">
        <f>VLOOKUP($B84,'VRAAGPROGNOSE KO'!$B$2:$N$321,6,FALSE)</f>
        <v>397.75436619718312</v>
      </c>
      <c r="U84" s="1">
        <f>VLOOKUP($B84,'VRAAGPROGNOSE KO'!$B$2:$N$321,7,FALSE)</f>
        <v>394.43974647887325</v>
      </c>
      <c r="V84" s="1">
        <f>VLOOKUP($B84,'VRAAGPROGNOSE KO'!$B$2:$N$321,8,FALSE)</f>
        <v>393.3348732394366</v>
      </c>
      <c r="W84" s="1">
        <f>VLOOKUP($B84,'VRAAGPROGNOSE KO'!$B$2:$N$321,9,FALSE)</f>
        <v>392.23</v>
      </c>
      <c r="X84" s="1">
        <f>VLOOKUP($B84,'VRAAGPROGNOSE KO'!$B$2:$N$321,10,FALSE)</f>
        <v>392.23</v>
      </c>
      <c r="Y84" s="1">
        <f>VLOOKUP($B84,'VRAAGPROGNOSE KO'!$B$2:$N$321,11,FALSE)</f>
        <v>392.23</v>
      </c>
      <c r="Z84" s="1">
        <f>VLOOKUP($B84,'VRAAGPROGNOSE KO'!$B$2:$N$321,12,FALSE)</f>
        <v>393.3348732394366</v>
      </c>
      <c r="AA84" s="1">
        <f>VLOOKUP($B84,'VRAAGPROGNOSE KO'!$B$2:$N$321,13,FALSE)</f>
        <v>393.3348732394366</v>
      </c>
    </row>
    <row r="85" spans="2:27" x14ac:dyDescent="0.3">
      <c r="B85" s="1">
        <v>21014</v>
      </c>
      <c r="C85" s="1">
        <f>VLOOKUP(B85,AANBODPROGNOSE!A85:G402, 5, FALSE)</f>
        <v>152</v>
      </c>
      <c r="D85" s="1">
        <f>VLOOKUP(B85,AANBODPROGNOSE!A85:H402, 2, FALSE)</f>
        <v>129.19999999999999</v>
      </c>
      <c r="E85" s="1">
        <f>VLOOKUP($B85,'inschr ko zonder ophoging'!$A$5:$L$324,2,FALSE) + VLOOKUP($B85,'INSCHRIJVINGEN KO OPHOGING'!$L$3:$W$322,2,FALSE)</f>
        <v>149.87</v>
      </c>
      <c r="F85" s="1">
        <f>VLOOKUP($B85,'inschr ko zonder ophoging'!$A$5:$L$324,3,FALSE) + VLOOKUP($B85,'INSCHRIJVINGEN KO OPHOGING'!$L$3:$W$322,3,FALSE)</f>
        <v>154.52000000000001</v>
      </c>
      <c r="G85" s="1">
        <f>VLOOKUP($B85,'inschr ko zonder ophoging'!$A$5:$L$324,4,FALSE) + VLOOKUP($B85,'INSCHRIJVINGEN KO OPHOGING'!$L$3:$W$322,4,FALSE)</f>
        <v>155.79</v>
      </c>
      <c r="H85" s="1">
        <f>VLOOKUP($B85,'inschr ko zonder ophoging'!$A$5:$L$324,5,FALSE) + VLOOKUP($B85,'INSCHRIJVINGEN KO OPHOGING'!$L$3:$W$322,5,FALSE)</f>
        <v>151.33000000000001</v>
      </c>
      <c r="I85" s="1">
        <f>VLOOKUP($B85,'inschr ko zonder ophoging'!$A$5:$L$324,6,FALSE) + VLOOKUP($B85,'INSCHRIJVINGEN KO OPHOGING'!$L$3:$W$322,6,FALSE)</f>
        <v>152.33000000000001</v>
      </c>
      <c r="J85" s="1">
        <f>VLOOKUP($B85,'inschr ko zonder ophoging'!$A$5:$L$324,7,FALSE) + VLOOKUP($B85,'INSCHRIJVINGEN KO OPHOGING'!$L$3:$W$322,7,FALSE)</f>
        <v>162.44</v>
      </c>
      <c r="K85" s="1">
        <f>VLOOKUP($B85,'inschr ko zonder ophoging'!$A$5:$L$324,8,FALSE) + VLOOKUP($B85,'INSCHRIJVINGEN KO OPHOGING'!$L$3:$W$322,8,FALSE)</f>
        <v>144.13999999999999</v>
      </c>
      <c r="L85" s="1">
        <f>VLOOKUP($B85,'inschr ko zonder ophoging'!$A$5:$L$324,9,FALSE) + VLOOKUP($B85,'INSCHRIJVINGEN KO OPHOGING'!$L$3:$W$322,9,FALSE)</f>
        <v>155.06</v>
      </c>
      <c r="M85" s="1">
        <f>VLOOKUP($B85,'inschr ko zonder ophoging'!$A$5:$L$324,10,FALSE) + VLOOKUP($B85,'INSCHRIJVINGEN KO OPHOGING'!$L$3:$W$322,10,FALSE)</f>
        <v>154.79</v>
      </c>
      <c r="N85" s="1">
        <f>VLOOKUP($B85,'inschr ko zonder ophoging'!$A$5:$L$324,11,FALSE) + VLOOKUP($B85,'INSCHRIJVINGEN KO OPHOGING'!$L$3:$W$322,11,FALSE)</f>
        <v>150.87</v>
      </c>
      <c r="O85" s="1">
        <f>VLOOKUP($B85,'inschr ko zonder ophoging'!$A$5:$L$324,12,FALSE) + VLOOKUP($B85,'INSCHRIJVINGEN KO OPHOGING'!$L$3:$W$322,12,FALSE)</f>
        <v>144.13999999999999</v>
      </c>
      <c r="P85" s="1">
        <f>VLOOKUP($B85,'VRAAGPROGNOSE KO'!$B$2:$N$321,2,FALSE)</f>
        <v>149.3601652892562</v>
      </c>
      <c r="Q85" s="1">
        <f>VLOOKUP($B85,'VRAAGPROGNOSE KO'!$B$2:$N$321,3,FALSE)</f>
        <v>147.13090909090909</v>
      </c>
      <c r="R85" s="1">
        <f>VLOOKUP($B85,'VRAAGPROGNOSE KO'!$B$2:$N$321,4,FALSE)</f>
        <v>140.44314049586777</v>
      </c>
      <c r="S85" s="1">
        <f>VLOOKUP($B85,'VRAAGPROGNOSE KO'!$B$2:$N$321,5,FALSE)</f>
        <v>137.09925619834712</v>
      </c>
      <c r="T85" s="1">
        <f>VLOOKUP($B85,'VRAAGPROGNOSE KO'!$B$2:$N$321,6,FALSE)</f>
        <v>133.75537190082645</v>
      </c>
      <c r="U85" s="1">
        <f>VLOOKUP($B85,'VRAAGPROGNOSE KO'!$B$2:$N$321,7,FALSE)</f>
        <v>133.75537190082645</v>
      </c>
      <c r="V85" s="1">
        <f>VLOOKUP($B85,'VRAAGPROGNOSE KO'!$B$2:$N$321,8,FALSE)</f>
        <v>134.87</v>
      </c>
      <c r="W85" s="1">
        <f>VLOOKUP($B85,'VRAAGPROGNOSE KO'!$B$2:$N$321,9,FALSE)</f>
        <v>134.87</v>
      </c>
      <c r="X85" s="1">
        <f>VLOOKUP($B85,'VRAAGPROGNOSE KO'!$B$2:$N$321,10,FALSE)</f>
        <v>134.87</v>
      </c>
      <c r="Y85" s="1">
        <f>VLOOKUP($B85,'VRAAGPROGNOSE KO'!$B$2:$N$321,11,FALSE)</f>
        <v>134.87</v>
      </c>
      <c r="Z85" s="1">
        <f>VLOOKUP($B85,'VRAAGPROGNOSE KO'!$B$2:$N$321,12,FALSE)</f>
        <v>135.98462809917356</v>
      </c>
      <c r="AA85" s="1">
        <f>VLOOKUP($B85,'VRAAGPROGNOSE KO'!$B$2:$N$321,13,FALSE)</f>
        <v>135.98462809917356</v>
      </c>
    </row>
    <row r="86" spans="2:27" x14ac:dyDescent="0.3">
      <c r="B86" s="1">
        <v>21015</v>
      </c>
      <c r="C86" s="1">
        <f>VLOOKUP(B86,AANBODPROGNOSE!A86:G403, 5, FALSE)</f>
        <v>1618.4627447274506</v>
      </c>
      <c r="D86" s="1">
        <f>VLOOKUP(B86,AANBODPROGNOSE!A86:H403, 2, FALSE)</f>
        <v>1375.6933330183331</v>
      </c>
      <c r="E86" s="1">
        <f>VLOOKUP($B86,'inschr ko zonder ophoging'!$A$5:$L$324,2,FALSE) + VLOOKUP($B86,'INSCHRIJVINGEN KO OPHOGING'!$L$3:$W$322,2,FALSE)</f>
        <v>913.55</v>
      </c>
      <c r="F86" s="1">
        <f>VLOOKUP($B86,'inschr ko zonder ophoging'!$A$5:$L$324,3,FALSE) + VLOOKUP($B86,'INSCHRIJVINGEN KO OPHOGING'!$L$3:$W$322,3,FALSE)</f>
        <v>909.79</v>
      </c>
      <c r="G86" s="1">
        <f>VLOOKUP($B86,'inschr ko zonder ophoging'!$A$5:$L$324,4,FALSE) + VLOOKUP($B86,'INSCHRIJVINGEN KO OPHOGING'!$L$3:$W$322,4,FALSE)</f>
        <v>1009.88</v>
      </c>
      <c r="H86" s="1">
        <f>VLOOKUP($B86,'inschr ko zonder ophoging'!$A$5:$L$324,5,FALSE) + VLOOKUP($B86,'INSCHRIJVINGEN KO OPHOGING'!$L$3:$W$322,5,FALSE)</f>
        <v>1096.67</v>
      </c>
      <c r="I86" s="1">
        <f>VLOOKUP($B86,'inschr ko zonder ophoging'!$A$5:$L$324,6,FALSE) + VLOOKUP($B86,'INSCHRIJVINGEN KO OPHOGING'!$L$3:$W$322,6,FALSE)</f>
        <v>1093.31</v>
      </c>
      <c r="J86" s="1">
        <f>VLOOKUP($B86,'inschr ko zonder ophoging'!$A$5:$L$324,7,FALSE) + VLOOKUP($B86,'INSCHRIJVINGEN KO OPHOGING'!$L$3:$W$322,7,FALSE)</f>
        <v>1154.1300000000001</v>
      </c>
      <c r="K86" s="1">
        <f>VLOOKUP($B86,'inschr ko zonder ophoging'!$A$5:$L$324,8,FALSE) + VLOOKUP($B86,'INSCHRIJVINGEN KO OPHOGING'!$L$3:$W$322,8,FALSE)</f>
        <v>1226.97</v>
      </c>
      <c r="L86" s="1">
        <f>VLOOKUP($B86,'inschr ko zonder ophoging'!$A$5:$L$324,9,FALSE) + VLOOKUP($B86,'INSCHRIJVINGEN KO OPHOGING'!$L$3:$W$322,9,FALSE)</f>
        <v>1260.94</v>
      </c>
      <c r="M86" s="1">
        <f>VLOOKUP($B86,'inschr ko zonder ophoging'!$A$5:$L$324,10,FALSE) + VLOOKUP($B86,'INSCHRIJVINGEN KO OPHOGING'!$L$3:$W$322,10,FALSE)</f>
        <v>1267.67</v>
      </c>
      <c r="N86" s="1">
        <f>VLOOKUP($B86,'inschr ko zonder ophoging'!$A$5:$L$324,11,FALSE) + VLOOKUP($B86,'INSCHRIJVINGEN KO OPHOGING'!$L$3:$W$322,11,FALSE)</f>
        <v>1450.47</v>
      </c>
      <c r="O86" s="1">
        <f>VLOOKUP($B86,'inschr ko zonder ophoging'!$A$5:$L$324,12,FALSE) + VLOOKUP($B86,'INSCHRIJVINGEN KO OPHOGING'!$L$3:$W$322,12,FALSE)</f>
        <v>1501.95</v>
      </c>
      <c r="P86" s="1">
        <f>VLOOKUP($B86,'VRAAGPROGNOSE KO'!$B$2:$N$321,2,FALSE)</f>
        <v>1534.3936561743342</v>
      </c>
      <c r="Q86" s="1">
        <f>VLOOKUP($B86,'VRAAGPROGNOSE KO'!$B$2:$N$321,3,FALSE)</f>
        <v>1505.4218079096045</v>
      </c>
      <c r="R86" s="1">
        <f>VLOOKUP($B86,'VRAAGPROGNOSE KO'!$B$2:$N$321,4,FALSE)</f>
        <v>1441.9066020984665</v>
      </c>
      <c r="S86" s="1">
        <f>VLOOKUP($B86,'VRAAGPROGNOSE KO'!$B$2:$N$321,5,FALSE)</f>
        <v>1406.2489426957222</v>
      </c>
      <c r="T86" s="1">
        <f>VLOOKUP($B86,'VRAAGPROGNOSE KO'!$B$2:$N$321,6,FALSE)</f>
        <v>1378.3913962873285</v>
      </c>
      <c r="U86" s="1">
        <f>VLOOKUP($B86,'VRAAGPROGNOSE KO'!$B$2:$N$321,7,FALSE)</f>
        <v>1373.9341888619854</v>
      </c>
      <c r="V86" s="1">
        <f>VLOOKUP($B86,'VRAAGPROGNOSE KO'!$B$2:$N$321,8,FALSE)</f>
        <v>1379.5056981436642</v>
      </c>
      <c r="W86" s="1">
        <f>VLOOKUP($B86,'VRAAGPROGNOSE KO'!$B$2:$N$321,9,FALSE)</f>
        <v>1380.62</v>
      </c>
      <c r="X86" s="1">
        <f>VLOOKUP($B86,'VRAAGPROGNOSE KO'!$B$2:$N$321,10,FALSE)</f>
        <v>1383.9629055690073</v>
      </c>
      <c r="Y86" s="1">
        <f>VLOOKUP($B86,'VRAAGPROGNOSE KO'!$B$2:$N$321,11,FALSE)</f>
        <v>1386.1915092816787</v>
      </c>
      <c r="Z86" s="1">
        <f>VLOOKUP($B86,'VRAAGPROGNOSE KO'!$B$2:$N$321,12,FALSE)</f>
        <v>1389.5344148506861</v>
      </c>
      <c r="AA86" s="1">
        <f>VLOOKUP($B86,'VRAAGPROGNOSE KO'!$B$2:$N$321,13,FALSE)</f>
        <v>1396.2202259887006</v>
      </c>
    </row>
    <row r="87" spans="2:27" x14ac:dyDescent="0.3">
      <c r="B87" s="1">
        <v>21016</v>
      </c>
      <c r="C87" s="1">
        <f>VLOOKUP(B87,AANBODPROGNOSE!A87:G404, 5, FALSE)</f>
        <v>714.2702702702702</v>
      </c>
      <c r="D87" s="1">
        <f>VLOOKUP(B87,AANBODPROGNOSE!A87:H404, 2, FALSE)</f>
        <v>607.12972972972966</v>
      </c>
      <c r="E87" s="1">
        <f>VLOOKUP($B87,'inschr ko zonder ophoging'!$A$5:$L$324,2,FALSE) + VLOOKUP($B87,'INSCHRIJVINGEN KO OPHOGING'!$L$3:$W$322,2,FALSE)</f>
        <v>544.59</v>
      </c>
      <c r="F87" s="1">
        <f>VLOOKUP($B87,'inschr ko zonder ophoging'!$A$5:$L$324,3,FALSE) + VLOOKUP($B87,'INSCHRIJVINGEN KO OPHOGING'!$L$3:$W$322,3,FALSE)</f>
        <v>554.78</v>
      </c>
      <c r="G87" s="1">
        <f>VLOOKUP($B87,'inschr ko zonder ophoging'!$A$5:$L$324,4,FALSE) + VLOOKUP($B87,'INSCHRIJVINGEN KO OPHOGING'!$L$3:$W$322,4,FALSE)</f>
        <v>581.78</v>
      </c>
      <c r="H87" s="1">
        <f>VLOOKUP($B87,'inschr ko zonder ophoging'!$A$5:$L$324,5,FALSE) + VLOOKUP($B87,'INSCHRIJVINGEN KO OPHOGING'!$L$3:$W$322,5,FALSE)</f>
        <v>575.32000000000005</v>
      </c>
      <c r="I87" s="1">
        <f>VLOOKUP($B87,'inschr ko zonder ophoging'!$A$5:$L$324,6,FALSE) + VLOOKUP($B87,'INSCHRIJVINGEN KO OPHOGING'!$L$3:$W$322,6,FALSE)</f>
        <v>582.24</v>
      </c>
      <c r="J87" s="1">
        <f>VLOOKUP($B87,'inschr ko zonder ophoging'!$A$5:$L$324,7,FALSE) + VLOOKUP($B87,'INSCHRIJVINGEN KO OPHOGING'!$L$3:$W$322,7,FALSE)</f>
        <v>564.4</v>
      </c>
      <c r="K87" s="1">
        <f>VLOOKUP($B87,'inschr ko zonder ophoging'!$A$5:$L$324,8,FALSE) + VLOOKUP($B87,'INSCHRIJVINGEN KO OPHOGING'!$L$3:$W$322,8,FALSE)</f>
        <v>592.24</v>
      </c>
      <c r="L87" s="1">
        <f>VLOOKUP($B87,'inschr ko zonder ophoging'!$A$5:$L$324,9,FALSE) + VLOOKUP($B87,'INSCHRIJVINGEN KO OPHOGING'!$L$3:$W$322,9,FALSE)</f>
        <v>648.11</v>
      </c>
      <c r="M87" s="1">
        <f>VLOOKUP($B87,'inschr ko zonder ophoging'!$A$5:$L$324,10,FALSE) + VLOOKUP($B87,'INSCHRIJVINGEN KO OPHOGING'!$L$3:$W$322,10,FALSE)</f>
        <v>683.92</v>
      </c>
      <c r="N87" s="1">
        <f>VLOOKUP($B87,'inschr ko zonder ophoging'!$A$5:$L$324,11,FALSE) + VLOOKUP($B87,'INSCHRIJVINGEN KO OPHOGING'!$L$3:$W$322,11,FALSE)</f>
        <v>696.81</v>
      </c>
      <c r="O87" s="1">
        <f>VLOOKUP($B87,'inschr ko zonder ophoging'!$A$5:$L$324,12,FALSE) + VLOOKUP($B87,'INSCHRIJVINGEN KO OPHOGING'!$L$3:$W$322,12,FALSE)</f>
        <v>713.76</v>
      </c>
      <c r="P87" s="1">
        <f>VLOOKUP($B87,'VRAAGPROGNOSE KO'!$B$2:$N$321,2,FALSE)</f>
        <v>714.08865224625629</v>
      </c>
      <c r="Q87" s="1">
        <f>VLOOKUP($B87,'VRAAGPROGNOSE KO'!$B$2:$N$321,3,FALSE)</f>
        <v>708.45703826955071</v>
      </c>
      <c r="R87" s="1">
        <f>VLOOKUP($B87,'VRAAGPROGNOSE KO'!$B$2:$N$321,4,FALSE)</f>
        <v>710.70968386023299</v>
      </c>
      <c r="S87" s="1">
        <f>VLOOKUP($B87,'VRAAGPROGNOSE KO'!$B$2:$N$321,5,FALSE)</f>
        <v>694.94116472545761</v>
      </c>
      <c r="T87" s="1">
        <f>VLOOKUP($B87,'VRAAGPROGNOSE KO'!$B$2:$N$321,6,FALSE)</f>
        <v>685.93058236272873</v>
      </c>
      <c r="U87" s="1">
        <f>VLOOKUP($B87,'VRAAGPROGNOSE KO'!$B$2:$N$321,7,FALSE)</f>
        <v>681.4252911813644</v>
      </c>
      <c r="V87" s="1">
        <f>VLOOKUP($B87,'VRAAGPROGNOSE KO'!$B$2:$N$321,8,FALSE)</f>
        <v>680.29896838602326</v>
      </c>
      <c r="W87" s="1">
        <f>VLOOKUP($B87,'VRAAGPROGNOSE KO'!$B$2:$N$321,9,FALSE)</f>
        <v>676.92</v>
      </c>
      <c r="X87" s="1">
        <f>VLOOKUP($B87,'VRAAGPROGNOSE KO'!$B$2:$N$321,10,FALSE)</f>
        <v>676.92</v>
      </c>
      <c r="Y87" s="1">
        <f>VLOOKUP($B87,'VRAAGPROGNOSE KO'!$B$2:$N$321,11,FALSE)</f>
        <v>675.79367720465893</v>
      </c>
      <c r="Z87" s="1">
        <f>VLOOKUP($B87,'VRAAGPROGNOSE KO'!$B$2:$N$321,12,FALSE)</f>
        <v>675.79367720465893</v>
      </c>
      <c r="AA87" s="1">
        <f>VLOOKUP($B87,'VRAAGPROGNOSE KO'!$B$2:$N$321,13,FALSE)</f>
        <v>674.6673544093178</v>
      </c>
    </row>
    <row r="88" spans="2:27" x14ac:dyDescent="0.3">
      <c r="B88" s="1">
        <v>21017</v>
      </c>
      <c r="C88" s="1">
        <f>VLOOKUP(B88,AANBODPROGNOSE!A88:G405, 5, FALSE)</f>
        <v>276</v>
      </c>
      <c r="D88" s="1">
        <f>VLOOKUP(B88,AANBODPROGNOSE!A88:H405, 2, FALSE)</f>
        <v>234.6</v>
      </c>
      <c r="E88" s="1">
        <f>VLOOKUP($B88,'inschr ko zonder ophoging'!$A$5:$L$324,2,FALSE) + VLOOKUP($B88,'INSCHRIJVINGEN KO OPHOGING'!$L$3:$W$322,2,FALSE)</f>
        <v>282.93</v>
      </c>
      <c r="F88" s="1">
        <f>VLOOKUP($B88,'inschr ko zonder ophoging'!$A$5:$L$324,3,FALSE) + VLOOKUP($B88,'INSCHRIJVINGEN KO OPHOGING'!$L$3:$W$322,3,FALSE)</f>
        <v>267.63</v>
      </c>
      <c r="G88" s="1">
        <f>VLOOKUP($B88,'inschr ko zonder ophoging'!$A$5:$L$324,4,FALSE) + VLOOKUP($B88,'INSCHRIJVINGEN KO OPHOGING'!$L$3:$W$322,4,FALSE)</f>
        <v>285.93</v>
      </c>
      <c r="H88" s="1">
        <f>VLOOKUP($B88,'inschr ko zonder ophoging'!$A$5:$L$324,5,FALSE) + VLOOKUP($B88,'INSCHRIJVINGEN KO OPHOGING'!$L$3:$W$322,5,FALSE)</f>
        <v>277.01</v>
      </c>
      <c r="I88" s="1">
        <f>VLOOKUP($B88,'inschr ko zonder ophoging'!$A$5:$L$324,6,FALSE) + VLOOKUP($B88,'INSCHRIJVINGEN KO OPHOGING'!$L$3:$W$322,6,FALSE)</f>
        <v>271.93</v>
      </c>
      <c r="J88" s="1">
        <f>VLOOKUP($B88,'inschr ko zonder ophoging'!$A$5:$L$324,7,FALSE) + VLOOKUP($B88,'INSCHRIJVINGEN KO OPHOGING'!$L$3:$W$322,7,FALSE)</f>
        <v>285.04000000000002</v>
      </c>
      <c r="K88" s="1">
        <f>VLOOKUP($B88,'inschr ko zonder ophoging'!$A$5:$L$324,8,FALSE) + VLOOKUP($B88,'INSCHRIJVINGEN KO OPHOGING'!$L$3:$W$322,8,FALSE)</f>
        <v>267.2</v>
      </c>
      <c r="L88" s="1">
        <f>VLOOKUP($B88,'inschr ko zonder ophoging'!$A$5:$L$324,9,FALSE) + VLOOKUP($B88,'INSCHRIJVINGEN KO OPHOGING'!$L$3:$W$322,9,FALSE)</f>
        <v>266.66000000000003</v>
      </c>
      <c r="M88" s="1">
        <f>VLOOKUP($B88,'inschr ko zonder ophoging'!$A$5:$L$324,10,FALSE) + VLOOKUP($B88,'INSCHRIJVINGEN KO OPHOGING'!$L$3:$W$322,10,FALSE)</f>
        <v>274.66000000000003</v>
      </c>
      <c r="N88" s="1">
        <f>VLOOKUP($B88,'inschr ko zonder ophoging'!$A$5:$L$324,11,FALSE) + VLOOKUP($B88,'INSCHRIJVINGEN KO OPHOGING'!$L$3:$W$322,11,FALSE)</f>
        <v>276.27999999999997</v>
      </c>
      <c r="O88" s="1">
        <f>VLOOKUP($B88,'inschr ko zonder ophoging'!$A$5:$L$324,12,FALSE) + VLOOKUP($B88,'INSCHRIJVINGEN KO OPHOGING'!$L$3:$W$322,12,FALSE)</f>
        <v>292.85000000000002</v>
      </c>
      <c r="P88" s="1">
        <f>VLOOKUP($B88,'VRAAGPROGNOSE KO'!$B$2:$N$321,2,FALSE)</f>
        <v>297.19357429718877</v>
      </c>
      <c r="Q88" s="1">
        <f>VLOOKUP($B88,'VRAAGPROGNOSE KO'!$B$2:$N$321,3,FALSE)</f>
        <v>296.07630522088351</v>
      </c>
      <c r="R88" s="1">
        <f>VLOOKUP($B88,'VRAAGPROGNOSE KO'!$B$2:$N$321,4,FALSE)</f>
        <v>296.07630522088351</v>
      </c>
      <c r="S88" s="1">
        <f>VLOOKUP($B88,'VRAAGPROGNOSE KO'!$B$2:$N$321,5,FALSE)</f>
        <v>287.13815261044175</v>
      </c>
      <c r="T88" s="1">
        <f>VLOOKUP($B88,'VRAAGPROGNOSE KO'!$B$2:$N$321,6,FALSE)</f>
        <v>282.66907630522087</v>
      </c>
      <c r="U88" s="1">
        <f>VLOOKUP($B88,'VRAAGPROGNOSE KO'!$B$2:$N$321,7,FALSE)</f>
        <v>280.43453815261046</v>
      </c>
      <c r="V88" s="1">
        <f>VLOOKUP($B88,'VRAAGPROGNOSE KO'!$B$2:$N$321,8,FALSE)</f>
        <v>279.31726907630519</v>
      </c>
      <c r="W88" s="1">
        <f>VLOOKUP($B88,'VRAAGPROGNOSE KO'!$B$2:$N$321,9,FALSE)</f>
        <v>278.2</v>
      </c>
      <c r="X88" s="1">
        <f>VLOOKUP($B88,'VRAAGPROGNOSE KO'!$B$2:$N$321,10,FALSE)</f>
        <v>277.08273092369478</v>
      </c>
      <c r="Y88" s="1">
        <f>VLOOKUP($B88,'VRAAGPROGNOSE KO'!$B$2:$N$321,11,FALSE)</f>
        <v>277.08273092369478</v>
      </c>
      <c r="Z88" s="1">
        <f>VLOOKUP($B88,'VRAAGPROGNOSE KO'!$B$2:$N$321,12,FALSE)</f>
        <v>277.08273092369478</v>
      </c>
      <c r="AA88" s="1">
        <f>VLOOKUP($B88,'VRAAGPROGNOSE KO'!$B$2:$N$321,13,FALSE)</f>
        <v>277.08273092369478</v>
      </c>
    </row>
    <row r="89" spans="2:27" x14ac:dyDescent="0.3">
      <c r="B89" s="1">
        <v>21018</v>
      </c>
      <c r="C89" s="1">
        <f>VLOOKUP(B89,AANBODPROGNOSE!A89:G406, 5, FALSE)</f>
        <v>566</v>
      </c>
      <c r="D89" s="1">
        <f>VLOOKUP(B89,AANBODPROGNOSE!A89:H406, 2, FALSE)</f>
        <v>481.09999999999997</v>
      </c>
      <c r="E89" s="1">
        <f>VLOOKUP($B89,'inschr ko zonder ophoging'!$A$5:$L$324,2,FALSE) + VLOOKUP($B89,'INSCHRIJVINGEN KO OPHOGING'!$L$3:$W$322,2,FALSE)</f>
        <v>601.04999999999995</v>
      </c>
      <c r="F89" s="1">
        <f>VLOOKUP($B89,'inschr ko zonder ophoging'!$A$5:$L$324,3,FALSE) + VLOOKUP($B89,'INSCHRIJVINGEN KO OPHOGING'!$L$3:$W$322,3,FALSE)</f>
        <v>621.27</v>
      </c>
      <c r="G89" s="1">
        <f>VLOOKUP($B89,'inschr ko zonder ophoging'!$A$5:$L$324,4,FALSE) + VLOOKUP($B89,'INSCHRIJVINGEN KO OPHOGING'!$L$3:$W$322,4,FALSE)</f>
        <v>626.73</v>
      </c>
      <c r="H89" s="1">
        <f>VLOOKUP($B89,'inschr ko zonder ophoging'!$A$5:$L$324,5,FALSE) + VLOOKUP($B89,'INSCHRIJVINGEN KO OPHOGING'!$L$3:$W$322,5,FALSE)</f>
        <v>603.04999999999995</v>
      </c>
      <c r="I89" s="1">
        <f>VLOOKUP($B89,'inschr ko zonder ophoging'!$A$5:$L$324,6,FALSE) + VLOOKUP($B89,'INSCHRIJVINGEN KO OPHOGING'!$L$3:$W$322,6,FALSE)</f>
        <v>625.42999999999995</v>
      </c>
      <c r="J89" s="1">
        <f>VLOOKUP($B89,'inschr ko zonder ophoging'!$A$5:$L$324,7,FALSE) + VLOOKUP($B89,'INSCHRIJVINGEN KO OPHOGING'!$L$3:$W$322,7,FALSE)</f>
        <v>620.16</v>
      </c>
      <c r="K89" s="1">
        <f>VLOOKUP($B89,'inschr ko zonder ophoging'!$A$5:$L$324,8,FALSE) + VLOOKUP($B89,'INSCHRIJVINGEN KO OPHOGING'!$L$3:$W$322,8,FALSE)</f>
        <v>583.29</v>
      </c>
      <c r="L89" s="1">
        <f>VLOOKUP($B89,'inschr ko zonder ophoging'!$A$5:$L$324,9,FALSE) + VLOOKUP($B89,'INSCHRIJVINGEN KO OPHOGING'!$L$3:$W$322,9,FALSE)</f>
        <v>581.51</v>
      </c>
      <c r="M89" s="1">
        <f>VLOOKUP($B89,'inschr ko zonder ophoging'!$A$5:$L$324,10,FALSE) + VLOOKUP($B89,'INSCHRIJVINGEN KO OPHOGING'!$L$3:$W$322,10,FALSE)</f>
        <v>597.16</v>
      </c>
      <c r="N89" s="1">
        <f>VLOOKUP($B89,'inschr ko zonder ophoging'!$A$5:$L$324,11,FALSE) + VLOOKUP($B89,'INSCHRIJVINGEN KO OPHOGING'!$L$3:$W$322,11,FALSE)</f>
        <v>634.73</v>
      </c>
      <c r="O89" s="1">
        <f>VLOOKUP($B89,'inschr ko zonder ophoging'!$A$5:$L$324,12,FALSE) + VLOOKUP($B89,'INSCHRIJVINGEN KO OPHOGING'!$L$3:$W$322,12,FALSE)</f>
        <v>595.51</v>
      </c>
      <c r="P89" s="1">
        <f>VLOOKUP($B89,'VRAAGPROGNOSE KO'!$B$2:$N$321,2,FALSE)</f>
        <v>563.05185185185189</v>
      </c>
      <c r="Q89" s="1">
        <f>VLOOKUP($B89,'VRAAGPROGNOSE KO'!$B$2:$N$321,3,FALSE)</f>
        <v>539.21296296296293</v>
      </c>
      <c r="R89" s="1">
        <f>VLOOKUP($B89,'VRAAGPROGNOSE KO'!$B$2:$N$321,4,FALSE)</f>
        <v>517.64444444444439</v>
      </c>
      <c r="S89" s="1">
        <f>VLOOKUP($B89,'VRAAGPROGNOSE KO'!$B$2:$N$321,5,FALSE)</f>
        <v>508.56296296296296</v>
      </c>
      <c r="T89" s="1">
        <f>VLOOKUP($B89,'VRAAGPROGNOSE KO'!$B$2:$N$321,6,FALSE)</f>
        <v>496.07592592592596</v>
      </c>
      <c r="U89" s="1">
        <f>VLOOKUP($B89,'VRAAGPROGNOSE KO'!$B$2:$N$321,7,FALSE)</f>
        <v>493.80555555555554</v>
      </c>
      <c r="V89" s="1">
        <f>VLOOKUP($B89,'VRAAGPROGNOSE KO'!$B$2:$N$321,8,FALSE)</f>
        <v>491.53518518518518</v>
      </c>
      <c r="W89" s="1">
        <f>VLOOKUP($B89,'VRAAGPROGNOSE KO'!$B$2:$N$321,9,FALSE)</f>
        <v>490.4</v>
      </c>
      <c r="X89" s="1">
        <f>VLOOKUP($B89,'VRAAGPROGNOSE KO'!$B$2:$N$321,10,FALSE)</f>
        <v>490.4</v>
      </c>
      <c r="Y89" s="1">
        <f>VLOOKUP($B89,'VRAAGPROGNOSE KO'!$B$2:$N$321,11,FALSE)</f>
        <v>489.26481481481483</v>
      </c>
      <c r="Z89" s="1">
        <f>VLOOKUP($B89,'VRAAGPROGNOSE KO'!$B$2:$N$321,12,FALSE)</f>
        <v>490.4</v>
      </c>
      <c r="AA89" s="1">
        <f>VLOOKUP($B89,'VRAAGPROGNOSE KO'!$B$2:$N$321,13,FALSE)</f>
        <v>490.4</v>
      </c>
    </row>
    <row r="90" spans="2:27" x14ac:dyDescent="0.3">
      <c r="B90" s="1">
        <v>21019</v>
      </c>
      <c r="C90" s="1">
        <f>VLOOKUP(B90,AANBODPROGNOSE!A90:G407, 5, FALSE)</f>
        <v>621</v>
      </c>
      <c r="D90" s="1">
        <f>VLOOKUP(B90,AANBODPROGNOSE!A90:H407, 2, FALSE)</f>
        <v>527.85</v>
      </c>
      <c r="E90" s="1">
        <f>VLOOKUP($B90,'inschr ko zonder ophoging'!$A$5:$L$324,2,FALSE) + VLOOKUP($B90,'INSCHRIJVINGEN KO OPHOGING'!$L$3:$W$322,2,FALSE)</f>
        <v>514.29</v>
      </c>
      <c r="F90" s="1">
        <f>VLOOKUP($B90,'inschr ko zonder ophoging'!$A$5:$L$324,3,FALSE) + VLOOKUP($B90,'INSCHRIJVINGEN KO OPHOGING'!$L$3:$W$322,3,FALSE)</f>
        <v>519.21</v>
      </c>
      <c r="G90" s="1">
        <f>VLOOKUP($B90,'inschr ko zonder ophoging'!$A$5:$L$324,4,FALSE) + VLOOKUP($B90,'INSCHRIJVINGEN KO OPHOGING'!$L$3:$W$322,4,FALSE)</f>
        <v>504.37</v>
      </c>
      <c r="H90" s="1">
        <f>VLOOKUP($B90,'inschr ko zonder ophoging'!$A$5:$L$324,5,FALSE) + VLOOKUP($B90,'INSCHRIJVINGEN KO OPHOGING'!$L$3:$W$322,5,FALSE)</f>
        <v>528.86</v>
      </c>
      <c r="I90" s="1">
        <f>VLOOKUP($B90,'inschr ko zonder ophoging'!$A$5:$L$324,6,FALSE) + VLOOKUP($B90,'INSCHRIJVINGEN KO OPHOGING'!$L$3:$W$322,6,FALSE)</f>
        <v>495.64</v>
      </c>
      <c r="J90" s="1">
        <f>VLOOKUP($B90,'inschr ko zonder ophoging'!$A$5:$L$324,7,FALSE) + VLOOKUP($B90,'INSCHRIJVINGEN KO OPHOGING'!$L$3:$W$322,7,FALSE)</f>
        <v>502.29</v>
      </c>
      <c r="K90" s="1">
        <f>VLOOKUP($B90,'inschr ko zonder ophoging'!$A$5:$L$324,8,FALSE) + VLOOKUP($B90,'INSCHRIJVINGEN KO OPHOGING'!$L$3:$W$322,8,FALSE)</f>
        <v>497.90999999999997</v>
      </c>
      <c r="L90" s="1">
        <f>VLOOKUP($B90,'inschr ko zonder ophoging'!$A$5:$L$324,9,FALSE) + VLOOKUP($B90,'INSCHRIJVINGEN KO OPHOGING'!$L$3:$W$322,9,FALSE)</f>
        <v>476.18</v>
      </c>
      <c r="M90" s="1">
        <f>VLOOKUP($B90,'inschr ko zonder ophoging'!$A$5:$L$324,10,FALSE) + VLOOKUP($B90,'INSCHRIJVINGEN KO OPHOGING'!$L$3:$W$322,10,FALSE)</f>
        <v>495.1</v>
      </c>
      <c r="N90" s="1">
        <f>VLOOKUP($B90,'inschr ko zonder ophoging'!$A$5:$L$324,11,FALSE) + VLOOKUP($B90,'INSCHRIJVINGEN KO OPHOGING'!$L$3:$W$322,11,FALSE)</f>
        <v>546.04999999999995</v>
      </c>
      <c r="O90" s="1">
        <f>VLOOKUP($B90,'inschr ko zonder ophoging'!$A$5:$L$324,12,FALSE) + VLOOKUP($B90,'INSCHRIJVINGEN KO OPHOGING'!$L$3:$W$322,12,FALSE)</f>
        <v>574.04999999999995</v>
      </c>
      <c r="P90" s="1">
        <f>VLOOKUP($B90,'VRAAGPROGNOSE KO'!$B$2:$N$321,2,FALSE)</f>
        <v>594.27018595041318</v>
      </c>
      <c r="Q90" s="1">
        <f>VLOOKUP($B90,'VRAAGPROGNOSE KO'!$B$2:$N$321,3,FALSE)</f>
        <v>576.36373966942153</v>
      </c>
      <c r="R90" s="1">
        <f>VLOOKUP($B90,'VRAAGPROGNOSE KO'!$B$2:$N$321,4,FALSE)</f>
        <v>565.17221074380166</v>
      </c>
      <c r="S90" s="1">
        <f>VLOOKUP($B90,'VRAAGPROGNOSE KO'!$B$2:$N$321,5,FALSE)</f>
        <v>550.62322314049584</v>
      </c>
      <c r="T90" s="1">
        <f>VLOOKUP($B90,'VRAAGPROGNOSE KO'!$B$2:$N$321,6,FALSE)</f>
        <v>541.66999999999996</v>
      </c>
      <c r="U90" s="1">
        <f>VLOOKUP($B90,'VRAAGPROGNOSE KO'!$B$2:$N$321,7,FALSE)</f>
        <v>539.43169421487607</v>
      </c>
      <c r="V90" s="1">
        <f>VLOOKUP($B90,'VRAAGPROGNOSE KO'!$B$2:$N$321,8,FALSE)</f>
        <v>539.43169421487607</v>
      </c>
      <c r="W90" s="1">
        <f>VLOOKUP($B90,'VRAAGPROGNOSE KO'!$B$2:$N$321,9,FALSE)</f>
        <v>541.66999999999996</v>
      </c>
      <c r="X90" s="1">
        <f>VLOOKUP($B90,'VRAAGPROGNOSE KO'!$B$2:$N$321,10,FALSE)</f>
        <v>541.66999999999996</v>
      </c>
      <c r="Y90" s="1">
        <f>VLOOKUP($B90,'VRAAGPROGNOSE KO'!$B$2:$N$321,11,FALSE)</f>
        <v>540.55084710743802</v>
      </c>
      <c r="Z90" s="1">
        <f>VLOOKUP($B90,'VRAAGPROGNOSE KO'!$B$2:$N$321,12,FALSE)</f>
        <v>540.55084710743802</v>
      </c>
      <c r="AA90" s="1">
        <f>VLOOKUP($B90,'VRAAGPROGNOSE KO'!$B$2:$N$321,13,FALSE)</f>
        <v>540.55084710743802</v>
      </c>
    </row>
    <row r="91" spans="2:27" x14ac:dyDescent="0.3">
      <c r="B91" s="1">
        <v>23002</v>
      </c>
      <c r="C91" s="1">
        <f>VLOOKUP(B91,AANBODPROGNOSE!A91:G408, 5, FALSE)</f>
        <v>1602.3160839160839</v>
      </c>
      <c r="D91" s="1">
        <f>VLOOKUP(B91,AANBODPROGNOSE!A91:H408, 2, FALSE)</f>
        <v>1361.9686713286712</v>
      </c>
      <c r="E91" s="1">
        <f>VLOOKUP($B91,'inschr ko zonder ophoging'!$A$5:$L$324,2,FALSE) + VLOOKUP($B91,'INSCHRIJVINGEN KO OPHOGING'!$L$3:$W$322,2,FALSE)</f>
        <v>1177.6400000000001</v>
      </c>
      <c r="F91" s="1">
        <f>VLOOKUP($B91,'inschr ko zonder ophoging'!$A$5:$L$324,3,FALSE) + VLOOKUP($B91,'INSCHRIJVINGEN KO OPHOGING'!$L$3:$W$322,3,FALSE)</f>
        <v>1214.67</v>
      </c>
      <c r="G91" s="1">
        <f>VLOOKUP($B91,'inschr ko zonder ophoging'!$A$5:$L$324,4,FALSE) + VLOOKUP($B91,'INSCHRIJVINGEN KO OPHOGING'!$L$3:$W$322,4,FALSE)</f>
        <v>1264.3699999999999</v>
      </c>
      <c r="H91" s="1">
        <f>VLOOKUP($B91,'inschr ko zonder ophoging'!$A$5:$L$324,5,FALSE) + VLOOKUP($B91,'INSCHRIJVINGEN KO OPHOGING'!$L$3:$W$322,5,FALSE)</f>
        <v>1293.51</v>
      </c>
      <c r="I91" s="1">
        <f>VLOOKUP($B91,'inschr ko zonder ophoging'!$A$5:$L$324,6,FALSE) + VLOOKUP($B91,'INSCHRIJVINGEN KO OPHOGING'!$L$3:$W$322,6,FALSE)</f>
        <v>1295.8599999999999</v>
      </c>
      <c r="J91" s="1">
        <f>VLOOKUP($B91,'inschr ko zonder ophoging'!$A$5:$L$324,7,FALSE) + VLOOKUP($B91,'INSCHRIJVINGEN KO OPHOGING'!$L$3:$W$322,7,FALSE)</f>
        <v>1267.75</v>
      </c>
      <c r="K91" s="1">
        <f>VLOOKUP($B91,'inschr ko zonder ophoging'!$A$5:$L$324,8,FALSE) + VLOOKUP($B91,'INSCHRIJVINGEN KO OPHOGING'!$L$3:$W$322,8,FALSE)</f>
        <v>1328.54</v>
      </c>
      <c r="L91" s="1">
        <f>VLOOKUP($B91,'inschr ko zonder ophoging'!$A$5:$L$324,9,FALSE) + VLOOKUP($B91,'INSCHRIJVINGEN KO OPHOGING'!$L$3:$W$322,9,FALSE)</f>
        <v>1394.03</v>
      </c>
      <c r="M91" s="1">
        <f>VLOOKUP($B91,'inschr ko zonder ophoging'!$A$5:$L$324,10,FALSE) + VLOOKUP($B91,'INSCHRIJVINGEN KO OPHOGING'!$L$3:$W$322,10,FALSE)</f>
        <v>1401.08</v>
      </c>
      <c r="N91" s="1">
        <f>VLOOKUP($B91,'inschr ko zonder ophoging'!$A$5:$L$324,11,FALSE) + VLOOKUP($B91,'INSCHRIJVINGEN KO OPHOGING'!$L$3:$W$322,11,FALSE)</f>
        <v>1429.68</v>
      </c>
      <c r="O91" s="1">
        <f>VLOOKUP($B91,'inschr ko zonder ophoging'!$A$5:$L$324,12,FALSE) + VLOOKUP($B91,'INSCHRIJVINGEN KO OPHOGING'!$L$3:$W$322,12,FALSE)</f>
        <v>1474.44</v>
      </c>
      <c r="P91" s="1">
        <f>VLOOKUP($B91,'VRAAGPROGNOSE KO'!$B$2:$N$321,2,FALSE)</f>
        <v>1489.8735788630904</v>
      </c>
      <c r="Q91" s="1">
        <f>VLOOKUP($B91,'VRAAGPROGNOSE KO'!$B$2:$N$321,3,FALSE)</f>
        <v>1511.2056044835867</v>
      </c>
      <c r="R91" s="1">
        <f>VLOOKUP($B91,'VRAAGPROGNOSE KO'!$B$2:$N$321,4,FALSE)</f>
        <v>1488.7508406725381</v>
      </c>
      <c r="S91" s="1">
        <f>VLOOKUP($B91,'VRAAGPROGNOSE KO'!$B$2:$N$321,5,FALSE)</f>
        <v>1447.2095276220975</v>
      </c>
      <c r="T91" s="1">
        <f>VLOOKUP($B91,'VRAAGPROGNOSE KO'!$B$2:$N$321,6,FALSE)</f>
        <v>1423.6320256204963</v>
      </c>
      <c r="U91" s="1">
        <f>VLOOKUP($B91,'VRAAGPROGNOSE KO'!$B$2:$N$321,7,FALSE)</f>
        <v>1400.054523618895</v>
      </c>
      <c r="V91" s="1">
        <f>VLOOKUP($B91,'VRAAGPROGNOSE KO'!$B$2:$N$321,8,FALSE)</f>
        <v>1395.5635708566854</v>
      </c>
      <c r="W91" s="1">
        <f>VLOOKUP($B91,'VRAAGPROGNOSE KO'!$B$2:$N$321,9,FALSE)</f>
        <v>1402.3</v>
      </c>
      <c r="X91" s="1">
        <f>VLOOKUP($B91,'VRAAGPROGNOSE KO'!$B$2:$N$321,10,FALSE)</f>
        <v>1411.2819055244195</v>
      </c>
      <c r="Y91" s="1">
        <f>VLOOKUP($B91,'VRAAGPROGNOSE KO'!$B$2:$N$321,11,FALSE)</f>
        <v>1419.1410728582866</v>
      </c>
      <c r="Z91" s="1">
        <f>VLOOKUP($B91,'VRAAGPROGNOSE KO'!$B$2:$N$321,12,FALSE)</f>
        <v>1433.7366693354684</v>
      </c>
      <c r="AA91" s="1">
        <f>VLOOKUP($B91,'VRAAGPROGNOSE KO'!$B$2:$N$321,13,FALSE)</f>
        <v>1439.3503602882306</v>
      </c>
    </row>
    <row r="92" spans="2:27" x14ac:dyDescent="0.3">
      <c r="B92" s="1">
        <v>23003</v>
      </c>
      <c r="C92" s="1">
        <f>VLOOKUP(B92,AANBODPROGNOSE!A92:G409, 5, FALSE)</f>
        <v>1032.0452488687783</v>
      </c>
      <c r="D92" s="1">
        <f>VLOOKUP(B92,AANBODPROGNOSE!A92:H409, 2, FALSE)</f>
        <v>877.23846153846159</v>
      </c>
      <c r="E92" s="1">
        <f>VLOOKUP($B92,'inschr ko zonder ophoging'!$A$5:$L$324,2,FALSE) + VLOOKUP($B92,'INSCHRIJVINGEN KO OPHOGING'!$L$3:$W$322,2,FALSE)</f>
        <v>922.25</v>
      </c>
      <c r="F92" s="1">
        <f>VLOOKUP($B92,'inschr ko zonder ophoging'!$A$5:$L$324,3,FALSE) + VLOOKUP($B92,'INSCHRIJVINGEN KO OPHOGING'!$L$3:$W$322,3,FALSE)</f>
        <v>965.28</v>
      </c>
      <c r="G92" s="1">
        <f>VLOOKUP($B92,'inschr ko zonder ophoging'!$A$5:$L$324,4,FALSE) + VLOOKUP($B92,'INSCHRIJVINGEN KO OPHOGING'!$L$3:$W$322,4,FALSE)</f>
        <v>992.58</v>
      </c>
      <c r="H92" s="1">
        <f>VLOOKUP($B92,'inschr ko zonder ophoging'!$A$5:$L$324,5,FALSE) + VLOOKUP($B92,'INSCHRIJVINGEN KO OPHOGING'!$L$3:$W$322,5,FALSE)</f>
        <v>1020.31</v>
      </c>
      <c r="I92" s="1">
        <f>VLOOKUP($B92,'inschr ko zonder ophoging'!$A$5:$L$324,6,FALSE) + VLOOKUP($B92,'INSCHRIJVINGEN KO OPHOGING'!$L$3:$W$322,6,FALSE)</f>
        <v>1018.25</v>
      </c>
      <c r="J92" s="1">
        <f>VLOOKUP($B92,'inschr ko zonder ophoging'!$A$5:$L$324,7,FALSE) + VLOOKUP($B92,'INSCHRIJVINGEN KO OPHOGING'!$L$3:$W$322,7,FALSE)</f>
        <v>1033.0899999999999</v>
      </c>
      <c r="K92" s="1">
        <f>VLOOKUP($B92,'inschr ko zonder ophoging'!$A$5:$L$324,8,FALSE) + VLOOKUP($B92,'INSCHRIJVINGEN KO OPHOGING'!$L$3:$W$322,8,FALSE)</f>
        <v>1123.1300000000001</v>
      </c>
      <c r="L92" s="1">
        <f>VLOOKUP($B92,'inschr ko zonder ophoging'!$A$5:$L$324,9,FALSE) + VLOOKUP($B92,'INSCHRIJVINGEN KO OPHOGING'!$L$3:$W$322,9,FALSE)</f>
        <v>1027.0899999999999</v>
      </c>
      <c r="M92" s="1">
        <f>VLOOKUP($B92,'inschr ko zonder ophoging'!$A$5:$L$324,10,FALSE) + VLOOKUP($B92,'INSCHRIJVINGEN KO OPHOGING'!$L$3:$W$322,10,FALSE)</f>
        <v>1099.18</v>
      </c>
      <c r="N92" s="1">
        <f>VLOOKUP($B92,'inschr ko zonder ophoging'!$A$5:$L$324,11,FALSE) + VLOOKUP($B92,'INSCHRIJVINGEN KO OPHOGING'!$L$3:$W$322,11,FALSE)</f>
        <v>1063.58</v>
      </c>
      <c r="O92" s="1">
        <f>VLOOKUP($B92,'inschr ko zonder ophoging'!$A$5:$L$324,12,FALSE) + VLOOKUP($B92,'INSCHRIJVINGEN KO OPHOGING'!$L$3:$W$322,12,FALSE)</f>
        <v>1075.45</v>
      </c>
      <c r="P92" s="1">
        <f>VLOOKUP($B92,'VRAAGPROGNOSE KO'!$B$2:$N$321,2,FALSE)</f>
        <v>1092.0067066521265</v>
      </c>
      <c r="Q92" s="1">
        <f>VLOOKUP($B92,'VRAAGPROGNOSE KO'!$B$2:$N$321,3,FALSE)</f>
        <v>1089.7758451472191</v>
      </c>
      <c r="R92" s="1">
        <f>VLOOKUP($B92,'VRAAGPROGNOSE KO'!$B$2:$N$321,4,FALSE)</f>
        <v>1089.7758451472191</v>
      </c>
      <c r="S92" s="1">
        <f>VLOOKUP($B92,'VRAAGPROGNOSE KO'!$B$2:$N$321,5,FALSE)</f>
        <v>1049.6203380588877</v>
      </c>
      <c r="T92" s="1">
        <f>VLOOKUP($B92,'VRAAGPROGNOSE KO'!$B$2:$N$321,6,FALSE)</f>
        <v>1029.542584514722</v>
      </c>
      <c r="U92" s="1">
        <f>VLOOKUP($B92,'VRAAGPROGNOSE KO'!$B$2:$N$321,7,FALSE)</f>
        <v>1008.3494002181025</v>
      </c>
      <c r="V92" s="1">
        <f>VLOOKUP($B92,'VRAAGPROGNOSE KO'!$B$2:$N$321,8,FALSE)</f>
        <v>1017.2728462377318</v>
      </c>
      <c r="W92" s="1">
        <f>VLOOKUP($B92,'VRAAGPROGNOSE KO'!$B$2:$N$321,9,FALSE)</f>
        <v>1022.85</v>
      </c>
      <c r="X92" s="1">
        <f>VLOOKUP($B92,'VRAAGPROGNOSE KO'!$B$2:$N$321,10,FALSE)</f>
        <v>1018.3882769901854</v>
      </c>
      <c r="Y92" s="1">
        <f>VLOOKUP($B92,'VRAAGPROGNOSE KO'!$B$2:$N$321,11,FALSE)</f>
        <v>1012.8111232279171</v>
      </c>
      <c r="Z92" s="1">
        <f>VLOOKUP($B92,'VRAAGPROGNOSE KO'!$B$2:$N$321,12,FALSE)</f>
        <v>1012.8111232279171</v>
      </c>
      <c r="AA92" s="1">
        <f>VLOOKUP($B92,'VRAAGPROGNOSE KO'!$B$2:$N$321,13,FALSE)</f>
        <v>1009.4648309705561</v>
      </c>
    </row>
    <row r="93" spans="2:27" x14ac:dyDescent="0.3">
      <c r="B93" s="1">
        <v>23009</v>
      </c>
      <c r="C93" s="1">
        <f>VLOOKUP(B93,AANBODPROGNOSE!A93:G410, 5, FALSE)</f>
        <v>184</v>
      </c>
      <c r="D93" s="1">
        <f>VLOOKUP(B93,AANBODPROGNOSE!A93:H410, 2, FALSE)</f>
        <v>156.4</v>
      </c>
      <c r="E93" s="1">
        <f>VLOOKUP($B93,'inschr ko zonder ophoging'!$A$5:$L$324,2,FALSE) + VLOOKUP($B93,'INSCHRIJVINGEN KO OPHOGING'!$L$3:$W$322,2,FALSE)</f>
        <v>172.6</v>
      </c>
      <c r="F93" s="1">
        <f>VLOOKUP($B93,'inschr ko zonder ophoging'!$A$5:$L$324,3,FALSE) + VLOOKUP($B93,'INSCHRIJVINGEN KO OPHOGING'!$L$3:$W$322,3,FALSE)</f>
        <v>200.36</v>
      </c>
      <c r="G93" s="1">
        <f>VLOOKUP($B93,'inschr ko zonder ophoging'!$A$5:$L$324,4,FALSE) + VLOOKUP($B93,'INSCHRIJVINGEN KO OPHOGING'!$L$3:$W$322,4,FALSE)</f>
        <v>194.25</v>
      </c>
      <c r="H93" s="1">
        <f>VLOOKUP($B93,'inschr ko zonder ophoging'!$A$5:$L$324,5,FALSE) + VLOOKUP($B93,'INSCHRIJVINGEN KO OPHOGING'!$L$3:$W$322,5,FALSE)</f>
        <v>194.17</v>
      </c>
      <c r="I93" s="1">
        <f>VLOOKUP($B93,'inschr ko zonder ophoging'!$A$5:$L$324,6,FALSE) + VLOOKUP($B93,'INSCHRIJVINGEN KO OPHOGING'!$L$3:$W$322,6,FALSE)</f>
        <v>185.52</v>
      </c>
      <c r="J93" s="1">
        <f>VLOOKUP($B93,'inschr ko zonder ophoging'!$A$5:$L$324,7,FALSE) + VLOOKUP($B93,'INSCHRIJVINGEN KO OPHOGING'!$L$3:$W$322,7,FALSE)</f>
        <v>182.52</v>
      </c>
      <c r="K93" s="1">
        <f>VLOOKUP($B93,'inschr ko zonder ophoging'!$A$5:$L$324,8,FALSE) + VLOOKUP($B93,'INSCHRIJVINGEN KO OPHOGING'!$L$3:$W$322,8,FALSE)</f>
        <v>168.06</v>
      </c>
      <c r="L93" s="1">
        <f>VLOOKUP($B93,'inschr ko zonder ophoging'!$A$5:$L$324,9,FALSE) + VLOOKUP($B93,'INSCHRIJVINGEN KO OPHOGING'!$L$3:$W$322,9,FALSE)</f>
        <v>178.17</v>
      </c>
      <c r="M93" s="1">
        <f>VLOOKUP($B93,'inschr ko zonder ophoging'!$A$5:$L$324,10,FALSE) + VLOOKUP($B93,'INSCHRIJVINGEN KO OPHOGING'!$L$3:$W$322,10,FALSE)</f>
        <v>157.25</v>
      </c>
      <c r="N93" s="1">
        <f>VLOOKUP($B93,'inschr ko zonder ophoging'!$A$5:$L$324,11,FALSE) + VLOOKUP($B93,'INSCHRIJVINGEN KO OPHOGING'!$L$3:$W$322,11,FALSE)</f>
        <v>157.33000000000001</v>
      </c>
      <c r="O93" s="1">
        <f>VLOOKUP($B93,'inschr ko zonder ophoging'!$A$5:$L$324,12,FALSE) + VLOOKUP($B93,'INSCHRIJVINGEN KO OPHOGING'!$L$3:$W$322,12,FALSE)</f>
        <v>159.25</v>
      </c>
      <c r="P93" s="1">
        <f>VLOOKUP($B93,'VRAAGPROGNOSE KO'!$B$2:$N$321,2,FALSE)</f>
        <v>155.91166666666666</v>
      </c>
      <c r="Q93" s="1">
        <f>VLOOKUP($B93,'VRAAGPROGNOSE KO'!$B$2:$N$321,3,FALSE)</f>
        <v>150.30333333333334</v>
      </c>
      <c r="R93" s="1">
        <f>VLOOKUP($B93,'VRAAGPROGNOSE KO'!$B$2:$N$321,4,FALSE)</f>
        <v>146.93833333333333</v>
      </c>
      <c r="S93" s="1">
        <f>VLOOKUP($B93,'VRAAGPROGNOSE KO'!$B$2:$N$321,5,FALSE)</f>
        <v>144.69499999999999</v>
      </c>
      <c r="T93" s="1">
        <f>VLOOKUP($B93,'VRAAGPROGNOSE KO'!$B$2:$N$321,6,FALSE)</f>
        <v>142.45166666666665</v>
      </c>
      <c r="U93" s="1">
        <f>VLOOKUP($B93,'VRAAGPROGNOSE KO'!$B$2:$N$321,7,FALSE)</f>
        <v>140.20833333333334</v>
      </c>
      <c r="V93" s="1">
        <f>VLOOKUP($B93,'VRAAGPROGNOSE KO'!$B$2:$N$321,8,FALSE)</f>
        <v>139.08666666666667</v>
      </c>
      <c r="W93" s="1">
        <f>VLOOKUP($B93,'VRAAGPROGNOSE KO'!$B$2:$N$321,9,FALSE)</f>
        <v>141.33000000000001</v>
      </c>
      <c r="X93" s="1">
        <f>VLOOKUP($B93,'VRAAGPROGNOSE KO'!$B$2:$N$321,10,FALSE)</f>
        <v>143.57333333333332</v>
      </c>
      <c r="Y93" s="1">
        <f>VLOOKUP($B93,'VRAAGPROGNOSE KO'!$B$2:$N$321,11,FALSE)</f>
        <v>142.45166666666665</v>
      </c>
      <c r="Z93" s="1">
        <f>VLOOKUP($B93,'VRAAGPROGNOSE KO'!$B$2:$N$321,12,FALSE)</f>
        <v>143.57333333333332</v>
      </c>
      <c r="AA93" s="1">
        <f>VLOOKUP($B93,'VRAAGPROGNOSE KO'!$B$2:$N$321,13,FALSE)</f>
        <v>141.33000000000001</v>
      </c>
    </row>
    <row r="94" spans="2:27" x14ac:dyDescent="0.3">
      <c r="B94" s="1">
        <v>23016</v>
      </c>
      <c r="C94" s="1">
        <f>VLOOKUP(B94,AANBODPROGNOSE!A94:G411, 5, FALSE)</f>
        <v>1665.9218045112782</v>
      </c>
      <c r="D94" s="1">
        <f>VLOOKUP(B94,AANBODPROGNOSE!A94:H411, 2, FALSE)</f>
        <v>1416.0335338345865</v>
      </c>
      <c r="E94" s="1">
        <f>VLOOKUP($B94,'inschr ko zonder ophoging'!$A$5:$L$324,2,FALSE) + VLOOKUP($B94,'INSCHRIJVINGEN KO OPHOGING'!$L$3:$W$322,2,FALSE)</f>
        <v>1578.95</v>
      </c>
      <c r="F94" s="1">
        <f>VLOOKUP($B94,'inschr ko zonder ophoging'!$A$5:$L$324,3,FALSE) + VLOOKUP($B94,'INSCHRIJVINGEN KO OPHOGING'!$L$3:$W$322,3,FALSE)</f>
        <v>1610.9</v>
      </c>
      <c r="G94" s="1">
        <f>VLOOKUP($B94,'inschr ko zonder ophoging'!$A$5:$L$324,4,FALSE) + VLOOKUP($B94,'INSCHRIJVINGEN KO OPHOGING'!$L$3:$W$322,4,FALSE)</f>
        <v>1629.71</v>
      </c>
      <c r="H94" s="1">
        <f>VLOOKUP($B94,'inschr ko zonder ophoging'!$A$5:$L$324,5,FALSE) + VLOOKUP($B94,'INSCHRIJVINGEN KO OPHOGING'!$L$3:$W$322,5,FALSE)</f>
        <v>1604.6</v>
      </c>
      <c r="I94" s="1">
        <f>VLOOKUP($B94,'inschr ko zonder ophoging'!$A$5:$L$324,6,FALSE) + VLOOKUP($B94,'INSCHRIJVINGEN KO OPHOGING'!$L$3:$W$322,6,FALSE)</f>
        <v>1685.33</v>
      </c>
      <c r="J94" s="1">
        <f>VLOOKUP($B94,'inschr ko zonder ophoging'!$A$5:$L$324,7,FALSE) + VLOOKUP($B94,'INSCHRIJVINGEN KO OPHOGING'!$L$3:$W$322,7,FALSE)</f>
        <v>1676.55</v>
      </c>
      <c r="K94" s="1">
        <f>VLOOKUP($B94,'inschr ko zonder ophoging'!$A$5:$L$324,8,FALSE) + VLOOKUP($B94,'INSCHRIJVINGEN KO OPHOGING'!$L$3:$W$322,8,FALSE)</f>
        <v>1648.98</v>
      </c>
      <c r="L94" s="1">
        <f>VLOOKUP($B94,'inschr ko zonder ophoging'!$A$5:$L$324,9,FALSE) + VLOOKUP($B94,'INSCHRIJVINGEN KO OPHOGING'!$L$3:$W$322,9,FALSE)</f>
        <v>1656.71</v>
      </c>
      <c r="M94" s="1">
        <f>VLOOKUP($B94,'inschr ko zonder ophoging'!$A$5:$L$324,10,FALSE) + VLOOKUP($B94,'INSCHRIJVINGEN KO OPHOGING'!$L$3:$W$322,10,FALSE)</f>
        <v>1701.71</v>
      </c>
      <c r="N94" s="1">
        <f>VLOOKUP($B94,'inschr ko zonder ophoging'!$A$5:$L$324,11,FALSE) + VLOOKUP($B94,'INSCHRIJVINGEN KO OPHOGING'!$L$3:$W$322,11,FALSE)</f>
        <v>1748.47</v>
      </c>
      <c r="O94" s="1">
        <f>VLOOKUP($B94,'inschr ko zonder ophoging'!$A$5:$L$324,12,FALSE) + VLOOKUP($B94,'INSCHRIJVINGEN KO OPHOGING'!$L$3:$W$322,12,FALSE)</f>
        <v>1745.47</v>
      </c>
      <c r="P94" s="1">
        <f>VLOOKUP($B94,'VRAAGPROGNOSE KO'!$B$2:$N$321,2,FALSE)</f>
        <v>1723.7050777202073</v>
      </c>
      <c r="Q94" s="1">
        <f>VLOOKUP($B94,'VRAAGPROGNOSE KO'!$B$2:$N$321,3,FALSE)</f>
        <v>1720.3731735751296</v>
      </c>
      <c r="R94" s="1">
        <f>VLOOKUP($B94,'VRAAGPROGNOSE KO'!$B$2:$N$321,4,FALSE)</f>
        <v>1720.3731735751296</v>
      </c>
      <c r="S94" s="1">
        <f>VLOOKUP($B94,'VRAAGPROGNOSE KO'!$B$2:$N$321,5,FALSE)</f>
        <v>1688.1647668393782</v>
      </c>
      <c r="T94" s="1">
        <f>VLOOKUP($B94,'VRAAGPROGNOSE KO'!$B$2:$N$321,6,FALSE)</f>
        <v>1679.2796891191711</v>
      </c>
      <c r="U94" s="1">
        <f>VLOOKUP($B94,'VRAAGPROGNOSE KO'!$B$2:$N$321,7,FALSE)</f>
        <v>1679.2796891191711</v>
      </c>
      <c r="V94" s="1">
        <f>VLOOKUP($B94,'VRAAGPROGNOSE KO'!$B$2:$N$321,8,FALSE)</f>
        <v>1691.4966709844559</v>
      </c>
      <c r="W94" s="1">
        <f>VLOOKUP($B94,'VRAAGPROGNOSE KO'!$B$2:$N$321,9,FALSE)</f>
        <v>1714.82</v>
      </c>
      <c r="X94" s="1">
        <f>VLOOKUP($B94,'VRAAGPROGNOSE KO'!$B$2:$N$321,10,FALSE)</f>
        <v>1723.7050777202073</v>
      </c>
      <c r="Y94" s="1">
        <f>VLOOKUP($B94,'VRAAGPROGNOSE KO'!$B$2:$N$321,11,FALSE)</f>
        <v>1728.1476165803108</v>
      </c>
      <c r="Z94" s="1">
        <f>VLOOKUP($B94,'VRAAGPROGNOSE KO'!$B$2:$N$321,12,FALSE)</f>
        <v>1740.3645984455959</v>
      </c>
      <c r="AA94" s="1">
        <f>VLOOKUP($B94,'VRAAGPROGNOSE KO'!$B$2:$N$321,13,FALSE)</f>
        <v>1757.0241191709845</v>
      </c>
    </row>
    <row r="95" spans="2:27" x14ac:dyDescent="0.3">
      <c r="B95" s="1">
        <v>23023</v>
      </c>
      <c r="C95" s="1">
        <f>VLOOKUP(B95,AANBODPROGNOSE!A95:G412, 5, FALSE)</f>
        <v>450.58823529411768</v>
      </c>
      <c r="D95" s="1">
        <f>VLOOKUP(B95,AANBODPROGNOSE!A95:H412, 2, FALSE)</f>
        <v>383</v>
      </c>
      <c r="E95" s="1">
        <f>VLOOKUP($B95,'inschr ko zonder ophoging'!$A$5:$L$324,2,FALSE) + VLOOKUP($B95,'INSCHRIJVINGEN KO OPHOGING'!$L$3:$W$322,2,FALSE)</f>
        <v>405.99</v>
      </c>
      <c r="F95" s="1">
        <f>VLOOKUP($B95,'inschr ko zonder ophoging'!$A$5:$L$324,3,FALSE) + VLOOKUP($B95,'INSCHRIJVINGEN KO OPHOGING'!$L$3:$W$322,3,FALSE)</f>
        <v>424.72</v>
      </c>
      <c r="G95" s="1">
        <f>VLOOKUP($B95,'inschr ko zonder ophoging'!$A$5:$L$324,4,FALSE) + VLOOKUP($B95,'INSCHRIJVINGEN KO OPHOGING'!$L$3:$W$322,4,FALSE)</f>
        <v>434.15</v>
      </c>
      <c r="H95" s="1">
        <f>VLOOKUP($B95,'inschr ko zonder ophoging'!$A$5:$L$324,5,FALSE) + VLOOKUP($B95,'INSCHRIJVINGEN KO OPHOGING'!$L$3:$W$322,5,FALSE)</f>
        <v>468.99</v>
      </c>
      <c r="I95" s="1">
        <f>VLOOKUP($B95,'inschr ko zonder ophoging'!$A$5:$L$324,6,FALSE) + VLOOKUP($B95,'INSCHRIJVINGEN KO OPHOGING'!$L$3:$W$322,6,FALSE)</f>
        <v>418.39</v>
      </c>
      <c r="J95" s="1">
        <f>VLOOKUP($B95,'inschr ko zonder ophoging'!$A$5:$L$324,7,FALSE) + VLOOKUP($B95,'INSCHRIJVINGEN KO OPHOGING'!$L$3:$W$322,7,FALSE)</f>
        <v>456.29</v>
      </c>
      <c r="K95" s="1">
        <f>VLOOKUP($B95,'inschr ko zonder ophoging'!$A$5:$L$324,8,FALSE) + VLOOKUP($B95,'INSCHRIJVINGEN KO OPHOGING'!$L$3:$W$322,8,FALSE)</f>
        <v>430.45</v>
      </c>
      <c r="L95" s="1">
        <f>VLOOKUP($B95,'inschr ko zonder ophoging'!$A$5:$L$324,9,FALSE) + VLOOKUP($B95,'INSCHRIJVINGEN KO OPHOGING'!$L$3:$W$322,9,FALSE)</f>
        <v>414.88</v>
      </c>
      <c r="M95" s="1">
        <f>VLOOKUP($B95,'inschr ko zonder ophoging'!$A$5:$L$324,10,FALSE) + VLOOKUP($B95,'INSCHRIJVINGEN KO OPHOGING'!$L$3:$W$322,10,FALSE)</f>
        <v>410.07</v>
      </c>
      <c r="N95" s="1">
        <f>VLOOKUP($B95,'inschr ko zonder ophoging'!$A$5:$L$324,11,FALSE) + VLOOKUP($B95,'INSCHRIJVINGEN KO OPHOGING'!$L$3:$W$322,11,FALSE)</f>
        <v>400.69</v>
      </c>
      <c r="O95" s="1">
        <f>VLOOKUP($B95,'inschr ko zonder ophoging'!$A$5:$L$324,12,FALSE) + VLOOKUP($B95,'INSCHRIJVINGEN KO OPHOGING'!$L$3:$W$322,12,FALSE)</f>
        <v>377.66</v>
      </c>
      <c r="P95" s="1">
        <f>VLOOKUP($B95,'VRAAGPROGNOSE KO'!$B$2:$N$321,2,FALSE)</f>
        <v>382.13826366559488</v>
      </c>
      <c r="Q95" s="1">
        <f>VLOOKUP($B95,'VRAAGPROGNOSE KO'!$B$2:$N$321,3,FALSE)</f>
        <v>368.72990353697747</v>
      </c>
      <c r="R95" s="1">
        <f>VLOOKUP($B95,'VRAAGPROGNOSE KO'!$B$2:$N$321,4,FALSE)</f>
        <v>359.79099678456589</v>
      </c>
      <c r="S95" s="1">
        <f>VLOOKUP($B95,'VRAAGPROGNOSE KO'!$B$2:$N$321,5,FALSE)</f>
        <v>354.20418006430867</v>
      </c>
      <c r="T95" s="1">
        <f>VLOOKUP($B95,'VRAAGPROGNOSE KO'!$B$2:$N$321,6,FALSE)</f>
        <v>349.73472668810291</v>
      </c>
      <c r="U95" s="1">
        <f>VLOOKUP($B95,'VRAAGPROGNOSE KO'!$B$2:$N$321,7,FALSE)</f>
        <v>341.91318327974278</v>
      </c>
      <c r="V95" s="1">
        <f>VLOOKUP($B95,'VRAAGPROGNOSE KO'!$B$2:$N$321,8,FALSE)</f>
        <v>341.91318327974278</v>
      </c>
      <c r="W95" s="1">
        <f>VLOOKUP($B95,'VRAAGPROGNOSE KO'!$B$2:$N$321,9,FALSE)</f>
        <v>347.5</v>
      </c>
      <c r="X95" s="1">
        <f>VLOOKUP($B95,'VRAAGPROGNOSE KO'!$B$2:$N$321,10,FALSE)</f>
        <v>351.96945337620582</v>
      </c>
      <c r="Y95" s="1">
        <f>VLOOKUP($B95,'VRAAGPROGNOSE KO'!$B$2:$N$321,11,FALSE)</f>
        <v>347.5</v>
      </c>
      <c r="Z95" s="1">
        <f>VLOOKUP($B95,'VRAAGPROGNOSE KO'!$B$2:$N$321,12,FALSE)</f>
        <v>350.85209003215436</v>
      </c>
      <c r="AA95" s="1">
        <f>VLOOKUP($B95,'VRAAGPROGNOSE KO'!$B$2:$N$321,13,FALSE)</f>
        <v>345.26527331189709</v>
      </c>
    </row>
    <row r="96" spans="2:27" x14ac:dyDescent="0.3">
      <c r="B96" s="1">
        <v>23024</v>
      </c>
      <c r="C96" s="1">
        <f>VLOOKUP(B96,AANBODPROGNOSE!A96:G413, 5, FALSE)</f>
        <v>496</v>
      </c>
      <c r="D96" s="1">
        <f>VLOOKUP(B96,AANBODPROGNOSE!A96:H413, 2, FALSE)</f>
        <v>421.59999999999997</v>
      </c>
      <c r="E96" s="1">
        <f>VLOOKUP($B96,'inschr ko zonder ophoging'!$A$5:$L$324,2,FALSE) + VLOOKUP($B96,'INSCHRIJVINGEN KO OPHOGING'!$L$3:$W$322,2,FALSE)</f>
        <v>337.12</v>
      </c>
      <c r="F96" s="1">
        <f>VLOOKUP($B96,'inschr ko zonder ophoging'!$A$5:$L$324,3,FALSE) + VLOOKUP($B96,'INSCHRIJVINGEN KO OPHOGING'!$L$3:$W$322,3,FALSE)</f>
        <v>355.96</v>
      </c>
      <c r="G96" s="1">
        <f>VLOOKUP($B96,'inschr ko zonder ophoging'!$A$5:$L$324,4,FALSE) + VLOOKUP($B96,'INSCHRIJVINGEN KO OPHOGING'!$L$3:$W$322,4,FALSE)</f>
        <v>352.15</v>
      </c>
      <c r="H96" s="1">
        <f>VLOOKUP($B96,'inschr ko zonder ophoging'!$A$5:$L$324,5,FALSE) + VLOOKUP($B96,'INSCHRIJVINGEN KO OPHOGING'!$L$3:$W$322,5,FALSE)</f>
        <v>366.8</v>
      </c>
      <c r="I96" s="1">
        <f>VLOOKUP($B96,'inschr ko zonder ophoging'!$A$5:$L$324,6,FALSE) + VLOOKUP($B96,'INSCHRIJVINGEN KO OPHOGING'!$L$3:$W$322,6,FALSE)</f>
        <v>322.27999999999997</v>
      </c>
      <c r="J96" s="1">
        <f>VLOOKUP($B96,'inschr ko zonder ophoging'!$A$5:$L$324,7,FALSE) + VLOOKUP($B96,'INSCHRIJVINGEN KO OPHOGING'!$L$3:$W$322,7,FALSE)</f>
        <v>343.77</v>
      </c>
      <c r="K96" s="1">
        <f>VLOOKUP($B96,'inschr ko zonder ophoging'!$A$5:$L$324,8,FALSE) + VLOOKUP($B96,'INSCHRIJVINGEN KO OPHOGING'!$L$3:$W$322,8,FALSE)</f>
        <v>360.69</v>
      </c>
      <c r="L96" s="1">
        <f>VLOOKUP($B96,'inschr ko zonder ophoging'!$A$5:$L$324,9,FALSE) + VLOOKUP($B96,'INSCHRIJVINGEN KO OPHOGING'!$L$3:$W$322,9,FALSE)</f>
        <v>330.74</v>
      </c>
      <c r="M96" s="1">
        <f>VLOOKUP($B96,'inschr ko zonder ophoging'!$A$5:$L$324,10,FALSE) + VLOOKUP($B96,'INSCHRIJVINGEN KO OPHOGING'!$L$3:$W$322,10,FALSE)</f>
        <v>339.31</v>
      </c>
      <c r="N96" s="1">
        <f>VLOOKUP($B96,'inschr ko zonder ophoging'!$A$5:$L$324,11,FALSE) + VLOOKUP($B96,'INSCHRIJVINGEN KO OPHOGING'!$L$3:$W$322,11,FALSE)</f>
        <v>345.42</v>
      </c>
      <c r="O96" s="1">
        <f>VLOOKUP($B96,'inschr ko zonder ophoging'!$A$5:$L$324,12,FALSE) + VLOOKUP($B96,'INSCHRIJVINGEN KO OPHOGING'!$L$3:$W$322,12,FALSE)</f>
        <v>320.27999999999997</v>
      </c>
      <c r="P96" s="1">
        <f>VLOOKUP($B96,'VRAAGPROGNOSE KO'!$B$2:$N$321,2,FALSE)</f>
        <v>338.49258169934643</v>
      </c>
      <c r="Q96" s="1">
        <f>VLOOKUP($B96,'VRAAGPROGNOSE KO'!$B$2:$N$321,3,FALSE)</f>
        <v>349.51839869281048</v>
      </c>
      <c r="R96" s="1">
        <f>VLOOKUP($B96,'VRAAGPROGNOSE KO'!$B$2:$N$321,4,FALSE)</f>
        <v>341.80032679738565</v>
      </c>
      <c r="S96" s="1">
        <f>VLOOKUP($B96,'VRAAGPROGNOSE KO'!$B$2:$N$321,5,FALSE)</f>
        <v>341.80032679738565</v>
      </c>
      <c r="T96" s="1">
        <f>VLOOKUP($B96,'VRAAGPROGNOSE KO'!$B$2:$N$321,6,FALSE)</f>
        <v>329.67192810457516</v>
      </c>
      <c r="U96" s="1">
        <f>VLOOKUP($B96,'VRAAGPROGNOSE KO'!$B$2:$N$321,7,FALSE)</f>
        <v>331.87709150326799</v>
      </c>
      <c r="V96" s="1">
        <f>VLOOKUP($B96,'VRAAGPROGNOSE KO'!$B$2:$N$321,8,FALSE)</f>
        <v>336.2874183006536</v>
      </c>
      <c r="W96" s="1">
        <f>VLOOKUP($B96,'VRAAGPROGNOSE KO'!$B$2:$N$321,9,FALSE)</f>
        <v>337.39</v>
      </c>
      <c r="X96" s="1">
        <f>VLOOKUP($B96,'VRAAGPROGNOSE KO'!$B$2:$N$321,10,FALSE)</f>
        <v>336.2874183006536</v>
      </c>
      <c r="Y96" s="1">
        <f>VLOOKUP($B96,'VRAAGPROGNOSE KO'!$B$2:$N$321,11,FALSE)</f>
        <v>335.18483660130721</v>
      </c>
      <c r="Z96" s="1">
        <f>VLOOKUP($B96,'VRAAGPROGNOSE KO'!$B$2:$N$321,12,FALSE)</f>
        <v>334.08225490196077</v>
      </c>
      <c r="AA96" s="1">
        <f>VLOOKUP($B96,'VRAAGPROGNOSE KO'!$B$2:$N$321,13,FALSE)</f>
        <v>334.08225490196077</v>
      </c>
    </row>
    <row r="97" spans="2:27" x14ac:dyDescent="0.3">
      <c r="B97" s="1">
        <v>23025</v>
      </c>
      <c r="C97" s="1">
        <f>VLOOKUP(B97,AANBODPROGNOSE!A97:G414, 5, FALSE)</f>
        <v>1708.7333333333333</v>
      </c>
      <c r="D97" s="1">
        <f>VLOOKUP(B97,AANBODPROGNOSE!A97:H414, 2, FALSE)</f>
        <v>1452.4233333333334</v>
      </c>
      <c r="E97" s="1">
        <f>VLOOKUP($B97,'inschr ko zonder ophoging'!$A$5:$L$324,2,FALSE) + VLOOKUP($B97,'INSCHRIJVINGEN KO OPHOGING'!$L$3:$W$322,2,FALSE)</f>
        <v>1313.51</v>
      </c>
      <c r="F97" s="1">
        <f>VLOOKUP($B97,'inschr ko zonder ophoging'!$A$5:$L$324,3,FALSE) + VLOOKUP($B97,'INSCHRIJVINGEN KO OPHOGING'!$L$3:$W$322,3,FALSE)</f>
        <v>1367.46</v>
      </c>
      <c r="G97" s="1">
        <f>VLOOKUP($B97,'inschr ko zonder ophoging'!$A$5:$L$324,4,FALSE) + VLOOKUP($B97,'INSCHRIJVINGEN KO OPHOGING'!$L$3:$W$322,4,FALSE)</f>
        <v>1374</v>
      </c>
      <c r="H97" s="1">
        <f>VLOOKUP($B97,'inschr ko zonder ophoging'!$A$5:$L$324,5,FALSE) + VLOOKUP($B97,'INSCHRIJVINGEN KO OPHOGING'!$L$3:$W$322,5,FALSE)</f>
        <v>1433.19</v>
      </c>
      <c r="I97" s="1">
        <f>VLOOKUP($B97,'inschr ko zonder ophoging'!$A$5:$L$324,6,FALSE) + VLOOKUP($B97,'INSCHRIJVINGEN KO OPHOGING'!$L$3:$W$322,6,FALSE)</f>
        <v>1465.76</v>
      </c>
      <c r="J97" s="1">
        <f>VLOOKUP($B97,'inschr ko zonder ophoging'!$A$5:$L$324,7,FALSE) + VLOOKUP($B97,'INSCHRIJVINGEN KO OPHOGING'!$L$3:$W$322,7,FALSE)</f>
        <v>1463.1399999999999</v>
      </c>
      <c r="K97" s="1">
        <f>VLOOKUP($B97,'inschr ko zonder ophoging'!$A$5:$L$324,8,FALSE) + VLOOKUP($B97,'INSCHRIJVINGEN KO OPHOGING'!$L$3:$W$322,8,FALSE)</f>
        <v>1433.35</v>
      </c>
      <c r="L97" s="1">
        <f>VLOOKUP($B97,'inschr ko zonder ophoging'!$A$5:$L$324,9,FALSE) + VLOOKUP($B97,'INSCHRIJVINGEN KO OPHOGING'!$L$3:$W$322,9,FALSE)</f>
        <v>1525.44</v>
      </c>
      <c r="M97" s="1">
        <f>VLOOKUP($B97,'inschr ko zonder ophoging'!$A$5:$L$324,10,FALSE) + VLOOKUP($B97,'INSCHRIJVINGEN KO OPHOGING'!$L$3:$W$322,10,FALSE)</f>
        <v>1537.06</v>
      </c>
      <c r="N97" s="1">
        <f>VLOOKUP($B97,'inschr ko zonder ophoging'!$A$5:$L$324,11,FALSE) + VLOOKUP($B97,'INSCHRIJVINGEN KO OPHOGING'!$L$3:$W$322,11,FALSE)</f>
        <v>1515.22</v>
      </c>
      <c r="O97" s="1">
        <f>VLOOKUP($B97,'inschr ko zonder ophoging'!$A$5:$L$324,12,FALSE) + VLOOKUP($B97,'INSCHRIJVINGEN KO OPHOGING'!$L$3:$W$322,12,FALSE)</f>
        <v>1528.33</v>
      </c>
      <c r="P97" s="1">
        <f>VLOOKUP($B97,'VRAAGPROGNOSE KO'!$B$2:$N$321,2,FALSE)</f>
        <v>1523.2110859728507</v>
      </c>
      <c r="Q97" s="1">
        <f>VLOOKUP($B97,'VRAAGPROGNOSE KO'!$B$2:$N$321,3,FALSE)</f>
        <v>1532.1579939668175</v>
      </c>
      <c r="R97" s="1">
        <f>VLOOKUP($B97,'VRAAGPROGNOSE KO'!$B$2:$N$321,4,FALSE)</f>
        <v>1518.7376319758673</v>
      </c>
      <c r="S97" s="1">
        <f>VLOOKUP($B97,'VRAAGPROGNOSE KO'!$B$2:$N$321,5,FALSE)</f>
        <v>1505.3172699849169</v>
      </c>
      <c r="T97" s="1">
        <f>VLOOKUP($B97,'VRAAGPROGNOSE KO'!$B$2:$N$321,6,FALSE)</f>
        <v>1488.5418174962292</v>
      </c>
      <c r="U97" s="1">
        <f>VLOOKUP($B97,'VRAAGPROGNOSE KO'!$B$2:$N$321,7,FALSE)</f>
        <v>1470.6480015082957</v>
      </c>
      <c r="V97" s="1">
        <f>VLOOKUP($B97,'VRAAGPROGNOSE KO'!$B$2:$N$321,8,FALSE)</f>
        <v>1480.7132730015082</v>
      </c>
      <c r="W97" s="1">
        <f>VLOOKUP($B97,'VRAAGPROGNOSE KO'!$B$2:$N$321,9,FALSE)</f>
        <v>1482.95</v>
      </c>
      <c r="X97" s="1">
        <f>VLOOKUP($B97,'VRAAGPROGNOSE KO'!$B$2:$N$321,10,FALSE)</f>
        <v>1487.4234539969834</v>
      </c>
      <c r="Y97" s="1">
        <f>VLOOKUP($B97,'VRAAGPROGNOSE KO'!$B$2:$N$321,11,FALSE)</f>
        <v>1479.5949095022625</v>
      </c>
      <c r="Z97" s="1">
        <f>VLOOKUP($B97,'VRAAGPROGNOSE KO'!$B$2:$N$321,12,FALSE)</f>
        <v>1496.3703619909502</v>
      </c>
      <c r="AA97" s="1">
        <f>VLOOKUP($B97,'VRAAGPROGNOSE KO'!$B$2:$N$321,13,FALSE)</f>
        <v>1501.9621794871796</v>
      </c>
    </row>
    <row r="98" spans="2:27" x14ac:dyDescent="0.3">
      <c r="B98" s="1">
        <v>23027</v>
      </c>
      <c r="C98" s="1">
        <f>VLOOKUP(B98,AANBODPROGNOSE!A98:G415, 5, FALSE)</f>
        <v>2034.3039252167835</v>
      </c>
      <c r="D98" s="1">
        <f>VLOOKUP(B98,AANBODPROGNOSE!A98:H415, 2, FALSE)</f>
        <v>1729.1583364342659</v>
      </c>
      <c r="E98" s="1">
        <f>VLOOKUP($B98,'inschr ko zonder ophoging'!$A$5:$L$324,2,FALSE) + VLOOKUP($B98,'INSCHRIJVINGEN KO OPHOGING'!$L$3:$W$322,2,FALSE)</f>
        <v>1766.01</v>
      </c>
      <c r="F98" s="1">
        <f>VLOOKUP($B98,'inschr ko zonder ophoging'!$A$5:$L$324,3,FALSE) + VLOOKUP($B98,'INSCHRIJVINGEN KO OPHOGING'!$L$3:$W$322,3,FALSE)</f>
        <v>1773.12</v>
      </c>
      <c r="G98" s="1">
        <f>VLOOKUP($B98,'inschr ko zonder ophoging'!$A$5:$L$324,4,FALSE) + VLOOKUP($B98,'INSCHRIJVINGEN KO OPHOGING'!$L$3:$W$322,4,FALSE)</f>
        <v>1742.31</v>
      </c>
      <c r="H98" s="1">
        <f>VLOOKUP($B98,'inschr ko zonder ophoging'!$A$5:$L$324,5,FALSE) + VLOOKUP($B98,'INSCHRIJVINGEN KO OPHOGING'!$L$3:$W$322,5,FALSE)</f>
        <v>1766.91</v>
      </c>
      <c r="I98" s="1">
        <f>VLOOKUP($B98,'inschr ko zonder ophoging'!$A$5:$L$324,6,FALSE) + VLOOKUP($B98,'INSCHRIJVINGEN KO OPHOGING'!$L$3:$W$322,6,FALSE)</f>
        <v>1854.86</v>
      </c>
      <c r="J98" s="1">
        <f>VLOOKUP($B98,'inschr ko zonder ophoging'!$A$5:$L$324,7,FALSE) + VLOOKUP($B98,'INSCHRIJVINGEN KO OPHOGING'!$L$3:$W$322,7,FALSE)</f>
        <v>1818.42</v>
      </c>
      <c r="K98" s="1">
        <f>VLOOKUP($B98,'inschr ko zonder ophoging'!$A$5:$L$324,8,FALSE) + VLOOKUP($B98,'INSCHRIJVINGEN KO OPHOGING'!$L$3:$W$322,8,FALSE)</f>
        <v>1829.53</v>
      </c>
      <c r="L98" s="1">
        <f>VLOOKUP($B98,'inschr ko zonder ophoging'!$A$5:$L$324,9,FALSE) + VLOOKUP($B98,'INSCHRIJVINGEN KO OPHOGING'!$L$3:$W$322,9,FALSE)</f>
        <v>1794.3899999999999</v>
      </c>
      <c r="M98" s="1">
        <f>VLOOKUP($B98,'inschr ko zonder ophoging'!$A$5:$L$324,10,FALSE) + VLOOKUP($B98,'INSCHRIJVINGEN KO OPHOGING'!$L$3:$W$322,10,FALSE)</f>
        <v>1871.32</v>
      </c>
      <c r="N98" s="1">
        <f>VLOOKUP($B98,'inschr ko zonder ophoging'!$A$5:$L$324,11,FALSE) + VLOOKUP($B98,'INSCHRIJVINGEN KO OPHOGING'!$L$3:$W$322,11,FALSE)</f>
        <v>1878.4</v>
      </c>
      <c r="O98" s="1">
        <f>VLOOKUP($B98,'inschr ko zonder ophoging'!$A$5:$L$324,12,FALSE) + VLOOKUP($B98,'INSCHRIJVINGEN KO OPHOGING'!$L$3:$W$322,12,FALSE)</f>
        <v>1888.56</v>
      </c>
      <c r="P98" s="1">
        <f>VLOOKUP($B98,'VRAAGPROGNOSE KO'!$B$2:$N$321,2,FALSE)</f>
        <v>1925.3040138010351</v>
      </c>
      <c r="Q98" s="1">
        <f>VLOOKUP($B98,'VRAAGPROGNOSE KO'!$B$2:$N$321,3,FALSE)</f>
        <v>1949.815986198965</v>
      </c>
      <c r="R98" s="1">
        <f>VLOOKUP($B98,'VRAAGPROGNOSE KO'!$B$2:$N$321,4,FALSE)</f>
        <v>1946.4734445083382</v>
      </c>
      <c r="S98" s="1">
        <f>VLOOKUP($B98,'VRAAGPROGNOSE KO'!$B$2:$N$321,5,FALSE)</f>
        <v>1936.4458194364577</v>
      </c>
      <c r="T98" s="1">
        <f>VLOOKUP($B98,'VRAAGPROGNOSE KO'!$B$2:$N$321,6,FALSE)</f>
        <v>1924.1898332374928</v>
      </c>
      <c r="U98" s="1">
        <f>VLOOKUP($B98,'VRAAGPROGNOSE KO'!$B$2:$N$321,7,FALSE)</f>
        <v>1916.3905692926969</v>
      </c>
      <c r="V98" s="1">
        <f>VLOOKUP($B98,'VRAAGPROGNOSE KO'!$B$2:$N$321,8,FALSE)</f>
        <v>1935.3316388729154</v>
      </c>
      <c r="W98" s="1">
        <f>VLOOKUP($B98,'VRAAGPROGNOSE KO'!$B$2:$N$321,9,FALSE)</f>
        <v>1937.56</v>
      </c>
      <c r="X98" s="1">
        <f>VLOOKUP($B98,'VRAAGPROGNOSE KO'!$B$2:$N$321,10,FALSE)</f>
        <v>1944.2450833812536</v>
      </c>
      <c r="Y98" s="1">
        <f>VLOOKUP($B98,'VRAAGPROGNOSE KO'!$B$2:$N$321,11,FALSE)</f>
        <v>1952.0443473260495</v>
      </c>
      <c r="Z98" s="1">
        <f>VLOOKUP($B98,'VRAAGPROGNOSE KO'!$B$2:$N$321,12,FALSE)</f>
        <v>1967.6428752156412</v>
      </c>
      <c r="AA98" s="1">
        <f>VLOOKUP($B98,'VRAAGPROGNOSE KO'!$B$2:$N$321,13,FALSE)</f>
        <v>1983.2414031052328</v>
      </c>
    </row>
    <row r="99" spans="2:27" x14ac:dyDescent="0.3">
      <c r="B99" s="1">
        <v>23032</v>
      </c>
      <c r="C99" s="1">
        <f>VLOOKUP(B99,AANBODPROGNOSE!A99:G416, 5, FALSE)</f>
        <v>335.29411764705884</v>
      </c>
      <c r="D99" s="1">
        <f>VLOOKUP(B99,AANBODPROGNOSE!A99:H416, 2, FALSE)</f>
        <v>285</v>
      </c>
      <c r="E99" s="1">
        <f>VLOOKUP($B99,'inschr ko zonder ophoging'!$A$5:$L$324,2,FALSE) + VLOOKUP($B99,'INSCHRIJVINGEN KO OPHOGING'!$L$3:$W$322,2,FALSE)</f>
        <v>300.93</v>
      </c>
      <c r="F99" s="1">
        <f>VLOOKUP($B99,'inschr ko zonder ophoging'!$A$5:$L$324,3,FALSE) + VLOOKUP($B99,'INSCHRIJVINGEN KO OPHOGING'!$L$3:$W$322,3,FALSE)</f>
        <v>291.01</v>
      </c>
      <c r="G99" s="1">
        <f>VLOOKUP($B99,'inschr ko zonder ophoging'!$A$5:$L$324,4,FALSE) + VLOOKUP($B99,'INSCHRIJVINGEN KO OPHOGING'!$L$3:$W$322,4,FALSE)</f>
        <v>260.89999999999998</v>
      </c>
      <c r="H99" s="1">
        <f>VLOOKUP($B99,'inschr ko zonder ophoging'!$A$5:$L$324,5,FALSE) + VLOOKUP($B99,'INSCHRIJVINGEN KO OPHOGING'!$L$3:$W$322,5,FALSE)</f>
        <v>272.27999999999997</v>
      </c>
      <c r="I99" s="1">
        <f>VLOOKUP($B99,'inschr ko zonder ophoging'!$A$5:$L$324,6,FALSE) + VLOOKUP($B99,'INSCHRIJVINGEN KO OPHOGING'!$L$3:$W$322,6,FALSE)</f>
        <v>272.01</v>
      </c>
      <c r="J99" s="1">
        <f>VLOOKUP($B99,'inschr ko zonder ophoging'!$A$5:$L$324,7,FALSE) + VLOOKUP($B99,'INSCHRIJVINGEN KO OPHOGING'!$L$3:$W$322,7,FALSE)</f>
        <v>257.63</v>
      </c>
      <c r="K99" s="1">
        <f>VLOOKUP($B99,'inschr ko zonder ophoging'!$A$5:$L$324,8,FALSE) + VLOOKUP($B99,'INSCHRIJVINGEN KO OPHOGING'!$L$3:$W$322,8,FALSE)</f>
        <v>258.89999999999998</v>
      </c>
      <c r="L99" s="1">
        <f>VLOOKUP($B99,'inschr ko zonder ophoging'!$A$5:$L$324,9,FALSE) + VLOOKUP($B99,'INSCHRIJVINGEN KO OPHOGING'!$L$3:$W$322,9,FALSE)</f>
        <v>276.66000000000003</v>
      </c>
      <c r="M99" s="1">
        <f>VLOOKUP($B99,'inschr ko zonder ophoging'!$A$5:$L$324,10,FALSE) + VLOOKUP($B99,'INSCHRIJVINGEN KO OPHOGING'!$L$3:$W$322,10,FALSE)</f>
        <v>291.12</v>
      </c>
      <c r="N99" s="1">
        <f>VLOOKUP($B99,'inschr ko zonder ophoging'!$A$5:$L$324,11,FALSE) + VLOOKUP($B99,'INSCHRIJVINGEN KO OPHOGING'!$L$3:$W$322,11,FALSE)</f>
        <v>283.27999999999997</v>
      </c>
      <c r="O99" s="1">
        <f>VLOOKUP($B99,'inschr ko zonder ophoging'!$A$5:$L$324,12,FALSE) + VLOOKUP($B99,'INSCHRIJVINGEN KO OPHOGING'!$L$3:$W$322,12,FALSE)</f>
        <v>295.23</v>
      </c>
      <c r="P99" s="1">
        <f>VLOOKUP($B99,'VRAAGPROGNOSE KO'!$B$2:$N$321,2,FALSE)</f>
        <v>290.39725925925927</v>
      </c>
      <c r="Q99" s="1">
        <f>VLOOKUP($B99,'VRAAGPROGNOSE KO'!$B$2:$N$321,3,FALSE)</f>
        <v>292.68385185185184</v>
      </c>
      <c r="R99" s="1">
        <f>VLOOKUP($B99,'VRAAGPROGNOSE KO'!$B$2:$N$321,4,FALSE)</f>
        <v>310.97659259259257</v>
      </c>
      <c r="S99" s="1">
        <f>VLOOKUP($B99,'VRAAGPROGNOSE KO'!$B$2:$N$321,5,FALSE)</f>
        <v>309.83329629629628</v>
      </c>
      <c r="T99" s="1">
        <f>VLOOKUP($B99,'VRAAGPROGNOSE KO'!$B$2:$N$321,6,FALSE)</f>
        <v>307.54670370370371</v>
      </c>
      <c r="U99" s="1">
        <f>VLOOKUP($B99,'VRAAGPROGNOSE KO'!$B$2:$N$321,7,FALSE)</f>
        <v>308.69</v>
      </c>
      <c r="V99" s="1">
        <f>VLOOKUP($B99,'VRAAGPROGNOSE KO'!$B$2:$N$321,8,FALSE)</f>
        <v>306.40340740740743</v>
      </c>
      <c r="W99" s="1">
        <f>VLOOKUP($B99,'VRAAGPROGNOSE KO'!$B$2:$N$321,9,FALSE)</f>
        <v>308.69</v>
      </c>
      <c r="X99" s="1">
        <f>VLOOKUP($B99,'VRAAGPROGNOSE KO'!$B$2:$N$321,10,FALSE)</f>
        <v>312.11988888888891</v>
      </c>
      <c r="Y99" s="1">
        <f>VLOOKUP($B99,'VRAAGPROGNOSE KO'!$B$2:$N$321,11,FALSE)</f>
        <v>308.69</v>
      </c>
      <c r="Z99" s="1">
        <f>VLOOKUP($B99,'VRAAGPROGNOSE KO'!$B$2:$N$321,12,FALSE)</f>
        <v>313.26318518518519</v>
      </c>
      <c r="AA99" s="1">
        <f>VLOOKUP($B99,'VRAAGPROGNOSE KO'!$B$2:$N$321,13,FALSE)</f>
        <v>312.11988888888891</v>
      </c>
    </row>
    <row r="100" spans="2:27" x14ac:dyDescent="0.3">
      <c r="B100" s="1">
        <v>23033</v>
      </c>
      <c r="C100" s="1">
        <f>VLOOKUP(B100,AANBODPROGNOSE!A100:G417, 5, FALSE)</f>
        <v>535</v>
      </c>
      <c r="D100" s="1">
        <f>VLOOKUP(B100,AANBODPROGNOSE!A100:H417, 2, FALSE)</f>
        <v>454.75</v>
      </c>
      <c r="E100" s="1">
        <f>VLOOKUP($B100,'inschr ko zonder ophoging'!$A$5:$L$324,2,FALSE) + VLOOKUP($B100,'INSCHRIJVINGEN KO OPHOGING'!$L$3:$W$322,2,FALSE)</f>
        <v>512.15</v>
      </c>
      <c r="F100" s="1">
        <f>VLOOKUP($B100,'inschr ko zonder ophoging'!$A$5:$L$324,3,FALSE) + VLOOKUP($B100,'INSCHRIJVINGEN KO OPHOGING'!$L$3:$W$322,3,FALSE)</f>
        <v>539.48</v>
      </c>
      <c r="G100" s="1">
        <f>VLOOKUP($B100,'inschr ko zonder ophoging'!$A$5:$L$324,4,FALSE) + VLOOKUP($B100,'INSCHRIJVINGEN KO OPHOGING'!$L$3:$W$322,4,FALSE)</f>
        <v>516.29</v>
      </c>
      <c r="H100" s="1">
        <f>VLOOKUP($B100,'inschr ko zonder ophoging'!$A$5:$L$324,5,FALSE) + VLOOKUP($B100,'INSCHRIJVINGEN KO OPHOGING'!$L$3:$W$322,5,FALSE)</f>
        <v>477.02</v>
      </c>
      <c r="I100" s="1">
        <f>VLOOKUP($B100,'inschr ko zonder ophoging'!$A$5:$L$324,6,FALSE) + VLOOKUP($B100,'INSCHRIJVINGEN KO OPHOGING'!$L$3:$W$322,6,FALSE)</f>
        <v>511.32</v>
      </c>
      <c r="J100" s="1">
        <f>VLOOKUP($B100,'inschr ko zonder ophoging'!$A$5:$L$324,7,FALSE) + VLOOKUP($B100,'INSCHRIJVINGEN KO OPHOGING'!$L$3:$W$322,7,FALSE)</f>
        <v>482.8</v>
      </c>
      <c r="K100" s="1">
        <f>VLOOKUP($B100,'inschr ko zonder ophoging'!$A$5:$L$324,8,FALSE) + VLOOKUP($B100,'INSCHRIJVINGEN KO OPHOGING'!$L$3:$W$322,8,FALSE)</f>
        <v>496.72</v>
      </c>
      <c r="L100" s="1">
        <f>VLOOKUP($B100,'inschr ko zonder ophoging'!$A$5:$L$324,9,FALSE) + VLOOKUP($B100,'INSCHRIJVINGEN KO OPHOGING'!$L$3:$W$322,9,FALSE)</f>
        <v>499.64</v>
      </c>
      <c r="M100" s="1">
        <f>VLOOKUP($B100,'inschr ko zonder ophoging'!$A$5:$L$324,10,FALSE) + VLOOKUP($B100,'INSCHRIJVINGEN KO OPHOGING'!$L$3:$W$322,10,FALSE)</f>
        <v>504.32</v>
      </c>
      <c r="N100" s="1">
        <f>VLOOKUP($B100,'inschr ko zonder ophoging'!$A$5:$L$324,11,FALSE) + VLOOKUP($B100,'INSCHRIJVINGEN KO OPHOGING'!$L$3:$W$322,11,FALSE)</f>
        <v>490.37</v>
      </c>
      <c r="O100" s="1">
        <f>VLOOKUP($B100,'inschr ko zonder ophoging'!$A$5:$L$324,12,FALSE) + VLOOKUP($B100,'INSCHRIJVINGEN KO OPHOGING'!$L$3:$W$322,12,FALSE)</f>
        <v>514.32000000000005</v>
      </c>
      <c r="P100" s="1">
        <f>VLOOKUP($B100,'VRAAGPROGNOSE KO'!$B$2:$N$321,2,FALSE)</f>
        <v>521.4366748166259</v>
      </c>
      <c r="Q100" s="1">
        <f>VLOOKUP($B100,'VRAAGPROGNOSE KO'!$B$2:$N$321,3,FALSE)</f>
        <v>516.95119804400974</v>
      </c>
      <c r="R100" s="1">
        <f>VLOOKUP($B100,'VRAAGPROGNOSE KO'!$B$2:$N$321,4,FALSE)</f>
        <v>509.10161369193156</v>
      </c>
      <c r="S100" s="1">
        <f>VLOOKUP($B100,'VRAAGPROGNOSE KO'!$B$2:$N$321,5,FALSE)</f>
        <v>472.09643031784839</v>
      </c>
      <c r="T100" s="1">
        <f>VLOOKUP($B100,'VRAAGPROGNOSE KO'!$B$2:$N$321,6,FALSE)</f>
        <v>450.79041564792175</v>
      </c>
      <c r="U100" s="1">
        <f>VLOOKUP($B100,'VRAAGPROGNOSE KO'!$B$2:$N$321,7,FALSE)</f>
        <v>444.06220048899758</v>
      </c>
      <c r="V100" s="1">
        <f>VLOOKUP($B100,'VRAAGPROGNOSE KO'!$B$2:$N$321,8,FALSE)</f>
        <v>448.54767726161367</v>
      </c>
      <c r="W100" s="1">
        <f>VLOOKUP($B100,'VRAAGPROGNOSE KO'!$B$2:$N$321,9,FALSE)</f>
        <v>458.64</v>
      </c>
      <c r="X100" s="1">
        <f>VLOOKUP($B100,'VRAAGPROGNOSE KO'!$B$2:$N$321,10,FALSE)</f>
        <v>467.61095354523229</v>
      </c>
      <c r="Y100" s="1">
        <f>VLOOKUP($B100,'VRAAGPROGNOSE KO'!$B$2:$N$321,11,FALSE)</f>
        <v>469.85369193154031</v>
      </c>
      <c r="Z100" s="1">
        <f>VLOOKUP($B100,'VRAAGPROGNOSE KO'!$B$2:$N$321,12,FALSE)</f>
        <v>468.7323227383863</v>
      </c>
      <c r="AA100" s="1">
        <f>VLOOKUP($B100,'VRAAGPROGNOSE KO'!$B$2:$N$321,13,FALSE)</f>
        <v>469.85369193154031</v>
      </c>
    </row>
    <row r="101" spans="2:27" x14ac:dyDescent="0.3">
      <c r="B101" s="1">
        <v>23038</v>
      </c>
      <c r="C101" s="1">
        <f>VLOOKUP(B101,AANBODPROGNOSE!A101:G418, 5, FALSE)</f>
        <v>519.79999999999995</v>
      </c>
      <c r="D101" s="1">
        <f>VLOOKUP(B101,AANBODPROGNOSE!A101:H418, 2, FALSE)</f>
        <v>441.82999999999993</v>
      </c>
      <c r="E101" s="1">
        <f>VLOOKUP($B101,'inschr ko zonder ophoging'!$A$5:$L$324,2,FALSE) + VLOOKUP($B101,'INSCHRIJVINGEN KO OPHOGING'!$L$3:$W$322,2,FALSE)</f>
        <v>497.83</v>
      </c>
      <c r="F101" s="1">
        <f>VLOOKUP($B101,'inschr ko zonder ophoging'!$A$5:$L$324,3,FALSE) + VLOOKUP($B101,'INSCHRIJVINGEN KO OPHOGING'!$L$3:$W$322,3,FALSE)</f>
        <v>503.53</v>
      </c>
      <c r="G101" s="1">
        <f>VLOOKUP($B101,'inschr ko zonder ophoging'!$A$5:$L$324,4,FALSE) + VLOOKUP($B101,'INSCHRIJVINGEN KO OPHOGING'!$L$3:$W$322,4,FALSE)</f>
        <v>555.04999999999995</v>
      </c>
      <c r="H101" s="1">
        <f>VLOOKUP($B101,'inschr ko zonder ophoging'!$A$5:$L$324,5,FALSE) + VLOOKUP($B101,'INSCHRIJVINGEN KO OPHOGING'!$L$3:$W$322,5,FALSE)</f>
        <v>508.45</v>
      </c>
      <c r="I101" s="1">
        <f>VLOOKUP($B101,'inschr ko zonder ophoging'!$A$5:$L$324,6,FALSE) + VLOOKUP($B101,'INSCHRIJVINGEN KO OPHOGING'!$L$3:$W$322,6,FALSE)</f>
        <v>497.26</v>
      </c>
      <c r="J101" s="1">
        <f>VLOOKUP($B101,'inschr ko zonder ophoging'!$A$5:$L$324,7,FALSE) + VLOOKUP($B101,'INSCHRIJVINGEN KO OPHOGING'!$L$3:$W$322,7,FALSE)</f>
        <v>515.75</v>
      </c>
      <c r="K101" s="1">
        <f>VLOOKUP($B101,'inschr ko zonder ophoging'!$A$5:$L$324,8,FALSE) + VLOOKUP($B101,'INSCHRIJVINGEN KO OPHOGING'!$L$3:$W$322,8,FALSE)</f>
        <v>496.90999999999997</v>
      </c>
      <c r="L101" s="1">
        <f>VLOOKUP($B101,'inschr ko zonder ophoging'!$A$5:$L$324,9,FALSE) + VLOOKUP($B101,'INSCHRIJVINGEN KO OPHOGING'!$L$3:$W$322,9,FALSE)</f>
        <v>488.90999999999997</v>
      </c>
      <c r="M101" s="1">
        <f>VLOOKUP($B101,'inschr ko zonder ophoging'!$A$5:$L$324,10,FALSE) + VLOOKUP($B101,'INSCHRIJVINGEN KO OPHOGING'!$L$3:$W$322,10,FALSE)</f>
        <v>488.21</v>
      </c>
      <c r="N101" s="1">
        <f>VLOOKUP($B101,'inschr ko zonder ophoging'!$A$5:$L$324,11,FALSE) + VLOOKUP($B101,'INSCHRIJVINGEN KO OPHOGING'!$L$3:$W$322,11,FALSE)</f>
        <v>475.99</v>
      </c>
      <c r="O101" s="1">
        <f>VLOOKUP($B101,'inschr ko zonder ophoging'!$A$5:$L$324,12,FALSE) + VLOOKUP($B101,'INSCHRIJVINGEN KO OPHOGING'!$L$3:$W$322,12,FALSE)</f>
        <v>480.99</v>
      </c>
      <c r="P101" s="1">
        <f>VLOOKUP($B101,'VRAAGPROGNOSE KO'!$B$2:$N$321,2,FALSE)</f>
        <v>486.92743303571427</v>
      </c>
      <c r="Q101" s="1">
        <f>VLOOKUP($B101,'VRAAGPROGNOSE KO'!$B$2:$N$321,3,FALSE)</f>
        <v>481.38156249999997</v>
      </c>
      <c r="R101" s="1">
        <f>VLOOKUP($B101,'VRAAGPROGNOSE KO'!$B$2:$N$321,4,FALSE)</f>
        <v>474.72651785714288</v>
      </c>
      <c r="S101" s="1">
        <f>VLOOKUP($B101,'VRAAGPROGNOSE KO'!$B$2:$N$321,5,FALSE)</f>
        <v>476.94486607142858</v>
      </c>
      <c r="T101" s="1">
        <f>VLOOKUP($B101,'VRAAGPROGNOSE KO'!$B$2:$N$321,6,FALSE)</f>
        <v>493.58247767857142</v>
      </c>
      <c r="U101" s="1">
        <f>VLOOKUP($B101,'VRAAGPROGNOSE KO'!$B$2:$N$321,7,FALSE)</f>
        <v>489.14578125000003</v>
      </c>
      <c r="V101" s="1">
        <f>VLOOKUP($B101,'VRAAGPROGNOSE KO'!$B$2:$N$321,8,FALSE)</f>
        <v>506.89256696428572</v>
      </c>
      <c r="W101" s="1">
        <f>VLOOKUP($B101,'VRAAGPROGNOSE KO'!$B$2:$N$321,9,FALSE)</f>
        <v>496.90999999999997</v>
      </c>
      <c r="X101" s="1">
        <f>VLOOKUP($B101,'VRAAGPROGNOSE KO'!$B$2:$N$321,10,FALSE)</f>
        <v>504.67421875000002</v>
      </c>
      <c r="Y101" s="1">
        <f>VLOOKUP($B101,'VRAAGPROGNOSE KO'!$B$2:$N$321,11,FALSE)</f>
        <v>501.34669642857142</v>
      </c>
      <c r="Z101" s="1">
        <f>VLOOKUP($B101,'VRAAGPROGNOSE KO'!$B$2:$N$321,12,FALSE)</f>
        <v>506.89256696428572</v>
      </c>
      <c r="AA101" s="1">
        <f>VLOOKUP($B101,'VRAAGPROGNOSE KO'!$B$2:$N$321,13,FALSE)</f>
        <v>511.32926339285711</v>
      </c>
    </row>
    <row r="102" spans="2:27" x14ac:dyDescent="0.3">
      <c r="B102" s="1">
        <v>23039</v>
      </c>
      <c r="C102" s="1">
        <f>VLOOKUP(B102,AANBODPROGNOSE!A102:G419, 5, FALSE)</f>
        <v>497</v>
      </c>
      <c r="D102" s="1">
        <f>VLOOKUP(B102,AANBODPROGNOSE!A102:H419, 2, FALSE)</f>
        <v>422.45</v>
      </c>
      <c r="E102" s="1">
        <f>VLOOKUP($B102,'inschr ko zonder ophoging'!$A$5:$L$324,2,FALSE) + VLOOKUP($B102,'INSCHRIJVINGEN KO OPHOGING'!$L$3:$W$322,2,FALSE)</f>
        <v>421.94</v>
      </c>
      <c r="F102" s="1">
        <f>VLOOKUP($B102,'inschr ko zonder ophoging'!$A$5:$L$324,3,FALSE) + VLOOKUP($B102,'INSCHRIJVINGEN KO OPHOGING'!$L$3:$W$322,3,FALSE)</f>
        <v>400.61</v>
      </c>
      <c r="G102" s="1">
        <f>VLOOKUP($B102,'inschr ko zonder ophoging'!$A$5:$L$324,4,FALSE) + VLOOKUP($B102,'INSCHRIJVINGEN KO OPHOGING'!$L$3:$W$322,4,FALSE)</f>
        <v>415.34</v>
      </c>
      <c r="H102" s="1">
        <f>VLOOKUP($B102,'inschr ko zonder ophoging'!$A$5:$L$324,5,FALSE) + VLOOKUP($B102,'INSCHRIJVINGEN KO OPHOGING'!$L$3:$W$322,5,FALSE)</f>
        <v>420.23</v>
      </c>
      <c r="I102" s="1">
        <f>VLOOKUP($B102,'inschr ko zonder ophoging'!$A$5:$L$324,6,FALSE) + VLOOKUP($B102,'INSCHRIJVINGEN KO OPHOGING'!$L$3:$W$322,6,FALSE)</f>
        <v>425.15</v>
      </c>
      <c r="J102" s="1">
        <f>VLOOKUP($B102,'inschr ko zonder ophoging'!$A$5:$L$324,7,FALSE) + VLOOKUP($B102,'INSCHRIJVINGEN KO OPHOGING'!$L$3:$W$322,7,FALSE)</f>
        <v>435.61</v>
      </c>
      <c r="K102" s="1">
        <f>VLOOKUP($B102,'inschr ko zonder ophoging'!$A$5:$L$324,8,FALSE) + VLOOKUP($B102,'INSCHRIJVINGEN KO OPHOGING'!$L$3:$W$322,8,FALSE)</f>
        <v>418.07</v>
      </c>
      <c r="L102" s="1">
        <f>VLOOKUP($B102,'inschr ko zonder ophoging'!$A$5:$L$324,9,FALSE) + VLOOKUP($B102,'INSCHRIJVINGEN KO OPHOGING'!$L$3:$W$322,9,FALSE)</f>
        <v>425.29</v>
      </c>
      <c r="M102" s="1">
        <f>VLOOKUP($B102,'inschr ko zonder ophoging'!$A$5:$L$324,10,FALSE) + VLOOKUP($B102,'INSCHRIJVINGEN KO OPHOGING'!$L$3:$W$322,10,FALSE)</f>
        <v>395.66</v>
      </c>
      <c r="N102" s="1">
        <f>VLOOKUP($B102,'inschr ko zonder ophoging'!$A$5:$L$324,11,FALSE) + VLOOKUP($B102,'INSCHRIJVINGEN KO OPHOGING'!$L$3:$W$322,11,FALSE)</f>
        <v>389.31</v>
      </c>
      <c r="O102" s="1">
        <f>VLOOKUP($B102,'inschr ko zonder ophoging'!$A$5:$L$324,12,FALSE) + VLOOKUP($B102,'INSCHRIJVINGEN KO OPHOGING'!$L$3:$W$322,12,FALSE)</f>
        <v>397.53</v>
      </c>
      <c r="P102" s="1">
        <f>VLOOKUP($B102,'VRAAGPROGNOSE KO'!$B$2:$N$321,2,FALSE)</f>
        <v>385.85333333333335</v>
      </c>
      <c r="Q102" s="1">
        <f>VLOOKUP($B102,'VRAAGPROGNOSE KO'!$B$2:$N$321,3,FALSE)</f>
        <v>420.625</v>
      </c>
      <c r="R102" s="1">
        <f>VLOOKUP($B102,'VRAAGPROGNOSE KO'!$B$2:$N$321,4,FALSE)</f>
        <v>456.51833333333332</v>
      </c>
      <c r="S102" s="1">
        <f>VLOOKUP($B102,'VRAAGPROGNOSE KO'!$B$2:$N$321,5,FALSE)</f>
        <v>471.1</v>
      </c>
      <c r="T102" s="1">
        <f>VLOOKUP($B102,'VRAAGPROGNOSE KO'!$B$2:$N$321,6,FALSE)</f>
        <v>484.56</v>
      </c>
      <c r="U102" s="1">
        <f>VLOOKUP($B102,'VRAAGPROGNOSE KO'!$B$2:$N$321,7,FALSE)</f>
        <v>475.58666666666664</v>
      </c>
      <c r="V102" s="1">
        <f>VLOOKUP($B102,'VRAAGPROGNOSE KO'!$B$2:$N$321,8,FALSE)</f>
        <v>474.46500000000003</v>
      </c>
      <c r="W102" s="1">
        <f>VLOOKUP($B102,'VRAAGPROGNOSE KO'!$B$2:$N$321,9,FALSE)</f>
        <v>471.1</v>
      </c>
      <c r="X102" s="1">
        <f>VLOOKUP($B102,'VRAAGPROGNOSE KO'!$B$2:$N$321,10,FALSE)</f>
        <v>475.58666666666664</v>
      </c>
      <c r="Y102" s="1">
        <f>VLOOKUP($B102,'VRAAGPROGNOSE KO'!$B$2:$N$321,11,FALSE)</f>
        <v>472.22166666666669</v>
      </c>
      <c r="Z102" s="1">
        <f>VLOOKUP($B102,'VRAAGPROGNOSE KO'!$B$2:$N$321,12,FALSE)</f>
        <v>483.43833333333333</v>
      </c>
      <c r="AA102" s="1">
        <f>VLOOKUP($B102,'VRAAGPROGNOSE KO'!$B$2:$N$321,13,FALSE)</f>
        <v>485.68166666666667</v>
      </c>
    </row>
    <row r="103" spans="2:27" x14ac:dyDescent="0.3">
      <c r="B103" s="1">
        <v>23044</v>
      </c>
      <c r="C103" s="1">
        <f>VLOOKUP(B103,AANBODPROGNOSE!A103:G420, 5, FALSE)</f>
        <v>634</v>
      </c>
      <c r="D103" s="1">
        <f>VLOOKUP(B103,AANBODPROGNOSE!A103:H420, 2, FALSE)</f>
        <v>538.9</v>
      </c>
      <c r="E103" s="1">
        <f>VLOOKUP($B103,'inschr ko zonder ophoging'!$A$5:$L$324,2,FALSE) + VLOOKUP($B103,'INSCHRIJVINGEN KO OPHOGING'!$L$3:$W$322,2,FALSE)</f>
        <v>494.02</v>
      </c>
      <c r="F103" s="1">
        <f>VLOOKUP($B103,'inschr ko zonder ophoging'!$A$5:$L$324,3,FALSE) + VLOOKUP($B103,'INSCHRIJVINGEN KO OPHOGING'!$L$3:$W$322,3,FALSE)</f>
        <v>503.05</v>
      </c>
      <c r="G103" s="1">
        <f>VLOOKUP($B103,'inschr ko zonder ophoging'!$A$5:$L$324,4,FALSE) + VLOOKUP($B103,'INSCHRIJVINGEN KO OPHOGING'!$L$3:$W$322,4,FALSE)</f>
        <v>548.86</v>
      </c>
      <c r="H103" s="1">
        <f>VLOOKUP($B103,'inschr ko zonder ophoging'!$A$5:$L$324,5,FALSE) + VLOOKUP($B103,'INSCHRIJVINGEN KO OPHOGING'!$L$3:$W$322,5,FALSE)</f>
        <v>527.45000000000005</v>
      </c>
      <c r="I103" s="1">
        <f>VLOOKUP($B103,'inschr ko zonder ophoging'!$A$5:$L$324,6,FALSE) + VLOOKUP($B103,'INSCHRIJVINGEN KO OPHOGING'!$L$3:$W$322,6,FALSE)</f>
        <v>551.75</v>
      </c>
      <c r="J103" s="1">
        <f>VLOOKUP($B103,'inschr ko zonder ophoging'!$A$5:$L$324,7,FALSE) + VLOOKUP($B103,'INSCHRIJVINGEN KO OPHOGING'!$L$3:$W$322,7,FALSE)</f>
        <v>545.37</v>
      </c>
      <c r="K103" s="1">
        <f>VLOOKUP($B103,'inschr ko zonder ophoging'!$A$5:$L$324,8,FALSE) + VLOOKUP($B103,'INSCHRIJVINGEN KO OPHOGING'!$L$3:$W$322,8,FALSE)</f>
        <v>553.1</v>
      </c>
      <c r="L103" s="1">
        <f>VLOOKUP($B103,'inschr ko zonder ophoging'!$A$5:$L$324,9,FALSE) + VLOOKUP($B103,'INSCHRIJVINGEN KO OPHOGING'!$L$3:$W$322,9,FALSE)</f>
        <v>524.88</v>
      </c>
      <c r="M103" s="1">
        <f>VLOOKUP($B103,'inschr ko zonder ophoging'!$A$5:$L$324,10,FALSE) + VLOOKUP($B103,'INSCHRIJVINGEN KO OPHOGING'!$L$3:$W$322,10,FALSE)</f>
        <v>506.99</v>
      </c>
      <c r="N103" s="1">
        <f>VLOOKUP($B103,'inschr ko zonder ophoging'!$A$5:$L$324,11,FALSE) + VLOOKUP($B103,'INSCHRIJVINGEN KO OPHOGING'!$L$3:$W$322,11,FALSE)</f>
        <v>511.83</v>
      </c>
      <c r="O103" s="1">
        <f>VLOOKUP($B103,'inschr ko zonder ophoging'!$A$5:$L$324,12,FALSE) + VLOOKUP($B103,'INSCHRIJVINGEN KO OPHOGING'!$L$3:$W$322,12,FALSE)</f>
        <v>536.13</v>
      </c>
      <c r="P103" s="1">
        <f>VLOOKUP($B103,'VRAAGPROGNOSE KO'!$B$2:$N$321,2,FALSE)</f>
        <v>549.31239263803684</v>
      </c>
      <c r="Q103" s="1">
        <f>VLOOKUP($B103,'VRAAGPROGNOSE KO'!$B$2:$N$321,3,FALSE)</f>
        <v>573.67705521472396</v>
      </c>
      <c r="R103" s="1">
        <f>VLOOKUP($B103,'VRAAGPROGNOSE KO'!$B$2:$N$321,4,FALSE)</f>
        <v>574.78453987730063</v>
      </c>
      <c r="S103" s="1">
        <f>VLOOKUP($B103,'VRAAGPROGNOSE KO'!$B$2:$N$321,5,FALSE)</f>
        <v>560.38723926380374</v>
      </c>
      <c r="T103" s="1">
        <f>VLOOKUP($B103,'VRAAGPROGNOSE KO'!$B$2:$N$321,6,FALSE)</f>
        <v>550.41987730061351</v>
      </c>
      <c r="U103" s="1">
        <f>VLOOKUP($B103,'VRAAGPROGNOSE KO'!$B$2:$N$321,7,FALSE)</f>
        <v>538.23754601226995</v>
      </c>
      <c r="V103" s="1">
        <f>VLOOKUP($B103,'VRAAGPROGNOSE KO'!$B$2:$N$321,8,FALSE)</f>
        <v>538.23754601226995</v>
      </c>
      <c r="W103" s="1">
        <f>VLOOKUP($B103,'VRAAGPROGNOSE KO'!$B$2:$N$321,9,FALSE)</f>
        <v>541.55999999999995</v>
      </c>
      <c r="X103" s="1">
        <f>VLOOKUP($B103,'VRAAGPROGNOSE KO'!$B$2:$N$321,10,FALSE)</f>
        <v>554.84981595092029</v>
      </c>
      <c r="Y103" s="1">
        <f>VLOOKUP($B103,'VRAAGPROGNOSE KO'!$B$2:$N$321,11,FALSE)</f>
        <v>564.8171779141104</v>
      </c>
      <c r="Z103" s="1">
        <f>VLOOKUP($B103,'VRAAGPROGNOSE KO'!$B$2:$N$321,12,FALSE)</f>
        <v>569.24711656441718</v>
      </c>
      <c r="AA103" s="1">
        <f>VLOOKUP($B103,'VRAAGPROGNOSE KO'!$B$2:$N$321,13,FALSE)</f>
        <v>578.10699386503063</v>
      </c>
    </row>
    <row r="104" spans="2:27" x14ac:dyDescent="0.3">
      <c r="B104" s="1">
        <v>23045</v>
      </c>
      <c r="C104" s="1">
        <f>VLOOKUP(B104,AANBODPROGNOSE!A104:G421, 5, FALSE)</f>
        <v>931.43934240362807</v>
      </c>
      <c r="D104" s="1">
        <f>VLOOKUP(B104,AANBODPROGNOSE!A104:H421, 2, FALSE)</f>
        <v>791.72344104308388</v>
      </c>
      <c r="E104" s="1">
        <f>VLOOKUP($B104,'inschr ko zonder ophoging'!$A$5:$L$324,2,FALSE) + VLOOKUP($B104,'INSCHRIJVINGEN KO OPHOGING'!$L$3:$W$322,2,FALSE)</f>
        <v>743.56999999999994</v>
      </c>
      <c r="F104" s="1">
        <f>VLOOKUP($B104,'inschr ko zonder ophoging'!$A$5:$L$324,3,FALSE) + VLOOKUP($B104,'INSCHRIJVINGEN KO OPHOGING'!$L$3:$W$322,3,FALSE)</f>
        <v>800.55</v>
      </c>
      <c r="G104" s="1">
        <f>VLOOKUP($B104,'inschr ko zonder ophoging'!$A$5:$L$324,4,FALSE) + VLOOKUP($B104,'INSCHRIJVINGEN KO OPHOGING'!$L$3:$W$322,4,FALSE)</f>
        <v>802.03</v>
      </c>
      <c r="H104" s="1">
        <f>VLOOKUP($B104,'inschr ko zonder ophoging'!$A$5:$L$324,5,FALSE) + VLOOKUP($B104,'INSCHRIJVINGEN KO OPHOGING'!$L$3:$W$322,5,FALSE)</f>
        <v>809.92</v>
      </c>
      <c r="I104" s="1">
        <f>VLOOKUP($B104,'inschr ko zonder ophoging'!$A$5:$L$324,6,FALSE) + VLOOKUP($B104,'INSCHRIJVINGEN KO OPHOGING'!$L$3:$W$322,6,FALSE)</f>
        <v>792.76</v>
      </c>
      <c r="J104" s="1">
        <f>VLOOKUP($B104,'inschr ko zonder ophoging'!$A$5:$L$324,7,FALSE) + VLOOKUP($B104,'INSCHRIJVINGEN KO OPHOGING'!$L$3:$W$322,7,FALSE)</f>
        <v>777.22</v>
      </c>
      <c r="K104" s="1">
        <f>VLOOKUP($B104,'inschr ko zonder ophoging'!$A$5:$L$324,8,FALSE) + VLOOKUP($B104,'INSCHRIJVINGEN KO OPHOGING'!$L$3:$W$322,8,FALSE)</f>
        <v>752.92</v>
      </c>
      <c r="L104" s="1">
        <f>VLOOKUP($B104,'inschr ko zonder ophoging'!$A$5:$L$324,9,FALSE) + VLOOKUP($B104,'INSCHRIJVINGEN KO OPHOGING'!$L$3:$W$322,9,FALSE)</f>
        <v>790.52</v>
      </c>
      <c r="M104" s="1">
        <f>VLOOKUP($B104,'inschr ko zonder ophoging'!$A$5:$L$324,10,FALSE) + VLOOKUP($B104,'INSCHRIJVINGEN KO OPHOGING'!$L$3:$W$322,10,FALSE)</f>
        <v>809.79</v>
      </c>
      <c r="N104" s="1">
        <f>VLOOKUP($B104,'inschr ko zonder ophoging'!$A$5:$L$324,11,FALSE) + VLOOKUP($B104,'INSCHRIJVINGEN KO OPHOGING'!$L$3:$W$322,11,FALSE)</f>
        <v>820.52</v>
      </c>
      <c r="O104" s="1">
        <f>VLOOKUP($B104,'inschr ko zonder ophoging'!$A$5:$L$324,12,FALSE) + VLOOKUP($B104,'INSCHRIJVINGEN KO OPHOGING'!$L$3:$W$322,12,FALSE)</f>
        <v>875.44</v>
      </c>
      <c r="P104" s="1">
        <f>VLOOKUP($B104,'VRAAGPROGNOSE KO'!$B$2:$N$321,2,FALSE)</f>
        <v>877.55406716417906</v>
      </c>
      <c r="Q104" s="1">
        <f>VLOOKUP($B104,'VRAAGPROGNOSE KO'!$B$2:$N$321,3,FALSE)</f>
        <v>882.03710199004979</v>
      </c>
      <c r="R104" s="1">
        <f>VLOOKUP($B104,'VRAAGPROGNOSE KO'!$B$2:$N$321,4,FALSE)</f>
        <v>877.55406716417906</v>
      </c>
      <c r="S104" s="1">
        <f>VLOOKUP($B104,'VRAAGPROGNOSE KO'!$B$2:$N$321,5,FALSE)</f>
        <v>897.72772388059707</v>
      </c>
      <c r="T104" s="1">
        <f>VLOOKUP($B104,'VRAAGPROGNOSE KO'!$B$2:$N$321,6,FALSE)</f>
        <v>906.6937935323383</v>
      </c>
      <c r="U104" s="1">
        <f>VLOOKUP($B104,'VRAAGPROGNOSE KO'!$B$2:$N$321,7,FALSE)</f>
        <v>912.29758706467658</v>
      </c>
      <c r="V104" s="1">
        <f>VLOOKUP($B104,'VRAAGPROGNOSE KO'!$B$2:$N$321,8,FALSE)</f>
        <v>912.29758706467658</v>
      </c>
      <c r="W104" s="1">
        <f>VLOOKUP($B104,'VRAAGPROGNOSE KO'!$B$2:$N$321,9,FALSE)</f>
        <v>901.09</v>
      </c>
      <c r="X104" s="1">
        <f>VLOOKUP($B104,'VRAAGPROGNOSE KO'!$B$2:$N$321,10,FALSE)</f>
        <v>905.57303482587065</v>
      </c>
      <c r="Y104" s="1">
        <f>VLOOKUP($B104,'VRAAGPROGNOSE KO'!$B$2:$N$321,11,FALSE)</f>
        <v>898.84848258706472</v>
      </c>
      <c r="Z104" s="1">
        <f>VLOOKUP($B104,'VRAAGPROGNOSE KO'!$B$2:$N$321,12,FALSE)</f>
        <v>889.88241293532337</v>
      </c>
      <c r="AA104" s="1">
        <f>VLOOKUP($B104,'VRAAGPROGNOSE KO'!$B$2:$N$321,13,FALSE)</f>
        <v>885.39937810945275</v>
      </c>
    </row>
    <row r="105" spans="2:27" x14ac:dyDescent="0.3">
      <c r="B105" s="1">
        <v>23047</v>
      </c>
      <c r="C105" s="1">
        <f>VLOOKUP(B105,AANBODPROGNOSE!A105:G422, 5, FALSE)</f>
        <v>734</v>
      </c>
      <c r="D105" s="1">
        <f>VLOOKUP(B105,AANBODPROGNOSE!A105:H422, 2, FALSE)</f>
        <v>623.9</v>
      </c>
      <c r="E105" s="1">
        <f>VLOOKUP($B105,'inschr ko zonder ophoging'!$A$5:$L$324,2,FALSE) + VLOOKUP($B105,'INSCHRIJVINGEN KO OPHOGING'!$L$3:$W$322,2,FALSE)</f>
        <v>677.35</v>
      </c>
      <c r="F105" s="1">
        <f>VLOOKUP($B105,'inschr ko zonder ophoging'!$A$5:$L$324,3,FALSE) + VLOOKUP($B105,'INSCHRIJVINGEN KO OPHOGING'!$L$3:$W$322,3,FALSE)</f>
        <v>695.11</v>
      </c>
      <c r="G105" s="1">
        <f>VLOOKUP($B105,'inschr ko zonder ophoging'!$A$5:$L$324,4,FALSE) + VLOOKUP($B105,'INSCHRIJVINGEN KO OPHOGING'!$L$3:$W$322,4,FALSE)</f>
        <v>671.16</v>
      </c>
      <c r="H105" s="1">
        <f>VLOOKUP($B105,'inschr ko zonder ophoging'!$A$5:$L$324,5,FALSE) + VLOOKUP($B105,'INSCHRIJVINGEN KO OPHOGING'!$L$3:$W$322,5,FALSE)</f>
        <v>655.24</v>
      </c>
      <c r="I105" s="1">
        <f>VLOOKUP($B105,'inschr ko zonder ophoging'!$A$5:$L$324,6,FALSE) + VLOOKUP($B105,'INSCHRIJVINGEN KO OPHOGING'!$L$3:$W$322,6,FALSE)</f>
        <v>684.08</v>
      </c>
      <c r="J105" s="1">
        <f>VLOOKUP($B105,'inschr ko zonder ophoging'!$A$5:$L$324,7,FALSE) + VLOOKUP($B105,'INSCHRIJVINGEN KO OPHOGING'!$L$3:$W$322,7,FALSE)</f>
        <v>669.35</v>
      </c>
      <c r="K105" s="1">
        <f>VLOOKUP($B105,'inschr ko zonder ophoging'!$A$5:$L$324,8,FALSE) + VLOOKUP($B105,'INSCHRIJVINGEN KO OPHOGING'!$L$3:$W$322,8,FALSE)</f>
        <v>676.73</v>
      </c>
      <c r="L105" s="1">
        <f>VLOOKUP($B105,'inschr ko zonder ophoging'!$A$5:$L$324,9,FALSE) + VLOOKUP($B105,'INSCHRIJVINGEN KO OPHOGING'!$L$3:$W$322,9,FALSE)</f>
        <v>658.97</v>
      </c>
      <c r="M105" s="1">
        <f>VLOOKUP($B105,'inschr ko zonder ophoging'!$A$5:$L$324,10,FALSE) + VLOOKUP($B105,'INSCHRIJVINGEN KO OPHOGING'!$L$3:$W$322,10,FALSE)</f>
        <v>683.84</v>
      </c>
      <c r="N105" s="1">
        <f>VLOOKUP($B105,'inschr ko zonder ophoging'!$A$5:$L$324,11,FALSE) + VLOOKUP($B105,'INSCHRIJVINGEN KO OPHOGING'!$L$3:$W$322,11,FALSE)</f>
        <v>660.27</v>
      </c>
      <c r="O105" s="1">
        <f>VLOOKUP($B105,'inschr ko zonder ophoging'!$A$5:$L$324,12,FALSE) + VLOOKUP($B105,'INSCHRIJVINGEN KO OPHOGING'!$L$3:$W$322,12,FALSE)</f>
        <v>659.08</v>
      </c>
      <c r="P105" s="1">
        <f>VLOOKUP($B105,'VRAAGPROGNOSE KO'!$B$2:$N$321,2,FALSE)</f>
        <v>649.56379426644185</v>
      </c>
      <c r="Q105" s="1">
        <f>VLOOKUP($B105,'VRAAGPROGNOSE KO'!$B$2:$N$321,3,FALSE)</f>
        <v>636.1013322091062</v>
      </c>
      <c r="R105" s="1">
        <f>VLOOKUP($B105,'VRAAGPROGNOSE KO'!$B$2:$N$321,4,FALSE)</f>
        <v>615.90763912310285</v>
      </c>
      <c r="S105" s="1">
        <f>VLOOKUP($B105,'VRAAGPROGNOSE KO'!$B$2:$N$321,5,FALSE)</f>
        <v>605.81079258010118</v>
      </c>
      <c r="T105" s="1">
        <f>VLOOKUP($B105,'VRAAGPROGNOSE KO'!$B$2:$N$321,6,FALSE)</f>
        <v>619.27325463743682</v>
      </c>
      <c r="U105" s="1">
        <f>VLOOKUP($B105,'VRAAGPROGNOSE KO'!$B$2:$N$321,7,FALSE)</f>
        <v>639.46694772344017</v>
      </c>
      <c r="V105" s="1">
        <f>VLOOKUP($B105,'VRAAGPROGNOSE KO'!$B$2:$N$321,8,FALSE)</f>
        <v>655.17315345699831</v>
      </c>
      <c r="W105" s="1">
        <f>VLOOKUP($B105,'VRAAGPROGNOSE KO'!$B$2:$N$321,9,FALSE)</f>
        <v>665.27</v>
      </c>
      <c r="X105" s="1">
        <f>VLOOKUP($B105,'VRAAGPROGNOSE KO'!$B$2:$N$321,10,FALSE)</f>
        <v>668.63561551433395</v>
      </c>
      <c r="Y105" s="1">
        <f>VLOOKUP($B105,'VRAAGPROGNOSE KO'!$B$2:$N$321,11,FALSE)</f>
        <v>660.78251264755477</v>
      </c>
      <c r="Z105" s="1">
        <f>VLOOKUP($B105,'VRAAGPROGNOSE KO'!$B$2:$N$321,12,FALSE)</f>
        <v>664.14812816188874</v>
      </c>
      <c r="AA105" s="1">
        <f>VLOOKUP($B105,'VRAAGPROGNOSE KO'!$B$2:$N$321,13,FALSE)</f>
        <v>659.66064080944352</v>
      </c>
    </row>
    <row r="106" spans="2:27" x14ac:dyDescent="0.3">
      <c r="B106" s="1">
        <v>23050</v>
      </c>
      <c r="C106" s="1">
        <f>VLOOKUP(B106,AANBODPROGNOSE!A106:G423, 5, FALSE)</f>
        <v>1144.2904458598725</v>
      </c>
      <c r="D106" s="1">
        <f>VLOOKUP(B106,AANBODPROGNOSE!A106:H423, 2, FALSE)</f>
        <v>972.64687898089164</v>
      </c>
      <c r="E106" s="1">
        <f>VLOOKUP($B106,'inschr ko zonder ophoging'!$A$5:$L$324,2,FALSE) + VLOOKUP($B106,'INSCHRIJVINGEN KO OPHOGING'!$L$3:$W$322,2,FALSE)</f>
        <v>779.11</v>
      </c>
      <c r="F106" s="1">
        <f>VLOOKUP($B106,'inschr ko zonder ophoging'!$A$5:$L$324,3,FALSE) + VLOOKUP($B106,'INSCHRIJVINGEN KO OPHOGING'!$L$3:$W$322,3,FALSE)</f>
        <v>803.92</v>
      </c>
      <c r="G106" s="1">
        <f>VLOOKUP($B106,'inschr ko zonder ophoging'!$A$5:$L$324,4,FALSE) + VLOOKUP($B106,'INSCHRIJVINGEN KO OPHOGING'!$L$3:$W$322,4,FALSE)</f>
        <v>861.55</v>
      </c>
      <c r="H106" s="1">
        <f>VLOOKUP($B106,'inschr ko zonder ophoging'!$A$5:$L$324,5,FALSE) + VLOOKUP($B106,'INSCHRIJVINGEN KO OPHOGING'!$L$3:$W$322,5,FALSE)</f>
        <v>911.93</v>
      </c>
      <c r="I106" s="1">
        <f>VLOOKUP($B106,'inschr ko zonder ophoging'!$A$5:$L$324,6,FALSE) + VLOOKUP($B106,'INSCHRIJVINGEN KO OPHOGING'!$L$3:$W$322,6,FALSE)</f>
        <v>924.06</v>
      </c>
      <c r="J106" s="1">
        <f>VLOOKUP($B106,'inschr ko zonder ophoging'!$A$5:$L$324,7,FALSE) + VLOOKUP($B106,'INSCHRIJVINGEN KO OPHOGING'!$L$3:$W$322,7,FALSE)</f>
        <v>944.81999999999994</v>
      </c>
      <c r="K106" s="1">
        <f>VLOOKUP($B106,'inschr ko zonder ophoging'!$A$5:$L$324,8,FALSE) + VLOOKUP($B106,'INSCHRIJVINGEN KO OPHOGING'!$L$3:$W$322,8,FALSE)</f>
        <v>970.55</v>
      </c>
      <c r="L106" s="1">
        <f>VLOOKUP($B106,'inschr ko zonder ophoging'!$A$5:$L$324,9,FALSE) + VLOOKUP($B106,'INSCHRIJVINGEN KO OPHOGING'!$L$3:$W$322,9,FALSE)</f>
        <v>973.81999999999994</v>
      </c>
      <c r="M106" s="1">
        <f>VLOOKUP($B106,'inschr ko zonder ophoging'!$A$5:$L$324,10,FALSE) + VLOOKUP($B106,'INSCHRIJVINGEN KO OPHOGING'!$L$3:$W$322,10,FALSE)</f>
        <v>1011.58</v>
      </c>
      <c r="N106" s="1">
        <f>VLOOKUP($B106,'inschr ko zonder ophoging'!$A$5:$L$324,11,FALSE) + VLOOKUP($B106,'INSCHRIJVINGEN KO OPHOGING'!$L$3:$W$322,11,FALSE)</f>
        <v>1016.42</v>
      </c>
      <c r="O106" s="1">
        <f>VLOOKUP($B106,'inschr ko zonder ophoging'!$A$5:$L$324,12,FALSE) + VLOOKUP($B106,'INSCHRIJVINGEN KO OPHOGING'!$L$3:$W$322,12,FALSE)</f>
        <v>1004.01</v>
      </c>
      <c r="P106" s="1">
        <f>VLOOKUP($B106,'VRAAGPROGNOSE KO'!$B$2:$N$321,2,FALSE)</f>
        <v>1005.4675115207374</v>
      </c>
      <c r="Q106" s="1">
        <f>VLOOKUP($B106,'VRAAGPROGNOSE KO'!$B$2:$N$321,3,FALSE)</f>
        <v>991.02433179723505</v>
      </c>
      <c r="R106" s="1">
        <f>VLOOKUP($B106,'VRAAGPROGNOSE KO'!$B$2:$N$321,4,FALSE)</f>
        <v>956.58290322580649</v>
      </c>
      <c r="S106" s="1">
        <f>VLOOKUP($B106,'VRAAGPROGNOSE KO'!$B$2:$N$321,5,FALSE)</f>
        <v>945.4727649769585</v>
      </c>
      <c r="T106" s="1">
        <f>VLOOKUP($B106,'VRAAGPROGNOSE KO'!$B$2:$N$321,6,FALSE)</f>
        <v>961.02695852534566</v>
      </c>
      <c r="U106" s="1">
        <f>VLOOKUP($B106,'VRAAGPROGNOSE KO'!$B$2:$N$321,7,FALSE)</f>
        <v>966.58202764976954</v>
      </c>
      <c r="V106" s="1">
        <f>VLOOKUP($B106,'VRAAGPROGNOSE KO'!$B$2:$N$321,8,FALSE)</f>
        <v>973.24811059907836</v>
      </c>
      <c r="W106" s="1">
        <f>VLOOKUP($B106,'VRAAGPROGNOSE KO'!$B$2:$N$321,9,FALSE)</f>
        <v>964.36</v>
      </c>
      <c r="X106" s="1">
        <f>VLOOKUP($B106,'VRAAGPROGNOSE KO'!$B$2:$N$321,10,FALSE)</f>
        <v>973.24811059907836</v>
      </c>
      <c r="Y106" s="1">
        <f>VLOOKUP($B106,'VRAAGPROGNOSE KO'!$B$2:$N$321,11,FALSE)</f>
        <v>973.24811059907836</v>
      </c>
      <c r="Z106" s="1">
        <f>VLOOKUP($B106,'VRAAGPROGNOSE KO'!$B$2:$N$321,12,FALSE)</f>
        <v>994.3573732718894</v>
      </c>
      <c r="AA106" s="1">
        <f>VLOOKUP($B106,'VRAAGPROGNOSE KO'!$B$2:$N$321,13,FALSE)</f>
        <v>999.91244239631339</v>
      </c>
    </row>
    <row r="107" spans="2:27" x14ac:dyDescent="0.3">
      <c r="B107" s="1">
        <v>23052</v>
      </c>
      <c r="C107" s="1">
        <f>VLOOKUP(B107,AANBODPROGNOSE!A107:G424, 5, FALSE)</f>
        <v>705</v>
      </c>
      <c r="D107" s="1">
        <f>VLOOKUP(B107,AANBODPROGNOSE!A107:H424, 2, FALSE)</f>
        <v>599.25</v>
      </c>
      <c r="E107" s="1">
        <f>VLOOKUP($B107,'inschr ko zonder ophoging'!$A$5:$L$324,2,FALSE) + VLOOKUP($B107,'INSCHRIJVINGEN KO OPHOGING'!$L$3:$W$322,2,FALSE)</f>
        <v>601.42999999999995</v>
      </c>
      <c r="F107" s="1">
        <f>VLOOKUP($B107,'inschr ko zonder ophoging'!$A$5:$L$324,3,FALSE) + VLOOKUP($B107,'INSCHRIJVINGEN KO OPHOGING'!$L$3:$W$322,3,FALSE)</f>
        <v>643.29999999999995</v>
      </c>
      <c r="G107" s="1">
        <f>VLOOKUP($B107,'inschr ko zonder ophoging'!$A$5:$L$324,4,FALSE) + VLOOKUP($B107,'INSCHRIJVINGEN KO OPHOGING'!$L$3:$W$322,4,FALSE)</f>
        <v>692.95</v>
      </c>
      <c r="H107" s="1">
        <f>VLOOKUP($B107,'inschr ko zonder ophoging'!$A$5:$L$324,5,FALSE) + VLOOKUP($B107,'INSCHRIJVINGEN KO OPHOGING'!$L$3:$W$322,5,FALSE)</f>
        <v>708.56999999999994</v>
      </c>
      <c r="I107" s="1">
        <f>VLOOKUP($B107,'inschr ko zonder ophoging'!$A$5:$L$324,6,FALSE) + VLOOKUP($B107,'INSCHRIJVINGEN KO OPHOGING'!$L$3:$W$322,6,FALSE)</f>
        <v>708.73</v>
      </c>
      <c r="J107" s="1">
        <f>VLOOKUP($B107,'inschr ko zonder ophoging'!$A$5:$L$324,7,FALSE) + VLOOKUP($B107,'INSCHRIJVINGEN KO OPHOGING'!$L$3:$W$322,7,FALSE)</f>
        <v>706.92</v>
      </c>
      <c r="K107" s="1">
        <f>VLOOKUP($B107,'inschr ko zonder ophoging'!$A$5:$L$324,8,FALSE) + VLOOKUP($B107,'INSCHRIJVINGEN KO OPHOGING'!$L$3:$W$322,8,FALSE)</f>
        <v>662.81</v>
      </c>
      <c r="L107" s="1">
        <f>VLOOKUP($B107,'inschr ko zonder ophoging'!$A$5:$L$324,9,FALSE) + VLOOKUP($B107,'INSCHRIJVINGEN KO OPHOGING'!$L$3:$W$322,9,FALSE)</f>
        <v>704.49</v>
      </c>
      <c r="M107" s="1">
        <f>VLOOKUP($B107,'inschr ko zonder ophoging'!$A$5:$L$324,10,FALSE) + VLOOKUP($B107,'INSCHRIJVINGEN KO OPHOGING'!$L$3:$W$322,10,FALSE)</f>
        <v>696.65</v>
      </c>
      <c r="N107" s="1">
        <f>VLOOKUP($B107,'inschr ko zonder ophoging'!$A$5:$L$324,11,FALSE) + VLOOKUP($B107,'INSCHRIJVINGEN KO OPHOGING'!$L$3:$W$322,11,FALSE)</f>
        <v>676.97</v>
      </c>
      <c r="O107" s="1">
        <f>VLOOKUP($B107,'inschr ko zonder ophoging'!$A$5:$L$324,12,FALSE) + VLOOKUP($B107,'INSCHRIJVINGEN KO OPHOGING'!$L$3:$W$322,12,FALSE)</f>
        <v>702.65</v>
      </c>
      <c r="P107" s="1">
        <f>VLOOKUP($B107,'VRAAGPROGNOSE KO'!$B$2:$N$321,2,FALSE)</f>
        <v>711.62777777777774</v>
      </c>
      <c r="Q107" s="1">
        <f>VLOOKUP($B107,'VRAAGPROGNOSE KO'!$B$2:$N$321,3,FALSE)</f>
        <v>711.62777777777774</v>
      </c>
      <c r="R107" s="1">
        <f>VLOOKUP($B107,'VRAAGPROGNOSE KO'!$B$2:$N$321,4,FALSE)</f>
        <v>724.0333333333333</v>
      </c>
      <c r="S107" s="1">
        <f>VLOOKUP($B107,'VRAAGPROGNOSE KO'!$B$2:$N$321,5,FALSE)</f>
        <v>718.3944444444445</v>
      </c>
      <c r="T107" s="1">
        <f>VLOOKUP($B107,'VRAAGPROGNOSE KO'!$B$2:$N$321,6,FALSE)</f>
        <v>715.01111111111118</v>
      </c>
      <c r="U107" s="1">
        <f>VLOOKUP($B107,'VRAAGPROGNOSE KO'!$B$2:$N$321,7,FALSE)</f>
        <v>711.62777777777774</v>
      </c>
      <c r="V107" s="1">
        <f>VLOOKUP($B107,'VRAAGPROGNOSE KO'!$B$2:$N$321,8,FALSE)</f>
        <v>715.01111111111118</v>
      </c>
      <c r="W107" s="1">
        <f>VLOOKUP($B107,'VRAAGPROGNOSE KO'!$B$2:$N$321,9,FALSE)</f>
        <v>740.95</v>
      </c>
      <c r="X107" s="1">
        <f>VLOOKUP($B107,'VRAAGPROGNOSE KO'!$B$2:$N$321,10,FALSE)</f>
        <v>768.01666666666665</v>
      </c>
      <c r="Y107" s="1">
        <f>VLOOKUP($B107,'VRAAGPROGNOSE KO'!$B$2:$N$321,11,FALSE)</f>
        <v>790.57222222222219</v>
      </c>
      <c r="Z107" s="1">
        <f>VLOOKUP($B107,'VRAAGPROGNOSE KO'!$B$2:$N$321,12,FALSE)</f>
        <v>796.21111111111111</v>
      </c>
      <c r="AA107" s="1">
        <f>VLOOKUP($B107,'VRAAGPROGNOSE KO'!$B$2:$N$321,13,FALSE)</f>
        <v>789.44444444444446</v>
      </c>
    </row>
    <row r="108" spans="2:27" x14ac:dyDescent="0.3">
      <c r="B108" s="1">
        <v>23060</v>
      </c>
      <c r="C108" s="1">
        <f>VLOOKUP(B108,AANBODPROGNOSE!A108:G425, 5, FALSE)</f>
        <v>749.41176470588232</v>
      </c>
      <c r="D108" s="1">
        <f>VLOOKUP(B108,AANBODPROGNOSE!A108:H425, 2, FALSE)</f>
        <v>637</v>
      </c>
      <c r="E108" s="1">
        <f>VLOOKUP($B108,'inschr ko zonder ophoging'!$A$5:$L$324,2,FALSE) + VLOOKUP($B108,'INSCHRIJVINGEN KO OPHOGING'!$L$3:$W$322,2,FALSE)</f>
        <v>618.04999999999995</v>
      </c>
      <c r="F108" s="1">
        <f>VLOOKUP($B108,'inschr ko zonder ophoging'!$A$5:$L$324,3,FALSE) + VLOOKUP($B108,'INSCHRIJVINGEN KO OPHOGING'!$L$3:$W$322,3,FALSE)</f>
        <v>675.73</v>
      </c>
      <c r="G108" s="1">
        <f>VLOOKUP($B108,'inschr ko zonder ophoging'!$A$5:$L$324,4,FALSE) + VLOOKUP($B108,'INSCHRIJVINGEN KO OPHOGING'!$L$3:$W$322,4,FALSE)</f>
        <v>687.16</v>
      </c>
      <c r="H108" s="1">
        <f>VLOOKUP($B108,'inschr ko zonder ophoging'!$A$5:$L$324,5,FALSE) + VLOOKUP($B108,'INSCHRIJVINGEN KO OPHOGING'!$L$3:$W$322,5,FALSE)</f>
        <v>717.73</v>
      </c>
      <c r="I108" s="1">
        <f>VLOOKUP($B108,'inschr ko zonder ophoging'!$A$5:$L$324,6,FALSE) + VLOOKUP($B108,'INSCHRIJVINGEN KO OPHOGING'!$L$3:$W$322,6,FALSE)</f>
        <v>712.19</v>
      </c>
      <c r="J108" s="1">
        <f>VLOOKUP($B108,'inschr ko zonder ophoging'!$A$5:$L$324,7,FALSE) + VLOOKUP($B108,'INSCHRIJVINGEN KO OPHOGING'!$L$3:$W$322,7,FALSE)</f>
        <v>734.03</v>
      </c>
      <c r="K108" s="1">
        <f>VLOOKUP($B108,'inschr ko zonder ophoging'!$A$5:$L$324,8,FALSE) + VLOOKUP($B108,'INSCHRIJVINGEN KO OPHOGING'!$L$3:$W$322,8,FALSE)</f>
        <v>734.56999999999994</v>
      </c>
      <c r="L108" s="1">
        <f>VLOOKUP($B108,'inschr ko zonder ophoging'!$A$5:$L$324,9,FALSE) + VLOOKUP($B108,'INSCHRIJVINGEN KO OPHOGING'!$L$3:$W$322,9,FALSE)</f>
        <v>698.81</v>
      </c>
      <c r="M108" s="1">
        <f>VLOOKUP($B108,'inschr ko zonder ophoging'!$A$5:$L$324,10,FALSE) + VLOOKUP($B108,'INSCHRIJVINGEN KO OPHOGING'!$L$3:$W$322,10,FALSE)</f>
        <v>651.86</v>
      </c>
      <c r="N108" s="1">
        <f>VLOOKUP($B108,'inschr ko zonder ophoging'!$A$5:$L$324,11,FALSE) + VLOOKUP($B108,'INSCHRIJVINGEN KO OPHOGING'!$L$3:$W$322,11,FALSE)</f>
        <v>652.70000000000005</v>
      </c>
      <c r="O108" s="1">
        <f>VLOOKUP($B108,'inschr ko zonder ophoging'!$A$5:$L$324,12,FALSE) + VLOOKUP($B108,'INSCHRIJVINGEN KO OPHOGING'!$L$3:$W$322,12,FALSE)</f>
        <v>632.94000000000005</v>
      </c>
      <c r="P108" s="1">
        <f>VLOOKUP($B108,'VRAAGPROGNOSE KO'!$B$2:$N$321,2,FALSE)</f>
        <v>631.50329523809523</v>
      </c>
      <c r="Q108" s="1">
        <f>VLOOKUP($B108,'VRAAGPROGNOSE KO'!$B$2:$N$321,3,FALSE)</f>
        <v>629.28359999999998</v>
      </c>
      <c r="R108" s="1">
        <f>VLOOKUP($B108,'VRAAGPROGNOSE KO'!$B$2:$N$321,4,FALSE)</f>
        <v>617.07527619047619</v>
      </c>
      <c r="S108" s="1">
        <f>VLOOKUP($B108,'VRAAGPROGNOSE KO'!$B$2:$N$321,5,FALSE)</f>
        <v>610.41619047619042</v>
      </c>
      <c r="T108" s="1">
        <f>VLOOKUP($B108,'VRAAGPROGNOSE KO'!$B$2:$N$321,6,FALSE)</f>
        <v>589.32908571428572</v>
      </c>
      <c r="U108" s="1">
        <f>VLOOKUP($B108,'VRAAGPROGNOSE KO'!$B$2:$N$321,7,FALSE)</f>
        <v>573.79121904761905</v>
      </c>
      <c r="V108" s="1">
        <f>VLOOKUP($B108,'VRAAGPROGNOSE KO'!$B$2:$N$321,8,FALSE)</f>
        <v>578.23060952380956</v>
      </c>
      <c r="W108" s="1">
        <f>VLOOKUP($B108,'VRAAGPROGNOSE KO'!$B$2:$N$321,9,FALSE)</f>
        <v>582.66999999999996</v>
      </c>
      <c r="X108" s="1">
        <f>VLOOKUP($B108,'VRAAGPROGNOSE KO'!$B$2:$N$321,10,FALSE)</f>
        <v>587.10939047619047</v>
      </c>
      <c r="Y108" s="1">
        <f>VLOOKUP($B108,'VRAAGPROGNOSE KO'!$B$2:$N$321,11,FALSE)</f>
        <v>590.43893333333335</v>
      </c>
      <c r="Z108" s="1">
        <f>VLOOKUP($B108,'VRAAGPROGNOSE KO'!$B$2:$N$321,12,FALSE)</f>
        <v>590.43893333333335</v>
      </c>
      <c r="AA108" s="1">
        <f>VLOOKUP($B108,'VRAAGPROGNOSE KO'!$B$2:$N$321,13,FALSE)</f>
        <v>595.98817142857138</v>
      </c>
    </row>
    <row r="109" spans="2:27" x14ac:dyDescent="0.3">
      <c r="B109" s="1">
        <v>23062</v>
      </c>
      <c r="C109" s="1">
        <f>VLOOKUP(B109,AANBODPROGNOSE!A109:G426, 5, FALSE)</f>
        <v>1024.7010989010989</v>
      </c>
      <c r="D109" s="1">
        <f>VLOOKUP(B109,AANBODPROGNOSE!A109:H426, 2, FALSE)</f>
        <v>870.99593406593408</v>
      </c>
      <c r="E109" s="1">
        <f>VLOOKUP($B109,'inschr ko zonder ophoging'!$A$5:$L$324,2,FALSE) + VLOOKUP($B109,'INSCHRIJVINGEN KO OPHOGING'!$L$3:$W$322,2,FALSE)</f>
        <v>967.47</v>
      </c>
      <c r="F109" s="1">
        <f>VLOOKUP($B109,'inschr ko zonder ophoging'!$A$5:$L$324,3,FALSE) + VLOOKUP($B109,'INSCHRIJVINGEN KO OPHOGING'!$L$3:$W$322,3,FALSE)</f>
        <v>965.74</v>
      </c>
      <c r="G109" s="1">
        <f>VLOOKUP($B109,'inschr ko zonder ophoging'!$A$5:$L$324,4,FALSE) + VLOOKUP($B109,'INSCHRIJVINGEN KO OPHOGING'!$L$3:$W$322,4,FALSE)</f>
        <v>962.71</v>
      </c>
      <c r="H109" s="1">
        <f>VLOOKUP($B109,'inschr ko zonder ophoging'!$A$5:$L$324,5,FALSE) + VLOOKUP($B109,'INSCHRIJVINGEN KO OPHOGING'!$L$3:$W$322,5,FALSE)</f>
        <v>926.71</v>
      </c>
      <c r="I109" s="1">
        <f>VLOOKUP($B109,'inschr ko zonder ophoging'!$A$5:$L$324,6,FALSE) + VLOOKUP($B109,'INSCHRIJVINGEN KO OPHOGING'!$L$3:$W$322,6,FALSE)</f>
        <v>897.68</v>
      </c>
      <c r="J109" s="1">
        <f>VLOOKUP($B109,'inschr ko zonder ophoging'!$A$5:$L$324,7,FALSE) + VLOOKUP($B109,'INSCHRIJVINGEN KO OPHOGING'!$L$3:$W$322,7,FALSE)</f>
        <v>951.66</v>
      </c>
      <c r="K109" s="1">
        <f>VLOOKUP($B109,'inschr ko zonder ophoging'!$A$5:$L$324,8,FALSE) + VLOOKUP($B109,'INSCHRIJVINGEN KO OPHOGING'!$L$3:$W$322,8,FALSE)</f>
        <v>886.9</v>
      </c>
      <c r="L109" s="1">
        <f>VLOOKUP($B109,'inschr ko zonder ophoging'!$A$5:$L$324,9,FALSE) + VLOOKUP($B109,'INSCHRIJVINGEN KO OPHOGING'!$L$3:$W$322,9,FALSE)</f>
        <v>897.52</v>
      </c>
      <c r="M109" s="1">
        <f>VLOOKUP($B109,'inschr ko zonder ophoging'!$A$5:$L$324,10,FALSE) + VLOOKUP($B109,'INSCHRIJVINGEN KO OPHOGING'!$L$3:$W$322,10,FALSE)</f>
        <v>890.03</v>
      </c>
      <c r="N109" s="1">
        <f>VLOOKUP($B109,'inschr ko zonder ophoging'!$A$5:$L$324,11,FALSE) + VLOOKUP($B109,'INSCHRIJVINGEN KO OPHOGING'!$L$3:$W$322,11,FALSE)</f>
        <v>932.12</v>
      </c>
      <c r="O109" s="1">
        <f>VLOOKUP($B109,'inschr ko zonder ophoging'!$A$5:$L$324,12,FALSE) + VLOOKUP($B109,'INSCHRIJVINGEN KO OPHOGING'!$L$3:$W$322,12,FALSE)</f>
        <v>864.65</v>
      </c>
      <c r="P109" s="1">
        <f>VLOOKUP($B109,'VRAAGPROGNOSE KO'!$B$2:$N$321,2,FALSE)</f>
        <v>850.495350877193</v>
      </c>
      <c r="Q109" s="1">
        <f>VLOOKUP($B109,'VRAAGPROGNOSE KO'!$B$2:$N$321,3,FALSE)</f>
        <v>847.16877192982452</v>
      </c>
      <c r="R109" s="1">
        <f>VLOOKUP($B109,'VRAAGPROGNOSE KO'!$B$2:$N$321,4,FALSE)</f>
        <v>795.05236842105262</v>
      </c>
      <c r="S109" s="1">
        <f>VLOOKUP($B109,'VRAAGPROGNOSE KO'!$B$2:$N$321,5,FALSE)</f>
        <v>783.96377192982459</v>
      </c>
      <c r="T109" s="1">
        <f>VLOOKUP($B109,'VRAAGPROGNOSE KO'!$B$2:$N$321,6,FALSE)</f>
        <v>768.43973684210528</v>
      </c>
      <c r="U109" s="1">
        <f>VLOOKUP($B109,'VRAAGPROGNOSE KO'!$B$2:$N$321,7,FALSE)</f>
        <v>762.8954385964912</v>
      </c>
      <c r="V109" s="1">
        <f>VLOOKUP($B109,'VRAAGPROGNOSE KO'!$B$2:$N$321,8,FALSE)</f>
        <v>762.8954385964912</v>
      </c>
      <c r="W109" s="1">
        <f>VLOOKUP($B109,'VRAAGPROGNOSE KO'!$B$2:$N$321,9,FALSE)</f>
        <v>758.46</v>
      </c>
      <c r="X109" s="1">
        <f>VLOOKUP($B109,'VRAAGPROGNOSE KO'!$B$2:$N$321,10,FALSE)</f>
        <v>752.91570175438596</v>
      </c>
      <c r="Y109" s="1">
        <f>VLOOKUP($B109,'VRAAGPROGNOSE KO'!$B$2:$N$321,11,FALSE)</f>
        <v>759.56885964912283</v>
      </c>
      <c r="Z109" s="1">
        <f>VLOOKUP($B109,'VRAAGPROGNOSE KO'!$B$2:$N$321,12,FALSE)</f>
        <v>765.11315789473679</v>
      </c>
      <c r="AA109" s="1">
        <f>VLOOKUP($B109,'VRAAGPROGNOSE KO'!$B$2:$N$321,13,FALSE)</f>
        <v>760.67771929824562</v>
      </c>
    </row>
    <row r="110" spans="2:27" x14ac:dyDescent="0.3">
      <c r="B110" s="1">
        <v>23064</v>
      </c>
      <c r="C110" s="1">
        <f>VLOOKUP(B110,AANBODPROGNOSE!A110:G427, 5, FALSE)</f>
        <v>216</v>
      </c>
      <c r="D110" s="1">
        <f>VLOOKUP(B110,AANBODPROGNOSE!A110:H427, 2, FALSE)</f>
        <v>183.6</v>
      </c>
      <c r="E110" s="1">
        <f>VLOOKUP($B110,'inschr ko zonder ophoging'!$A$5:$L$324,2,FALSE) + VLOOKUP($B110,'INSCHRIJVINGEN KO OPHOGING'!$L$3:$W$322,2,FALSE)</f>
        <v>175.98</v>
      </c>
      <c r="F110" s="1">
        <f>VLOOKUP($B110,'inschr ko zonder ophoging'!$A$5:$L$324,3,FALSE) + VLOOKUP($B110,'INSCHRIJVINGEN KO OPHOGING'!$L$3:$W$322,3,FALSE)</f>
        <v>179.71</v>
      </c>
      <c r="G110" s="1">
        <f>VLOOKUP($B110,'inschr ko zonder ophoging'!$A$5:$L$324,4,FALSE) + VLOOKUP($B110,'INSCHRIJVINGEN KO OPHOGING'!$L$3:$W$322,4,FALSE)</f>
        <v>190.55</v>
      </c>
      <c r="H110" s="1">
        <f>VLOOKUP($B110,'inschr ko zonder ophoging'!$A$5:$L$324,5,FALSE) + VLOOKUP($B110,'INSCHRIJVINGEN KO OPHOGING'!$L$3:$W$322,5,FALSE)</f>
        <v>184.25</v>
      </c>
      <c r="I110" s="1">
        <f>VLOOKUP($B110,'inschr ko zonder ophoging'!$A$5:$L$324,6,FALSE) + VLOOKUP($B110,'INSCHRIJVINGEN KO OPHOGING'!$L$3:$W$322,6,FALSE)</f>
        <v>193.25</v>
      </c>
      <c r="J110" s="1">
        <f>VLOOKUP($B110,'inschr ko zonder ophoging'!$A$5:$L$324,7,FALSE) + VLOOKUP($B110,'INSCHRIJVINGEN KO OPHOGING'!$L$3:$W$322,7,FALSE)</f>
        <v>205.98</v>
      </c>
      <c r="K110" s="1">
        <f>VLOOKUP($B110,'inschr ko zonder ophoging'!$A$5:$L$324,8,FALSE) + VLOOKUP($B110,'INSCHRIJVINGEN KO OPHOGING'!$L$3:$W$322,8,FALSE)</f>
        <v>232.55</v>
      </c>
      <c r="L110" s="1">
        <f>VLOOKUP($B110,'inschr ko zonder ophoging'!$A$5:$L$324,9,FALSE) + VLOOKUP($B110,'INSCHRIJVINGEN KO OPHOGING'!$L$3:$W$322,9,FALSE)</f>
        <v>215.44</v>
      </c>
      <c r="M110" s="1">
        <f>VLOOKUP($B110,'inschr ko zonder ophoging'!$A$5:$L$324,10,FALSE) + VLOOKUP($B110,'INSCHRIJVINGEN KO OPHOGING'!$L$3:$W$322,10,FALSE)</f>
        <v>182.87</v>
      </c>
      <c r="N110" s="1">
        <f>VLOOKUP($B110,'inschr ko zonder ophoging'!$A$5:$L$324,11,FALSE) + VLOOKUP($B110,'INSCHRIJVINGEN KO OPHOGING'!$L$3:$W$322,11,FALSE)</f>
        <v>199.06</v>
      </c>
      <c r="O110" s="1">
        <f>VLOOKUP($B110,'inschr ko zonder ophoging'!$A$5:$L$324,12,FALSE) + VLOOKUP($B110,'INSCHRIJVINGEN KO OPHOGING'!$L$3:$W$322,12,FALSE)</f>
        <v>204.09</v>
      </c>
      <c r="P110" s="1">
        <f>VLOOKUP($B110,'VRAAGPROGNOSE KO'!$B$2:$N$321,2,FALSE)</f>
        <v>207.71</v>
      </c>
      <c r="Q110" s="1">
        <f>VLOOKUP($B110,'VRAAGPROGNOSE KO'!$B$2:$N$321,3,FALSE)</f>
        <v>214.33904255319149</v>
      </c>
      <c r="R110" s="1">
        <f>VLOOKUP($B110,'VRAAGPROGNOSE KO'!$B$2:$N$321,4,FALSE)</f>
        <v>209.91968085106384</v>
      </c>
      <c r="S110" s="1">
        <f>VLOOKUP($B110,'VRAAGPROGNOSE KO'!$B$2:$N$321,5,FALSE)</f>
        <v>208.81484042553191</v>
      </c>
      <c r="T110" s="1">
        <f>VLOOKUP($B110,'VRAAGPROGNOSE KO'!$B$2:$N$321,6,FALSE)</f>
        <v>202.18579787234043</v>
      </c>
      <c r="U110" s="1">
        <f>VLOOKUP($B110,'VRAAGPROGNOSE KO'!$B$2:$N$321,7,FALSE)</f>
        <v>203.29063829787233</v>
      </c>
      <c r="V110" s="1">
        <f>VLOOKUP($B110,'VRAAGPROGNOSE KO'!$B$2:$N$321,8,FALSE)</f>
        <v>205.50031914893617</v>
      </c>
      <c r="W110" s="1">
        <f>VLOOKUP($B110,'VRAAGPROGNOSE KO'!$B$2:$N$321,9,FALSE)</f>
        <v>207.71</v>
      </c>
      <c r="X110" s="1">
        <f>VLOOKUP($B110,'VRAAGPROGNOSE KO'!$B$2:$N$321,10,FALSE)</f>
        <v>206.60515957446808</v>
      </c>
      <c r="Y110" s="1">
        <f>VLOOKUP($B110,'VRAAGPROGNOSE KO'!$B$2:$N$321,11,FALSE)</f>
        <v>205.50031914893617</v>
      </c>
      <c r="Z110" s="1">
        <f>VLOOKUP($B110,'VRAAGPROGNOSE KO'!$B$2:$N$321,12,FALSE)</f>
        <v>205.50031914893617</v>
      </c>
      <c r="AA110" s="1">
        <f>VLOOKUP($B110,'VRAAGPROGNOSE KO'!$B$2:$N$321,13,FALSE)</f>
        <v>204.39547872340427</v>
      </c>
    </row>
    <row r="111" spans="2:27" x14ac:dyDescent="0.3">
      <c r="B111" s="1">
        <v>23077</v>
      </c>
      <c r="C111" s="1">
        <f>VLOOKUP(B111,AANBODPROGNOSE!A111:G428, 5, FALSE)</f>
        <v>1320.740524781341</v>
      </c>
      <c r="D111" s="1">
        <f>VLOOKUP(B111,AANBODPROGNOSE!A111:H428, 2, FALSE)</f>
        <v>1122.6294460641398</v>
      </c>
      <c r="E111" s="1">
        <f>VLOOKUP($B111,'inschr ko zonder ophoging'!$A$5:$L$324,2,FALSE) + VLOOKUP($B111,'INSCHRIJVINGEN KO OPHOGING'!$L$3:$W$322,2,FALSE)</f>
        <v>1170.6400000000001</v>
      </c>
      <c r="F111" s="1">
        <f>VLOOKUP($B111,'inschr ko zonder ophoging'!$A$5:$L$324,3,FALSE) + VLOOKUP($B111,'INSCHRIJVINGEN KO OPHOGING'!$L$3:$W$322,3,FALSE)</f>
        <v>1205.83</v>
      </c>
      <c r="G111" s="1">
        <f>VLOOKUP($B111,'inschr ko zonder ophoging'!$A$5:$L$324,4,FALSE) + VLOOKUP($B111,'INSCHRIJVINGEN KO OPHOGING'!$L$3:$W$322,4,FALSE)</f>
        <v>1186.26</v>
      </c>
      <c r="H111" s="1">
        <f>VLOOKUP($B111,'inschr ko zonder ophoging'!$A$5:$L$324,5,FALSE) + VLOOKUP($B111,'INSCHRIJVINGEN KO OPHOGING'!$L$3:$W$322,5,FALSE)</f>
        <v>1247.7</v>
      </c>
      <c r="I111" s="1">
        <f>VLOOKUP($B111,'inschr ko zonder ophoging'!$A$5:$L$324,6,FALSE) + VLOOKUP($B111,'INSCHRIJVINGEN KO OPHOGING'!$L$3:$W$322,6,FALSE)</f>
        <v>1237.1300000000001</v>
      </c>
      <c r="J111" s="1">
        <f>VLOOKUP($B111,'inschr ko zonder ophoging'!$A$5:$L$324,7,FALSE) + VLOOKUP($B111,'INSCHRIJVINGEN KO OPHOGING'!$L$3:$W$322,7,FALSE)</f>
        <v>1242.26</v>
      </c>
      <c r="K111" s="1">
        <f>VLOOKUP($B111,'inschr ko zonder ophoging'!$A$5:$L$324,8,FALSE) + VLOOKUP($B111,'INSCHRIJVINGEN KO OPHOGING'!$L$3:$W$322,8,FALSE)</f>
        <v>1292.6199999999999</v>
      </c>
      <c r="L111" s="1">
        <f>VLOOKUP($B111,'inschr ko zonder ophoging'!$A$5:$L$324,9,FALSE) + VLOOKUP($B111,'INSCHRIJVINGEN KO OPHOGING'!$L$3:$W$322,9,FALSE)</f>
        <v>1261.6400000000001</v>
      </c>
      <c r="M111" s="1">
        <f>VLOOKUP($B111,'inschr ko zonder ophoging'!$A$5:$L$324,10,FALSE) + VLOOKUP($B111,'INSCHRIJVINGEN KO OPHOGING'!$L$3:$W$322,10,FALSE)</f>
        <v>1267.78</v>
      </c>
      <c r="N111" s="1">
        <f>VLOOKUP($B111,'inschr ko zonder ophoging'!$A$5:$L$324,11,FALSE) + VLOOKUP($B111,'INSCHRIJVINGEN KO OPHOGING'!$L$3:$W$322,11,FALSE)</f>
        <v>1271.1300000000001</v>
      </c>
      <c r="O111" s="1">
        <f>VLOOKUP($B111,'inschr ko zonder ophoging'!$A$5:$L$324,12,FALSE) + VLOOKUP($B111,'INSCHRIJVINGEN KO OPHOGING'!$L$3:$W$322,12,FALSE)</f>
        <v>1247.9100000000001</v>
      </c>
      <c r="P111" s="1">
        <f>VLOOKUP($B111,'VRAAGPROGNOSE KO'!$B$2:$N$321,2,FALSE)</f>
        <v>1239.8265792031098</v>
      </c>
      <c r="Q111" s="1">
        <f>VLOOKUP($B111,'VRAAGPROGNOSE KO'!$B$2:$N$321,3,FALSE)</f>
        <v>1190.9882896015549</v>
      </c>
      <c r="R111" s="1">
        <f>VLOOKUP($B111,'VRAAGPROGNOSE KO'!$B$2:$N$321,4,FALSE)</f>
        <v>1162.1293002915452</v>
      </c>
      <c r="S111" s="1">
        <f>VLOOKUP($B111,'VRAAGPROGNOSE KO'!$B$2:$N$321,5,FALSE)</f>
        <v>1127.7205053449952</v>
      </c>
      <c r="T111" s="1">
        <f>VLOOKUP($B111,'VRAAGPROGNOSE KO'!$B$2:$N$321,6,FALSE)</f>
        <v>1144.3699222546161</v>
      </c>
      <c r="U111" s="1">
        <f>VLOOKUP($B111,'VRAAGPROGNOSE KO'!$B$2:$N$321,7,FALSE)</f>
        <v>1144.3699222546161</v>
      </c>
      <c r="V111" s="1">
        <f>VLOOKUP($B111,'VRAAGPROGNOSE KO'!$B$2:$N$321,8,FALSE)</f>
        <v>1142.1500000000001</v>
      </c>
      <c r="W111" s="1">
        <f>VLOOKUP($B111,'VRAAGPROGNOSE KO'!$B$2:$N$321,9,FALSE)</f>
        <v>1142.1500000000001</v>
      </c>
      <c r="X111" s="1">
        <f>VLOOKUP($B111,'VRAAGPROGNOSE KO'!$B$2:$N$321,10,FALSE)</f>
        <v>1153.2496112730807</v>
      </c>
      <c r="Y111" s="1">
        <f>VLOOKUP($B111,'VRAAGPROGNOSE KO'!$B$2:$N$321,11,FALSE)</f>
        <v>1161.0193391642372</v>
      </c>
      <c r="Z111" s="1">
        <f>VLOOKUP($B111,'VRAAGPROGNOSE KO'!$B$2:$N$321,12,FALSE)</f>
        <v>1179.8886783284743</v>
      </c>
      <c r="AA111" s="1">
        <f>VLOOKUP($B111,'VRAAGPROGNOSE KO'!$B$2:$N$321,13,FALSE)</f>
        <v>1187.6584062196307</v>
      </c>
    </row>
    <row r="112" spans="2:27" x14ac:dyDescent="0.3">
      <c r="B112" s="1">
        <v>23081</v>
      </c>
      <c r="C112" s="1">
        <f>VLOOKUP(B112,AANBODPROGNOSE!A112:G429, 5, FALSE)</f>
        <v>572.91971454058876</v>
      </c>
      <c r="D112" s="1">
        <f>VLOOKUP(B112,AANBODPROGNOSE!A112:H429, 2, FALSE)</f>
        <v>486.98175735950042</v>
      </c>
      <c r="E112" s="1">
        <f>VLOOKUP($B112,'inschr ko zonder ophoging'!$A$5:$L$324,2,FALSE) + VLOOKUP($B112,'INSCHRIJVINGEN KO OPHOGING'!$L$3:$W$322,2,FALSE)</f>
        <v>461.26</v>
      </c>
      <c r="F112" s="1">
        <f>VLOOKUP($B112,'inschr ko zonder ophoging'!$A$5:$L$324,3,FALSE) + VLOOKUP($B112,'INSCHRIJVINGEN KO OPHOGING'!$L$3:$W$322,3,FALSE)</f>
        <v>491.86</v>
      </c>
      <c r="G112" s="1">
        <f>VLOOKUP($B112,'inschr ko zonder ophoging'!$A$5:$L$324,4,FALSE) + VLOOKUP($B112,'INSCHRIJVINGEN KO OPHOGING'!$L$3:$W$322,4,FALSE)</f>
        <v>530.64</v>
      </c>
      <c r="H112" s="1">
        <f>VLOOKUP($B112,'inschr ko zonder ophoging'!$A$5:$L$324,5,FALSE) + VLOOKUP($B112,'INSCHRIJVINGEN KO OPHOGING'!$L$3:$W$322,5,FALSE)</f>
        <v>540.55999999999995</v>
      </c>
      <c r="I112" s="1">
        <f>VLOOKUP($B112,'inschr ko zonder ophoging'!$A$5:$L$324,6,FALSE) + VLOOKUP($B112,'INSCHRIJVINGEN KO OPHOGING'!$L$3:$W$322,6,FALSE)</f>
        <v>519.79999999999995</v>
      </c>
      <c r="J112" s="1">
        <f>VLOOKUP($B112,'inschr ko zonder ophoging'!$A$5:$L$324,7,FALSE) + VLOOKUP($B112,'INSCHRIJVINGEN KO OPHOGING'!$L$3:$W$322,7,FALSE)</f>
        <v>510.56</v>
      </c>
      <c r="K112" s="1">
        <f>VLOOKUP($B112,'inschr ko zonder ophoging'!$A$5:$L$324,8,FALSE) + VLOOKUP($B112,'INSCHRIJVINGEN KO OPHOGING'!$L$3:$W$322,8,FALSE)</f>
        <v>524.48</v>
      </c>
      <c r="L112" s="1">
        <f>VLOOKUP($B112,'inschr ko zonder ophoging'!$A$5:$L$324,9,FALSE) + VLOOKUP($B112,'INSCHRIJVINGEN KO OPHOGING'!$L$3:$W$322,9,FALSE)</f>
        <v>526.13</v>
      </c>
      <c r="M112" s="1">
        <f>VLOOKUP($B112,'inschr ko zonder ophoging'!$A$5:$L$324,10,FALSE) + VLOOKUP($B112,'INSCHRIJVINGEN KO OPHOGING'!$L$3:$W$322,10,FALSE)</f>
        <v>518.99</v>
      </c>
      <c r="N112" s="1">
        <f>VLOOKUP($B112,'inschr ko zonder ophoging'!$A$5:$L$324,11,FALSE) + VLOOKUP($B112,'INSCHRIJVINGEN KO OPHOGING'!$L$3:$W$322,11,FALSE)</f>
        <v>522.48</v>
      </c>
      <c r="O112" s="1">
        <f>VLOOKUP($B112,'inschr ko zonder ophoging'!$A$5:$L$324,12,FALSE) + VLOOKUP($B112,'INSCHRIJVINGEN KO OPHOGING'!$L$3:$W$322,12,FALSE)</f>
        <v>517.91</v>
      </c>
      <c r="P112" s="1">
        <f>VLOOKUP($B112,'VRAAGPROGNOSE KO'!$B$2:$N$321,2,FALSE)</f>
        <v>499.09955958549222</v>
      </c>
      <c r="Q112" s="1">
        <f>VLOOKUP($B112,'VRAAGPROGNOSE KO'!$B$2:$N$321,3,FALSE)</f>
        <v>497.9879792746114</v>
      </c>
      <c r="R112" s="1">
        <f>VLOOKUP($B112,'VRAAGPROGNOSE KO'!$B$2:$N$321,4,FALSE)</f>
        <v>481.31427461139896</v>
      </c>
      <c r="S112" s="1">
        <f>VLOOKUP($B112,'VRAAGPROGNOSE KO'!$B$2:$N$321,5,FALSE)</f>
        <v>460.19424870466321</v>
      </c>
      <c r="T112" s="1">
        <f>VLOOKUP($B112,'VRAAGPROGNOSE KO'!$B$2:$N$321,6,FALSE)</f>
        <v>457.97108808290159</v>
      </c>
      <c r="U112" s="1">
        <f>VLOOKUP($B112,'VRAAGPROGNOSE KO'!$B$2:$N$321,7,FALSE)</f>
        <v>434.62790155440416</v>
      </c>
      <c r="V112" s="1">
        <f>VLOOKUP($B112,'VRAAGPROGNOSE KO'!$B$2:$N$321,8,FALSE)</f>
        <v>424.62367875647669</v>
      </c>
      <c r="W112" s="1">
        <f>VLOOKUP($B112,'VRAAGPROGNOSE KO'!$B$2:$N$321,9,FALSE)</f>
        <v>429.07</v>
      </c>
      <c r="X112" s="1">
        <f>VLOOKUP($B112,'VRAAGPROGNOSE KO'!$B$2:$N$321,10,FALSE)</f>
        <v>433.51632124352329</v>
      </c>
      <c r="Y112" s="1">
        <f>VLOOKUP($B112,'VRAAGPROGNOSE KO'!$B$2:$N$321,11,FALSE)</f>
        <v>444.63212435233163</v>
      </c>
      <c r="Z112" s="1">
        <f>VLOOKUP($B112,'VRAAGPROGNOSE KO'!$B$2:$N$321,12,FALSE)</f>
        <v>454.6363471502591</v>
      </c>
      <c r="AA112" s="1">
        <f>VLOOKUP($B112,'VRAAGPROGNOSE KO'!$B$2:$N$321,13,FALSE)</f>
        <v>456.85950777202072</v>
      </c>
    </row>
    <row r="113" spans="2:27" x14ac:dyDescent="0.3">
      <c r="B113" s="1">
        <v>23086</v>
      </c>
      <c r="C113" s="1">
        <f>VLOOKUP(B113,AANBODPROGNOSE!A113:G430, 5, FALSE)</f>
        <v>841.99999999999989</v>
      </c>
      <c r="D113" s="1">
        <f>VLOOKUP(B113,AANBODPROGNOSE!A113:H430, 2, FALSE)</f>
        <v>715.69999999999993</v>
      </c>
      <c r="E113" s="1">
        <f>VLOOKUP($B113,'inschr ko zonder ophoging'!$A$5:$L$324,2,FALSE) + VLOOKUP($B113,'INSCHRIJVINGEN KO OPHOGING'!$L$3:$W$322,2,FALSE)</f>
        <v>668.78</v>
      </c>
      <c r="F113" s="1">
        <f>VLOOKUP($B113,'inschr ko zonder ophoging'!$A$5:$L$324,3,FALSE) + VLOOKUP($B113,'INSCHRIJVINGEN KO OPHOGING'!$L$3:$W$322,3,FALSE)</f>
        <v>714.65</v>
      </c>
      <c r="G113" s="1">
        <f>VLOOKUP($B113,'inschr ko zonder ophoging'!$A$5:$L$324,4,FALSE) + VLOOKUP($B113,'INSCHRIJVINGEN KO OPHOGING'!$L$3:$W$322,4,FALSE)</f>
        <v>732.65</v>
      </c>
      <c r="H113" s="1">
        <f>VLOOKUP($B113,'inschr ko zonder ophoging'!$A$5:$L$324,5,FALSE) + VLOOKUP($B113,'INSCHRIJVINGEN KO OPHOGING'!$L$3:$W$322,5,FALSE)</f>
        <v>691.62</v>
      </c>
      <c r="I113" s="1">
        <f>VLOOKUP($B113,'inschr ko zonder ophoging'!$A$5:$L$324,6,FALSE) + VLOOKUP($B113,'INSCHRIJVINGEN KO OPHOGING'!$L$3:$W$322,6,FALSE)</f>
        <v>726.33</v>
      </c>
      <c r="J113" s="1">
        <f>VLOOKUP($B113,'inschr ko zonder ophoging'!$A$5:$L$324,7,FALSE) + VLOOKUP($B113,'INSCHRIJVINGEN KO OPHOGING'!$L$3:$W$322,7,FALSE)</f>
        <v>752.84</v>
      </c>
      <c r="K113" s="1">
        <f>VLOOKUP($B113,'inschr ko zonder ophoging'!$A$5:$L$324,8,FALSE) + VLOOKUP($B113,'INSCHRIJVINGEN KO OPHOGING'!$L$3:$W$322,8,FALSE)</f>
        <v>752.7</v>
      </c>
      <c r="L113" s="1">
        <f>VLOOKUP($B113,'inschr ko zonder ophoging'!$A$5:$L$324,9,FALSE) + VLOOKUP($B113,'INSCHRIJVINGEN KO OPHOGING'!$L$3:$W$322,9,FALSE)</f>
        <v>801.87</v>
      </c>
      <c r="M113" s="1">
        <f>VLOOKUP($B113,'inschr ko zonder ophoging'!$A$5:$L$324,10,FALSE) + VLOOKUP($B113,'INSCHRIJVINGEN KO OPHOGING'!$L$3:$W$322,10,FALSE)</f>
        <v>783.19</v>
      </c>
      <c r="N113" s="1">
        <f>VLOOKUP($B113,'inschr ko zonder ophoging'!$A$5:$L$324,11,FALSE) + VLOOKUP($B113,'INSCHRIJVINGEN KO OPHOGING'!$L$3:$W$322,11,FALSE)</f>
        <v>801.76</v>
      </c>
      <c r="O113" s="1">
        <f>VLOOKUP($B113,'inschr ko zonder ophoging'!$A$5:$L$324,12,FALSE) + VLOOKUP($B113,'INSCHRIJVINGEN KO OPHOGING'!$L$3:$W$322,12,FALSE)</f>
        <v>834.41</v>
      </c>
      <c r="P113" s="1">
        <f>VLOOKUP($B113,'VRAAGPROGNOSE KO'!$B$2:$N$321,2,FALSE)</f>
        <v>816.03589167767507</v>
      </c>
      <c r="Q113" s="1">
        <f>VLOOKUP($B113,'VRAAGPROGNOSE KO'!$B$2:$N$321,3,FALSE)</f>
        <v>839.60776750330251</v>
      </c>
      <c r="R113" s="1">
        <f>VLOOKUP($B113,'VRAAGPROGNOSE KO'!$B$2:$N$321,4,FALSE)</f>
        <v>860.93470277410836</v>
      </c>
      <c r="S113" s="1">
        <f>VLOOKUP($B113,'VRAAGPROGNOSE KO'!$B$2:$N$321,5,FALSE)</f>
        <v>881.1391677675033</v>
      </c>
      <c r="T113" s="1">
        <f>VLOOKUP($B113,'VRAAGPROGNOSE KO'!$B$2:$N$321,6,FALSE)</f>
        <v>874.40434610303828</v>
      </c>
      <c r="U113" s="1">
        <f>VLOOKUP($B113,'VRAAGPROGNOSE KO'!$B$2:$N$321,7,FALSE)</f>
        <v>851.95494055482163</v>
      </c>
      <c r="V113" s="1">
        <f>VLOOKUP($B113,'VRAAGPROGNOSE KO'!$B$2:$N$321,8,FALSE)</f>
        <v>849.71</v>
      </c>
      <c r="W113" s="1">
        <f>VLOOKUP($B113,'VRAAGPROGNOSE KO'!$B$2:$N$321,9,FALSE)</f>
        <v>849.71</v>
      </c>
      <c r="X113" s="1">
        <f>VLOOKUP($B113,'VRAAGPROGNOSE KO'!$B$2:$N$321,10,FALSE)</f>
        <v>849.71</v>
      </c>
      <c r="Y113" s="1">
        <f>VLOOKUP($B113,'VRAAGPROGNOSE KO'!$B$2:$N$321,11,FALSE)</f>
        <v>853.07741083223254</v>
      </c>
      <c r="Z113" s="1">
        <f>VLOOKUP($B113,'VRAAGPROGNOSE KO'!$B$2:$N$321,12,FALSE)</f>
        <v>859.81223249669745</v>
      </c>
      <c r="AA113" s="1">
        <f>VLOOKUP($B113,'VRAAGPROGNOSE KO'!$B$2:$N$321,13,FALSE)</f>
        <v>864.30211360634075</v>
      </c>
    </row>
    <row r="114" spans="2:27" x14ac:dyDescent="0.3">
      <c r="B114" s="1">
        <v>23088</v>
      </c>
      <c r="C114" s="1">
        <f>VLOOKUP(B114,AANBODPROGNOSE!A114:G431, 5, FALSE)</f>
        <v>2422.1333333333332</v>
      </c>
      <c r="D114" s="1">
        <f>VLOOKUP(B114,AANBODPROGNOSE!A114:H431, 2, FALSE)</f>
        <v>2058.813333333333</v>
      </c>
      <c r="E114" s="1">
        <f>VLOOKUP($B114,'inschr ko zonder ophoging'!$A$5:$L$324,2,FALSE) + VLOOKUP($B114,'INSCHRIJVINGEN KO OPHOGING'!$L$3:$W$322,2,FALSE)</f>
        <v>1813.77</v>
      </c>
      <c r="F114" s="1">
        <f>VLOOKUP($B114,'inschr ko zonder ophoging'!$A$5:$L$324,3,FALSE) + VLOOKUP($B114,'INSCHRIJVINGEN KO OPHOGING'!$L$3:$W$322,3,FALSE)</f>
        <v>1912.72</v>
      </c>
      <c r="G114" s="1">
        <f>VLOOKUP($B114,'inschr ko zonder ophoging'!$A$5:$L$324,4,FALSE) + VLOOKUP($B114,'INSCHRIJVINGEN KO OPHOGING'!$L$3:$W$322,4,FALSE)</f>
        <v>1929.61</v>
      </c>
      <c r="H114" s="1">
        <f>VLOOKUP($B114,'inschr ko zonder ophoging'!$A$5:$L$324,5,FALSE) + VLOOKUP($B114,'INSCHRIJVINGEN KO OPHOGING'!$L$3:$W$322,5,FALSE)</f>
        <v>1989.73</v>
      </c>
      <c r="I114" s="1">
        <f>VLOOKUP($B114,'inschr ko zonder ophoging'!$A$5:$L$324,6,FALSE) + VLOOKUP($B114,'INSCHRIJVINGEN KO OPHOGING'!$L$3:$W$322,6,FALSE)</f>
        <v>1976.21</v>
      </c>
      <c r="J114" s="1">
        <f>VLOOKUP($B114,'inschr ko zonder ophoging'!$A$5:$L$324,7,FALSE) + VLOOKUP($B114,'INSCHRIJVINGEN KO OPHOGING'!$L$3:$W$322,7,FALSE)</f>
        <v>2059.6</v>
      </c>
      <c r="K114" s="1">
        <f>VLOOKUP($B114,'inschr ko zonder ophoging'!$A$5:$L$324,8,FALSE) + VLOOKUP($B114,'INSCHRIJVINGEN KO OPHOGING'!$L$3:$W$322,8,FALSE)</f>
        <v>2079.65</v>
      </c>
      <c r="L114" s="1">
        <f>VLOOKUP($B114,'inschr ko zonder ophoging'!$A$5:$L$324,9,FALSE) + VLOOKUP($B114,'INSCHRIJVINGEN KO OPHOGING'!$L$3:$W$322,9,FALSE)</f>
        <v>2117.87</v>
      </c>
      <c r="M114" s="1">
        <f>VLOOKUP($B114,'inschr ko zonder ophoging'!$A$5:$L$324,10,FALSE) + VLOOKUP($B114,'INSCHRIJVINGEN KO OPHOGING'!$L$3:$W$322,10,FALSE)</f>
        <v>2138.59</v>
      </c>
      <c r="N114" s="1">
        <f>VLOOKUP($B114,'inschr ko zonder ophoging'!$A$5:$L$324,11,FALSE) + VLOOKUP($B114,'INSCHRIJVINGEN KO OPHOGING'!$L$3:$W$322,11,FALSE)</f>
        <v>2215.9499999999998</v>
      </c>
      <c r="O114" s="1">
        <f>VLOOKUP($B114,'inschr ko zonder ophoging'!$A$5:$L$324,12,FALSE) + VLOOKUP($B114,'INSCHRIJVINGEN KO OPHOGING'!$L$3:$W$322,12,FALSE)</f>
        <v>2259.3000000000002</v>
      </c>
      <c r="P114" s="1">
        <f>VLOOKUP($B114,'VRAAGPROGNOSE KO'!$B$2:$N$321,2,FALSE)</f>
        <v>2284.983131067961</v>
      </c>
      <c r="Q114" s="1">
        <f>VLOOKUP($B114,'VRAAGPROGNOSE KO'!$B$2:$N$321,3,FALSE)</f>
        <v>2317.323058252427</v>
      </c>
      <c r="R114" s="1">
        <f>VLOOKUP($B114,'VRAAGPROGNOSE KO'!$B$2:$N$321,4,FALSE)</f>
        <v>2310.6320388349513</v>
      </c>
      <c r="S114" s="1">
        <f>VLOOKUP($B114,'VRAAGPROGNOSE KO'!$B$2:$N$321,5,FALSE)</f>
        <v>2332.935436893204</v>
      </c>
      <c r="T114" s="1">
        <f>VLOOKUP($B114,'VRAAGPROGNOSE KO'!$B$2:$N$321,6,FALSE)</f>
        <v>2302.8258495145633</v>
      </c>
      <c r="U114" s="1">
        <f>VLOOKUP($B114,'VRAAGPROGNOSE KO'!$B$2:$N$321,7,FALSE)</f>
        <v>2302.8258495145633</v>
      </c>
      <c r="V114" s="1">
        <f>VLOOKUP($B114,'VRAAGPROGNOSE KO'!$B$2:$N$321,8,FALSE)</f>
        <v>2306.1713592233009</v>
      </c>
      <c r="W114" s="1">
        <f>VLOOKUP($B114,'VRAAGPROGNOSE KO'!$B$2:$N$321,9,FALSE)</f>
        <v>2297.25</v>
      </c>
      <c r="X114" s="1">
        <f>VLOOKUP($B114,'VRAAGPROGNOSE KO'!$B$2:$N$321,10,FALSE)</f>
        <v>2325.1292475728155</v>
      </c>
      <c r="Y114" s="1">
        <f>VLOOKUP($B114,'VRAAGPROGNOSE KO'!$B$2:$N$321,11,FALSE)</f>
        <v>2324.0140776699027</v>
      </c>
      <c r="Z114" s="1">
        <f>VLOOKUP($B114,'VRAAGPROGNOSE KO'!$B$2:$N$321,12,FALSE)</f>
        <v>2360.8146844660196</v>
      </c>
      <c r="AA114" s="1">
        <f>VLOOKUP($B114,'VRAAGPROGNOSE KO'!$B$2:$N$321,13,FALSE)</f>
        <v>2379.7725728155337</v>
      </c>
    </row>
    <row r="115" spans="2:27" x14ac:dyDescent="0.3">
      <c r="B115" s="1">
        <v>23094</v>
      </c>
      <c r="C115" s="1">
        <f>VLOOKUP(B115,AANBODPROGNOSE!A115:G432, 5, FALSE)</f>
        <v>1265.5999999999999</v>
      </c>
      <c r="D115" s="1">
        <f>VLOOKUP(B115,AANBODPROGNOSE!A115:H432, 2, FALSE)</f>
        <v>1075.76</v>
      </c>
      <c r="E115" s="1">
        <f>VLOOKUP($B115,'inschr ko zonder ophoging'!$A$5:$L$324,2,FALSE) + VLOOKUP($B115,'INSCHRIJVINGEN KO OPHOGING'!$L$3:$W$322,2,FALSE)</f>
        <v>1082.53</v>
      </c>
      <c r="F115" s="1">
        <f>VLOOKUP($B115,'inschr ko zonder ophoging'!$A$5:$L$324,3,FALSE) + VLOOKUP($B115,'INSCHRIJVINGEN KO OPHOGING'!$L$3:$W$322,3,FALSE)</f>
        <v>1064.6600000000001</v>
      </c>
      <c r="G115" s="1">
        <f>VLOOKUP($B115,'inschr ko zonder ophoging'!$A$5:$L$324,4,FALSE) + VLOOKUP($B115,'INSCHRIJVINGEN KO OPHOGING'!$L$3:$W$322,4,FALSE)</f>
        <v>1117.69</v>
      </c>
      <c r="H115" s="1">
        <f>VLOOKUP($B115,'inschr ko zonder ophoging'!$A$5:$L$324,5,FALSE) + VLOOKUP($B115,'INSCHRIJVINGEN KO OPHOGING'!$L$3:$W$322,5,FALSE)</f>
        <v>1181.4000000000001</v>
      </c>
      <c r="I115" s="1">
        <f>VLOOKUP($B115,'inschr ko zonder ophoging'!$A$5:$L$324,6,FALSE) + VLOOKUP($B115,'INSCHRIJVINGEN KO OPHOGING'!$L$3:$W$322,6,FALSE)</f>
        <v>1152.58</v>
      </c>
      <c r="J115" s="1">
        <f>VLOOKUP($B115,'inschr ko zonder ophoging'!$A$5:$L$324,7,FALSE) + VLOOKUP($B115,'INSCHRIJVINGEN KO OPHOGING'!$L$3:$W$322,7,FALSE)</f>
        <v>1156.26</v>
      </c>
      <c r="K115" s="1">
        <f>VLOOKUP($B115,'inschr ko zonder ophoging'!$A$5:$L$324,8,FALSE) + VLOOKUP($B115,'INSCHRIJVINGEN KO OPHOGING'!$L$3:$W$322,8,FALSE)</f>
        <v>1165.18</v>
      </c>
      <c r="L115" s="1">
        <f>VLOOKUP($B115,'inschr ko zonder ophoging'!$A$5:$L$324,9,FALSE) + VLOOKUP($B115,'INSCHRIJVINGEN KO OPHOGING'!$L$3:$W$322,9,FALSE)</f>
        <v>1189.67</v>
      </c>
      <c r="M115" s="1">
        <f>VLOOKUP($B115,'inschr ko zonder ophoging'!$A$5:$L$324,10,FALSE) + VLOOKUP($B115,'INSCHRIJVINGEN KO OPHOGING'!$L$3:$W$322,10,FALSE)</f>
        <v>1233.67</v>
      </c>
      <c r="N115" s="1">
        <f>VLOOKUP($B115,'inschr ko zonder ophoging'!$A$5:$L$324,11,FALSE) + VLOOKUP($B115,'INSCHRIJVINGEN KO OPHOGING'!$L$3:$W$322,11,FALSE)</f>
        <v>1251.83</v>
      </c>
      <c r="O115" s="1">
        <f>VLOOKUP($B115,'inschr ko zonder ophoging'!$A$5:$L$324,12,FALSE) + VLOOKUP($B115,'INSCHRIJVINGEN KO OPHOGING'!$L$3:$W$322,12,FALSE)</f>
        <v>1201.96</v>
      </c>
      <c r="P115" s="1">
        <f>VLOOKUP($B115,'VRAAGPROGNOSE KO'!$B$2:$N$321,2,FALSE)</f>
        <v>1156.542993062438</v>
      </c>
      <c r="Q115" s="1">
        <f>VLOOKUP($B115,'VRAAGPROGNOSE KO'!$B$2:$N$321,3,FALSE)</f>
        <v>1116.6622001982159</v>
      </c>
      <c r="R115" s="1">
        <f>VLOOKUP($B115,'VRAAGPROGNOSE KO'!$B$2:$N$321,4,FALSE)</f>
        <v>1081.2126065411298</v>
      </c>
      <c r="S115" s="1">
        <f>VLOOKUP($B115,'VRAAGPROGNOSE KO'!$B$2:$N$321,5,FALSE)</f>
        <v>1071.2424083250744</v>
      </c>
      <c r="T115" s="1">
        <f>VLOOKUP($B115,'VRAAGPROGNOSE KO'!$B$2:$N$321,6,FALSE)</f>
        <v>1083.4282061446977</v>
      </c>
      <c r="U115" s="1">
        <f>VLOOKUP($B115,'VRAAGPROGNOSE KO'!$B$2:$N$321,7,FALSE)</f>
        <v>1095.614003964321</v>
      </c>
      <c r="V115" s="1">
        <f>VLOOKUP($B115,'VRAAGPROGNOSE KO'!$B$2:$N$321,8,FALSE)</f>
        <v>1097.8296035678891</v>
      </c>
      <c r="W115" s="1">
        <f>VLOOKUP($B115,'VRAAGPROGNOSE KO'!$B$2:$N$321,9,FALSE)</f>
        <v>1117.77</v>
      </c>
      <c r="X115" s="1">
        <f>VLOOKUP($B115,'VRAAGPROGNOSE KO'!$B$2:$N$321,10,FALSE)</f>
        <v>1126.6323984142716</v>
      </c>
      <c r="Y115" s="1">
        <f>VLOOKUP($B115,'VRAAGPROGNOSE KO'!$B$2:$N$321,11,FALSE)</f>
        <v>1126.6323984142716</v>
      </c>
      <c r="Z115" s="1">
        <f>VLOOKUP($B115,'VRAAGPROGNOSE KO'!$B$2:$N$321,12,FALSE)</f>
        <v>1136.6025966303271</v>
      </c>
      <c r="AA115" s="1">
        <f>VLOOKUP($B115,'VRAAGPROGNOSE KO'!$B$2:$N$321,13,FALSE)</f>
        <v>1146.5727948463825</v>
      </c>
    </row>
    <row r="116" spans="2:27" x14ac:dyDescent="0.3">
      <c r="B116" s="1">
        <v>23096</v>
      </c>
      <c r="C116" s="1">
        <f>VLOOKUP(B116,AANBODPROGNOSE!A116:G433, 5, FALSE)</f>
        <v>1220.4000000000001</v>
      </c>
      <c r="D116" s="1">
        <f>VLOOKUP(B116,AANBODPROGNOSE!A116:H433, 2, FALSE)</f>
        <v>1037.3400000000001</v>
      </c>
      <c r="E116" s="1">
        <f>VLOOKUP($B116,'inschr ko zonder ophoging'!$A$5:$L$324,2,FALSE) + VLOOKUP($B116,'INSCHRIJVINGEN KO OPHOGING'!$L$3:$W$322,2,FALSE)</f>
        <v>1033.74</v>
      </c>
      <c r="F116" s="1">
        <f>VLOOKUP($B116,'inschr ko zonder ophoging'!$A$5:$L$324,3,FALSE) + VLOOKUP($B116,'INSCHRIJVINGEN KO OPHOGING'!$L$3:$W$322,3,FALSE)</f>
        <v>1079.04</v>
      </c>
      <c r="G116" s="1">
        <f>VLOOKUP($B116,'inschr ko zonder ophoging'!$A$5:$L$324,4,FALSE) + VLOOKUP($B116,'INSCHRIJVINGEN KO OPHOGING'!$L$3:$W$322,4,FALSE)</f>
        <v>1185.4000000000001</v>
      </c>
      <c r="H116" s="1">
        <f>VLOOKUP($B116,'inschr ko zonder ophoging'!$A$5:$L$324,5,FALSE) + VLOOKUP($B116,'INSCHRIJVINGEN KO OPHOGING'!$L$3:$W$322,5,FALSE)</f>
        <v>1134.8</v>
      </c>
      <c r="I116" s="1">
        <f>VLOOKUP($B116,'inschr ko zonder ophoging'!$A$5:$L$324,6,FALSE) + VLOOKUP($B116,'INSCHRIJVINGEN KO OPHOGING'!$L$3:$W$322,6,FALSE)</f>
        <v>1178.72</v>
      </c>
      <c r="J116" s="1">
        <f>VLOOKUP($B116,'inschr ko zonder ophoging'!$A$5:$L$324,7,FALSE) + VLOOKUP($B116,'INSCHRIJVINGEN KO OPHOGING'!$L$3:$W$322,7,FALSE)</f>
        <v>1192.75</v>
      </c>
      <c r="K116" s="1">
        <f>VLOOKUP($B116,'inschr ko zonder ophoging'!$A$5:$L$324,8,FALSE) + VLOOKUP($B116,'INSCHRIJVINGEN KO OPHOGING'!$L$3:$W$322,8,FALSE)</f>
        <v>1146.58</v>
      </c>
      <c r="L116" s="1">
        <f>VLOOKUP($B116,'inschr ko zonder ophoging'!$A$5:$L$324,9,FALSE) + VLOOKUP($B116,'INSCHRIJVINGEN KO OPHOGING'!$L$3:$W$322,9,FALSE)</f>
        <v>1129.23</v>
      </c>
      <c r="M116" s="1">
        <f>VLOOKUP($B116,'inschr ko zonder ophoging'!$A$5:$L$324,10,FALSE) + VLOOKUP($B116,'INSCHRIJVINGEN KO OPHOGING'!$L$3:$W$322,10,FALSE)</f>
        <v>1106.45</v>
      </c>
      <c r="N116" s="1">
        <f>VLOOKUP($B116,'inschr ko zonder ophoging'!$A$5:$L$324,11,FALSE) + VLOOKUP($B116,'INSCHRIJVINGEN KO OPHOGING'!$L$3:$W$322,11,FALSE)</f>
        <v>1066.2</v>
      </c>
      <c r="O116" s="1">
        <f>VLOOKUP($B116,'inschr ko zonder ophoging'!$A$5:$L$324,12,FALSE) + VLOOKUP($B116,'INSCHRIJVINGEN KO OPHOGING'!$L$3:$W$322,12,FALSE)</f>
        <v>1062.04</v>
      </c>
      <c r="P116" s="1">
        <f>VLOOKUP($B116,'VRAAGPROGNOSE KO'!$B$2:$N$321,2,FALSE)</f>
        <v>1046.9836784409258</v>
      </c>
      <c r="Q116" s="1">
        <f>VLOOKUP($B116,'VRAAGPROGNOSE KO'!$B$2:$N$321,3,FALSE)</f>
        <v>983.49637028014615</v>
      </c>
      <c r="R116" s="1">
        <f>VLOOKUP($B116,'VRAAGPROGNOSE KO'!$B$2:$N$321,4,FALSE)</f>
        <v>975.69968331303289</v>
      </c>
      <c r="S116" s="1">
        <f>VLOOKUP($B116,'VRAAGPROGNOSE KO'!$B$2:$N$321,5,FALSE)</f>
        <v>935.60243605359324</v>
      </c>
      <c r="T116" s="1">
        <f>VLOOKUP($B116,'VRAAGPROGNOSE KO'!$B$2:$N$321,6,FALSE)</f>
        <v>926.69193666260662</v>
      </c>
      <c r="U116" s="1">
        <f>VLOOKUP($B116,'VRAAGPROGNOSE KO'!$B$2:$N$321,7,FALSE)</f>
        <v>911.09856272837999</v>
      </c>
      <c r="V116" s="1">
        <f>VLOOKUP($B116,'VRAAGPROGNOSE KO'!$B$2:$N$321,8,FALSE)</f>
        <v>905.52950060901344</v>
      </c>
      <c r="W116" s="1">
        <f>VLOOKUP($B116,'VRAAGPROGNOSE KO'!$B$2:$N$321,9,FALSE)</f>
        <v>914.44</v>
      </c>
      <c r="X116" s="1">
        <f>VLOOKUP($B116,'VRAAGPROGNOSE KO'!$B$2:$N$321,10,FALSE)</f>
        <v>915.5538124238733</v>
      </c>
      <c r="Y116" s="1">
        <f>VLOOKUP($B116,'VRAAGPROGNOSE KO'!$B$2:$N$321,11,FALSE)</f>
        <v>927.80574908647986</v>
      </c>
      <c r="Z116" s="1">
        <f>VLOOKUP($B116,'VRAAGPROGNOSE KO'!$B$2:$N$321,12,FALSE)</f>
        <v>943.3991230207065</v>
      </c>
      <c r="AA116" s="1">
        <f>VLOOKUP($B116,'VRAAGPROGNOSE KO'!$B$2:$N$321,13,FALSE)</f>
        <v>957.87868453105966</v>
      </c>
    </row>
    <row r="117" spans="2:27" x14ac:dyDescent="0.3">
      <c r="B117" s="1">
        <v>23097</v>
      </c>
      <c r="C117" s="1">
        <f>VLOOKUP(B117,AANBODPROGNOSE!A117:G434, 5, FALSE)</f>
        <v>526</v>
      </c>
      <c r="D117" s="1">
        <f>VLOOKUP(B117,AANBODPROGNOSE!A117:H434, 2, FALSE)</f>
        <v>447.09999999999997</v>
      </c>
      <c r="E117" s="1">
        <f>VLOOKUP($B117,'inschr ko zonder ophoging'!$A$5:$L$324,2,FALSE) + VLOOKUP($B117,'INSCHRIJVINGEN KO OPHOGING'!$L$3:$W$322,2,FALSE)</f>
        <v>421.45</v>
      </c>
      <c r="F117" s="1">
        <f>VLOOKUP($B117,'inschr ko zonder ophoging'!$A$5:$L$324,3,FALSE) + VLOOKUP($B117,'INSCHRIJVINGEN KO OPHOGING'!$L$3:$W$322,3,FALSE)</f>
        <v>455.90999999999997</v>
      </c>
      <c r="G117" s="1">
        <f>VLOOKUP($B117,'inschr ko zonder ophoging'!$A$5:$L$324,4,FALSE) + VLOOKUP($B117,'INSCHRIJVINGEN KO OPHOGING'!$L$3:$W$322,4,FALSE)</f>
        <v>434.15</v>
      </c>
      <c r="H117" s="1">
        <f>VLOOKUP($B117,'inschr ko zonder ophoging'!$A$5:$L$324,5,FALSE) + VLOOKUP($B117,'INSCHRIJVINGEN KO OPHOGING'!$L$3:$W$322,5,FALSE)</f>
        <v>452.34</v>
      </c>
      <c r="I117" s="1">
        <f>VLOOKUP($B117,'inschr ko zonder ophoging'!$A$5:$L$324,6,FALSE) + VLOOKUP($B117,'INSCHRIJVINGEN KO OPHOGING'!$L$3:$W$322,6,FALSE)</f>
        <v>461.45</v>
      </c>
      <c r="J117" s="1">
        <f>VLOOKUP($B117,'inschr ko zonder ophoging'!$A$5:$L$324,7,FALSE) + VLOOKUP($B117,'INSCHRIJVINGEN KO OPHOGING'!$L$3:$W$322,7,FALSE)</f>
        <v>437.8</v>
      </c>
      <c r="K117" s="1">
        <f>VLOOKUP($B117,'inschr ko zonder ophoging'!$A$5:$L$324,8,FALSE) + VLOOKUP($B117,'INSCHRIJVINGEN KO OPHOGING'!$L$3:$W$322,8,FALSE)</f>
        <v>433.18</v>
      </c>
      <c r="L117" s="1">
        <f>VLOOKUP($B117,'inschr ko zonder ophoging'!$A$5:$L$324,9,FALSE) + VLOOKUP($B117,'INSCHRIJVINGEN KO OPHOGING'!$L$3:$W$322,9,FALSE)</f>
        <v>424.34</v>
      </c>
      <c r="M117" s="1">
        <f>VLOOKUP($B117,'inschr ko zonder ophoging'!$A$5:$L$324,10,FALSE) + VLOOKUP($B117,'INSCHRIJVINGEN KO OPHOGING'!$L$3:$W$322,10,FALSE)</f>
        <v>414.23</v>
      </c>
      <c r="N117" s="1">
        <f>VLOOKUP($B117,'inschr ko zonder ophoging'!$A$5:$L$324,11,FALSE) + VLOOKUP($B117,'INSCHRIJVINGEN KO OPHOGING'!$L$3:$W$322,11,FALSE)</f>
        <v>443.53</v>
      </c>
      <c r="O117" s="1">
        <f>VLOOKUP($B117,'inschr ko zonder ophoging'!$A$5:$L$324,12,FALSE) + VLOOKUP($B117,'INSCHRIJVINGEN KO OPHOGING'!$L$3:$W$322,12,FALSE)</f>
        <v>452.18</v>
      </c>
      <c r="P117" s="1">
        <f>VLOOKUP($B117,'VRAAGPROGNOSE KO'!$B$2:$N$321,2,FALSE)</f>
        <v>467.11285714285714</v>
      </c>
      <c r="Q117" s="1">
        <f>VLOOKUP($B117,'VRAAGPROGNOSE KO'!$B$2:$N$321,3,FALSE)</f>
        <v>470.42571428571426</v>
      </c>
      <c r="R117" s="1">
        <f>VLOOKUP($B117,'VRAAGPROGNOSE KO'!$B$2:$N$321,4,FALSE)</f>
        <v>463.8</v>
      </c>
      <c r="S117" s="1">
        <f>VLOOKUP($B117,'VRAAGPROGNOSE KO'!$B$2:$N$321,5,FALSE)</f>
        <v>453.86142857142858</v>
      </c>
      <c r="T117" s="1">
        <f>VLOOKUP($B117,'VRAAGPROGNOSE KO'!$B$2:$N$321,6,FALSE)</f>
        <v>454.96571428571428</v>
      </c>
      <c r="U117" s="1">
        <f>VLOOKUP($B117,'VRAAGPROGNOSE KO'!$B$2:$N$321,7,FALSE)</f>
        <v>459.38285714285712</v>
      </c>
      <c r="V117" s="1">
        <f>VLOOKUP($B117,'VRAAGPROGNOSE KO'!$B$2:$N$321,8,FALSE)</f>
        <v>460.48714285714283</v>
      </c>
      <c r="W117" s="1">
        <f>VLOOKUP($B117,'VRAAGPROGNOSE KO'!$B$2:$N$321,9,FALSE)</f>
        <v>463.8</v>
      </c>
      <c r="X117" s="1">
        <f>VLOOKUP($B117,'VRAAGPROGNOSE KO'!$B$2:$N$321,10,FALSE)</f>
        <v>456.07</v>
      </c>
      <c r="Y117" s="1">
        <f>VLOOKUP($B117,'VRAAGPROGNOSE KO'!$B$2:$N$321,11,FALSE)</f>
        <v>460.48714285714283</v>
      </c>
      <c r="Z117" s="1">
        <f>VLOOKUP($B117,'VRAAGPROGNOSE KO'!$B$2:$N$321,12,FALSE)</f>
        <v>461.59142857142854</v>
      </c>
      <c r="AA117" s="1">
        <f>VLOOKUP($B117,'VRAAGPROGNOSE KO'!$B$2:$N$321,13,FALSE)</f>
        <v>469.32142857142856</v>
      </c>
    </row>
    <row r="118" spans="2:27" x14ac:dyDescent="0.3">
      <c r="B118" s="1">
        <v>23098</v>
      </c>
      <c r="C118" s="1">
        <f>VLOOKUP(B118,AANBODPROGNOSE!A118:G435, 5, FALSE)</f>
        <v>214</v>
      </c>
      <c r="D118" s="1">
        <f>VLOOKUP(B118,AANBODPROGNOSE!A118:H435, 2, FALSE)</f>
        <v>181.9</v>
      </c>
      <c r="E118" s="1">
        <f>VLOOKUP($B118,'inschr ko zonder ophoging'!$A$5:$L$324,2,FALSE) + VLOOKUP($B118,'INSCHRIJVINGEN KO OPHOGING'!$L$3:$W$322,2,FALSE)</f>
        <v>163.33000000000001</v>
      </c>
      <c r="F118" s="1">
        <f>VLOOKUP($B118,'inschr ko zonder ophoging'!$A$5:$L$324,3,FALSE) + VLOOKUP($B118,'INSCHRIJVINGEN KO OPHOGING'!$L$3:$W$322,3,FALSE)</f>
        <v>178.71</v>
      </c>
      <c r="G118" s="1">
        <f>VLOOKUP($B118,'inschr ko zonder ophoging'!$A$5:$L$324,4,FALSE) + VLOOKUP($B118,'INSCHRIJVINGEN KO OPHOGING'!$L$3:$W$322,4,FALSE)</f>
        <v>188.52</v>
      </c>
      <c r="H118" s="1">
        <f>VLOOKUP($B118,'inschr ko zonder ophoging'!$A$5:$L$324,5,FALSE) + VLOOKUP($B118,'INSCHRIJVINGEN KO OPHOGING'!$L$3:$W$322,5,FALSE)</f>
        <v>202.9</v>
      </c>
      <c r="I118" s="1">
        <f>VLOOKUP($B118,'inschr ko zonder ophoging'!$A$5:$L$324,6,FALSE) + VLOOKUP($B118,'INSCHRIJVINGEN KO OPHOGING'!$L$3:$W$322,6,FALSE)</f>
        <v>210.44</v>
      </c>
      <c r="J118" s="1">
        <f>VLOOKUP($B118,'inschr ko zonder ophoging'!$A$5:$L$324,7,FALSE) + VLOOKUP($B118,'INSCHRIJVINGEN KO OPHOGING'!$L$3:$W$322,7,FALSE)</f>
        <v>215.17</v>
      </c>
      <c r="K118" s="1">
        <f>VLOOKUP($B118,'inschr ko zonder ophoging'!$A$5:$L$324,8,FALSE) + VLOOKUP($B118,'INSCHRIJVINGEN KO OPHOGING'!$L$3:$W$322,8,FALSE)</f>
        <v>223.28</v>
      </c>
      <c r="L118" s="1">
        <f>VLOOKUP($B118,'inschr ko zonder ophoging'!$A$5:$L$324,9,FALSE) + VLOOKUP($B118,'INSCHRIJVINGEN KO OPHOGING'!$L$3:$W$322,9,FALSE)</f>
        <v>200.25</v>
      </c>
      <c r="M118" s="1">
        <f>VLOOKUP($B118,'inschr ko zonder ophoging'!$A$5:$L$324,10,FALSE) + VLOOKUP($B118,'INSCHRIJVINGEN KO OPHOGING'!$L$3:$W$322,10,FALSE)</f>
        <v>209.36</v>
      </c>
      <c r="N118" s="1">
        <f>VLOOKUP($B118,'inschr ko zonder ophoging'!$A$5:$L$324,11,FALSE) + VLOOKUP($B118,'INSCHRIJVINGEN KO OPHOGING'!$L$3:$W$322,11,FALSE)</f>
        <v>221.55</v>
      </c>
      <c r="O118" s="1">
        <f>VLOOKUP($B118,'inschr ko zonder ophoging'!$A$5:$L$324,12,FALSE) + VLOOKUP($B118,'INSCHRIJVINGEN KO OPHOGING'!$L$3:$W$322,12,FALSE)</f>
        <v>211.82</v>
      </c>
      <c r="P118" s="1">
        <f>VLOOKUP($B118,'VRAAGPROGNOSE KO'!$B$2:$N$321,2,FALSE)</f>
        <v>203.81073825503356</v>
      </c>
      <c r="Q118" s="1">
        <f>VLOOKUP($B118,'VRAAGPROGNOSE KO'!$B$2:$N$321,3,FALSE)</f>
        <v>200.41389261744968</v>
      </c>
      <c r="R118" s="1">
        <f>VLOOKUP($B118,'VRAAGPROGNOSE KO'!$B$2:$N$321,4,FALSE)</f>
        <v>192.48791946308725</v>
      </c>
      <c r="S118" s="1">
        <f>VLOOKUP($B118,'VRAAGPROGNOSE KO'!$B$2:$N$321,5,FALSE)</f>
        <v>183.42966442953019</v>
      </c>
      <c r="T118" s="1">
        <f>VLOOKUP($B118,'VRAAGPROGNOSE KO'!$B$2:$N$321,6,FALSE)</f>
        <v>176.63597315436243</v>
      </c>
      <c r="U118" s="1">
        <f>VLOOKUP($B118,'VRAAGPROGNOSE KO'!$B$2:$N$321,7,FALSE)</f>
        <v>168.71</v>
      </c>
      <c r="V118" s="1">
        <f>VLOOKUP($B118,'VRAAGPROGNOSE KO'!$B$2:$N$321,8,FALSE)</f>
        <v>168.71</v>
      </c>
      <c r="W118" s="1">
        <f>VLOOKUP($B118,'VRAAGPROGNOSE KO'!$B$2:$N$321,9,FALSE)</f>
        <v>168.71</v>
      </c>
      <c r="X118" s="1">
        <f>VLOOKUP($B118,'VRAAGPROGNOSE KO'!$B$2:$N$321,10,FALSE)</f>
        <v>167.57771812080537</v>
      </c>
      <c r="Y118" s="1">
        <f>VLOOKUP($B118,'VRAAGPROGNOSE KO'!$B$2:$N$321,11,FALSE)</f>
        <v>170.97456375838925</v>
      </c>
      <c r="Z118" s="1">
        <f>VLOOKUP($B118,'VRAAGPROGNOSE KO'!$B$2:$N$321,12,FALSE)</f>
        <v>172.10684563758389</v>
      </c>
      <c r="AA118" s="1">
        <f>VLOOKUP($B118,'VRAAGPROGNOSE KO'!$B$2:$N$321,13,FALSE)</f>
        <v>170.97456375838925</v>
      </c>
    </row>
    <row r="119" spans="2:27" x14ac:dyDescent="0.3">
      <c r="B119" s="1">
        <v>23099</v>
      </c>
      <c r="C119" s="1">
        <f>VLOOKUP(B119,AANBODPROGNOSE!A119:G436, 5, FALSE)</f>
        <v>368</v>
      </c>
      <c r="D119" s="1">
        <f>VLOOKUP(B119,AANBODPROGNOSE!A119:H436, 2, FALSE)</f>
        <v>312.8</v>
      </c>
      <c r="E119" s="1">
        <f>VLOOKUP($B119,'inschr ko zonder ophoging'!$A$5:$L$324,2,FALSE) + VLOOKUP($B119,'INSCHRIJVINGEN KO OPHOGING'!$L$3:$W$322,2,FALSE)</f>
        <v>300.23</v>
      </c>
      <c r="F119" s="1">
        <f>VLOOKUP($B119,'inschr ko zonder ophoging'!$A$5:$L$324,3,FALSE) + VLOOKUP($B119,'INSCHRIJVINGEN KO OPHOGING'!$L$3:$W$322,3,FALSE)</f>
        <v>336.61</v>
      </c>
      <c r="G119" s="1">
        <f>VLOOKUP($B119,'inschr ko zonder ophoging'!$A$5:$L$324,4,FALSE) + VLOOKUP($B119,'INSCHRIJVINGEN KO OPHOGING'!$L$3:$W$322,4,FALSE)</f>
        <v>369.15</v>
      </c>
      <c r="H119" s="1">
        <f>VLOOKUP($B119,'inschr ko zonder ophoging'!$A$5:$L$324,5,FALSE) + VLOOKUP($B119,'INSCHRIJVINGEN KO OPHOGING'!$L$3:$W$322,5,FALSE)</f>
        <v>357.31</v>
      </c>
      <c r="I119" s="1">
        <f>VLOOKUP($B119,'inschr ko zonder ophoging'!$A$5:$L$324,6,FALSE) + VLOOKUP($B119,'INSCHRIJVINGEN KO OPHOGING'!$L$3:$W$322,6,FALSE)</f>
        <v>348.85</v>
      </c>
      <c r="J119" s="1">
        <f>VLOOKUP($B119,'inschr ko zonder ophoging'!$A$5:$L$324,7,FALSE) + VLOOKUP($B119,'INSCHRIJVINGEN KO OPHOGING'!$L$3:$W$322,7,FALSE)</f>
        <v>361.15</v>
      </c>
      <c r="K119" s="1">
        <f>VLOOKUP($B119,'inschr ko zonder ophoging'!$A$5:$L$324,8,FALSE) + VLOOKUP($B119,'INSCHRIJVINGEN KO OPHOGING'!$L$3:$W$322,8,FALSE)</f>
        <v>338.77</v>
      </c>
      <c r="L119" s="1">
        <f>VLOOKUP($B119,'inschr ko zonder ophoging'!$A$5:$L$324,9,FALSE) + VLOOKUP($B119,'INSCHRIJVINGEN KO OPHOGING'!$L$3:$W$322,9,FALSE)</f>
        <v>348.5</v>
      </c>
      <c r="M119" s="1">
        <f>VLOOKUP($B119,'inschr ko zonder ophoging'!$A$5:$L$324,10,FALSE) + VLOOKUP($B119,'INSCHRIJVINGEN KO OPHOGING'!$L$3:$W$322,10,FALSE)</f>
        <v>367.69</v>
      </c>
      <c r="N119" s="1">
        <f>VLOOKUP($B119,'inschr ko zonder ophoging'!$A$5:$L$324,11,FALSE) + VLOOKUP($B119,'INSCHRIJVINGEN KO OPHOGING'!$L$3:$W$322,11,FALSE)</f>
        <v>380.53</v>
      </c>
      <c r="O119" s="1">
        <f>VLOOKUP($B119,'inschr ko zonder ophoging'!$A$5:$L$324,12,FALSE) + VLOOKUP($B119,'INSCHRIJVINGEN KO OPHOGING'!$L$3:$W$322,12,FALSE)</f>
        <v>348.58</v>
      </c>
      <c r="P119" s="1">
        <f>VLOOKUP($B119,'VRAAGPROGNOSE KO'!$B$2:$N$321,2,FALSE)</f>
        <v>329.63189189189188</v>
      </c>
      <c r="Q119" s="1">
        <f>VLOOKUP($B119,'VRAAGPROGNOSE KO'!$B$2:$N$321,3,FALSE)</f>
        <v>308.32915057915056</v>
      </c>
      <c r="R119" s="1">
        <f>VLOOKUP($B119,'VRAAGPROGNOSE KO'!$B$2:$N$321,4,FALSE)</f>
        <v>287.02640926640925</v>
      </c>
      <c r="S119" s="1">
        <f>VLOOKUP($B119,'VRAAGPROGNOSE KO'!$B$2:$N$321,5,FALSE)</f>
        <v>284.78401544401544</v>
      </c>
      <c r="T119" s="1">
        <f>VLOOKUP($B119,'VRAAGPROGNOSE KO'!$B$2:$N$321,6,FALSE)</f>
        <v>284.78401544401544</v>
      </c>
      <c r="U119" s="1">
        <f>VLOOKUP($B119,'VRAAGPROGNOSE KO'!$B$2:$N$321,7,FALSE)</f>
        <v>289.26880308880311</v>
      </c>
      <c r="V119" s="1">
        <f>VLOOKUP($B119,'VRAAGPROGNOSE KO'!$B$2:$N$321,8,FALSE)</f>
        <v>291.51119691119692</v>
      </c>
      <c r="W119" s="1">
        <f>VLOOKUP($B119,'VRAAGPROGNOSE KO'!$B$2:$N$321,9,FALSE)</f>
        <v>290.39</v>
      </c>
      <c r="X119" s="1">
        <f>VLOOKUP($B119,'VRAAGPROGNOSE KO'!$B$2:$N$321,10,FALSE)</f>
        <v>290.39</v>
      </c>
      <c r="Y119" s="1">
        <f>VLOOKUP($B119,'VRAAGPROGNOSE KO'!$B$2:$N$321,11,FALSE)</f>
        <v>289.26880308880311</v>
      </c>
      <c r="Z119" s="1">
        <f>VLOOKUP($B119,'VRAAGPROGNOSE KO'!$B$2:$N$321,12,FALSE)</f>
        <v>287.02640926640925</v>
      </c>
      <c r="AA119" s="1">
        <f>VLOOKUP($B119,'VRAAGPROGNOSE KO'!$B$2:$N$321,13,FALSE)</f>
        <v>290.39</v>
      </c>
    </row>
    <row r="120" spans="2:27" x14ac:dyDescent="0.3">
      <c r="B120" s="1">
        <v>23100</v>
      </c>
      <c r="C120" s="1">
        <f>VLOOKUP(B120,AANBODPROGNOSE!A120:G437, 5, FALSE)</f>
        <v>211.76470588235296</v>
      </c>
      <c r="D120" s="1">
        <f>VLOOKUP(B120,AANBODPROGNOSE!A120:H437, 2, FALSE)</f>
        <v>180</v>
      </c>
      <c r="E120" s="1">
        <f>VLOOKUP($B120,'inschr ko zonder ophoging'!$A$5:$L$324,2,FALSE) + VLOOKUP($B120,'INSCHRIJVINGEN KO OPHOGING'!$L$3:$W$322,2,FALSE)</f>
        <v>146.52000000000001</v>
      </c>
      <c r="F120" s="1">
        <f>VLOOKUP($B120,'inschr ko zonder ophoging'!$A$5:$L$324,3,FALSE) + VLOOKUP($B120,'INSCHRIJVINGEN KO OPHOGING'!$L$3:$W$322,3,FALSE)</f>
        <v>176.63</v>
      </c>
      <c r="G120" s="1">
        <f>VLOOKUP($B120,'inschr ko zonder ophoging'!$A$5:$L$324,4,FALSE) + VLOOKUP($B120,'INSCHRIJVINGEN KO OPHOGING'!$L$3:$W$322,4,FALSE)</f>
        <v>148.33000000000001</v>
      </c>
      <c r="H120" s="1">
        <f>VLOOKUP($B120,'inschr ko zonder ophoging'!$A$5:$L$324,5,FALSE) + VLOOKUP($B120,'INSCHRIJVINGEN KO OPHOGING'!$L$3:$W$322,5,FALSE)</f>
        <v>157.87</v>
      </c>
      <c r="I120" s="1">
        <f>VLOOKUP($B120,'inschr ko zonder ophoging'!$A$5:$L$324,6,FALSE) + VLOOKUP($B120,'INSCHRIJVINGEN KO OPHOGING'!$L$3:$W$322,6,FALSE)</f>
        <v>159.6</v>
      </c>
      <c r="J120" s="1">
        <f>VLOOKUP($B120,'inschr ko zonder ophoging'!$A$5:$L$324,7,FALSE) + VLOOKUP($B120,'INSCHRIJVINGEN KO OPHOGING'!$L$3:$W$322,7,FALSE)</f>
        <v>163.98</v>
      </c>
      <c r="K120" s="1">
        <f>VLOOKUP($B120,'inschr ko zonder ophoging'!$A$5:$L$324,8,FALSE) + VLOOKUP($B120,'INSCHRIJVINGEN KO OPHOGING'!$L$3:$W$322,8,FALSE)</f>
        <v>189.28</v>
      </c>
      <c r="L120" s="1">
        <f>VLOOKUP($B120,'inschr ko zonder ophoging'!$A$5:$L$324,9,FALSE) + VLOOKUP($B120,'INSCHRIJVINGEN KO OPHOGING'!$L$3:$W$322,9,FALSE)</f>
        <v>181.9</v>
      </c>
      <c r="M120" s="1">
        <f>VLOOKUP($B120,'inschr ko zonder ophoging'!$A$5:$L$324,10,FALSE) + VLOOKUP($B120,'INSCHRIJVINGEN KO OPHOGING'!$L$3:$W$322,10,FALSE)</f>
        <v>199.63</v>
      </c>
      <c r="N120" s="1">
        <f>VLOOKUP($B120,'inschr ko zonder ophoging'!$A$5:$L$324,11,FALSE) + VLOOKUP($B120,'INSCHRIJVINGEN KO OPHOGING'!$L$3:$W$322,11,FALSE)</f>
        <v>185.52</v>
      </c>
      <c r="O120" s="1">
        <f>VLOOKUP($B120,'inschr ko zonder ophoging'!$A$5:$L$324,12,FALSE) + VLOOKUP($B120,'INSCHRIJVINGEN KO OPHOGING'!$L$3:$W$322,12,FALSE)</f>
        <v>179.79</v>
      </c>
      <c r="P120" s="1">
        <f>VLOOKUP($B120,'VRAAGPROGNOSE KO'!$B$2:$N$321,2,FALSE)</f>
        <v>177.024</v>
      </c>
      <c r="Q120" s="1">
        <f>VLOOKUP($B120,'VRAAGPROGNOSE KO'!$B$2:$N$321,3,FALSE)</f>
        <v>175.88923076923078</v>
      </c>
      <c r="R120" s="1">
        <f>VLOOKUP($B120,'VRAAGPROGNOSE KO'!$B$2:$N$321,4,FALSE)</f>
        <v>167.94584615384616</v>
      </c>
      <c r="S120" s="1">
        <f>VLOOKUP($B120,'VRAAGPROGNOSE KO'!$B$2:$N$321,5,FALSE)</f>
        <v>160.00246153846155</v>
      </c>
      <c r="T120" s="1">
        <f>VLOOKUP($B120,'VRAAGPROGNOSE KO'!$B$2:$N$321,6,FALSE)</f>
        <v>154.32861538461538</v>
      </c>
      <c r="U120" s="1">
        <f>VLOOKUP($B120,'VRAAGPROGNOSE KO'!$B$2:$N$321,7,FALSE)</f>
        <v>146.38523076923076</v>
      </c>
      <c r="V120" s="1">
        <f>VLOOKUP($B120,'VRAAGPROGNOSE KO'!$B$2:$N$321,8,FALSE)</f>
        <v>147.51999999999998</v>
      </c>
      <c r="W120" s="1">
        <f>VLOOKUP($B120,'VRAAGPROGNOSE KO'!$B$2:$N$321,9,FALSE)</f>
        <v>147.51999999999998</v>
      </c>
      <c r="X120" s="1">
        <f>VLOOKUP($B120,'VRAAGPROGNOSE KO'!$B$2:$N$321,10,FALSE)</f>
        <v>146.38523076923076</v>
      </c>
      <c r="Y120" s="1">
        <f>VLOOKUP($B120,'VRAAGPROGNOSE KO'!$B$2:$N$321,11,FALSE)</f>
        <v>148.65476923076923</v>
      </c>
      <c r="Z120" s="1">
        <f>VLOOKUP($B120,'VRAAGPROGNOSE KO'!$B$2:$N$321,12,FALSE)</f>
        <v>149.78953846153846</v>
      </c>
      <c r="AA120" s="1">
        <f>VLOOKUP($B120,'VRAAGPROGNOSE KO'!$B$2:$N$321,13,FALSE)</f>
        <v>148.65476923076923</v>
      </c>
    </row>
    <row r="121" spans="2:27" x14ac:dyDescent="0.3">
      <c r="B121" s="1">
        <v>23101</v>
      </c>
      <c r="C121" s="1">
        <f>VLOOKUP(B121,AANBODPROGNOSE!A121:G438, 5, FALSE)</f>
        <v>877.96296296296293</v>
      </c>
      <c r="D121" s="1">
        <f>VLOOKUP(B121,AANBODPROGNOSE!A121:H438, 2, FALSE)</f>
        <v>746.26851851851848</v>
      </c>
      <c r="E121" s="1">
        <f>VLOOKUP($B121,'inschr ko zonder ophoging'!$A$5:$L$324,2,FALSE) + VLOOKUP($B121,'INSCHRIJVINGEN KO OPHOGING'!$L$3:$W$322,2,FALSE)</f>
        <v>710.81</v>
      </c>
      <c r="F121" s="1">
        <f>VLOOKUP($B121,'inschr ko zonder ophoging'!$A$5:$L$324,3,FALSE) + VLOOKUP($B121,'INSCHRIJVINGEN KO OPHOGING'!$L$3:$W$322,3,FALSE)</f>
        <v>723.62</v>
      </c>
      <c r="G121" s="1">
        <f>VLOOKUP($B121,'inschr ko zonder ophoging'!$A$5:$L$324,4,FALSE) + VLOOKUP($B121,'INSCHRIJVINGEN KO OPHOGING'!$L$3:$W$322,4,FALSE)</f>
        <v>705.46</v>
      </c>
      <c r="H121" s="1">
        <f>VLOOKUP($B121,'inschr ko zonder ophoging'!$A$5:$L$324,5,FALSE) + VLOOKUP($B121,'INSCHRIJVINGEN KO OPHOGING'!$L$3:$W$322,5,FALSE)</f>
        <v>730.46</v>
      </c>
      <c r="I121" s="1">
        <f>VLOOKUP($B121,'inschr ko zonder ophoging'!$A$5:$L$324,6,FALSE) + VLOOKUP($B121,'INSCHRIJVINGEN KO OPHOGING'!$L$3:$W$322,6,FALSE)</f>
        <v>719.19</v>
      </c>
      <c r="J121" s="1">
        <f>VLOOKUP($B121,'inschr ko zonder ophoging'!$A$5:$L$324,7,FALSE) + VLOOKUP($B121,'INSCHRIJVINGEN KO OPHOGING'!$L$3:$W$322,7,FALSE)</f>
        <v>713.97</v>
      </c>
      <c r="K121" s="1">
        <f>VLOOKUP($B121,'inschr ko zonder ophoging'!$A$5:$L$324,8,FALSE) + VLOOKUP($B121,'INSCHRIJVINGEN KO OPHOGING'!$L$3:$W$322,8,FALSE)</f>
        <v>754.44</v>
      </c>
      <c r="L121" s="1">
        <f>VLOOKUP($B121,'inschr ko zonder ophoging'!$A$5:$L$324,9,FALSE) + VLOOKUP($B121,'INSCHRIJVINGEN KO OPHOGING'!$L$3:$W$322,9,FALSE)</f>
        <v>729.46</v>
      </c>
      <c r="M121" s="1">
        <f>VLOOKUP($B121,'inschr ko zonder ophoging'!$A$5:$L$324,10,FALSE) + VLOOKUP($B121,'INSCHRIJVINGEN KO OPHOGING'!$L$3:$W$322,10,FALSE)</f>
        <v>748.65</v>
      </c>
      <c r="N121" s="1">
        <f>VLOOKUP($B121,'inschr ko zonder ophoging'!$A$5:$L$324,11,FALSE) + VLOOKUP($B121,'INSCHRIJVINGEN KO OPHOGING'!$L$3:$W$322,11,FALSE)</f>
        <v>786.95</v>
      </c>
      <c r="O121" s="1">
        <f>VLOOKUP($B121,'inschr ko zonder ophoging'!$A$5:$L$324,12,FALSE) + VLOOKUP($B121,'INSCHRIJVINGEN KO OPHOGING'!$L$3:$W$322,12,FALSE)</f>
        <v>794.22</v>
      </c>
      <c r="P121" s="1">
        <f>VLOOKUP($B121,'VRAAGPROGNOSE KO'!$B$2:$N$321,2,FALSE)</f>
        <v>817.5775480059084</v>
      </c>
      <c r="Q121" s="1">
        <f>VLOOKUP($B121,'VRAAGPROGNOSE KO'!$B$2:$N$321,3,FALSE)</f>
        <v>838.62629246676511</v>
      </c>
      <c r="R121" s="1">
        <f>VLOOKUP($B121,'VRAAGPROGNOSE KO'!$B$2:$N$321,4,FALSE)</f>
        <v>824.2245199409158</v>
      </c>
      <c r="S121" s="1">
        <f>VLOOKUP($B121,'VRAAGPROGNOSE KO'!$B$2:$N$321,5,FALSE)</f>
        <v>795.42097488921718</v>
      </c>
      <c r="T121" s="1">
        <f>VLOOKUP($B121,'VRAAGPROGNOSE KO'!$B$2:$N$321,6,FALSE)</f>
        <v>777.69571639586411</v>
      </c>
      <c r="U121" s="1">
        <f>VLOOKUP($B121,'VRAAGPROGNOSE KO'!$B$2:$N$321,7,FALSE)</f>
        <v>744.46085672082722</v>
      </c>
      <c r="V121" s="1">
        <f>VLOOKUP($B121,'VRAAGPROGNOSE KO'!$B$2:$N$321,8,FALSE)</f>
        <v>737.81388478581982</v>
      </c>
      <c r="W121" s="1">
        <f>VLOOKUP($B121,'VRAAGPROGNOSE KO'!$B$2:$N$321,9,FALSE)</f>
        <v>750</v>
      </c>
      <c r="X121" s="1">
        <f>VLOOKUP($B121,'VRAAGPROGNOSE KO'!$B$2:$N$321,10,FALSE)</f>
        <v>745.56868537666173</v>
      </c>
      <c r="Y121" s="1">
        <f>VLOOKUP($B121,'VRAAGPROGNOSE KO'!$B$2:$N$321,11,FALSE)</f>
        <v>754.43131462333827</v>
      </c>
      <c r="Z121" s="1">
        <f>VLOOKUP($B121,'VRAAGPROGNOSE KO'!$B$2:$N$321,12,FALSE)</f>
        <v>754.43131462333827</v>
      </c>
      <c r="AA121" s="1">
        <f>VLOOKUP($B121,'VRAAGPROGNOSE KO'!$B$2:$N$321,13,FALSE)</f>
        <v>755.53914327917278</v>
      </c>
    </row>
    <row r="122" spans="2:27" x14ac:dyDescent="0.3">
      <c r="B122" s="1">
        <v>23102</v>
      </c>
      <c r="C122" s="1">
        <f>VLOOKUP(B122,AANBODPROGNOSE!A122:G439, 5, FALSE)</f>
        <v>835</v>
      </c>
      <c r="D122" s="1">
        <f>VLOOKUP(B122,AANBODPROGNOSE!A122:H439, 2, FALSE)</f>
        <v>709.75</v>
      </c>
      <c r="E122" s="1">
        <f>VLOOKUP($B122,'inschr ko zonder ophoging'!$A$5:$L$324,2,FALSE) + VLOOKUP($B122,'INSCHRIJVINGEN KO OPHOGING'!$L$3:$W$322,2,FALSE)</f>
        <v>740</v>
      </c>
      <c r="F122" s="1">
        <f>VLOOKUP($B122,'inschr ko zonder ophoging'!$A$5:$L$324,3,FALSE) + VLOOKUP($B122,'INSCHRIJVINGEN KO OPHOGING'!$L$3:$W$322,3,FALSE)</f>
        <v>783.03</v>
      </c>
      <c r="G122" s="1">
        <f>VLOOKUP($B122,'inschr ko zonder ophoging'!$A$5:$L$324,4,FALSE) + VLOOKUP($B122,'INSCHRIJVINGEN KO OPHOGING'!$L$3:$W$322,4,FALSE)</f>
        <v>791.49</v>
      </c>
      <c r="H122" s="1">
        <f>VLOOKUP($B122,'inschr ko zonder ophoging'!$A$5:$L$324,5,FALSE) + VLOOKUP($B122,'INSCHRIJVINGEN KO OPHOGING'!$L$3:$W$322,5,FALSE)</f>
        <v>792.84</v>
      </c>
      <c r="I122" s="1">
        <f>VLOOKUP($B122,'inschr ko zonder ophoging'!$A$5:$L$324,6,FALSE) + VLOOKUP($B122,'INSCHRIJVINGEN KO OPHOGING'!$L$3:$W$322,6,FALSE)</f>
        <v>780.76</v>
      </c>
      <c r="J122" s="1">
        <f>VLOOKUP($B122,'inschr ko zonder ophoging'!$A$5:$L$324,7,FALSE) + VLOOKUP($B122,'INSCHRIJVINGEN KO OPHOGING'!$L$3:$W$322,7,FALSE)</f>
        <v>820.17</v>
      </c>
      <c r="K122" s="1">
        <f>VLOOKUP($B122,'inschr ko zonder ophoging'!$A$5:$L$324,8,FALSE) + VLOOKUP($B122,'INSCHRIJVINGEN KO OPHOGING'!$L$3:$W$322,8,FALSE)</f>
        <v>773.84</v>
      </c>
      <c r="L122" s="1">
        <f>VLOOKUP($B122,'inschr ko zonder ophoging'!$A$5:$L$324,9,FALSE) + VLOOKUP($B122,'INSCHRIJVINGEN KO OPHOGING'!$L$3:$W$322,9,FALSE)</f>
        <v>746.81</v>
      </c>
      <c r="M122" s="1">
        <f>VLOOKUP($B122,'inschr ko zonder ophoging'!$A$5:$L$324,10,FALSE) + VLOOKUP($B122,'INSCHRIJVINGEN KO OPHOGING'!$L$3:$W$322,10,FALSE)</f>
        <v>796.11</v>
      </c>
      <c r="N122" s="1">
        <f>VLOOKUP($B122,'inschr ko zonder ophoging'!$A$5:$L$324,11,FALSE) + VLOOKUP($B122,'INSCHRIJVINGEN KO OPHOGING'!$L$3:$W$322,11,FALSE)</f>
        <v>852.6</v>
      </c>
      <c r="O122" s="1">
        <f>VLOOKUP($B122,'inschr ko zonder ophoging'!$A$5:$L$324,12,FALSE) + VLOOKUP($B122,'INSCHRIJVINGEN KO OPHOGING'!$L$3:$W$322,12,FALSE)</f>
        <v>858.41</v>
      </c>
      <c r="P122" s="1">
        <f>VLOOKUP($B122,'VRAAGPROGNOSE KO'!$B$2:$N$321,2,FALSE)</f>
        <v>865.02911492734484</v>
      </c>
      <c r="Q122" s="1">
        <f>VLOOKUP($B122,'VRAAGPROGNOSE KO'!$B$2:$N$321,3,FALSE)</f>
        <v>862.80538969616907</v>
      </c>
      <c r="R122" s="1">
        <f>VLOOKUP($B122,'VRAAGPROGNOSE KO'!$B$2:$N$321,4,FALSE)</f>
        <v>855.02235138705419</v>
      </c>
      <c r="S122" s="1">
        <f>VLOOKUP($B122,'VRAAGPROGNOSE KO'!$B$2:$N$321,5,FALSE)</f>
        <v>845.01558784676354</v>
      </c>
      <c r="T122" s="1">
        <f>VLOOKUP($B122,'VRAAGPROGNOSE KO'!$B$2:$N$321,6,FALSE)</f>
        <v>849.46303830911495</v>
      </c>
      <c r="U122" s="1">
        <f>VLOOKUP($B122,'VRAAGPROGNOSE KO'!$B$2:$N$321,7,FALSE)</f>
        <v>841.68</v>
      </c>
      <c r="V122" s="1">
        <f>VLOOKUP($B122,'VRAAGPROGNOSE KO'!$B$2:$N$321,8,FALSE)</f>
        <v>843.90372523117571</v>
      </c>
      <c r="W122" s="1">
        <f>VLOOKUP($B122,'VRAAGPROGNOSE KO'!$B$2:$N$321,9,FALSE)</f>
        <v>841.68</v>
      </c>
      <c r="X122" s="1">
        <f>VLOOKUP($B122,'VRAAGPROGNOSE KO'!$B$2:$N$321,10,FALSE)</f>
        <v>861.69352708058125</v>
      </c>
      <c r="Y122" s="1">
        <f>VLOOKUP($B122,'VRAAGPROGNOSE KO'!$B$2:$N$321,11,FALSE)</f>
        <v>867.25284015852048</v>
      </c>
      <c r="Z122" s="1">
        <f>VLOOKUP($B122,'VRAAGPROGNOSE KO'!$B$2:$N$321,12,FALSE)</f>
        <v>877.25960369881113</v>
      </c>
      <c r="AA122" s="1">
        <f>VLOOKUP($B122,'VRAAGPROGNOSE KO'!$B$2:$N$321,13,FALSE)</f>
        <v>886.15450462351384</v>
      </c>
    </row>
    <row r="123" spans="2:27" x14ac:dyDescent="0.3">
      <c r="B123" s="1">
        <v>23103</v>
      </c>
      <c r="C123" s="1">
        <f>VLOOKUP(B123,AANBODPROGNOSE!A123:G440, 5, FALSE)</f>
        <v>650</v>
      </c>
      <c r="D123" s="1">
        <f>VLOOKUP(B123,AANBODPROGNOSE!A123:H440, 2, FALSE)</f>
        <v>552.5</v>
      </c>
      <c r="E123" s="1">
        <f>VLOOKUP($B123,'inschr ko zonder ophoging'!$A$5:$L$324,2,FALSE) + VLOOKUP($B123,'INSCHRIJVINGEN KO OPHOGING'!$L$3:$W$322,2,FALSE)</f>
        <v>503.13</v>
      </c>
      <c r="F123" s="1">
        <f>VLOOKUP($B123,'inschr ko zonder ophoging'!$A$5:$L$324,3,FALSE) + VLOOKUP($B123,'INSCHRIJVINGEN KO OPHOGING'!$L$3:$W$322,3,FALSE)</f>
        <v>518.64</v>
      </c>
      <c r="G123" s="1">
        <f>VLOOKUP($B123,'inschr ko zonder ophoging'!$A$5:$L$324,4,FALSE) + VLOOKUP($B123,'INSCHRIJVINGEN KO OPHOGING'!$L$3:$W$322,4,FALSE)</f>
        <v>565.37</v>
      </c>
      <c r="H123" s="1">
        <f>VLOOKUP($B123,'inschr ko zonder ophoging'!$A$5:$L$324,5,FALSE) + VLOOKUP($B123,'INSCHRIJVINGEN KO OPHOGING'!$L$3:$W$322,5,FALSE)</f>
        <v>601.21</v>
      </c>
      <c r="I123" s="1">
        <f>VLOOKUP($B123,'inschr ko zonder ophoging'!$A$5:$L$324,6,FALSE) + VLOOKUP($B123,'INSCHRIJVINGEN KO OPHOGING'!$L$3:$W$322,6,FALSE)</f>
        <v>605.86</v>
      </c>
      <c r="J123" s="1">
        <f>VLOOKUP($B123,'inschr ko zonder ophoging'!$A$5:$L$324,7,FALSE) + VLOOKUP($B123,'INSCHRIJVINGEN KO OPHOGING'!$L$3:$W$322,7,FALSE)</f>
        <v>597.48</v>
      </c>
      <c r="K123" s="1">
        <f>VLOOKUP($B123,'inschr ko zonder ophoging'!$A$5:$L$324,8,FALSE) + VLOOKUP($B123,'INSCHRIJVINGEN KO OPHOGING'!$L$3:$W$322,8,FALSE)</f>
        <v>610.32000000000005</v>
      </c>
      <c r="L123" s="1">
        <f>VLOOKUP($B123,'inschr ko zonder ophoging'!$A$5:$L$324,9,FALSE) + VLOOKUP($B123,'INSCHRIJVINGEN KO OPHOGING'!$L$3:$W$322,9,FALSE)</f>
        <v>615.78</v>
      </c>
      <c r="M123" s="1">
        <f>VLOOKUP($B123,'inschr ko zonder ophoging'!$A$5:$L$324,10,FALSE) + VLOOKUP($B123,'INSCHRIJVINGEN KO OPHOGING'!$L$3:$W$322,10,FALSE)</f>
        <v>641.24</v>
      </c>
      <c r="N123" s="1">
        <f>VLOOKUP($B123,'inschr ko zonder ophoging'!$A$5:$L$324,11,FALSE) + VLOOKUP($B123,'INSCHRIJVINGEN KO OPHOGING'!$L$3:$W$322,11,FALSE)</f>
        <v>625.13</v>
      </c>
      <c r="O123" s="1">
        <f>VLOOKUP($B123,'inschr ko zonder ophoging'!$A$5:$L$324,12,FALSE) + VLOOKUP($B123,'INSCHRIJVINGEN KO OPHOGING'!$L$3:$W$322,12,FALSE)</f>
        <v>625.4</v>
      </c>
      <c r="P123" s="1">
        <f>VLOOKUP($B123,'VRAAGPROGNOSE KO'!$B$2:$N$321,2,FALSE)</f>
        <v>625.23273394495413</v>
      </c>
      <c r="Q123" s="1">
        <f>VLOOKUP($B123,'VRAAGPROGNOSE KO'!$B$2:$N$321,3,FALSE)</f>
        <v>617.44513761467886</v>
      </c>
      <c r="R123" s="1">
        <f>VLOOKUP($B123,'VRAAGPROGNOSE KO'!$B$2:$N$321,4,FALSE)</f>
        <v>602.98245871559629</v>
      </c>
      <c r="S123" s="1">
        <f>VLOOKUP($B123,'VRAAGPROGNOSE KO'!$B$2:$N$321,5,FALSE)</f>
        <v>599.64491743119265</v>
      </c>
      <c r="T123" s="1">
        <f>VLOOKUP($B123,'VRAAGPROGNOSE KO'!$B$2:$N$321,6,FALSE)</f>
        <v>586.29475229357797</v>
      </c>
      <c r="U123" s="1">
        <f>VLOOKUP($B123,'VRAAGPROGNOSE KO'!$B$2:$N$321,7,FALSE)</f>
        <v>582.95721100917433</v>
      </c>
      <c r="V123" s="1">
        <f>VLOOKUP($B123,'VRAAGPROGNOSE KO'!$B$2:$N$321,8,FALSE)</f>
        <v>587.40726605504585</v>
      </c>
      <c r="W123" s="1">
        <f>VLOOKUP($B123,'VRAAGPROGNOSE KO'!$B$2:$N$321,9,FALSE)</f>
        <v>606.32000000000005</v>
      </c>
      <c r="X123" s="1">
        <f>VLOOKUP($B123,'VRAAGPROGNOSE KO'!$B$2:$N$321,10,FALSE)</f>
        <v>624.12022018348625</v>
      </c>
      <c r="Y123" s="1">
        <f>VLOOKUP($B123,'VRAAGPROGNOSE KO'!$B$2:$N$321,11,FALSE)</f>
        <v>623.00770642201837</v>
      </c>
      <c r="Z123" s="1">
        <f>VLOOKUP($B123,'VRAAGPROGNOSE KO'!$B$2:$N$321,12,FALSE)</f>
        <v>612.99508256880733</v>
      </c>
      <c r="AA123" s="1">
        <f>VLOOKUP($B123,'VRAAGPROGNOSE KO'!$B$2:$N$321,13,FALSE)</f>
        <v>602.98245871559629</v>
      </c>
    </row>
    <row r="124" spans="2:27" x14ac:dyDescent="0.3">
      <c r="B124" s="1">
        <v>23104</v>
      </c>
      <c r="C124" s="1">
        <f>VLOOKUP(B124,AANBODPROGNOSE!A124:G441, 5, FALSE)</f>
        <v>531</v>
      </c>
      <c r="D124" s="1">
        <f>VLOOKUP(B124,AANBODPROGNOSE!A124:H441, 2, FALSE)</f>
        <v>451.34999999999997</v>
      </c>
      <c r="E124" s="1">
        <f>VLOOKUP($B124,'inschr ko zonder ophoging'!$A$5:$L$324,2,FALSE) + VLOOKUP($B124,'INSCHRIJVINGEN KO OPHOGING'!$L$3:$W$322,2,FALSE)</f>
        <v>412.34</v>
      </c>
      <c r="F124" s="1">
        <f>VLOOKUP($B124,'inschr ko zonder ophoging'!$A$5:$L$324,3,FALSE) + VLOOKUP($B124,'INSCHRIJVINGEN KO OPHOGING'!$L$3:$W$322,3,FALSE)</f>
        <v>429.29</v>
      </c>
      <c r="G124" s="1">
        <f>VLOOKUP($B124,'inschr ko zonder ophoging'!$A$5:$L$324,4,FALSE) + VLOOKUP($B124,'INSCHRIJVINGEN KO OPHOGING'!$L$3:$W$322,4,FALSE)</f>
        <v>419.5</v>
      </c>
      <c r="H124" s="1">
        <f>VLOOKUP($B124,'inschr ko zonder ophoging'!$A$5:$L$324,5,FALSE) + VLOOKUP($B124,'INSCHRIJVINGEN KO OPHOGING'!$L$3:$W$322,5,FALSE)</f>
        <v>421.88</v>
      </c>
      <c r="I124" s="1">
        <f>VLOOKUP($B124,'inschr ko zonder ophoging'!$A$5:$L$324,6,FALSE) + VLOOKUP($B124,'INSCHRIJVINGEN KO OPHOGING'!$L$3:$W$322,6,FALSE)</f>
        <v>464.26</v>
      </c>
      <c r="J124" s="1">
        <f>VLOOKUP($B124,'inschr ko zonder ophoging'!$A$5:$L$324,7,FALSE) + VLOOKUP($B124,'INSCHRIJVINGEN KO OPHOGING'!$L$3:$W$322,7,FALSE)</f>
        <v>480.75</v>
      </c>
      <c r="K124" s="1">
        <f>VLOOKUP($B124,'inschr ko zonder ophoging'!$A$5:$L$324,8,FALSE) + VLOOKUP($B124,'INSCHRIJVINGEN KO OPHOGING'!$L$3:$W$322,8,FALSE)</f>
        <v>461.34</v>
      </c>
      <c r="L124" s="1">
        <f>VLOOKUP($B124,'inschr ko zonder ophoging'!$A$5:$L$324,9,FALSE) + VLOOKUP($B124,'INSCHRIJVINGEN KO OPHOGING'!$L$3:$W$322,9,FALSE)</f>
        <v>500.05</v>
      </c>
      <c r="M124" s="1">
        <f>VLOOKUP($B124,'inschr ko zonder ophoging'!$A$5:$L$324,10,FALSE) + VLOOKUP($B124,'INSCHRIJVINGEN KO OPHOGING'!$L$3:$W$322,10,FALSE)</f>
        <v>471.88</v>
      </c>
      <c r="N124" s="1">
        <f>VLOOKUP($B124,'inschr ko zonder ophoging'!$A$5:$L$324,11,FALSE) + VLOOKUP($B124,'INSCHRIJVINGEN KO OPHOGING'!$L$3:$W$322,11,FALSE)</f>
        <v>483.26</v>
      </c>
      <c r="O124" s="1">
        <f>VLOOKUP($B124,'inschr ko zonder ophoging'!$A$5:$L$324,12,FALSE) + VLOOKUP($B124,'INSCHRIJVINGEN KO OPHOGING'!$L$3:$W$322,12,FALSE)</f>
        <v>504.56</v>
      </c>
      <c r="P124" s="1">
        <f>VLOOKUP($B124,'VRAAGPROGNOSE KO'!$B$2:$N$321,2,FALSE)</f>
        <v>487.14052391799544</v>
      </c>
      <c r="Q124" s="1">
        <f>VLOOKUP($B124,'VRAAGPROGNOSE KO'!$B$2:$N$321,3,FALSE)</f>
        <v>493.82895216400914</v>
      </c>
      <c r="R124" s="1">
        <f>VLOOKUP($B124,'VRAAGPROGNOSE KO'!$B$2:$N$321,4,FALSE)</f>
        <v>499.4026423690205</v>
      </c>
      <c r="S124" s="1">
        <f>VLOOKUP($B124,'VRAAGPROGNOSE KO'!$B$2:$N$321,5,FALSE)</f>
        <v>501.63211845102506</v>
      </c>
      <c r="T124" s="1">
        <f>VLOOKUP($B124,'VRAAGPROGNOSE KO'!$B$2:$N$321,6,FALSE)</f>
        <v>498.28790432801821</v>
      </c>
      <c r="U124" s="1">
        <f>VLOOKUP($B124,'VRAAGPROGNOSE KO'!$B$2:$N$321,7,FALSE)</f>
        <v>500.51738041002278</v>
      </c>
      <c r="V124" s="1">
        <f>VLOOKUP($B124,'VRAAGPROGNOSE KO'!$B$2:$N$321,8,FALSE)</f>
        <v>493.82895216400914</v>
      </c>
      <c r="W124" s="1">
        <f>VLOOKUP($B124,'VRAAGPROGNOSE KO'!$B$2:$N$321,9,FALSE)</f>
        <v>489.37</v>
      </c>
      <c r="X124" s="1">
        <f>VLOOKUP($B124,'VRAAGPROGNOSE KO'!$B$2:$N$321,10,FALSE)</f>
        <v>491.59947608200457</v>
      </c>
      <c r="Y124" s="1">
        <f>VLOOKUP($B124,'VRAAGPROGNOSE KO'!$B$2:$N$321,11,FALSE)</f>
        <v>497.17316628701593</v>
      </c>
      <c r="Z124" s="1">
        <f>VLOOKUP($B124,'VRAAGPROGNOSE KO'!$B$2:$N$321,12,FALSE)</f>
        <v>500.51738041002278</v>
      </c>
      <c r="AA124" s="1">
        <f>VLOOKUP($B124,'VRAAGPROGNOSE KO'!$B$2:$N$321,13,FALSE)</f>
        <v>509.43528473804099</v>
      </c>
    </row>
    <row r="125" spans="2:27" x14ac:dyDescent="0.3">
      <c r="B125" s="1">
        <v>23105</v>
      </c>
      <c r="C125" s="1">
        <f>VLOOKUP(B125,AANBODPROGNOSE!A125:G442, 5, FALSE)</f>
        <v>588.68888888888887</v>
      </c>
      <c r="D125" s="1">
        <f>VLOOKUP(B125,AANBODPROGNOSE!A125:H442, 2, FALSE)</f>
        <v>500.38555555555553</v>
      </c>
      <c r="E125" s="1">
        <f>VLOOKUP($B125,'inschr ko zonder ophoging'!$A$5:$L$324,2,FALSE) + VLOOKUP($B125,'INSCHRIJVINGEN KO OPHOGING'!$L$3:$W$322,2,FALSE)</f>
        <v>535.59</v>
      </c>
      <c r="F125" s="1">
        <f>VLOOKUP($B125,'inschr ko zonder ophoging'!$A$5:$L$324,3,FALSE) + VLOOKUP($B125,'INSCHRIJVINGEN KO OPHOGING'!$L$3:$W$322,3,FALSE)</f>
        <v>538.94000000000005</v>
      </c>
      <c r="G125" s="1">
        <f>VLOOKUP($B125,'inschr ko zonder ophoging'!$A$5:$L$324,4,FALSE) + VLOOKUP($B125,'INSCHRIJVINGEN KO OPHOGING'!$L$3:$W$322,4,FALSE)</f>
        <v>575.86</v>
      </c>
      <c r="H125" s="1">
        <f>VLOOKUP($B125,'inschr ko zonder ophoging'!$A$5:$L$324,5,FALSE) + VLOOKUP($B125,'INSCHRIJVINGEN KO OPHOGING'!$L$3:$W$322,5,FALSE)</f>
        <v>602.86</v>
      </c>
      <c r="I125" s="1">
        <f>VLOOKUP($B125,'inschr ko zonder ophoging'!$A$5:$L$324,6,FALSE) + VLOOKUP($B125,'INSCHRIJVINGEN KO OPHOGING'!$L$3:$W$322,6,FALSE)</f>
        <v>607.04999999999995</v>
      </c>
      <c r="J125" s="1">
        <f>VLOOKUP($B125,'inschr ko zonder ophoging'!$A$5:$L$324,7,FALSE) + VLOOKUP($B125,'INSCHRIJVINGEN KO OPHOGING'!$L$3:$W$322,7,FALSE)</f>
        <v>594.86</v>
      </c>
      <c r="K125" s="1">
        <f>VLOOKUP($B125,'inschr ko zonder ophoging'!$A$5:$L$324,8,FALSE) + VLOOKUP($B125,'INSCHRIJVINGEN KO OPHOGING'!$L$3:$W$322,8,FALSE)</f>
        <v>568.83000000000004</v>
      </c>
      <c r="L125" s="1">
        <f>VLOOKUP($B125,'inschr ko zonder ophoging'!$A$5:$L$324,9,FALSE) + VLOOKUP($B125,'INSCHRIJVINGEN KO OPHOGING'!$L$3:$W$322,9,FALSE)</f>
        <v>581.42999999999995</v>
      </c>
      <c r="M125" s="1">
        <f>VLOOKUP($B125,'inschr ko zonder ophoging'!$A$5:$L$324,10,FALSE) + VLOOKUP($B125,'INSCHRIJVINGEN KO OPHOGING'!$L$3:$W$322,10,FALSE)</f>
        <v>571.86</v>
      </c>
      <c r="N125" s="1">
        <f>VLOOKUP($B125,'inschr ko zonder ophoging'!$A$5:$L$324,11,FALSE) + VLOOKUP($B125,'INSCHRIJVINGEN KO OPHOGING'!$L$3:$W$322,11,FALSE)</f>
        <v>535.55999999999995</v>
      </c>
      <c r="O125" s="1">
        <f>VLOOKUP($B125,'inschr ko zonder ophoging'!$A$5:$L$324,12,FALSE) + VLOOKUP($B125,'INSCHRIJVINGEN KO OPHOGING'!$L$3:$W$322,12,FALSE)</f>
        <v>532.37</v>
      </c>
      <c r="P125" s="1">
        <f>VLOOKUP($B125,'VRAAGPROGNOSE KO'!$B$2:$N$321,2,FALSE)</f>
        <v>530.90328482328482</v>
      </c>
      <c r="Q125" s="1">
        <f>VLOOKUP($B125,'VRAAGPROGNOSE KO'!$B$2:$N$321,3,FALSE)</f>
        <v>536.48</v>
      </c>
      <c r="R125" s="1">
        <f>VLOOKUP($B125,'VRAAGPROGNOSE KO'!$B$2:$N$321,4,FALSE)</f>
        <v>538.71068607068605</v>
      </c>
      <c r="S125" s="1">
        <f>VLOOKUP($B125,'VRAAGPROGNOSE KO'!$B$2:$N$321,5,FALSE)</f>
        <v>547.6334303534303</v>
      </c>
      <c r="T125" s="1">
        <f>VLOOKUP($B125,'VRAAGPROGNOSE KO'!$B$2:$N$321,6,FALSE)</f>
        <v>546.51808731808728</v>
      </c>
      <c r="U125" s="1">
        <f>VLOOKUP($B125,'VRAAGPROGNOSE KO'!$B$2:$N$321,7,FALSE)</f>
        <v>534.24931392931398</v>
      </c>
      <c r="V125" s="1">
        <f>VLOOKUP($B125,'VRAAGPROGNOSE KO'!$B$2:$N$321,8,FALSE)</f>
        <v>538.71068607068605</v>
      </c>
      <c r="W125" s="1">
        <f>VLOOKUP($B125,'VRAAGPROGNOSE KO'!$B$2:$N$321,9,FALSE)</f>
        <v>536.48</v>
      </c>
      <c r="X125" s="1">
        <f>VLOOKUP($B125,'VRAAGPROGNOSE KO'!$B$2:$N$321,10,FALSE)</f>
        <v>540.94137214137209</v>
      </c>
      <c r="Y125" s="1">
        <f>VLOOKUP($B125,'VRAAGPROGNOSE KO'!$B$2:$N$321,11,FALSE)</f>
        <v>529.7879417879418</v>
      </c>
      <c r="Z125" s="1">
        <f>VLOOKUP($B125,'VRAAGPROGNOSE KO'!$B$2:$N$321,12,FALSE)</f>
        <v>532.01862785862784</v>
      </c>
      <c r="AA125" s="1">
        <f>VLOOKUP($B125,'VRAAGPROGNOSE KO'!$B$2:$N$321,13,FALSE)</f>
        <v>530.90328482328482</v>
      </c>
    </row>
    <row r="126" spans="2:27" x14ac:dyDescent="0.3">
      <c r="B126" s="1">
        <v>24001</v>
      </c>
      <c r="C126" s="1">
        <f>VLOOKUP(B126,AANBODPROGNOSE!A126:G443, 5, FALSE)</f>
        <v>1476.3632709192848</v>
      </c>
      <c r="D126" s="1">
        <f>VLOOKUP(B126,AANBODPROGNOSE!A126:H443, 2, FALSE)</f>
        <v>1254.908780281392</v>
      </c>
      <c r="E126" s="1">
        <f>VLOOKUP($B126,'inschr ko zonder ophoging'!$A$5:$L$324,2,FALSE) + VLOOKUP($B126,'INSCHRIJVINGEN KO OPHOGING'!$L$3:$W$322,2,FALSE)</f>
        <v>1140.72</v>
      </c>
      <c r="F126" s="1">
        <f>VLOOKUP($B126,'inschr ko zonder ophoging'!$A$5:$L$324,3,FALSE) + VLOOKUP($B126,'INSCHRIJVINGEN KO OPHOGING'!$L$3:$W$322,3,FALSE)</f>
        <v>1109.96</v>
      </c>
      <c r="G126" s="1">
        <f>VLOOKUP($B126,'inschr ko zonder ophoging'!$A$5:$L$324,4,FALSE) + VLOOKUP($B126,'INSCHRIJVINGEN KO OPHOGING'!$L$3:$W$322,4,FALSE)</f>
        <v>1162.3399999999999</v>
      </c>
      <c r="H126" s="1">
        <f>VLOOKUP($B126,'inschr ko zonder ophoging'!$A$5:$L$324,5,FALSE) + VLOOKUP($B126,'INSCHRIJVINGEN KO OPHOGING'!$L$3:$W$322,5,FALSE)</f>
        <v>1180.18</v>
      </c>
      <c r="I126" s="1">
        <f>VLOOKUP($B126,'inschr ko zonder ophoging'!$A$5:$L$324,6,FALSE) + VLOOKUP($B126,'INSCHRIJVINGEN KO OPHOGING'!$L$3:$W$322,6,FALSE)</f>
        <v>1250.8899999999999</v>
      </c>
      <c r="J126" s="1">
        <f>VLOOKUP($B126,'inschr ko zonder ophoging'!$A$5:$L$324,7,FALSE) + VLOOKUP($B126,'INSCHRIJVINGEN KO OPHOGING'!$L$3:$W$322,7,FALSE)</f>
        <v>1247.43</v>
      </c>
      <c r="K126" s="1">
        <f>VLOOKUP($B126,'inschr ko zonder ophoging'!$A$5:$L$324,8,FALSE) + VLOOKUP($B126,'INSCHRIJVINGEN KO OPHOGING'!$L$3:$W$322,8,FALSE)</f>
        <v>1191.31</v>
      </c>
      <c r="L126" s="1">
        <f>VLOOKUP($B126,'inschr ko zonder ophoging'!$A$5:$L$324,9,FALSE) + VLOOKUP($B126,'INSCHRIJVINGEN KO OPHOGING'!$L$3:$W$322,9,FALSE)</f>
        <v>1226.56</v>
      </c>
      <c r="M126" s="1">
        <f>VLOOKUP($B126,'inschr ko zonder ophoging'!$A$5:$L$324,10,FALSE) + VLOOKUP($B126,'INSCHRIJVINGEN KO OPHOGING'!$L$3:$W$322,10,FALSE)</f>
        <v>1196.99</v>
      </c>
      <c r="N126" s="1">
        <f>VLOOKUP($B126,'inschr ko zonder ophoging'!$A$5:$L$324,11,FALSE) + VLOOKUP($B126,'INSCHRIJVINGEN KO OPHOGING'!$L$3:$W$322,11,FALSE)</f>
        <v>1168.3399999999999</v>
      </c>
      <c r="O126" s="1">
        <f>VLOOKUP($B126,'inschr ko zonder ophoging'!$A$5:$L$324,12,FALSE) + VLOOKUP($B126,'INSCHRIJVINGEN KO OPHOGING'!$L$3:$W$322,12,FALSE)</f>
        <v>1222.56</v>
      </c>
      <c r="P126" s="1">
        <f>VLOOKUP($B126,'VRAAGPROGNOSE KO'!$B$2:$N$321,2,FALSE)</f>
        <v>1263.2752288732395</v>
      </c>
      <c r="Q126" s="1">
        <f>VLOOKUP($B126,'VRAAGPROGNOSE KO'!$B$2:$N$321,3,FALSE)</f>
        <v>1273.3278169014084</v>
      </c>
      <c r="R126" s="1">
        <f>VLOOKUP($B126,'VRAAGPROGNOSE KO'!$B$2:$N$321,4,FALSE)</f>
        <v>1275.5617253521127</v>
      </c>
      <c r="S126" s="1">
        <f>VLOOKUP($B126,'VRAAGPROGNOSE KO'!$B$2:$N$321,5,FALSE)</f>
        <v>1286.7312676056338</v>
      </c>
      <c r="T126" s="1">
        <f>VLOOKUP($B126,'VRAAGPROGNOSE KO'!$B$2:$N$321,6,FALSE)</f>
        <v>1256.5735035211267</v>
      </c>
      <c r="U126" s="1">
        <f>VLOOKUP($B126,'VRAAGPROGNOSE KO'!$B$2:$N$321,7,FALSE)</f>
        <v>1266.6260915492958</v>
      </c>
      <c r="V126" s="1">
        <f>VLOOKUP($B126,'VRAAGPROGNOSE KO'!$B$2:$N$321,8,FALSE)</f>
        <v>1274.4447711267605</v>
      </c>
      <c r="W126" s="1">
        <f>VLOOKUP($B126,'VRAAGPROGNOSE KO'!$B$2:$N$321,9,FALSE)</f>
        <v>1268.8599999999999</v>
      </c>
      <c r="X126" s="1">
        <f>VLOOKUP($B126,'VRAAGPROGNOSE KO'!$B$2:$N$321,10,FALSE)</f>
        <v>1292.3160387323944</v>
      </c>
      <c r="Y126" s="1">
        <f>VLOOKUP($B126,'VRAAGPROGNOSE KO'!$B$2:$N$321,11,FALSE)</f>
        <v>1307.9533978873239</v>
      </c>
      <c r="Z126" s="1">
        <f>VLOOKUP($B126,'VRAAGPROGNOSE KO'!$B$2:$N$321,12,FALSE)</f>
        <v>1338.1111619718311</v>
      </c>
      <c r="AA126" s="1">
        <f>VLOOKUP($B126,'VRAAGPROGNOSE KO'!$B$2:$N$321,13,FALSE)</f>
        <v>1350.3976584507043</v>
      </c>
    </row>
    <row r="127" spans="2:27" x14ac:dyDescent="0.3">
      <c r="B127" s="1">
        <v>24007</v>
      </c>
      <c r="C127" s="1">
        <f>VLOOKUP(B127,AANBODPROGNOSE!A127:G444, 5, FALSE)</f>
        <v>444.41791044776119</v>
      </c>
      <c r="D127" s="1">
        <f>VLOOKUP(B127,AANBODPROGNOSE!A127:H444, 2, FALSE)</f>
        <v>377.75522388059699</v>
      </c>
      <c r="E127" s="1">
        <f>VLOOKUP($B127,'inschr ko zonder ophoging'!$A$5:$L$324,2,FALSE) + VLOOKUP($B127,'INSCHRIJVINGEN KO OPHOGING'!$L$3:$W$322,2,FALSE)</f>
        <v>397.96</v>
      </c>
      <c r="F127" s="1">
        <f>VLOOKUP($B127,'inschr ko zonder ophoging'!$A$5:$L$324,3,FALSE) + VLOOKUP($B127,'INSCHRIJVINGEN KO OPHOGING'!$L$3:$W$322,3,FALSE)</f>
        <v>433.26</v>
      </c>
      <c r="G127" s="1">
        <f>VLOOKUP($B127,'inschr ko zonder ophoging'!$A$5:$L$324,4,FALSE) + VLOOKUP($B127,'INSCHRIJVINGEN KO OPHOGING'!$L$3:$W$322,4,FALSE)</f>
        <v>433.61</v>
      </c>
      <c r="H127" s="1">
        <f>VLOOKUP($B127,'inschr ko zonder ophoging'!$A$5:$L$324,5,FALSE) + VLOOKUP($B127,'INSCHRIJVINGEN KO OPHOGING'!$L$3:$W$322,5,FALSE)</f>
        <v>438.88</v>
      </c>
      <c r="I127" s="1">
        <f>VLOOKUP($B127,'inschr ko zonder ophoging'!$A$5:$L$324,6,FALSE) + VLOOKUP($B127,'INSCHRIJVINGEN KO OPHOGING'!$L$3:$W$322,6,FALSE)</f>
        <v>448.1</v>
      </c>
      <c r="J127" s="1">
        <f>VLOOKUP($B127,'inschr ko zonder ophoging'!$A$5:$L$324,7,FALSE) + VLOOKUP($B127,'INSCHRIJVINGEN KO OPHOGING'!$L$3:$W$322,7,FALSE)</f>
        <v>436.53</v>
      </c>
      <c r="K127" s="1">
        <f>VLOOKUP($B127,'inschr ko zonder ophoging'!$A$5:$L$324,8,FALSE) + VLOOKUP($B127,'INSCHRIJVINGEN KO OPHOGING'!$L$3:$W$322,8,FALSE)</f>
        <v>421.26</v>
      </c>
      <c r="L127" s="1">
        <f>VLOOKUP($B127,'inschr ko zonder ophoging'!$A$5:$L$324,9,FALSE) + VLOOKUP($B127,'INSCHRIJVINGEN KO OPHOGING'!$L$3:$W$322,9,FALSE)</f>
        <v>410.31</v>
      </c>
      <c r="M127" s="1">
        <f>VLOOKUP($B127,'inschr ko zonder ophoging'!$A$5:$L$324,10,FALSE) + VLOOKUP($B127,'INSCHRIJVINGEN KO OPHOGING'!$L$3:$W$322,10,FALSE)</f>
        <v>378.96</v>
      </c>
      <c r="N127" s="1">
        <f>VLOOKUP($B127,'inschr ko zonder ophoging'!$A$5:$L$324,11,FALSE) + VLOOKUP($B127,'INSCHRIJVINGEN KO OPHOGING'!$L$3:$W$322,11,FALSE)</f>
        <v>391.07</v>
      </c>
      <c r="O127" s="1">
        <f>VLOOKUP($B127,'inschr ko zonder ophoging'!$A$5:$L$324,12,FALSE) + VLOOKUP($B127,'INSCHRIJVINGEN KO OPHOGING'!$L$3:$W$322,12,FALSE)</f>
        <v>372.88</v>
      </c>
      <c r="P127" s="1">
        <f>VLOOKUP($B127,'VRAAGPROGNOSE KO'!$B$2:$N$321,2,FALSE)</f>
        <v>382.61599999999999</v>
      </c>
      <c r="Q127" s="1">
        <f>VLOOKUP($B127,'VRAAGPROGNOSE KO'!$B$2:$N$321,3,FALSE)</f>
        <v>390.54</v>
      </c>
      <c r="R127" s="1">
        <f>VLOOKUP($B127,'VRAAGPROGNOSE KO'!$B$2:$N$321,4,FALSE)</f>
        <v>397.33199999999999</v>
      </c>
      <c r="S127" s="1">
        <f>VLOOKUP($B127,'VRAAGPROGNOSE KO'!$B$2:$N$321,5,FALSE)</f>
        <v>404.12400000000002</v>
      </c>
      <c r="T127" s="1">
        <f>VLOOKUP($B127,'VRAAGPROGNOSE KO'!$B$2:$N$321,6,FALSE)</f>
        <v>410.916</v>
      </c>
      <c r="U127" s="1">
        <f>VLOOKUP($B127,'VRAAGPROGNOSE KO'!$B$2:$N$321,7,FALSE)</f>
        <v>410.916</v>
      </c>
      <c r="V127" s="1">
        <f>VLOOKUP($B127,'VRAAGPROGNOSE KO'!$B$2:$N$321,8,FALSE)</f>
        <v>407.52</v>
      </c>
      <c r="W127" s="1">
        <f>VLOOKUP($B127,'VRAAGPROGNOSE KO'!$B$2:$N$321,9,FALSE)</f>
        <v>413.18</v>
      </c>
      <c r="X127" s="1">
        <f>VLOOKUP($B127,'VRAAGPROGNOSE KO'!$B$2:$N$321,10,FALSE)</f>
        <v>423.36799999999999</v>
      </c>
      <c r="Y127" s="1">
        <f>VLOOKUP($B127,'VRAAGPROGNOSE KO'!$B$2:$N$321,11,FALSE)</f>
        <v>415.44400000000002</v>
      </c>
      <c r="Z127" s="1">
        <f>VLOOKUP($B127,'VRAAGPROGNOSE KO'!$B$2:$N$321,12,FALSE)</f>
        <v>419.97199999999998</v>
      </c>
      <c r="AA127" s="1">
        <f>VLOOKUP($B127,'VRAAGPROGNOSE KO'!$B$2:$N$321,13,FALSE)</f>
        <v>413.18</v>
      </c>
    </row>
    <row r="128" spans="2:27" x14ac:dyDescent="0.3">
      <c r="B128" s="1">
        <v>24008</v>
      </c>
      <c r="C128" s="1">
        <f>VLOOKUP(B128,AANBODPROGNOSE!A128:G445, 5, FALSE)</f>
        <v>291.14285714285711</v>
      </c>
      <c r="D128" s="1">
        <f>VLOOKUP(B128,AANBODPROGNOSE!A128:H445, 2, FALSE)</f>
        <v>247.47142857142853</v>
      </c>
      <c r="E128" s="1">
        <f>VLOOKUP($B128,'inschr ko zonder ophoging'!$A$5:$L$324,2,FALSE) + VLOOKUP($B128,'INSCHRIJVINGEN KO OPHOGING'!$L$3:$W$322,2,FALSE)</f>
        <v>235.2</v>
      </c>
      <c r="F128" s="1">
        <f>VLOOKUP($B128,'inschr ko zonder ophoging'!$A$5:$L$324,3,FALSE) + VLOOKUP($B128,'INSCHRIJVINGEN KO OPHOGING'!$L$3:$W$322,3,FALSE)</f>
        <v>215.28</v>
      </c>
      <c r="G128" s="1">
        <f>VLOOKUP($B128,'inschr ko zonder ophoging'!$A$5:$L$324,4,FALSE) + VLOOKUP($B128,'INSCHRIJVINGEN KO OPHOGING'!$L$3:$W$322,4,FALSE)</f>
        <v>217.36</v>
      </c>
      <c r="H128" s="1">
        <f>VLOOKUP($B128,'inschr ko zonder ophoging'!$A$5:$L$324,5,FALSE) + VLOOKUP($B128,'INSCHRIJVINGEN KO OPHOGING'!$L$3:$W$322,5,FALSE)</f>
        <v>210.98</v>
      </c>
      <c r="I128" s="1">
        <f>VLOOKUP($B128,'inschr ko zonder ophoging'!$A$5:$L$324,6,FALSE) + VLOOKUP($B128,'INSCHRIJVINGEN KO OPHOGING'!$L$3:$W$322,6,FALSE)</f>
        <v>224.93</v>
      </c>
      <c r="J128" s="1">
        <f>VLOOKUP($B128,'inschr ko zonder ophoging'!$A$5:$L$324,7,FALSE) + VLOOKUP($B128,'INSCHRIJVINGEN KO OPHOGING'!$L$3:$W$322,7,FALSE)</f>
        <v>205.71</v>
      </c>
      <c r="K128" s="1">
        <f>VLOOKUP($B128,'inschr ko zonder ophoging'!$A$5:$L$324,8,FALSE) + VLOOKUP($B128,'INSCHRIJVINGEN KO OPHOGING'!$L$3:$W$322,8,FALSE)</f>
        <v>215.9</v>
      </c>
      <c r="L128" s="1">
        <f>VLOOKUP($B128,'inschr ko zonder ophoging'!$A$5:$L$324,9,FALSE) + VLOOKUP($B128,'INSCHRIJVINGEN KO OPHOGING'!$L$3:$W$322,9,FALSE)</f>
        <v>250.28</v>
      </c>
      <c r="M128" s="1">
        <f>VLOOKUP($B128,'inschr ko zonder ophoging'!$A$5:$L$324,10,FALSE) + VLOOKUP($B128,'INSCHRIJVINGEN KO OPHOGING'!$L$3:$W$322,10,FALSE)</f>
        <v>241.17</v>
      </c>
      <c r="N128" s="1">
        <f>VLOOKUP($B128,'inschr ko zonder ophoging'!$A$5:$L$324,11,FALSE) + VLOOKUP($B128,'INSCHRIJVINGEN KO OPHOGING'!$L$3:$W$322,11,FALSE)</f>
        <v>246.71</v>
      </c>
      <c r="O128" s="1">
        <f>VLOOKUP($B128,'inschr ko zonder ophoging'!$A$5:$L$324,12,FALSE) + VLOOKUP($B128,'INSCHRIJVINGEN KO OPHOGING'!$L$3:$W$322,12,FALSE)</f>
        <v>239.28</v>
      </c>
      <c r="P128" s="1">
        <f>VLOOKUP($B128,'VRAAGPROGNOSE KO'!$B$2:$N$321,2,FALSE)</f>
        <v>232.53971830985915</v>
      </c>
      <c r="Q128" s="1">
        <f>VLOOKUP($B128,'VRAAGPROGNOSE KO'!$B$2:$N$321,3,FALSE)</f>
        <v>229.16957746478874</v>
      </c>
      <c r="R128" s="1">
        <f>VLOOKUP($B128,'VRAAGPROGNOSE KO'!$B$2:$N$321,4,FALSE)</f>
        <v>239.28</v>
      </c>
      <c r="S128" s="1">
        <f>VLOOKUP($B128,'VRAAGPROGNOSE KO'!$B$2:$N$321,5,FALSE)</f>
        <v>239.28</v>
      </c>
      <c r="T128" s="1">
        <f>VLOOKUP($B128,'VRAAGPROGNOSE KO'!$B$2:$N$321,6,FALSE)</f>
        <v>244.8969014084507</v>
      </c>
      <c r="U128" s="1">
        <f>VLOOKUP($B128,'VRAAGPROGNOSE KO'!$B$2:$N$321,7,FALSE)</f>
        <v>241.52676056338029</v>
      </c>
      <c r="V128" s="1">
        <f>VLOOKUP($B128,'VRAAGPROGNOSE KO'!$B$2:$N$321,8,FALSE)</f>
        <v>238.15661971830986</v>
      </c>
      <c r="W128" s="1">
        <f>VLOOKUP($B128,'VRAAGPROGNOSE KO'!$B$2:$N$321,9,FALSE)</f>
        <v>239.28</v>
      </c>
      <c r="X128" s="1">
        <f>VLOOKUP($B128,'VRAAGPROGNOSE KO'!$B$2:$N$321,10,FALSE)</f>
        <v>244.8969014084507</v>
      </c>
      <c r="Y128" s="1">
        <f>VLOOKUP($B128,'VRAAGPROGNOSE KO'!$B$2:$N$321,11,FALSE)</f>
        <v>249.39042253521126</v>
      </c>
      <c r="Z128" s="1">
        <f>VLOOKUP($B128,'VRAAGPROGNOSE KO'!$B$2:$N$321,12,FALSE)</f>
        <v>253.88394366197184</v>
      </c>
      <c r="AA128" s="1">
        <f>VLOOKUP($B128,'VRAAGPROGNOSE KO'!$B$2:$N$321,13,FALSE)</f>
        <v>257.25408450704225</v>
      </c>
    </row>
    <row r="129" spans="2:27" x14ac:dyDescent="0.3">
      <c r="B129" s="1">
        <v>24009</v>
      </c>
      <c r="C129" s="1">
        <f>VLOOKUP(B129,AANBODPROGNOSE!A129:G446, 5, FALSE)</f>
        <v>502.35294117647061</v>
      </c>
      <c r="D129" s="1">
        <f>VLOOKUP(B129,AANBODPROGNOSE!A129:H446, 2, FALSE)</f>
        <v>427</v>
      </c>
      <c r="E129" s="1">
        <f>VLOOKUP($B129,'inschr ko zonder ophoging'!$A$5:$L$324,2,FALSE) + VLOOKUP($B129,'INSCHRIJVINGEN KO OPHOGING'!$L$3:$W$322,2,FALSE)</f>
        <v>461.64</v>
      </c>
      <c r="F129" s="1">
        <f>VLOOKUP($B129,'inschr ko zonder ophoging'!$A$5:$L$324,3,FALSE) + VLOOKUP($B129,'INSCHRIJVINGEN KO OPHOGING'!$L$3:$W$322,3,FALSE)</f>
        <v>459.18</v>
      </c>
      <c r="G129" s="1">
        <f>VLOOKUP($B129,'inschr ko zonder ophoging'!$A$5:$L$324,4,FALSE) + VLOOKUP($B129,'INSCHRIJVINGEN KO OPHOGING'!$L$3:$W$322,4,FALSE)</f>
        <v>458.72</v>
      </c>
      <c r="H129" s="1">
        <f>VLOOKUP($B129,'inschr ko zonder ophoging'!$A$5:$L$324,5,FALSE) + VLOOKUP($B129,'INSCHRIJVINGEN KO OPHOGING'!$L$3:$W$322,5,FALSE)</f>
        <v>442.64</v>
      </c>
      <c r="I129" s="1">
        <f>VLOOKUP($B129,'inschr ko zonder ophoging'!$A$5:$L$324,6,FALSE) + VLOOKUP($B129,'INSCHRIJVINGEN KO OPHOGING'!$L$3:$W$322,6,FALSE)</f>
        <v>429.8</v>
      </c>
      <c r="J129" s="1">
        <f>VLOOKUP($B129,'inschr ko zonder ophoging'!$A$5:$L$324,7,FALSE) + VLOOKUP($B129,'INSCHRIJVINGEN KO OPHOGING'!$L$3:$W$322,7,FALSE)</f>
        <v>445.56</v>
      </c>
      <c r="K129" s="1">
        <f>VLOOKUP($B129,'inschr ko zonder ophoging'!$A$5:$L$324,8,FALSE) + VLOOKUP($B129,'INSCHRIJVINGEN KO OPHOGING'!$L$3:$W$322,8,FALSE)</f>
        <v>436.61</v>
      </c>
      <c r="L129" s="1">
        <f>VLOOKUP($B129,'inschr ko zonder ophoging'!$A$5:$L$324,9,FALSE) + VLOOKUP($B129,'INSCHRIJVINGEN KO OPHOGING'!$L$3:$W$322,9,FALSE)</f>
        <v>439.56</v>
      </c>
      <c r="M129" s="1">
        <f>VLOOKUP($B129,'inschr ko zonder ophoging'!$A$5:$L$324,10,FALSE) + VLOOKUP($B129,'INSCHRIJVINGEN KO OPHOGING'!$L$3:$W$322,10,FALSE)</f>
        <v>429.45</v>
      </c>
      <c r="N129" s="1">
        <f>VLOOKUP($B129,'inschr ko zonder ophoging'!$A$5:$L$324,11,FALSE) + VLOOKUP($B129,'INSCHRIJVINGEN KO OPHOGING'!$L$3:$W$322,11,FALSE)</f>
        <v>418.18</v>
      </c>
      <c r="O129" s="1">
        <f>VLOOKUP($B129,'inschr ko zonder ophoging'!$A$5:$L$324,12,FALSE) + VLOOKUP($B129,'INSCHRIJVINGEN KO OPHOGING'!$L$3:$W$322,12,FALSE)</f>
        <v>435.90999999999997</v>
      </c>
      <c r="P129" s="1">
        <f>VLOOKUP($B129,'VRAAGPROGNOSE KO'!$B$2:$N$321,2,FALSE)</f>
        <v>441.20830508474575</v>
      </c>
      <c r="Q129" s="1">
        <f>VLOOKUP($B129,'VRAAGPROGNOSE KO'!$B$2:$N$321,3,FALSE)</f>
        <v>441.20830508474575</v>
      </c>
      <c r="R129" s="1">
        <f>VLOOKUP($B129,'VRAAGPROGNOSE KO'!$B$2:$N$321,4,FALSE)</f>
        <v>434.54016949152543</v>
      </c>
      <c r="S129" s="1">
        <f>VLOOKUP($B129,'VRAAGPROGNOSE KO'!$B$2:$N$321,5,FALSE)</f>
        <v>418.98118644067796</v>
      </c>
      <c r="T129" s="1">
        <f>VLOOKUP($B129,'VRAAGPROGNOSE KO'!$B$2:$N$321,6,FALSE)</f>
        <v>400.08813559322033</v>
      </c>
      <c r="U129" s="1">
        <f>VLOOKUP($B129,'VRAAGPROGNOSE KO'!$B$2:$N$321,7,FALSE)</f>
        <v>392.30864406779659</v>
      </c>
      <c r="V129" s="1">
        <f>VLOOKUP($B129,'VRAAGPROGNOSE KO'!$B$2:$N$321,8,FALSE)</f>
        <v>396.75406779661017</v>
      </c>
      <c r="W129" s="1">
        <f>VLOOKUP($B129,'VRAAGPROGNOSE KO'!$B$2:$N$321,9,FALSE)</f>
        <v>393.42</v>
      </c>
      <c r="X129" s="1">
        <f>VLOOKUP($B129,'VRAAGPROGNOSE KO'!$B$2:$N$321,10,FALSE)</f>
        <v>386.75186440677965</v>
      </c>
      <c r="Y129" s="1">
        <f>VLOOKUP($B129,'VRAAGPROGNOSE KO'!$B$2:$N$321,11,FALSE)</f>
        <v>388.97457627118644</v>
      </c>
      <c r="Z129" s="1">
        <f>VLOOKUP($B129,'VRAAGPROGNOSE KO'!$B$2:$N$321,12,FALSE)</f>
        <v>401.19949152542375</v>
      </c>
      <c r="AA129" s="1">
        <f>VLOOKUP($B129,'VRAAGPROGNOSE KO'!$B$2:$N$321,13,FALSE)</f>
        <v>414.53576271186444</v>
      </c>
    </row>
    <row r="130" spans="2:27" x14ac:dyDescent="0.3">
      <c r="B130" s="1">
        <v>24011</v>
      </c>
      <c r="C130" s="1">
        <f>VLOOKUP(B130,AANBODPROGNOSE!A130:G447, 5, FALSE)</f>
        <v>484</v>
      </c>
      <c r="D130" s="1">
        <f>VLOOKUP(B130,AANBODPROGNOSE!A130:H447, 2, FALSE)</f>
        <v>411.4</v>
      </c>
      <c r="E130" s="1">
        <f>VLOOKUP($B130,'inschr ko zonder ophoging'!$A$5:$L$324,2,FALSE) + VLOOKUP($B130,'INSCHRIJVINGEN KO OPHOGING'!$L$3:$W$322,2,FALSE)</f>
        <v>460.90999999999997</v>
      </c>
      <c r="F130" s="1">
        <f>VLOOKUP($B130,'inschr ko zonder ophoging'!$A$5:$L$324,3,FALSE) + VLOOKUP($B130,'INSCHRIJVINGEN KO OPHOGING'!$L$3:$W$322,3,FALSE)</f>
        <v>476.67</v>
      </c>
      <c r="G130" s="1">
        <f>VLOOKUP($B130,'inschr ko zonder ophoging'!$A$5:$L$324,4,FALSE) + VLOOKUP($B130,'INSCHRIJVINGEN KO OPHOGING'!$L$3:$W$322,4,FALSE)</f>
        <v>452.34</v>
      </c>
      <c r="H130" s="1">
        <f>VLOOKUP($B130,'inschr ko zonder ophoging'!$A$5:$L$324,5,FALSE) + VLOOKUP($B130,'INSCHRIJVINGEN KO OPHOGING'!$L$3:$W$322,5,FALSE)</f>
        <v>478.32</v>
      </c>
      <c r="I130" s="1">
        <f>VLOOKUP($B130,'inschr ko zonder ophoging'!$A$5:$L$324,6,FALSE) + VLOOKUP($B130,'INSCHRIJVINGEN KO OPHOGING'!$L$3:$W$322,6,FALSE)</f>
        <v>453.53</v>
      </c>
      <c r="J130" s="1">
        <f>VLOOKUP($B130,'inschr ko zonder ophoging'!$A$5:$L$324,7,FALSE) + VLOOKUP($B130,'INSCHRIJVINGEN KO OPHOGING'!$L$3:$W$322,7,FALSE)</f>
        <v>449.56</v>
      </c>
      <c r="K130" s="1">
        <f>VLOOKUP($B130,'inschr ko zonder ophoging'!$A$5:$L$324,8,FALSE) + VLOOKUP($B130,'INSCHRIJVINGEN KO OPHOGING'!$L$3:$W$322,8,FALSE)</f>
        <v>451.88</v>
      </c>
      <c r="L130" s="1">
        <f>VLOOKUP($B130,'inschr ko zonder ophoging'!$A$5:$L$324,9,FALSE) + VLOOKUP($B130,'INSCHRIJVINGEN KO OPHOGING'!$L$3:$W$322,9,FALSE)</f>
        <v>429.1</v>
      </c>
      <c r="M130" s="1">
        <f>VLOOKUP($B130,'inschr ko zonder ophoging'!$A$5:$L$324,10,FALSE) + VLOOKUP($B130,'INSCHRIJVINGEN KO OPHOGING'!$L$3:$W$322,10,FALSE)</f>
        <v>400.93</v>
      </c>
      <c r="N130" s="1">
        <f>VLOOKUP($B130,'inschr ko zonder ophoging'!$A$5:$L$324,11,FALSE) + VLOOKUP($B130,'INSCHRIJVINGEN KO OPHOGING'!$L$3:$W$322,11,FALSE)</f>
        <v>395.69</v>
      </c>
      <c r="O130" s="1">
        <f>VLOOKUP($B130,'inschr ko zonder ophoging'!$A$5:$L$324,12,FALSE) + VLOOKUP($B130,'INSCHRIJVINGEN KO OPHOGING'!$L$3:$W$322,12,FALSE)</f>
        <v>375.77</v>
      </c>
      <c r="P130" s="1">
        <f>VLOOKUP($B130,'VRAAGPROGNOSE KO'!$B$2:$N$321,2,FALSE)</f>
        <v>338.43586206896555</v>
      </c>
      <c r="Q130" s="1">
        <f>VLOOKUP($B130,'VRAAGPROGNOSE KO'!$B$2:$N$321,3,FALSE)</f>
        <v>332.86948275862068</v>
      </c>
      <c r="R130" s="1">
        <f>VLOOKUP($B130,'VRAAGPROGNOSE KO'!$B$2:$N$321,4,FALSE)</f>
        <v>319.5101724137931</v>
      </c>
      <c r="S130" s="1">
        <f>VLOOKUP($B130,'VRAAGPROGNOSE KO'!$B$2:$N$321,5,FALSE)</f>
        <v>310.60396551724136</v>
      </c>
      <c r="T130" s="1">
        <f>VLOOKUP($B130,'VRAAGPROGNOSE KO'!$B$2:$N$321,6,FALSE)</f>
        <v>308.37741379310347</v>
      </c>
      <c r="U130" s="1">
        <f>VLOOKUP($B130,'VRAAGPROGNOSE KO'!$B$2:$N$321,7,FALSE)</f>
        <v>316.17034482758618</v>
      </c>
      <c r="V130" s="1">
        <f>VLOOKUP($B130,'VRAAGPROGNOSE KO'!$B$2:$N$321,8,FALSE)</f>
        <v>321.73672413793105</v>
      </c>
      <c r="W130" s="1">
        <f>VLOOKUP($B130,'VRAAGPROGNOSE KO'!$B$2:$N$321,9,FALSE)</f>
        <v>322.85000000000002</v>
      </c>
      <c r="X130" s="1">
        <f>VLOOKUP($B130,'VRAAGPROGNOSE KO'!$B$2:$N$321,10,FALSE)</f>
        <v>325.07655172413791</v>
      </c>
      <c r="Y130" s="1">
        <f>VLOOKUP($B130,'VRAAGPROGNOSE KO'!$B$2:$N$321,11,FALSE)</f>
        <v>325.07655172413791</v>
      </c>
      <c r="Z130" s="1">
        <f>VLOOKUP($B130,'VRAAGPROGNOSE KO'!$B$2:$N$321,12,FALSE)</f>
        <v>329.52965517241381</v>
      </c>
      <c r="AA130" s="1">
        <f>VLOOKUP($B130,'VRAAGPROGNOSE KO'!$B$2:$N$321,13,FALSE)</f>
        <v>336.2093103448276</v>
      </c>
    </row>
    <row r="131" spans="2:27" x14ac:dyDescent="0.3">
      <c r="B131" s="1">
        <v>24014</v>
      </c>
      <c r="C131" s="1">
        <f>VLOOKUP(B131,AANBODPROGNOSE!A131:G448, 5, FALSE)</f>
        <v>588.23529411764707</v>
      </c>
      <c r="D131" s="1">
        <f>VLOOKUP(B131,AANBODPROGNOSE!A131:H448, 2, FALSE)</f>
        <v>500</v>
      </c>
      <c r="E131" s="1">
        <f>VLOOKUP($B131,'inschr ko zonder ophoging'!$A$5:$L$324,2,FALSE) + VLOOKUP($B131,'INSCHRIJVINGEN KO OPHOGING'!$L$3:$W$322,2,FALSE)</f>
        <v>526.21</v>
      </c>
      <c r="F131" s="1">
        <f>VLOOKUP($B131,'inschr ko zonder ophoging'!$A$5:$L$324,3,FALSE) + VLOOKUP($B131,'INSCHRIJVINGEN KO OPHOGING'!$L$3:$W$322,3,FALSE)</f>
        <v>538.16</v>
      </c>
      <c r="G131" s="1">
        <f>VLOOKUP($B131,'inschr ko zonder ophoging'!$A$5:$L$324,4,FALSE) + VLOOKUP($B131,'INSCHRIJVINGEN KO OPHOGING'!$L$3:$W$322,4,FALSE)</f>
        <v>523.83000000000004</v>
      </c>
      <c r="H131" s="1">
        <f>VLOOKUP($B131,'inschr ko zonder ophoging'!$A$5:$L$324,5,FALSE) + VLOOKUP($B131,'INSCHRIJVINGEN KO OPHOGING'!$L$3:$W$322,5,FALSE)</f>
        <v>520.55999999999995</v>
      </c>
      <c r="I131" s="1">
        <f>VLOOKUP($B131,'inschr ko zonder ophoging'!$A$5:$L$324,6,FALSE) + VLOOKUP($B131,'INSCHRIJVINGEN KO OPHOGING'!$L$3:$W$322,6,FALSE)</f>
        <v>552.75</v>
      </c>
      <c r="J131" s="1">
        <f>VLOOKUP($B131,'inschr ko zonder ophoging'!$A$5:$L$324,7,FALSE) + VLOOKUP($B131,'INSCHRIJVINGEN KO OPHOGING'!$L$3:$W$322,7,FALSE)</f>
        <v>536.72</v>
      </c>
      <c r="K131" s="1">
        <f>VLOOKUP($B131,'inschr ko zonder ophoging'!$A$5:$L$324,8,FALSE) + VLOOKUP($B131,'INSCHRIJVINGEN KO OPHOGING'!$L$3:$W$322,8,FALSE)</f>
        <v>527.55999999999995</v>
      </c>
      <c r="L131" s="1">
        <f>VLOOKUP($B131,'inschr ko zonder ophoging'!$A$5:$L$324,9,FALSE) + VLOOKUP($B131,'INSCHRIJVINGEN KO OPHOGING'!$L$3:$W$322,9,FALSE)</f>
        <v>511.94</v>
      </c>
      <c r="M131" s="1">
        <f>VLOOKUP($B131,'inschr ko zonder ophoging'!$A$5:$L$324,10,FALSE) + VLOOKUP($B131,'INSCHRIJVINGEN KO OPHOGING'!$L$3:$W$322,10,FALSE)</f>
        <v>506.94</v>
      </c>
      <c r="N131" s="1">
        <f>VLOOKUP($B131,'inschr ko zonder ophoging'!$A$5:$L$324,11,FALSE) + VLOOKUP($B131,'INSCHRIJVINGEN KO OPHOGING'!$L$3:$W$322,11,FALSE)</f>
        <v>482.26</v>
      </c>
      <c r="O131" s="1">
        <f>VLOOKUP($B131,'inschr ko zonder ophoging'!$A$5:$L$324,12,FALSE) + VLOOKUP($B131,'INSCHRIJVINGEN KO OPHOGING'!$L$3:$W$322,12,FALSE)</f>
        <v>514.32000000000005</v>
      </c>
      <c r="P131" s="1">
        <f>VLOOKUP($B131,'VRAAGPROGNOSE KO'!$B$2:$N$321,2,FALSE)</f>
        <v>534.66346153846155</v>
      </c>
      <c r="Q131" s="1">
        <f>VLOOKUP($B131,'VRAAGPROGNOSE KO'!$B$2:$N$321,3,FALSE)</f>
        <v>558.30121457489872</v>
      </c>
      <c r="R131" s="1">
        <f>VLOOKUP($B131,'VRAAGPROGNOSE KO'!$B$2:$N$321,4,FALSE)</f>
        <v>592.06943319838058</v>
      </c>
      <c r="S131" s="1">
        <f>VLOOKUP($B131,'VRAAGPROGNOSE KO'!$B$2:$N$321,5,FALSE)</f>
        <v>604.45111336032392</v>
      </c>
      <c r="T131" s="1">
        <f>VLOOKUP($B131,'VRAAGPROGNOSE KO'!$B$2:$N$321,6,FALSE)</f>
        <v>599.94868421052627</v>
      </c>
      <c r="U131" s="1">
        <f>VLOOKUP($B131,'VRAAGPROGNOSE KO'!$B$2:$N$321,7,FALSE)</f>
        <v>578.56214574898786</v>
      </c>
      <c r="V131" s="1">
        <f>VLOOKUP($B131,'VRAAGPROGNOSE KO'!$B$2:$N$321,8,FALSE)</f>
        <v>567.30607287449391</v>
      </c>
      <c r="W131" s="1">
        <f>VLOOKUP($B131,'VRAAGPROGNOSE KO'!$B$2:$N$321,9,FALSE)</f>
        <v>556.04999999999995</v>
      </c>
      <c r="X131" s="1">
        <f>VLOOKUP($B131,'VRAAGPROGNOSE KO'!$B$2:$N$321,10,FALSE)</f>
        <v>565.05485829959514</v>
      </c>
      <c r="Y131" s="1">
        <f>VLOOKUP($B131,'VRAAGPROGNOSE KO'!$B$2:$N$321,11,FALSE)</f>
        <v>567.30607287449391</v>
      </c>
      <c r="Z131" s="1">
        <f>VLOOKUP($B131,'VRAAGPROGNOSE KO'!$B$2:$N$321,12,FALSE)</f>
        <v>567.30607287449391</v>
      </c>
      <c r="AA131" s="1">
        <f>VLOOKUP($B131,'VRAAGPROGNOSE KO'!$B$2:$N$321,13,FALSE)</f>
        <v>567.30607287449391</v>
      </c>
    </row>
    <row r="132" spans="2:27" x14ac:dyDescent="0.3">
      <c r="B132" s="1">
        <v>24016</v>
      </c>
      <c r="C132" s="1">
        <f>VLOOKUP(B132,AANBODPROGNOSE!A132:G449, 5, FALSE)</f>
        <v>452</v>
      </c>
      <c r="D132" s="1">
        <f>VLOOKUP(B132,AANBODPROGNOSE!A132:H449, 2, FALSE)</f>
        <v>384.2</v>
      </c>
      <c r="E132" s="1">
        <f>VLOOKUP($B132,'inschr ko zonder ophoging'!$A$5:$L$324,2,FALSE) + VLOOKUP($B132,'INSCHRIJVINGEN KO OPHOGING'!$L$3:$W$322,2,FALSE)</f>
        <v>371.69</v>
      </c>
      <c r="F132" s="1">
        <f>VLOOKUP($B132,'inschr ko zonder ophoging'!$A$5:$L$324,3,FALSE) + VLOOKUP($B132,'INSCHRIJVINGEN KO OPHOGING'!$L$3:$W$322,3,FALSE)</f>
        <v>365.04</v>
      </c>
      <c r="G132" s="1">
        <f>VLOOKUP($B132,'inschr ko zonder ophoging'!$A$5:$L$324,4,FALSE) + VLOOKUP($B132,'INSCHRIJVINGEN KO OPHOGING'!$L$3:$W$322,4,FALSE)</f>
        <v>400.42</v>
      </c>
      <c r="H132" s="1">
        <f>VLOOKUP($B132,'inschr ko zonder ophoging'!$A$5:$L$324,5,FALSE) + VLOOKUP($B132,'INSCHRIJVINGEN KO OPHOGING'!$L$3:$W$322,5,FALSE)</f>
        <v>417.8</v>
      </c>
      <c r="I132" s="1">
        <f>VLOOKUP($B132,'inschr ko zonder ophoging'!$A$5:$L$324,6,FALSE) + VLOOKUP($B132,'INSCHRIJVINGEN KO OPHOGING'!$L$3:$W$322,6,FALSE)</f>
        <v>416.15</v>
      </c>
      <c r="J132" s="1">
        <f>VLOOKUP($B132,'inschr ko zonder ophoging'!$A$5:$L$324,7,FALSE) + VLOOKUP($B132,'INSCHRIJVINGEN KO OPHOGING'!$L$3:$W$322,7,FALSE)</f>
        <v>428.37</v>
      </c>
      <c r="K132" s="1">
        <f>VLOOKUP($B132,'inschr ko zonder ophoging'!$A$5:$L$324,8,FALSE) + VLOOKUP($B132,'INSCHRIJVINGEN KO OPHOGING'!$L$3:$W$322,8,FALSE)</f>
        <v>439.42</v>
      </c>
      <c r="L132" s="1">
        <f>VLOOKUP($B132,'inschr ko zonder ophoging'!$A$5:$L$324,9,FALSE) + VLOOKUP($B132,'INSCHRIJVINGEN KO OPHOGING'!$L$3:$W$322,9,FALSE)</f>
        <v>466.02</v>
      </c>
      <c r="M132" s="1">
        <f>VLOOKUP($B132,'inschr ko zonder ophoging'!$A$5:$L$324,10,FALSE) + VLOOKUP($B132,'INSCHRIJVINGEN KO OPHOGING'!$L$3:$W$322,10,FALSE)</f>
        <v>433.88</v>
      </c>
      <c r="N132" s="1">
        <f>VLOOKUP($B132,'inschr ko zonder ophoging'!$A$5:$L$324,11,FALSE) + VLOOKUP($B132,'INSCHRIJVINGEN KO OPHOGING'!$L$3:$W$322,11,FALSE)</f>
        <v>429.90999999999997</v>
      </c>
      <c r="O132" s="1">
        <f>VLOOKUP($B132,'inschr ko zonder ophoging'!$A$5:$L$324,12,FALSE) + VLOOKUP($B132,'INSCHRIJVINGEN KO OPHOGING'!$L$3:$W$322,12,FALSE)</f>
        <v>422.53</v>
      </c>
      <c r="P132" s="1">
        <f>VLOOKUP($B132,'VRAAGPROGNOSE KO'!$B$2:$N$321,2,FALSE)</f>
        <v>413.76178041543028</v>
      </c>
      <c r="Q132" s="1">
        <f>VLOOKUP($B132,'VRAAGPROGNOSE KO'!$B$2:$N$321,3,FALSE)</f>
        <v>409.27655786350147</v>
      </c>
      <c r="R132" s="1">
        <f>VLOOKUP($B132,'VRAAGPROGNOSE KO'!$B$2:$N$321,4,FALSE)</f>
        <v>385.72913946587539</v>
      </c>
      <c r="S132" s="1">
        <f>VLOOKUP($B132,'VRAAGPROGNOSE KO'!$B$2:$N$321,5,FALSE)</f>
        <v>379.00130563798217</v>
      </c>
      <c r="T132" s="1">
        <f>VLOOKUP($B132,'VRAAGPROGNOSE KO'!$B$2:$N$321,6,FALSE)</f>
        <v>372.27347181008901</v>
      </c>
      <c r="U132" s="1">
        <f>VLOOKUP($B132,'VRAAGPROGNOSE KO'!$B$2:$N$321,7,FALSE)</f>
        <v>377.88</v>
      </c>
      <c r="V132" s="1">
        <f>VLOOKUP($B132,'VRAAGPROGNOSE KO'!$B$2:$N$321,8,FALSE)</f>
        <v>383.48652818991098</v>
      </c>
      <c r="W132" s="1">
        <f>VLOOKUP($B132,'VRAAGPROGNOSE KO'!$B$2:$N$321,9,FALSE)</f>
        <v>377.88</v>
      </c>
      <c r="X132" s="1">
        <f>VLOOKUP($B132,'VRAAGPROGNOSE KO'!$B$2:$N$321,10,FALSE)</f>
        <v>377.88</v>
      </c>
      <c r="Y132" s="1">
        <f>VLOOKUP($B132,'VRAAGPROGNOSE KO'!$B$2:$N$321,11,FALSE)</f>
        <v>383.48652818991098</v>
      </c>
      <c r="Z132" s="1">
        <f>VLOOKUP($B132,'VRAAGPROGNOSE KO'!$B$2:$N$321,12,FALSE)</f>
        <v>392.45697329376856</v>
      </c>
      <c r="AA132" s="1">
        <f>VLOOKUP($B132,'VRAAGPROGNOSE KO'!$B$2:$N$321,13,FALSE)</f>
        <v>403.67002967359048</v>
      </c>
    </row>
    <row r="133" spans="2:27" x14ac:dyDescent="0.3">
      <c r="B133" s="1">
        <v>24020</v>
      </c>
      <c r="C133" s="1">
        <f>VLOOKUP(B133,AANBODPROGNOSE!A133:G450, 5, FALSE)</f>
        <v>1263.9999999999998</v>
      </c>
      <c r="D133" s="1">
        <f>VLOOKUP(B133,AANBODPROGNOSE!A133:H450, 2, FALSE)</f>
        <v>1074.3999999999999</v>
      </c>
      <c r="E133" s="1">
        <f>VLOOKUP($B133,'inschr ko zonder ophoging'!$A$5:$L$324,2,FALSE) + VLOOKUP($B133,'INSCHRIJVINGEN KO OPHOGING'!$L$3:$W$322,2,FALSE)</f>
        <v>1014.34</v>
      </c>
      <c r="F133" s="1">
        <f>VLOOKUP($B133,'inschr ko zonder ophoging'!$A$5:$L$324,3,FALSE) + VLOOKUP($B133,'INSCHRIJVINGEN KO OPHOGING'!$L$3:$W$322,3,FALSE)</f>
        <v>1072.18</v>
      </c>
      <c r="G133" s="1">
        <f>VLOOKUP($B133,'inschr ko zonder ophoging'!$A$5:$L$324,4,FALSE) + VLOOKUP($B133,'INSCHRIJVINGEN KO OPHOGING'!$L$3:$W$322,4,FALSE)</f>
        <v>1075.8</v>
      </c>
      <c r="H133" s="1">
        <f>VLOOKUP($B133,'inschr ko zonder ophoging'!$A$5:$L$324,5,FALSE) + VLOOKUP($B133,'INSCHRIJVINGEN KO OPHOGING'!$L$3:$W$322,5,FALSE)</f>
        <v>1042.93</v>
      </c>
      <c r="I133" s="1">
        <f>VLOOKUP($B133,'inschr ko zonder ophoging'!$A$5:$L$324,6,FALSE) + VLOOKUP($B133,'INSCHRIJVINGEN KO OPHOGING'!$L$3:$W$322,6,FALSE)</f>
        <v>1074.26</v>
      </c>
      <c r="J133" s="1">
        <f>VLOOKUP($B133,'inschr ko zonder ophoging'!$A$5:$L$324,7,FALSE) + VLOOKUP($B133,'INSCHRIJVINGEN KO OPHOGING'!$L$3:$W$322,7,FALSE)</f>
        <v>1078.18</v>
      </c>
      <c r="K133" s="1">
        <f>VLOOKUP($B133,'inschr ko zonder ophoging'!$A$5:$L$324,8,FALSE) + VLOOKUP($B133,'INSCHRIJVINGEN KO OPHOGING'!$L$3:$W$322,8,FALSE)</f>
        <v>1067.42</v>
      </c>
      <c r="L133" s="1">
        <f>VLOOKUP($B133,'inschr ko zonder ophoging'!$A$5:$L$324,9,FALSE) + VLOOKUP($B133,'INSCHRIJVINGEN KO OPHOGING'!$L$3:$W$322,9,FALSE)</f>
        <v>1073.6600000000001</v>
      </c>
      <c r="M133" s="1">
        <f>VLOOKUP($B133,'inschr ko zonder ophoging'!$A$5:$L$324,10,FALSE) + VLOOKUP($B133,'INSCHRIJVINGEN KO OPHOGING'!$L$3:$W$322,10,FALSE)</f>
        <v>1087.26</v>
      </c>
      <c r="N133" s="1">
        <f>VLOOKUP($B133,'inschr ko zonder ophoging'!$A$5:$L$324,11,FALSE) + VLOOKUP($B133,'INSCHRIJVINGEN KO OPHOGING'!$L$3:$W$322,11,FALSE)</f>
        <v>1021.93</v>
      </c>
      <c r="O133" s="1">
        <f>VLOOKUP($B133,'inschr ko zonder ophoging'!$A$5:$L$324,12,FALSE) + VLOOKUP($B133,'INSCHRIJVINGEN KO OPHOGING'!$L$3:$W$322,12,FALSE)</f>
        <v>1018.47</v>
      </c>
      <c r="P133" s="1">
        <f>VLOOKUP($B133,'VRAAGPROGNOSE KO'!$B$2:$N$321,2,FALSE)</f>
        <v>998.26931818181822</v>
      </c>
      <c r="Q133" s="1">
        <f>VLOOKUP($B133,'VRAAGPROGNOSE KO'!$B$2:$N$321,3,FALSE)</f>
        <v>962.49706937799044</v>
      </c>
      <c r="R133" s="1">
        <f>VLOOKUP($B133,'VRAAGPROGNOSE KO'!$B$2:$N$321,4,FALSE)</f>
        <v>941.25729665071776</v>
      </c>
      <c r="S133" s="1">
        <f>VLOOKUP($B133,'VRAAGPROGNOSE KO'!$B$2:$N$321,5,FALSE)</f>
        <v>940.13941387559805</v>
      </c>
      <c r="T133" s="1">
        <f>VLOOKUP($B133,'VRAAGPROGNOSE KO'!$B$2:$N$321,6,FALSE)</f>
        <v>945.72882775119615</v>
      </c>
      <c r="U133" s="1">
        <f>VLOOKUP($B133,'VRAAGPROGNOSE KO'!$B$2:$N$321,7,FALSE)</f>
        <v>942.37517942583736</v>
      </c>
      <c r="V133" s="1">
        <f>VLOOKUP($B133,'VRAAGPROGNOSE KO'!$B$2:$N$321,8,FALSE)</f>
        <v>935.66788277511966</v>
      </c>
      <c r="W133" s="1">
        <f>VLOOKUP($B133,'VRAAGPROGNOSE KO'!$B$2:$N$321,9,FALSE)</f>
        <v>934.55</v>
      </c>
      <c r="X133" s="1">
        <f>VLOOKUP($B133,'VRAAGPROGNOSE KO'!$B$2:$N$321,10,FALSE)</f>
        <v>943.49306220095696</v>
      </c>
      <c r="Y133" s="1">
        <f>VLOOKUP($B133,'VRAAGPROGNOSE KO'!$B$2:$N$321,11,FALSE)</f>
        <v>960.26130382775114</v>
      </c>
      <c r="Z133" s="1">
        <f>VLOOKUP($B133,'VRAAGPROGNOSE KO'!$B$2:$N$321,12,FALSE)</f>
        <v>963.61495215311004</v>
      </c>
      <c r="AA133" s="1">
        <f>VLOOKUP($B133,'VRAAGPROGNOSE KO'!$B$2:$N$321,13,FALSE)</f>
        <v>963.61495215311004</v>
      </c>
    </row>
    <row r="134" spans="2:27" x14ac:dyDescent="0.3">
      <c r="B134" s="1">
        <v>24028</v>
      </c>
      <c r="C134" s="1">
        <f>VLOOKUP(B134,AANBODPROGNOSE!A134:G451, 5, FALSE)</f>
        <v>245.88235294117646</v>
      </c>
      <c r="D134" s="1">
        <f>VLOOKUP(B134,AANBODPROGNOSE!A134:H451, 2, FALSE)</f>
        <v>209</v>
      </c>
      <c r="E134" s="1">
        <f>VLOOKUP($B134,'inschr ko zonder ophoging'!$A$5:$L$324,2,FALSE) + VLOOKUP($B134,'INSCHRIJVINGEN KO OPHOGING'!$L$3:$W$322,2,FALSE)</f>
        <v>207.55</v>
      </c>
      <c r="F134" s="1">
        <f>VLOOKUP($B134,'inschr ko zonder ophoging'!$A$5:$L$324,3,FALSE) + VLOOKUP($B134,'INSCHRIJVINGEN KO OPHOGING'!$L$3:$W$322,3,FALSE)</f>
        <v>232.93</v>
      </c>
      <c r="G134" s="1">
        <f>VLOOKUP($B134,'inschr ko zonder ophoging'!$A$5:$L$324,4,FALSE) + VLOOKUP($B134,'INSCHRIJVINGEN KO OPHOGING'!$L$3:$W$322,4,FALSE)</f>
        <v>231.82</v>
      </c>
      <c r="H134" s="1">
        <f>VLOOKUP($B134,'inschr ko zonder ophoging'!$A$5:$L$324,5,FALSE) + VLOOKUP($B134,'INSCHRIJVINGEN KO OPHOGING'!$L$3:$W$322,5,FALSE)</f>
        <v>233.55</v>
      </c>
      <c r="I134" s="1">
        <f>VLOOKUP($B134,'inschr ko zonder ophoging'!$A$5:$L$324,6,FALSE) + VLOOKUP($B134,'INSCHRIJVINGEN KO OPHOGING'!$L$3:$W$322,6,FALSE)</f>
        <v>221.98</v>
      </c>
      <c r="J134" s="1">
        <f>VLOOKUP($B134,'inschr ko zonder ophoging'!$A$5:$L$324,7,FALSE) + VLOOKUP($B134,'INSCHRIJVINGEN KO OPHOGING'!$L$3:$W$322,7,FALSE)</f>
        <v>214.36</v>
      </c>
      <c r="K134" s="1">
        <f>VLOOKUP($B134,'inschr ko zonder ophoging'!$A$5:$L$324,8,FALSE) + VLOOKUP($B134,'INSCHRIJVINGEN KO OPHOGING'!$L$3:$W$322,8,FALSE)</f>
        <v>191.87</v>
      </c>
      <c r="L134" s="1">
        <f>VLOOKUP($B134,'inschr ko zonder ophoging'!$A$5:$L$324,9,FALSE) + VLOOKUP($B134,'INSCHRIJVINGEN KO OPHOGING'!$L$3:$W$322,9,FALSE)</f>
        <v>194.44</v>
      </c>
      <c r="M134" s="1">
        <f>VLOOKUP($B134,'inschr ko zonder ophoging'!$A$5:$L$324,10,FALSE) + VLOOKUP($B134,'INSCHRIJVINGEN KO OPHOGING'!$L$3:$W$322,10,FALSE)</f>
        <v>193.9</v>
      </c>
      <c r="N134" s="1">
        <f>VLOOKUP($B134,'inschr ko zonder ophoging'!$A$5:$L$324,11,FALSE) + VLOOKUP($B134,'INSCHRIJVINGEN KO OPHOGING'!$L$3:$W$322,11,FALSE)</f>
        <v>210.17</v>
      </c>
      <c r="O134" s="1">
        <f>VLOOKUP($B134,'inschr ko zonder ophoging'!$A$5:$L$324,12,FALSE) + VLOOKUP($B134,'INSCHRIJVINGEN KO OPHOGING'!$L$3:$W$322,12,FALSE)</f>
        <v>208.71</v>
      </c>
      <c r="P134" s="1">
        <f>VLOOKUP($B134,'VRAAGPROGNOSE KO'!$B$2:$N$321,2,FALSE)</f>
        <v>195.27199999999999</v>
      </c>
      <c r="Q134" s="1">
        <f>VLOOKUP($B134,'VRAAGPROGNOSE KO'!$B$2:$N$321,3,FALSE)</f>
        <v>187.50550000000001</v>
      </c>
      <c r="R134" s="1">
        <f>VLOOKUP($B134,'VRAAGPROGNOSE KO'!$B$2:$N$321,4,FALSE)</f>
        <v>183.0675</v>
      </c>
      <c r="S134" s="1">
        <f>VLOOKUP($B134,'VRAAGPROGNOSE KO'!$B$2:$N$321,5,FALSE)</f>
        <v>181.958</v>
      </c>
      <c r="T134" s="1">
        <f>VLOOKUP($B134,'VRAAGPROGNOSE KO'!$B$2:$N$321,6,FALSE)</f>
        <v>185.28649999999999</v>
      </c>
      <c r="U134" s="1">
        <f>VLOOKUP($B134,'VRAAGPROGNOSE KO'!$B$2:$N$321,7,FALSE)</f>
        <v>181.958</v>
      </c>
      <c r="V134" s="1">
        <f>VLOOKUP($B134,'VRAAGPROGNOSE KO'!$B$2:$N$321,8,FALSE)</f>
        <v>179.739</v>
      </c>
      <c r="W134" s="1">
        <f>VLOOKUP($B134,'VRAAGPROGNOSE KO'!$B$2:$N$321,9,FALSE)</f>
        <v>177.52</v>
      </c>
      <c r="X134" s="1">
        <f>VLOOKUP($B134,'VRAAGPROGNOSE KO'!$B$2:$N$321,10,FALSE)</f>
        <v>174.19149999999999</v>
      </c>
      <c r="Y134" s="1">
        <f>VLOOKUP($B134,'VRAAGPROGNOSE KO'!$B$2:$N$321,11,FALSE)</f>
        <v>173.08199999999999</v>
      </c>
      <c r="Z134" s="1">
        <f>VLOOKUP($B134,'VRAAGPROGNOSE KO'!$B$2:$N$321,12,FALSE)</f>
        <v>175.30099999999999</v>
      </c>
      <c r="AA134" s="1">
        <f>VLOOKUP($B134,'VRAAGPROGNOSE KO'!$B$2:$N$321,13,FALSE)</f>
        <v>178.62950000000001</v>
      </c>
    </row>
    <row r="135" spans="2:27" x14ac:dyDescent="0.3">
      <c r="B135" s="1">
        <v>24033</v>
      </c>
      <c r="C135" s="1">
        <f>VLOOKUP(B135,AANBODPROGNOSE!A135:G452, 5, FALSE)</f>
        <v>715</v>
      </c>
      <c r="D135" s="1">
        <f>VLOOKUP(B135,AANBODPROGNOSE!A135:H452, 2, FALSE)</f>
        <v>607.75</v>
      </c>
      <c r="E135" s="1">
        <f>VLOOKUP($B135,'inschr ko zonder ophoging'!$A$5:$L$324,2,FALSE) + VLOOKUP($B135,'INSCHRIJVINGEN KO OPHOGING'!$L$3:$W$322,2,FALSE)</f>
        <v>715.03</v>
      </c>
      <c r="F135" s="1">
        <f>VLOOKUP($B135,'inschr ko zonder ophoging'!$A$5:$L$324,3,FALSE) + VLOOKUP($B135,'INSCHRIJVINGEN KO OPHOGING'!$L$3:$W$322,3,FALSE)</f>
        <v>713.62</v>
      </c>
      <c r="G135" s="1">
        <f>VLOOKUP($B135,'inschr ko zonder ophoging'!$A$5:$L$324,4,FALSE) + VLOOKUP($B135,'INSCHRIJVINGEN KO OPHOGING'!$L$3:$W$322,4,FALSE)</f>
        <v>736.76</v>
      </c>
      <c r="H135" s="1">
        <f>VLOOKUP($B135,'inschr ko zonder ophoging'!$A$5:$L$324,5,FALSE) + VLOOKUP($B135,'INSCHRIJVINGEN KO OPHOGING'!$L$3:$W$322,5,FALSE)</f>
        <v>723.27</v>
      </c>
      <c r="I135" s="1">
        <f>VLOOKUP($B135,'inschr ko zonder ophoging'!$A$5:$L$324,6,FALSE) + VLOOKUP($B135,'INSCHRIJVINGEN KO OPHOGING'!$L$3:$W$322,6,FALSE)</f>
        <v>687.16</v>
      </c>
      <c r="J135" s="1">
        <f>VLOOKUP($B135,'inschr ko zonder ophoging'!$A$5:$L$324,7,FALSE) + VLOOKUP($B135,'INSCHRIJVINGEN KO OPHOGING'!$L$3:$W$322,7,FALSE)</f>
        <v>687.54</v>
      </c>
      <c r="K135" s="1">
        <f>VLOOKUP($B135,'inschr ko zonder ophoging'!$A$5:$L$324,8,FALSE) + VLOOKUP($B135,'INSCHRIJVINGEN KO OPHOGING'!$L$3:$W$322,8,FALSE)</f>
        <v>679.73</v>
      </c>
      <c r="L135" s="1">
        <f>VLOOKUP($B135,'inschr ko zonder ophoging'!$A$5:$L$324,9,FALSE) + VLOOKUP($B135,'INSCHRIJVINGEN KO OPHOGING'!$L$3:$W$322,9,FALSE)</f>
        <v>680.19</v>
      </c>
      <c r="M135" s="1">
        <f>VLOOKUP($B135,'inschr ko zonder ophoging'!$A$5:$L$324,10,FALSE) + VLOOKUP($B135,'INSCHRIJVINGEN KO OPHOGING'!$L$3:$W$322,10,FALSE)</f>
        <v>652.13</v>
      </c>
      <c r="N135" s="1">
        <f>VLOOKUP($B135,'inschr ko zonder ophoging'!$A$5:$L$324,11,FALSE) + VLOOKUP($B135,'INSCHRIJVINGEN KO OPHOGING'!$L$3:$W$322,11,FALSE)</f>
        <v>652.91999999999996</v>
      </c>
      <c r="O135" s="1">
        <f>VLOOKUP($B135,'inschr ko zonder ophoging'!$A$5:$L$324,12,FALSE) + VLOOKUP($B135,'INSCHRIJVINGEN KO OPHOGING'!$L$3:$W$322,12,FALSE)</f>
        <v>629.32000000000005</v>
      </c>
      <c r="P135" s="1">
        <f>VLOOKUP($B135,'VRAAGPROGNOSE KO'!$B$2:$N$321,2,FALSE)</f>
        <v>601.56485549132947</v>
      </c>
      <c r="Q135" s="1">
        <f>VLOOKUP($B135,'VRAAGPROGNOSE KO'!$B$2:$N$321,3,FALSE)</f>
        <v>610.51005780346816</v>
      </c>
      <c r="R135" s="1">
        <f>VLOOKUP($B135,'VRAAGPROGNOSE KO'!$B$2:$N$321,4,FALSE)</f>
        <v>591.50150289017336</v>
      </c>
      <c r="S135" s="1">
        <f>VLOOKUP($B135,'VRAAGPROGNOSE KO'!$B$2:$N$321,5,FALSE)</f>
        <v>585.9107514450867</v>
      </c>
      <c r="T135" s="1">
        <f>VLOOKUP($B135,'VRAAGPROGNOSE KO'!$B$2:$N$321,6,FALSE)</f>
        <v>594.85595375722539</v>
      </c>
      <c r="U135" s="1">
        <f>VLOOKUP($B135,'VRAAGPROGNOSE KO'!$B$2:$N$321,7,FALSE)</f>
        <v>582.55630057803467</v>
      </c>
      <c r="V135" s="1">
        <f>VLOOKUP($B135,'VRAAGPROGNOSE KO'!$B$2:$N$321,8,FALSE)</f>
        <v>582.55630057803467</v>
      </c>
      <c r="W135" s="1">
        <f>VLOOKUP($B135,'VRAAGPROGNOSE KO'!$B$2:$N$321,9,FALSE)</f>
        <v>580.32000000000005</v>
      </c>
      <c r="X135" s="1">
        <f>VLOOKUP($B135,'VRAAGPROGNOSE KO'!$B$2:$N$321,10,FALSE)</f>
        <v>573.61109826589598</v>
      </c>
      <c r="Y135" s="1">
        <f>VLOOKUP($B135,'VRAAGPROGNOSE KO'!$B$2:$N$321,11,FALSE)</f>
        <v>581.43815028901736</v>
      </c>
      <c r="Z135" s="1">
        <f>VLOOKUP($B135,'VRAAGPROGNOSE KO'!$B$2:$N$321,12,FALSE)</f>
        <v>587.02890173410401</v>
      </c>
      <c r="AA135" s="1">
        <f>VLOOKUP($B135,'VRAAGPROGNOSE KO'!$B$2:$N$321,13,FALSE)</f>
        <v>590.38335260115605</v>
      </c>
    </row>
    <row r="136" spans="2:27" x14ac:dyDescent="0.3">
      <c r="B136" s="1">
        <v>24038</v>
      </c>
      <c r="C136" s="1">
        <f>VLOOKUP(B136,AANBODPROGNOSE!A136:G453, 5, FALSE)</f>
        <v>955.6</v>
      </c>
      <c r="D136" s="1">
        <f>VLOOKUP(B136,AANBODPROGNOSE!A136:H453, 2, FALSE)</f>
        <v>812.26</v>
      </c>
      <c r="E136" s="1">
        <f>VLOOKUP($B136,'inschr ko zonder ophoging'!$A$5:$L$324,2,FALSE) + VLOOKUP($B136,'INSCHRIJVINGEN KO OPHOGING'!$L$3:$W$322,2,FALSE)</f>
        <v>851.25</v>
      </c>
      <c r="F136" s="1">
        <f>VLOOKUP($B136,'inschr ko zonder ophoging'!$A$5:$L$324,3,FALSE) + VLOOKUP($B136,'INSCHRIJVINGEN KO OPHOGING'!$L$3:$W$322,3,FALSE)</f>
        <v>854.41</v>
      </c>
      <c r="G136" s="1">
        <f>VLOOKUP($B136,'inschr ko zonder ophoging'!$A$5:$L$324,4,FALSE) + VLOOKUP($B136,'INSCHRIJVINGEN KO OPHOGING'!$L$3:$W$322,4,FALSE)</f>
        <v>833.52</v>
      </c>
      <c r="H136" s="1">
        <f>VLOOKUP($B136,'inschr ko zonder ophoging'!$A$5:$L$324,5,FALSE) + VLOOKUP($B136,'INSCHRIJVINGEN KO OPHOGING'!$L$3:$W$322,5,FALSE)</f>
        <v>849.98</v>
      </c>
      <c r="I136" s="1">
        <f>VLOOKUP($B136,'inschr ko zonder ophoging'!$A$5:$L$324,6,FALSE) + VLOOKUP($B136,'INSCHRIJVINGEN KO OPHOGING'!$L$3:$W$322,6,FALSE)</f>
        <v>867.81999999999994</v>
      </c>
      <c r="J136" s="1">
        <f>VLOOKUP($B136,'inschr ko zonder ophoging'!$A$5:$L$324,7,FALSE) + VLOOKUP($B136,'INSCHRIJVINGEN KO OPHOGING'!$L$3:$W$322,7,FALSE)</f>
        <v>873.79</v>
      </c>
      <c r="K136" s="1">
        <f>VLOOKUP($B136,'inschr ko zonder ophoging'!$A$5:$L$324,8,FALSE) + VLOOKUP($B136,'INSCHRIJVINGEN KO OPHOGING'!$L$3:$W$322,8,FALSE)</f>
        <v>861.9</v>
      </c>
      <c r="L136" s="1">
        <f>VLOOKUP($B136,'inschr ko zonder ophoging'!$A$5:$L$324,9,FALSE) + VLOOKUP($B136,'INSCHRIJVINGEN KO OPHOGING'!$L$3:$W$322,9,FALSE)</f>
        <v>850.06</v>
      </c>
      <c r="M136" s="1">
        <f>VLOOKUP($B136,'inschr ko zonder ophoging'!$A$5:$L$324,10,FALSE) + VLOOKUP($B136,'INSCHRIJVINGEN KO OPHOGING'!$L$3:$W$322,10,FALSE)</f>
        <v>870.09</v>
      </c>
      <c r="N136" s="1">
        <f>VLOOKUP($B136,'inschr ko zonder ophoging'!$A$5:$L$324,11,FALSE) + VLOOKUP($B136,'INSCHRIJVINGEN KO OPHOGING'!$L$3:$W$322,11,FALSE)</f>
        <v>851.41</v>
      </c>
      <c r="O136" s="1">
        <f>VLOOKUP($B136,'inschr ko zonder ophoging'!$A$5:$L$324,12,FALSE) + VLOOKUP($B136,'INSCHRIJVINGEN KO OPHOGING'!$L$3:$W$322,12,FALSE)</f>
        <v>870.17</v>
      </c>
      <c r="P136" s="1">
        <f>VLOOKUP($B136,'VRAAGPROGNOSE KO'!$B$2:$N$321,2,FALSE)</f>
        <v>884.32115337423306</v>
      </c>
      <c r="Q136" s="1">
        <f>VLOOKUP($B136,'VRAAGPROGNOSE KO'!$B$2:$N$321,3,FALSE)</f>
        <v>883.20739877300616</v>
      </c>
      <c r="R136" s="1">
        <f>VLOOKUP($B136,'VRAAGPROGNOSE KO'!$B$2:$N$321,4,FALSE)</f>
        <v>906.59624539877302</v>
      </c>
      <c r="S136" s="1">
        <f>VLOOKUP($B136,'VRAAGPROGNOSE KO'!$B$2:$N$321,5,FALSE)</f>
        <v>901.02747239263806</v>
      </c>
      <c r="T136" s="1">
        <f>VLOOKUP($B136,'VRAAGPROGNOSE KO'!$B$2:$N$321,6,FALSE)</f>
        <v>921.07505521472387</v>
      </c>
      <c r="U136" s="1">
        <f>VLOOKUP($B136,'VRAAGPROGNOSE KO'!$B$2:$N$321,7,FALSE)</f>
        <v>912.16501840490798</v>
      </c>
      <c r="V136" s="1">
        <f>VLOOKUP($B136,'VRAAGPROGNOSE KO'!$B$2:$N$321,8,FALSE)</f>
        <v>901.02747239263806</v>
      </c>
      <c r="W136" s="1">
        <f>VLOOKUP($B136,'VRAAGPROGNOSE KO'!$B$2:$N$321,9,FALSE)</f>
        <v>907.71</v>
      </c>
      <c r="X136" s="1">
        <f>VLOOKUP($B136,'VRAAGPROGNOSE KO'!$B$2:$N$321,10,FALSE)</f>
        <v>905.48249079754601</v>
      </c>
      <c r="Y136" s="1">
        <f>VLOOKUP($B136,'VRAAGPROGNOSE KO'!$B$2:$N$321,11,FALSE)</f>
        <v>905.48249079754601</v>
      </c>
      <c r="Z136" s="1">
        <f>VLOOKUP($B136,'VRAAGPROGNOSE KO'!$B$2:$N$321,12,FALSE)</f>
        <v>914.3925276073619</v>
      </c>
      <c r="AA136" s="1">
        <f>VLOOKUP($B136,'VRAAGPROGNOSE KO'!$B$2:$N$321,13,FALSE)</f>
        <v>917.73379141104294</v>
      </c>
    </row>
    <row r="137" spans="2:27" x14ac:dyDescent="0.3">
      <c r="B137" s="1">
        <v>24041</v>
      </c>
      <c r="C137" s="1">
        <f>VLOOKUP(B137,AANBODPROGNOSE!A137:G454, 5, FALSE)</f>
        <v>444.70588235294116</v>
      </c>
      <c r="D137" s="1">
        <f>VLOOKUP(B137,AANBODPROGNOSE!A137:H454, 2, FALSE)</f>
        <v>378</v>
      </c>
      <c r="E137" s="1">
        <f>VLOOKUP($B137,'inschr ko zonder ophoging'!$A$5:$L$324,2,FALSE) + VLOOKUP($B137,'INSCHRIJVINGEN KO OPHOGING'!$L$3:$W$322,2,FALSE)</f>
        <v>399.99</v>
      </c>
      <c r="F137" s="1">
        <f>VLOOKUP($B137,'inschr ko zonder ophoging'!$A$5:$L$324,3,FALSE) + VLOOKUP($B137,'INSCHRIJVINGEN KO OPHOGING'!$L$3:$W$322,3,FALSE)</f>
        <v>365.58</v>
      </c>
      <c r="G137" s="1">
        <f>VLOOKUP($B137,'inschr ko zonder ophoging'!$A$5:$L$324,4,FALSE) + VLOOKUP($B137,'INSCHRIJVINGEN KO OPHOGING'!$L$3:$W$322,4,FALSE)</f>
        <v>363.31</v>
      </c>
      <c r="H137" s="1">
        <f>VLOOKUP($B137,'inschr ko zonder ophoging'!$A$5:$L$324,5,FALSE) + VLOOKUP($B137,'INSCHRIJVINGEN KO OPHOGING'!$L$3:$W$322,5,FALSE)</f>
        <v>405.26</v>
      </c>
      <c r="I137" s="1">
        <f>VLOOKUP($B137,'inschr ko zonder ophoging'!$A$5:$L$324,6,FALSE) + VLOOKUP($B137,'INSCHRIJVINGEN KO OPHOGING'!$L$3:$W$322,6,FALSE)</f>
        <v>369.04</v>
      </c>
      <c r="J137" s="1">
        <f>VLOOKUP($B137,'inschr ko zonder ophoging'!$A$5:$L$324,7,FALSE) + VLOOKUP($B137,'INSCHRIJVINGEN KO OPHOGING'!$L$3:$W$322,7,FALSE)</f>
        <v>363.12</v>
      </c>
      <c r="K137" s="1">
        <f>VLOOKUP($B137,'inschr ko zonder ophoging'!$A$5:$L$324,8,FALSE) + VLOOKUP($B137,'INSCHRIJVINGEN KO OPHOGING'!$L$3:$W$322,8,FALSE)</f>
        <v>368.96</v>
      </c>
      <c r="L137" s="1">
        <f>VLOOKUP($B137,'inschr ko zonder ophoging'!$A$5:$L$324,9,FALSE) + VLOOKUP($B137,'INSCHRIJVINGEN KO OPHOGING'!$L$3:$W$322,9,FALSE)</f>
        <v>370.61</v>
      </c>
      <c r="M137" s="1">
        <f>VLOOKUP($B137,'inschr ko zonder ophoging'!$A$5:$L$324,10,FALSE) + VLOOKUP($B137,'INSCHRIJVINGEN KO OPHOGING'!$L$3:$W$322,10,FALSE)</f>
        <v>353.42</v>
      </c>
      <c r="N137" s="1">
        <f>VLOOKUP($B137,'inschr ko zonder ophoging'!$A$5:$L$324,11,FALSE) + VLOOKUP($B137,'INSCHRIJVINGEN KO OPHOGING'!$L$3:$W$322,11,FALSE)</f>
        <v>354.04</v>
      </c>
      <c r="O137" s="1">
        <f>VLOOKUP($B137,'inschr ko zonder ophoging'!$A$5:$L$324,12,FALSE) + VLOOKUP($B137,'INSCHRIJVINGEN KO OPHOGING'!$L$3:$W$322,12,FALSE)</f>
        <v>382.88</v>
      </c>
      <c r="P137" s="1">
        <f>VLOOKUP($B137,'VRAAGPROGNOSE KO'!$B$2:$N$321,2,FALSE)</f>
        <v>376.62212837837836</v>
      </c>
      <c r="Q137" s="1">
        <f>VLOOKUP($B137,'VRAAGPROGNOSE KO'!$B$2:$N$321,3,FALSE)</f>
        <v>361.06841216216219</v>
      </c>
      <c r="R137" s="1">
        <f>VLOOKUP($B137,'VRAAGPROGNOSE KO'!$B$2:$N$321,4,FALSE)</f>
        <v>357.73547297297296</v>
      </c>
      <c r="S137" s="1">
        <f>VLOOKUP($B137,'VRAAGPROGNOSE KO'!$B$2:$N$321,5,FALSE)</f>
        <v>344.4037162162162</v>
      </c>
      <c r="T137" s="1">
        <f>VLOOKUP($B137,'VRAAGPROGNOSE KO'!$B$2:$N$321,6,FALSE)</f>
        <v>347.73665540540543</v>
      </c>
      <c r="U137" s="1">
        <f>VLOOKUP($B137,'VRAAGPROGNOSE KO'!$B$2:$N$321,7,FALSE)</f>
        <v>345.51469594594596</v>
      </c>
      <c r="V137" s="1">
        <f>VLOOKUP($B137,'VRAAGPROGNOSE KO'!$B$2:$N$321,8,FALSE)</f>
        <v>337.73783783783784</v>
      </c>
      <c r="W137" s="1">
        <f>VLOOKUP($B137,'VRAAGPROGNOSE KO'!$B$2:$N$321,9,FALSE)</f>
        <v>328.85</v>
      </c>
      <c r="X137" s="1">
        <f>VLOOKUP($B137,'VRAAGPROGNOSE KO'!$B$2:$N$321,10,FALSE)</f>
        <v>324.40608108108108</v>
      </c>
      <c r="Y137" s="1">
        <f>VLOOKUP($B137,'VRAAGPROGNOSE KO'!$B$2:$N$321,11,FALSE)</f>
        <v>325.51706081081079</v>
      </c>
      <c r="Z137" s="1">
        <f>VLOOKUP($B137,'VRAAGPROGNOSE KO'!$B$2:$N$321,12,FALSE)</f>
        <v>334.40489864864867</v>
      </c>
      <c r="AA137" s="1">
        <f>VLOOKUP($B137,'VRAAGPROGNOSE KO'!$B$2:$N$321,13,FALSE)</f>
        <v>337.73783783783784</v>
      </c>
    </row>
    <row r="138" spans="2:27" x14ac:dyDescent="0.3">
      <c r="B138" s="1">
        <v>24043</v>
      </c>
      <c r="C138" s="1">
        <f>VLOOKUP(B138,AANBODPROGNOSE!A138:G455, 5, FALSE)</f>
        <v>442.35294117647061</v>
      </c>
      <c r="D138" s="1">
        <f>VLOOKUP(B138,AANBODPROGNOSE!A138:H455, 2, FALSE)</f>
        <v>376</v>
      </c>
      <c r="E138" s="1">
        <f>VLOOKUP($B138,'inschr ko zonder ophoging'!$A$5:$L$324,2,FALSE) + VLOOKUP($B138,'INSCHRIJVINGEN KO OPHOGING'!$L$3:$W$322,2,FALSE)</f>
        <v>455.45</v>
      </c>
      <c r="F138" s="1">
        <f>VLOOKUP($B138,'inschr ko zonder ophoging'!$A$5:$L$324,3,FALSE) + VLOOKUP($B138,'INSCHRIJVINGEN KO OPHOGING'!$L$3:$W$322,3,FALSE)</f>
        <v>453.53</v>
      </c>
      <c r="G138" s="1">
        <f>VLOOKUP($B138,'inschr ko zonder ophoging'!$A$5:$L$324,4,FALSE) + VLOOKUP($B138,'INSCHRIJVINGEN KO OPHOGING'!$L$3:$W$322,4,FALSE)</f>
        <v>432.18</v>
      </c>
      <c r="H138" s="1">
        <f>VLOOKUP($B138,'inschr ko zonder ophoging'!$A$5:$L$324,5,FALSE) + VLOOKUP($B138,'INSCHRIJVINGEN KO OPHOGING'!$L$3:$W$322,5,FALSE)</f>
        <v>451.56</v>
      </c>
      <c r="I138" s="1">
        <f>VLOOKUP($B138,'inschr ko zonder ophoging'!$A$5:$L$324,6,FALSE) + VLOOKUP($B138,'INSCHRIJVINGEN KO OPHOGING'!$L$3:$W$322,6,FALSE)</f>
        <v>428.61</v>
      </c>
      <c r="J138" s="1">
        <f>VLOOKUP($B138,'inschr ko zonder ophoging'!$A$5:$L$324,7,FALSE) + VLOOKUP($B138,'INSCHRIJVINGEN KO OPHOGING'!$L$3:$W$322,7,FALSE)</f>
        <v>432.99</v>
      </c>
      <c r="K138" s="1">
        <f>VLOOKUP($B138,'inschr ko zonder ophoging'!$A$5:$L$324,8,FALSE) + VLOOKUP($B138,'INSCHRIJVINGEN KO OPHOGING'!$L$3:$W$322,8,FALSE)</f>
        <v>413.77</v>
      </c>
      <c r="L138" s="1">
        <f>VLOOKUP($B138,'inschr ko zonder ophoging'!$A$5:$L$324,9,FALSE) + VLOOKUP($B138,'INSCHRIJVINGEN KO OPHOGING'!$L$3:$W$322,9,FALSE)</f>
        <v>428.37</v>
      </c>
      <c r="M138" s="1">
        <f>VLOOKUP($B138,'inschr ko zonder ophoging'!$A$5:$L$324,10,FALSE) + VLOOKUP($B138,'INSCHRIJVINGEN KO OPHOGING'!$L$3:$W$322,10,FALSE)</f>
        <v>406.42</v>
      </c>
      <c r="N138" s="1">
        <f>VLOOKUP($B138,'inschr ko zonder ophoging'!$A$5:$L$324,11,FALSE) + VLOOKUP($B138,'INSCHRIJVINGEN KO OPHOGING'!$L$3:$W$322,11,FALSE)</f>
        <v>387.88</v>
      </c>
      <c r="O138" s="1">
        <f>VLOOKUP($B138,'inschr ko zonder ophoging'!$A$5:$L$324,12,FALSE) + VLOOKUP($B138,'INSCHRIJVINGEN KO OPHOGING'!$L$3:$W$322,12,FALSE)</f>
        <v>372.85</v>
      </c>
      <c r="P138" s="1">
        <f>VLOOKUP($B138,'VRAAGPROGNOSE KO'!$B$2:$N$321,2,FALSE)</f>
        <v>357.67500000000001</v>
      </c>
      <c r="Q138" s="1">
        <f>VLOOKUP($B138,'VRAAGPROGNOSE KO'!$B$2:$N$321,3,FALSE)</f>
        <v>335.52794117647056</v>
      </c>
      <c r="R138" s="1">
        <f>VLOOKUP($B138,'VRAAGPROGNOSE KO'!$B$2:$N$321,4,FALSE)</f>
        <v>307.84411764705885</v>
      </c>
      <c r="S138" s="1">
        <f>VLOOKUP($B138,'VRAAGPROGNOSE KO'!$B$2:$N$321,5,FALSE)</f>
        <v>295.66323529411767</v>
      </c>
      <c r="T138" s="1">
        <f>VLOOKUP($B138,'VRAAGPROGNOSE KO'!$B$2:$N$321,6,FALSE)</f>
        <v>289.01911764705881</v>
      </c>
      <c r="U138" s="1">
        <f>VLOOKUP($B138,'VRAAGPROGNOSE KO'!$B$2:$N$321,7,FALSE)</f>
        <v>293.4485294117647</v>
      </c>
      <c r="V138" s="1">
        <f>VLOOKUP($B138,'VRAAGPROGNOSE KO'!$B$2:$N$321,8,FALSE)</f>
        <v>301.2</v>
      </c>
      <c r="W138" s="1">
        <f>VLOOKUP($B138,'VRAAGPROGNOSE KO'!$B$2:$N$321,9,FALSE)</f>
        <v>301.2</v>
      </c>
      <c r="X138" s="1">
        <f>VLOOKUP($B138,'VRAAGPROGNOSE KO'!$B$2:$N$321,10,FALSE)</f>
        <v>313.38088235294117</v>
      </c>
      <c r="Y138" s="1">
        <f>VLOOKUP($B138,'VRAAGPROGNOSE KO'!$B$2:$N$321,11,FALSE)</f>
        <v>312.27352941176468</v>
      </c>
      <c r="Z138" s="1">
        <f>VLOOKUP($B138,'VRAAGPROGNOSE KO'!$B$2:$N$321,12,FALSE)</f>
        <v>316.70294117647057</v>
      </c>
      <c r="AA138" s="1">
        <f>VLOOKUP($B138,'VRAAGPROGNOSE KO'!$B$2:$N$321,13,FALSE)</f>
        <v>323.34705882352944</v>
      </c>
    </row>
    <row r="139" spans="2:27" x14ac:dyDescent="0.3">
      <c r="B139" s="1">
        <v>24045</v>
      </c>
      <c r="C139" s="1">
        <f>VLOOKUP(B139,AANBODPROGNOSE!A139:G456, 5, FALSE)</f>
        <v>594</v>
      </c>
      <c r="D139" s="1">
        <f>VLOOKUP(B139,AANBODPROGNOSE!A139:H456, 2, FALSE)</f>
        <v>504.9</v>
      </c>
      <c r="E139" s="1">
        <f>VLOOKUP($B139,'inschr ko zonder ophoging'!$A$5:$L$324,2,FALSE) + VLOOKUP($B139,'INSCHRIJVINGEN KO OPHOGING'!$L$3:$W$322,2,FALSE)</f>
        <v>505.34</v>
      </c>
      <c r="F139" s="1">
        <f>VLOOKUP($B139,'inschr ko zonder ophoging'!$A$5:$L$324,3,FALSE) + VLOOKUP($B139,'INSCHRIJVINGEN KO OPHOGING'!$L$3:$W$322,3,FALSE)</f>
        <v>497.64</v>
      </c>
      <c r="G139" s="1">
        <f>VLOOKUP($B139,'inschr ko zonder ophoging'!$A$5:$L$324,4,FALSE) + VLOOKUP($B139,'INSCHRIJVINGEN KO OPHOGING'!$L$3:$W$322,4,FALSE)</f>
        <v>487.34</v>
      </c>
      <c r="H139" s="1">
        <f>VLOOKUP($B139,'inschr ko zonder ophoging'!$A$5:$L$324,5,FALSE) + VLOOKUP($B139,'INSCHRIJVINGEN KO OPHOGING'!$L$3:$W$322,5,FALSE)</f>
        <v>483.56</v>
      </c>
      <c r="I139" s="1">
        <f>VLOOKUP($B139,'inschr ko zonder ophoging'!$A$5:$L$324,6,FALSE) + VLOOKUP($B139,'INSCHRIJVINGEN KO OPHOGING'!$L$3:$W$322,6,FALSE)</f>
        <v>458.42</v>
      </c>
      <c r="J139" s="1">
        <f>VLOOKUP($B139,'inschr ko zonder ophoging'!$A$5:$L$324,7,FALSE) + VLOOKUP($B139,'INSCHRIJVINGEN KO OPHOGING'!$L$3:$W$322,7,FALSE)</f>
        <v>437.15</v>
      </c>
      <c r="K139" s="1">
        <f>VLOOKUP($B139,'inschr ko zonder ophoging'!$A$5:$L$324,8,FALSE) + VLOOKUP($B139,'INSCHRIJVINGEN KO OPHOGING'!$L$3:$W$322,8,FALSE)</f>
        <v>468.90999999999997</v>
      </c>
      <c r="L139" s="1">
        <f>VLOOKUP($B139,'inschr ko zonder ophoging'!$A$5:$L$324,9,FALSE) + VLOOKUP($B139,'INSCHRIJVINGEN KO OPHOGING'!$L$3:$W$322,9,FALSE)</f>
        <v>462.18</v>
      </c>
      <c r="M139" s="1">
        <f>VLOOKUP($B139,'inschr ko zonder ophoging'!$A$5:$L$324,10,FALSE) + VLOOKUP($B139,'INSCHRIJVINGEN KO OPHOGING'!$L$3:$W$322,10,FALSE)</f>
        <v>496.56</v>
      </c>
      <c r="N139" s="1">
        <f>VLOOKUP($B139,'inschr ko zonder ophoging'!$A$5:$L$324,11,FALSE) + VLOOKUP($B139,'INSCHRIJVINGEN KO OPHOGING'!$L$3:$W$322,11,FALSE)</f>
        <v>498.64</v>
      </c>
      <c r="O139" s="1">
        <f>VLOOKUP($B139,'inschr ko zonder ophoging'!$A$5:$L$324,12,FALSE) + VLOOKUP($B139,'INSCHRIJVINGEN KO OPHOGING'!$L$3:$W$322,12,FALSE)</f>
        <v>514.99</v>
      </c>
      <c r="P139" s="1">
        <f>VLOOKUP($B139,'VRAAGPROGNOSE KO'!$B$2:$N$321,2,FALSE)</f>
        <v>514.26526442307693</v>
      </c>
      <c r="Q139" s="1">
        <f>VLOOKUP($B139,'VRAAGPROGNOSE KO'!$B$2:$N$321,3,FALSE)</f>
        <v>503.3001201923077</v>
      </c>
      <c r="R139" s="1">
        <f>VLOOKUP($B139,'VRAAGPROGNOSE KO'!$B$2:$N$321,4,FALSE)</f>
        <v>479.17680288461537</v>
      </c>
      <c r="S139" s="1">
        <f>VLOOKUP($B139,'VRAAGPROGNOSE KO'!$B$2:$N$321,5,FALSE)</f>
        <v>464.92211538461538</v>
      </c>
      <c r="T139" s="1">
        <f>VLOOKUP($B139,'VRAAGPROGNOSE KO'!$B$2:$N$321,6,FALSE)</f>
        <v>451.76394230769233</v>
      </c>
      <c r="U139" s="1">
        <f>VLOOKUP($B139,'VRAAGPROGNOSE KO'!$B$2:$N$321,7,FALSE)</f>
        <v>453.95697115384615</v>
      </c>
      <c r="V139" s="1">
        <f>VLOOKUP($B139,'VRAAGPROGNOSE KO'!$B$2:$N$321,8,FALSE)</f>
        <v>459.43954326923074</v>
      </c>
      <c r="W139" s="1">
        <f>VLOOKUP($B139,'VRAAGPROGNOSE KO'!$B$2:$N$321,9,FALSE)</f>
        <v>456.15</v>
      </c>
      <c r="X139" s="1">
        <f>VLOOKUP($B139,'VRAAGPROGNOSE KO'!$B$2:$N$321,10,FALSE)</f>
        <v>449.57091346153845</v>
      </c>
      <c r="Y139" s="1">
        <f>VLOOKUP($B139,'VRAAGPROGNOSE KO'!$B$2:$N$321,11,FALSE)</f>
        <v>448.47439903846151</v>
      </c>
      <c r="Z139" s="1">
        <f>VLOOKUP($B139,'VRAAGPROGNOSE KO'!$B$2:$N$321,12,FALSE)</f>
        <v>449.57091346153845</v>
      </c>
      <c r="AA139" s="1">
        <f>VLOOKUP($B139,'VRAAGPROGNOSE KO'!$B$2:$N$321,13,FALSE)</f>
        <v>457.24651442307692</v>
      </c>
    </row>
    <row r="140" spans="2:27" x14ac:dyDescent="0.3">
      <c r="B140" s="1">
        <v>24048</v>
      </c>
      <c r="C140" s="1">
        <f>VLOOKUP(B140,AANBODPROGNOSE!A140:G457, 5, FALSE)</f>
        <v>542</v>
      </c>
      <c r="D140" s="1">
        <f>VLOOKUP(B140,AANBODPROGNOSE!A140:H457, 2, FALSE)</f>
        <v>460.7</v>
      </c>
      <c r="E140" s="1">
        <f>VLOOKUP($B140,'inschr ko zonder ophoging'!$A$5:$L$324,2,FALSE) + VLOOKUP($B140,'INSCHRIJVINGEN KO OPHOGING'!$L$3:$W$322,2,FALSE)</f>
        <v>488.29</v>
      </c>
      <c r="F140" s="1">
        <f>VLOOKUP($B140,'inschr ko zonder ophoging'!$A$5:$L$324,3,FALSE) + VLOOKUP($B140,'INSCHRIJVINGEN KO OPHOGING'!$L$3:$W$322,3,FALSE)</f>
        <v>498.83</v>
      </c>
      <c r="G140" s="1">
        <f>VLOOKUP($B140,'inschr ko zonder ophoging'!$A$5:$L$324,4,FALSE) + VLOOKUP($B140,'INSCHRIJVINGEN KO OPHOGING'!$L$3:$W$322,4,FALSE)</f>
        <v>491.26</v>
      </c>
      <c r="H140" s="1">
        <f>VLOOKUP($B140,'inschr ko zonder ophoging'!$A$5:$L$324,5,FALSE) + VLOOKUP($B140,'INSCHRIJVINGEN KO OPHOGING'!$L$3:$W$322,5,FALSE)</f>
        <v>527.48</v>
      </c>
      <c r="I140" s="1">
        <f>VLOOKUP($B140,'inschr ko zonder ophoging'!$A$5:$L$324,6,FALSE) + VLOOKUP($B140,'INSCHRIJVINGEN KO OPHOGING'!$L$3:$W$322,6,FALSE)</f>
        <v>513.91</v>
      </c>
      <c r="J140" s="1">
        <f>VLOOKUP($B140,'inschr ko zonder ophoging'!$A$5:$L$324,7,FALSE) + VLOOKUP($B140,'INSCHRIJVINGEN KO OPHOGING'!$L$3:$W$322,7,FALSE)</f>
        <v>503.72</v>
      </c>
      <c r="K140" s="1">
        <f>VLOOKUP($B140,'inschr ko zonder ophoging'!$A$5:$L$324,8,FALSE) + VLOOKUP($B140,'INSCHRIJVINGEN KO OPHOGING'!$L$3:$W$322,8,FALSE)</f>
        <v>488.18</v>
      </c>
      <c r="L140" s="1">
        <f>VLOOKUP($B140,'inschr ko zonder ophoging'!$A$5:$L$324,9,FALSE) + VLOOKUP($B140,'INSCHRIJVINGEN KO OPHOGING'!$L$3:$W$322,9,FALSE)</f>
        <v>474.18</v>
      </c>
      <c r="M140" s="1">
        <f>VLOOKUP($B140,'inschr ko zonder ophoging'!$A$5:$L$324,10,FALSE) + VLOOKUP($B140,'INSCHRIJVINGEN KO OPHOGING'!$L$3:$W$322,10,FALSE)</f>
        <v>447.61</v>
      </c>
      <c r="N140" s="1">
        <f>VLOOKUP($B140,'inschr ko zonder ophoging'!$A$5:$L$324,11,FALSE) + VLOOKUP($B140,'INSCHRIJVINGEN KO OPHOGING'!$L$3:$W$322,11,FALSE)</f>
        <v>461.8</v>
      </c>
      <c r="O140" s="1">
        <f>VLOOKUP($B140,'inschr ko zonder ophoging'!$A$5:$L$324,12,FALSE) + VLOOKUP($B140,'INSCHRIJVINGEN KO OPHOGING'!$L$3:$W$322,12,FALSE)</f>
        <v>446.07</v>
      </c>
      <c r="P140" s="1">
        <f>VLOOKUP($B140,'VRAAGPROGNOSE KO'!$B$2:$N$321,2,FALSE)</f>
        <v>437.41138211382116</v>
      </c>
      <c r="Q140" s="1">
        <f>VLOOKUP($B140,'VRAAGPROGNOSE KO'!$B$2:$N$321,3,FALSE)</f>
        <v>422.86829268292684</v>
      </c>
      <c r="R140" s="1">
        <f>VLOOKUP($B140,'VRAAGPROGNOSE KO'!$B$2:$N$321,4,FALSE)</f>
        <v>419.51219512195121</v>
      </c>
      <c r="S140" s="1">
        <f>VLOOKUP($B140,'VRAAGPROGNOSE KO'!$B$2:$N$321,5,FALSE)</f>
        <v>410.56260162601626</v>
      </c>
      <c r="T140" s="1">
        <f>VLOOKUP($B140,'VRAAGPROGNOSE KO'!$B$2:$N$321,6,FALSE)</f>
        <v>407.20650406504063</v>
      </c>
      <c r="U140" s="1">
        <f>VLOOKUP($B140,'VRAAGPROGNOSE KO'!$B$2:$N$321,7,FALSE)</f>
        <v>404.96910569105694</v>
      </c>
      <c r="V140" s="1">
        <f>VLOOKUP($B140,'VRAAGPROGNOSE KO'!$B$2:$N$321,8,FALSE)</f>
        <v>411.68130081300814</v>
      </c>
      <c r="W140" s="1">
        <f>VLOOKUP($B140,'VRAAGPROGNOSE KO'!$B$2:$N$321,9,FALSE)</f>
        <v>412.8</v>
      </c>
      <c r="X140" s="1">
        <f>VLOOKUP($B140,'VRAAGPROGNOSE KO'!$B$2:$N$321,10,FALSE)</f>
        <v>415.03739837398376</v>
      </c>
      <c r="Y140" s="1">
        <f>VLOOKUP($B140,'VRAAGPROGNOSE KO'!$B$2:$N$321,11,FALSE)</f>
        <v>410.56260162601626</v>
      </c>
      <c r="Z140" s="1">
        <f>VLOOKUP($B140,'VRAAGPROGNOSE KO'!$B$2:$N$321,12,FALSE)</f>
        <v>418.39349593495933</v>
      </c>
      <c r="AA140" s="1">
        <f>VLOOKUP($B140,'VRAAGPROGNOSE KO'!$B$2:$N$321,13,FALSE)</f>
        <v>416.15609756097558</v>
      </c>
    </row>
    <row r="141" spans="2:27" x14ac:dyDescent="0.3">
      <c r="B141" s="1">
        <v>24054</v>
      </c>
      <c r="C141" s="1">
        <f>VLOOKUP(B141,AANBODPROGNOSE!A141:G458, 5, FALSE)</f>
        <v>390.99999999999994</v>
      </c>
      <c r="D141" s="1">
        <f>VLOOKUP(B141,AANBODPROGNOSE!A141:H458, 2, FALSE)</f>
        <v>332.34999999999997</v>
      </c>
      <c r="E141" s="1">
        <f>VLOOKUP($B141,'inschr ko zonder ophoging'!$A$5:$L$324,2,FALSE) + VLOOKUP($B141,'INSCHRIJVINGEN KO OPHOGING'!$L$3:$W$322,2,FALSE)</f>
        <v>290.55</v>
      </c>
      <c r="F141" s="1">
        <f>VLOOKUP($B141,'inschr ko zonder ophoging'!$A$5:$L$324,3,FALSE) + VLOOKUP($B141,'INSCHRIJVINGEN KO OPHOGING'!$L$3:$W$322,3,FALSE)</f>
        <v>308.5</v>
      </c>
      <c r="G141" s="1">
        <f>VLOOKUP($B141,'inschr ko zonder ophoging'!$A$5:$L$324,4,FALSE) + VLOOKUP($B141,'INSCHRIJVINGEN KO OPHOGING'!$L$3:$W$322,4,FALSE)</f>
        <v>300.47000000000003</v>
      </c>
      <c r="H141" s="1">
        <f>VLOOKUP($B141,'inschr ko zonder ophoging'!$A$5:$L$324,5,FALSE) + VLOOKUP($B141,'INSCHRIJVINGEN KO OPHOGING'!$L$3:$W$322,5,FALSE)</f>
        <v>289.66000000000003</v>
      </c>
      <c r="I141" s="1">
        <f>VLOOKUP($B141,'inschr ko zonder ophoging'!$A$5:$L$324,6,FALSE) + VLOOKUP($B141,'INSCHRIJVINGEN KO OPHOGING'!$L$3:$W$322,6,FALSE)</f>
        <v>307.42</v>
      </c>
      <c r="J141" s="1">
        <f>VLOOKUP($B141,'inschr ko zonder ophoging'!$A$5:$L$324,7,FALSE) + VLOOKUP($B141,'INSCHRIJVINGEN KO OPHOGING'!$L$3:$W$322,7,FALSE)</f>
        <v>282.74</v>
      </c>
      <c r="K141" s="1">
        <f>VLOOKUP($B141,'inschr ko zonder ophoging'!$A$5:$L$324,8,FALSE) + VLOOKUP($B141,'INSCHRIJVINGEN KO OPHOGING'!$L$3:$W$322,8,FALSE)</f>
        <v>295.23</v>
      </c>
      <c r="L141" s="1">
        <f>VLOOKUP($B141,'inschr ko zonder ophoging'!$A$5:$L$324,9,FALSE) + VLOOKUP($B141,'INSCHRIJVINGEN KO OPHOGING'!$L$3:$W$322,9,FALSE)</f>
        <v>288.63</v>
      </c>
      <c r="M141" s="1">
        <f>VLOOKUP($B141,'inschr ko zonder ophoging'!$A$5:$L$324,10,FALSE) + VLOOKUP($B141,'INSCHRIJVINGEN KO OPHOGING'!$L$3:$W$322,10,FALSE)</f>
        <v>252.36</v>
      </c>
      <c r="N141" s="1">
        <f>VLOOKUP($B141,'inschr ko zonder ophoging'!$A$5:$L$324,11,FALSE) + VLOOKUP($B141,'INSCHRIJVINGEN KO OPHOGING'!$L$3:$W$322,11,FALSE)</f>
        <v>266.12</v>
      </c>
      <c r="O141" s="1">
        <f>VLOOKUP($B141,'inschr ko zonder ophoging'!$A$5:$L$324,12,FALSE) + VLOOKUP($B141,'INSCHRIJVINGEN KO OPHOGING'!$L$3:$W$322,12,FALSE)</f>
        <v>229.25</v>
      </c>
      <c r="P141" s="1">
        <f>VLOOKUP($B141,'VRAAGPROGNOSE KO'!$B$2:$N$321,2,FALSE)</f>
        <v>235.20471428571429</v>
      </c>
      <c r="Q141" s="1">
        <f>VLOOKUP($B141,'VRAAGPROGNOSE KO'!$B$2:$N$321,3,FALSE)</f>
        <v>243.00771428571429</v>
      </c>
      <c r="R141" s="1">
        <f>VLOOKUP($B141,'VRAAGPROGNOSE KO'!$B$2:$N$321,4,FALSE)</f>
        <v>236.31942857142857</v>
      </c>
      <c r="S141" s="1">
        <f>VLOOKUP($B141,'VRAAGPROGNOSE KO'!$B$2:$N$321,5,FALSE)</f>
        <v>238.54885714285714</v>
      </c>
      <c r="T141" s="1">
        <f>VLOOKUP($B141,'VRAAGPROGNOSE KO'!$B$2:$N$321,6,FALSE)</f>
        <v>245.23714285714286</v>
      </c>
      <c r="U141" s="1">
        <f>VLOOKUP($B141,'VRAAGPROGNOSE KO'!$B$2:$N$321,7,FALSE)</f>
        <v>236.31942857142857</v>
      </c>
      <c r="V141" s="1">
        <f>VLOOKUP($B141,'VRAAGPROGNOSE KO'!$B$2:$N$321,8,FALSE)</f>
        <v>238.54885714285714</v>
      </c>
      <c r="W141" s="1">
        <f>VLOOKUP($B141,'VRAAGPROGNOSE KO'!$B$2:$N$321,9,FALSE)</f>
        <v>234.09</v>
      </c>
      <c r="X141" s="1">
        <f>VLOOKUP($B141,'VRAAGPROGNOSE KO'!$B$2:$N$321,10,FALSE)</f>
        <v>232.97528571428572</v>
      </c>
      <c r="Y141" s="1">
        <f>VLOOKUP($B141,'VRAAGPROGNOSE KO'!$B$2:$N$321,11,FALSE)</f>
        <v>234.09</v>
      </c>
      <c r="Z141" s="1">
        <f>VLOOKUP($B141,'VRAAGPROGNOSE KO'!$B$2:$N$321,12,FALSE)</f>
        <v>237.43414285714286</v>
      </c>
      <c r="AA141" s="1">
        <f>VLOOKUP($B141,'VRAAGPROGNOSE KO'!$B$2:$N$321,13,FALSE)</f>
        <v>238.54885714285714</v>
      </c>
    </row>
    <row r="142" spans="2:27" x14ac:dyDescent="0.3">
      <c r="B142" s="1">
        <v>24055</v>
      </c>
      <c r="C142" s="1">
        <f>VLOOKUP(B142,AANBODPROGNOSE!A142:G459, 5, FALSE)</f>
        <v>847.2</v>
      </c>
      <c r="D142" s="1">
        <f>VLOOKUP(B142,AANBODPROGNOSE!A142:H459, 2, FALSE)</f>
        <v>720.12</v>
      </c>
      <c r="E142" s="1">
        <f>VLOOKUP($B142,'inschr ko zonder ophoging'!$A$5:$L$324,2,FALSE) + VLOOKUP($B142,'INSCHRIJVINGEN KO OPHOGING'!$L$3:$W$322,2,FALSE)</f>
        <v>842.28</v>
      </c>
      <c r="F142" s="1">
        <f>VLOOKUP($B142,'inschr ko zonder ophoging'!$A$5:$L$324,3,FALSE) + VLOOKUP($B142,'INSCHRIJVINGEN KO OPHOGING'!$L$3:$W$322,3,FALSE)</f>
        <v>817.49</v>
      </c>
      <c r="G142" s="1">
        <f>VLOOKUP($B142,'inschr ko zonder ophoging'!$A$5:$L$324,4,FALSE) + VLOOKUP($B142,'INSCHRIJVINGEN KO OPHOGING'!$L$3:$W$322,4,FALSE)</f>
        <v>853.06</v>
      </c>
      <c r="H142" s="1">
        <f>VLOOKUP($B142,'inschr ko zonder ophoging'!$A$5:$L$324,5,FALSE) + VLOOKUP($B142,'INSCHRIJVINGEN KO OPHOGING'!$L$3:$W$322,5,FALSE)</f>
        <v>810.92</v>
      </c>
      <c r="I142" s="1">
        <f>VLOOKUP($B142,'inschr ko zonder ophoging'!$A$5:$L$324,6,FALSE) + VLOOKUP($B142,'INSCHRIJVINGEN KO OPHOGING'!$L$3:$W$322,6,FALSE)</f>
        <v>809.22</v>
      </c>
      <c r="J142" s="1">
        <f>VLOOKUP($B142,'inschr ko zonder ophoging'!$A$5:$L$324,7,FALSE) + VLOOKUP($B142,'INSCHRIJVINGEN KO OPHOGING'!$L$3:$W$322,7,FALSE)</f>
        <v>800.56999999999994</v>
      </c>
      <c r="K142" s="1">
        <f>VLOOKUP($B142,'inschr ko zonder ophoging'!$A$5:$L$324,8,FALSE) + VLOOKUP($B142,'INSCHRIJVINGEN KO OPHOGING'!$L$3:$W$322,8,FALSE)</f>
        <v>823.95</v>
      </c>
      <c r="L142" s="1">
        <f>VLOOKUP($B142,'inschr ko zonder ophoging'!$A$5:$L$324,9,FALSE) + VLOOKUP($B142,'INSCHRIJVINGEN KO OPHOGING'!$L$3:$W$322,9,FALSE)</f>
        <v>851.87</v>
      </c>
      <c r="M142" s="1">
        <f>VLOOKUP($B142,'inschr ko zonder ophoging'!$A$5:$L$324,10,FALSE) + VLOOKUP($B142,'INSCHRIJVINGEN KO OPHOGING'!$L$3:$W$322,10,FALSE)</f>
        <v>862.14</v>
      </c>
      <c r="N142" s="1">
        <f>VLOOKUP($B142,'inschr ko zonder ophoging'!$A$5:$L$324,11,FALSE) + VLOOKUP($B142,'INSCHRIJVINGEN KO OPHOGING'!$L$3:$W$322,11,FALSE)</f>
        <v>823.56999999999994</v>
      </c>
      <c r="O142" s="1">
        <f>VLOOKUP($B142,'inschr ko zonder ophoging'!$A$5:$L$324,12,FALSE) + VLOOKUP($B142,'INSCHRIJVINGEN KO OPHOGING'!$L$3:$W$322,12,FALSE)</f>
        <v>817.14</v>
      </c>
      <c r="P142" s="1">
        <f>VLOOKUP($B142,'VRAAGPROGNOSE KO'!$B$2:$N$321,2,FALSE)</f>
        <v>832.10400000000004</v>
      </c>
      <c r="Q142" s="1">
        <f>VLOOKUP($B142,'VRAAGPROGNOSE KO'!$B$2:$N$321,3,FALSE)</f>
        <v>845.57936842105266</v>
      </c>
      <c r="R142" s="1">
        <f>VLOOKUP($B142,'VRAAGPROGNOSE KO'!$B$2:$N$321,4,FALSE)</f>
        <v>852.31705263157892</v>
      </c>
      <c r="S142" s="1">
        <f>VLOOKUP($B142,'VRAAGPROGNOSE KO'!$B$2:$N$321,5,FALSE)</f>
        <v>845.57936842105266</v>
      </c>
      <c r="T142" s="1">
        <f>VLOOKUP($B142,'VRAAGPROGNOSE KO'!$B$2:$N$321,6,FALSE)</f>
        <v>821.99747368421049</v>
      </c>
      <c r="U142" s="1">
        <f>VLOOKUP($B142,'VRAAGPROGNOSE KO'!$B$2:$N$321,7,FALSE)</f>
        <v>814.13684210526321</v>
      </c>
      <c r="V142" s="1">
        <f>VLOOKUP($B142,'VRAAGPROGNOSE KO'!$B$2:$N$321,8,FALSE)</f>
        <v>836.59578947368425</v>
      </c>
      <c r="W142" s="1">
        <f>VLOOKUP($B142,'VRAAGPROGNOSE KO'!$B$2:$N$321,9,FALSE)</f>
        <v>853.44</v>
      </c>
      <c r="X142" s="1">
        <f>VLOOKUP($B142,'VRAAGPROGNOSE KO'!$B$2:$N$321,10,FALSE)</f>
        <v>872.53010526315791</v>
      </c>
      <c r="Y142" s="1">
        <f>VLOOKUP($B142,'VRAAGPROGNOSE KO'!$B$2:$N$321,11,FALSE)</f>
        <v>888.25136842105258</v>
      </c>
      <c r="Z142" s="1">
        <f>VLOOKUP($B142,'VRAAGPROGNOSE KO'!$B$2:$N$321,12,FALSE)</f>
        <v>892.7431578947369</v>
      </c>
      <c r="AA142" s="1">
        <f>VLOOKUP($B142,'VRAAGPROGNOSE KO'!$B$2:$N$321,13,FALSE)</f>
        <v>888.25136842105258</v>
      </c>
    </row>
    <row r="143" spans="2:27" x14ac:dyDescent="0.3">
      <c r="B143" s="1">
        <v>24059</v>
      </c>
      <c r="C143" s="1">
        <f>VLOOKUP(B143,AANBODPROGNOSE!A143:G460, 5, FALSE)</f>
        <v>642.20000000000005</v>
      </c>
      <c r="D143" s="1">
        <f>VLOOKUP(B143,AANBODPROGNOSE!A143:H460, 2, FALSE)</f>
        <v>545.87</v>
      </c>
      <c r="E143" s="1">
        <f>VLOOKUP($B143,'inschr ko zonder ophoging'!$A$5:$L$324,2,FALSE) + VLOOKUP($B143,'INSCHRIJVINGEN KO OPHOGING'!$L$3:$W$322,2,FALSE)</f>
        <v>689.27</v>
      </c>
      <c r="F143" s="1">
        <f>VLOOKUP($B143,'inschr ko zonder ophoging'!$A$5:$L$324,3,FALSE) + VLOOKUP($B143,'INSCHRIJVINGEN KO OPHOGING'!$L$3:$W$322,3,FALSE)</f>
        <v>657.08</v>
      </c>
      <c r="G143" s="1">
        <f>VLOOKUP($B143,'inschr ko zonder ophoging'!$A$5:$L$324,4,FALSE) + VLOOKUP($B143,'INSCHRIJVINGEN KO OPHOGING'!$L$3:$W$322,4,FALSE)</f>
        <v>706.89</v>
      </c>
      <c r="H143" s="1">
        <f>VLOOKUP($B143,'inschr ko zonder ophoging'!$A$5:$L$324,5,FALSE) + VLOOKUP($B143,'INSCHRIJVINGEN KO OPHOGING'!$L$3:$W$322,5,FALSE)</f>
        <v>749.95</v>
      </c>
      <c r="I143" s="1">
        <f>VLOOKUP($B143,'inschr ko zonder ophoging'!$A$5:$L$324,6,FALSE) + VLOOKUP($B143,'INSCHRIJVINGEN KO OPHOGING'!$L$3:$W$322,6,FALSE)</f>
        <v>772.14</v>
      </c>
      <c r="J143" s="1">
        <f>VLOOKUP($B143,'inschr ko zonder ophoging'!$A$5:$L$324,7,FALSE) + VLOOKUP($B143,'INSCHRIJVINGEN KO OPHOGING'!$L$3:$W$322,7,FALSE)</f>
        <v>753.95</v>
      </c>
      <c r="K143" s="1">
        <f>VLOOKUP($B143,'inschr ko zonder ophoging'!$A$5:$L$324,8,FALSE) + VLOOKUP($B143,'INSCHRIJVINGEN KO OPHOGING'!$L$3:$W$322,8,FALSE)</f>
        <v>743.7</v>
      </c>
      <c r="L143" s="1">
        <f>VLOOKUP($B143,'inschr ko zonder ophoging'!$A$5:$L$324,9,FALSE) + VLOOKUP($B143,'INSCHRIJVINGEN KO OPHOGING'!$L$3:$W$322,9,FALSE)</f>
        <v>736.08</v>
      </c>
      <c r="M143" s="1">
        <f>VLOOKUP($B143,'inschr ko zonder ophoging'!$A$5:$L$324,10,FALSE) + VLOOKUP($B143,'INSCHRIJVINGEN KO OPHOGING'!$L$3:$W$322,10,FALSE)</f>
        <v>736.08</v>
      </c>
      <c r="N143" s="1">
        <f>VLOOKUP($B143,'inschr ko zonder ophoging'!$A$5:$L$324,11,FALSE) + VLOOKUP($B143,'INSCHRIJVINGEN KO OPHOGING'!$L$3:$W$322,11,FALSE)</f>
        <v>681.24</v>
      </c>
      <c r="O143" s="1">
        <f>VLOOKUP($B143,'inschr ko zonder ophoging'!$A$5:$L$324,12,FALSE) + VLOOKUP($B143,'INSCHRIJVINGEN KO OPHOGING'!$L$3:$W$322,12,FALSE)</f>
        <v>685.35</v>
      </c>
      <c r="P143" s="1">
        <f>VLOOKUP($B143,'VRAAGPROGNOSE KO'!$B$2:$N$321,2,FALSE)</f>
        <v>679.56732984293194</v>
      </c>
      <c r="Q143" s="1">
        <f>VLOOKUP($B143,'VRAAGPROGNOSE KO'!$B$2:$N$321,3,FALSE)</f>
        <v>697.21842931937169</v>
      </c>
      <c r="R143" s="1">
        <f>VLOOKUP($B143,'VRAAGPROGNOSE KO'!$B$2:$N$321,4,FALSE)</f>
        <v>698.32162303664916</v>
      </c>
      <c r="S143" s="1">
        <f>VLOOKUP($B143,'VRAAGPROGNOSE KO'!$B$2:$N$321,5,FALSE)</f>
        <v>679.56732984293194</v>
      </c>
      <c r="T143" s="1">
        <f>VLOOKUP($B143,'VRAAGPROGNOSE KO'!$B$2:$N$321,6,FALSE)</f>
        <v>665.22581151832458</v>
      </c>
      <c r="U143" s="1">
        <f>VLOOKUP($B143,'VRAAGPROGNOSE KO'!$B$2:$N$321,7,FALSE)</f>
        <v>654.19387434554972</v>
      </c>
      <c r="V143" s="1">
        <f>VLOOKUP($B143,'VRAAGPROGNOSE KO'!$B$2:$N$321,8,FALSE)</f>
        <v>651.98748691099479</v>
      </c>
      <c r="W143" s="1">
        <f>VLOOKUP($B143,'VRAAGPROGNOSE KO'!$B$2:$N$321,9,FALSE)</f>
        <v>632.13</v>
      </c>
      <c r="X143" s="1">
        <f>VLOOKUP($B143,'VRAAGPROGNOSE KO'!$B$2:$N$321,10,FALSE)</f>
        <v>617.78848167539263</v>
      </c>
      <c r="Y143" s="1">
        <f>VLOOKUP($B143,'VRAAGPROGNOSE KO'!$B$2:$N$321,11,FALSE)</f>
        <v>605.65335078534031</v>
      </c>
      <c r="Z143" s="1">
        <f>VLOOKUP($B143,'VRAAGPROGNOSE KO'!$B$2:$N$321,12,FALSE)</f>
        <v>623.30445026178006</v>
      </c>
      <c r="AA143" s="1">
        <f>VLOOKUP($B143,'VRAAGPROGNOSE KO'!$B$2:$N$321,13,FALSE)</f>
        <v>636.54277486910996</v>
      </c>
    </row>
    <row r="144" spans="2:27" x14ac:dyDescent="0.3">
      <c r="B144" s="1">
        <v>24062</v>
      </c>
      <c r="C144" s="1">
        <f>VLOOKUP(B144,AANBODPROGNOSE!A144:G461, 5, FALSE)</f>
        <v>5039.9283130455369</v>
      </c>
      <c r="D144" s="1">
        <f>VLOOKUP(B144,AANBODPROGNOSE!A144:H461, 2, FALSE)</f>
        <v>4283.9390660887066</v>
      </c>
      <c r="E144" s="1">
        <f>VLOOKUP($B144,'inschr ko zonder ophoging'!$A$5:$L$324,2,FALSE) + VLOOKUP($B144,'INSCHRIJVINGEN KO OPHOGING'!$L$3:$W$322,2,FALSE)</f>
        <v>4476.88</v>
      </c>
      <c r="F144" s="1">
        <f>VLOOKUP($B144,'inschr ko zonder ophoging'!$A$5:$L$324,3,FALSE) + VLOOKUP($B144,'INSCHRIJVINGEN KO OPHOGING'!$L$3:$W$322,3,FALSE)</f>
        <v>4575.5</v>
      </c>
      <c r="G144" s="1">
        <f>VLOOKUP($B144,'inschr ko zonder ophoging'!$A$5:$L$324,4,FALSE) + VLOOKUP($B144,'INSCHRIJVINGEN KO OPHOGING'!$L$3:$W$322,4,FALSE)</f>
        <v>4543.72</v>
      </c>
      <c r="H144" s="1">
        <f>VLOOKUP($B144,'inschr ko zonder ophoging'!$A$5:$L$324,5,FALSE) + VLOOKUP($B144,'INSCHRIJVINGEN KO OPHOGING'!$L$3:$W$322,5,FALSE)</f>
        <v>4590.5600000000004</v>
      </c>
      <c r="I144" s="1">
        <f>VLOOKUP($B144,'inschr ko zonder ophoging'!$A$5:$L$324,6,FALSE) + VLOOKUP($B144,'INSCHRIJVINGEN KO OPHOGING'!$L$3:$W$322,6,FALSE)</f>
        <v>4600.3100000000004</v>
      </c>
      <c r="J144" s="1">
        <f>VLOOKUP($B144,'inschr ko zonder ophoging'!$A$5:$L$324,7,FALSE) + VLOOKUP($B144,'INSCHRIJVINGEN KO OPHOGING'!$L$3:$W$322,7,FALSE)</f>
        <v>4577.51</v>
      </c>
      <c r="K144" s="1">
        <f>VLOOKUP($B144,'inschr ko zonder ophoging'!$A$5:$L$324,8,FALSE) + VLOOKUP($B144,'INSCHRIJVINGEN KO OPHOGING'!$L$3:$W$322,8,FALSE)</f>
        <v>4545.5600000000004</v>
      </c>
      <c r="L144" s="1">
        <f>VLOOKUP($B144,'inschr ko zonder ophoging'!$A$5:$L$324,9,FALSE) + VLOOKUP($B144,'INSCHRIJVINGEN KO OPHOGING'!$L$3:$W$322,9,FALSE)</f>
        <v>4607.57</v>
      </c>
      <c r="M144" s="1">
        <f>VLOOKUP($B144,'inschr ko zonder ophoging'!$A$5:$L$324,10,FALSE) + VLOOKUP($B144,'INSCHRIJVINGEN KO OPHOGING'!$L$3:$W$322,10,FALSE)</f>
        <v>4573.5</v>
      </c>
      <c r="N144" s="1">
        <f>VLOOKUP($B144,'inschr ko zonder ophoging'!$A$5:$L$324,11,FALSE) + VLOOKUP($B144,'INSCHRIJVINGEN KO OPHOGING'!$L$3:$W$322,11,FALSE)</f>
        <v>4468.22</v>
      </c>
      <c r="O144" s="1">
        <f>VLOOKUP($B144,'inschr ko zonder ophoging'!$A$5:$L$324,12,FALSE) + VLOOKUP($B144,'INSCHRIJVINGEN KO OPHOGING'!$L$3:$W$322,12,FALSE)</f>
        <v>4429.45</v>
      </c>
      <c r="P144" s="1">
        <f>VLOOKUP($B144,'VRAAGPROGNOSE KO'!$B$2:$N$321,2,FALSE)</f>
        <v>4353.7591452556599</v>
      </c>
      <c r="Q144" s="1">
        <f>VLOOKUP($B144,'VRAAGPROGNOSE KO'!$B$2:$N$321,3,FALSE)</f>
        <v>4303.1601882472651</v>
      </c>
      <c r="R144" s="1">
        <f>VLOOKUP($B144,'VRAAGPROGNOSE KO'!$B$2:$N$321,4,FALSE)</f>
        <v>4296.4136606461461</v>
      </c>
      <c r="S144" s="1">
        <f>VLOOKUP($B144,'VRAAGPROGNOSE KO'!$B$2:$N$321,5,FALSE)</f>
        <v>4273.9252353090815</v>
      </c>
      <c r="T144" s="1">
        <f>VLOOKUP($B144,'VRAAGPROGNOSE KO'!$B$2:$N$321,6,FALSE)</f>
        <v>4276.1740778427884</v>
      </c>
      <c r="U144" s="1">
        <f>VLOOKUP($B144,'VRAAGPROGNOSE KO'!$B$2:$N$321,7,FALSE)</f>
        <v>4344.763775120834</v>
      </c>
      <c r="V144" s="1">
        <f>VLOOKUP($B144,'VRAAGPROGNOSE KO'!$B$2:$N$321,8,FALSE)</f>
        <v>4378.4964131264305</v>
      </c>
      <c r="W144" s="1">
        <f>VLOOKUP($B144,'VRAAGPROGNOSE KO'!$B$2:$N$321,9,FALSE)</f>
        <v>4420.1000000000004</v>
      </c>
      <c r="X144" s="1">
        <f>VLOOKUP($B144,'VRAAGPROGNOSE KO'!$B$2:$N$321,10,FALSE)</f>
        <v>4434.7174764690917</v>
      </c>
      <c r="Y144" s="1">
        <f>VLOOKUP($B144,'VRAAGPROGNOSE KO'!$B$2:$N$321,11,FALSE)</f>
        <v>4430.2197914016788</v>
      </c>
      <c r="Z144" s="1">
        <f>VLOOKUP($B144,'VRAAGPROGNOSE KO'!$B$2:$N$321,12,FALSE)</f>
        <v>4420.1000000000004</v>
      </c>
      <c r="AA144" s="1">
        <f>VLOOKUP($B144,'VRAAGPROGNOSE KO'!$B$2:$N$321,13,FALSE)</f>
        <v>4396.4871533960822</v>
      </c>
    </row>
    <row r="145" spans="2:27" x14ac:dyDescent="0.3">
      <c r="B145" s="1">
        <v>24066</v>
      </c>
      <c r="C145" s="1">
        <f>VLOOKUP(B145,AANBODPROGNOSE!A145:G462, 5, FALSE)</f>
        <v>651.99999999999989</v>
      </c>
      <c r="D145" s="1">
        <f>VLOOKUP(B145,AANBODPROGNOSE!A145:H462, 2, FALSE)</f>
        <v>554.19999999999993</v>
      </c>
      <c r="E145" s="1">
        <f>VLOOKUP($B145,'inschr ko zonder ophoging'!$A$5:$L$324,2,FALSE) + VLOOKUP($B145,'INSCHRIJVINGEN KO OPHOGING'!$L$3:$W$322,2,FALSE)</f>
        <v>559.02</v>
      </c>
      <c r="F145" s="1">
        <f>VLOOKUP($B145,'inschr ko zonder ophoging'!$A$5:$L$324,3,FALSE) + VLOOKUP($B145,'INSCHRIJVINGEN KO OPHOGING'!$L$3:$W$322,3,FALSE)</f>
        <v>543.83000000000004</v>
      </c>
      <c r="G145" s="1">
        <f>VLOOKUP($B145,'inschr ko zonder ophoging'!$A$5:$L$324,4,FALSE) + VLOOKUP($B145,'INSCHRIJVINGEN KO OPHOGING'!$L$3:$W$322,4,FALSE)</f>
        <v>536.4</v>
      </c>
      <c r="H145" s="1">
        <f>VLOOKUP($B145,'inschr ko zonder ophoging'!$A$5:$L$324,5,FALSE) + VLOOKUP($B145,'INSCHRIJVINGEN KO OPHOGING'!$L$3:$W$322,5,FALSE)</f>
        <v>534.48</v>
      </c>
      <c r="I145" s="1">
        <f>VLOOKUP($B145,'inschr ko zonder ophoging'!$A$5:$L$324,6,FALSE) + VLOOKUP($B145,'INSCHRIJVINGEN KO OPHOGING'!$L$3:$W$322,6,FALSE)</f>
        <v>542.02</v>
      </c>
      <c r="J145" s="1">
        <f>VLOOKUP($B145,'inschr ko zonder ophoging'!$A$5:$L$324,7,FALSE) + VLOOKUP($B145,'INSCHRIJVINGEN KO OPHOGING'!$L$3:$W$322,7,FALSE)</f>
        <v>570.04999999999995</v>
      </c>
      <c r="K145" s="1">
        <f>VLOOKUP($B145,'inschr ko zonder ophoging'!$A$5:$L$324,8,FALSE) + VLOOKUP($B145,'INSCHRIJVINGEN KO OPHOGING'!$L$3:$W$322,8,FALSE)</f>
        <v>586.94000000000005</v>
      </c>
      <c r="L145" s="1">
        <f>VLOOKUP($B145,'inschr ko zonder ophoging'!$A$5:$L$324,9,FALSE) + VLOOKUP($B145,'INSCHRIJVINGEN KO OPHOGING'!$L$3:$W$322,9,FALSE)</f>
        <v>625.54</v>
      </c>
      <c r="M145" s="1">
        <f>VLOOKUP($B145,'inschr ko zonder ophoging'!$A$5:$L$324,10,FALSE) + VLOOKUP($B145,'INSCHRIJVINGEN KO OPHOGING'!$L$3:$W$322,10,FALSE)</f>
        <v>598.4</v>
      </c>
      <c r="N145" s="1">
        <f>VLOOKUP($B145,'inschr ko zonder ophoging'!$A$5:$L$324,11,FALSE) + VLOOKUP($B145,'INSCHRIJVINGEN KO OPHOGING'!$L$3:$W$322,11,FALSE)</f>
        <v>585.83000000000004</v>
      </c>
      <c r="O145" s="1">
        <f>VLOOKUP($B145,'inschr ko zonder ophoging'!$A$5:$L$324,12,FALSE) + VLOOKUP($B145,'INSCHRIJVINGEN KO OPHOGING'!$L$3:$W$322,12,FALSE)</f>
        <v>617.27</v>
      </c>
      <c r="P145" s="1">
        <f>VLOOKUP($B145,'VRAAGPROGNOSE KO'!$B$2:$N$321,2,FALSE)</f>
        <v>631.27300986842101</v>
      </c>
      <c r="Q145" s="1">
        <f>VLOOKUP($B145,'VRAAGPROGNOSE KO'!$B$2:$N$321,3,FALSE)</f>
        <v>661.54720394736842</v>
      </c>
      <c r="R145" s="1">
        <f>VLOOKUP($B145,'VRAAGPROGNOSE KO'!$B$2:$N$321,4,FALSE)</f>
        <v>681.73</v>
      </c>
      <c r="S145" s="1">
        <f>VLOOKUP($B145,'VRAAGPROGNOSE KO'!$B$2:$N$321,5,FALSE)</f>
        <v>669.39606907894733</v>
      </c>
      <c r="T145" s="1">
        <f>VLOOKUP($B145,'VRAAGPROGNOSE KO'!$B$2:$N$321,6,FALSE)</f>
        <v>676.12366776315787</v>
      </c>
      <c r="U145" s="1">
        <f>VLOOKUP($B145,'VRAAGPROGNOSE KO'!$B$2:$N$321,7,FALSE)</f>
        <v>672.7598684210526</v>
      </c>
      <c r="V145" s="1">
        <f>VLOOKUP($B145,'VRAAGPROGNOSE KO'!$B$2:$N$321,8,FALSE)</f>
        <v>675.00240131578948</v>
      </c>
      <c r="W145" s="1">
        <f>VLOOKUP($B145,'VRAAGPROGNOSE KO'!$B$2:$N$321,9,FALSE)</f>
        <v>681.73</v>
      </c>
      <c r="X145" s="1">
        <f>VLOOKUP($B145,'VRAAGPROGNOSE KO'!$B$2:$N$321,10,FALSE)</f>
        <v>689.57886513157894</v>
      </c>
      <c r="Y145" s="1">
        <f>VLOOKUP($B145,'VRAAGPROGNOSE KO'!$B$2:$N$321,11,FALSE)</f>
        <v>697.42773026315786</v>
      </c>
      <c r="Z145" s="1">
        <f>VLOOKUP($B145,'VRAAGPROGNOSE KO'!$B$2:$N$321,12,FALSE)</f>
        <v>719.85305921052634</v>
      </c>
      <c r="AA145" s="1">
        <f>VLOOKUP($B145,'VRAAGPROGNOSE KO'!$B$2:$N$321,13,FALSE)</f>
        <v>731.06572368421052</v>
      </c>
    </row>
    <row r="146" spans="2:27" x14ac:dyDescent="0.3">
      <c r="B146" s="1">
        <v>24086</v>
      </c>
      <c r="C146" s="1">
        <f>VLOOKUP(B146,AANBODPROGNOSE!A146:G463, 5, FALSE)</f>
        <v>646</v>
      </c>
      <c r="D146" s="1">
        <f>VLOOKUP(B146,AANBODPROGNOSE!A146:H463, 2, FALSE)</f>
        <v>549.1</v>
      </c>
      <c r="E146" s="1">
        <f>VLOOKUP($B146,'inschr ko zonder ophoging'!$A$5:$L$324,2,FALSE) + VLOOKUP($B146,'INSCHRIJVINGEN KO OPHOGING'!$L$3:$W$322,2,FALSE)</f>
        <v>544.97</v>
      </c>
      <c r="F146" s="1">
        <f>VLOOKUP($B146,'inschr ko zonder ophoging'!$A$5:$L$324,3,FALSE) + VLOOKUP($B146,'INSCHRIJVINGEN KO OPHOGING'!$L$3:$W$322,3,FALSE)</f>
        <v>521.07000000000005</v>
      </c>
      <c r="G146" s="1">
        <f>VLOOKUP($B146,'inschr ko zonder ophoging'!$A$5:$L$324,4,FALSE) + VLOOKUP($B146,'INSCHRIJVINGEN KO OPHOGING'!$L$3:$W$322,4,FALSE)</f>
        <v>517.17999999999995</v>
      </c>
      <c r="H146" s="1">
        <f>VLOOKUP($B146,'inschr ko zonder ophoging'!$A$5:$L$324,5,FALSE) + VLOOKUP($B146,'INSCHRIJVINGEN KO OPHOGING'!$L$3:$W$322,5,FALSE)</f>
        <v>527.64</v>
      </c>
      <c r="I146" s="1">
        <f>VLOOKUP($B146,'inschr ko zonder ophoging'!$A$5:$L$324,6,FALSE) + VLOOKUP($B146,'INSCHRIJVINGEN KO OPHOGING'!$L$3:$W$322,6,FALSE)</f>
        <v>522.59</v>
      </c>
      <c r="J146" s="1">
        <f>VLOOKUP($B146,'inschr ko zonder ophoging'!$A$5:$L$324,7,FALSE) + VLOOKUP($B146,'INSCHRIJVINGEN KO OPHOGING'!$L$3:$W$322,7,FALSE)</f>
        <v>510.56</v>
      </c>
      <c r="K146" s="1">
        <f>VLOOKUP($B146,'inschr ko zonder ophoging'!$A$5:$L$324,8,FALSE) + VLOOKUP($B146,'INSCHRIJVINGEN KO OPHOGING'!$L$3:$W$322,8,FALSE)</f>
        <v>491.53</v>
      </c>
      <c r="L146" s="1">
        <f>VLOOKUP($B146,'inschr ko zonder ophoging'!$A$5:$L$324,9,FALSE) + VLOOKUP($B146,'INSCHRIJVINGEN KO OPHOGING'!$L$3:$W$322,9,FALSE)</f>
        <v>517.86</v>
      </c>
      <c r="M146" s="1">
        <f>VLOOKUP($B146,'inschr ko zonder ophoging'!$A$5:$L$324,10,FALSE) + VLOOKUP($B146,'INSCHRIJVINGEN KO OPHOGING'!$L$3:$W$322,10,FALSE)</f>
        <v>487.64</v>
      </c>
      <c r="N146" s="1">
        <f>VLOOKUP($B146,'inschr ko zonder ophoging'!$A$5:$L$324,11,FALSE) + VLOOKUP($B146,'INSCHRIJVINGEN KO OPHOGING'!$L$3:$W$322,11,FALSE)</f>
        <v>478.45</v>
      </c>
      <c r="O146" s="1">
        <f>VLOOKUP($B146,'inschr ko zonder ophoging'!$A$5:$L$324,12,FALSE) + VLOOKUP($B146,'INSCHRIJVINGEN KO OPHOGING'!$L$3:$W$322,12,FALSE)</f>
        <v>509.37</v>
      </c>
      <c r="P146" s="1">
        <f>VLOOKUP($B146,'VRAAGPROGNOSE KO'!$B$2:$N$321,2,FALSE)</f>
        <v>503.72825552825554</v>
      </c>
      <c r="Q146" s="1">
        <f>VLOOKUP($B146,'VRAAGPROGNOSE KO'!$B$2:$N$321,3,FALSE)</f>
        <v>512.48874692874688</v>
      </c>
      <c r="R146" s="1">
        <f>VLOOKUP($B146,'VRAAGPROGNOSE KO'!$B$2:$N$321,4,FALSE)</f>
        <v>493.87270270270267</v>
      </c>
      <c r="S146" s="1">
        <f>VLOOKUP($B146,'VRAAGPROGNOSE KO'!$B$2:$N$321,5,FALSE)</f>
        <v>453.35542997542996</v>
      </c>
      <c r="T146" s="1">
        <f>VLOOKUP($B146,'VRAAGPROGNOSE KO'!$B$2:$N$321,6,FALSE)</f>
        <v>445.69</v>
      </c>
      <c r="U146" s="1">
        <f>VLOOKUP($B146,'VRAAGPROGNOSE KO'!$B$2:$N$321,7,FALSE)</f>
        <v>434.73938574938575</v>
      </c>
      <c r="V146" s="1">
        <f>VLOOKUP($B146,'VRAAGPROGNOSE KO'!$B$2:$N$321,8,FALSE)</f>
        <v>435.83444717444718</v>
      </c>
      <c r="W146" s="1">
        <f>VLOOKUP($B146,'VRAAGPROGNOSE KO'!$B$2:$N$321,9,FALSE)</f>
        <v>445.69</v>
      </c>
      <c r="X146" s="1">
        <f>VLOOKUP($B146,'VRAAGPROGNOSE KO'!$B$2:$N$321,10,FALSE)</f>
        <v>435.83444717444718</v>
      </c>
      <c r="Y146" s="1">
        <f>VLOOKUP($B146,'VRAAGPROGNOSE KO'!$B$2:$N$321,11,FALSE)</f>
        <v>444.59493857493857</v>
      </c>
      <c r="Z146" s="1">
        <f>VLOOKUP($B146,'VRAAGPROGNOSE KO'!$B$2:$N$321,12,FALSE)</f>
        <v>457.73567567567568</v>
      </c>
      <c r="AA146" s="1">
        <f>VLOOKUP($B146,'VRAAGPROGNOSE KO'!$B$2:$N$321,13,FALSE)</f>
        <v>474.16159705159703</v>
      </c>
    </row>
    <row r="147" spans="2:27" x14ac:dyDescent="0.3">
      <c r="B147" s="1">
        <v>24094</v>
      </c>
      <c r="C147" s="1">
        <f>VLOOKUP(B147,AANBODPROGNOSE!A147:G464, 5, FALSE)</f>
        <v>893</v>
      </c>
      <c r="D147" s="1">
        <f>VLOOKUP(B147,AANBODPROGNOSE!A147:H464, 2, FALSE)</f>
        <v>759.05</v>
      </c>
      <c r="E147" s="1">
        <f>VLOOKUP($B147,'inschr ko zonder ophoging'!$A$5:$L$324,2,FALSE) + VLOOKUP($B147,'INSCHRIJVINGEN KO OPHOGING'!$L$3:$W$322,2,FALSE)</f>
        <v>671.89</v>
      </c>
      <c r="F147" s="1">
        <f>VLOOKUP($B147,'inschr ko zonder ophoging'!$A$5:$L$324,3,FALSE) + VLOOKUP($B147,'INSCHRIJVINGEN KO OPHOGING'!$L$3:$W$322,3,FALSE)</f>
        <v>688.38</v>
      </c>
      <c r="G147" s="1">
        <f>VLOOKUP($B147,'inschr ko zonder ophoging'!$A$5:$L$324,4,FALSE) + VLOOKUP($B147,'INSCHRIJVINGEN KO OPHOGING'!$L$3:$W$322,4,FALSE)</f>
        <v>677.54</v>
      </c>
      <c r="H147" s="1">
        <f>VLOOKUP($B147,'inschr ko zonder ophoging'!$A$5:$L$324,5,FALSE) + VLOOKUP($B147,'INSCHRIJVINGEN KO OPHOGING'!$L$3:$W$322,5,FALSE)</f>
        <v>732.33</v>
      </c>
      <c r="I147" s="1">
        <f>VLOOKUP($B147,'inschr ko zonder ophoging'!$A$5:$L$324,6,FALSE) + VLOOKUP($B147,'INSCHRIJVINGEN KO OPHOGING'!$L$3:$W$322,6,FALSE)</f>
        <v>715.92</v>
      </c>
      <c r="J147" s="1">
        <f>VLOOKUP($B147,'inschr ko zonder ophoging'!$A$5:$L$324,7,FALSE) + VLOOKUP($B147,'INSCHRIJVINGEN KO OPHOGING'!$L$3:$W$322,7,FALSE)</f>
        <v>739.11</v>
      </c>
      <c r="K147" s="1">
        <f>VLOOKUP($B147,'inschr ko zonder ophoging'!$A$5:$L$324,8,FALSE) + VLOOKUP($B147,'INSCHRIJVINGEN KO OPHOGING'!$L$3:$W$322,8,FALSE)</f>
        <v>780.71</v>
      </c>
      <c r="L147" s="1">
        <f>VLOOKUP($B147,'inschr ko zonder ophoging'!$A$5:$L$324,9,FALSE) + VLOOKUP($B147,'INSCHRIJVINGEN KO OPHOGING'!$L$3:$W$322,9,FALSE)</f>
        <v>727.89</v>
      </c>
      <c r="M147" s="1">
        <f>VLOOKUP($B147,'inschr ko zonder ophoging'!$A$5:$L$324,10,FALSE) + VLOOKUP($B147,'INSCHRIJVINGEN KO OPHOGING'!$L$3:$W$322,10,FALSE)</f>
        <v>697.86</v>
      </c>
      <c r="N147" s="1">
        <f>VLOOKUP($B147,'inschr ko zonder ophoging'!$A$5:$L$324,11,FALSE) + VLOOKUP($B147,'INSCHRIJVINGEN KO OPHOGING'!$L$3:$W$322,11,FALSE)</f>
        <v>684.81</v>
      </c>
      <c r="O147" s="1">
        <f>VLOOKUP($B147,'inschr ko zonder ophoging'!$A$5:$L$324,12,FALSE) + VLOOKUP($B147,'INSCHRIJVINGEN KO OPHOGING'!$L$3:$W$322,12,FALSE)</f>
        <v>652.91999999999996</v>
      </c>
      <c r="P147" s="1">
        <f>VLOOKUP($B147,'VRAAGPROGNOSE KO'!$B$2:$N$321,2,FALSE)</f>
        <v>650.76714801444041</v>
      </c>
      <c r="Q147" s="1">
        <f>VLOOKUP($B147,'VRAAGPROGNOSE KO'!$B$2:$N$321,3,FALSE)</f>
        <v>655.29422382671487</v>
      </c>
      <c r="R147" s="1">
        <f>VLOOKUP($B147,'VRAAGPROGNOSE KO'!$B$2:$N$321,4,FALSE)</f>
        <v>655.29422382671487</v>
      </c>
      <c r="S147" s="1">
        <f>VLOOKUP($B147,'VRAAGPROGNOSE KO'!$B$2:$N$321,5,FALSE)</f>
        <v>636.05415162454869</v>
      </c>
      <c r="T147" s="1">
        <f>VLOOKUP($B147,'VRAAGPROGNOSE KO'!$B$2:$N$321,6,FALSE)</f>
        <v>627</v>
      </c>
      <c r="U147" s="1">
        <f>VLOOKUP($B147,'VRAAGPROGNOSE KO'!$B$2:$N$321,7,FALSE)</f>
        <v>615.68231046931407</v>
      </c>
      <c r="V147" s="1">
        <f>VLOOKUP($B147,'VRAAGPROGNOSE KO'!$B$2:$N$321,8,FALSE)</f>
        <v>613.41877256317684</v>
      </c>
      <c r="W147" s="1">
        <f>VLOOKUP($B147,'VRAAGPROGNOSE KO'!$B$2:$N$321,9,FALSE)</f>
        <v>627</v>
      </c>
      <c r="X147" s="1">
        <f>VLOOKUP($B147,'VRAAGPROGNOSE KO'!$B$2:$N$321,10,FALSE)</f>
        <v>634.92238267148014</v>
      </c>
      <c r="Y147" s="1">
        <f>VLOOKUP($B147,'VRAAGPROGNOSE KO'!$B$2:$N$321,11,FALSE)</f>
        <v>633.79061371841158</v>
      </c>
      <c r="Z147" s="1">
        <f>VLOOKUP($B147,'VRAAGPROGNOSE KO'!$B$2:$N$321,12,FALSE)</f>
        <v>633.79061371841158</v>
      </c>
      <c r="AA147" s="1">
        <f>VLOOKUP($B147,'VRAAGPROGNOSE KO'!$B$2:$N$321,13,FALSE)</f>
        <v>624.73646209386288</v>
      </c>
    </row>
    <row r="148" spans="2:27" x14ac:dyDescent="0.3">
      <c r="B148" s="1">
        <v>24104</v>
      </c>
      <c r="C148" s="1">
        <f>VLOOKUP(B148,AANBODPROGNOSE!A148:G465, 5, FALSE)</f>
        <v>889.22547619047623</v>
      </c>
      <c r="D148" s="1">
        <f>VLOOKUP(B148,AANBODPROGNOSE!A148:H465, 2, FALSE)</f>
        <v>755.84165476190481</v>
      </c>
      <c r="E148" s="1">
        <f>VLOOKUP($B148,'inschr ko zonder ophoging'!$A$5:$L$324,2,FALSE) + VLOOKUP($B148,'INSCHRIJVINGEN KO OPHOGING'!$L$3:$W$322,2,FALSE)</f>
        <v>717.27</v>
      </c>
      <c r="F148" s="1">
        <f>VLOOKUP($B148,'inschr ko zonder ophoging'!$A$5:$L$324,3,FALSE) + VLOOKUP($B148,'INSCHRIJVINGEN KO OPHOGING'!$L$3:$W$322,3,FALSE)</f>
        <v>726.54</v>
      </c>
      <c r="G148" s="1">
        <f>VLOOKUP($B148,'inschr ko zonder ophoging'!$A$5:$L$324,4,FALSE) + VLOOKUP($B148,'INSCHRIJVINGEN KO OPHOGING'!$L$3:$W$322,4,FALSE)</f>
        <v>742.73</v>
      </c>
      <c r="H148" s="1">
        <f>VLOOKUP($B148,'inschr ko zonder ophoging'!$A$5:$L$324,5,FALSE) + VLOOKUP($B148,'INSCHRIJVINGEN KO OPHOGING'!$L$3:$W$322,5,FALSE)</f>
        <v>737.52</v>
      </c>
      <c r="I148" s="1">
        <f>VLOOKUP($B148,'inschr ko zonder ophoging'!$A$5:$L$324,6,FALSE) + VLOOKUP($B148,'INSCHRIJVINGEN KO OPHOGING'!$L$3:$W$322,6,FALSE)</f>
        <v>759.76</v>
      </c>
      <c r="J148" s="1">
        <f>VLOOKUP($B148,'inschr ko zonder ophoging'!$A$5:$L$324,7,FALSE) + VLOOKUP($B148,'INSCHRIJVINGEN KO OPHOGING'!$L$3:$W$322,7,FALSE)</f>
        <v>801.41</v>
      </c>
      <c r="K148" s="1">
        <f>VLOOKUP($B148,'inschr ko zonder ophoging'!$A$5:$L$324,8,FALSE) + VLOOKUP($B148,'INSCHRIJVINGEN KO OPHOGING'!$L$3:$W$322,8,FALSE)</f>
        <v>799.68</v>
      </c>
      <c r="L148" s="1">
        <f>VLOOKUP($B148,'inschr ko zonder ophoging'!$A$5:$L$324,9,FALSE) + VLOOKUP($B148,'INSCHRIJVINGEN KO OPHOGING'!$L$3:$W$322,9,FALSE)</f>
        <v>795.17</v>
      </c>
      <c r="M148" s="1">
        <f>VLOOKUP($B148,'inschr ko zonder ophoging'!$A$5:$L$324,10,FALSE) + VLOOKUP($B148,'INSCHRIJVINGEN KO OPHOGING'!$L$3:$W$322,10,FALSE)</f>
        <v>761.49</v>
      </c>
      <c r="N148" s="1">
        <f>VLOOKUP($B148,'inschr ko zonder ophoging'!$A$5:$L$324,11,FALSE) + VLOOKUP($B148,'INSCHRIJVINGEN KO OPHOGING'!$L$3:$W$322,11,FALSE)</f>
        <v>823.41</v>
      </c>
      <c r="O148" s="1">
        <f>VLOOKUP($B148,'inschr ko zonder ophoging'!$A$5:$L$324,12,FALSE) + VLOOKUP($B148,'INSCHRIJVINGEN KO OPHOGING'!$L$3:$W$322,12,FALSE)</f>
        <v>850.14</v>
      </c>
      <c r="P148" s="1">
        <f>VLOOKUP($B148,'VRAAGPROGNOSE KO'!$B$2:$N$321,2,FALSE)</f>
        <v>863.98</v>
      </c>
      <c r="Q148" s="1">
        <f>VLOOKUP($B148,'VRAAGPROGNOSE KO'!$B$2:$N$321,3,FALSE)</f>
        <v>858.38427461139895</v>
      </c>
      <c r="R148" s="1">
        <f>VLOOKUP($B148,'VRAAGPROGNOSE KO'!$B$2:$N$321,4,FALSE)</f>
        <v>844.95453367875643</v>
      </c>
      <c r="S148" s="1">
        <f>VLOOKUP($B148,'VRAAGPROGNOSE KO'!$B$2:$N$321,5,FALSE)</f>
        <v>844.95453367875643</v>
      </c>
      <c r="T148" s="1">
        <f>VLOOKUP($B148,'VRAAGPROGNOSE KO'!$B$2:$N$321,6,FALSE)</f>
        <v>833.76308290155441</v>
      </c>
      <c r="U148" s="1">
        <f>VLOOKUP($B148,'VRAAGPROGNOSE KO'!$B$2:$N$321,7,FALSE)</f>
        <v>837.12051813471498</v>
      </c>
      <c r="V148" s="1">
        <f>VLOOKUP($B148,'VRAAGPROGNOSE KO'!$B$2:$N$321,8,FALSE)</f>
        <v>844.95453367875643</v>
      </c>
      <c r="W148" s="1">
        <f>VLOOKUP($B148,'VRAAGPROGNOSE KO'!$B$2:$N$321,9,FALSE)</f>
        <v>863.98</v>
      </c>
      <c r="X148" s="1">
        <f>VLOOKUP($B148,'VRAAGPROGNOSE KO'!$B$2:$N$321,10,FALSE)</f>
        <v>866.2182901554404</v>
      </c>
      <c r="Y148" s="1">
        <f>VLOOKUP($B148,'VRAAGPROGNOSE KO'!$B$2:$N$321,11,FALSE)</f>
        <v>870.69487046632128</v>
      </c>
      <c r="Z148" s="1">
        <f>VLOOKUP($B148,'VRAAGPROGNOSE KO'!$B$2:$N$321,12,FALSE)</f>
        <v>877.40974093264253</v>
      </c>
      <c r="AA148" s="1">
        <f>VLOOKUP($B148,'VRAAGPROGNOSE KO'!$B$2:$N$321,13,FALSE)</f>
        <v>879.64803108808292</v>
      </c>
    </row>
    <row r="149" spans="2:27" x14ac:dyDescent="0.3">
      <c r="B149" s="1">
        <v>24107</v>
      </c>
      <c r="C149" s="1">
        <f>VLOOKUP(B149,AANBODPROGNOSE!A149:G466, 5, FALSE)</f>
        <v>1591.7003717472119</v>
      </c>
      <c r="D149" s="1">
        <f>VLOOKUP(B149,AANBODPROGNOSE!A149:H466, 2, FALSE)</f>
        <v>1352.94531598513</v>
      </c>
      <c r="E149" s="1">
        <f>VLOOKUP($B149,'inschr ko zonder ophoging'!$A$5:$L$324,2,FALSE) + VLOOKUP($B149,'INSCHRIJVINGEN KO OPHOGING'!$L$3:$W$322,2,FALSE)</f>
        <v>1408.41</v>
      </c>
      <c r="F149" s="1">
        <f>VLOOKUP($B149,'inschr ko zonder ophoging'!$A$5:$L$324,3,FALSE) + VLOOKUP($B149,'INSCHRIJVINGEN KO OPHOGING'!$L$3:$W$322,3,FALSE)</f>
        <v>1364.24</v>
      </c>
      <c r="G149" s="1">
        <f>VLOOKUP($B149,'inschr ko zonder ophoging'!$A$5:$L$324,4,FALSE) + VLOOKUP($B149,'INSCHRIJVINGEN KO OPHOGING'!$L$3:$W$322,4,FALSE)</f>
        <v>1389.97</v>
      </c>
      <c r="H149" s="1">
        <f>VLOOKUP($B149,'inschr ko zonder ophoging'!$A$5:$L$324,5,FALSE) + VLOOKUP($B149,'INSCHRIJVINGEN KO OPHOGING'!$L$3:$W$322,5,FALSE)</f>
        <v>1444.38</v>
      </c>
      <c r="I149" s="1">
        <f>VLOOKUP($B149,'inschr ko zonder ophoging'!$A$5:$L$324,6,FALSE) + VLOOKUP($B149,'INSCHRIJVINGEN KO OPHOGING'!$L$3:$W$322,6,FALSE)</f>
        <v>1439.7</v>
      </c>
      <c r="J149" s="1">
        <f>VLOOKUP($B149,'inschr ko zonder ophoging'!$A$5:$L$324,7,FALSE) + VLOOKUP($B149,'INSCHRIJVINGEN KO OPHOGING'!$L$3:$W$322,7,FALSE)</f>
        <v>1412</v>
      </c>
      <c r="K149" s="1">
        <f>VLOOKUP($B149,'inschr ko zonder ophoging'!$A$5:$L$324,8,FALSE) + VLOOKUP($B149,'INSCHRIJVINGEN KO OPHOGING'!$L$3:$W$322,8,FALSE)</f>
        <v>1443.1399999999999</v>
      </c>
      <c r="L149" s="1">
        <f>VLOOKUP($B149,'inschr ko zonder ophoging'!$A$5:$L$324,9,FALSE) + VLOOKUP($B149,'INSCHRIJVINGEN KO OPHOGING'!$L$3:$W$322,9,FALSE)</f>
        <v>1434.46</v>
      </c>
      <c r="M149" s="1">
        <f>VLOOKUP($B149,'inschr ko zonder ophoging'!$A$5:$L$324,10,FALSE) + VLOOKUP($B149,'INSCHRIJVINGEN KO OPHOGING'!$L$3:$W$322,10,FALSE)</f>
        <v>1408.29</v>
      </c>
      <c r="N149" s="1">
        <f>VLOOKUP($B149,'inschr ko zonder ophoging'!$A$5:$L$324,11,FALSE) + VLOOKUP($B149,'INSCHRIJVINGEN KO OPHOGING'!$L$3:$W$322,11,FALSE)</f>
        <v>1458.81</v>
      </c>
      <c r="O149" s="1">
        <f>VLOOKUP($B149,'inschr ko zonder ophoging'!$A$5:$L$324,12,FALSE) + VLOOKUP($B149,'INSCHRIJVINGEN KO OPHOGING'!$L$3:$W$322,12,FALSE)</f>
        <v>1506.01</v>
      </c>
      <c r="P149" s="1">
        <f>VLOOKUP($B149,'VRAAGPROGNOSE KO'!$B$2:$N$321,2,FALSE)</f>
        <v>1493.6443996840442</v>
      </c>
      <c r="Q149" s="1">
        <f>VLOOKUP($B149,'VRAAGPROGNOSE KO'!$B$2:$N$321,3,FALSE)</f>
        <v>1488.0418325434439</v>
      </c>
      <c r="R149" s="1">
        <f>VLOOKUP($B149,'VRAAGPROGNOSE KO'!$B$2:$N$321,4,FALSE)</f>
        <v>1498.1264533965245</v>
      </c>
      <c r="S149" s="1">
        <f>VLOOKUP($B149,'VRAAGPROGNOSE KO'!$B$2:$N$321,5,FALSE)</f>
        <v>1451.0648894154817</v>
      </c>
      <c r="T149" s="1">
        <f>VLOOKUP($B149,'VRAAGPROGNOSE KO'!$B$2:$N$321,6,FALSE)</f>
        <v>1433.1366745655607</v>
      </c>
      <c r="U149" s="1">
        <f>VLOOKUP($B149,'VRAAGPROGNOSE KO'!$B$2:$N$321,7,FALSE)</f>
        <v>1428.6546208530806</v>
      </c>
      <c r="V149" s="1">
        <f>VLOOKUP($B149,'VRAAGPROGNOSE KO'!$B$2:$N$321,8,FALSE)</f>
        <v>1421.9315402843602</v>
      </c>
      <c r="W149" s="1">
        <f>VLOOKUP($B149,'VRAAGPROGNOSE KO'!$B$2:$N$321,9,FALSE)</f>
        <v>1418.57</v>
      </c>
      <c r="X149" s="1">
        <f>VLOOKUP($B149,'VRAAGPROGNOSE KO'!$B$2:$N$321,10,FALSE)</f>
        <v>1433.1366745655607</v>
      </c>
      <c r="Y149" s="1">
        <f>VLOOKUP($B149,'VRAAGPROGNOSE KO'!$B$2:$N$321,11,FALSE)</f>
        <v>1444.3418088467615</v>
      </c>
      <c r="Z149" s="1">
        <f>VLOOKUP($B149,'VRAAGPROGNOSE KO'!$B$2:$N$321,12,FALSE)</f>
        <v>1479.0777251184834</v>
      </c>
      <c r="AA149" s="1">
        <f>VLOOKUP($B149,'VRAAGPROGNOSE KO'!$B$2:$N$321,13,FALSE)</f>
        <v>1502.6085071090047</v>
      </c>
    </row>
    <row r="150" spans="2:27" x14ac:dyDescent="0.3">
      <c r="B150" s="1">
        <v>24109</v>
      </c>
      <c r="C150" s="1">
        <f>VLOOKUP(B150,AANBODPROGNOSE!A150:G467, 5, FALSE)</f>
        <v>564</v>
      </c>
      <c r="D150" s="1">
        <f>VLOOKUP(B150,AANBODPROGNOSE!A150:H467, 2, FALSE)</f>
        <v>479.4</v>
      </c>
      <c r="E150" s="1">
        <f>VLOOKUP($B150,'inschr ko zonder ophoging'!$A$5:$L$324,2,FALSE) + VLOOKUP($B150,'INSCHRIJVINGEN KO OPHOGING'!$L$3:$W$322,2,FALSE)</f>
        <v>491.90999999999997</v>
      </c>
      <c r="F150" s="1">
        <f>VLOOKUP($B150,'inschr ko zonder ophoging'!$A$5:$L$324,3,FALSE) + VLOOKUP($B150,'INSCHRIJVINGEN KO OPHOGING'!$L$3:$W$322,3,FALSE)</f>
        <v>513.94000000000005</v>
      </c>
      <c r="G150" s="1">
        <f>VLOOKUP($B150,'inschr ko zonder ophoging'!$A$5:$L$324,4,FALSE) + VLOOKUP($B150,'INSCHRIJVINGEN KO OPHOGING'!$L$3:$W$322,4,FALSE)</f>
        <v>551.70000000000005</v>
      </c>
      <c r="H150" s="1">
        <f>VLOOKUP($B150,'inschr ko zonder ophoging'!$A$5:$L$324,5,FALSE) + VLOOKUP($B150,'INSCHRIJVINGEN KO OPHOGING'!$L$3:$W$322,5,FALSE)</f>
        <v>495.18</v>
      </c>
      <c r="I150" s="1">
        <f>VLOOKUP($B150,'inschr ko zonder ophoging'!$A$5:$L$324,6,FALSE) + VLOOKUP($B150,'INSCHRIJVINGEN KO OPHOGING'!$L$3:$W$322,6,FALSE)</f>
        <v>477.42</v>
      </c>
      <c r="J150" s="1">
        <f>VLOOKUP($B150,'inschr ko zonder ophoging'!$A$5:$L$324,7,FALSE) + VLOOKUP($B150,'INSCHRIJVINGEN KO OPHOGING'!$L$3:$W$322,7,FALSE)</f>
        <v>477.37</v>
      </c>
      <c r="K150" s="1">
        <f>VLOOKUP($B150,'inschr ko zonder ophoging'!$A$5:$L$324,8,FALSE) + VLOOKUP($B150,'INSCHRIJVINGEN KO OPHOGING'!$L$3:$W$322,8,FALSE)</f>
        <v>477.37</v>
      </c>
      <c r="L150" s="1">
        <f>VLOOKUP($B150,'inschr ko zonder ophoging'!$A$5:$L$324,9,FALSE) + VLOOKUP($B150,'INSCHRIJVINGEN KO OPHOGING'!$L$3:$W$322,9,FALSE)</f>
        <v>449.72</v>
      </c>
      <c r="M150" s="1">
        <f>VLOOKUP($B150,'inschr ko zonder ophoging'!$A$5:$L$324,10,FALSE) + VLOOKUP($B150,'INSCHRIJVINGEN KO OPHOGING'!$L$3:$W$322,10,FALSE)</f>
        <v>424.5</v>
      </c>
      <c r="N150" s="1">
        <f>VLOOKUP($B150,'inschr ko zonder ophoging'!$A$5:$L$324,11,FALSE) + VLOOKUP($B150,'INSCHRIJVINGEN KO OPHOGING'!$L$3:$W$322,11,FALSE)</f>
        <v>430.90999999999997</v>
      </c>
      <c r="O150" s="1">
        <f>VLOOKUP($B150,'inschr ko zonder ophoging'!$A$5:$L$324,12,FALSE) + VLOOKUP($B150,'INSCHRIJVINGEN KO OPHOGING'!$L$3:$W$322,12,FALSE)</f>
        <v>404.31</v>
      </c>
      <c r="P150" s="1">
        <f>VLOOKUP($B150,'VRAAGPROGNOSE KO'!$B$2:$N$321,2,FALSE)</f>
        <v>379.68087774294668</v>
      </c>
      <c r="Q150" s="1">
        <f>VLOOKUP($B150,'VRAAGPROGNOSE KO'!$B$2:$N$321,3,FALSE)</f>
        <v>362.93025078369908</v>
      </c>
      <c r="R150" s="1">
        <f>VLOOKUP($B150,'VRAAGPROGNOSE KO'!$B$2:$N$321,4,FALSE)</f>
        <v>331.66241379310344</v>
      </c>
      <c r="S150" s="1">
        <f>VLOOKUP($B150,'VRAAGPROGNOSE KO'!$B$2:$N$321,5,FALSE)</f>
        <v>333.89583072100311</v>
      </c>
      <c r="T150" s="1">
        <f>VLOOKUP($B150,'VRAAGPROGNOSE KO'!$B$2:$N$321,6,FALSE)</f>
        <v>346.17962382445143</v>
      </c>
      <c r="U150" s="1">
        <f>VLOOKUP($B150,'VRAAGPROGNOSE KO'!$B$2:$N$321,7,FALSE)</f>
        <v>351.76316614420062</v>
      </c>
      <c r="V150" s="1">
        <f>VLOOKUP($B150,'VRAAGPROGNOSE KO'!$B$2:$N$321,8,FALSE)</f>
        <v>352.87987460815049</v>
      </c>
      <c r="W150" s="1">
        <f>VLOOKUP($B150,'VRAAGPROGNOSE KO'!$B$2:$N$321,9,FALSE)</f>
        <v>356.23</v>
      </c>
      <c r="X150" s="1">
        <f>VLOOKUP($B150,'VRAAGPROGNOSE KO'!$B$2:$N$321,10,FALSE)</f>
        <v>358.46341692789969</v>
      </c>
      <c r="Y150" s="1">
        <f>VLOOKUP($B150,'VRAAGPROGNOSE KO'!$B$2:$N$321,11,FALSE)</f>
        <v>360.69683385579935</v>
      </c>
      <c r="Z150" s="1">
        <f>VLOOKUP($B150,'VRAAGPROGNOSE KO'!$B$2:$N$321,12,FALSE)</f>
        <v>360.69683385579935</v>
      </c>
      <c r="AA150" s="1">
        <f>VLOOKUP($B150,'VRAAGPROGNOSE KO'!$B$2:$N$321,13,FALSE)</f>
        <v>356.23</v>
      </c>
    </row>
    <row r="151" spans="2:27" x14ac:dyDescent="0.3">
      <c r="B151" s="1">
        <v>24130</v>
      </c>
      <c r="C151" s="1">
        <f>VLOOKUP(B151,AANBODPROGNOSE!A151:G468, 5, FALSE)</f>
        <v>473</v>
      </c>
      <c r="D151" s="1">
        <f>VLOOKUP(B151,AANBODPROGNOSE!A151:H468, 2, FALSE)</f>
        <v>402.05</v>
      </c>
      <c r="E151" s="1">
        <f>VLOOKUP($B151,'inschr ko zonder ophoging'!$A$5:$L$324,2,FALSE) + VLOOKUP($B151,'INSCHRIJVINGEN KO OPHOGING'!$L$3:$W$322,2,FALSE)</f>
        <v>324.95999999999998</v>
      </c>
      <c r="F151" s="1">
        <f>VLOOKUP($B151,'inschr ko zonder ophoging'!$A$5:$L$324,3,FALSE) + VLOOKUP($B151,'INSCHRIJVINGEN KO OPHOGING'!$L$3:$W$322,3,FALSE)</f>
        <v>382.58</v>
      </c>
      <c r="G151" s="1">
        <f>VLOOKUP($B151,'inschr ko zonder ophoging'!$A$5:$L$324,4,FALSE) + VLOOKUP($B151,'INSCHRIJVINGEN KO OPHOGING'!$L$3:$W$322,4,FALSE)</f>
        <v>382.42</v>
      </c>
      <c r="H151" s="1">
        <f>VLOOKUP($B151,'inschr ko zonder ophoging'!$A$5:$L$324,5,FALSE) + VLOOKUP($B151,'INSCHRIJVINGEN KO OPHOGING'!$L$3:$W$322,5,FALSE)</f>
        <v>356.85</v>
      </c>
      <c r="I151" s="1">
        <f>VLOOKUP($B151,'inschr ko zonder ophoging'!$A$5:$L$324,6,FALSE) + VLOOKUP($B151,'INSCHRIJVINGEN KO OPHOGING'!$L$3:$W$322,6,FALSE)</f>
        <v>336.12</v>
      </c>
      <c r="J151" s="1">
        <f>VLOOKUP($B151,'inschr ko zonder ophoging'!$A$5:$L$324,7,FALSE) + VLOOKUP($B151,'INSCHRIJVINGEN KO OPHOGING'!$L$3:$W$322,7,FALSE)</f>
        <v>340.77</v>
      </c>
      <c r="K151" s="1">
        <f>VLOOKUP($B151,'inschr ko zonder ophoging'!$A$5:$L$324,8,FALSE) + VLOOKUP($B151,'INSCHRIJVINGEN KO OPHOGING'!$L$3:$W$322,8,FALSE)</f>
        <v>362.77</v>
      </c>
      <c r="L151" s="1">
        <f>VLOOKUP($B151,'inschr ko zonder ophoging'!$A$5:$L$324,9,FALSE) + VLOOKUP($B151,'INSCHRIJVINGEN KO OPHOGING'!$L$3:$W$322,9,FALSE)</f>
        <v>364.23</v>
      </c>
      <c r="M151" s="1">
        <f>VLOOKUP($B151,'inschr ko zonder ophoging'!$A$5:$L$324,10,FALSE) + VLOOKUP($B151,'INSCHRIJVINGEN KO OPHOGING'!$L$3:$W$322,10,FALSE)</f>
        <v>358.31</v>
      </c>
      <c r="N151" s="1">
        <f>VLOOKUP($B151,'inschr ko zonder ophoging'!$A$5:$L$324,11,FALSE) + VLOOKUP($B151,'INSCHRIJVINGEN KO OPHOGING'!$L$3:$W$322,11,FALSE)</f>
        <v>336.12</v>
      </c>
      <c r="O151" s="1">
        <f>VLOOKUP($B151,'inschr ko zonder ophoging'!$A$5:$L$324,12,FALSE) + VLOOKUP($B151,'INSCHRIJVINGEN KO OPHOGING'!$L$3:$W$322,12,FALSE)</f>
        <v>326.39</v>
      </c>
      <c r="P151" s="1">
        <f>VLOOKUP($B151,'VRAAGPROGNOSE KO'!$B$2:$N$321,2,FALSE)</f>
        <v>303.60296</v>
      </c>
      <c r="Q151" s="1">
        <f>VLOOKUP($B151,'VRAAGPROGNOSE KO'!$B$2:$N$321,3,FALSE)</f>
        <v>291.41451999999998</v>
      </c>
      <c r="R151" s="1">
        <f>VLOOKUP($B151,'VRAAGPROGNOSE KO'!$B$2:$N$321,4,FALSE)</f>
        <v>284.76627999999999</v>
      </c>
      <c r="S151" s="1">
        <f>VLOOKUP($B151,'VRAAGPROGNOSE KO'!$B$2:$N$321,5,FALSE)</f>
        <v>283.65823999999998</v>
      </c>
      <c r="T151" s="1">
        <f>VLOOKUP($B151,'VRAAGPROGNOSE KO'!$B$2:$N$321,6,FALSE)</f>
        <v>288.09039999999999</v>
      </c>
      <c r="U151" s="1">
        <f>VLOOKUP($B151,'VRAAGPROGNOSE KO'!$B$2:$N$321,7,FALSE)</f>
        <v>283.65823999999998</v>
      </c>
      <c r="V151" s="1">
        <f>VLOOKUP($B151,'VRAAGPROGNOSE KO'!$B$2:$N$321,8,FALSE)</f>
        <v>280.33411999999998</v>
      </c>
      <c r="W151" s="1">
        <f>VLOOKUP($B151,'VRAAGPROGNOSE KO'!$B$2:$N$321,9,FALSE)</f>
        <v>277.01</v>
      </c>
      <c r="X151" s="1">
        <f>VLOOKUP($B151,'VRAAGPROGNOSE KO'!$B$2:$N$321,10,FALSE)</f>
        <v>271.46980000000002</v>
      </c>
      <c r="Y151" s="1">
        <f>VLOOKUP($B151,'VRAAGPROGNOSE KO'!$B$2:$N$321,11,FALSE)</f>
        <v>269.25371999999999</v>
      </c>
      <c r="Z151" s="1">
        <f>VLOOKUP($B151,'VRAAGPROGNOSE KO'!$B$2:$N$321,12,FALSE)</f>
        <v>273.68588</v>
      </c>
      <c r="AA151" s="1">
        <f>VLOOKUP($B151,'VRAAGPROGNOSE KO'!$B$2:$N$321,13,FALSE)</f>
        <v>279.22608000000002</v>
      </c>
    </row>
    <row r="152" spans="2:27" x14ac:dyDescent="0.3">
      <c r="B152" s="1">
        <v>24133</v>
      </c>
      <c r="C152" s="1">
        <f>VLOOKUP(B152,AANBODPROGNOSE!A152:G469, 5, FALSE)</f>
        <v>283.52941176470591</v>
      </c>
      <c r="D152" s="1">
        <f>VLOOKUP(B152,AANBODPROGNOSE!A152:H469, 2, FALSE)</f>
        <v>241</v>
      </c>
      <c r="E152" s="1">
        <f>VLOOKUP($B152,'inschr ko zonder ophoging'!$A$5:$L$324,2,FALSE) + VLOOKUP($B152,'INSCHRIJVINGEN KO OPHOGING'!$L$3:$W$322,2,FALSE)</f>
        <v>267.36</v>
      </c>
      <c r="F152" s="1">
        <f>VLOOKUP($B152,'inschr ko zonder ophoging'!$A$5:$L$324,3,FALSE) + VLOOKUP($B152,'INSCHRIJVINGEN KO OPHOGING'!$L$3:$W$322,3,FALSE)</f>
        <v>245.55</v>
      </c>
      <c r="G152" s="1">
        <f>VLOOKUP($B152,'inschr ko zonder ophoging'!$A$5:$L$324,4,FALSE) + VLOOKUP($B152,'INSCHRIJVINGEN KO OPHOGING'!$L$3:$W$322,4,FALSE)</f>
        <v>220.36</v>
      </c>
      <c r="H152" s="1">
        <f>VLOOKUP($B152,'inschr ko zonder ophoging'!$A$5:$L$324,5,FALSE) + VLOOKUP($B152,'INSCHRIJVINGEN KO OPHOGING'!$L$3:$W$322,5,FALSE)</f>
        <v>222.47</v>
      </c>
      <c r="I152" s="1">
        <f>VLOOKUP($B152,'inschr ko zonder ophoging'!$A$5:$L$324,6,FALSE) + VLOOKUP($B152,'INSCHRIJVINGEN KO OPHOGING'!$L$3:$W$322,6,FALSE)</f>
        <v>204.71</v>
      </c>
      <c r="J152" s="1">
        <f>VLOOKUP($B152,'inschr ko zonder ophoging'!$A$5:$L$324,7,FALSE) + VLOOKUP($B152,'INSCHRIJVINGEN KO OPHOGING'!$L$3:$W$322,7,FALSE)</f>
        <v>187.52</v>
      </c>
      <c r="K152" s="1">
        <f>VLOOKUP($B152,'inschr ko zonder ophoging'!$A$5:$L$324,8,FALSE) + VLOOKUP($B152,'INSCHRIJVINGEN KO OPHOGING'!$L$3:$W$322,8,FALSE)</f>
        <v>214.63</v>
      </c>
      <c r="L152" s="1">
        <f>VLOOKUP($B152,'inschr ko zonder ophoging'!$A$5:$L$324,9,FALSE) + VLOOKUP($B152,'INSCHRIJVINGEN KO OPHOGING'!$L$3:$W$322,9,FALSE)</f>
        <v>251.31</v>
      </c>
      <c r="M152" s="1">
        <f>VLOOKUP($B152,'inschr ko zonder ophoging'!$A$5:$L$324,10,FALSE) + VLOOKUP($B152,'INSCHRIJVINGEN KO OPHOGING'!$L$3:$W$322,10,FALSE)</f>
        <v>238.98</v>
      </c>
      <c r="N152" s="1">
        <f>VLOOKUP($B152,'inschr ko zonder ophoging'!$A$5:$L$324,11,FALSE) + VLOOKUP($B152,'INSCHRIJVINGEN KO OPHOGING'!$L$3:$W$322,11,FALSE)</f>
        <v>269.12</v>
      </c>
      <c r="O152" s="1">
        <f>VLOOKUP($B152,'inschr ko zonder ophoging'!$A$5:$L$324,12,FALSE) + VLOOKUP($B152,'INSCHRIJVINGEN KO OPHOGING'!$L$3:$W$322,12,FALSE)</f>
        <v>235.52</v>
      </c>
      <c r="P152" s="1">
        <f>VLOOKUP($B152,'VRAAGPROGNOSE KO'!$B$2:$N$321,2,FALSE)</f>
        <v>224.74527173913043</v>
      </c>
      <c r="Q152" s="1">
        <f>VLOOKUP($B152,'VRAAGPROGNOSE KO'!$B$2:$N$321,3,FALSE)</f>
        <v>215.88831521739129</v>
      </c>
      <c r="R152" s="1">
        <f>VLOOKUP($B152,'VRAAGPROGNOSE KO'!$B$2:$N$321,4,FALSE)</f>
        <v>210.35271739130434</v>
      </c>
      <c r="S152" s="1">
        <f>VLOOKUP($B152,'VRAAGPROGNOSE KO'!$B$2:$N$321,5,FALSE)</f>
        <v>209.24559782608696</v>
      </c>
      <c r="T152" s="1">
        <f>VLOOKUP($B152,'VRAAGPROGNOSE KO'!$B$2:$N$321,6,FALSE)</f>
        <v>212.56695652173914</v>
      </c>
      <c r="U152" s="1">
        <f>VLOOKUP($B152,'VRAAGPROGNOSE KO'!$B$2:$N$321,7,FALSE)</f>
        <v>209.24559782608696</v>
      </c>
      <c r="V152" s="1">
        <f>VLOOKUP($B152,'VRAAGPROGNOSE KO'!$B$2:$N$321,8,FALSE)</f>
        <v>207.03135869565219</v>
      </c>
      <c r="W152" s="1">
        <f>VLOOKUP($B152,'VRAAGPROGNOSE KO'!$B$2:$N$321,9,FALSE)</f>
        <v>203.71</v>
      </c>
      <c r="X152" s="1">
        <f>VLOOKUP($B152,'VRAAGPROGNOSE KO'!$B$2:$N$321,10,FALSE)</f>
        <v>200.38864130434783</v>
      </c>
      <c r="Y152" s="1">
        <f>VLOOKUP($B152,'VRAAGPROGNOSE KO'!$B$2:$N$321,11,FALSE)</f>
        <v>198.17440217391305</v>
      </c>
      <c r="Z152" s="1">
        <f>VLOOKUP($B152,'VRAAGPROGNOSE KO'!$B$2:$N$321,12,FALSE)</f>
        <v>202.60288043478261</v>
      </c>
      <c r="AA152" s="1">
        <f>VLOOKUP($B152,'VRAAGPROGNOSE KO'!$B$2:$N$321,13,FALSE)</f>
        <v>205.92423913043478</v>
      </c>
    </row>
    <row r="153" spans="2:27" x14ac:dyDescent="0.3">
      <c r="B153" s="1">
        <v>24134</v>
      </c>
      <c r="C153" s="1">
        <f>VLOOKUP(B153,AANBODPROGNOSE!A153:G470, 5, FALSE)</f>
        <v>856.47058823529414</v>
      </c>
      <c r="D153" s="1">
        <f>VLOOKUP(B153,AANBODPROGNOSE!A153:H470, 2, FALSE)</f>
        <v>728</v>
      </c>
      <c r="E153" s="1">
        <f>VLOOKUP($B153,'inschr ko zonder ophoging'!$A$5:$L$324,2,FALSE) + VLOOKUP($B153,'INSCHRIJVINGEN KO OPHOGING'!$L$3:$W$322,2,FALSE)</f>
        <v>792.9</v>
      </c>
      <c r="F153" s="1">
        <f>VLOOKUP($B153,'inschr ko zonder ophoging'!$A$5:$L$324,3,FALSE) + VLOOKUP($B153,'INSCHRIJVINGEN KO OPHOGING'!$L$3:$W$322,3,FALSE)</f>
        <v>829.03</v>
      </c>
      <c r="G153" s="1">
        <f>VLOOKUP($B153,'inschr ko zonder ophoging'!$A$5:$L$324,4,FALSE) + VLOOKUP($B153,'INSCHRIJVINGEN KO OPHOGING'!$L$3:$W$322,4,FALSE)</f>
        <v>873.66</v>
      </c>
      <c r="H153" s="1">
        <f>VLOOKUP($B153,'inschr ko zonder ophoging'!$A$5:$L$324,5,FALSE) + VLOOKUP($B153,'INSCHRIJVINGEN KO OPHOGING'!$L$3:$W$322,5,FALSE)</f>
        <v>816.27</v>
      </c>
      <c r="I153" s="1">
        <f>VLOOKUP($B153,'inschr ko zonder ophoging'!$A$5:$L$324,6,FALSE) + VLOOKUP($B153,'INSCHRIJVINGEN KO OPHOGING'!$L$3:$W$322,6,FALSE)</f>
        <v>808.98</v>
      </c>
      <c r="J153" s="1">
        <f>VLOOKUP($B153,'inschr ko zonder ophoging'!$A$5:$L$324,7,FALSE) + VLOOKUP($B153,'INSCHRIJVINGEN KO OPHOGING'!$L$3:$W$322,7,FALSE)</f>
        <v>779.08</v>
      </c>
      <c r="K153" s="1">
        <f>VLOOKUP($B153,'inschr ko zonder ophoging'!$A$5:$L$324,8,FALSE) + VLOOKUP($B153,'INSCHRIJVINGEN KO OPHOGING'!$L$3:$W$322,8,FALSE)</f>
        <v>745</v>
      </c>
      <c r="L153" s="1">
        <f>VLOOKUP($B153,'inschr ko zonder ophoging'!$A$5:$L$324,9,FALSE) + VLOOKUP($B153,'INSCHRIJVINGEN KO OPHOGING'!$L$3:$W$322,9,FALSE)</f>
        <v>752.38</v>
      </c>
      <c r="M153" s="1">
        <f>VLOOKUP($B153,'inschr ko zonder ophoging'!$A$5:$L$324,10,FALSE) + VLOOKUP($B153,'INSCHRIJVINGEN KO OPHOGING'!$L$3:$W$322,10,FALSE)</f>
        <v>745.03</v>
      </c>
      <c r="N153" s="1">
        <f>VLOOKUP($B153,'inschr ko zonder ophoging'!$A$5:$L$324,11,FALSE) + VLOOKUP($B153,'INSCHRIJVINGEN KO OPHOGING'!$L$3:$W$322,11,FALSE)</f>
        <v>721.81</v>
      </c>
      <c r="O153" s="1">
        <f>VLOOKUP($B153,'inschr ko zonder ophoging'!$A$5:$L$324,12,FALSE) + VLOOKUP($B153,'INSCHRIJVINGEN KO OPHOGING'!$L$3:$W$322,12,FALSE)</f>
        <v>725.43</v>
      </c>
      <c r="P153" s="1">
        <f>VLOOKUP($B153,'VRAAGPROGNOSE KO'!$B$2:$N$321,2,FALSE)</f>
        <v>721.64336000000003</v>
      </c>
      <c r="Q153" s="1">
        <f>VLOOKUP($B153,'VRAAGPROGNOSE KO'!$B$2:$N$321,3,FALSE)</f>
        <v>703.96144000000004</v>
      </c>
      <c r="R153" s="1">
        <f>VLOOKUP($B153,'VRAAGPROGNOSE KO'!$B$2:$N$321,4,FALSE)</f>
        <v>690.7</v>
      </c>
      <c r="S153" s="1">
        <f>VLOOKUP($B153,'VRAAGPROGNOSE KO'!$B$2:$N$321,5,FALSE)</f>
        <v>689.59487999999999</v>
      </c>
      <c r="T153" s="1">
        <f>VLOOKUP($B153,'VRAAGPROGNOSE KO'!$B$2:$N$321,6,FALSE)</f>
        <v>703.96144000000004</v>
      </c>
      <c r="U153" s="1">
        <f>VLOOKUP($B153,'VRAAGPROGNOSE KO'!$B$2:$N$321,7,FALSE)</f>
        <v>703.96144000000004</v>
      </c>
      <c r="V153" s="1">
        <f>VLOOKUP($B153,'VRAAGPROGNOSE KO'!$B$2:$N$321,8,FALSE)</f>
        <v>701.75120000000004</v>
      </c>
      <c r="W153" s="1">
        <f>VLOOKUP($B153,'VRAAGPROGNOSE KO'!$B$2:$N$321,9,FALSE)</f>
        <v>690.7</v>
      </c>
      <c r="X153" s="1">
        <f>VLOOKUP($B153,'VRAAGPROGNOSE KO'!$B$2:$N$321,10,FALSE)</f>
        <v>689.59487999999999</v>
      </c>
      <c r="Y153" s="1">
        <f>VLOOKUP($B153,'VRAAGPROGNOSE KO'!$B$2:$N$321,11,FALSE)</f>
        <v>696.22559999999999</v>
      </c>
      <c r="Z153" s="1">
        <f>VLOOKUP($B153,'VRAAGPROGNOSE KO'!$B$2:$N$321,12,FALSE)</f>
        <v>705.06655999999998</v>
      </c>
      <c r="AA153" s="1">
        <f>VLOOKUP($B153,'VRAAGPROGNOSE KO'!$B$2:$N$321,13,FALSE)</f>
        <v>711.69727999999998</v>
      </c>
    </row>
    <row r="154" spans="2:27" x14ac:dyDescent="0.3">
      <c r="B154" s="1">
        <v>24135</v>
      </c>
      <c r="C154" s="1">
        <f>VLOOKUP(B154,AANBODPROGNOSE!A154:G471, 5, FALSE)</f>
        <v>462.20000000000005</v>
      </c>
      <c r="D154" s="1">
        <f>VLOOKUP(B154,AANBODPROGNOSE!A154:H471, 2, FALSE)</f>
        <v>392.87</v>
      </c>
      <c r="E154" s="1">
        <f>VLOOKUP($B154,'inschr ko zonder ophoging'!$A$5:$L$324,2,FALSE) + VLOOKUP($B154,'INSCHRIJVINGEN KO OPHOGING'!$L$3:$W$322,2,FALSE)</f>
        <v>460.1</v>
      </c>
      <c r="F154" s="1">
        <f>VLOOKUP($B154,'inschr ko zonder ophoging'!$A$5:$L$324,3,FALSE) + VLOOKUP($B154,'INSCHRIJVINGEN KO OPHOGING'!$L$3:$W$322,3,FALSE)</f>
        <v>477.83</v>
      </c>
      <c r="G154" s="1">
        <f>VLOOKUP($B154,'inschr ko zonder ophoging'!$A$5:$L$324,4,FALSE) + VLOOKUP($B154,'INSCHRIJVINGEN KO OPHOGING'!$L$3:$W$322,4,FALSE)</f>
        <v>476.37</v>
      </c>
      <c r="H154" s="1">
        <f>VLOOKUP($B154,'inschr ko zonder ophoging'!$A$5:$L$324,5,FALSE) + VLOOKUP($B154,'INSCHRIJVINGEN KO OPHOGING'!$L$3:$W$322,5,FALSE)</f>
        <v>461.64</v>
      </c>
      <c r="I154" s="1">
        <f>VLOOKUP($B154,'inschr ko zonder ophoging'!$A$5:$L$324,6,FALSE) + VLOOKUP($B154,'INSCHRIJVINGEN KO OPHOGING'!$L$3:$W$322,6,FALSE)</f>
        <v>453.26</v>
      </c>
      <c r="J154" s="1">
        <f>VLOOKUP($B154,'inschr ko zonder ophoging'!$A$5:$L$324,7,FALSE) + VLOOKUP($B154,'INSCHRIJVINGEN KO OPHOGING'!$L$3:$W$322,7,FALSE)</f>
        <v>484.90999999999997</v>
      </c>
      <c r="K154" s="1">
        <f>VLOOKUP($B154,'inschr ko zonder ophoging'!$A$5:$L$324,8,FALSE) + VLOOKUP($B154,'INSCHRIJVINGEN KO OPHOGING'!$L$3:$W$322,8,FALSE)</f>
        <v>506.4</v>
      </c>
      <c r="L154" s="1">
        <f>VLOOKUP($B154,'inschr ko zonder ophoging'!$A$5:$L$324,9,FALSE) + VLOOKUP($B154,'INSCHRIJVINGEN KO OPHOGING'!$L$3:$W$322,9,FALSE)</f>
        <v>473.37</v>
      </c>
      <c r="M154" s="1">
        <f>VLOOKUP($B154,'inschr ko zonder ophoging'!$A$5:$L$324,10,FALSE) + VLOOKUP($B154,'INSCHRIJVINGEN KO OPHOGING'!$L$3:$W$322,10,FALSE)</f>
        <v>432.53</v>
      </c>
      <c r="N154" s="1">
        <f>VLOOKUP($B154,'inschr ko zonder ophoging'!$A$5:$L$324,11,FALSE) + VLOOKUP($B154,'INSCHRIJVINGEN KO OPHOGING'!$L$3:$W$322,11,FALSE)</f>
        <v>400.77</v>
      </c>
      <c r="O154" s="1">
        <f>VLOOKUP($B154,'inschr ko zonder ophoging'!$A$5:$L$324,12,FALSE) + VLOOKUP($B154,'INSCHRIJVINGEN KO OPHOGING'!$L$3:$W$322,12,FALSE)</f>
        <v>397.61</v>
      </c>
      <c r="P154" s="1">
        <f>VLOOKUP($B154,'VRAAGPROGNOSE KO'!$B$2:$N$321,2,FALSE)</f>
        <v>386.73918539325842</v>
      </c>
      <c r="Q154" s="1">
        <f>VLOOKUP($B154,'VRAAGPROGNOSE KO'!$B$2:$N$321,3,FALSE)</f>
        <v>383.37623595505619</v>
      </c>
      <c r="R154" s="1">
        <f>VLOOKUP($B154,'VRAAGPROGNOSE KO'!$B$2:$N$321,4,FALSE)</f>
        <v>397.94901685393256</v>
      </c>
      <c r="S154" s="1">
        <f>VLOOKUP($B154,'VRAAGPROGNOSE KO'!$B$2:$N$321,5,FALSE)</f>
        <v>397.94901685393256</v>
      </c>
      <c r="T154" s="1">
        <f>VLOOKUP($B154,'VRAAGPROGNOSE KO'!$B$2:$N$321,6,FALSE)</f>
        <v>409.15884831460676</v>
      </c>
      <c r="U154" s="1">
        <f>VLOOKUP($B154,'VRAAGPROGNOSE KO'!$B$2:$N$321,7,FALSE)</f>
        <v>403.55393258426966</v>
      </c>
      <c r="V154" s="1">
        <f>VLOOKUP($B154,'VRAAGPROGNOSE KO'!$B$2:$N$321,8,FALSE)</f>
        <v>397.94901685393256</v>
      </c>
      <c r="W154" s="1">
        <f>VLOOKUP($B154,'VRAAGPROGNOSE KO'!$B$2:$N$321,9,FALSE)</f>
        <v>399.07</v>
      </c>
      <c r="X154" s="1">
        <f>VLOOKUP($B154,'VRAAGPROGNOSE KO'!$B$2:$N$321,10,FALSE)</f>
        <v>409.15884831460676</v>
      </c>
      <c r="Y154" s="1">
        <f>VLOOKUP($B154,'VRAAGPROGNOSE KO'!$B$2:$N$321,11,FALSE)</f>
        <v>414.7637640449438</v>
      </c>
      <c r="Z154" s="1">
        <f>VLOOKUP($B154,'VRAAGPROGNOSE KO'!$B$2:$N$321,12,FALSE)</f>
        <v>424.85261235955056</v>
      </c>
      <c r="AA154" s="1">
        <f>VLOOKUP($B154,'VRAAGPROGNOSE KO'!$B$2:$N$321,13,FALSE)</f>
        <v>430.45752808988766</v>
      </c>
    </row>
    <row r="155" spans="2:27" x14ac:dyDescent="0.3">
      <c r="B155" s="1">
        <v>24137</v>
      </c>
      <c r="C155" s="1">
        <f>VLOOKUP(B155,AANBODPROGNOSE!A155:G472, 5, FALSE)</f>
        <v>286</v>
      </c>
      <c r="D155" s="1">
        <f>VLOOKUP(B155,AANBODPROGNOSE!A155:H472, 2, FALSE)</f>
        <v>243.1</v>
      </c>
      <c r="E155" s="1">
        <f>VLOOKUP($B155,'inschr ko zonder ophoging'!$A$5:$L$324,2,FALSE) + VLOOKUP($B155,'INSCHRIJVINGEN KO OPHOGING'!$L$3:$W$322,2,FALSE)</f>
        <v>275.23</v>
      </c>
      <c r="F155" s="1">
        <f>VLOOKUP($B155,'inschr ko zonder ophoging'!$A$5:$L$324,3,FALSE) + VLOOKUP($B155,'INSCHRIJVINGEN KO OPHOGING'!$L$3:$W$322,3,FALSE)</f>
        <v>275.74</v>
      </c>
      <c r="G155" s="1">
        <f>VLOOKUP($B155,'inschr ko zonder ophoging'!$A$5:$L$324,4,FALSE) + VLOOKUP($B155,'INSCHRIJVINGEN KO OPHOGING'!$L$3:$W$322,4,FALSE)</f>
        <v>267.98</v>
      </c>
      <c r="H155" s="1">
        <f>VLOOKUP($B155,'inschr ko zonder ophoging'!$A$5:$L$324,5,FALSE) + VLOOKUP($B155,'INSCHRIJVINGEN KO OPHOGING'!$L$3:$W$322,5,FALSE)</f>
        <v>274.82</v>
      </c>
      <c r="I155" s="1">
        <f>VLOOKUP($B155,'inschr ko zonder ophoging'!$A$5:$L$324,6,FALSE) + VLOOKUP($B155,'INSCHRIJVINGEN KO OPHOGING'!$L$3:$W$322,6,FALSE)</f>
        <v>236.44</v>
      </c>
      <c r="J155" s="1">
        <f>VLOOKUP($B155,'inschr ko zonder ophoging'!$A$5:$L$324,7,FALSE) + VLOOKUP($B155,'INSCHRIJVINGEN KO OPHOGING'!$L$3:$W$322,7,FALSE)</f>
        <v>189.79</v>
      </c>
      <c r="K155" s="1">
        <f>VLOOKUP($B155,'inschr ko zonder ophoging'!$A$5:$L$324,8,FALSE) + VLOOKUP($B155,'INSCHRIJVINGEN KO OPHOGING'!$L$3:$W$322,8,FALSE)</f>
        <v>218.28</v>
      </c>
      <c r="L155" s="1">
        <f>VLOOKUP($B155,'inschr ko zonder ophoging'!$A$5:$L$324,9,FALSE) + VLOOKUP($B155,'INSCHRIJVINGEN KO OPHOGING'!$L$3:$W$322,9,FALSE)</f>
        <v>195.25</v>
      </c>
      <c r="M155" s="1">
        <f>VLOOKUP($B155,'inschr ko zonder ophoging'!$A$5:$L$324,10,FALSE) + VLOOKUP($B155,'INSCHRIJVINGEN KO OPHOGING'!$L$3:$W$322,10,FALSE)</f>
        <v>190.6</v>
      </c>
      <c r="N155" s="1">
        <f>VLOOKUP($B155,'inschr ko zonder ophoging'!$A$5:$L$324,11,FALSE) + VLOOKUP($B155,'INSCHRIJVINGEN KO OPHOGING'!$L$3:$W$322,11,FALSE)</f>
        <v>195.44</v>
      </c>
      <c r="O155" s="1">
        <f>VLOOKUP($B155,'inschr ko zonder ophoging'!$A$5:$L$324,12,FALSE) + VLOOKUP($B155,'INSCHRIJVINGEN KO OPHOGING'!$L$3:$W$322,12,FALSE)</f>
        <v>192.82</v>
      </c>
      <c r="P155" s="1">
        <f>VLOOKUP($B155,'VRAAGPROGNOSE KO'!$B$2:$N$321,2,FALSE)</f>
        <v>187.8280239520958</v>
      </c>
      <c r="Q155" s="1">
        <f>VLOOKUP($B155,'VRAAGPROGNOSE KO'!$B$2:$N$321,3,FALSE)</f>
        <v>193.41814371257485</v>
      </c>
      <c r="R155" s="1">
        <f>VLOOKUP($B155,'VRAAGPROGNOSE KO'!$B$2:$N$321,4,FALSE)</f>
        <v>187.8280239520958</v>
      </c>
      <c r="S155" s="1">
        <f>VLOOKUP($B155,'VRAAGPROGNOSE KO'!$B$2:$N$321,5,FALSE)</f>
        <v>191.18209580838322</v>
      </c>
      <c r="T155" s="1">
        <f>VLOOKUP($B155,'VRAAGPROGNOSE KO'!$B$2:$N$321,6,FALSE)</f>
        <v>195.65419161676647</v>
      </c>
      <c r="U155" s="1">
        <f>VLOOKUP($B155,'VRAAGPROGNOSE KO'!$B$2:$N$321,7,FALSE)</f>
        <v>187.8280239520958</v>
      </c>
      <c r="V155" s="1">
        <f>VLOOKUP($B155,'VRAAGPROGNOSE KO'!$B$2:$N$321,8,FALSE)</f>
        <v>190.06407185628743</v>
      </c>
      <c r="W155" s="1">
        <f>VLOOKUP($B155,'VRAAGPROGNOSE KO'!$B$2:$N$321,9,FALSE)</f>
        <v>186.71</v>
      </c>
      <c r="X155" s="1">
        <f>VLOOKUP($B155,'VRAAGPROGNOSE KO'!$B$2:$N$321,10,FALSE)</f>
        <v>185.59197604790418</v>
      </c>
      <c r="Y155" s="1">
        <f>VLOOKUP($B155,'VRAAGPROGNOSE KO'!$B$2:$N$321,11,FALSE)</f>
        <v>186.71</v>
      </c>
      <c r="Z155" s="1">
        <f>VLOOKUP($B155,'VRAAGPROGNOSE KO'!$B$2:$N$321,12,FALSE)</f>
        <v>190.06407185628743</v>
      </c>
      <c r="AA155" s="1">
        <f>VLOOKUP($B155,'VRAAGPROGNOSE KO'!$B$2:$N$321,13,FALSE)</f>
        <v>191.18209580838322</v>
      </c>
    </row>
    <row r="156" spans="2:27" x14ac:dyDescent="0.3">
      <c r="B156" s="1">
        <v>31003</v>
      </c>
      <c r="C156" s="1">
        <f>VLOOKUP(B156,AANBODPROGNOSE!A156:G473, 5, FALSE)</f>
        <v>673.27629233511584</v>
      </c>
      <c r="D156" s="1">
        <f>VLOOKUP(B156,AANBODPROGNOSE!A156:H473, 2, FALSE)</f>
        <v>572.28484848484845</v>
      </c>
      <c r="E156" s="1">
        <f>VLOOKUP($B156,'inschr ko zonder ophoging'!$A$5:$L$324,2,FALSE) + VLOOKUP($B156,'INSCHRIJVINGEN KO OPHOGING'!$L$3:$W$322,2,FALSE)</f>
        <v>643.27</v>
      </c>
      <c r="F156" s="1">
        <f>VLOOKUP($B156,'inschr ko zonder ophoging'!$A$5:$L$324,3,FALSE) + VLOOKUP($B156,'INSCHRIJVINGEN KO OPHOGING'!$L$3:$W$322,3,FALSE)</f>
        <v>656.54</v>
      </c>
      <c r="G156" s="1">
        <f>VLOOKUP($B156,'inschr ko zonder ophoging'!$A$5:$L$324,4,FALSE) + VLOOKUP($B156,'INSCHRIJVINGEN KO OPHOGING'!$L$3:$W$322,4,FALSE)</f>
        <v>652.42999999999995</v>
      </c>
      <c r="H156" s="1">
        <f>VLOOKUP($B156,'inschr ko zonder ophoging'!$A$5:$L$324,5,FALSE) + VLOOKUP($B156,'INSCHRIJVINGEN KO OPHOGING'!$L$3:$W$322,5,FALSE)</f>
        <v>636.32000000000005</v>
      </c>
      <c r="I156" s="1">
        <f>VLOOKUP($B156,'inschr ko zonder ophoging'!$A$5:$L$324,6,FALSE) + VLOOKUP($B156,'INSCHRIJVINGEN KO OPHOGING'!$L$3:$W$322,6,FALSE)</f>
        <v>616.13</v>
      </c>
      <c r="J156" s="1">
        <f>VLOOKUP($B156,'inschr ko zonder ophoging'!$A$5:$L$324,7,FALSE) + VLOOKUP($B156,'INSCHRIJVINGEN KO OPHOGING'!$L$3:$W$322,7,FALSE)</f>
        <v>616.62</v>
      </c>
      <c r="K156" s="1">
        <f>VLOOKUP($B156,'inschr ko zonder ophoging'!$A$5:$L$324,8,FALSE) + VLOOKUP($B156,'INSCHRIJVINGEN KO OPHOGING'!$L$3:$W$322,8,FALSE)</f>
        <v>609.78</v>
      </c>
      <c r="L156" s="1">
        <f>VLOOKUP($B156,'inschr ko zonder ophoging'!$A$5:$L$324,9,FALSE) + VLOOKUP($B156,'INSCHRIJVINGEN KO OPHOGING'!$L$3:$W$322,9,FALSE)</f>
        <v>593.59</v>
      </c>
      <c r="M156" s="1">
        <f>VLOOKUP($B156,'inschr ko zonder ophoging'!$A$5:$L$324,10,FALSE) + VLOOKUP($B156,'INSCHRIJVINGEN KO OPHOGING'!$L$3:$W$322,10,FALSE)</f>
        <v>586.4</v>
      </c>
      <c r="N156" s="1">
        <f>VLOOKUP($B156,'inschr ko zonder ophoging'!$A$5:$L$324,11,FALSE) + VLOOKUP($B156,'INSCHRIJVINGEN KO OPHOGING'!$L$3:$W$322,11,FALSE)</f>
        <v>565.78</v>
      </c>
      <c r="O156" s="1">
        <f>VLOOKUP($B156,'inschr ko zonder ophoging'!$A$5:$L$324,12,FALSE) + VLOOKUP($B156,'INSCHRIJVINGEN KO OPHOGING'!$L$3:$W$322,12,FALSE)</f>
        <v>532.26</v>
      </c>
      <c r="P156" s="1">
        <f>VLOOKUP($B156,'VRAAGPROGNOSE KO'!$B$2:$N$321,2,FALSE)</f>
        <v>521.30467289719627</v>
      </c>
      <c r="Q156" s="1">
        <f>VLOOKUP($B156,'VRAAGPROGNOSE KO'!$B$2:$N$321,3,FALSE)</f>
        <v>516.86803738317758</v>
      </c>
      <c r="R156" s="1">
        <f>VLOOKUP($B156,'VRAAGPROGNOSE KO'!$B$2:$N$321,4,FALSE)</f>
        <v>490.24822429906544</v>
      </c>
      <c r="S156" s="1">
        <f>VLOOKUP($B156,'VRAAGPROGNOSE KO'!$B$2:$N$321,5,FALSE)</f>
        <v>495.7940186915888</v>
      </c>
      <c r="T156" s="1">
        <f>VLOOKUP($B156,'VRAAGPROGNOSE KO'!$B$2:$N$321,6,FALSE)</f>
        <v>469.17420560747661</v>
      </c>
      <c r="U156" s="1">
        <f>VLOOKUP($B156,'VRAAGPROGNOSE KO'!$B$2:$N$321,7,FALSE)</f>
        <v>479.15663551401872</v>
      </c>
      <c r="V156" s="1">
        <f>VLOOKUP($B156,'VRAAGPROGNOSE KO'!$B$2:$N$321,8,FALSE)</f>
        <v>476.93831775700937</v>
      </c>
      <c r="W156" s="1">
        <f>VLOOKUP($B156,'VRAAGPROGNOSE KO'!$B$2:$N$321,9,FALSE)</f>
        <v>474.72</v>
      </c>
      <c r="X156" s="1">
        <f>VLOOKUP($B156,'VRAAGPROGNOSE KO'!$B$2:$N$321,10,FALSE)</f>
        <v>480.26579439252339</v>
      </c>
      <c r="Y156" s="1">
        <f>VLOOKUP($B156,'VRAAGPROGNOSE KO'!$B$2:$N$321,11,FALSE)</f>
        <v>474.72</v>
      </c>
      <c r="Z156" s="1">
        <f>VLOOKUP($B156,'VRAAGPROGNOSE KO'!$B$2:$N$321,12,FALSE)</f>
        <v>478.04747663551404</v>
      </c>
      <c r="AA156" s="1">
        <f>VLOOKUP($B156,'VRAAGPROGNOSE KO'!$B$2:$N$321,13,FALSE)</f>
        <v>483.59327102803741</v>
      </c>
    </row>
    <row r="157" spans="2:27" x14ac:dyDescent="0.3">
      <c r="B157" s="1">
        <v>31004</v>
      </c>
      <c r="C157" s="1">
        <f>VLOOKUP(B157,AANBODPROGNOSE!A157:G474, 5, FALSE)</f>
        <v>551</v>
      </c>
      <c r="D157" s="1">
        <f>VLOOKUP(B157,AANBODPROGNOSE!A157:H474, 2, FALSE)</f>
        <v>468.34999999999997</v>
      </c>
      <c r="E157" s="1">
        <f>VLOOKUP($B157,'inschr ko zonder ophoging'!$A$5:$L$324,2,FALSE) + VLOOKUP($B157,'INSCHRIJVINGEN KO OPHOGING'!$L$3:$W$322,2,FALSE)</f>
        <v>536.17999999999995</v>
      </c>
      <c r="F157" s="1">
        <f>VLOOKUP($B157,'inschr ko zonder ophoging'!$A$5:$L$324,3,FALSE) + VLOOKUP($B157,'INSCHRIJVINGEN KO OPHOGING'!$L$3:$W$322,3,FALSE)</f>
        <v>558.13</v>
      </c>
      <c r="G157" s="1">
        <f>VLOOKUP($B157,'inschr ko zonder ophoging'!$A$5:$L$324,4,FALSE) + VLOOKUP($B157,'INSCHRIJVINGEN KO OPHOGING'!$L$3:$W$322,4,FALSE)</f>
        <v>562.1</v>
      </c>
      <c r="H157" s="1">
        <f>VLOOKUP($B157,'inschr ko zonder ophoging'!$A$5:$L$324,5,FALSE) + VLOOKUP($B157,'INSCHRIJVINGEN KO OPHOGING'!$L$3:$W$322,5,FALSE)</f>
        <v>634.38</v>
      </c>
      <c r="I157" s="1">
        <f>VLOOKUP($B157,'inschr ko zonder ophoging'!$A$5:$L$324,6,FALSE) + VLOOKUP($B157,'INSCHRIJVINGEN KO OPHOGING'!$L$3:$W$322,6,FALSE)</f>
        <v>661.19</v>
      </c>
      <c r="J157" s="1">
        <f>VLOOKUP($B157,'inschr ko zonder ophoging'!$A$5:$L$324,7,FALSE) + VLOOKUP($B157,'INSCHRIJVINGEN KO OPHOGING'!$L$3:$W$322,7,FALSE)</f>
        <v>609.29</v>
      </c>
      <c r="K157" s="1">
        <f>VLOOKUP($B157,'inschr ko zonder ophoging'!$A$5:$L$324,8,FALSE) + VLOOKUP($B157,'INSCHRIJVINGEN KO OPHOGING'!$L$3:$W$322,8,FALSE)</f>
        <v>602.83000000000004</v>
      </c>
      <c r="L157" s="1">
        <f>VLOOKUP($B157,'inschr ko zonder ophoging'!$A$5:$L$324,9,FALSE) + VLOOKUP($B157,'INSCHRIJVINGEN KO OPHOGING'!$L$3:$W$322,9,FALSE)</f>
        <v>609.70000000000005</v>
      </c>
      <c r="M157" s="1">
        <f>VLOOKUP($B157,'inschr ko zonder ophoging'!$A$5:$L$324,10,FALSE) + VLOOKUP($B157,'INSCHRIJVINGEN KO OPHOGING'!$L$3:$W$322,10,FALSE)</f>
        <v>572.21</v>
      </c>
      <c r="N157" s="1">
        <f>VLOOKUP($B157,'inschr ko zonder ophoging'!$A$5:$L$324,11,FALSE) + VLOOKUP($B157,'INSCHRIJVINGEN KO OPHOGING'!$L$3:$W$322,11,FALSE)</f>
        <v>585.59</v>
      </c>
      <c r="O157" s="1">
        <f>VLOOKUP($B157,'inschr ko zonder ophoging'!$A$5:$L$324,12,FALSE) + VLOOKUP($B157,'INSCHRIJVINGEN KO OPHOGING'!$L$3:$W$322,12,FALSE)</f>
        <v>551.88</v>
      </c>
      <c r="P157" s="1">
        <f>VLOOKUP($B157,'VRAAGPROGNOSE KO'!$B$2:$N$321,2,FALSE)</f>
        <v>538.89142857142861</v>
      </c>
      <c r="Q157" s="1">
        <f>VLOOKUP($B157,'VRAAGPROGNOSE KO'!$B$2:$N$321,3,FALSE)</f>
        <v>506.86714285714288</v>
      </c>
      <c r="R157" s="1">
        <f>VLOOKUP($B157,'VRAAGPROGNOSE KO'!$B$2:$N$321,4,FALSE)</f>
        <v>475.94714285714286</v>
      </c>
      <c r="S157" s="1">
        <f>VLOOKUP($B157,'VRAAGPROGNOSE KO'!$B$2:$N$321,5,FALSE)</f>
        <v>484.78142857142859</v>
      </c>
      <c r="T157" s="1">
        <f>VLOOKUP($B157,'VRAAGPROGNOSE KO'!$B$2:$N$321,6,FALSE)</f>
        <v>461.59142857142854</v>
      </c>
      <c r="U157" s="1">
        <f>VLOOKUP($B157,'VRAAGPROGNOSE KO'!$B$2:$N$321,7,FALSE)</f>
        <v>454.96571428571428</v>
      </c>
      <c r="V157" s="1">
        <f>VLOOKUP($B157,'VRAAGPROGNOSE KO'!$B$2:$N$321,8,FALSE)</f>
        <v>451.65285714285716</v>
      </c>
      <c r="W157" s="1">
        <f>VLOOKUP($B157,'VRAAGPROGNOSE KO'!$B$2:$N$321,9,FALSE)</f>
        <v>448.34</v>
      </c>
      <c r="X157" s="1">
        <f>VLOOKUP($B157,'VRAAGPROGNOSE KO'!$B$2:$N$321,10,FALSE)</f>
        <v>457.1742857142857</v>
      </c>
      <c r="Y157" s="1">
        <f>VLOOKUP($B157,'VRAAGPROGNOSE KO'!$B$2:$N$321,11,FALSE)</f>
        <v>466.00857142857143</v>
      </c>
      <c r="Z157" s="1">
        <f>VLOOKUP($B157,'VRAAGPROGNOSE KO'!$B$2:$N$321,12,FALSE)</f>
        <v>462.6957142857143</v>
      </c>
      <c r="AA157" s="1">
        <f>VLOOKUP($B157,'VRAAGPROGNOSE KO'!$B$2:$N$321,13,FALSE)</f>
        <v>462.6957142857143</v>
      </c>
    </row>
    <row r="158" spans="2:27" x14ac:dyDescent="0.3">
      <c r="B158" s="1">
        <v>31005</v>
      </c>
      <c r="C158" s="1">
        <f>VLOOKUP(B158,AANBODPROGNOSE!A158:G475, 5, FALSE)</f>
        <v>5973.4628415300549</v>
      </c>
      <c r="D158" s="1">
        <f>VLOOKUP(B158,AANBODPROGNOSE!A158:H475, 2, FALSE)</f>
        <v>5077.4434153005468</v>
      </c>
      <c r="E158" s="1">
        <f>VLOOKUP($B158,'inschr ko zonder ophoging'!$A$5:$L$324,2,FALSE) + VLOOKUP($B158,'INSCHRIJVINGEN KO OPHOGING'!$L$3:$W$322,2,FALSE)</f>
        <v>4562.79</v>
      </c>
      <c r="F158" s="1">
        <f>VLOOKUP($B158,'inschr ko zonder ophoging'!$A$5:$L$324,3,FALSE) + VLOOKUP($B158,'INSCHRIJVINGEN KO OPHOGING'!$L$3:$W$322,3,FALSE)</f>
        <v>4702.67</v>
      </c>
      <c r="G158" s="1">
        <f>VLOOKUP($B158,'inschr ko zonder ophoging'!$A$5:$L$324,4,FALSE) + VLOOKUP($B158,'INSCHRIJVINGEN KO OPHOGING'!$L$3:$W$322,4,FALSE)</f>
        <v>4694.82</v>
      </c>
      <c r="H158" s="1">
        <f>VLOOKUP($B158,'inschr ko zonder ophoging'!$A$5:$L$324,5,FALSE) + VLOOKUP($B158,'INSCHRIJVINGEN KO OPHOGING'!$L$3:$W$322,5,FALSE)</f>
        <v>4701.5</v>
      </c>
      <c r="I158" s="1">
        <f>VLOOKUP($B158,'inschr ko zonder ophoging'!$A$5:$L$324,6,FALSE) + VLOOKUP($B158,'INSCHRIJVINGEN KO OPHOGING'!$L$3:$W$322,6,FALSE)</f>
        <v>4728.93</v>
      </c>
      <c r="J158" s="1">
        <f>VLOOKUP($B158,'inschr ko zonder ophoging'!$A$5:$L$324,7,FALSE) + VLOOKUP($B158,'INSCHRIJVINGEN KO OPHOGING'!$L$3:$W$322,7,FALSE)</f>
        <v>4617.45</v>
      </c>
      <c r="K158" s="1">
        <f>VLOOKUP($B158,'inschr ko zonder ophoging'!$A$5:$L$324,8,FALSE) + VLOOKUP($B158,'INSCHRIJVINGEN KO OPHOGING'!$L$3:$W$322,8,FALSE)</f>
        <v>4661.37</v>
      </c>
      <c r="L158" s="1">
        <f>VLOOKUP($B158,'inschr ko zonder ophoging'!$A$5:$L$324,9,FALSE) + VLOOKUP($B158,'INSCHRIJVINGEN KO OPHOGING'!$L$3:$W$322,9,FALSE)</f>
        <v>4530.25</v>
      </c>
      <c r="M158" s="1">
        <f>VLOOKUP($B158,'inschr ko zonder ophoging'!$A$5:$L$324,10,FALSE) + VLOOKUP($B158,'INSCHRIJVINGEN KO OPHOGING'!$L$3:$W$322,10,FALSE)</f>
        <v>4424.59</v>
      </c>
      <c r="N158" s="1">
        <f>VLOOKUP($B158,'inschr ko zonder ophoging'!$A$5:$L$324,11,FALSE) + VLOOKUP($B158,'INSCHRIJVINGEN KO OPHOGING'!$L$3:$W$322,11,FALSE)</f>
        <v>4443.7700000000004</v>
      </c>
      <c r="O158" s="1">
        <f>VLOOKUP($B158,'inschr ko zonder ophoging'!$A$5:$L$324,12,FALSE) + VLOOKUP($B158,'INSCHRIJVINGEN KO OPHOGING'!$L$3:$W$322,12,FALSE)</f>
        <v>4431.4399999999996</v>
      </c>
      <c r="P158" s="1">
        <f>VLOOKUP($B158,'VRAAGPROGNOSE KO'!$B$2:$N$321,2,FALSE)</f>
        <v>4445.3352290679304</v>
      </c>
      <c r="Q158" s="1">
        <f>VLOOKUP($B158,'VRAAGPROGNOSE KO'!$B$2:$N$321,3,FALSE)</f>
        <v>4484.5061084781464</v>
      </c>
      <c r="R158" s="1">
        <f>VLOOKUP($B158,'VRAAGPROGNOSE KO'!$B$2:$N$321,4,FALSE)</f>
        <v>4407.2835176408635</v>
      </c>
      <c r="S158" s="1">
        <f>VLOOKUP($B158,'VRAAGPROGNOSE KO'!$B$2:$N$321,5,FALSE)</f>
        <v>4377.0659820958399</v>
      </c>
      <c r="T158" s="1">
        <f>VLOOKUP($B158,'VRAAGPROGNOSE KO'!$B$2:$N$321,6,FALSE)</f>
        <v>4262.9108478146391</v>
      </c>
      <c r="U158" s="1">
        <f>VLOOKUP($B158,'VRAAGPROGNOSE KO'!$B$2:$N$321,7,FALSE)</f>
        <v>4232.6933122696155</v>
      </c>
      <c r="V158" s="1">
        <f>VLOOKUP($B158,'VRAAGPROGNOSE KO'!$B$2:$N$321,8,FALSE)</f>
        <v>4233.8124802527645</v>
      </c>
      <c r="W158" s="1">
        <f>VLOOKUP($B158,'VRAAGPROGNOSE KO'!$B$2:$N$321,9,FALSE)</f>
        <v>4250.6000000000004</v>
      </c>
      <c r="X158" s="1">
        <f>VLOOKUP($B158,'VRAAGPROGNOSE KO'!$B$2:$N$321,10,FALSE)</f>
        <v>4277.4600315955768</v>
      </c>
      <c r="Y158" s="1">
        <f>VLOOKUP($B158,'VRAAGPROGNOSE KO'!$B$2:$N$321,11,FALSE)</f>
        <v>4266.2683517640862</v>
      </c>
      <c r="Z158" s="1">
        <f>VLOOKUP($B158,'VRAAGPROGNOSE KO'!$B$2:$N$321,12,FALSE)</f>
        <v>4279.6983675618749</v>
      </c>
      <c r="AA158" s="1">
        <f>VLOOKUP($B158,'VRAAGPROGNOSE KO'!$B$2:$N$321,13,FALSE)</f>
        <v>4281.936703528173</v>
      </c>
    </row>
    <row r="159" spans="2:27" x14ac:dyDescent="0.3">
      <c r="B159" s="1">
        <v>31006</v>
      </c>
      <c r="C159" s="1">
        <f>VLOOKUP(B159,AANBODPROGNOSE!A159:G476, 5, FALSE)</f>
        <v>499.14285714285711</v>
      </c>
      <c r="D159" s="1">
        <f>VLOOKUP(B159,AANBODPROGNOSE!A159:H476, 2, FALSE)</f>
        <v>424.27142857142854</v>
      </c>
      <c r="E159" s="1">
        <f>VLOOKUP($B159,'inschr ko zonder ophoging'!$A$5:$L$324,2,FALSE) + VLOOKUP($B159,'INSCHRIJVINGEN KO OPHOGING'!$L$3:$W$322,2,FALSE)</f>
        <v>354.23</v>
      </c>
      <c r="F159" s="1">
        <f>VLOOKUP($B159,'inschr ko zonder ophoging'!$A$5:$L$324,3,FALSE) + VLOOKUP($B159,'INSCHRIJVINGEN KO OPHOGING'!$L$3:$W$322,3,FALSE)</f>
        <v>343.04</v>
      </c>
      <c r="G159" s="1">
        <f>VLOOKUP($B159,'inschr ko zonder ophoging'!$A$5:$L$324,4,FALSE) + VLOOKUP($B159,'INSCHRIJVINGEN KO OPHOGING'!$L$3:$W$322,4,FALSE)</f>
        <v>334.39</v>
      </c>
      <c r="H159" s="1">
        <f>VLOOKUP($B159,'inschr ko zonder ophoging'!$A$5:$L$324,5,FALSE) + VLOOKUP($B159,'INSCHRIJVINGEN KO OPHOGING'!$L$3:$W$322,5,FALSE)</f>
        <v>328.04</v>
      </c>
      <c r="I159" s="1">
        <f>VLOOKUP($B159,'inschr ko zonder ophoging'!$A$5:$L$324,6,FALSE) + VLOOKUP($B159,'INSCHRIJVINGEN KO OPHOGING'!$L$3:$W$322,6,FALSE)</f>
        <v>336.15</v>
      </c>
      <c r="J159" s="1">
        <f>VLOOKUP($B159,'inschr ko zonder ophoging'!$A$5:$L$324,7,FALSE) + VLOOKUP($B159,'INSCHRIJVINGEN KO OPHOGING'!$L$3:$W$322,7,FALSE)</f>
        <v>345.69</v>
      </c>
      <c r="K159" s="1">
        <f>VLOOKUP($B159,'inschr ko zonder ophoging'!$A$5:$L$324,8,FALSE) + VLOOKUP($B159,'INSCHRIJVINGEN KO OPHOGING'!$L$3:$W$322,8,FALSE)</f>
        <v>351.04</v>
      </c>
      <c r="L159" s="1">
        <f>VLOOKUP($B159,'inschr ko zonder ophoging'!$A$5:$L$324,9,FALSE) + VLOOKUP($B159,'INSCHRIJVINGEN KO OPHOGING'!$L$3:$W$322,9,FALSE)</f>
        <v>354.15</v>
      </c>
      <c r="M159" s="1">
        <f>VLOOKUP($B159,'inschr ko zonder ophoging'!$A$5:$L$324,10,FALSE) + VLOOKUP($B159,'INSCHRIJVINGEN KO OPHOGING'!$L$3:$W$322,10,FALSE)</f>
        <v>348.77</v>
      </c>
      <c r="N159" s="1">
        <f>VLOOKUP($B159,'inschr ko zonder ophoging'!$A$5:$L$324,11,FALSE) + VLOOKUP($B159,'INSCHRIJVINGEN KO OPHOGING'!$L$3:$W$322,11,FALSE)</f>
        <v>352.42</v>
      </c>
      <c r="O159" s="1">
        <f>VLOOKUP($B159,'inschr ko zonder ophoging'!$A$5:$L$324,12,FALSE) + VLOOKUP($B159,'INSCHRIJVINGEN KO OPHOGING'!$L$3:$W$322,12,FALSE)</f>
        <v>360.23</v>
      </c>
      <c r="P159" s="1">
        <f>VLOOKUP($B159,'VRAAGPROGNOSE KO'!$B$2:$N$321,2,FALSE)</f>
        <v>345.14417910447759</v>
      </c>
      <c r="Q159" s="1">
        <f>VLOOKUP($B159,'VRAAGPROGNOSE KO'!$B$2:$N$321,3,FALSE)</f>
        <v>334.08186567164176</v>
      </c>
      <c r="R159" s="1">
        <f>VLOOKUP($B159,'VRAAGPROGNOSE KO'!$B$2:$N$321,4,FALSE)</f>
        <v>311.95723880597012</v>
      </c>
      <c r="S159" s="1">
        <f>VLOOKUP($B159,'VRAAGPROGNOSE KO'!$B$2:$N$321,5,FALSE)</f>
        <v>294.25753731343286</v>
      </c>
      <c r="T159" s="1">
        <f>VLOOKUP($B159,'VRAAGPROGNOSE KO'!$B$2:$N$321,6,FALSE)</f>
        <v>295.36376865671639</v>
      </c>
      <c r="U159" s="1">
        <f>VLOOKUP($B159,'VRAAGPROGNOSE KO'!$B$2:$N$321,7,FALSE)</f>
        <v>303.10738805970146</v>
      </c>
      <c r="V159" s="1">
        <f>VLOOKUP($B159,'VRAAGPROGNOSE KO'!$B$2:$N$321,8,FALSE)</f>
        <v>300.89492537313436</v>
      </c>
      <c r="W159" s="1">
        <f>VLOOKUP($B159,'VRAAGPROGNOSE KO'!$B$2:$N$321,9,FALSE)</f>
        <v>296.47000000000003</v>
      </c>
      <c r="X159" s="1">
        <f>VLOOKUP($B159,'VRAAGPROGNOSE KO'!$B$2:$N$321,10,FALSE)</f>
        <v>293.15130597014922</v>
      </c>
      <c r="Y159" s="1">
        <f>VLOOKUP($B159,'VRAAGPROGNOSE KO'!$B$2:$N$321,11,FALSE)</f>
        <v>288.7263805970149</v>
      </c>
      <c r="Z159" s="1">
        <f>VLOOKUP($B159,'VRAAGPROGNOSE KO'!$B$2:$N$321,12,FALSE)</f>
        <v>289.83261194029853</v>
      </c>
      <c r="AA159" s="1">
        <f>VLOOKUP($B159,'VRAAGPROGNOSE KO'!$B$2:$N$321,13,FALSE)</f>
        <v>293.15130597014922</v>
      </c>
    </row>
    <row r="160" spans="2:27" x14ac:dyDescent="0.3">
      <c r="B160" s="1">
        <v>31012</v>
      </c>
      <c r="C160" s="1">
        <f>VLOOKUP(B160,AANBODPROGNOSE!A160:G477, 5, FALSE)</f>
        <v>575.29411764705878</v>
      </c>
      <c r="D160" s="1">
        <f>VLOOKUP(B160,AANBODPROGNOSE!A160:H477, 2, FALSE)</f>
        <v>489</v>
      </c>
      <c r="E160" s="1">
        <f>VLOOKUP($B160,'inschr ko zonder ophoging'!$A$5:$L$324,2,FALSE) + VLOOKUP($B160,'INSCHRIJVINGEN KO OPHOGING'!$L$3:$W$322,2,FALSE)</f>
        <v>587.32000000000005</v>
      </c>
      <c r="F160" s="1">
        <f>VLOOKUP($B160,'inschr ko zonder ophoging'!$A$5:$L$324,3,FALSE) + VLOOKUP($B160,'INSCHRIJVINGEN KO OPHOGING'!$L$3:$W$322,3,FALSE)</f>
        <v>598.08000000000004</v>
      </c>
      <c r="G160" s="1">
        <f>VLOOKUP($B160,'inschr ko zonder ophoging'!$A$5:$L$324,4,FALSE) + VLOOKUP($B160,'INSCHRIJVINGEN KO OPHOGING'!$L$3:$W$322,4,FALSE)</f>
        <v>634</v>
      </c>
      <c r="H160" s="1">
        <f>VLOOKUP($B160,'inschr ko zonder ophoging'!$A$5:$L$324,5,FALSE) + VLOOKUP($B160,'INSCHRIJVINGEN KO OPHOGING'!$L$3:$W$322,5,FALSE)</f>
        <v>631.51</v>
      </c>
      <c r="I160" s="1">
        <f>VLOOKUP($B160,'inschr ko zonder ophoging'!$A$5:$L$324,6,FALSE) + VLOOKUP($B160,'INSCHRIJVINGEN KO OPHOGING'!$L$3:$W$322,6,FALSE)</f>
        <v>604.59</v>
      </c>
      <c r="J160" s="1">
        <f>VLOOKUP($B160,'inschr ko zonder ophoging'!$A$5:$L$324,7,FALSE) + VLOOKUP($B160,'INSCHRIJVINGEN KO OPHOGING'!$L$3:$W$322,7,FALSE)</f>
        <v>601.4</v>
      </c>
      <c r="K160" s="1">
        <f>VLOOKUP($B160,'inschr ko zonder ophoging'!$A$5:$L$324,8,FALSE) + VLOOKUP($B160,'INSCHRIJVINGEN KO OPHOGING'!$L$3:$W$322,8,FALSE)</f>
        <v>570.83000000000004</v>
      </c>
      <c r="L160" s="1">
        <f>VLOOKUP($B160,'inschr ko zonder ophoging'!$A$5:$L$324,9,FALSE) + VLOOKUP($B160,'INSCHRIJVINGEN KO OPHOGING'!$L$3:$W$322,9,FALSE)</f>
        <v>544.83000000000004</v>
      </c>
      <c r="M160" s="1">
        <f>VLOOKUP($B160,'inschr ko zonder ophoging'!$A$5:$L$324,10,FALSE) + VLOOKUP($B160,'INSCHRIJVINGEN KO OPHOGING'!$L$3:$W$322,10,FALSE)</f>
        <v>510.8</v>
      </c>
      <c r="N160" s="1">
        <f>VLOOKUP($B160,'inschr ko zonder ophoging'!$A$5:$L$324,11,FALSE) + VLOOKUP($B160,'INSCHRIJVINGEN KO OPHOGING'!$L$3:$W$322,11,FALSE)</f>
        <v>508.83</v>
      </c>
      <c r="O160" s="1">
        <f>VLOOKUP($B160,'inschr ko zonder ophoging'!$A$5:$L$324,12,FALSE) + VLOOKUP($B160,'INSCHRIJVINGEN KO OPHOGING'!$L$3:$W$322,12,FALSE)</f>
        <v>495.56</v>
      </c>
      <c r="P160" s="1">
        <f>VLOOKUP($B160,'VRAAGPROGNOSE KO'!$B$2:$N$321,2,FALSE)</f>
        <v>523.69065168539328</v>
      </c>
      <c r="Q160" s="1">
        <f>VLOOKUP($B160,'VRAAGPROGNOSE KO'!$B$2:$N$321,3,FALSE)</f>
        <v>541.63294382022468</v>
      </c>
      <c r="R160" s="1">
        <f>VLOOKUP($B160,'VRAAGPROGNOSE KO'!$B$2:$N$321,4,FALSE)</f>
        <v>537.14737078651683</v>
      </c>
      <c r="S160" s="1">
        <f>VLOOKUP($B160,'VRAAGPROGNOSE KO'!$B$2:$N$321,5,FALSE)</f>
        <v>529.29761797752803</v>
      </c>
      <c r="T160" s="1">
        <f>VLOOKUP($B160,'VRAAGPROGNOSE KO'!$B$2:$N$321,6,FALSE)</f>
        <v>494.53442696629213</v>
      </c>
      <c r="U160" s="1">
        <f>VLOOKUP($B160,'VRAAGPROGNOSE KO'!$B$2:$N$321,7,FALSE)</f>
        <v>492.2916404494382</v>
      </c>
      <c r="V160" s="1">
        <f>VLOOKUP($B160,'VRAAGPROGNOSE KO'!$B$2:$N$321,8,FALSE)</f>
        <v>490.04885393258428</v>
      </c>
      <c r="W160" s="1">
        <f>VLOOKUP($B160,'VRAAGPROGNOSE KO'!$B$2:$N$321,9,FALSE)</f>
        <v>499.02</v>
      </c>
      <c r="X160" s="1">
        <f>VLOOKUP($B160,'VRAAGPROGNOSE KO'!$B$2:$N$321,10,FALSE)</f>
        <v>499.02</v>
      </c>
      <c r="Y160" s="1">
        <f>VLOOKUP($B160,'VRAAGPROGNOSE KO'!$B$2:$N$321,11,FALSE)</f>
        <v>500.14139325842694</v>
      </c>
      <c r="Z160" s="1">
        <f>VLOOKUP($B160,'VRAAGPROGNOSE KO'!$B$2:$N$321,12,FALSE)</f>
        <v>504.62696629213485</v>
      </c>
      <c r="AA160" s="1">
        <f>VLOOKUP($B160,'VRAAGPROGNOSE KO'!$B$2:$N$321,13,FALSE)</f>
        <v>499.02</v>
      </c>
    </row>
    <row r="161" spans="2:27" x14ac:dyDescent="0.3">
      <c r="B161" s="1">
        <v>31022</v>
      </c>
      <c r="C161" s="1">
        <f>VLOOKUP(B161,AANBODPROGNOSE!A161:G478, 5, FALSE)</f>
        <v>1043.4285714285716</v>
      </c>
      <c r="D161" s="1">
        <f>VLOOKUP(B161,AANBODPROGNOSE!A161:H478, 2, FALSE)</f>
        <v>886.91428571428582</v>
      </c>
      <c r="E161" s="1">
        <f>VLOOKUP($B161,'inschr ko zonder ophoging'!$A$5:$L$324,2,FALSE) + VLOOKUP($B161,'INSCHRIJVINGEN KO OPHOGING'!$L$3:$W$322,2,FALSE)</f>
        <v>918.28</v>
      </c>
      <c r="F161" s="1">
        <f>VLOOKUP($B161,'inschr ko zonder ophoging'!$A$5:$L$324,3,FALSE) + VLOOKUP($B161,'INSCHRIJVINGEN KO OPHOGING'!$L$3:$W$322,3,FALSE)</f>
        <v>915.95</v>
      </c>
      <c r="G161" s="1">
        <f>VLOOKUP($B161,'inschr ko zonder ophoging'!$A$5:$L$324,4,FALSE) + VLOOKUP($B161,'INSCHRIJVINGEN KO OPHOGING'!$L$3:$W$322,4,FALSE)</f>
        <v>987.04</v>
      </c>
      <c r="H161" s="1">
        <f>VLOOKUP($B161,'inschr ko zonder ophoging'!$A$5:$L$324,5,FALSE) + VLOOKUP($B161,'INSCHRIJVINGEN KO OPHOGING'!$L$3:$W$322,5,FALSE)</f>
        <v>1020.69</v>
      </c>
      <c r="I161" s="1">
        <f>VLOOKUP($B161,'inschr ko zonder ophoging'!$A$5:$L$324,6,FALSE) + VLOOKUP($B161,'INSCHRIJVINGEN KO OPHOGING'!$L$3:$W$322,6,FALSE)</f>
        <v>1019.15</v>
      </c>
      <c r="J161" s="1">
        <f>VLOOKUP($B161,'inschr ko zonder ophoging'!$A$5:$L$324,7,FALSE) + VLOOKUP($B161,'INSCHRIJVINGEN KO OPHOGING'!$L$3:$W$322,7,FALSE)</f>
        <v>998.01</v>
      </c>
      <c r="K161" s="1">
        <f>VLOOKUP($B161,'inschr ko zonder ophoging'!$A$5:$L$324,8,FALSE) + VLOOKUP($B161,'INSCHRIJVINGEN KO OPHOGING'!$L$3:$W$322,8,FALSE)</f>
        <v>964.63</v>
      </c>
      <c r="L161" s="1">
        <f>VLOOKUP($B161,'inschr ko zonder ophoging'!$A$5:$L$324,9,FALSE) + VLOOKUP($B161,'INSCHRIJVINGEN KO OPHOGING'!$L$3:$W$322,9,FALSE)</f>
        <v>913.52</v>
      </c>
      <c r="M161" s="1">
        <f>VLOOKUP($B161,'inschr ko zonder ophoging'!$A$5:$L$324,10,FALSE) + VLOOKUP($B161,'INSCHRIJVINGEN KO OPHOGING'!$L$3:$W$322,10,FALSE)</f>
        <v>840.38</v>
      </c>
      <c r="N161" s="1">
        <f>VLOOKUP($B161,'inschr ko zonder ophoging'!$A$5:$L$324,11,FALSE) + VLOOKUP($B161,'INSCHRIJVINGEN KO OPHOGING'!$L$3:$W$322,11,FALSE)</f>
        <v>890.77</v>
      </c>
      <c r="O161" s="1">
        <f>VLOOKUP($B161,'inschr ko zonder ophoging'!$A$5:$L$324,12,FALSE) + VLOOKUP($B161,'INSCHRIJVINGEN KO OPHOGING'!$L$3:$W$322,12,FALSE)</f>
        <v>843.52</v>
      </c>
      <c r="P161" s="1">
        <f>VLOOKUP($B161,'VRAAGPROGNOSE KO'!$B$2:$N$321,2,FALSE)</f>
        <v>824.90055793991417</v>
      </c>
      <c r="Q161" s="1">
        <f>VLOOKUP($B161,'VRAAGPROGNOSE KO'!$B$2:$N$321,3,FALSE)</f>
        <v>823.77210300429181</v>
      </c>
      <c r="R161" s="1">
        <f>VLOOKUP($B161,'VRAAGPROGNOSE KO'!$B$2:$N$321,4,FALSE)</f>
        <v>798.94609442060084</v>
      </c>
      <c r="S161" s="1">
        <f>VLOOKUP($B161,'VRAAGPROGNOSE KO'!$B$2:$N$321,5,FALSE)</f>
        <v>796.68918454935624</v>
      </c>
      <c r="T161" s="1">
        <f>VLOOKUP($B161,'VRAAGPROGNOSE KO'!$B$2:$N$321,6,FALSE)</f>
        <v>794.43227467811153</v>
      </c>
      <c r="U161" s="1">
        <f>VLOOKUP($B161,'VRAAGPROGNOSE KO'!$B$2:$N$321,7,FALSE)</f>
        <v>792.17536480686692</v>
      </c>
      <c r="V161" s="1">
        <f>VLOOKUP($B161,'VRAAGPROGNOSE KO'!$B$2:$N$321,8,FALSE)</f>
        <v>793.30381974248928</v>
      </c>
      <c r="W161" s="1">
        <f>VLOOKUP($B161,'VRAAGPROGNOSE KO'!$B$2:$N$321,9,FALSE)</f>
        <v>788.79</v>
      </c>
      <c r="X161" s="1">
        <f>VLOOKUP($B161,'VRAAGPROGNOSE KO'!$B$2:$N$321,10,FALSE)</f>
        <v>789.91845493562232</v>
      </c>
      <c r="Y161" s="1">
        <f>VLOOKUP($B161,'VRAAGPROGNOSE KO'!$B$2:$N$321,11,FALSE)</f>
        <v>795.56072961373388</v>
      </c>
      <c r="Z161" s="1">
        <f>VLOOKUP($B161,'VRAAGPROGNOSE KO'!$B$2:$N$321,12,FALSE)</f>
        <v>796.68918454935624</v>
      </c>
      <c r="AA161" s="1">
        <f>VLOOKUP($B161,'VRAAGPROGNOSE KO'!$B$2:$N$321,13,FALSE)</f>
        <v>792.17536480686692</v>
      </c>
    </row>
    <row r="162" spans="2:27" x14ac:dyDescent="0.3">
      <c r="B162" s="1">
        <v>31033</v>
      </c>
      <c r="C162" s="1">
        <f>VLOOKUP(B162,AANBODPROGNOSE!A162:G479, 5, FALSE)</f>
        <v>1018.5698729582577</v>
      </c>
      <c r="D162" s="1">
        <f>VLOOKUP(B162,AANBODPROGNOSE!A162:H479, 2, FALSE)</f>
        <v>865.78439201451909</v>
      </c>
      <c r="E162" s="1">
        <f>VLOOKUP($B162,'inschr ko zonder ophoging'!$A$5:$L$324,2,FALSE) + VLOOKUP($B162,'INSCHRIJVINGEN KO OPHOGING'!$L$3:$W$322,2,FALSE)</f>
        <v>858.44</v>
      </c>
      <c r="F162" s="1">
        <f>VLOOKUP($B162,'inschr ko zonder ophoging'!$A$5:$L$324,3,FALSE) + VLOOKUP($B162,'INSCHRIJVINGEN KO OPHOGING'!$L$3:$W$322,3,FALSE)</f>
        <v>865.33</v>
      </c>
      <c r="G162" s="1">
        <f>VLOOKUP($B162,'inschr ko zonder ophoging'!$A$5:$L$324,4,FALSE) + VLOOKUP($B162,'INSCHRIJVINGEN KO OPHOGING'!$L$3:$W$322,4,FALSE)</f>
        <v>920.85</v>
      </c>
      <c r="H162" s="1">
        <f>VLOOKUP($B162,'inschr ko zonder ophoging'!$A$5:$L$324,5,FALSE) + VLOOKUP($B162,'INSCHRIJVINGEN KO OPHOGING'!$L$3:$W$322,5,FALSE)</f>
        <v>983.26</v>
      </c>
      <c r="I162" s="1">
        <f>VLOOKUP($B162,'inschr ko zonder ophoging'!$A$5:$L$324,6,FALSE) + VLOOKUP($B162,'INSCHRIJVINGEN KO OPHOGING'!$L$3:$W$322,6,FALSE)</f>
        <v>1012.31</v>
      </c>
      <c r="J162" s="1">
        <f>VLOOKUP($B162,'inschr ko zonder ophoging'!$A$5:$L$324,7,FALSE) + VLOOKUP($B162,'INSCHRIJVINGEN KO OPHOGING'!$L$3:$W$322,7,FALSE)</f>
        <v>988.52</v>
      </c>
      <c r="K162" s="1">
        <f>VLOOKUP($B162,'inschr ko zonder ophoging'!$A$5:$L$324,8,FALSE) + VLOOKUP($B162,'INSCHRIJVINGEN KO OPHOGING'!$L$3:$W$322,8,FALSE)</f>
        <v>978.63</v>
      </c>
      <c r="L162" s="1">
        <f>VLOOKUP($B162,'inschr ko zonder ophoging'!$A$5:$L$324,9,FALSE) + VLOOKUP($B162,'INSCHRIJVINGEN KO OPHOGING'!$L$3:$W$322,9,FALSE)</f>
        <v>983.55</v>
      </c>
      <c r="M162" s="1">
        <f>VLOOKUP($B162,'inschr ko zonder ophoging'!$A$5:$L$324,10,FALSE) + VLOOKUP($B162,'INSCHRIJVINGEN KO OPHOGING'!$L$3:$W$322,10,FALSE)</f>
        <v>992.31</v>
      </c>
      <c r="N162" s="1">
        <f>VLOOKUP($B162,'inschr ko zonder ophoging'!$A$5:$L$324,11,FALSE) + VLOOKUP($B162,'INSCHRIJVINGEN KO OPHOGING'!$L$3:$W$322,11,FALSE)</f>
        <v>966.9</v>
      </c>
      <c r="O162" s="1">
        <f>VLOOKUP($B162,'inschr ko zonder ophoging'!$A$5:$L$324,12,FALSE) + VLOOKUP($B162,'INSCHRIJVINGEN KO OPHOGING'!$L$3:$W$322,12,FALSE)</f>
        <v>892.52</v>
      </c>
      <c r="P162" s="1">
        <f>VLOOKUP($B162,'VRAAGPROGNOSE KO'!$B$2:$N$321,2,FALSE)</f>
        <v>857.01621890547267</v>
      </c>
      <c r="Q162" s="1">
        <f>VLOOKUP($B162,'VRAAGPROGNOSE KO'!$B$2:$N$321,3,FALSE)</f>
        <v>800.78155887230514</v>
      </c>
      <c r="R162" s="1">
        <f>VLOOKUP($B162,'VRAAGPROGNOSE KO'!$B$2:$N$321,4,FALSE)</f>
        <v>776.03830845771142</v>
      </c>
      <c r="S162" s="1">
        <f>VLOOKUP($B162,'VRAAGPROGNOSE KO'!$B$2:$N$321,5,FALSE)</f>
        <v>744.54689883913761</v>
      </c>
      <c r="T162" s="1">
        <f>VLOOKUP($B162,'VRAAGPROGNOSE KO'!$B$2:$N$321,6,FALSE)</f>
        <v>720.92834162520728</v>
      </c>
      <c r="U162" s="1">
        <f>VLOOKUP($B162,'VRAAGPROGNOSE KO'!$B$2:$N$321,7,FALSE)</f>
        <v>697.30978441127695</v>
      </c>
      <c r="V162" s="1">
        <f>VLOOKUP($B162,'VRAAGPROGNOSE KO'!$B$2:$N$321,8,FALSE)</f>
        <v>681.56407960198999</v>
      </c>
      <c r="W162" s="1">
        <f>VLOOKUP($B162,'VRAAGPROGNOSE KO'!$B$2:$N$321,9,FALSE)</f>
        <v>678.19</v>
      </c>
      <c r="X162" s="1">
        <f>VLOOKUP($B162,'VRAAGPROGNOSE KO'!$B$2:$N$321,10,FALSE)</f>
        <v>678.19</v>
      </c>
      <c r="Y162" s="1">
        <f>VLOOKUP($B162,'VRAAGPROGNOSE KO'!$B$2:$N$321,11,FALSE)</f>
        <v>687.18754560530681</v>
      </c>
      <c r="Z162" s="1">
        <f>VLOOKUP($B162,'VRAAGPROGNOSE KO'!$B$2:$N$321,12,FALSE)</f>
        <v>687.18754560530681</v>
      </c>
      <c r="AA162" s="1">
        <f>VLOOKUP($B162,'VRAAGPROGNOSE KO'!$B$2:$N$321,13,FALSE)</f>
        <v>692.81101160862352</v>
      </c>
    </row>
    <row r="163" spans="2:27" x14ac:dyDescent="0.3">
      <c r="B163" s="1">
        <v>31040</v>
      </c>
      <c r="C163" s="1">
        <f>VLOOKUP(B163,AANBODPROGNOSE!A163:G480, 5, FALSE)</f>
        <v>988</v>
      </c>
      <c r="D163" s="1">
        <f>VLOOKUP(B163,AANBODPROGNOSE!A163:H480, 2, FALSE)</f>
        <v>839.8</v>
      </c>
      <c r="E163" s="1">
        <f>VLOOKUP($B163,'inschr ko zonder ophoging'!$A$5:$L$324,2,FALSE) + VLOOKUP($B163,'INSCHRIJVINGEN KO OPHOGING'!$L$3:$W$322,2,FALSE)</f>
        <v>878.17</v>
      </c>
      <c r="F163" s="1">
        <f>VLOOKUP($B163,'inschr ko zonder ophoging'!$A$5:$L$324,3,FALSE) + VLOOKUP($B163,'INSCHRIJVINGEN KO OPHOGING'!$L$3:$W$322,3,FALSE)</f>
        <v>906.39</v>
      </c>
      <c r="G163" s="1">
        <f>VLOOKUP($B163,'inschr ko zonder ophoging'!$A$5:$L$324,4,FALSE) + VLOOKUP($B163,'INSCHRIJVINGEN KO OPHOGING'!$L$3:$W$322,4,FALSE)</f>
        <v>892.28</v>
      </c>
      <c r="H163" s="1">
        <f>VLOOKUP($B163,'inschr ko zonder ophoging'!$A$5:$L$324,5,FALSE) + VLOOKUP($B163,'INSCHRIJVINGEN KO OPHOGING'!$L$3:$W$322,5,FALSE)</f>
        <v>909.17</v>
      </c>
      <c r="I163" s="1">
        <f>VLOOKUP($B163,'inschr ko zonder ophoging'!$A$5:$L$324,6,FALSE) + VLOOKUP($B163,'INSCHRIJVINGEN KO OPHOGING'!$L$3:$W$322,6,FALSE)</f>
        <v>933.01</v>
      </c>
      <c r="J163" s="1">
        <f>VLOOKUP($B163,'inschr ko zonder ophoging'!$A$5:$L$324,7,FALSE) + VLOOKUP($B163,'INSCHRIJVINGEN KO OPHOGING'!$L$3:$W$322,7,FALSE)</f>
        <v>889.6</v>
      </c>
      <c r="K163" s="1">
        <f>VLOOKUP($B163,'inschr ko zonder ophoging'!$A$5:$L$324,8,FALSE) + VLOOKUP($B163,'INSCHRIJVINGEN KO OPHOGING'!$L$3:$W$322,8,FALSE)</f>
        <v>880.25</v>
      </c>
      <c r="L163" s="1">
        <f>VLOOKUP($B163,'inschr ko zonder ophoging'!$A$5:$L$324,9,FALSE) + VLOOKUP($B163,'INSCHRIJVINGEN KO OPHOGING'!$L$3:$W$322,9,FALSE)</f>
        <v>831.22</v>
      </c>
      <c r="M163" s="1">
        <f>VLOOKUP($B163,'inschr ko zonder ophoging'!$A$5:$L$324,10,FALSE) + VLOOKUP($B163,'INSCHRIJVINGEN KO OPHOGING'!$L$3:$W$322,10,FALSE)</f>
        <v>835.14</v>
      </c>
      <c r="N163" s="1">
        <f>VLOOKUP($B163,'inschr ko zonder ophoging'!$A$5:$L$324,11,FALSE) + VLOOKUP($B163,'INSCHRIJVINGEN KO OPHOGING'!$L$3:$W$322,11,FALSE)</f>
        <v>836.09</v>
      </c>
      <c r="O163" s="1">
        <f>VLOOKUP($B163,'inschr ko zonder ophoging'!$A$5:$L$324,12,FALSE) + VLOOKUP($B163,'INSCHRIJVINGEN KO OPHOGING'!$L$3:$W$322,12,FALSE)</f>
        <v>798.92</v>
      </c>
      <c r="P163" s="1">
        <f>VLOOKUP($B163,'VRAAGPROGNOSE KO'!$B$2:$N$321,2,FALSE)</f>
        <v>791.34821325648409</v>
      </c>
      <c r="Q163" s="1">
        <f>VLOOKUP($B163,'VRAAGPROGNOSE KO'!$B$2:$N$321,3,FALSE)</f>
        <v>799.23914985590773</v>
      </c>
      <c r="R163" s="1">
        <f>VLOOKUP($B163,'VRAAGPROGNOSE KO'!$B$2:$N$321,4,FALSE)</f>
        <v>791.34821325648409</v>
      </c>
      <c r="S163" s="1">
        <f>VLOOKUP($B163,'VRAAGPROGNOSE KO'!$B$2:$N$321,5,FALSE)</f>
        <v>815.02102305475501</v>
      </c>
      <c r="T163" s="1">
        <f>VLOOKUP($B163,'VRAAGPROGNOSE KO'!$B$2:$N$321,6,FALSE)</f>
        <v>801.49370317002877</v>
      </c>
      <c r="U163" s="1">
        <f>VLOOKUP($B163,'VRAAGPROGNOSE KO'!$B$2:$N$321,7,FALSE)</f>
        <v>784.58455331412097</v>
      </c>
      <c r="V163" s="1">
        <f>VLOOKUP($B163,'VRAAGPROGNOSE KO'!$B$2:$N$321,8,FALSE)</f>
        <v>775.56634005763692</v>
      </c>
      <c r="W163" s="1">
        <f>VLOOKUP($B163,'VRAAGPROGNOSE KO'!$B$2:$N$321,9,FALSE)</f>
        <v>782.32999999999993</v>
      </c>
      <c r="X163" s="1">
        <f>VLOOKUP($B163,'VRAAGPROGNOSE KO'!$B$2:$N$321,10,FALSE)</f>
        <v>782.32999999999993</v>
      </c>
      <c r="Y163" s="1">
        <f>VLOOKUP($B163,'VRAAGPROGNOSE KO'!$B$2:$N$321,11,FALSE)</f>
        <v>785.71182997118149</v>
      </c>
      <c r="Z163" s="1">
        <f>VLOOKUP($B163,'VRAAGPROGNOSE KO'!$B$2:$N$321,12,FALSE)</f>
        <v>794.73004322766565</v>
      </c>
      <c r="AA163" s="1">
        <f>VLOOKUP($B163,'VRAAGPROGNOSE KO'!$B$2:$N$321,13,FALSE)</f>
        <v>799.23914985590773</v>
      </c>
    </row>
    <row r="164" spans="2:27" x14ac:dyDescent="0.3">
      <c r="B164" s="1">
        <v>31042</v>
      </c>
      <c r="C164" s="1">
        <f>VLOOKUP(B164,AANBODPROGNOSE!A164:G481, 5, FALSE)</f>
        <v>107.05882352941177</v>
      </c>
      <c r="D164" s="1">
        <f>VLOOKUP(B164,AANBODPROGNOSE!A164:H481, 2, FALSE)</f>
        <v>91</v>
      </c>
      <c r="E164" s="1">
        <f>VLOOKUP($B164,'inschr ko zonder ophoging'!$A$5:$L$324,2,FALSE) + VLOOKUP($B164,'INSCHRIJVINGEN KO OPHOGING'!$L$3:$W$322,2,FALSE)</f>
        <v>103.03</v>
      </c>
      <c r="F164" s="1">
        <f>VLOOKUP($B164,'inschr ko zonder ophoging'!$A$5:$L$324,3,FALSE) + VLOOKUP($B164,'INSCHRIJVINGEN KO OPHOGING'!$L$3:$W$322,3,FALSE)</f>
        <v>118.6</v>
      </c>
      <c r="G164" s="1">
        <f>VLOOKUP($B164,'inschr ko zonder ophoging'!$A$5:$L$324,4,FALSE) + VLOOKUP($B164,'INSCHRIJVINGEN KO OPHOGING'!$L$3:$W$322,4,FALSE)</f>
        <v>108.41</v>
      </c>
      <c r="H164" s="1">
        <f>VLOOKUP($B164,'inschr ko zonder ophoging'!$A$5:$L$324,5,FALSE) + VLOOKUP($B164,'INSCHRIJVINGEN KO OPHOGING'!$L$3:$W$322,5,FALSE)</f>
        <v>98.84</v>
      </c>
      <c r="I164" s="1">
        <f>VLOOKUP($B164,'inschr ko zonder ophoging'!$A$5:$L$324,6,FALSE) + VLOOKUP($B164,'INSCHRIJVINGEN KO OPHOGING'!$L$3:$W$322,6,FALSE)</f>
        <v>99.68</v>
      </c>
      <c r="J164" s="1">
        <f>VLOOKUP($B164,'inschr ko zonder ophoging'!$A$5:$L$324,7,FALSE) + VLOOKUP($B164,'INSCHRIJVINGEN KO OPHOGING'!$L$3:$W$322,7,FALSE)</f>
        <v>93.76</v>
      </c>
      <c r="K164" s="1">
        <f>VLOOKUP($B164,'inschr ko zonder ophoging'!$A$5:$L$324,8,FALSE) + VLOOKUP($B164,'INSCHRIJVINGEN KO OPHOGING'!$L$3:$W$322,8,FALSE)</f>
        <v>85.03</v>
      </c>
      <c r="L164" s="1">
        <f>VLOOKUP($B164,'inschr ko zonder ophoging'!$A$5:$L$324,9,FALSE) + VLOOKUP($B164,'INSCHRIJVINGEN KO OPHOGING'!$L$3:$W$322,9,FALSE)</f>
        <v>85.3</v>
      </c>
      <c r="M164" s="1">
        <f>VLOOKUP($B164,'inschr ko zonder ophoging'!$A$5:$L$324,10,FALSE) + VLOOKUP($B164,'INSCHRIJVINGEN KO OPHOGING'!$L$3:$W$322,10,FALSE)</f>
        <v>76.760000000000005</v>
      </c>
      <c r="N164" s="1">
        <f>VLOOKUP($B164,'inschr ko zonder ophoging'!$A$5:$L$324,11,FALSE) + VLOOKUP($B164,'INSCHRIJVINGEN KO OPHOGING'!$L$3:$W$322,11,FALSE)</f>
        <v>79.03</v>
      </c>
      <c r="O164" s="1">
        <f>VLOOKUP($B164,'inschr ko zonder ophoging'!$A$5:$L$324,12,FALSE) + VLOOKUP($B164,'INSCHRIJVINGEN KO OPHOGING'!$L$3:$W$322,12,FALSE)</f>
        <v>94.41</v>
      </c>
      <c r="P164" s="1">
        <f>VLOOKUP($B164,'VRAAGPROGNOSE KO'!$B$2:$N$321,2,FALSE)</f>
        <v>92.320689655172416</v>
      </c>
      <c r="Q164" s="1">
        <f>VLOOKUP($B164,'VRAAGPROGNOSE KO'!$B$2:$N$321,3,FALSE)</f>
        <v>94.572413793103451</v>
      </c>
      <c r="R164" s="1">
        <f>VLOOKUP($B164,'VRAAGPROGNOSE KO'!$B$2:$N$321,4,FALSE)</f>
        <v>94.572413793103451</v>
      </c>
      <c r="S164" s="1">
        <f>VLOOKUP($B164,'VRAAGPROGNOSE KO'!$B$2:$N$321,5,FALSE)</f>
        <v>96.824137931034485</v>
      </c>
      <c r="T164" s="1">
        <f>VLOOKUP($B164,'VRAAGPROGNOSE KO'!$B$2:$N$321,6,FALSE)</f>
        <v>97.95</v>
      </c>
      <c r="U164" s="1">
        <f>VLOOKUP($B164,'VRAAGPROGNOSE KO'!$B$2:$N$321,7,FALSE)</f>
        <v>97.95</v>
      </c>
      <c r="V164" s="1">
        <f>VLOOKUP($B164,'VRAAGPROGNOSE KO'!$B$2:$N$321,8,FALSE)</f>
        <v>95.698275862068968</v>
      </c>
      <c r="W164" s="1">
        <f>VLOOKUP($B164,'VRAAGPROGNOSE KO'!$B$2:$N$321,9,FALSE)</f>
        <v>97.95</v>
      </c>
      <c r="X164" s="1">
        <f>VLOOKUP($B164,'VRAAGPROGNOSE KO'!$B$2:$N$321,10,FALSE)</f>
        <v>99.07586206896552</v>
      </c>
      <c r="Y164" s="1">
        <f>VLOOKUP($B164,'VRAAGPROGNOSE KO'!$B$2:$N$321,11,FALSE)</f>
        <v>103.57931034482759</v>
      </c>
      <c r="Z164" s="1">
        <f>VLOOKUP($B164,'VRAAGPROGNOSE KO'!$B$2:$N$321,12,FALSE)</f>
        <v>105.83103448275862</v>
      </c>
      <c r="AA164" s="1">
        <f>VLOOKUP($B164,'VRAAGPROGNOSE KO'!$B$2:$N$321,13,FALSE)</f>
        <v>106.95689655172414</v>
      </c>
    </row>
    <row r="165" spans="2:27" x14ac:dyDescent="0.3">
      <c r="B165" s="1">
        <v>31043</v>
      </c>
      <c r="C165" s="1">
        <f>VLOOKUP(B165,AANBODPROGNOSE!A165:G482, 5, FALSE)</f>
        <v>983.52941176470586</v>
      </c>
      <c r="D165" s="1">
        <f>VLOOKUP(B165,AANBODPROGNOSE!A165:H482, 2, FALSE)</f>
        <v>836</v>
      </c>
      <c r="E165" s="1">
        <f>VLOOKUP($B165,'inschr ko zonder ophoging'!$A$5:$L$324,2,FALSE) + VLOOKUP($B165,'INSCHRIJVINGEN KO OPHOGING'!$L$3:$W$322,2,FALSE)</f>
        <v>846.11</v>
      </c>
      <c r="F165" s="1">
        <f>VLOOKUP($B165,'inschr ko zonder ophoging'!$A$5:$L$324,3,FALSE) + VLOOKUP($B165,'INSCHRIJVINGEN KO OPHOGING'!$L$3:$W$322,3,FALSE)</f>
        <v>925.9</v>
      </c>
      <c r="G165" s="1">
        <f>VLOOKUP($B165,'inschr ko zonder ophoging'!$A$5:$L$324,4,FALSE) + VLOOKUP($B165,'INSCHRIJVINGEN KO OPHOGING'!$L$3:$W$322,4,FALSE)</f>
        <v>901.6</v>
      </c>
      <c r="H165" s="1">
        <f>VLOOKUP($B165,'inschr ko zonder ophoging'!$A$5:$L$324,5,FALSE) + VLOOKUP($B165,'INSCHRIJVINGEN KO OPHOGING'!$L$3:$W$322,5,FALSE)</f>
        <v>871</v>
      </c>
      <c r="I165" s="1">
        <f>VLOOKUP($B165,'inschr ko zonder ophoging'!$A$5:$L$324,6,FALSE) + VLOOKUP($B165,'INSCHRIJVINGEN KO OPHOGING'!$L$3:$W$322,6,FALSE)</f>
        <v>886.25</v>
      </c>
      <c r="J165" s="1">
        <f>VLOOKUP($B165,'inschr ko zonder ophoging'!$A$5:$L$324,7,FALSE) + VLOOKUP($B165,'INSCHRIJVINGEN KO OPHOGING'!$L$3:$W$322,7,FALSE)</f>
        <v>860.41</v>
      </c>
      <c r="K165" s="1">
        <f>VLOOKUP($B165,'inschr ko zonder ophoging'!$A$5:$L$324,8,FALSE) + VLOOKUP($B165,'INSCHRIJVINGEN KO OPHOGING'!$L$3:$W$322,8,FALSE)</f>
        <v>846.49</v>
      </c>
      <c r="L165" s="1">
        <f>VLOOKUP($B165,'inschr ko zonder ophoging'!$A$5:$L$324,9,FALSE) + VLOOKUP($B165,'INSCHRIJVINGEN KO OPHOGING'!$L$3:$W$322,9,FALSE)</f>
        <v>856.76</v>
      </c>
      <c r="M165" s="1">
        <f>VLOOKUP($B165,'inschr ko zonder ophoging'!$A$5:$L$324,10,FALSE) + VLOOKUP($B165,'INSCHRIJVINGEN KO OPHOGING'!$L$3:$W$322,10,FALSE)</f>
        <v>869.41</v>
      </c>
      <c r="N165" s="1">
        <f>VLOOKUP($B165,'inschr ko zonder ophoging'!$A$5:$L$324,11,FALSE) + VLOOKUP($B165,'INSCHRIJVINGEN KO OPHOGING'!$L$3:$W$322,11,FALSE)</f>
        <v>881.71</v>
      </c>
      <c r="O165" s="1">
        <f>VLOOKUP($B165,'inschr ko zonder ophoging'!$A$5:$L$324,12,FALSE) + VLOOKUP($B165,'INSCHRIJVINGEN KO OPHOGING'!$L$3:$W$322,12,FALSE)</f>
        <v>835.11</v>
      </c>
      <c r="P165" s="1">
        <f>VLOOKUP($B165,'VRAAGPROGNOSE KO'!$B$2:$N$321,2,FALSE)</f>
        <v>812.68252510760408</v>
      </c>
      <c r="Q165" s="1">
        <f>VLOOKUP($B165,'VRAAGPROGNOSE KO'!$B$2:$N$321,3,FALSE)</f>
        <v>790.29457675753224</v>
      </c>
      <c r="R165" s="1">
        <f>VLOOKUP($B165,'VRAAGPROGNOSE KO'!$B$2:$N$321,4,FALSE)</f>
        <v>765.66783357245333</v>
      </c>
      <c r="S165" s="1">
        <f>VLOOKUP($B165,'VRAAGPROGNOSE KO'!$B$2:$N$321,5,FALSE)</f>
        <v>763.42903873744626</v>
      </c>
      <c r="T165" s="1">
        <f>VLOOKUP($B165,'VRAAGPROGNOSE KO'!$B$2:$N$321,6,FALSE)</f>
        <v>769.02602582496411</v>
      </c>
      <c r="U165" s="1">
        <f>VLOOKUP($B165,'VRAAGPROGNOSE KO'!$B$2:$N$321,7,FALSE)</f>
        <v>775.74241032998566</v>
      </c>
      <c r="V165" s="1">
        <f>VLOOKUP($B165,'VRAAGPROGNOSE KO'!$B$2:$N$321,8,FALSE)</f>
        <v>776.86180774748925</v>
      </c>
      <c r="W165" s="1">
        <f>VLOOKUP($B165,'VRAAGPROGNOSE KO'!$B$2:$N$321,9,FALSE)</f>
        <v>780.22</v>
      </c>
      <c r="X165" s="1">
        <f>VLOOKUP($B165,'VRAAGPROGNOSE KO'!$B$2:$N$321,10,FALSE)</f>
        <v>789.17517934002865</v>
      </c>
      <c r="Y165" s="1">
        <f>VLOOKUP($B165,'VRAAGPROGNOSE KO'!$B$2:$N$321,11,FALSE)</f>
        <v>805.96614060258253</v>
      </c>
      <c r="Z165" s="1">
        <f>VLOOKUP($B165,'VRAAGPROGNOSE KO'!$B$2:$N$321,12,FALSE)</f>
        <v>816.04071736011474</v>
      </c>
      <c r="AA165" s="1">
        <f>VLOOKUP($B165,'VRAAGPROGNOSE KO'!$B$2:$N$321,13,FALSE)</f>
        <v>811.56312769010037</v>
      </c>
    </row>
    <row r="166" spans="2:27" x14ac:dyDescent="0.3">
      <c r="B166" s="1">
        <v>32003</v>
      </c>
      <c r="C166" s="1">
        <f>VLOOKUP(B166,AANBODPROGNOSE!A166:G483, 5, FALSE)</f>
        <v>891.8</v>
      </c>
      <c r="D166" s="1">
        <f>VLOOKUP(B166,AANBODPROGNOSE!A166:H483, 2, FALSE)</f>
        <v>758.03</v>
      </c>
      <c r="E166" s="1">
        <f>VLOOKUP($B166,'inschr ko zonder ophoging'!$A$5:$L$324,2,FALSE) + VLOOKUP($B166,'INSCHRIJVINGEN KO OPHOGING'!$L$3:$W$322,2,FALSE)</f>
        <v>676.76</v>
      </c>
      <c r="F166" s="1">
        <f>VLOOKUP($B166,'inschr ko zonder ophoging'!$A$5:$L$324,3,FALSE) + VLOOKUP($B166,'INSCHRIJVINGEN KO OPHOGING'!$L$3:$W$322,3,FALSE)</f>
        <v>699.95</v>
      </c>
      <c r="G166" s="1">
        <f>VLOOKUP($B166,'inschr ko zonder ophoging'!$A$5:$L$324,4,FALSE) + VLOOKUP($B166,'INSCHRIJVINGEN KO OPHOGING'!$L$3:$W$322,4,FALSE)</f>
        <v>750.79</v>
      </c>
      <c r="H166" s="1">
        <f>VLOOKUP($B166,'inschr ko zonder ophoging'!$A$5:$L$324,5,FALSE) + VLOOKUP($B166,'INSCHRIJVINGEN KO OPHOGING'!$L$3:$W$322,5,FALSE)</f>
        <v>759.27</v>
      </c>
      <c r="I166" s="1">
        <f>VLOOKUP($B166,'inschr ko zonder ophoging'!$A$5:$L$324,6,FALSE) + VLOOKUP($B166,'INSCHRIJVINGEN KO OPHOGING'!$L$3:$W$322,6,FALSE)</f>
        <v>744.19</v>
      </c>
      <c r="J166" s="1">
        <f>VLOOKUP($B166,'inschr ko zonder ophoging'!$A$5:$L$324,7,FALSE) + VLOOKUP($B166,'INSCHRIJVINGEN KO OPHOGING'!$L$3:$W$322,7,FALSE)</f>
        <v>706.92</v>
      </c>
      <c r="K166" s="1">
        <f>VLOOKUP($B166,'inschr ko zonder ophoging'!$A$5:$L$324,8,FALSE) + VLOOKUP($B166,'INSCHRIJVINGEN KO OPHOGING'!$L$3:$W$322,8,FALSE)</f>
        <v>700.03</v>
      </c>
      <c r="L166" s="1">
        <f>VLOOKUP($B166,'inschr ko zonder ophoging'!$A$5:$L$324,9,FALSE) + VLOOKUP($B166,'INSCHRIJVINGEN KO OPHOGING'!$L$3:$W$322,9,FALSE)</f>
        <v>697.54</v>
      </c>
      <c r="M166" s="1">
        <f>VLOOKUP($B166,'inschr ko zonder ophoging'!$A$5:$L$324,10,FALSE) + VLOOKUP($B166,'INSCHRIJVINGEN KO OPHOGING'!$L$3:$W$322,10,FALSE)</f>
        <v>704.27</v>
      </c>
      <c r="N166" s="1">
        <f>VLOOKUP($B166,'inschr ko zonder ophoging'!$A$5:$L$324,11,FALSE) + VLOOKUP($B166,'INSCHRIJVINGEN KO OPHOGING'!$L$3:$W$322,11,FALSE)</f>
        <v>684.35</v>
      </c>
      <c r="O166" s="1">
        <f>VLOOKUP($B166,'inschr ko zonder ophoging'!$A$5:$L$324,12,FALSE) + VLOOKUP($B166,'INSCHRIJVINGEN KO OPHOGING'!$L$3:$W$322,12,FALSE)</f>
        <v>660.89</v>
      </c>
      <c r="P166" s="1">
        <f>VLOOKUP($B166,'VRAAGPROGNOSE KO'!$B$2:$N$321,2,FALSE)</f>
        <v>662.90499999999997</v>
      </c>
      <c r="Q166" s="1">
        <f>VLOOKUP($B166,'VRAAGPROGNOSE KO'!$B$2:$N$321,3,FALSE)</f>
        <v>674.12166666666667</v>
      </c>
      <c r="R166" s="1">
        <f>VLOOKUP($B166,'VRAAGPROGNOSE KO'!$B$2:$N$321,4,FALSE)</f>
        <v>667.39166666666665</v>
      </c>
      <c r="S166" s="1">
        <f>VLOOKUP($B166,'VRAAGPROGNOSE KO'!$B$2:$N$321,5,FALSE)</f>
        <v>660.66166666666663</v>
      </c>
      <c r="T166" s="1">
        <f>VLOOKUP($B166,'VRAAGPROGNOSE KO'!$B$2:$N$321,6,FALSE)</f>
        <v>638.22833333333335</v>
      </c>
      <c r="U166" s="1">
        <f>VLOOKUP($B166,'VRAAGPROGNOSE KO'!$B$2:$N$321,7,FALSE)</f>
        <v>618.0383333333333</v>
      </c>
      <c r="V166" s="1">
        <f>VLOOKUP($B166,'VRAAGPROGNOSE KO'!$B$2:$N$321,8,FALSE)</f>
        <v>613.55166666666662</v>
      </c>
      <c r="W166" s="1">
        <f>VLOOKUP($B166,'VRAAGPROGNOSE KO'!$B$2:$N$321,9,FALSE)</f>
        <v>619.16</v>
      </c>
      <c r="X166" s="1">
        <f>VLOOKUP($B166,'VRAAGPROGNOSE KO'!$B$2:$N$321,10,FALSE)</f>
        <v>620.28166666666664</v>
      </c>
      <c r="Y166" s="1">
        <f>VLOOKUP($B166,'VRAAGPROGNOSE KO'!$B$2:$N$321,11,FALSE)</f>
        <v>624.76833333333332</v>
      </c>
      <c r="Z166" s="1">
        <f>VLOOKUP($B166,'VRAAGPROGNOSE KO'!$B$2:$N$321,12,FALSE)</f>
        <v>644.95833333333337</v>
      </c>
      <c r="AA166" s="1">
        <f>VLOOKUP($B166,'VRAAGPROGNOSE KO'!$B$2:$N$321,13,FALSE)</f>
        <v>652.80999999999995</v>
      </c>
    </row>
    <row r="167" spans="2:27" x14ac:dyDescent="0.3">
      <c r="B167" s="1">
        <v>32006</v>
      </c>
      <c r="C167" s="1">
        <f>VLOOKUP(B167,AANBODPROGNOSE!A167:G484, 5, FALSE)</f>
        <v>488.23529411764707</v>
      </c>
      <c r="D167" s="1">
        <f>VLOOKUP(B167,AANBODPROGNOSE!A167:H484, 2, FALSE)</f>
        <v>415</v>
      </c>
      <c r="E167" s="1">
        <f>VLOOKUP($B167,'inschr ko zonder ophoging'!$A$5:$L$324,2,FALSE) + VLOOKUP($B167,'INSCHRIJVINGEN KO OPHOGING'!$L$3:$W$322,2,FALSE)</f>
        <v>364.8</v>
      </c>
      <c r="F167" s="1">
        <f>VLOOKUP($B167,'inschr ko zonder ophoging'!$A$5:$L$324,3,FALSE) + VLOOKUP($B167,'INSCHRIJVINGEN KO OPHOGING'!$L$3:$W$322,3,FALSE)</f>
        <v>379.8</v>
      </c>
      <c r="G167" s="1">
        <f>VLOOKUP($B167,'inschr ko zonder ophoging'!$A$5:$L$324,4,FALSE) + VLOOKUP($B167,'INSCHRIJVINGEN KO OPHOGING'!$L$3:$W$322,4,FALSE)</f>
        <v>413.26</v>
      </c>
      <c r="H167" s="1">
        <f>VLOOKUP($B167,'inschr ko zonder ophoging'!$A$5:$L$324,5,FALSE) + VLOOKUP($B167,'INSCHRIJVINGEN KO OPHOGING'!$L$3:$W$322,5,FALSE)</f>
        <v>435.53</v>
      </c>
      <c r="I167" s="1">
        <f>VLOOKUP($B167,'inschr ko zonder ophoging'!$A$5:$L$324,6,FALSE) + VLOOKUP($B167,'INSCHRIJVINGEN KO OPHOGING'!$L$3:$W$322,6,FALSE)</f>
        <v>434.07</v>
      </c>
      <c r="J167" s="1">
        <f>VLOOKUP($B167,'inschr ko zonder ophoging'!$A$5:$L$324,7,FALSE) + VLOOKUP($B167,'INSCHRIJVINGEN KO OPHOGING'!$L$3:$W$322,7,FALSE)</f>
        <v>458.86</v>
      </c>
      <c r="K167" s="1">
        <f>VLOOKUP($B167,'inschr ko zonder ophoging'!$A$5:$L$324,8,FALSE) + VLOOKUP($B167,'INSCHRIJVINGEN KO OPHOGING'!$L$3:$W$322,8,FALSE)</f>
        <v>466.99</v>
      </c>
      <c r="L167" s="1">
        <f>VLOOKUP($B167,'inschr ko zonder ophoging'!$A$5:$L$324,9,FALSE) + VLOOKUP($B167,'INSCHRIJVINGEN KO OPHOGING'!$L$3:$W$322,9,FALSE)</f>
        <v>460.72</v>
      </c>
      <c r="M167" s="1">
        <f>VLOOKUP($B167,'inschr ko zonder ophoging'!$A$5:$L$324,10,FALSE) + VLOOKUP($B167,'INSCHRIJVINGEN KO OPHOGING'!$L$3:$W$322,10,FALSE)</f>
        <v>466.64</v>
      </c>
      <c r="N167" s="1">
        <f>VLOOKUP($B167,'inschr ko zonder ophoging'!$A$5:$L$324,11,FALSE) + VLOOKUP($B167,'INSCHRIJVINGEN KO OPHOGING'!$L$3:$W$322,11,FALSE)</f>
        <v>425.07</v>
      </c>
      <c r="O167" s="1">
        <f>VLOOKUP($B167,'inschr ko zonder ophoging'!$A$5:$L$324,12,FALSE) + VLOOKUP($B167,'INSCHRIJVINGEN KO OPHOGING'!$L$3:$W$322,12,FALSE)</f>
        <v>419.07</v>
      </c>
      <c r="P167" s="1">
        <f>VLOOKUP($B167,'VRAAGPROGNOSE KO'!$B$2:$N$321,2,FALSE)</f>
        <v>418.69077380952382</v>
      </c>
      <c r="Q167" s="1">
        <f>VLOOKUP($B167,'VRAAGPROGNOSE KO'!$B$2:$N$321,3,FALSE)</f>
        <v>419.81026785714283</v>
      </c>
      <c r="R167" s="1">
        <f>VLOOKUP($B167,'VRAAGPROGNOSE KO'!$B$2:$N$321,4,FALSE)</f>
        <v>415.33229166666666</v>
      </c>
      <c r="S167" s="1">
        <f>VLOOKUP($B167,'VRAAGPROGNOSE KO'!$B$2:$N$321,5,FALSE)</f>
        <v>413.09330357142858</v>
      </c>
      <c r="T167" s="1">
        <f>VLOOKUP($B167,'VRAAGPROGNOSE KO'!$B$2:$N$321,6,FALSE)</f>
        <v>403.01785714285711</v>
      </c>
      <c r="U167" s="1">
        <f>VLOOKUP($B167,'VRAAGPROGNOSE KO'!$B$2:$N$321,7,FALSE)</f>
        <v>388.46443452380953</v>
      </c>
      <c r="V167" s="1">
        <f>VLOOKUP($B167,'VRAAGPROGNOSE KO'!$B$2:$N$321,8,FALSE)</f>
        <v>386.22544642857144</v>
      </c>
      <c r="W167" s="1">
        <f>VLOOKUP($B167,'VRAAGPROGNOSE KO'!$B$2:$N$321,9,FALSE)</f>
        <v>376.15</v>
      </c>
      <c r="X167" s="1">
        <f>VLOOKUP($B167,'VRAAGPROGNOSE KO'!$B$2:$N$321,10,FALSE)</f>
        <v>369.43303571428572</v>
      </c>
      <c r="Y167" s="1">
        <f>VLOOKUP($B167,'VRAAGPROGNOSE KO'!$B$2:$N$321,11,FALSE)</f>
        <v>370.55252976190474</v>
      </c>
      <c r="Z167" s="1">
        <f>VLOOKUP($B167,'VRAAGPROGNOSE KO'!$B$2:$N$321,12,FALSE)</f>
        <v>366.07455357142857</v>
      </c>
      <c r="AA167" s="1">
        <f>VLOOKUP($B167,'VRAAGPROGNOSE KO'!$B$2:$N$321,13,FALSE)</f>
        <v>364.9550595238095</v>
      </c>
    </row>
    <row r="168" spans="2:27" x14ac:dyDescent="0.3">
      <c r="B168" s="1">
        <v>32010</v>
      </c>
      <c r="C168" s="1">
        <f>VLOOKUP(B168,AANBODPROGNOSE!A168:G485, 5, FALSE)</f>
        <v>471</v>
      </c>
      <c r="D168" s="1">
        <f>VLOOKUP(B168,AANBODPROGNOSE!A168:H485, 2, FALSE)</f>
        <v>400.34999999999997</v>
      </c>
      <c r="E168" s="1">
        <f>VLOOKUP($B168,'inschr ko zonder ophoging'!$A$5:$L$324,2,FALSE) + VLOOKUP($B168,'INSCHRIJVINGEN KO OPHOGING'!$L$3:$W$322,2,FALSE)</f>
        <v>394.56</v>
      </c>
      <c r="F168" s="1">
        <f>VLOOKUP($B168,'inschr ko zonder ophoging'!$A$5:$L$324,3,FALSE) + VLOOKUP($B168,'INSCHRIJVINGEN KO OPHOGING'!$L$3:$W$322,3,FALSE)</f>
        <v>410.26</v>
      </c>
      <c r="G168" s="1">
        <f>VLOOKUP($B168,'inschr ko zonder ophoging'!$A$5:$L$324,4,FALSE) + VLOOKUP($B168,'INSCHRIJVINGEN KO OPHOGING'!$L$3:$W$322,4,FALSE)</f>
        <v>426.45</v>
      </c>
      <c r="H168" s="1">
        <f>VLOOKUP($B168,'inschr ko zonder ophoging'!$A$5:$L$324,5,FALSE) + VLOOKUP($B168,'INSCHRIJVINGEN KO OPHOGING'!$L$3:$W$322,5,FALSE)</f>
        <v>420.04</v>
      </c>
      <c r="I168" s="1">
        <f>VLOOKUP($B168,'inschr ko zonder ophoging'!$A$5:$L$324,6,FALSE) + VLOOKUP($B168,'INSCHRIJVINGEN KO OPHOGING'!$L$3:$W$322,6,FALSE)</f>
        <v>421.42</v>
      </c>
      <c r="J168" s="1">
        <f>VLOOKUP($B168,'inschr ko zonder ophoging'!$A$5:$L$324,7,FALSE) + VLOOKUP($B168,'INSCHRIJVINGEN KO OPHOGING'!$L$3:$W$322,7,FALSE)</f>
        <v>415.96</v>
      </c>
      <c r="K168" s="1">
        <f>VLOOKUP($B168,'inschr ko zonder ophoging'!$A$5:$L$324,8,FALSE) + VLOOKUP($B168,'INSCHRIJVINGEN KO OPHOGING'!$L$3:$W$322,8,FALSE)</f>
        <v>430.64</v>
      </c>
      <c r="L168" s="1">
        <f>VLOOKUP($B168,'inschr ko zonder ophoging'!$A$5:$L$324,9,FALSE) + VLOOKUP($B168,'INSCHRIJVINGEN KO OPHOGING'!$L$3:$W$322,9,FALSE)</f>
        <v>431.64</v>
      </c>
      <c r="M168" s="1">
        <f>VLOOKUP($B168,'inschr ko zonder ophoging'!$A$5:$L$324,10,FALSE) + VLOOKUP($B168,'INSCHRIJVINGEN KO OPHOGING'!$L$3:$W$322,10,FALSE)</f>
        <v>412.53</v>
      </c>
      <c r="N168" s="1">
        <f>VLOOKUP($B168,'inschr ko zonder ophoging'!$A$5:$L$324,11,FALSE) + VLOOKUP($B168,'INSCHRIJVINGEN KO OPHOGING'!$L$3:$W$322,11,FALSE)</f>
        <v>426.07</v>
      </c>
      <c r="O168" s="1">
        <f>VLOOKUP($B168,'inschr ko zonder ophoging'!$A$5:$L$324,12,FALSE) + VLOOKUP($B168,'INSCHRIJVINGEN KO OPHOGING'!$L$3:$W$322,12,FALSE)</f>
        <v>395.23</v>
      </c>
      <c r="P168" s="1">
        <f>VLOOKUP($B168,'VRAAGPROGNOSE KO'!$B$2:$N$321,2,FALSE)</f>
        <v>389.45518644067795</v>
      </c>
      <c r="Q168" s="1">
        <f>VLOOKUP($B168,'VRAAGPROGNOSE KO'!$B$2:$N$321,3,FALSE)</f>
        <v>376.17830508474577</v>
      </c>
      <c r="R168" s="1">
        <f>VLOOKUP($B168,'VRAAGPROGNOSE KO'!$B$2:$N$321,4,FALSE)</f>
        <v>358.47579661016948</v>
      </c>
      <c r="S168" s="1">
        <f>VLOOKUP($B168,'VRAAGPROGNOSE KO'!$B$2:$N$321,5,FALSE)</f>
        <v>349.62454237288136</v>
      </c>
      <c r="T168" s="1">
        <f>VLOOKUP($B168,'VRAAGPROGNOSE KO'!$B$2:$N$321,6,FALSE)</f>
        <v>339.66688135593222</v>
      </c>
      <c r="U168" s="1">
        <f>VLOOKUP($B168,'VRAAGPROGNOSE KO'!$B$2:$N$321,7,FALSE)</f>
        <v>341.87969491525422</v>
      </c>
      <c r="V168" s="1">
        <f>VLOOKUP($B168,'VRAAGPROGNOSE KO'!$B$2:$N$321,8,FALSE)</f>
        <v>336.34766101694913</v>
      </c>
      <c r="W168" s="1">
        <f>VLOOKUP($B168,'VRAAGPROGNOSE KO'!$B$2:$N$321,9,FALSE)</f>
        <v>326.39</v>
      </c>
      <c r="X168" s="1">
        <f>VLOOKUP($B168,'VRAAGPROGNOSE KO'!$B$2:$N$321,10,FALSE)</f>
        <v>323.07077966101696</v>
      </c>
      <c r="Y168" s="1">
        <f>VLOOKUP($B168,'VRAAGPROGNOSE KO'!$B$2:$N$321,11,FALSE)</f>
        <v>320.8579661016949</v>
      </c>
      <c r="Z168" s="1">
        <f>VLOOKUP($B168,'VRAAGPROGNOSE KO'!$B$2:$N$321,12,FALSE)</f>
        <v>315.32593220338981</v>
      </c>
      <c r="AA168" s="1">
        <f>VLOOKUP($B168,'VRAAGPROGNOSE KO'!$B$2:$N$321,13,FALSE)</f>
        <v>312.00671186440678</v>
      </c>
    </row>
    <row r="169" spans="2:27" x14ac:dyDescent="0.3">
      <c r="B169" s="1">
        <v>32011</v>
      </c>
      <c r="C169" s="1">
        <f>VLOOKUP(B169,AANBODPROGNOSE!A169:G486, 5, FALSE)</f>
        <v>581.5</v>
      </c>
      <c r="D169" s="1">
        <f>VLOOKUP(B169,AANBODPROGNOSE!A169:H486, 2, FALSE)</f>
        <v>494.27499999999998</v>
      </c>
      <c r="E169" s="1">
        <f>VLOOKUP($B169,'inschr ko zonder ophoging'!$A$5:$L$324,2,FALSE) + VLOOKUP($B169,'INSCHRIJVINGEN KO OPHOGING'!$L$3:$W$322,2,FALSE)</f>
        <v>441.99</v>
      </c>
      <c r="F169" s="1">
        <f>VLOOKUP($B169,'inschr ko zonder ophoging'!$A$5:$L$324,3,FALSE) + VLOOKUP($B169,'INSCHRIJVINGEN KO OPHOGING'!$L$3:$W$322,3,FALSE)</f>
        <v>509.7</v>
      </c>
      <c r="G169" s="1">
        <f>VLOOKUP($B169,'inschr ko zonder ophoging'!$A$5:$L$324,4,FALSE) + VLOOKUP($B169,'INSCHRIJVINGEN KO OPHOGING'!$L$3:$W$322,4,FALSE)</f>
        <v>525.83000000000004</v>
      </c>
      <c r="H169" s="1">
        <f>VLOOKUP($B169,'inschr ko zonder ophoging'!$A$5:$L$324,5,FALSE) + VLOOKUP($B169,'INSCHRIJVINGEN KO OPHOGING'!$L$3:$W$322,5,FALSE)</f>
        <v>519.37</v>
      </c>
      <c r="I169" s="1">
        <f>VLOOKUP($B169,'inschr ko zonder ophoging'!$A$5:$L$324,6,FALSE) + VLOOKUP($B169,'INSCHRIJVINGEN KO OPHOGING'!$L$3:$W$322,6,FALSE)</f>
        <v>536.86</v>
      </c>
      <c r="J169" s="1">
        <f>VLOOKUP($B169,'inschr ko zonder ophoging'!$A$5:$L$324,7,FALSE) + VLOOKUP($B169,'INSCHRIJVINGEN KO OPHOGING'!$L$3:$W$322,7,FALSE)</f>
        <v>511.48</v>
      </c>
      <c r="K169" s="1">
        <f>VLOOKUP($B169,'inschr ko zonder ophoging'!$A$5:$L$324,8,FALSE) + VLOOKUP($B169,'INSCHRIJVINGEN KO OPHOGING'!$L$3:$W$322,8,FALSE)</f>
        <v>512.66999999999996</v>
      </c>
      <c r="L169" s="1">
        <f>VLOOKUP($B169,'inschr ko zonder ophoging'!$A$5:$L$324,9,FALSE) + VLOOKUP($B169,'INSCHRIJVINGEN KO OPHOGING'!$L$3:$W$322,9,FALSE)</f>
        <v>496.45</v>
      </c>
      <c r="M169" s="1">
        <f>VLOOKUP($B169,'inschr ko zonder ophoging'!$A$5:$L$324,10,FALSE) + VLOOKUP($B169,'INSCHRIJVINGEN KO OPHOGING'!$L$3:$W$322,10,FALSE)</f>
        <v>499.56</v>
      </c>
      <c r="N169" s="1">
        <f>VLOOKUP($B169,'inschr ko zonder ophoging'!$A$5:$L$324,11,FALSE) + VLOOKUP($B169,'INSCHRIJVINGEN KO OPHOGING'!$L$3:$W$322,11,FALSE)</f>
        <v>502.75</v>
      </c>
      <c r="O169" s="1">
        <f>VLOOKUP($B169,'inschr ko zonder ophoging'!$A$5:$L$324,12,FALSE) + VLOOKUP($B169,'INSCHRIJVINGEN KO OPHOGING'!$L$3:$W$322,12,FALSE)</f>
        <v>510.05</v>
      </c>
      <c r="P169" s="1">
        <f>VLOOKUP($B169,'VRAAGPROGNOSE KO'!$B$2:$N$321,2,FALSE)</f>
        <v>522.48943209876541</v>
      </c>
      <c r="Q169" s="1">
        <f>VLOOKUP($B169,'VRAAGPROGNOSE KO'!$B$2:$N$321,3,FALSE)</f>
        <v>519.0892839506173</v>
      </c>
      <c r="R169" s="1">
        <f>VLOOKUP($B169,'VRAAGPROGNOSE KO'!$B$2:$N$321,4,FALSE)</f>
        <v>520.22266666666667</v>
      </c>
      <c r="S169" s="1">
        <f>VLOOKUP($B169,'VRAAGPROGNOSE KO'!$B$2:$N$321,5,FALSE)</f>
        <v>506.62207407407408</v>
      </c>
      <c r="T169" s="1">
        <f>VLOOKUP($B169,'VRAAGPROGNOSE KO'!$B$2:$N$321,6,FALSE)</f>
        <v>478.28750617283947</v>
      </c>
      <c r="U169" s="1">
        <f>VLOOKUP($B169,'VRAAGPROGNOSE KO'!$B$2:$N$321,7,FALSE)</f>
        <v>463.55353086419751</v>
      </c>
      <c r="V169" s="1">
        <f>VLOOKUP($B169,'VRAAGPROGNOSE KO'!$B$2:$N$321,8,FALSE)</f>
        <v>462.42014814814814</v>
      </c>
      <c r="W169" s="1">
        <f>VLOOKUP($B169,'VRAAGPROGNOSE KO'!$B$2:$N$321,9,FALSE)</f>
        <v>459.02</v>
      </c>
      <c r="X169" s="1">
        <f>VLOOKUP($B169,'VRAAGPROGNOSE KO'!$B$2:$N$321,10,FALSE)</f>
        <v>463.55353086419751</v>
      </c>
      <c r="Y169" s="1">
        <f>VLOOKUP($B169,'VRAAGPROGNOSE KO'!$B$2:$N$321,11,FALSE)</f>
        <v>463.55353086419751</v>
      </c>
      <c r="Z169" s="1">
        <f>VLOOKUP($B169,'VRAAGPROGNOSE KO'!$B$2:$N$321,12,FALSE)</f>
        <v>462.42014814814814</v>
      </c>
      <c r="AA169" s="1">
        <f>VLOOKUP($B169,'VRAAGPROGNOSE KO'!$B$2:$N$321,13,FALSE)</f>
        <v>462.42014814814814</v>
      </c>
    </row>
    <row r="170" spans="2:27" x14ac:dyDescent="0.3">
      <c r="B170" s="1">
        <v>32030</v>
      </c>
      <c r="C170" s="1">
        <f>VLOOKUP(B170,AANBODPROGNOSE!A170:G487, 5, FALSE)</f>
        <v>164.70588235294119</v>
      </c>
      <c r="D170" s="1">
        <f>VLOOKUP(B170,AANBODPROGNOSE!A170:H487, 2, FALSE)</f>
        <v>140</v>
      </c>
      <c r="E170" s="1">
        <f>VLOOKUP($B170,'inschr ko zonder ophoging'!$A$5:$L$324,2,FALSE) + VLOOKUP($B170,'INSCHRIJVINGEN KO OPHOGING'!$L$3:$W$322,2,FALSE)</f>
        <v>150.44</v>
      </c>
      <c r="F170" s="1">
        <f>VLOOKUP($B170,'inschr ko zonder ophoging'!$A$5:$L$324,3,FALSE) + VLOOKUP($B170,'INSCHRIJVINGEN KO OPHOGING'!$L$3:$W$322,3,FALSE)</f>
        <v>145.79</v>
      </c>
      <c r="G170" s="1">
        <f>VLOOKUP($B170,'inschr ko zonder ophoging'!$A$5:$L$324,4,FALSE) + VLOOKUP($B170,'INSCHRIJVINGEN KO OPHOGING'!$L$3:$W$322,4,FALSE)</f>
        <v>143.79</v>
      </c>
      <c r="H170" s="1">
        <f>VLOOKUP($B170,'inschr ko zonder ophoging'!$A$5:$L$324,5,FALSE) + VLOOKUP($B170,'INSCHRIJVINGEN KO OPHOGING'!$L$3:$W$322,5,FALSE)</f>
        <v>161.09</v>
      </c>
      <c r="I170" s="1">
        <f>VLOOKUP($B170,'inschr ko zonder ophoging'!$A$5:$L$324,6,FALSE) + VLOOKUP($B170,'INSCHRIJVINGEN KO OPHOGING'!$L$3:$W$322,6,FALSE)</f>
        <v>165.17</v>
      </c>
      <c r="J170" s="1">
        <f>VLOOKUP($B170,'inschr ko zonder ophoging'!$A$5:$L$324,7,FALSE) + VLOOKUP($B170,'INSCHRIJVINGEN KO OPHOGING'!$L$3:$W$322,7,FALSE)</f>
        <v>166.63</v>
      </c>
      <c r="K170" s="1">
        <f>VLOOKUP($B170,'inschr ko zonder ophoging'!$A$5:$L$324,8,FALSE) + VLOOKUP($B170,'INSCHRIJVINGEN KO OPHOGING'!$L$3:$W$322,8,FALSE)</f>
        <v>158.87</v>
      </c>
      <c r="L170" s="1">
        <f>VLOOKUP($B170,'inschr ko zonder ophoging'!$A$5:$L$324,9,FALSE) + VLOOKUP($B170,'INSCHRIJVINGEN KO OPHOGING'!$L$3:$W$322,9,FALSE)</f>
        <v>143.68</v>
      </c>
      <c r="M170" s="1">
        <f>VLOOKUP($B170,'inschr ko zonder ophoging'!$A$5:$L$324,10,FALSE) + VLOOKUP($B170,'INSCHRIJVINGEN KO OPHOGING'!$L$3:$W$322,10,FALSE)</f>
        <v>148.13999999999999</v>
      </c>
      <c r="N170" s="1">
        <f>VLOOKUP($B170,'inschr ko zonder ophoging'!$A$5:$L$324,11,FALSE) + VLOOKUP($B170,'INSCHRIJVINGEN KO OPHOGING'!$L$3:$W$322,11,FALSE)</f>
        <v>141.6</v>
      </c>
      <c r="O170" s="1">
        <f>VLOOKUP($B170,'inschr ko zonder ophoging'!$A$5:$L$324,12,FALSE) + VLOOKUP($B170,'INSCHRIJVINGEN KO OPHOGING'!$L$3:$W$322,12,FALSE)</f>
        <v>140.13999999999999</v>
      </c>
      <c r="P170" s="1">
        <f>VLOOKUP($B170,'VRAAGPROGNOSE KO'!$B$2:$N$321,2,FALSE)</f>
        <v>136.81384615384616</v>
      </c>
      <c r="Q170" s="1">
        <f>VLOOKUP($B170,'VRAAGPROGNOSE KO'!$B$2:$N$321,3,FALSE)</f>
        <v>129.02769230769229</v>
      </c>
      <c r="R170" s="1">
        <f>VLOOKUP($B170,'VRAAGPROGNOSE KO'!$B$2:$N$321,4,FALSE)</f>
        <v>116.79230769230769</v>
      </c>
      <c r="S170" s="1">
        <f>VLOOKUP($B170,'VRAAGPROGNOSE KO'!$B$2:$N$321,5,FALSE)</f>
        <v>113.45538461538462</v>
      </c>
      <c r="T170" s="1">
        <f>VLOOKUP($B170,'VRAAGPROGNOSE KO'!$B$2:$N$321,6,FALSE)</f>
        <v>106.78153846153846</v>
      </c>
      <c r="U170" s="1">
        <f>VLOOKUP($B170,'VRAAGPROGNOSE KO'!$B$2:$N$321,7,FALSE)</f>
        <v>105.66923076923077</v>
      </c>
      <c r="V170" s="1">
        <f>VLOOKUP($B170,'VRAAGPROGNOSE KO'!$B$2:$N$321,8,FALSE)</f>
        <v>105.66923076923077</v>
      </c>
      <c r="W170" s="1">
        <f>VLOOKUP($B170,'VRAAGPROGNOSE KO'!$B$2:$N$321,9,FALSE)</f>
        <v>101.22</v>
      </c>
      <c r="X170" s="1">
        <f>VLOOKUP($B170,'VRAAGPROGNOSE KO'!$B$2:$N$321,10,FALSE)</f>
        <v>100.1076923076923</v>
      </c>
      <c r="Y170" s="1">
        <f>VLOOKUP($B170,'VRAAGPROGNOSE KO'!$B$2:$N$321,11,FALSE)</f>
        <v>100.1076923076923</v>
      </c>
      <c r="Z170" s="1">
        <f>VLOOKUP($B170,'VRAAGPROGNOSE KO'!$B$2:$N$321,12,FALSE)</f>
        <v>104.55692307692307</v>
      </c>
      <c r="AA170" s="1">
        <f>VLOOKUP($B170,'VRAAGPROGNOSE KO'!$B$2:$N$321,13,FALSE)</f>
        <v>107.89384615384616</v>
      </c>
    </row>
    <row r="171" spans="2:27" x14ac:dyDescent="0.3">
      <c r="B171" s="1">
        <v>33011</v>
      </c>
      <c r="C171" s="1">
        <f>VLOOKUP(B171,AANBODPROGNOSE!A171:G488, 5, FALSE)</f>
        <v>1645.8823529411766</v>
      </c>
      <c r="D171" s="1">
        <f>VLOOKUP(B171,AANBODPROGNOSE!A171:H488, 2, FALSE)</f>
        <v>1399</v>
      </c>
      <c r="E171" s="1">
        <f>VLOOKUP($B171,'inschr ko zonder ophoging'!$A$5:$L$324,2,FALSE) + VLOOKUP($B171,'INSCHRIJVINGEN KO OPHOGING'!$L$3:$W$322,2,FALSE)</f>
        <v>1434.84</v>
      </c>
      <c r="F171" s="1">
        <f>VLOOKUP($B171,'inschr ko zonder ophoging'!$A$5:$L$324,3,FALSE) + VLOOKUP($B171,'INSCHRIJVINGEN KO OPHOGING'!$L$3:$W$322,3,FALSE)</f>
        <v>1496.84</v>
      </c>
      <c r="G171" s="1">
        <f>VLOOKUP($B171,'inschr ko zonder ophoging'!$A$5:$L$324,4,FALSE) + VLOOKUP($B171,'INSCHRIJVINGEN KO OPHOGING'!$L$3:$W$322,4,FALSE)</f>
        <v>1500.3</v>
      </c>
      <c r="H171" s="1">
        <f>VLOOKUP($B171,'inschr ko zonder ophoging'!$A$5:$L$324,5,FALSE) + VLOOKUP($B171,'INSCHRIJVINGEN KO OPHOGING'!$L$3:$W$322,5,FALSE)</f>
        <v>1493.95</v>
      </c>
      <c r="I171" s="1">
        <f>VLOOKUP($B171,'inschr ko zonder ophoging'!$A$5:$L$324,6,FALSE) + VLOOKUP($B171,'INSCHRIJVINGEN KO OPHOGING'!$L$3:$W$322,6,FALSE)</f>
        <v>1500.79</v>
      </c>
      <c r="J171" s="1">
        <f>VLOOKUP($B171,'inschr ko zonder ophoging'!$A$5:$L$324,7,FALSE) + VLOOKUP($B171,'INSCHRIJVINGEN KO OPHOGING'!$L$3:$W$322,7,FALSE)</f>
        <v>1467</v>
      </c>
      <c r="K171" s="1">
        <f>VLOOKUP($B171,'inschr ko zonder ophoging'!$A$5:$L$324,8,FALSE) + VLOOKUP($B171,'INSCHRIJVINGEN KO OPHOGING'!$L$3:$W$322,8,FALSE)</f>
        <v>1479.3</v>
      </c>
      <c r="L171" s="1">
        <f>VLOOKUP($B171,'inschr ko zonder ophoging'!$A$5:$L$324,9,FALSE) + VLOOKUP($B171,'INSCHRIJVINGEN KO OPHOGING'!$L$3:$W$322,9,FALSE)</f>
        <v>1478.11</v>
      </c>
      <c r="M171" s="1">
        <f>VLOOKUP($B171,'inschr ko zonder ophoging'!$A$5:$L$324,10,FALSE) + VLOOKUP($B171,'INSCHRIJVINGEN KO OPHOGING'!$L$3:$W$322,10,FALSE)</f>
        <v>1453.65</v>
      </c>
      <c r="N171" s="1">
        <f>VLOOKUP($B171,'inschr ko zonder ophoging'!$A$5:$L$324,11,FALSE) + VLOOKUP($B171,'INSCHRIJVINGEN KO OPHOGING'!$L$3:$W$322,11,FALSE)</f>
        <v>1413.62</v>
      </c>
      <c r="O171" s="1">
        <f>VLOOKUP($B171,'inschr ko zonder ophoging'!$A$5:$L$324,12,FALSE) + VLOOKUP($B171,'INSCHRIJVINGEN KO OPHOGING'!$L$3:$W$322,12,FALSE)</f>
        <v>1403.97</v>
      </c>
      <c r="P171" s="1">
        <f>VLOOKUP($B171,'VRAAGPROGNOSE KO'!$B$2:$N$321,2,FALSE)</f>
        <v>1411.8184462809918</v>
      </c>
      <c r="Q171" s="1">
        <f>VLOOKUP($B171,'VRAAGPROGNOSE KO'!$B$2:$N$321,3,FALSE)</f>
        <v>1424.0660826446281</v>
      </c>
      <c r="R171" s="1">
        <f>VLOOKUP($B171,'VRAAGPROGNOSE KO'!$B$2:$N$321,4,FALSE)</f>
        <v>1422.9526611570247</v>
      </c>
      <c r="S171" s="1">
        <f>VLOOKUP($B171,'VRAAGPROGNOSE KO'!$B$2:$N$321,5,FALSE)</f>
        <v>1420.7258181818181</v>
      </c>
      <c r="T171" s="1">
        <f>VLOOKUP($B171,'VRAAGPROGNOSE KO'!$B$2:$N$321,6,FALSE)</f>
        <v>1382.8694876033057</v>
      </c>
      <c r="U171" s="1">
        <f>VLOOKUP($B171,'VRAAGPROGNOSE KO'!$B$2:$N$321,7,FALSE)</f>
        <v>1348.3534214876033</v>
      </c>
      <c r="V171" s="1">
        <f>VLOOKUP($B171,'VRAAGPROGNOSE KO'!$B$2:$N$321,8,FALSE)</f>
        <v>1342.7863140495867</v>
      </c>
      <c r="W171" s="1">
        <f>VLOOKUP($B171,'VRAAGPROGNOSE KO'!$B$2:$N$321,9,FALSE)</f>
        <v>1347.24</v>
      </c>
      <c r="X171" s="1">
        <f>VLOOKUP($B171,'VRAAGPROGNOSE KO'!$B$2:$N$321,10,FALSE)</f>
        <v>1352.8071074380166</v>
      </c>
      <c r="Y171" s="1">
        <f>VLOOKUP($B171,'VRAAGPROGNOSE KO'!$B$2:$N$321,11,FALSE)</f>
        <v>1360.6010578512396</v>
      </c>
      <c r="Z171" s="1">
        <f>VLOOKUP($B171,'VRAAGPROGNOSE KO'!$B$2:$N$321,12,FALSE)</f>
        <v>1368.3950082644628</v>
      </c>
      <c r="AA171" s="1">
        <f>VLOOKUP($B171,'VRAAGPROGNOSE KO'!$B$2:$N$321,13,FALSE)</f>
        <v>1367.2815867768595</v>
      </c>
    </row>
    <row r="172" spans="2:27" x14ac:dyDescent="0.3">
      <c r="B172" s="1">
        <v>33016</v>
      </c>
      <c r="C172" s="1">
        <f>VLOOKUP(B172,AANBODPROGNOSE!A172:G489, 5, FALSE)</f>
        <v>63.529411764705884</v>
      </c>
      <c r="D172" s="1">
        <f>VLOOKUP(B172,AANBODPROGNOSE!A172:H489, 2, FALSE)</f>
        <v>54</v>
      </c>
      <c r="E172" s="1">
        <f>VLOOKUP($B172,'inschr ko zonder ophoging'!$A$5:$L$324,2,FALSE) + VLOOKUP($B172,'INSCHRIJVINGEN KO OPHOGING'!$L$3:$W$322,2,FALSE)</f>
        <v>79.95</v>
      </c>
      <c r="F172" s="1">
        <f>VLOOKUP($B172,'inschr ko zonder ophoging'!$A$5:$L$324,3,FALSE) + VLOOKUP($B172,'INSCHRIJVINGEN KO OPHOGING'!$L$3:$W$322,3,FALSE)</f>
        <v>69.84</v>
      </c>
      <c r="G172" s="1">
        <f>VLOOKUP($B172,'inschr ko zonder ophoging'!$A$5:$L$324,4,FALSE) + VLOOKUP($B172,'INSCHRIJVINGEN KO OPHOGING'!$L$3:$W$322,4,FALSE)</f>
        <v>68.03</v>
      </c>
      <c r="H172" s="1">
        <f>VLOOKUP($B172,'inschr ko zonder ophoging'!$A$5:$L$324,5,FALSE) + VLOOKUP($B172,'INSCHRIJVINGEN KO OPHOGING'!$L$3:$W$322,5,FALSE)</f>
        <v>79.14</v>
      </c>
      <c r="I172" s="1">
        <f>VLOOKUP($B172,'inschr ko zonder ophoging'!$A$5:$L$324,6,FALSE) + VLOOKUP($B172,'INSCHRIJVINGEN KO OPHOGING'!$L$3:$W$322,6,FALSE)</f>
        <v>70.84</v>
      </c>
      <c r="J172" s="1">
        <f>VLOOKUP($B172,'inschr ko zonder ophoging'!$A$5:$L$324,7,FALSE) + VLOOKUP($B172,'INSCHRIJVINGEN KO OPHOGING'!$L$3:$W$322,7,FALSE)</f>
        <v>76.11</v>
      </c>
      <c r="K172" s="1">
        <f>VLOOKUP($B172,'inschr ko zonder ophoging'!$A$5:$L$324,8,FALSE) + VLOOKUP($B172,'INSCHRIJVINGEN KO OPHOGING'!$L$3:$W$322,8,FALSE)</f>
        <v>78.760000000000005</v>
      </c>
      <c r="L172" s="1">
        <f>VLOOKUP($B172,'inschr ko zonder ophoging'!$A$5:$L$324,9,FALSE) + VLOOKUP($B172,'INSCHRIJVINGEN KO OPHOGING'!$L$3:$W$322,9,FALSE)</f>
        <v>71.3</v>
      </c>
      <c r="M172" s="1">
        <f>VLOOKUP($B172,'inschr ko zonder ophoging'!$A$5:$L$324,10,FALSE) + VLOOKUP($B172,'INSCHRIJVINGEN KO OPHOGING'!$L$3:$W$322,10,FALSE)</f>
        <v>70.569999999999993</v>
      </c>
      <c r="N172" s="1">
        <f>VLOOKUP($B172,'inschr ko zonder ophoging'!$A$5:$L$324,11,FALSE) + VLOOKUP($B172,'INSCHRIJVINGEN KO OPHOGING'!$L$3:$W$322,11,FALSE)</f>
        <v>63.38</v>
      </c>
      <c r="O172" s="1">
        <f>VLOOKUP($B172,'inschr ko zonder ophoging'!$A$5:$L$324,12,FALSE) + VLOOKUP($B172,'INSCHRIJVINGEN KO OPHOGING'!$L$3:$W$322,12,FALSE)</f>
        <v>53.38</v>
      </c>
      <c r="P172" s="1">
        <f>VLOOKUP($B172,'VRAAGPROGNOSE KO'!$B$2:$N$321,2,FALSE)</f>
        <v>53.11</v>
      </c>
      <c r="Q172" s="1">
        <f>VLOOKUP($B172,'VRAAGPROGNOSE KO'!$B$2:$N$321,3,FALSE)</f>
        <v>55.322916666666664</v>
      </c>
      <c r="R172" s="1">
        <f>VLOOKUP($B172,'VRAAGPROGNOSE KO'!$B$2:$N$321,4,FALSE)</f>
        <v>54.216458333333335</v>
      </c>
      <c r="S172" s="1">
        <f>VLOOKUP($B172,'VRAAGPROGNOSE KO'!$B$2:$N$321,5,FALSE)</f>
        <v>55.322916666666664</v>
      </c>
      <c r="T172" s="1">
        <f>VLOOKUP($B172,'VRAAGPROGNOSE KO'!$B$2:$N$321,6,FALSE)</f>
        <v>55.322916666666664</v>
      </c>
      <c r="U172" s="1">
        <f>VLOOKUP($B172,'VRAAGPROGNOSE KO'!$B$2:$N$321,7,FALSE)</f>
        <v>54.216458333333335</v>
      </c>
      <c r="V172" s="1">
        <f>VLOOKUP($B172,'VRAAGPROGNOSE KO'!$B$2:$N$321,8,FALSE)</f>
        <v>54.216458333333335</v>
      </c>
      <c r="W172" s="1">
        <f>VLOOKUP($B172,'VRAAGPROGNOSE KO'!$B$2:$N$321,9,FALSE)</f>
        <v>53.11</v>
      </c>
      <c r="X172" s="1">
        <f>VLOOKUP($B172,'VRAAGPROGNOSE KO'!$B$2:$N$321,10,FALSE)</f>
        <v>52.003541666666663</v>
      </c>
      <c r="Y172" s="1">
        <f>VLOOKUP($B172,'VRAAGPROGNOSE KO'!$B$2:$N$321,11,FALSE)</f>
        <v>52.003541666666663</v>
      </c>
      <c r="Z172" s="1">
        <f>VLOOKUP($B172,'VRAAGPROGNOSE KO'!$B$2:$N$321,12,FALSE)</f>
        <v>53.11</v>
      </c>
      <c r="AA172" s="1">
        <f>VLOOKUP($B172,'VRAAGPROGNOSE KO'!$B$2:$N$321,13,FALSE)</f>
        <v>55.322916666666664</v>
      </c>
    </row>
    <row r="173" spans="2:27" x14ac:dyDescent="0.3">
      <c r="B173" s="1">
        <v>33021</v>
      </c>
      <c r="C173" s="1">
        <f>VLOOKUP(B173,AANBODPROGNOSE!A173:G490, 5, FALSE)</f>
        <v>1147.8521303258144</v>
      </c>
      <c r="D173" s="1">
        <f>VLOOKUP(B173,AANBODPROGNOSE!A173:H490, 2, FALSE)</f>
        <v>975.67431077694221</v>
      </c>
      <c r="E173" s="1">
        <f>VLOOKUP($B173,'inschr ko zonder ophoging'!$A$5:$L$324,2,FALSE) + VLOOKUP($B173,'INSCHRIJVINGEN KO OPHOGING'!$L$3:$W$322,2,FALSE)</f>
        <v>929.66</v>
      </c>
      <c r="F173" s="1">
        <f>VLOOKUP($B173,'inschr ko zonder ophoging'!$A$5:$L$324,3,FALSE) + VLOOKUP($B173,'INSCHRIJVINGEN KO OPHOGING'!$L$3:$W$322,3,FALSE)</f>
        <v>903.9</v>
      </c>
      <c r="G173" s="1">
        <f>VLOOKUP($B173,'inschr ko zonder ophoging'!$A$5:$L$324,4,FALSE) + VLOOKUP($B173,'INSCHRIJVINGEN KO OPHOGING'!$L$3:$W$322,4,FALSE)</f>
        <v>964.69</v>
      </c>
      <c r="H173" s="1">
        <f>VLOOKUP($B173,'inschr ko zonder ophoging'!$A$5:$L$324,5,FALSE) + VLOOKUP($B173,'INSCHRIJVINGEN KO OPHOGING'!$L$3:$W$322,5,FALSE)</f>
        <v>953.47</v>
      </c>
      <c r="I173" s="1">
        <f>VLOOKUP($B173,'inschr ko zonder ophoging'!$A$5:$L$324,6,FALSE) + VLOOKUP($B173,'INSCHRIJVINGEN KO OPHOGING'!$L$3:$W$322,6,FALSE)</f>
        <v>949.39</v>
      </c>
      <c r="J173" s="1">
        <f>VLOOKUP($B173,'inschr ko zonder ophoging'!$A$5:$L$324,7,FALSE) + VLOOKUP($B173,'INSCHRIJVINGEN KO OPHOGING'!$L$3:$W$322,7,FALSE)</f>
        <v>929.63</v>
      </c>
      <c r="K173" s="1">
        <f>VLOOKUP($B173,'inschr ko zonder ophoging'!$A$5:$L$324,8,FALSE) + VLOOKUP($B173,'INSCHRIJVINGEN KO OPHOGING'!$L$3:$W$322,8,FALSE)</f>
        <v>870.76</v>
      </c>
      <c r="L173" s="1">
        <f>VLOOKUP($B173,'inschr ko zonder ophoging'!$A$5:$L$324,9,FALSE) + VLOOKUP($B173,'INSCHRIJVINGEN KO OPHOGING'!$L$3:$W$322,9,FALSE)</f>
        <v>838.79</v>
      </c>
      <c r="M173" s="1">
        <f>VLOOKUP($B173,'inschr ko zonder ophoging'!$A$5:$L$324,10,FALSE) + VLOOKUP($B173,'INSCHRIJVINGEN KO OPHOGING'!$L$3:$W$322,10,FALSE)</f>
        <v>813.56999999999994</v>
      </c>
      <c r="N173" s="1">
        <f>VLOOKUP($B173,'inschr ko zonder ophoging'!$A$5:$L$324,11,FALSE) + VLOOKUP($B173,'INSCHRIJVINGEN KO OPHOGING'!$L$3:$W$322,11,FALSE)</f>
        <v>819.06</v>
      </c>
      <c r="O173" s="1">
        <f>VLOOKUP($B173,'inschr ko zonder ophoging'!$A$5:$L$324,12,FALSE) + VLOOKUP($B173,'INSCHRIJVINGEN KO OPHOGING'!$L$3:$W$322,12,FALSE)</f>
        <v>799.65</v>
      </c>
      <c r="P173" s="1">
        <f>VLOOKUP($B173,'VRAAGPROGNOSE KO'!$B$2:$N$321,2,FALSE)</f>
        <v>768.61593333333337</v>
      </c>
      <c r="Q173" s="1">
        <f>VLOOKUP($B173,'VRAAGPROGNOSE KO'!$B$2:$N$321,3,FALSE)</f>
        <v>774.16951666666671</v>
      </c>
      <c r="R173" s="1">
        <f>VLOOKUP($B173,'VRAAGPROGNOSE KO'!$B$2:$N$321,4,FALSE)</f>
        <v>736.40515000000005</v>
      </c>
      <c r="S173" s="1">
        <f>VLOOKUP($B173,'VRAAGPROGNOSE KO'!$B$2:$N$321,5,FALSE)</f>
        <v>724.18726666666669</v>
      </c>
      <c r="T173" s="1">
        <f>VLOOKUP($B173,'VRAAGPROGNOSE KO'!$B$2:$N$321,6,FALSE)</f>
        <v>695.30863333333332</v>
      </c>
      <c r="U173" s="1">
        <f>VLOOKUP($B173,'VRAAGPROGNOSE KO'!$B$2:$N$321,7,FALSE)</f>
        <v>684.20146666666665</v>
      </c>
      <c r="V173" s="1">
        <f>VLOOKUP($B173,'VRAAGPROGNOSE KO'!$B$2:$N$321,8,FALSE)</f>
        <v>675.31573333333336</v>
      </c>
      <c r="W173" s="1">
        <f>VLOOKUP($B173,'VRAAGPROGNOSE KO'!$B$2:$N$321,9,FALSE)</f>
        <v>666.43</v>
      </c>
      <c r="X173" s="1">
        <f>VLOOKUP($B173,'VRAAGPROGNOSE KO'!$B$2:$N$321,10,FALSE)</f>
        <v>651.99068333333332</v>
      </c>
      <c r="Y173" s="1">
        <f>VLOOKUP($B173,'VRAAGPROGNOSE KO'!$B$2:$N$321,11,FALSE)</f>
        <v>651.99068333333332</v>
      </c>
      <c r="Z173" s="1">
        <f>VLOOKUP($B173,'VRAAGPROGNOSE KO'!$B$2:$N$321,12,FALSE)</f>
        <v>658.65498333333335</v>
      </c>
      <c r="AA173" s="1">
        <f>VLOOKUP($B173,'VRAAGPROGNOSE KO'!$B$2:$N$321,13,FALSE)</f>
        <v>664.20856666666668</v>
      </c>
    </row>
    <row r="174" spans="2:27" x14ac:dyDescent="0.3">
      <c r="B174" s="1">
        <v>33029</v>
      </c>
      <c r="C174" s="1">
        <f>VLOOKUP(B174,AANBODPROGNOSE!A174:G491, 5, FALSE)</f>
        <v>1059.1000000000001</v>
      </c>
      <c r="D174" s="1">
        <f>VLOOKUP(B174,AANBODPROGNOSE!A174:H491, 2, FALSE)</f>
        <v>900.23500000000013</v>
      </c>
      <c r="E174" s="1">
        <f>VLOOKUP($B174,'inschr ko zonder ophoging'!$A$5:$L$324,2,FALSE) + VLOOKUP($B174,'INSCHRIJVINGEN KO OPHOGING'!$L$3:$W$322,2,FALSE)</f>
        <v>752.38</v>
      </c>
      <c r="F174" s="1">
        <f>VLOOKUP($B174,'inschr ko zonder ophoging'!$A$5:$L$324,3,FALSE) + VLOOKUP($B174,'INSCHRIJVINGEN KO OPHOGING'!$L$3:$W$322,3,FALSE)</f>
        <v>806.98</v>
      </c>
      <c r="G174" s="1">
        <f>VLOOKUP($B174,'inschr ko zonder ophoging'!$A$5:$L$324,4,FALSE) + VLOOKUP($B174,'INSCHRIJVINGEN KO OPHOGING'!$L$3:$W$322,4,FALSE)</f>
        <v>843.09</v>
      </c>
      <c r="H174" s="1">
        <f>VLOOKUP($B174,'inschr ko zonder ophoging'!$A$5:$L$324,5,FALSE) + VLOOKUP($B174,'INSCHRIJVINGEN KO OPHOGING'!$L$3:$W$322,5,FALSE)</f>
        <v>847.79</v>
      </c>
      <c r="I174" s="1">
        <f>VLOOKUP($B174,'inschr ko zonder ophoging'!$A$5:$L$324,6,FALSE) + VLOOKUP($B174,'INSCHRIJVINGEN KO OPHOGING'!$L$3:$W$322,6,FALSE)</f>
        <v>819.87</v>
      </c>
      <c r="J174" s="1">
        <f>VLOOKUP($B174,'inschr ko zonder ophoging'!$A$5:$L$324,7,FALSE) + VLOOKUP($B174,'INSCHRIJVINGEN KO OPHOGING'!$L$3:$W$322,7,FALSE)</f>
        <v>767</v>
      </c>
      <c r="K174" s="1">
        <f>VLOOKUP($B174,'inschr ko zonder ophoging'!$A$5:$L$324,8,FALSE) + VLOOKUP($B174,'INSCHRIJVINGEN KO OPHOGING'!$L$3:$W$322,8,FALSE)</f>
        <v>727.92</v>
      </c>
      <c r="L174" s="1">
        <f>VLOOKUP($B174,'inschr ko zonder ophoging'!$A$5:$L$324,9,FALSE) + VLOOKUP($B174,'INSCHRIJVINGEN KO OPHOGING'!$L$3:$W$322,9,FALSE)</f>
        <v>720.46</v>
      </c>
      <c r="M174" s="1">
        <f>VLOOKUP($B174,'inschr ko zonder ophoging'!$A$5:$L$324,10,FALSE) + VLOOKUP($B174,'INSCHRIJVINGEN KO OPHOGING'!$L$3:$W$322,10,FALSE)</f>
        <v>711.81</v>
      </c>
      <c r="N174" s="1">
        <f>VLOOKUP($B174,'inschr ko zonder ophoging'!$A$5:$L$324,11,FALSE) + VLOOKUP($B174,'INSCHRIJVINGEN KO OPHOGING'!$L$3:$W$322,11,FALSE)</f>
        <v>706.81</v>
      </c>
      <c r="O174" s="1">
        <f>VLOOKUP($B174,'inschr ko zonder ophoging'!$A$5:$L$324,12,FALSE) + VLOOKUP($B174,'INSCHRIJVINGEN KO OPHOGING'!$L$3:$W$322,12,FALSE)</f>
        <v>732.11</v>
      </c>
      <c r="P174" s="1">
        <f>VLOOKUP($B174,'VRAAGPROGNOSE KO'!$B$2:$N$321,2,FALSE)</f>
        <v>741.49864600326259</v>
      </c>
      <c r="Q174" s="1">
        <f>VLOOKUP($B174,'VRAAGPROGNOSE KO'!$B$2:$N$321,3,FALSE)</f>
        <v>751.47396411092984</v>
      </c>
      <c r="R174" s="1">
        <f>VLOOKUP($B174,'VRAAGPROGNOSE KO'!$B$2:$N$321,4,FALSE)</f>
        <v>753.69070146818922</v>
      </c>
      <c r="S174" s="1">
        <f>VLOOKUP($B174,'VRAAGPROGNOSE KO'!$B$2:$N$321,5,FALSE)</f>
        <v>725.98148450244696</v>
      </c>
      <c r="T174" s="1">
        <f>VLOOKUP($B174,'VRAAGPROGNOSE KO'!$B$2:$N$321,6,FALSE)</f>
        <v>698.2722675367047</v>
      </c>
      <c r="U174" s="1">
        <f>VLOOKUP($B174,'VRAAGPROGNOSE KO'!$B$2:$N$321,7,FALSE)</f>
        <v>673.88815660685157</v>
      </c>
      <c r="V174" s="1">
        <f>VLOOKUP($B174,'VRAAGPROGNOSE KO'!$B$2:$N$321,8,FALSE)</f>
        <v>674.9965252854812</v>
      </c>
      <c r="W174" s="1">
        <f>VLOOKUP($B174,'VRAAGPROGNOSE KO'!$B$2:$N$321,9,FALSE)</f>
        <v>679.43</v>
      </c>
      <c r="X174" s="1">
        <f>VLOOKUP($B174,'VRAAGPROGNOSE KO'!$B$2:$N$321,10,FALSE)</f>
        <v>679.43</v>
      </c>
      <c r="Y174" s="1">
        <f>VLOOKUP($B174,'VRAAGPROGNOSE KO'!$B$2:$N$321,11,FALSE)</f>
        <v>669.45468189233281</v>
      </c>
      <c r="Z174" s="1">
        <f>VLOOKUP($B174,'VRAAGPROGNOSE KO'!$B$2:$N$321,12,FALSE)</f>
        <v>660.5877324632952</v>
      </c>
      <c r="AA174" s="1">
        <f>VLOOKUP($B174,'VRAAGPROGNOSE KO'!$B$2:$N$321,13,FALSE)</f>
        <v>659.47936378466557</v>
      </c>
    </row>
    <row r="175" spans="2:27" x14ac:dyDescent="0.3">
      <c r="B175" s="1">
        <v>33037</v>
      </c>
      <c r="C175" s="1">
        <f>VLOOKUP(B175,AANBODPROGNOSE!A175:G492, 5, FALSE)</f>
        <v>572.94117647058829</v>
      </c>
      <c r="D175" s="1">
        <f>VLOOKUP(B175,AANBODPROGNOSE!A175:H492, 2, FALSE)</f>
        <v>487</v>
      </c>
      <c r="E175" s="1">
        <f>VLOOKUP($B175,'inschr ko zonder ophoging'!$A$5:$L$324,2,FALSE) + VLOOKUP($B175,'INSCHRIJVINGEN KO OPHOGING'!$L$3:$W$322,2,FALSE)</f>
        <v>492.75</v>
      </c>
      <c r="F175" s="1">
        <f>VLOOKUP($B175,'inschr ko zonder ophoging'!$A$5:$L$324,3,FALSE) + VLOOKUP($B175,'INSCHRIJVINGEN KO OPHOGING'!$L$3:$W$322,3,FALSE)</f>
        <v>527.4</v>
      </c>
      <c r="G175" s="1">
        <f>VLOOKUP($B175,'inschr ko zonder ophoging'!$A$5:$L$324,4,FALSE) + VLOOKUP($B175,'INSCHRIJVINGEN KO OPHOGING'!$L$3:$W$322,4,FALSE)</f>
        <v>550.4</v>
      </c>
      <c r="H175" s="1">
        <f>VLOOKUP($B175,'inschr ko zonder ophoging'!$A$5:$L$324,5,FALSE) + VLOOKUP($B175,'INSCHRIJVINGEN KO OPHOGING'!$L$3:$W$322,5,FALSE)</f>
        <v>547.13</v>
      </c>
      <c r="I175" s="1">
        <f>VLOOKUP($B175,'inschr ko zonder ophoging'!$A$5:$L$324,6,FALSE) + VLOOKUP($B175,'INSCHRIJVINGEN KO OPHOGING'!$L$3:$W$322,6,FALSE)</f>
        <v>567.66999999999996</v>
      </c>
      <c r="J175" s="1">
        <f>VLOOKUP($B175,'inschr ko zonder ophoging'!$A$5:$L$324,7,FALSE) + VLOOKUP($B175,'INSCHRIJVINGEN KO OPHOGING'!$L$3:$W$322,7,FALSE)</f>
        <v>541.1</v>
      </c>
      <c r="K175" s="1">
        <f>VLOOKUP($B175,'inschr ko zonder ophoging'!$A$5:$L$324,8,FALSE) + VLOOKUP($B175,'INSCHRIJVINGEN KO OPHOGING'!$L$3:$W$322,8,FALSE)</f>
        <v>556.97</v>
      </c>
      <c r="L175" s="1">
        <f>VLOOKUP($B175,'inschr ko zonder ophoging'!$A$5:$L$324,9,FALSE) + VLOOKUP($B175,'INSCHRIJVINGEN KO OPHOGING'!$L$3:$W$322,9,FALSE)</f>
        <v>544.13</v>
      </c>
      <c r="M175" s="1">
        <f>VLOOKUP($B175,'inschr ko zonder ophoging'!$A$5:$L$324,10,FALSE) + VLOOKUP($B175,'INSCHRIJVINGEN KO OPHOGING'!$L$3:$W$322,10,FALSE)</f>
        <v>517.64</v>
      </c>
      <c r="N175" s="1">
        <f>VLOOKUP($B175,'inschr ko zonder ophoging'!$A$5:$L$324,11,FALSE) + VLOOKUP($B175,'INSCHRIJVINGEN KO OPHOGING'!$L$3:$W$322,11,FALSE)</f>
        <v>495.53</v>
      </c>
      <c r="O175" s="1">
        <f>VLOOKUP($B175,'inschr ko zonder ophoging'!$A$5:$L$324,12,FALSE) + VLOOKUP($B175,'INSCHRIJVINGEN KO OPHOGING'!$L$3:$W$322,12,FALSE)</f>
        <v>492.83</v>
      </c>
      <c r="P175" s="1">
        <f>VLOOKUP($B175,'VRAAGPROGNOSE KO'!$B$2:$N$321,2,FALSE)</f>
        <v>485.5198387096774</v>
      </c>
      <c r="Q175" s="1">
        <f>VLOOKUP($B175,'VRAAGPROGNOSE KO'!$B$2:$N$321,3,FALSE)</f>
        <v>489.94370967741935</v>
      </c>
      <c r="R175" s="1">
        <f>VLOOKUP($B175,'VRAAGPROGNOSE KO'!$B$2:$N$321,4,FALSE)</f>
        <v>486.6258064516129</v>
      </c>
      <c r="S175" s="1">
        <f>VLOOKUP($B175,'VRAAGPROGNOSE KO'!$B$2:$N$321,5,FALSE)</f>
        <v>478.88403225806451</v>
      </c>
      <c r="T175" s="1">
        <f>VLOOKUP($B175,'VRAAGPROGNOSE KO'!$B$2:$N$321,6,FALSE)</f>
        <v>485.5198387096774</v>
      </c>
      <c r="U175" s="1">
        <f>VLOOKUP($B175,'VRAAGPROGNOSE KO'!$B$2:$N$321,7,FALSE)</f>
        <v>494.3675806451613</v>
      </c>
      <c r="V175" s="1">
        <f>VLOOKUP($B175,'VRAAGPROGNOSE KO'!$B$2:$N$321,8,FALSE)</f>
        <v>487.7317741935484</v>
      </c>
      <c r="W175" s="1">
        <f>VLOOKUP($B175,'VRAAGPROGNOSE KO'!$B$2:$N$321,9,FALSE)</f>
        <v>479.99</v>
      </c>
      <c r="X175" s="1">
        <f>VLOOKUP($B175,'VRAAGPROGNOSE KO'!$B$2:$N$321,10,FALSE)</f>
        <v>479.99</v>
      </c>
      <c r="Y175" s="1">
        <f>VLOOKUP($B175,'VRAAGPROGNOSE KO'!$B$2:$N$321,11,FALSE)</f>
        <v>477.77806451612901</v>
      </c>
      <c r="Z175" s="1">
        <f>VLOOKUP($B175,'VRAAGPROGNOSE KO'!$B$2:$N$321,12,FALSE)</f>
        <v>474.46016129032256</v>
      </c>
      <c r="AA175" s="1">
        <f>VLOOKUP($B175,'VRAAGPROGNOSE KO'!$B$2:$N$321,13,FALSE)</f>
        <v>474.46016129032256</v>
      </c>
    </row>
    <row r="176" spans="2:27" x14ac:dyDescent="0.3">
      <c r="B176" s="1">
        <v>33039</v>
      </c>
      <c r="C176" s="1">
        <f>VLOOKUP(B176,AANBODPROGNOSE!A176:G493, 5, FALSE)</f>
        <v>362.35294117647061</v>
      </c>
      <c r="D176" s="1">
        <f>VLOOKUP(B176,AANBODPROGNOSE!A176:H493, 2, FALSE)</f>
        <v>308</v>
      </c>
      <c r="E176" s="1">
        <f>VLOOKUP($B176,'inschr ko zonder ophoging'!$A$5:$L$324,2,FALSE) + VLOOKUP($B176,'INSCHRIJVINGEN KO OPHOGING'!$L$3:$W$322,2,FALSE)</f>
        <v>324.74</v>
      </c>
      <c r="F176" s="1">
        <f>VLOOKUP($B176,'inschr ko zonder ophoging'!$A$5:$L$324,3,FALSE) + VLOOKUP($B176,'INSCHRIJVINGEN KO OPHOGING'!$L$3:$W$322,3,FALSE)</f>
        <v>314.66000000000003</v>
      </c>
      <c r="G176" s="1">
        <f>VLOOKUP($B176,'inschr ko zonder ophoging'!$A$5:$L$324,4,FALSE) + VLOOKUP($B176,'INSCHRIJVINGEN KO OPHOGING'!$L$3:$W$322,4,FALSE)</f>
        <v>321.77</v>
      </c>
      <c r="H176" s="1">
        <f>VLOOKUP($B176,'inschr ko zonder ophoging'!$A$5:$L$324,5,FALSE) + VLOOKUP($B176,'INSCHRIJVINGEN KO OPHOGING'!$L$3:$W$322,5,FALSE)</f>
        <v>315.2</v>
      </c>
      <c r="I176" s="1">
        <f>VLOOKUP($B176,'inschr ko zonder ophoging'!$A$5:$L$324,6,FALSE) + VLOOKUP($B176,'INSCHRIJVINGEN KO OPHOGING'!$L$3:$W$322,6,FALSE)</f>
        <v>356.61</v>
      </c>
      <c r="J176" s="1">
        <f>VLOOKUP($B176,'inschr ko zonder ophoging'!$A$5:$L$324,7,FALSE) + VLOOKUP($B176,'INSCHRIJVINGEN KO OPHOGING'!$L$3:$W$322,7,FALSE)</f>
        <v>349.5</v>
      </c>
      <c r="K176" s="1">
        <f>VLOOKUP($B176,'inschr ko zonder ophoging'!$A$5:$L$324,8,FALSE) + VLOOKUP($B176,'INSCHRIJVINGEN KO OPHOGING'!$L$3:$W$322,8,FALSE)</f>
        <v>330.23</v>
      </c>
      <c r="L176" s="1">
        <f>VLOOKUP($B176,'inschr ko zonder ophoging'!$A$5:$L$324,9,FALSE) + VLOOKUP($B176,'INSCHRIJVINGEN KO OPHOGING'!$L$3:$W$322,9,FALSE)</f>
        <v>333.04</v>
      </c>
      <c r="M176" s="1">
        <f>VLOOKUP($B176,'inschr ko zonder ophoging'!$A$5:$L$324,10,FALSE) + VLOOKUP($B176,'INSCHRIJVINGEN KO OPHOGING'!$L$3:$W$322,10,FALSE)</f>
        <v>310.2</v>
      </c>
      <c r="N176" s="1">
        <f>VLOOKUP($B176,'inschr ko zonder ophoging'!$A$5:$L$324,11,FALSE) + VLOOKUP($B176,'INSCHRIJVINGEN KO OPHOGING'!$L$3:$W$322,11,FALSE)</f>
        <v>308.58</v>
      </c>
      <c r="O176" s="1">
        <f>VLOOKUP($B176,'inschr ko zonder ophoging'!$A$5:$L$324,12,FALSE) + VLOOKUP($B176,'INSCHRIJVINGEN KO OPHOGING'!$L$3:$W$322,12,FALSE)</f>
        <v>308.93</v>
      </c>
      <c r="P176" s="1">
        <f>VLOOKUP($B176,'VRAAGPROGNOSE KO'!$B$2:$N$321,2,FALSE)</f>
        <v>300.74</v>
      </c>
      <c r="Q176" s="1">
        <f>VLOOKUP($B176,'VRAAGPROGNOSE KO'!$B$2:$N$321,3,FALSE)</f>
        <v>311.75611721611722</v>
      </c>
      <c r="R176" s="1">
        <f>VLOOKUP($B176,'VRAAGPROGNOSE KO'!$B$2:$N$321,4,FALSE)</f>
        <v>308.45128205128208</v>
      </c>
      <c r="S176" s="1">
        <f>VLOOKUP($B176,'VRAAGPROGNOSE KO'!$B$2:$N$321,5,FALSE)</f>
        <v>310.65450549450549</v>
      </c>
      <c r="T176" s="1">
        <f>VLOOKUP($B176,'VRAAGPROGNOSE KO'!$B$2:$N$321,6,FALSE)</f>
        <v>316.16256410256409</v>
      </c>
      <c r="U176" s="1">
        <f>VLOOKUP($B176,'VRAAGPROGNOSE KO'!$B$2:$N$321,7,FALSE)</f>
        <v>310.65450549450549</v>
      </c>
      <c r="V176" s="1">
        <f>VLOOKUP($B176,'VRAAGPROGNOSE KO'!$B$2:$N$321,8,FALSE)</f>
        <v>308.45128205128208</v>
      </c>
      <c r="W176" s="1">
        <f>VLOOKUP($B176,'VRAAGPROGNOSE KO'!$B$2:$N$321,9,FALSE)</f>
        <v>300.74</v>
      </c>
      <c r="X176" s="1">
        <f>VLOOKUP($B176,'VRAAGPROGNOSE KO'!$B$2:$N$321,10,FALSE)</f>
        <v>296.33355311355314</v>
      </c>
      <c r="Y176" s="1">
        <f>VLOOKUP($B176,'VRAAGPROGNOSE KO'!$B$2:$N$321,11,FALSE)</f>
        <v>296.33355311355314</v>
      </c>
      <c r="Z176" s="1">
        <f>VLOOKUP($B176,'VRAAGPROGNOSE KO'!$B$2:$N$321,12,FALSE)</f>
        <v>301.84161172161174</v>
      </c>
      <c r="AA176" s="1">
        <f>VLOOKUP($B176,'VRAAGPROGNOSE KO'!$B$2:$N$321,13,FALSE)</f>
        <v>312.85772893772895</v>
      </c>
    </row>
    <row r="177" spans="2:27" x14ac:dyDescent="0.3">
      <c r="B177" s="1">
        <v>33040</v>
      </c>
      <c r="C177" s="1">
        <f>VLOOKUP(B177,AANBODPROGNOSE!A177:G494, 5, FALSE)</f>
        <v>383.52941176470591</v>
      </c>
      <c r="D177" s="1">
        <f>VLOOKUP(B177,AANBODPROGNOSE!A177:H494, 2, FALSE)</f>
        <v>326</v>
      </c>
      <c r="E177" s="1">
        <f>VLOOKUP($B177,'inschr ko zonder ophoging'!$A$5:$L$324,2,FALSE) + VLOOKUP($B177,'INSCHRIJVINGEN KO OPHOGING'!$L$3:$W$322,2,FALSE)</f>
        <v>352.07</v>
      </c>
      <c r="F177" s="1">
        <f>VLOOKUP($B177,'inschr ko zonder ophoging'!$A$5:$L$324,3,FALSE) + VLOOKUP($B177,'INSCHRIJVINGEN KO OPHOGING'!$L$3:$W$322,3,FALSE)</f>
        <v>369.34</v>
      </c>
      <c r="G177" s="1">
        <f>VLOOKUP($B177,'inschr ko zonder ophoging'!$A$5:$L$324,4,FALSE) + VLOOKUP($B177,'INSCHRIJVINGEN KO OPHOGING'!$L$3:$W$322,4,FALSE)</f>
        <v>372.23</v>
      </c>
      <c r="H177" s="1">
        <f>VLOOKUP($B177,'inschr ko zonder ophoging'!$A$5:$L$324,5,FALSE) + VLOOKUP($B177,'INSCHRIJVINGEN KO OPHOGING'!$L$3:$W$322,5,FALSE)</f>
        <v>391.53</v>
      </c>
      <c r="I177" s="1">
        <f>VLOOKUP($B177,'inschr ko zonder ophoging'!$A$5:$L$324,6,FALSE) + VLOOKUP($B177,'INSCHRIJVINGEN KO OPHOGING'!$L$3:$W$322,6,FALSE)</f>
        <v>405.45</v>
      </c>
      <c r="J177" s="1">
        <f>VLOOKUP($B177,'inschr ko zonder ophoging'!$A$5:$L$324,7,FALSE) + VLOOKUP($B177,'INSCHRIJVINGEN KO OPHOGING'!$L$3:$W$322,7,FALSE)</f>
        <v>400.61</v>
      </c>
      <c r="K177" s="1">
        <f>VLOOKUP($B177,'inschr ko zonder ophoging'!$A$5:$L$324,8,FALSE) + VLOOKUP($B177,'INSCHRIJVINGEN KO OPHOGING'!$L$3:$W$322,8,FALSE)</f>
        <v>387.39</v>
      </c>
      <c r="L177" s="1">
        <f>VLOOKUP($B177,'inschr ko zonder ophoging'!$A$5:$L$324,9,FALSE) + VLOOKUP($B177,'INSCHRIJVINGEN KO OPHOGING'!$L$3:$W$322,9,FALSE)</f>
        <v>369.58</v>
      </c>
      <c r="M177" s="1">
        <f>VLOOKUP($B177,'inschr ko zonder ophoging'!$A$5:$L$324,10,FALSE) + VLOOKUP($B177,'INSCHRIJVINGEN KO OPHOGING'!$L$3:$W$322,10,FALSE)</f>
        <v>353.12</v>
      </c>
      <c r="N177" s="1">
        <f>VLOOKUP($B177,'inschr ko zonder ophoging'!$A$5:$L$324,11,FALSE) + VLOOKUP($B177,'INSCHRIJVINGEN KO OPHOGING'!$L$3:$W$322,11,FALSE)</f>
        <v>325.58</v>
      </c>
      <c r="O177" s="1">
        <f>VLOOKUP($B177,'inschr ko zonder ophoging'!$A$5:$L$324,12,FALSE) + VLOOKUP($B177,'INSCHRIJVINGEN KO OPHOGING'!$L$3:$W$322,12,FALSE)</f>
        <v>327.85</v>
      </c>
      <c r="P177" s="1">
        <f>VLOOKUP($B177,'VRAAGPROGNOSE KO'!$B$2:$N$321,2,FALSE)</f>
        <v>342.99552715654954</v>
      </c>
      <c r="Q177" s="1">
        <f>VLOOKUP($B177,'VRAAGPROGNOSE KO'!$B$2:$N$321,3,FALSE)</f>
        <v>357.66309904153354</v>
      </c>
      <c r="R177" s="1">
        <f>VLOOKUP($B177,'VRAAGPROGNOSE KO'!$B$2:$N$321,4,FALSE)</f>
        <v>353.15</v>
      </c>
      <c r="S177" s="1">
        <f>VLOOKUP($B177,'VRAAGPROGNOSE KO'!$B$2:$N$321,5,FALSE)</f>
        <v>359.91964856230032</v>
      </c>
      <c r="T177" s="1">
        <f>VLOOKUP($B177,'VRAAGPROGNOSE KO'!$B$2:$N$321,6,FALSE)</f>
        <v>356.53482428115018</v>
      </c>
      <c r="U177" s="1">
        <f>VLOOKUP($B177,'VRAAGPROGNOSE KO'!$B$2:$N$321,7,FALSE)</f>
        <v>357.66309904153354</v>
      </c>
      <c r="V177" s="1">
        <f>VLOOKUP($B177,'VRAAGPROGNOSE KO'!$B$2:$N$321,8,FALSE)</f>
        <v>359.91964856230032</v>
      </c>
      <c r="W177" s="1">
        <f>VLOOKUP($B177,'VRAAGPROGNOSE KO'!$B$2:$N$321,9,FALSE)</f>
        <v>353.15</v>
      </c>
      <c r="X177" s="1">
        <f>VLOOKUP($B177,'VRAAGPROGNOSE KO'!$B$2:$N$321,10,FALSE)</f>
        <v>350.89345047923325</v>
      </c>
      <c r="Y177" s="1">
        <f>VLOOKUP($B177,'VRAAGPROGNOSE KO'!$B$2:$N$321,11,FALSE)</f>
        <v>356.53482428115018</v>
      </c>
      <c r="Z177" s="1">
        <f>VLOOKUP($B177,'VRAAGPROGNOSE KO'!$B$2:$N$321,12,FALSE)</f>
        <v>365.56102236421725</v>
      </c>
      <c r="AA177" s="1">
        <f>VLOOKUP($B177,'VRAAGPROGNOSE KO'!$B$2:$N$321,13,FALSE)</f>
        <v>361.04792332268369</v>
      </c>
    </row>
    <row r="178" spans="2:27" x14ac:dyDescent="0.3">
      <c r="B178" s="1">
        <v>33041</v>
      </c>
      <c r="C178" s="1">
        <f>VLOOKUP(B178,AANBODPROGNOSE!A178:G495, 5, FALSE)</f>
        <v>254.60740740740741</v>
      </c>
      <c r="D178" s="1">
        <f>VLOOKUP(B178,AANBODPROGNOSE!A178:H495, 2, FALSE)</f>
        <v>216.41629629629628</v>
      </c>
      <c r="E178" s="1">
        <f>VLOOKUP($B178,'inschr ko zonder ophoging'!$A$5:$L$324,2,FALSE) + VLOOKUP($B178,'INSCHRIJVINGEN KO OPHOGING'!$L$3:$W$322,2,FALSE)</f>
        <v>172.63</v>
      </c>
      <c r="F178" s="1">
        <f>VLOOKUP($B178,'inschr ko zonder ophoging'!$A$5:$L$324,3,FALSE) + VLOOKUP($B178,'INSCHRIJVINGEN KO OPHOGING'!$L$3:$W$322,3,FALSE)</f>
        <v>178.71</v>
      </c>
      <c r="G178" s="1">
        <f>VLOOKUP($B178,'inschr ko zonder ophoging'!$A$5:$L$324,4,FALSE) + VLOOKUP($B178,'INSCHRIJVINGEN KO OPHOGING'!$L$3:$W$322,4,FALSE)</f>
        <v>187.17</v>
      </c>
      <c r="H178" s="1">
        <f>VLOOKUP($B178,'inschr ko zonder ophoging'!$A$5:$L$324,5,FALSE) + VLOOKUP($B178,'INSCHRIJVINGEN KO OPHOGING'!$L$3:$W$322,5,FALSE)</f>
        <v>189.63</v>
      </c>
      <c r="I178" s="1">
        <f>VLOOKUP($B178,'inschr ko zonder ophoging'!$A$5:$L$324,6,FALSE) + VLOOKUP($B178,'INSCHRIJVINGEN KO OPHOGING'!$L$3:$W$322,6,FALSE)</f>
        <v>170.6</v>
      </c>
      <c r="J178" s="1">
        <f>VLOOKUP($B178,'inschr ko zonder ophoging'!$A$5:$L$324,7,FALSE) + VLOOKUP($B178,'INSCHRIJVINGEN KO OPHOGING'!$L$3:$W$322,7,FALSE)</f>
        <v>162.87</v>
      </c>
      <c r="K178" s="1">
        <f>VLOOKUP($B178,'inschr ko zonder ophoging'!$A$5:$L$324,8,FALSE) + VLOOKUP($B178,'INSCHRIJVINGEN KO OPHOGING'!$L$3:$W$322,8,FALSE)</f>
        <v>176.79</v>
      </c>
      <c r="L178" s="1">
        <f>VLOOKUP($B178,'inschr ko zonder ophoging'!$A$5:$L$324,9,FALSE) + VLOOKUP($B178,'INSCHRIJVINGEN KO OPHOGING'!$L$3:$W$322,9,FALSE)</f>
        <v>168.25</v>
      </c>
      <c r="M178" s="1">
        <f>VLOOKUP($B178,'inschr ko zonder ophoging'!$A$5:$L$324,10,FALSE) + VLOOKUP($B178,'INSCHRIJVINGEN KO OPHOGING'!$L$3:$W$322,10,FALSE)</f>
        <v>166.25</v>
      </c>
      <c r="N178" s="1">
        <f>VLOOKUP($B178,'inschr ko zonder ophoging'!$A$5:$L$324,11,FALSE) + VLOOKUP($B178,'INSCHRIJVINGEN KO OPHOGING'!$L$3:$W$322,11,FALSE)</f>
        <v>187.55</v>
      </c>
      <c r="O178" s="1">
        <f>VLOOKUP($B178,'inschr ko zonder ophoging'!$A$5:$L$324,12,FALSE) + VLOOKUP($B178,'INSCHRIJVINGEN KO OPHOGING'!$L$3:$W$322,12,FALSE)</f>
        <v>167.33</v>
      </c>
      <c r="P178" s="1">
        <f>VLOOKUP($B178,'VRAAGPROGNOSE KO'!$B$2:$N$321,2,FALSE)</f>
        <v>163.73642201834863</v>
      </c>
      <c r="Q178" s="1">
        <f>VLOOKUP($B178,'VRAAGPROGNOSE KO'!$B$2:$N$321,3,FALSE)</f>
        <v>154.82559633027523</v>
      </c>
      <c r="R178" s="1">
        <f>VLOOKUP($B178,'VRAAGPROGNOSE KO'!$B$2:$N$321,4,FALSE)</f>
        <v>140.34550458715597</v>
      </c>
      <c r="S178" s="1">
        <f>VLOOKUP($B178,'VRAAGPROGNOSE KO'!$B$2:$N$321,5,FALSE)</f>
        <v>135.89009174311926</v>
      </c>
      <c r="T178" s="1">
        <f>VLOOKUP($B178,'VRAAGPROGNOSE KO'!$B$2:$N$321,6,FALSE)</f>
        <v>128.09311926605506</v>
      </c>
      <c r="U178" s="1">
        <f>VLOOKUP($B178,'VRAAGPROGNOSE KO'!$B$2:$N$321,7,FALSE)</f>
        <v>126.97926605504587</v>
      </c>
      <c r="V178" s="1">
        <f>VLOOKUP($B178,'VRAAGPROGNOSE KO'!$B$2:$N$321,8,FALSE)</f>
        <v>126.97926605504587</v>
      </c>
      <c r="W178" s="1">
        <f>VLOOKUP($B178,'VRAAGPROGNOSE KO'!$B$2:$N$321,9,FALSE)</f>
        <v>121.41</v>
      </c>
      <c r="X178" s="1">
        <f>VLOOKUP($B178,'VRAAGPROGNOSE KO'!$B$2:$N$321,10,FALSE)</f>
        <v>120.29614678899082</v>
      </c>
      <c r="Y178" s="1">
        <f>VLOOKUP($B178,'VRAAGPROGNOSE KO'!$B$2:$N$321,11,FALSE)</f>
        <v>119.18229357798165</v>
      </c>
      <c r="Z178" s="1">
        <f>VLOOKUP($B178,'VRAAGPROGNOSE KO'!$B$2:$N$321,12,FALSE)</f>
        <v>124.75155963302753</v>
      </c>
      <c r="AA178" s="1">
        <f>VLOOKUP($B178,'VRAAGPROGNOSE KO'!$B$2:$N$321,13,FALSE)</f>
        <v>131.43467889908257</v>
      </c>
    </row>
    <row r="179" spans="2:27" x14ac:dyDescent="0.3">
      <c r="B179" s="1">
        <v>34002</v>
      </c>
      <c r="C179" s="1">
        <f>VLOOKUP(B179,AANBODPROGNOSE!A179:G496, 5, FALSE)</f>
        <v>746.89108910891082</v>
      </c>
      <c r="D179" s="1">
        <f>VLOOKUP(B179,AANBODPROGNOSE!A179:H496, 2, FALSE)</f>
        <v>634.85742574257415</v>
      </c>
      <c r="E179" s="1">
        <f>VLOOKUP($B179,'inschr ko zonder ophoging'!$A$5:$L$324,2,FALSE) + VLOOKUP($B179,'INSCHRIJVINGEN KO OPHOGING'!$L$3:$W$322,2,FALSE)</f>
        <v>684.46</v>
      </c>
      <c r="F179" s="1">
        <f>VLOOKUP($B179,'inschr ko zonder ophoging'!$A$5:$L$324,3,FALSE) + VLOOKUP($B179,'INSCHRIJVINGEN KO OPHOGING'!$L$3:$W$322,3,FALSE)</f>
        <v>700.73</v>
      </c>
      <c r="G179" s="1">
        <f>VLOOKUP($B179,'inschr ko zonder ophoging'!$A$5:$L$324,4,FALSE) + VLOOKUP($B179,'INSCHRIJVINGEN KO OPHOGING'!$L$3:$W$322,4,FALSE)</f>
        <v>685.73</v>
      </c>
      <c r="H179" s="1">
        <f>VLOOKUP($B179,'inschr ko zonder ophoging'!$A$5:$L$324,5,FALSE) + VLOOKUP($B179,'INSCHRIJVINGEN KO OPHOGING'!$L$3:$W$322,5,FALSE)</f>
        <v>665.73</v>
      </c>
      <c r="I179" s="1">
        <f>VLOOKUP($B179,'inschr ko zonder ophoging'!$A$5:$L$324,6,FALSE) + VLOOKUP($B179,'INSCHRIJVINGEN KO OPHOGING'!$L$3:$W$322,6,FALSE)</f>
        <v>648.62</v>
      </c>
      <c r="J179" s="1">
        <f>VLOOKUP($B179,'inschr ko zonder ophoging'!$A$5:$L$324,7,FALSE) + VLOOKUP($B179,'INSCHRIJVINGEN KO OPHOGING'!$L$3:$W$322,7,FALSE)</f>
        <v>652.97</v>
      </c>
      <c r="K179" s="1">
        <f>VLOOKUP($B179,'inschr ko zonder ophoging'!$A$5:$L$324,8,FALSE) + VLOOKUP($B179,'INSCHRIJVINGEN KO OPHOGING'!$L$3:$W$322,8,FALSE)</f>
        <v>668</v>
      </c>
      <c r="L179" s="1">
        <f>VLOOKUP($B179,'inschr ko zonder ophoging'!$A$5:$L$324,9,FALSE) + VLOOKUP($B179,'INSCHRIJVINGEN KO OPHOGING'!$L$3:$W$322,9,FALSE)</f>
        <v>638.04999999999995</v>
      </c>
      <c r="M179" s="1">
        <f>VLOOKUP($B179,'inschr ko zonder ophoging'!$A$5:$L$324,10,FALSE) + VLOOKUP($B179,'INSCHRIJVINGEN KO OPHOGING'!$L$3:$W$322,10,FALSE)</f>
        <v>635.35</v>
      </c>
      <c r="N179" s="1">
        <f>VLOOKUP($B179,'inschr ko zonder ophoging'!$A$5:$L$324,11,FALSE) + VLOOKUP($B179,'INSCHRIJVINGEN KO OPHOGING'!$L$3:$W$322,11,FALSE)</f>
        <v>662</v>
      </c>
      <c r="O179" s="1">
        <f>VLOOKUP($B179,'inschr ko zonder ophoging'!$A$5:$L$324,12,FALSE) + VLOOKUP($B179,'INSCHRIJVINGEN KO OPHOGING'!$L$3:$W$322,12,FALSE)</f>
        <v>637.70000000000005</v>
      </c>
      <c r="P179" s="1">
        <f>VLOOKUP($B179,'VRAAGPROGNOSE KO'!$B$2:$N$321,2,FALSE)</f>
        <v>641.31888211382113</v>
      </c>
      <c r="Q179" s="1">
        <f>VLOOKUP($B179,'VRAAGPROGNOSE KO'!$B$2:$N$321,3,FALSE)</f>
        <v>618.8558739837398</v>
      </c>
      <c r="R179" s="1">
        <f>VLOOKUP($B179,'VRAAGPROGNOSE KO'!$B$2:$N$321,4,FALSE)</f>
        <v>604.25491869918699</v>
      </c>
      <c r="S179" s="1">
        <f>VLOOKUP($B179,'VRAAGPROGNOSE KO'!$B$2:$N$321,5,FALSE)</f>
        <v>594.14656504065044</v>
      </c>
      <c r="T179" s="1">
        <f>VLOOKUP($B179,'VRAAGPROGNOSE KO'!$B$2:$N$321,6,FALSE)</f>
        <v>575.05300813008125</v>
      </c>
      <c r="U179" s="1">
        <f>VLOOKUP($B179,'VRAAGPROGNOSE KO'!$B$2:$N$321,7,FALSE)</f>
        <v>569.43725609756098</v>
      </c>
      <c r="V179" s="1">
        <f>VLOOKUP($B179,'VRAAGPROGNOSE KO'!$B$2:$N$321,8,FALSE)</f>
        <v>554.83630081300817</v>
      </c>
      <c r="W179" s="1">
        <f>VLOOKUP($B179,'VRAAGPROGNOSE KO'!$B$2:$N$321,9,FALSE)</f>
        <v>552.59</v>
      </c>
      <c r="X179" s="1">
        <f>VLOOKUP($B179,'VRAAGPROGNOSE KO'!$B$2:$N$321,10,FALSE)</f>
        <v>552.59</v>
      </c>
      <c r="Y179" s="1">
        <f>VLOOKUP($B179,'VRAAGPROGNOSE KO'!$B$2:$N$321,11,FALSE)</f>
        <v>558.20575203252031</v>
      </c>
      <c r="Z179" s="1">
        <f>VLOOKUP($B179,'VRAAGPROGNOSE KO'!$B$2:$N$321,12,FALSE)</f>
        <v>577.29930894308939</v>
      </c>
      <c r="AA179" s="1">
        <f>VLOOKUP($B179,'VRAAGPROGNOSE KO'!$B$2:$N$321,13,FALSE)</f>
        <v>584.03821138211379</v>
      </c>
    </row>
    <row r="180" spans="2:27" x14ac:dyDescent="0.3">
      <c r="B180" s="1">
        <v>34003</v>
      </c>
      <c r="C180" s="1">
        <f>VLOOKUP(B180,AANBODPROGNOSE!A180:G497, 5, FALSE)</f>
        <v>508.23529411764707</v>
      </c>
      <c r="D180" s="1">
        <f>VLOOKUP(B180,AANBODPROGNOSE!A180:H497, 2, FALSE)</f>
        <v>432</v>
      </c>
      <c r="E180" s="1">
        <f>VLOOKUP($B180,'inschr ko zonder ophoging'!$A$5:$L$324,2,FALSE) + VLOOKUP($B180,'INSCHRIJVINGEN KO OPHOGING'!$L$3:$W$322,2,FALSE)</f>
        <v>472.21</v>
      </c>
      <c r="F180" s="1">
        <f>VLOOKUP($B180,'inschr ko zonder ophoging'!$A$5:$L$324,3,FALSE) + VLOOKUP($B180,'INSCHRIJVINGEN KO OPHOGING'!$L$3:$W$322,3,FALSE)</f>
        <v>462.61</v>
      </c>
      <c r="G180" s="1">
        <f>VLOOKUP($B180,'inschr ko zonder ophoging'!$A$5:$L$324,4,FALSE) + VLOOKUP($B180,'INSCHRIJVINGEN KO OPHOGING'!$L$3:$W$322,4,FALSE)</f>
        <v>489.56</v>
      </c>
      <c r="H180" s="1">
        <f>VLOOKUP($B180,'inschr ko zonder ophoging'!$A$5:$L$324,5,FALSE) + VLOOKUP($B180,'INSCHRIJVINGEN KO OPHOGING'!$L$3:$W$322,5,FALSE)</f>
        <v>468.96</v>
      </c>
      <c r="I180" s="1">
        <f>VLOOKUP($B180,'inschr ko zonder ophoging'!$A$5:$L$324,6,FALSE) + VLOOKUP($B180,'INSCHRIJVINGEN KO OPHOGING'!$L$3:$W$322,6,FALSE)</f>
        <v>502.67</v>
      </c>
      <c r="J180" s="1">
        <f>VLOOKUP($B180,'inschr ko zonder ophoging'!$A$5:$L$324,7,FALSE) + VLOOKUP($B180,'INSCHRIJVINGEN KO OPHOGING'!$L$3:$W$322,7,FALSE)</f>
        <v>520.94000000000005</v>
      </c>
      <c r="K180" s="1">
        <f>VLOOKUP($B180,'inschr ko zonder ophoging'!$A$5:$L$324,8,FALSE) + VLOOKUP($B180,'INSCHRIJVINGEN KO OPHOGING'!$L$3:$W$322,8,FALSE)</f>
        <v>501.26</v>
      </c>
      <c r="L180" s="1">
        <f>VLOOKUP($B180,'inschr ko zonder ophoging'!$A$5:$L$324,9,FALSE) + VLOOKUP($B180,'INSCHRIJVINGEN KO OPHOGING'!$L$3:$W$322,9,FALSE)</f>
        <v>497.8</v>
      </c>
      <c r="M180" s="1">
        <f>VLOOKUP($B180,'inschr ko zonder ophoging'!$A$5:$L$324,10,FALSE) + VLOOKUP($B180,'INSCHRIJVINGEN KO OPHOGING'!$L$3:$W$322,10,FALSE)</f>
        <v>479.56</v>
      </c>
      <c r="N180" s="1">
        <f>VLOOKUP($B180,'inschr ko zonder ophoging'!$A$5:$L$324,11,FALSE) + VLOOKUP($B180,'INSCHRIJVINGEN KO OPHOGING'!$L$3:$W$322,11,FALSE)</f>
        <v>453.72</v>
      </c>
      <c r="O180" s="1">
        <f>VLOOKUP($B180,'inschr ko zonder ophoging'!$A$5:$L$324,12,FALSE) + VLOOKUP($B180,'INSCHRIJVINGEN KO OPHOGING'!$L$3:$W$322,12,FALSE)</f>
        <v>430.42</v>
      </c>
      <c r="P180" s="1">
        <f>VLOOKUP($B180,'VRAAGPROGNOSE KO'!$B$2:$N$321,2,FALSE)</f>
        <v>439.5674934036939</v>
      </c>
      <c r="Q180" s="1">
        <f>VLOOKUP($B180,'VRAAGPROGNOSE KO'!$B$2:$N$321,3,FALSE)</f>
        <v>430.59672823219</v>
      </c>
      <c r="R180" s="1">
        <f>VLOOKUP($B180,'VRAAGPROGNOSE KO'!$B$2:$N$321,4,FALSE)</f>
        <v>430.59672823219</v>
      </c>
      <c r="S180" s="1">
        <f>VLOOKUP($B180,'VRAAGPROGNOSE KO'!$B$2:$N$321,5,FALSE)</f>
        <v>432.83941952506598</v>
      </c>
      <c r="T180" s="1">
        <f>VLOOKUP($B180,'VRAAGPROGNOSE KO'!$B$2:$N$321,6,FALSE)</f>
        <v>429.47538258575196</v>
      </c>
      <c r="U180" s="1">
        <f>VLOOKUP($B180,'VRAAGPROGNOSE KO'!$B$2:$N$321,7,FALSE)</f>
        <v>429.47538258575196</v>
      </c>
      <c r="V180" s="1">
        <f>VLOOKUP($B180,'VRAAGPROGNOSE KO'!$B$2:$N$321,8,FALSE)</f>
        <v>422.74730870712403</v>
      </c>
      <c r="W180" s="1">
        <f>VLOOKUP($B180,'VRAAGPROGNOSE KO'!$B$2:$N$321,9,FALSE)</f>
        <v>424.99</v>
      </c>
      <c r="X180" s="1">
        <f>VLOOKUP($B180,'VRAAGPROGNOSE KO'!$B$2:$N$321,10,FALSE)</f>
        <v>424.99</v>
      </c>
      <c r="Y180" s="1">
        <f>VLOOKUP($B180,'VRAAGPROGNOSE KO'!$B$2:$N$321,11,FALSE)</f>
        <v>427.23269129287598</v>
      </c>
      <c r="Z180" s="1">
        <f>VLOOKUP($B180,'VRAAGPROGNOSE KO'!$B$2:$N$321,12,FALSE)</f>
        <v>427.23269129287598</v>
      </c>
      <c r="AA180" s="1">
        <f>VLOOKUP($B180,'VRAAGPROGNOSE KO'!$B$2:$N$321,13,FALSE)</f>
        <v>422.74730870712403</v>
      </c>
    </row>
    <row r="181" spans="2:27" x14ac:dyDescent="0.3">
      <c r="B181" s="1">
        <v>34009</v>
      </c>
      <c r="C181" s="1">
        <f>VLOOKUP(B181,AANBODPROGNOSE!A181:G498, 5, FALSE)</f>
        <v>545.21621621621625</v>
      </c>
      <c r="D181" s="1">
        <f>VLOOKUP(B181,AANBODPROGNOSE!A181:H498, 2, FALSE)</f>
        <v>463.43378378378378</v>
      </c>
      <c r="E181" s="1">
        <f>VLOOKUP($B181,'inschr ko zonder ophoging'!$A$5:$L$324,2,FALSE) + VLOOKUP($B181,'INSCHRIJVINGEN KO OPHOGING'!$L$3:$W$322,2,FALSE)</f>
        <v>528.21</v>
      </c>
      <c r="F181" s="1">
        <f>VLOOKUP($B181,'inschr ko zonder ophoging'!$A$5:$L$324,3,FALSE) + VLOOKUP($B181,'INSCHRIJVINGEN KO OPHOGING'!$L$3:$W$322,3,FALSE)</f>
        <v>498.4</v>
      </c>
      <c r="G181" s="1">
        <f>VLOOKUP($B181,'inschr ko zonder ophoging'!$A$5:$L$324,4,FALSE) + VLOOKUP($B181,'INSCHRIJVINGEN KO OPHOGING'!$L$3:$W$322,4,FALSE)</f>
        <v>474.99</v>
      </c>
      <c r="H181" s="1">
        <f>VLOOKUP($B181,'inschr ko zonder ophoging'!$A$5:$L$324,5,FALSE) + VLOOKUP($B181,'INSCHRIJVINGEN KO OPHOGING'!$L$3:$W$322,5,FALSE)</f>
        <v>495.56</v>
      </c>
      <c r="I181" s="1">
        <f>VLOOKUP($B181,'inschr ko zonder ophoging'!$A$5:$L$324,6,FALSE) + VLOOKUP($B181,'INSCHRIJVINGEN KO OPHOGING'!$L$3:$W$322,6,FALSE)</f>
        <v>480.69</v>
      </c>
      <c r="J181" s="1">
        <f>VLOOKUP($B181,'inschr ko zonder ophoging'!$A$5:$L$324,7,FALSE) + VLOOKUP($B181,'INSCHRIJVINGEN KO OPHOGING'!$L$3:$W$322,7,FALSE)</f>
        <v>503.29</v>
      </c>
      <c r="K181" s="1">
        <f>VLOOKUP($B181,'inschr ko zonder ophoging'!$A$5:$L$324,8,FALSE) + VLOOKUP($B181,'INSCHRIJVINGEN KO OPHOGING'!$L$3:$W$322,8,FALSE)</f>
        <v>552.24</v>
      </c>
      <c r="L181" s="1">
        <f>VLOOKUP($B181,'inschr ko zonder ophoging'!$A$5:$L$324,9,FALSE) + VLOOKUP($B181,'INSCHRIJVINGEN KO OPHOGING'!$L$3:$W$322,9,FALSE)</f>
        <v>515.83000000000004</v>
      </c>
      <c r="M181" s="1">
        <f>VLOOKUP($B181,'inschr ko zonder ophoging'!$A$5:$L$324,10,FALSE) + VLOOKUP($B181,'INSCHRIJVINGEN KO OPHOGING'!$L$3:$W$322,10,FALSE)</f>
        <v>537.75</v>
      </c>
      <c r="N181" s="1">
        <f>VLOOKUP($B181,'inschr ko zonder ophoging'!$A$5:$L$324,11,FALSE) + VLOOKUP($B181,'INSCHRIJVINGEN KO OPHOGING'!$L$3:$W$322,11,FALSE)</f>
        <v>543.13</v>
      </c>
      <c r="O181" s="1">
        <f>VLOOKUP($B181,'inschr ko zonder ophoging'!$A$5:$L$324,12,FALSE) + VLOOKUP($B181,'INSCHRIJVINGEN KO OPHOGING'!$L$3:$W$322,12,FALSE)</f>
        <v>524.53</v>
      </c>
      <c r="P181" s="1">
        <f>VLOOKUP($B181,'VRAAGPROGNOSE KO'!$B$2:$N$321,2,FALSE)</f>
        <v>550.45466933867738</v>
      </c>
      <c r="Q181" s="1">
        <f>VLOOKUP($B181,'VRAAGPROGNOSE KO'!$B$2:$N$321,3,FALSE)</f>
        <v>560.40264529058118</v>
      </c>
      <c r="R181" s="1">
        <f>VLOOKUP($B181,'VRAAGPROGNOSE KO'!$B$2:$N$321,4,FALSE)</f>
        <v>553.77066132264531</v>
      </c>
      <c r="S181" s="1">
        <f>VLOOKUP($B181,'VRAAGPROGNOSE KO'!$B$2:$N$321,5,FALSE)</f>
        <v>574.77194388777559</v>
      </c>
      <c r="T181" s="1">
        <f>VLOOKUP($B181,'VRAAGPROGNOSE KO'!$B$2:$N$321,6,FALSE)</f>
        <v>555.98132264529056</v>
      </c>
      <c r="U181" s="1">
        <f>VLOOKUP($B181,'VRAAGPROGNOSE KO'!$B$2:$N$321,7,FALSE)</f>
        <v>551.55999999999995</v>
      </c>
      <c r="V181" s="1">
        <f>VLOOKUP($B181,'VRAAGPROGNOSE KO'!$B$2:$N$321,8,FALSE)</f>
        <v>547.13867735470944</v>
      </c>
      <c r="W181" s="1">
        <f>VLOOKUP($B181,'VRAAGPROGNOSE KO'!$B$2:$N$321,9,FALSE)</f>
        <v>551.55999999999995</v>
      </c>
      <c r="X181" s="1">
        <f>VLOOKUP($B181,'VRAAGPROGNOSE KO'!$B$2:$N$321,10,FALSE)</f>
        <v>547.13867735470944</v>
      </c>
      <c r="Y181" s="1">
        <f>VLOOKUP($B181,'VRAAGPROGNOSE KO'!$B$2:$N$321,11,FALSE)</f>
        <v>550.45466933867738</v>
      </c>
      <c r="Z181" s="1">
        <f>VLOOKUP($B181,'VRAAGPROGNOSE KO'!$B$2:$N$321,12,FALSE)</f>
        <v>547.13867735470944</v>
      </c>
      <c r="AA181" s="1">
        <f>VLOOKUP($B181,'VRAAGPROGNOSE KO'!$B$2:$N$321,13,FALSE)</f>
        <v>547.13867735470944</v>
      </c>
    </row>
    <row r="182" spans="2:27" x14ac:dyDescent="0.3">
      <c r="B182" s="1">
        <v>34013</v>
      </c>
      <c r="C182" s="1">
        <f>VLOOKUP(B182,AANBODPROGNOSE!A182:G499, 5, FALSE)</f>
        <v>1376.9452038880067</v>
      </c>
      <c r="D182" s="1">
        <f>VLOOKUP(B182,AANBODPROGNOSE!A182:H499, 2, FALSE)</f>
        <v>1170.4034233048058</v>
      </c>
      <c r="E182" s="1">
        <f>VLOOKUP($B182,'inschr ko zonder ophoging'!$A$5:$L$324,2,FALSE) + VLOOKUP($B182,'INSCHRIJVINGEN KO OPHOGING'!$L$3:$W$322,2,FALSE)</f>
        <v>1086.5</v>
      </c>
      <c r="F182" s="1">
        <f>VLOOKUP($B182,'inschr ko zonder ophoging'!$A$5:$L$324,3,FALSE) + VLOOKUP($B182,'INSCHRIJVINGEN KO OPHOGING'!$L$3:$W$322,3,FALSE)</f>
        <v>1097.99</v>
      </c>
      <c r="G182" s="1">
        <f>VLOOKUP($B182,'inschr ko zonder ophoging'!$A$5:$L$324,4,FALSE) + VLOOKUP($B182,'INSCHRIJVINGEN KO OPHOGING'!$L$3:$W$322,4,FALSE)</f>
        <v>1086.82</v>
      </c>
      <c r="H182" s="1">
        <f>VLOOKUP($B182,'inschr ko zonder ophoging'!$A$5:$L$324,5,FALSE) + VLOOKUP($B182,'INSCHRIJVINGEN KO OPHOGING'!$L$3:$W$322,5,FALSE)</f>
        <v>1176.8399999999999</v>
      </c>
      <c r="I182" s="1">
        <f>VLOOKUP($B182,'inschr ko zonder ophoging'!$A$5:$L$324,6,FALSE) + VLOOKUP($B182,'INSCHRIJVINGEN KO OPHOGING'!$L$3:$W$322,6,FALSE)</f>
        <v>1201.1600000000001</v>
      </c>
      <c r="J182" s="1">
        <f>VLOOKUP($B182,'inschr ko zonder ophoging'!$A$5:$L$324,7,FALSE) + VLOOKUP($B182,'INSCHRIJVINGEN KO OPHOGING'!$L$3:$W$322,7,FALSE)</f>
        <v>1239.54</v>
      </c>
      <c r="K182" s="1">
        <f>VLOOKUP($B182,'inschr ko zonder ophoging'!$A$5:$L$324,8,FALSE) + VLOOKUP($B182,'INSCHRIJVINGEN KO OPHOGING'!$L$3:$W$322,8,FALSE)</f>
        <v>1242.26</v>
      </c>
      <c r="L182" s="1">
        <f>VLOOKUP($B182,'inschr ko zonder ophoging'!$A$5:$L$324,9,FALSE) + VLOOKUP($B182,'INSCHRIJVINGEN KO OPHOGING'!$L$3:$W$322,9,FALSE)</f>
        <v>1225.07</v>
      </c>
      <c r="M182" s="1">
        <f>VLOOKUP($B182,'inschr ko zonder ophoging'!$A$5:$L$324,10,FALSE) + VLOOKUP($B182,'INSCHRIJVINGEN KO OPHOGING'!$L$3:$W$322,10,FALSE)</f>
        <v>1181.72</v>
      </c>
      <c r="N182" s="1">
        <f>VLOOKUP($B182,'inschr ko zonder ophoging'!$A$5:$L$324,11,FALSE) + VLOOKUP($B182,'INSCHRIJVINGEN KO OPHOGING'!$L$3:$W$322,11,FALSE)</f>
        <v>1209.5899999999999</v>
      </c>
      <c r="O182" s="1">
        <f>VLOOKUP($B182,'inschr ko zonder ophoging'!$A$5:$L$324,12,FALSE) + VLOOKUP($B182,'INSCHRIJVINGEN KO OPHOGING'!$L$3:$W$322,12,FALSE)</f>
        <v>1201.29</v>
      </c>
      <c r="P182" s="1">
        <f>VLOOKUP($B182,'VRAAGPROGNOSE KO'!$B$2:$N$321,2,FALSE)</f>
        <v>1242.8353398058252</v>
      </c>
      <c r="Q182" s="1">
        <f>VLOOKUP($B182,'VRAAGPROGNOSE KO'!$B$2:$N$321,3,FALSE)</f>
        <v>1261.9558834951456</v>
      </c>
      <c r="R182" s="1">
        <f>VLOOKUP($B182,'VRAAGPROGNOSE KO'!$B$2:$N$321,4,FALSE)</f>
        <v>1246.2095533980582</v>
      </c>
      <c r="S182" s="1">
        <f>VLOOKUP($B182,'VRAAGPROGNOSE KO'!$B$2:$N$321,5,FALSE)</f>
        <v>1239.4611262135923</v>
      </c>
      <c r="T182" s="1">
        <f>VLOOKUP($B182,'VRAAGPROGNOSE KO'!$B$2:$N$321,6,FALSE)</f>
        <v>1194.4716116504853</v>
      </c>
      <c r="U182" s="1">
        <f>VLOOKUP($B182,'VRAAGPROGNOSE KO'!$B$2:$N$321,7,FALSE)</f>
        <v>1156.2305242718446</v>
      </c>
      <c r="V182" s="1">
        <f>VLOOKUP($B182,'VRAAGPROGNOSE KO'!$B$2:$N$321,8,FALSE)</f>
        <v>1140.4841941747572</v>
      </c>
      <c r="W182" s="1">
        <f>VLOOKUP($B182,'VRAAGPROGNOSE KO'!$B$2:$N$321,9,FALSE)</f>
        <v>1158.48</v>
      </c>
      <c r="X182" s="1">
        <f>VLOOKUP($B182,'VRAAGPROGNOSE KO'!$B$2:$N$321,10,FALSE)</f>
        <v>1171.976854368932</v>
      </c>
      <c r="Y182" s="1">
        <f>VLOOKUP($B182,'VRAAGPROGNOSE KO'!$B$2:$N$321,11,FALSE)</f>
        <v>1189.9726601941748</v>
      </c>
      <c r="Z182" s="1">
        <f>VLOOKUP($B182,'VRAAGPROGNOSE KO'!$B$2:$N$321,12,FALSE)</f>
        <v>1200.0953009708737</v>
      </c>
      <c r="AA182" s="1">
        <f>VLOOKUP($B182,'VRAAGPROGNOSE KO'!$B$2:$N$321,13,FALSE)</f>
        <v>1187.7231844660193</v>
      </c>
    </row>
    <row r="183" spans="2:27" x14ac:dyDescent="0.3">
      <c r="B183" s="1">
        <v>34022</v>
      </c>
      <c r="C183" s="1">
        <f>VLOOKUP(B183,AANBODPROGNOSE!A183:G500, 5, FALSE)</f>
        <v>4189.4491228070183</v>
      </c>
      <c r="D183" s="1">
        <f>VLOOKUP(B183,AANBODPROGNOSE!A183:H500, 2, FALSE)</f>
        <v>3561.0317543859655</v>
      </c>
      <c r="E183" s="1">
        <f>VLOOKUP($B183,'inschr ko zonder ophoging'!$A$5:$L$324,2,FALSE) + VLOOKUP($B183,'INSCHRIJVINGEN KO OPHOGING'!$L$3:$W$322,2,FALSE)</f>
        <v>3462.14</v>
      </c>
      <c r="F183" s="1">
        <f>VLOOKUP($B183,'inschr ko zonder ophoging'!$A$5:$L$324,3,FALSE) + VLOOKUP($B183,'INSCHRIJVINGEN KO OPHOGING'!$L$3:$W$322,3,FALSE)</f>
        <v>3544.0299999999997</v>
      </c>
      <c r="G183" s="1">
        <f>VLOOKUP($B183,'inschr ko zonder ophoging'!$A$5:$L$324,4,FALSE) + VLOOKUP($B183,'INSCHRIJVINGEN KO OPHOGING'!$L$3:$W$322,4,FALSE)</f>
        <v>3623.44</v>
      </c>
      <c r="H183" s="1">
        <f>VLOOKUP($B183,'inschr ko zonder ophoging'!$A$5:$L$324,5,FALSE) + VLOOKUP($B183,'INSCHRIJVINGEN KO OPHOGING'!$L$3:$W$322,5,FALSE)</f>
        <v>3652.57</v>
      </c>
      <c r="I183" s="1">
        <f>VLOOKUP($B183,'inschr ko zonder ophoging'!$A$5:$L$324,6,FALSE) + VLOOKUP($B183,'INSCHRIJVINGEN KO OPHOGING'!$L$3:$W$322,6,FALSE)</f>
        <v>3695.25</v>
      </c>
      <c r="J183" s="1">
        <f>VLOOKUP($B183,'inschr ko zonder ophoging'!$A$5:$L$324,7,FALSE) + VLOOKUP($B183,'INSCHRIJVINGEN KO OPHOGING'!$L$3:$W$322,7,FALSE)</f>
        <v>3700.36</v>
      </c>
      <c r="K183" s="1">
        <f>VLOOKUP($B183,'inschr ko zonder ophoging'!$A$5:$L$324,8,FALSE) + VLOOKUP($B183,'INSCHRIJVINGEN KO OPHOGING'!$L$3:$W$322,8,FALSE)</f>
        <v>3693.06</v>
      </c>
      <c r="L183" s="1">
        <f>VLOOKUP($B183,'inschr ko zonder ophoging'!$A$5:$L$324,9,FALSE) + VLOOKUP($B183,'INSCHRIJVINGEN KO OPHOGING'!$L$3:$W$322,9,FALSE)</f>
        <v>3663.41</v>
      </c>
      <c r="M183" s="1">
        <f>VLOOKUP($B183,'inschr ko zonder ophoging'!$A$5:$L$324,10,FALSE) + VLOOKUP($B183,'INSCHRIJVINGEN KO OPHOGING'!$L$3:$W$322,10,FALSE)</f>
        <v>3693.79</v>
      </c>
      <c r="N183" s="1">
        <f>VLOOKUP($B183,'inschr ko zonder ophoging'!$A$5:$L$324,11,FALSE) + VLOOKUP($B183,'INSCHRIJVINGEN KO OPHOGING'!$L$3:$W$322,11,FALSE)</f>
        <v>3623.02</v>
      </c>
      <c r="O183" s="1">
        <f>VLOOKUP($B183,'inschr ko zonder ophoging'!$A$5:$L$324,12,FALSE) + VLOOKUP($B183,'INSCHRIJVINGEN KO OPHOGING'!$L$3:$W$322,12,FALSE)</f>
        <v>3653.84</v>
      </c>
      <c r="P183" s="1">
        <f>VLOOKUP($B183,'VRAAGPROGNOSE KO'!$B$2:$N$321,2,FALSE)</f>
        <v>3682.0411178799877</v>
      </c>
      <c r="Q183" s="1">
        <f>VLOOKUP($B183,'VRAAGPROGNOSE KO'!$B$2:$N$321,3,FALSE)</f>
        <v>3628.6298233323178</v>
      </c>
      <c r="R183" s="1">
        <f>VLOOKUP($B183,'VRAAGPROGNOSE KO'!$B$2:$N$321,4,FALSE)</f>
        <v>3613.0515290892477</v>
      </c>
      <c r="S183" s="1">
        <f>VLOOKUP($B183,'VRAAGPROGNOSE KO'!$B$2:$N$321,5,FALSE)</f>
        <v>3613.0515290892477</v>
      </c>
      <c r="T183" s="1">
        <f>VLOOKUP($B183,'VRAAGPROGNOSE KO'!$B$2:$N$321,6,FALSE)</f>
        <v>3568.5421169661895</v>
      </c>
      <c r="U183" s="1">
        <f>VLOOKUP($B183,'VRAAGPROGNOSE KO'!$B$2:$N$321,7,FALSE)</f>
        <v>3646.4335881815414</v>
      </c>
      <c r="V183" s="1">
        <f>VLOOKUP($B183,'VRAAGPROGNOSE KO'!$B$2:$N$321,8,FALSE)</f>
        <v>3664.2373530307646</v>
      </c>
      <c r="W183" s="1">
        <f>VLOOKUP($B183,'VRAAGPROGNOSE KO'!$B$2:$N$321,9,FALSE)</f>
        <v>3653.11</v>
      </c>
      <c r="X183" s="1">
        <f>VLOOKUP($B183,'VRAAGPROGNOSE KO'!$B$2:$N$321,10,FALSE)</f>
        <v>3644.2081175753883</v>
      </c>
      <c r="Y183" s="1">
        <f>VLOOKUP($B183,'VRAAGPROGNOSE KO'!$B$2:$N$321,11,FALSE)</f>
        <v>3650.8845293938471</v>
      </c>
      <c r="Z183" s="1">
        <f>VLOOKUP($B183,'VRAAGPROGNOSE KO'!$B$2:$N$321,12,FALSE)</f>
        <v>3677.590176667682</v>
      </c>
      <c r="AA183" s="1">
        <f>VLOOKUP($B183,'VRAAGPROGNOSE KO'!$B$2:$N$321,13,FALSE)</f>
        <v>3699.8448827292109</v>
      </c>
    </row>
    <row r="184" spans="2:27" x14ac:dyDescent="0.3">
      <c r="B184" s="1">
        <v>34023</v>
      </c>
      <c r="C184" s="1">
        <f>VLOOKUP(B184,AANBODPROGNOSE!A184:G501, 5, FALSE)</f>
        <v>774.8</v>
      </c>
      <c r="D184" s="1">
        <f>VLOOKUP(B184,AANBODPROGNOSE!A184:H501, 2, FALSE)</f>
        <v>658.57999999999993</v>
      </c>
      <c r="E184" s="1">
        <f>VLOOKUP($B184,'inschr ko zonder ophoging'!$A$5:$L$324,2,FALSE) + VLOOKUP($B184,'INSCHRIJVINGEN KO OPHOGING'!$L$3:$W$322,2,FALSE)</f>
        <v>543.75</v>
      </c>
      <c r="F184" s="1">
        <f>VLOOKUP($B184,'inschr ko zonder ophoging'!$A$5:$L$324,3,FALSE) + VLOOKUP($B184,'INSCHRIJVINGEN KO OPHOGING'!$L$3:$W$322,3,FALSE)</f>
        <v>552.4</v>
      </c>
      <c r="G184" s="1">
        <f>VLOOKUP($B184,'inschr ko zonder ophoging'!$A$5:$L$324,4,FALSE) + VLOOKUP($B184,'INSCHRIJVINGEN KO OPHOGING'!$L$3:$W$322,4,FALSE)</f>
        <v>574.24</v>
      </c>
      <c r="H184" s="1">
        <f>VLOOKUP($B184,'inschr ko zonder ophoging'!$A$5:$L$324,5,FALSE) + VLOOKUP($B184,'INSCHRIJVINGEN KO OPHOGING'!$L$3:$W$322,5,FALSE)</f>
        <v>575.04999999999995</v>
      </c>
      <c r="I184" s="1">
        <f>VLOOKUP($B184,'inschr ko zonder ophoging'!$A$5:$L$324,6,FALSE) + VLOOKUP($B184,'INSCHRIJVINGEN KO OPHOGING'!$L$3:$W$322,6,FALSE)</f>
        <v>601.78</v>
      </c>
      <c r="J184" s="1">
        <f>VLOOKUP($B184,'inschr ko zonder ophoging'!$A$5:$L$324,7,FALSE) + VLOOKUP($B184,'INSCHRIJVINGEN KO OPHOGING'!$L$3:$W$322,7,FALSE)</f>
        <v>612.97</v>
      </c>
      <c r="K184" s="1">
        <f>VLOOKUP($B184,'inschr ko zonder ophoging'!$A$5:$L$324,8,FALSE) + VLOOKUP($B184,'INSCHRIJVINGEN KO OPHOGING'!$L$3:$W$322,8,FALSE)</f>
        <v>604.13</v>
      </c>
      <c r="L184" s="1">
        <f>VLOOKUP($B184,'inschr ko zonder ophoging'!$A$5:$L$324,9,FALSE) + VLOOKUP($B184,'INSCHRIJVINGEN KO OPHOGING'!$L$3:$W$322,9,FALSE)</f>
        <v>663.38</v>
      </c>
      <c r="M184" s="1">
        <f>VLOOKUP($B184,'inschr ko zonder ophoging'!$A$5:$L$324,10,FALSE) + VLOOKUP($B184,'INSCHRIJVINGEN KO OPHOGING'!$L$3:$W$322,10,FALSE)</f>
        <v>637.42999999999995</v>
      </c>
      <c r="N184" s="1">
        <f>VLOOKUP($B184,'inschr ko zonder ophoging'!$A$5:$L$324,11,FALSE) + VLOOKUP($B184,'INSCHRIJVINGEN KO OPHOGING'!$L$3:$W$322,11,FALSE)</f>
        <v>641.59</v>
      </c>
      <c r="O184" s="1">
        <f>VLOOKUP($B184,'inschr ko zonder ophoging'!$A$5:$L$324,12,FALSE) + VLOOKUP($B184,'INSCHRIJVINGEN KO OPHOGING'!$L$3:$W$322,12,FALSE)</f>
        <v>650.80999999999995</v>
      </c>
      <c r="P184" s="1">
        <f>VLOOKUP($B184,'VRAAGPROGNOSE KO'!$B$2:$N$321,2,FALSE)</f>
        <v>644.28449324324322</v>
      </c>
      <c r="Q184" s="1">
        <f>VLOOKUP($B184,'VRAAGPROGNOSE KO'!$B$2:$N$321,3,FALSE)</f>
        <v>655.43128378378378</v>
      </c>
      <c r="R184" s="1">
        <f>VLOOKUP($B184,'VRAAGPROGNOSE KO'!$B$2:$N$321,4,FALSE)</f>
        <v>668.80743243243239</v>
      </c>
      <c r="S184" s="1">
        <f>VLOOKUP($B184,'VRAAGPROGNOSE KO'!$B$2:$N$321,5,FALSE)</f>
        <v>662.11935810810814</v>
      </c>
      <c r="T184" s="1">
        <f>VLOOKUP($B184,'VRAAGPROGNOSE KO'!$B$2:$N$321,6,FALSE)</f>
        <v>659.89</v>
      </c>
      <c r="U184" s="1">
        <f>VLOOKUP($B184,'VRAAGPROGNOSE KO'!$B$2:$N$321,7,FALSE)</f>
        <v>659.89</v>
      </c>
      <c r="V184" s="1">
        <f>VLOOKUP($B184,'VRAAGPROGNOSE KO'!$B$2:$N$321,8,FALSE)</f>
        <v>659.89</v>
      </c>
      <c r="W184" s="1">
        <f>VLOOKUP($B184,'VRAAGPROGNOSE KO'!$B$2:$N$321,9,FALSE)</f>
        <v>659.89</v>
      </c>
      <c r="X184" s="1">
        <f>VLOOKUP($B184,'VRAAGPROGNOSE KO'!$B$2:$N$321,10,FALSE)</f>
        <v>664.34871621621619</v>
      </c>
      <c r="Y184" s="1">
        <f>VLOOKUP($B184,'VRAAGPROGNOSE KO'!$B$2:$N$321,11,FALSE)</f>
        <v>666.57807432432435</v>
      </c>
      <c r="Z184" s="1">
        <f>VLOOKUP($B184,'VRAAGPROGNOSE KO'!$B$2:$N$321,12,FALSE)</f>
        <v>668.80743243243239</v>
      </c>
      <c r="AA184" s="1">
        <f>VLOOKUP($B184,'VRAAGPROGNOSE KO'!$B$2:$N$321,13,FALSE)</f>
        <v>673.2661486486486</v>
      </c>
    </row>
    <row r="185" spans="2:27" x14ac:dyDescent="0.3">
      <c r="B185" s="1">
        <v>34025</v>
      </c>
      <c r="C185" s="1">
        <f>VLOOKUP(B185,AANBODPROGNOSE!A185:G502, 5, FALSE)</f>
        <v>294.66666666666663</v>
      </c>
      <c r="D185" s="1">
        <f>VLOOKUP(B185,AANBODPROGNOSE!A185:H502, 2, FALSE)</f>
        <v>250.46666666666664</v>
      </c>
      <c r="E185" s="1">
        <f>VLOOKUP($B185,'inschr ko zonder ophoging'!$A$5:$L$324,2,FALSE) + VLOOKUP($B185,'INSCHRIJVINGEN KO OPHOGING'!$L$3:$W$322,2,FALSE)</f>
        <v>269.66000000000003</v>
      </c>
      <c r="F185" s="1">
        <f>VLOOKUP($B185,'inschr ko zonder ophoging'!$A$5:$L$324,3,FALSE) + VLOOKUP($B185,'INSCHRIJVINGEN KO OPHOGING'!$L$3:$W$322,3,FALSE)</f>
        <v>282.93</v>
      </c>
      <c r="G185" s="1">
        <f>VLOOKUP($B185,'inschr ko zonder ophoging'!$A$5:$L$324,4,FALSE) + VLOOKUP($B185,'INSCHRIJVINGEN KO OPHOGING'!$L$3:$W$322,4,FALSE)</f>
        <v>287.12</v>
      </c>
      <c r="H185" s="1">
        <f>VLOOKUP($B185,'inschr ko zonder ophoging'!$A$5:$L$324,5,FALSE) + VLOOKUP($B185,'INSCHRIJVINGEN KO OPHOGING'!$L$3:$W$322,5,FALSE)</f>
        <v>279.01</v>
      </c>
      <c r="I185" s="1">
        <f>VLOOKUP($B185,'inschr ko zonder ophoging'!$A$5:$L$324,6,FALSE) + VLOOKUP($B185,'INSCHRIJVINGEN KO OPHOGING'!$L$3:$W$322,6,FALSE)</f>
        <v>292.31</v>
      </c>
      <c r="J185" s="1">
        <f>VLOOKUP($B185,'inschr ko zonder ophoging'!$A$5:$L$324,7,FALSE) + VLOOKUP($B185,'INSCHRIJVINGEN KO OPHOGING'!$L$3:$W$322,7,FALSE)</f>
        <v>283.47000000000003</v>
      </c>
      <c r="K185" s="1">
        <f>VLOOKUP($B185,'inschr ko zonder ophoging'!$A$5:$L$324,8,FALSE) + VLOOKUP($B185,'INSCHRIJVINGEN KO OPHOGING'!$L$3:$W$322,8,FALSE)</f>
        <v>307.69</v>
      </c>
      <c r="L185" s="1">
        <f>VLOOKUP($B185,'inschr ko zonder ophoging'!$A$5:$L$324,9,FALSE) + VLOOKUP($B185,'INSCHRIJVINGEN KO OPHOGING'!$L$3:$W$322,9,FALSE)</f>
        <v>314.42</v>
      </c>
      <c r="M185" s="1">
        <f>VLOOKUP($B185,'inschr ko zonder ophoging'!$A$5:$L$324,10,FALSE) + VLOOKUP($B185,'INSCHRIJVINGEN KO OPHOGING'!$L$3:$W$322,10,FALSE)</f>
        <v>302.2</v>
      </c>
      <c r="N185" s="1">
        <f>VLOOKUP($B185,'inschr ko zonder ophoging'!$A$5:$L$324,11,FALSE) + VLOOKUP($B185,'INSCHRIJVINGEN KO OPHOGING'!$L$3:$W$322,11,FALSE)</f>
        <v>291.27999999999997</v>
      </c>
      <c r="O185" s="1">
        <f>VLOOKUP($B185,'inschr ko zonder ophoging'!$A$5:$L$324,12,FALSE) + VLOOKUP($B185,'INSCHRIJVINGEN KO OPHOGING'!$L$3:$W$322,12,FALSE)</f>
        <v>305.04000000000002</v>
      </c>
      <c r="P185" s="1">
        <f>VLOOKUP($B185,'VRAAGPROGNOSE KO'!$B$2:$N$321,2,FALSE)</f>
        <v>299.59387681159421</v>
      </c>
      <c r="Q185" s="1">
        <f>VLOOKUP($B185,'VRAAGPROGNOSE KO'!$B$2:$N$321,3,FALSE)</f>
        <v>305.16253623188408</v>
      </c>
      <c r="R185" s="1">
        <f>VLOOKUP($B185,'VRAAGPROGNOSE KO'!$B$2:$N$321,4,FALSE)</f>
        <v>311.84492753623186</v>
      </c>
      <c r="S185" s="1">
        <f>VLOOKUP($B185,'VRAAGPROGNOSE KO'!$B$2:$N$321,5,FALSE)</f>
        <v>307.39</v>
      </c>
      <c r="T185" s="1">
        <f>VLOOKUP($B185,'VRAAGPROGNOSE KO'!$B$2:$N$321,6,FALSE)</f>
        <v>306.276268115942</v>
      </c>
      <c r="U185" s="1">
        <f>VLOOKUP($B185,'VRAAGPROGNOSE KO'!$B$2:$N$321,7,FALSE)</f>
        <v>306.276268115942</v>
      </c>
      <c r="V185" s="1">
        <f>VLOOKUP($B185,'VRAAGPROGNOSE KO'!$B$2:$N$321,8,FALSE)</f>
        <v>306.276268115942</v>
      </c>
      <c r="W185" s="1">
        <f>VLOOKUP($B185,'VRAAGPROGNOSE KO'!$B$2:$N$321,9,FALSE)</f>
        <v>307.39</v>
      </c>
      <c r="X185" s="1">
        <f>VLOOKUP($B185,'VRAAGPROGNOSE KO'!$B$2:$N$321,10,FALSE)</f>
        <v>309.61746376811595</v>
      </c>
      <c r="Y185" s="1">
        <f>VLOOKUP($B185,'VRAAGPROGNOSE KO'!$B$2:$N$321,11,FALSE)</f>
        <v>310.73119565217394</v>
      </c>
      <c r="Z185" s="1">
        <f>VLOOKUP($B185,'VRAAGPROGNOSE KO'!$B$2:$N$321,12,FALSE)</f>
        <v>310.73119565217394</v>
      </c>
      <c r="AA185" s="1">
        <f>VLOOKUP($B185,'VRAAGPROGNOSE KO'!$B$2:$N$321,13,FALSE)</f>
        <v>312.95865942028985</v>
      </c>
    </row>
    <row r="186" spans="2:27" x14ac:dyDescent="0.3">
      <c r="B186" s="1">
        <v>34027</v>
      </c>
      <c r="C186" s="1">
        <f>VLOOKUP(B186,AANBODPROGNOSE!A186:G503, 5, FALSE)</f>
        <v>1797.4791144527987</v>
      </c>
      <c r="D186" s="1">
        <f>VLOOKUP(B186,AANBODPROGNOSE!A186:H503, 2, FALSE)</f>
        <v>1527.8572472848789</v>
      </c>
      <c r="E186" s="1">
        <f>VLOOKUP($B186,'inschr ko zonder ophoging'!$A$5:$L$324,2,FALSE) + VLOOKUP($B186,'INSCHRIJVINGEN KO OPHOGING'!$L$3:$W$322,2,FALSE)</f>
        <v>1466.57</v>
      </c>
      <c r="F186" s="1">
        <f>VLOOKUP($B186,'inschr ko zonder ophoging'!$A$5:$L$324,3,FALSE) + VLOOKUP($B186,'INSCHRIJVINGEN KO OPHOGING'!$L$3:$W$322,3,FALSE)</f>
        <v>1482.03</v>
      </c>
      <c r="G186" s="1">
        <f>VLOOKUP($B186,'inschr ko zonder ophoging'!$A$5:$L$324,4,FALSE) + VLOOKUP($B186,'INSCHRIJVINGEN KO OPHOGING'!$L$3:$W$322,4,FALSE)</f>
        <v>1506.57</v>
      </c>
      <c r="H186" s="1">
        <f>VLOOKUP($B186,'inschr ko zonder ophoging'!$A$5:$L$324,5,FALSE) + VLOOKUP($B186,'INSCHRIJVINGEN KO OPHOGING'!$L$3:$W$322,5,FALSE)</f>
        <v>1536.1399999999999</v>
      </c>
      <c r="I186" s="1">
        <f>VLOOKUP($B186,'inschr ko zonder ophoging'!$A$5:$L$324,6,FALSE) + VLOOKUP($B186,'INSCHRIJVINGEN KO OPHOGING'!$L$3:$W$322,6,FALSE)</f>
        <v>1599.85</v>
      </c>
      <c r="J186" s="1">
        <f>VLOOKUP($B186,'inschr ko zonder ophoging'!$A$5:$L$324,7,FALSE) + VLOOKUP($B186,'INSCHRIJVINGEN KO OPHOGING'!$L$3:$W$322,7,FALSE)</f>
        <v>1538.46</v>
      </c>
      <c r="K186" s="1">
        <f>VLOOKUP($B186,'inschr ko zonder ophoging'!$A$5:$L$324,8,FALSE) + VLOOKUP($B186,'INSCHRIJVINGEN KO OPHOGING'!$L$3:$W$322,8,FALSE)</f>
        <v>1552.57</v>
      </c>
      <c r="L186" s="1">
        <f>VLOOKUP($B186,'inschr ko zonder ophoging'!$A$5:$L$324,9,FALSE) + VLOOKUP($B186,'INSCHRIJVINGEN KO OPHOGING'!$L$3:$W$322,9,FALSE)</f>
        <v>1578.55</v>
      </c>
      <c r="M186" s="1">
        <f>VLOOKUP($B186,'inschr ko zonder ophoging'!$A$5:$L$324,10,FALSE) + VLOOKUP($B186,'INSCHRIJVINGEN KO OPHOGING'!$L$3:$W$322,10,FALSE)</f>
        <v>1543.33</v>
      </c>
      <c r="N186" s="1">
        <f>VLOOKUP($B186,'inschr ko zonder ophoging'!$A$5:$L$324,11,FALSE) + VLOOKUP($B186,'INSCHRIJVINGEN KO OPHOGING'!$L$3:$W$322,11,FALSE)</f>
        <v>1533.97</v>
      </c>
      <c r="O186" s="1">
        <f>VLOOKUP($B186,'inschr ko zonder ophoging'!$A$5:$L$324,12,FALSE) + VLOOKUP($B186,'INSCHRIJVINGEN KO OPHOGING'!$L$3:$W$322,12,FALSE)</f>
        <v>1553.46</v>
      </c>
      <c r="P186" s="1">
        <f>VLOOKUP($B186,'VRAAGPROGNOSE KO'!$B$2:$N$321,2,FALSE)</f>
        <v>1524.2616251005632</v>
      </c>
      <c r="Q186" s="1">
        <f>VLOOKUP($B186,'VRAAGPROGNOSE KO'!$B$2:$N$321,3,FALSE)</f>
        <v>1481.1846661303298</v>
      </c>
      <c r="R186" s="1">
        <f>VLOOKUP($B186,'VRAAGPROGNOSE KO'!$B$2:$N$321,4,FALSE)</f>
        <v>1454.6757683024939</v>
      </c>
      <c r="S186" s="1">
        <f>VLOOKUP($B186,'VRAAGPROGNOSE KO'!$B$2:$N$321,5,FALSE)</f>
        <v>1421.5396460176992</v>
      </c>
      <c r="T186" s="1">
        <f>VLOOKUP($B186,'VRAAGPROGNOSE KO'!$B$2:$N$321,6,FALSE)</f>
        <v>1399.4488978278359</v>
      </c>
      <c r="U186" s="1">
        <f>VLOOKUP($B186,'VRAAGPROGNOSE KO'!$B$2:$N$321,7,FALSE)</f>
        <v>1388.4035237329042</v>
      </c>
      <c r="V186" s="1">
        <f>VLOOKUP($B186,'VRAAGPROGNOSE KO'!$B$2:$N$321,8,FALSE)</f>
        <v>1379.5672244569589</v>
      </c>
      <c r="W186" s="1">
        <f>VLOOKUP($B186,'VRAAGPROGNOSE KO'!$B$2:$N$321,9,FALSE)</f>
        <v>1372.94</v>
      </c>
      <c r="X186" s="1">
        <f>VLOOKUP($B186,'VRAAGPROGNOSE KO'!$B$2:$N$321,10,FALSE)</f>
        <v>1361.8946259050683</v>
      </c>
      <c r="Y186" s="1">
        <f>VLOOKUP($B186,'VRAAGPROGNOSE KO'!$B$2:$N$321,11,FALSE)</f>
        <v>1380.671761866452</v>
      </c>
      <c r="Z186" s="1">
        <f>VLOOKUP($B186,'VRAAGPROGNOSE KO'!$B$2:$N$321,12,FALSE)</f>
        <v>1383.9853740949316</v>
      </c>
      <c r="AA186" s="1">
        <f>VLOOKUP($B186,'VRAAGPROGNOSE KO'!$B$2:$N$321,13,FALSE)</f>
        <v>1397.2398230088495</v>
      </c>
    </row>
    <row r="187" spans="2:27" x14ac:dyDescent="0.3">
      <c r="B187" s="1">
        <v>34040</v>
      </c>
      <c r="C187" s="1">
        <f>VLOOKUP(B187,AANBODPROGNOSE!A187:G504, 5, FALSE)</f>
        <v>1903.5294117647059</v>
      </c>
      <c r="D187" s="1">
        <f>VLOOKUP(B187,AANBODPROGNOSE!A187:H504, 2, FALSE)</f>
        <v>1618</v>
      </c>
      <c r="E187" s="1">
        <f>VLOOKUP($B187,'inschr ko zonder ophoging'!$A$5:$L$324,2,FALSE) + VLOOKUP($B187,'INSCHRIJVINGEN KO OPHOGING'!$L$3:$W$322,2,FALSE)</f>
        <v>1590.98</v>
      </c>
      <c r="F187" s="1">
        <f>VLOOKUP($B187,'inschr ko zonder ophoging'!$A$5:$L$324,3,FALSE) + VLOOKUP($B187,'INSCHRIJVINGEN KO OPHOGING'!$L$3:$W$322,3,FALSE)</f>
        <v>1636.12</v>
      </c>
      <c r="G187" s="1">
        <f>VLOOKUP($B187,'inschr ko zonder ophoging'!$A$5:$L$324,4,FALSE) + VLOOKUP($B187,'INSCHRIJVINGEN KO OPHOGING'!$L$3:$W$322,4,FALSE)</f>
        <v>1604.73</v>
      </c>
      <c r="H187" s="1">
        <f>VLOOKUP($B187,'inschr ko zonder ophoging'!$A$5:$L$324,5,FALSE) + VLOOKUP($B187,'INSCHRIJVINGEN KO OPHOGING'!$L$3:$W$322,5,FALSE)</f>
        <v>1651.04</v>
      </c>
      <c r="I187" s="1">
        <f>VLOOKUP($B187,'inschr ko zonder ophoging'!$A$5:$L$324,6,FALSE) + VLOOKUP($B187,'INSCHRIJVINGEN KO OPHOGING'!$L$3:$W$322,6,FALSE)</f>
        <v>1700.52</v>
      </c>
      <c r="J187" s="1">
        <f>VLOOKUP($B187,'inschr ko zonder ophoging'!$A$5:$L$324,7,FALSE) + VLOOKUP($B187,'INSCHRIJVINGEN KO OPHOGING'!$L$3:$W$322,7,FALSE)</f>
        <v>1702.04</v>
      </c>
      <c r="K187" s="1">
        <f>VLOOKUP($B187,'inschr ko zonder ophoging'!$A$5:$L$324,8,FALSE) + VLOOKUP($B187,'INSCHRIJVINGEN KO OPHOGING'!$L$3:$W$322,8,FALSE)</f>
        <v>1709.85</v>
      </c>
      <c r="L187" s="1">
        <f>VLOOKUP($B187,'inschr ko zonder ophoging'!$A$5:$L$324,9,FALSE) + VLOOKUP($B187,'INSCHRIJVINGEN KO OPHOGING'!$L$3:$W$322,9,FALSE)</f>
        <v>1663.66</v>
      </c>
      <c r="M187" s="1">
        <f>VLOOKUP($B187,'inschr ko zonder ophoging'!$A$5:$L$324,10,FALSE) + VLOOKUP($B187,'INSCHRIJVINGEN KO OPHOGING'!$L$3:$W$322,10,FALSE)</f>
        <v>1633.65</v>
      </c>
      <c r="N187" s="1">
        <f>VLOOKUP($B187,'inschr ko zonder ophoging'!$A$5:$L$324,11,FALSE) + VLOOKUP($B187,'INSCHRIJVINGEN KO OPHOGING'!$L$3:$W$322,11,FALSE)</f>
        <v>1639.2</v>
      </c>
      <c r="O187" s="1">
        <f>VLOOKUP($B187,'inschr ko zonder ophoging'!$A$5:$L$324,12,FALSE) + VLOOKUP($B187,'INSCHRIJVINGEN KO OPHOGING'!$L$3:$W$322,12,FALSE)</f>
        <v>1626.06</v>
      </c>
      <c r="P187" s="1">
        <f>VLOOKUP($B187,'VRAAGPROGNOSE KO'!$B$2:$N$321,2,FALSE)</f>
        <v>1600.6637554585152</v>
      </c>
      <c r="Q187" s="1">
        <f>VLOOKUP($B187,'VRAAGPROGNOSE KO'!$B$2:$N$321,3,FALSE)</f>
        <v>1624.006768558952</v>
      </c>
      <c r="R187" s="1">
        <f>VLOOKUP($B187,'VRAAGPROGNOSE KO'!$B$2:$N$321,4,FALSE)</f>
        <v>1592.8827510917031</v>
      </c>
      <c r="S187" s="1">
        <f>VLOOKUP($B187,'VRAAGPROGNOSE KO'!$B$2:$N$321,5,FALSE)</f>
        <v>1577.3207423580786</v>
      </c>
      <c r="T187" s="1">
        <f>VLOOKUP($B187,'VRAAGPROGNOSE KO'!$B$2:$N$321,6,FALSE)</f>
        <v>1562.8703056768559</v>
      </c>
      <c r="U187" s="1">
        <f>VLOOKUP($B187,'VRAAGPROGNOSE KO'!$B$2:$N$321,7,FALSE)</f>
        <v>1548.4198689956331</v>
      </c>
      <c r="V187" s="1">
        <f>VLOOKUP($B187,'VRAAGPROGNOSE KO'!$B$2:$N$321,8,FALSE)</f>
        <v>1535.0810043668123</v>
      </c>
      <c r="W187" s="1">
        <f>VLOOKUP($B187,'VRAAGPROGNOSE KO'!$B$2:$N$321,9,FALSE)</f>
        <v>1527.3</v>
      </c>
      <c r="X187" s="1">
        <f>VLOOKUP($B187,'VRAAGPROGNOSE KO'!$B$2:$N$321,10,FALSE)</f>
        <v>1525.0768558951966</v>
      </c>
      <c r="Y187" s="1">
        <f>VLOOKUP($B187,'VRAAGPROGNOSE KO'!$B$2:$N$321,11,FALSE)</f>
        <v>1539.5272925764193</v>
      </c>
      <c r="Z187" s="1">
        <f>VLOOKUP($B187,'VRAAGPROGNOSE KO'!$B$2:$N$321,12,FALSE)</f>
        <v>1550.6430131004367</v>
      </c>
      <c r="AA187" s="1">
        <f>VLOOKUP($B187,'VRAAGPROGNOSE KO'!$B$2:$N$321,13,FALSE)</f>
        <v>1567.3165938864629</v>
      </c>
    </row>
    <row r="188" spans="2:27" x14ac:dyDescent="0.3">
      <c r="B188" s="1">
        <v>34041</v>
      </c>
      <c r="C188" s="1">
        <f>VLOOKUP(B188,AANBODPROGNOSE!A188:G505, 5, FALSE)</f>
        <v>1488.1578947368423</v>
      </c>
      <c r="D188" s="1">
        <f>VLOOKUP(B188,AANBODPROGNOSE!A188:H505, 2, FALSE)</f>
        <v>1264.9342105263158</v>
      </c>
      <c r="E188" s="1">
        <f>VLOOKUP($B188,'inschr ko zonder ophoging'!$A$5:$L$324,2,FALSE) + VLOOKUP($B188,'INSCHRIJVINGEN KO OPHOGING'!$L$3:$W$322,2,FALSE)</f>
        <v>1252.8899999999999</v>
      </c>
      <c r="F188" s="1">
        <f>VLOOKUP($B188,'inschr ko zonder ophoging'!$A$5:$L$324,3,FALSE) + VLOOKUP($B188,'INSCHRIJVINGEN KO OPHOGING'!$L$3:$W$322,3,FALSE)</f>
        <v>1260.24</v>
      </c>
      <c r="G188" s="1">
        <f>VLOOKUP($B188,'inschr ko zonder ophoging'!$A$5:$L$324,4,FALSE) + VLOOKUP($B188,'INSCHRIJVINGEN KO OPHOGING'!$L$3:$W$322,4,FALSE)</f>
        <v>1224.0999999999999</v>
      </c>
      <c r="H188" s="1">
        <f>VLOOKUP($B188,'inschr ko zonder ophoging'!$A$5:$L$324,5,FALSE) + VLOOKUP($B188,'INSCHRIJVINGEN KO OPHOGING'!$L$3:$W$322,5,FALSE)</f>
        <v>1292.73</v>
      </c>
      <c r="I188" s="1">
        <f>VLOOKUP($B188,'inschr ko zonder ophoging'!$A$5:$L$324,6,FALSE) + VLOOKUP($B188,'INSCHRIJVINGEN KO OPHOGING'!$L$3:$W$322,6,FALSE)</f>
        <v>1295.6199999999999</v>
      </c>
      <c r="J188" s="1">
        <f>VLOOKUP($B188,'inschr ko zonder ophoging'!$A$5:$L$324,7,FALSE) + VLOOKUP($B188,'INSCHRIJVINGEN KO OPHOGING'!$L$3:$W$322,7,FALSE)</f>
        <v>1313.05</v>
      </c>
      <c r="K188" s="1">
        <f>VLOOKUP($B188,'inschr ko zonder ophoging'!$A$5:$L$324,8,FALSE) + VLOOKUP($B188,'INSCHRIJVINGEN KO OPHOGING'!$L$3:$W$322,8,FALSE)</f>
        <v>1353.97</v>
      </c>
      <c r="L188" s="1">
        <f>VLOOKUP($B188,'inschr ko zonder ophoging'!$A$5:$L$324,9,FALSE) + VLOOKUP($B188,'INSCHRIJVINGEN KO OPHOGING'!$L$3:$W$322,9,FALSE)</f>
        <v>1372.68</v>
      </c>
      <c r="M188" s="1">
        <f>VLOOKUP($B188,'inschr ko zonder ophoging'!$A$5:$L$324,10,FALSE) + VLOOKUP($B188,'INSCHRIJVINGEN KO OPHOGING'!$L$3:$W$322,10,FALSE)</f>
        <v>1372.11</v>
      </c>
      <c r="N188" s="1">
        <f>VLOOKUP($B188,'inschr ko zonder ophoging'!$A$5:$L$324,11,FALSE) + VLOOKUP($B188,'INSCHRIJVINGEN KO OPHOGING'!$L$3:$W$322,11,FALSE)</f>
        <v>1369.97</v>
      </c>
      <c r="O188" s="1">
        <f>VLOOKUP($B188,'inschr ko zonder ophoging'!$A$5:$L$324,12,FALSE) + VLOOKUP($B188,'INSCHRIJVINGEN KO OPHOGING'!$L$3:$W$322,12,FALSE)</f>
        <v>1338.75</v>
      </c>
      <c r="P188" s="1">
        <f>VLOOKUP($B188,'VRAAGPROGNOSE KO'!$B$2:$N$321,2,FALSE)</f>
        <v>1295.7051282051282</v>
      </c>
      <c r="Q188" s="1">
        <f>VLOOKUP($B188,'VRAAGPROGNOSE KO'!$B$2:$N$321,3,FALSE)</f>
        <v>1277.8333333333333</v>
      </c>
      <c r="R188" s="1">
        <f>VLOOKUP($B188,'VRAAGPROGNOSE KO'!$B$2:$N$321,4,FALSE)</f>
        <v>1264.4294871794873</v>
      </c>
      <c r="S188" s="1">
        <f>VLOOKUP($B188,'VRAAGPROGNOSE KO'!$B$2:$N$321,5,FALSE)</f>
        <v>1272.2483974358975</v>
      </c>
      <c r="T188" s="1">
        <f>VLOOKUP($B188,'VRAAGPROGNOSE KO'!$B$2:$N$321,6,FALSE)</f>
        <v>1274.4823717948718</v>
      </c>
      <c r="U188" s="1">
        <f>VLOOKUP($B188,'VRAAGPROGNOSE KO'!$B$2:$N$321,7,FALSE)</f>
        <v>1239.8557692307693</v>
      </c>
      <c r="V188" s="1">
        <f>VLOOKUP($B188,'VRAAGPROGNOSE KO'!$B$2:$N$321,8,FALSE)</f>
        <v>1229.8028846153845</v>
      </c>
      <c r="W188" s="1">
        <f>VLOOKUP($B188,'VRAAGPROGNOSE KO'!$B$2:$N$321,9,FALSE)</f>
        <v>1219.75</v>
      </c>
      <c r="X188" s="1">
        <f>VLOOKUP($B188,'VRAAGPROGNOSE KO'!$B$2:$N$321,10,FALSE)</f>
        <v>1223.1009615384614</v>
      </c>
      <c r="Y188" s="1">
        <f>VLOOKUP($B188,'VRAAGPROGNOSE KO'!$B$2:$N$321,11,FALSE)</f>
        <v>1235.3878205128206</v>
      </c>
      <c r="Z188" s="1">
        <f>VLOOKUP($B188,'VRAAGPROGNOSE KO'!$B$2:$N$321,12,FALSE)</f>
        <v>1224.2179487179487</v>
      </c>
      <c r="AA188" s="1">
        <f>VLOOKUP($B188,'VRAAGPROGNOSE KO'!$B$2:$N$321,13,FALSE)</f>
        <v>1220.8669871794873</v>
      </c>
    </row>
    <row r="189" spans="2:27" x14ac:dyDescent="0.3">
      <c r="B189" s="1">
        <v>34042</v>
      </c>
      <c r="C189" s="1">
        <f>VLOOKUP(B189,AANBODPROGNOSE!A189:G506, 5, FALSE)</f>
        <v>1049.4117647058824</v>
      </c>
      <c r="D189" s="1">
        <f>VLOOKUP(B189,AANBODPROGNOSE!A189:H506, 2, FALSE)</f>
        <v>892</v>
      </c>
      <c r="E189" s="1">
        <f>VLOOKUP($B189,'inschr ko zonder ophoging'!$A$5:$L$324,2,FALSE) + VLOOKUP($B189,'INSCHRIJVINGEN KO OPHOGING'!$L$3:$W$322,2,FALSE)</f>
        <v>997.85</v>
      </c>
      <c r="F189" s="1">
        <f>VLOOKUP($B189,'inschr ko zonder ophoging'!$A$5:$L$324,3,FALSE) + VLOOKUP($B189,'INSCHRIJVINGEN KO OPHOGING'!$L$3:$W$322,3,FALSE)</f>
        <v>1054.83</v>
      </c>
      <c r="G189" s="1">
        <f>VLOOKUP($B189,'inschr ko zonder ophoging'!$A$5:$L$324,4,FALSE) + VLOOKUP($B189,'INSCHRIJVINGEN KO OPHOGING'!$L$3:$W$322,4,FALSE)</f>
        <v>985.01</v>
      </c>
      <c r="H189" s="1">
        <f>VLOOKUP($B189,'inschr ko zonder ophoging'!$A$5:$L$324,5,FALSE) + VLOOKUP($B189,'INSCHRIJVINGEN KO OPHOGING'!$L$3:$W$322,5,FALSE)</f>
        <v>983.2</v>
      </c>
      <c r="I189" s="1">
        <f>VLOOKUP($B189,'inschr ko zonder ophoging'!$A$5:$L$324,6,FALSE) + VLOOKUP($B189,'INSCHRIJVINGEN KO OPHOGING'!$L$3:$W$322,6,FALSE)</f>
        <v>992.77</v>
      </c>
      <c r="J189" s="1">
        <f>VLOOKUP($B189,'inschr ko zonder ophoging'!$A$5:$L$324,7,FALSE) + VLOOKUP($B189,'INSCHRIJVINGEN KO OPHOGING'!$L$3:$W$322,7,FALSE)</f>
        <v>953.71</v>
      </c>
      <c r="K189" s="1">
        <f>VLOOKUP($B189,'inschr ko zonder ophoging'!$A$5:$L$324,8,FALSE) + VLOOKUP($B189,'INSCHRIJVINGEN KO OPHOGING'!$L$3:$W$322,8,FALSE)</f>
        <v>915.14</v>
      </c>
      <c r="L189" s="1">
        <f>VLOOKUP($B189,'inschr ko zonder ophoging'!$A$5:$L$324,9,FALSE) + VLOOKUP($B189,'INSCHRIJVINGEN KO OPHOGING'!$L$3:$W$322,9,FALSE)</f>
        <v>919.25</v>
      </c>
      <c r="M189" s="1">
        <f>VLOOKUP($B189,'inschr ko zonder ophoging'!$A$5:$L$324,10,FALSE) + VLOOKUP($B189,'INSCHRIJVINGEN KO OPHOGING'!$L$3:$W$322,10,FALSE)</f>
        <v>907.93</v>
      </c>
      <c r="N189" s="1">
        <f>VLOOKUP($B189,'inschr ko zonder ophoging'!$A$5:$L$324,11,FALSE) + VLOOKUP($B189,'INSCHRIJVINGEN KO OPHOGING'!$L$3:$W$322,11,FALSE)</f>
        <v>905.2</v>
      </c>
      <c r="O189" s="1">
        <f>VLOOKUP($B189,'inschr ko zonder ophoging'!$A$5:$L$324,12,FALSE) + VLOOKUP($B189,'INSCHRIJVINGEN KO OPHOGING'!$L$3:$W$322,12,FALSE)</f>
        <v>898.98</v>
      </c>
      <c r="P189" s="1">
        <f>VLOOKUP($B189,'VRAAGPROGNOSE KO'!$B$2:$N$321,2,FALSE)</f>
        <v>895.47382352941179</v>
      </c>
      <c r="Q189" s="1">
        <f>VLOOKUP($B189,'VRAAGPROGNOSE KO'!$B$2:$N$321,3,FALSE)</f>
        <v>864.24933155080214</v>
      </c>
      <c r="R189" s="1">
        <f>VLOOKUP($B189,'VRAAGPROGNOSE KO'!$B$2:$N$321,4,FALSE)</f>
        <v>833.02483957219249</v>
      </c>
      <c r="S189" s="1">
        <f>VLOOKUP($B189,'VRAAGPROGNOSE KO'!$B$2:$N$321,5,FALSE)</f>
        <v>821.87323529411765</v>
      </c>
      <c r="T189" s="1">
        <f>VLOOKUP($B189,'VRAAGPROGNOSE KO'!$B$2:$N$321,6,FALSE)</f>
        <v>826.33387700534763</v>
      </c>
      <c r="U189" s="1">
        <f>VLOOKUP($B189,'VRAAGPROGNOSE KO'!$B$2:$N$321,7,FALSE)</f>
        <v>826.33387700534763</v>
      </c>
      <c r="V189" s="1">
        <f>VLOOKUP($B189,'VRAAGPROGNOSE KO'!$B$2:$N$321,8,FALSE)</f>
        <v>836.37032085561498</v>
      </c>
      <c r="W189" s="1">
        <f>VLOOKUP($B189,'VRAAGPROGNOSE KO'!$B$2:$N$321,9,FALSE)</f>
        <v>834.14</v>
      </c>
      <c r="X189" s="1">
        <f>VLOOKUP($B189,'VRAAGPROGNOSE KO'!$B$2:$N$321,10,FALSE)</f>
        <v>834.14</v>
      </c>
      <c r="Y189" s="1">
        <f>VLOOKUP($B189,'VRAAGPROGNOSE KO'!$B$2:$N$321,11,FALSE)</f>
        <v>844.17644385026733</v>
      </c>
      <c r="Z189" s="1">
        <f>VLOOKUP($B189,'VRAAGPROGNOSE KO'!$B$2:$N$321,12,FALSE)</f>
        <v>837.48548128342247</v>
      </c>
      <c r="AA189" s="1">
        <f>VLOOKUP($B189,'VRAAGPROGNOSE KO'!$B$2:$N$321,13,FALSE)</f>
        <v>848.63708556149732</v>
      </c>
    </row>
    <row r="190" spans="2:27" x14ac:dyDescent="0.3">
      <c r="B190" s="1">
        <v>34043</v>
      </c>
      <c r="C190" s="1">
        <f>VLOOKUP(B190,AANBODPROGNOSE!A190:G507, 5, FALSE)</f>
        <v>272.94117647058823</v>
      </c>
      <c r="D190" s="1">
        <f>VLOOKUP(B190,AANBODPROGNOSE!A190:H507, 2, FALSE)</f>
        <v>232</v>
      </c>
      <c r="E190" s="1">
        <f>VLOOKUP($B190,'inschr ko zonder ophoging'!$A$5:$L$324,2,FALSE) + VLOOKUP($B190,'INSCHRIJVINGEN KO OPHOGING'!$L$3:$W$322,2,FALSE)</f>
        <v>210.9</v>
      </c>
      <c r="F190" s="1">
        <f>VLOOKUP($B190,'inschr ko zonder ophoging'!$A$5:$L$324,3,FALSE) + VLOOKUP($B190,'INSCHRIJVINGEN KO OPHOGING'!$L$3:$W$322,3,FALSE)</f>
        <v>196.87</v>
      </c>
      <c r="G190" s="1">
        <f>VLOOKUP($B190,'inschr ko zonder ophoging'!$A$5:$L$324,4,FALSE) + VLOOKUP($B190,'INSCHRIJVINGEN KO OPHOGING'!$L$3:$W$322,4,FALSE)</f>
        <v>191.71</v>
      </c>
      <c r="H190" s="1">
        <f>VLOOKUP($B190,'inschr ko zonder ophoging'!$A$5:$L$324,5,FALSE) + VLOOKUP($B190,'INSCHRIJVINGEN KO OPHOGING'!$L$3:$W$322,5,FALSE)</f>
        <v>179.87</v>
      </c>
      <c r="I190" s="1">
        <f>VLOOKUP($B190,'inschr ko zonder ophoging'!$A$5:$L$324,6,FALSE) + VLOOKUP($B190,'INSCHRIJVINGEN KO OPHOGING'!$L$3:$W$322,6,FALSE)</f>
        <v>193.63</v>
      </c>
      <c r="J190" s="1">
        <f>VLOOKUP($B190,'inschr ko zonder ophoging'!$A$5:$L$324,7,FALSE) + VLOOKUP($B190,'INSCHRIJVINGEN KO OPHOGING'!$L$3:$W$322,7,FALSE)</f>
        <v>210.17</v>
      </c>
      <c r="K190" s="1">
        <f>VLOOKUP($B190,'inschr ko zonder ophoging'!$A$5:$L$324,8,FALSE) + VLOOKUP($B190,'INSCHRIJVINGEN KO OPHOGING'!$L$3:$W$322,8,FALSE)</f>
        <v>203.25</v>
      </c>
      <c r="L190" s="1">
        <f>VLOOKUP($B190,'inschr ko zonder ophoging'!$A$5:$L$324,9,FALSE) + VLOOKUP($B190,'INSCHRIJVINGEN KO OPHOGING'!$L$3:$W$322,9,FALSE)</f>
        <v>217.09</v>
      </c>
      <c r="M190" s="1">
        <f>VLOOKUP($B190,'inschr ko zonder ophoging'!$A$5:$L$324,10,FALSE) + VLOOKUP($B190,'INSCHRIJVINGEN KO OPHOGING'!$L$3:$W$322,10,FALSE)</f>
        <v>224.85</v>
      </c>
      <c r="N190" s="1">
        <f>VLOOKUP($B190,'inschr ko zonder ophoging'!$A$5:$L$324,11,FALSE) + VLOOKUP($B190,'INSCHRIJVINGEN KO OPHOGING'!$L$3:$W$322,11,FALSE)</f>
        <v>223.09</v>
      </c>
      <c r="O190" s="1">
        <f>VLOOKUP($B190,'inschr ko zonder ophoging'!$A$5:$L$324,12,FALSE) + VLOOKUP($B190,'INSCHRIJVINGEN KO OPHOGING'!$L$3:$W$322,12,FALSE)</f>
        <v>238.47</v>
      </c>
      <c r="P190" s="1">
        <f>VLOOKUP($B190,'VRAAGPROGNOSE KO'!$B$2:$N$321,2,FALSE)</f>
        <v>235.67586206896553</v>
      </c>
      <c r="Q190" s="1">
        <f>VLOOKUP($B190,'VRAAGPROGNOSE KO'!$B$2:$N$321,3,FALSE)</f>
        <v>232.30906403940887</v>
      </c>
      <c r="R190" s="1">
        <f>VLOOKUP($B190,'VRAAGPROGNOSE KO'!$B$2:$N$321,4,FALSE)</f>
        <v>232.30906403940887</v>
      </c>
      <c r="S190" s="1">
        <f>VLOOKUP($B190,'VRAAGPROGNOSE KO'!$B$2:$N$321,5,FALSE)</f>
        <v>232.30906403940887</v>
      </c>
      <c r="T190" s="1">
        <f>VLOOKUP($B190,'VRAAGPROGNOSE KO'!$B$2:$N$321,6,FALSE)</f>
        <v>231.18679802955666</v>
      </c>
      <c r="U190" s="1">
        <f>VLOOKUP($B190,'VRAAGPROGNOSE KO'!$B$2:$N$321,7,FALSE)</f>
        <v>230.06453201970444</v>
      </c>
      <c r="V190" s="1">
        <f>VLOOKUP($B190,'VRAAGPROGNOSE KO'!$B$2:$N$321,8,FALSE)</f>
        <v>227.82</v>
      </c>
      <c r="W190" s="1">
        <f>VLOOKUP($B190,'VRAAGPROGNOSE KO'!$B$2:$N$321,9,FALSE)</f>
        <v>227.82</v>
      </c>
      <c r="X190" s="1">
        <f>VLOOKUP($B190,'VRAAGPROGNOSE KO'!$B$2:$N$321,10,FALSE)</f>
        <v>228.94226600985223</v>
      </c>
      <c r="Y190" s="1">
        <f>VLOOKUP($B190,'VRAAGPROGNOSE KO'!$B$2:$N$321,11,FALSE)</f>
        <v>228.94226600985223</v>
      </c>
      <c r="Z190" s="1">
        <f>VLOOKUP($B190,'VRAAGPROGNOSE KO'!$B$2:$N$321,12,FALSE)</f>
        <v>230.06453201970444</v>
      </c>
      <c r="AA190" s="1">
        <f>VLOOKUP($B190,'VRAAGPROGNOSE KO'!$B$2:$N$321,13,FALSE)</f>
        <v>227.82</v>
      </c>
    </row>
    <row r="191" spans="2:27" x14ac:dyDescent="0.3">
      <c r="B191" s="1">
        <v>35002</v>
      </c>
      <c r="C191" s="1">
        <f>VLOOKUP(B191,AANBODPROGNOSE!A191:G508, 5, FALSE)</f>
        <v>742.35294117647061</v>
      </c>
      <c r="D191" s="1">
        <f>VLOOKUP(B191,AANBODPROGNOSE!A191:H508, 2, FALSE)</f>
        <v>631</v>
      </c>
      <c r="E191" s="1">
        <f>VLOOKUP($B191,'inschr ko zonder ophoging'!$A$5:$L$324,2,FALSE) + VLOOKUP($B191,'INSCHRIJVINGEN KO OPHOGING'!$L$3:$W$322,2,FALSE)</f>
        <v>597.97</v>
      </c>
      <c r="F191" s="1">
        <f>VLOOKUP($B191,'inschr ko zonder ophoging'!$A$5:$L$324,3,FALSE) + VLOOKUP($B191,'INSCHRIJVINGEN KO OPHOGING'!$L$3:$W$322,3,FALSE)</f>
        <v>633.13</v>
      </c>
      <c r="G191" s="1">
        <f>VLOOKUP($B191,'inschr ko zonder ophoging'!$A$5:$L$324,4,FALSE) + VLOOKUP($B191,'INSCHRIJVINGEN KO OPHOGING'!$L$3:$W$322,4,FALSE)</f>
        <v>633.62</v>
      </c>
      <c r="H191" s="1">
        <f>VLOOKUP($B191,'inschr ko zonder ophoging'!$A$5:$L$324,5,FALSE) + VLOOKUP($B191,'INSCHRIJVINGEN KO OPHOGING'!$L$3:$W$322,5,FALSE)</f>
        <v>676.46</v>
      </c>
      <c r="I191" s="1">
        <f>VLOOKUP($B191,'inschr ko zonder ophoging'!$A$5:$L$324,6,FALSE) + VLOOKUP($B191,'INSCHRIJVINGEN KO OPHOGING'!$L$3:$W$322,6,FALSE)</f>
        <v>667.89</v>
      </c>
      <c r="J191" s="1">
        <f>VLOOKUP($B191,'inschr ko zonder ophoging'!$A$5:$L$324,7,FALSE) + VLOOKUP($B191,'INSCHRIJVINGEN KO OPHOGING'!$L$3:$W$322,7,FALSE)</f>
        <v>660.43</v>
      </c>
      <c r="K191" s="1">
        <f>VLOOKUP($B191,'inschr ko zonder ophoging'!$A$5:$L$324,8,FALSE) + VLOOKUP($B191,'INSCHRIJVINGEN KO OPHOGING'!$L$3:$W$322,8,FALSE)</f>
        <v>623.51</v>
      </c>
      <c r="L191" s="1">
        <f>VLOOKUP($B191,'inschr ko zonder ophoging'!$A$5:$L$324,9,FALSE) + VLOOKUP($B191,'INSCHRIJVINGEN KO OPHOGING'!$L$3:$W$322,9,FALSE)</f>
        <v>609.48</v>
      </c>
      <c r="M191" s="1">
        <f>VLOOKUP($B191,'inschr ko zonder ophoging'!$A$5:$L$324,10,FALSE) + VLOOKUP($B191,'INSCHRIJVINGEN KO OPHOGING'!$L$3:$W$322,10,FALSE)</f>
        <v>622.97</v>
      </c>
      <c r="N191" s="1">
        <f>VLOOKUP($B191,'inschr ko zonder ophoging'!$A$5:$L$324,11,FALSE) + VLOOKUP($B191,'INSCHRIJVINGEN KO OPHOGING'!$L$3:$W$322,11,FALSE)</f>
        <v>618.4</v>
      </c>
      <c r="O191" s="1">
        <f>VLOOKUP($B191,'inschr ko zonder ophoging'!$A$5:$L$324,12,FALSE) + VLOOKUP($B191,'INSCHRIJVINGEN KO OPHOGING'!$L$3:$W$322,12,FALSE)</f>
        <v>630.86</v>
      </c>
      <c r="P191" s="1">
        <f>VLOOKUP($B191,'VRAAGPROGNOSE KO'!$B$2:$N$321,2,FALSE)</f>
        <v>640.05134649910235</v>
      </c>
      <c r="Q191" s="1">
        <f>VLOOKUP($B191,'VRAAGPROGNOSE KO'!$B$2:$N$321,3,FALSE)</f>
        <v>633.43012567324956</v>
      </c>
      <c r="R191" s="1">
        <f>VLOOKUP($B191,'VRAAGPROGNOSE KO'!$B$2:$N$321,4,FALSE)</f>
        <v>622.39475763016162</v>
      </c>
      <c r="S191" s="1">
        <f>VLOOKUP($B191,'VRAAGPROGNOSE KO'!$B$2:$N$321,5,FALSE)</f>
        <v>619.08414721723523</v>
      </c>
      <c r="T191" s="1">
        <f>VLOOKUP($B191,'VRAAGPROGNOSE KO'!$B$2:$N$321,6,FALSE)</f>
        <v>606.94524236983841</v>
      </c>
      <c r="U191" s="1">
        <f>VLOOKUP($B191,'VRAAGPROGNOSE KO'!$B$2:$N$321,7,FALSE)</f>
        <v>614.66999999999996</v>
      </c>
      <c r="V191" s="1">
        <f>VLOOKUP($B191,'VRAAGPROGNOSE KO'!$B$2:$N$321,8,FALSE)</f>
        <v>614.66999999999996</v>
      </c>
      <c r="W191" s="1">
        <f>VLOOKUP($B191,'VRAAGPROGNOSE KO'!$B$2:$N$321,9,FALSE)</f>
        <v>614.66999999999996</v>
      </c>
      <c r="X191" s="1">
        <f>VLOOKUP($B191,'VRAAGPROGNOSE KO'!$B$2:$N$321,10,FALSE)</f>
        <v>606.94524236983841</v>
      </c>
      <c r="Y191" s="1">
        <f>VLOOKUP($B191,'VRAAGPROGNOSE KO'!$B$2:$N$321,11,FALSE)</f>
        <v>594.80633752244171</v>
      </c>
      <c r="Z191" s="1">
        <f>VLOOKUP($B191,'VRAAGPROGNOSE KO'!$B$2:$N$321,12,FALSE)</f>
        <v>588.18511669658892</v>
      </c>
      <c r="AA191" s="1">
        <f>VLOOKUP($B191,'VRAAGPROGNOSE KO'!$B$2:$N$321,13,FALSE)</f>
        <v>587.08157989228005</v>
      </c>
    </row>
    <row r="192" spans="2:27" x14ac:dyDescent="0.3">
      <c r="B192" s="1">
        <v>35005</v>
      </c>
      <c r="C192" s="1">
        <f>VLOOKUP(B192,AANBODPROGNOSE!A192:G509, 5, FALSE)</f>
        <v>572.94117647058829</v>
      </c>
      <c r="D192" s="1">
        <f>VLOOKUP(B192,AANBODPROGNOSE!A192:H509, 2, FALSE)</f>
        <v>487</v>
      </c>
      <c r="E192" s="1">
        <f>VLOOKUP($B192,'inschr ko zonder ophoging'!$A$5:$L$324,2,FALSE) + VLOOKUP($B192,'INSCHRIJVINGEN KO OPHOGING'!$L$3:$W$322,2,FALSE)</f>
        <v>500.4</v>
      </c>
      <c r="F192" s="1">
        <f>VLOOKUP($B192,'inschr ko zonder ophoging'!$A$5:$L$324,3,FALSE) + VLOOKUP($B192,'INSCHRIJVINGEN KO OPHOGING'!$L$3:$W$322,3,FALSE)</f>
        <v>509.67</v>
      </c>
      <c r="G192" s="1">
        <f>VLOOKUP($B192,'inschr ko zonder ophoging'!$A$5:$L$324,4,FALSE) + VLOOKUP($B192,'INSCHRIJVINGEN KO OPHOGING'!$L$3:$W$322,4,FALSE)</f>
        <v>505.72</v>
      </c>
      <c r="H192" s="1">
        <f>VLOOKUP($B192,'inschr ko zonder ophoging'!$A$5:$L$324,5,FALSE) + VLOOKUP($B192,'INSCHRIJVINGEN KO OPHOGING'!$L$3:$W$322,5,FALSE)</f>
        <v>504.21</v>
      </c>
      <c r="I192" s="1">
        <f>VLOOKUP($B192,'inschr ko zonder ophoging'!$A$5:$L$324,6,FALSE) + VLOOKUP($B192,'INSCHRIJVINGEN KO OPHOGING'!$L$3:$W$322,6,FALSE)</f>
        <v>497.56</v>
      </c>
      <c r="J192" s="1">
        <f>VLOOKUP($B192,'inschr ko zonder ophoging'!$A$5:$L$324,7,FALSE) + VLOOKUP($B192,'INSCHRIJVINGEN KO OPHOGING'!$L$3:$W$322,7,FALSE)</f>
        <v>462.18</v>
      </c>
      <c r="K192" s="1">
        <f>VLOOKUP($B192,'inschr ko zonder ophoging'!$A$5:$L$324,8,FALSE) + VLOOKUP($B192,'INSCHRIJVINGEN KO OPHOGING'!$L$3:$W$322,8,FALSE)</f>
        <v>506.56</v>
      </c>
      <c r="L192" s="1">
        <f>VLOOKUP($B192,'inschr ko zonder ophoging'!$A$5:$L$324,9,FALSE) + VLOOKUP($B192,'INSCHRIJVINGEN KO OPHOGING'!$L$3:$W$322,9,FALSE)</f>
        <v>469.34</v>
      </c>
      <c r="M192" s="1">
        <f>VLOOKUP($B192,'inschr ko zonder ophoging'!$A$5:$L$324,10,FALSE) + VLOOKUP($B192,'INSCHRIJVINGEN KO OPHOGING'!$L$3:$W$322,10,FALSE)</f>
        <v>507.86</v>
      </c>
      <c r="N192" s="1">
        <f>VLOOKUP($B192,'inschr ko zonder ophoging'!$A$5:$L$324,11,FALSE) + VLOOKUP($B192,'INSCHRIJVINGEN KO OPHOGING'!$L$3:$W$322,11,FALSE)</f>
        <v>487.1</v>
      </c>
      <c r="O192" s="1">
        <f>VLOOKUP($B192,'inschr ko zonder ophoging'!$A$5:$L$324,12,FALSE) + VLOOKUP($B192,'INSCHRIJVINGEN KO OPHOGING'!$L$3:$W$322,12,FALSE)</f>
        <v>492.83</v>
      </c>
      <c r="P192" s="1">
        <f>VLOOKUP($B192,'VRAAGPROGNOSE KO'!$B$2:$N$321,2,FALSE)</f>
        <v>497.34549763033175</v>
      </c>
      <c r="Q192" s="1">
        <f>VLOOKUP($B192,'VRAAGPROGNOSE KO'!$B$2:$N$321,3,FALSE)</f>
        <v>463.81658767772512</v>
      </c>
      <c r="R192" s="1">
        <f>VLOOKUP($B192,'VRAAGPROGNOSE KO'!$B$2:$N$321,4,FALSE)</f>
        <v>452.64028436018958</v>
      </c>
      <c r="S192" s="1">
        <f>VLOOKUP($B192,'VRAAGPROGNOSE KO'!$B$2:$N$321,5,FALSE)</f>
        <v>447.05213270142178</v>
      </c>
      <c r="T192" s="1">
        <f>VLOOKUP($B192,'VRAAGPROGNOSE KO'!$B$2:$N$321,6,FALSE)</f>
        <v>459.34606635071088</v>
      </c>
      <c r="U192" s="1">
        <f>VLOOKUP($B192,'VRAAGPROGNOSE KO'!$B$2:$N$321,7,FALSE)</f>
        <v>466.05184834123224</v>
      </c>
      <c r="V192" s="1">
        <f>VLOOKUP($B192,'VRAAGPROGNOSE KO'!$B$2:$N$321,8,FALSE)</f>
        <v>470.52236966824643</v>
      </c>
      <c r="W192" s="1">
        <f>VLOOKUP($B192,'VRAAGPROGNOSE KO'!$B$2:$N$321,9,FALSE)</f>
        <v>471.64</v>
      </c>
      <c r="X192" s="1">
        <f>VLOOKUP($B192,'VRAAGPROGNOSE KO'!$B$2:$N$321,10,FALSE)</f>
        <v>474.99289099526067</v>
      </c>
      <c r="Y192" s="1">
        <f>VLOOKUP($B192,'VRAAGPROGNOSE KO'!$B$2:$N$321,11,FALSE)</f>
        <v>467.1694786729858</v>
      </c>
      <c r="Z192" s="1">
        <f>VLOOKUP($B192,'VRAAGPROGNOSE KO'!$B$2:$N$321,12,FALSE)</f>
        <v>451.52265402843602</v>
      </c>
      <c r="AA192" s="1">
        <f>VLOOKUP($B192,'VRAAGPROGNOSE KO'!$B$2:$N$321,13,FALSE)</f>
        <v>442.5816113744076</v>
      </c>
    </row>
    <row r="193" spans="2:27" x14ac:dyDescent="0.3">
      <c r="B193" s="1">
        <v>35006</v>
      </c>
      <c r="C193" s="1">
        <f>VLOOKUP(B193,AANBODPROGNOSE!A193:G510, 5, FALSE)</f>
        <v>627.05882352941182</v>
      </c>
      <c r="D193" s="1">
        <f>VLOOKUP(B193,AANBODPROGNOSE!A193:H510, 2, FALSE)</f>
        <v>533</v>
      </c>
      <c r="E193" s="1">
        <f>VLOOKUP($B193,'inschr ko zonder ophoging'!$A$5:$L$324,2,FALSE) + VLOOKUP($B193,'INSCHRIJVINGEN KO OPHOGING'!$L$3:$W$322,2,FALSE)</f>
        <v>545.4</v>
      </c>
      <c r="F193" s="1">
        <f>VLOOKUP($B193,'inschr ko zonder ophoging'!$A$5:$L$324,3,FALSE) + VLOOKUP($B193,'INSCHRIJVINGEN KO OPHOGING'!$L$3:$W$322,3,FALSE)</f>
        <v>577.73</v>
      </c>
      <c r="G193" s="1">
        <f>VLOOKUP($B193,'inschr ko zonder ophoging'!$A$5:$L$324,4,FALSE) + VLOOKUP($B193,'INSCHRIJVINGEN KO OPHOGING'!$L$3:$W$322,4,FALSE)</f>
        <v>605.08000000000004</v>
      </c>
      <c r="H193" s="1">
        <f>VLOOKUP($B193,'inschr ko zonder ophoging'!$A$5:$L$324,5,FALSE) + VLOOKUP($B193,'INSCHRIJVINGEN KO OPHOGING'!$L$3:$W$322,5,FALSE)</f>
        <v>593.4</v>
      </c>
      <c r="I193" s="1">
        <f>VLOOKUP($B193,'inschr ko zonder ophoging'!$A$5:$L$324,6,FALSE) + VLOOKUP($B193,'INSCHRIJVINGEN KO OPHOGING'!$L$3:$W$322,6,FALSE)</f>
        <v>626.42999999999995</v>
      </c>
      <c r="J193" s="1">
        <f>VLOOKUP($B193,'inschr ko zonder ophoging'!$A$5:$L$324,7,FALSE) + VLOOKUP($B193,'INSCHRIJVINGEN KO OPHOGING'!$L$3:$W$322,7,FALSE)</f>
        <v>571.79999999999995</v>
      </c>
      <c r="K193" s="1">
        <f>VLOOKUP($B193,'inschr ko zonder ophoging'!$A$5:$L$324,8,FALSE) + VLOOKUP($B193,'INSCHRIJVINGEN KO OPHOGING'!$L$3:$W$322,8,FALSE)</f>
        <v>560.48</v>
      </c>
      <c r="L193" s="1">
        <f>VLOOKUP($B193,'inschr ko zonder ophoging'!$A$5:$L$324,9,FALSE) + VLOOKUP($B193,'INSCHRIJVINGEN KO OPHOGING'!$L$3:$W$322,9,FALSE)</f>
        <v>556.51</v>
      </c>
      <c r="M193" s="1">
        <f>VLOOKUP($B193,'inschr ko zonder ophoging'!$A$5:$L$324,10,FALSE) + VLOOKUP($B193,'INSCHRIJVINGEN KO OPHOGING'!$L$3:$W$322,10,FALSE)</f>
        <v>526.29</v>
      </c>
      <c r="N193" s="1">
        <f>VLOOKUP($B193,'inschr ko zonder ophoging'!$A$5:$L$324,11,FALSE) + VLOOKUP($B193,'INSCHRIJVINGEN KO OPHOGING'!$L$3:$W$322,11,FALSE)</f>
        <v>545.4</v>
      </c>
      <c r="O193" s="1">
        <f>VLOOKUP($B193,'inschr ko zonder ophoging'!$A$5:$L$324,12,FALSE) + VLOOKUP($B193,'INSCHRIJVINGEN KO OPHOGING'!$L$3:$W$322,12,FALSE)</f>
        <v>531.64</v>
      </c>
      <c r="P193" s="1">
        <f>VLOOKUP($B193,'VRAAGPROGNOSE KO'!$B$2:$N$321,2,FALSE)</f>
        <v>517.89186440677963</v>
      </c>
      <c r="Q193" s="1">
        <f>VLOOKUP($B193,'VRAAGPROGNOSE KO'!$B$2:$N$321,3,FALSE)</f>
        <v>509.00101694915253</v>
      </c>
      <c r="R193" s="1">
        <f>VLOOKUP($B193,'VRAAGPROGNOSE KO'!$B$2:$N$321,4,FALSE)</f>
        <v>478.99440677966101</v>
      </c>
      <c r="S193" s="1">
        <f>VLOOKUP($B193,'VRAAGPROGNOSE KO'!$B$2:$N$321,5,FALSE)</f>
        <v>471.21491525423727</v>
      </c>
      <c r="T193" s="1">
        <f>VLOOKUP($B193,'VRAAGPROGNOSE KO'!$B$2:$N$321,6,FALSE)</f>
        <v>462.32406779661017</v>
      </c>
      <c r="U193" s="1">
        <f>VLOOKUP($B193,'VRAAGPROGNOSE KO'!$B$2:$N$321,7,FALSE)</f>
        <v>468.99220338983054</v>
      </c>
      <c r="V193" s="1">
        <f>VLOOKUP($B193,'VRAAGPROGNOSE KO'!$B$2:$N$321,8,FALSE)</f>
        <v>466.76949152542375</v>
      </c>
      <c r="W193" s="1">
        <f>VLOOKUP($B193,'VRAAGPROGNOSE KO'!$B$2:$N$321,9,FALSE)</f>
        <v>458.99</v>
      </c>
      <c r="X193" s="1">
        <f>VLOOKUP($B193,'VRAAGPROGNOSE KO'!$B$2:$N$321,10,FALSE)</f>
        <v>460.10135593220338</v>
      </c>
      <c r="Y193" s="1">
        <f>VLOOKUP($B193,'VRAAGPROGNOSE KO'!$B$2:$N$321,11,FALSE)</f>
        <v>452.32186440677964</v>
      </c>
      <c r="Z193" s="1">
        <f>VLOOKUP($B193,'VRAAGPROGNOSE KO'!$B$2:$N$321,12,FALSE)</f>
        <v>451.21050847457627</v>
      </c>
      <c r="AA193" s="1">
        <f>VLOOKUP($B193,'VRAAGPROGNOSE KO'!$B$2:$N$321,13,FALSE)</f>
        <v>441.20830508474575</v>
      </c>
    </row>
    <row r="194" spans="2:27" x14ac:dyDescent="0.3">
      <c r="B194" s="1">
        <v>35011</v>
      </c>
      <c r="C194" s="1">
        <f>VLOOKUP(B194,AANBODPROGNOSE!A194:G511, 5, FALSE)</f>
        <v>745</v>
      </c>
      <c r="D194" s="1">
        <f>VLOOKUP(B194,AANBODPROGNOSE!A194:H511, 2, FALSE)</f>
        <v>633.25</v>
      </c>
      <c r="E194" s="1">
        <f>VLOOKUP($B194,'inschr ko zonder ophoging'!$A$5:$L$324,2,FALSE) + VLOOKUP($B194,'INSCHRIJVINGEN KO OPHOGING'!$L$3:$W$322,2,FALSE)</f>
        <v>508.59</v>
      </c>
      <c r="F194" s="1">
        <f>VLOOKUP($B194,'inschr ko zonder ophoging'!$A$5:$L$324,3,FALSE) + VLOOKUP($B194,'INSCHRIJVINGEN KO OPHOGING'!$L$3:$W$322,3,FALSE)</f>
        <v>516.48</v>
      </c>
      <c r="G194" s="1">
        <f>VLOOKUP($B194,'inschr ko zonder ophoging'!$A$5:$L$324,4,FALSE) + VLOOKUP($B194,'INSCHRIJVINGEN KO OPHOGING'!$L$3:$W$322,4,FALSE)</f>
        <v>504.56</v>
      </c>
      <c r="H194" s="1">
        <f>VLOOKUP($B194,'inschr ko zonder ophoging'!$A$5:$L$324,5,FALSE) + VLOOKUP($B194,'INSCHRIJVINGEN KO OPHOGING'!$L$3:$W$322,5,FALSE)</f>
        <v>496.8</v>
      </c>
      <c r="I194" s="1">
        <f>VLOOKUP($B194,'inschr ko zonder ophoging'!$A$5:$L$324,6,FALSE) + VLOOKUP($B194,'INSCHRIJVINGEN KO OPHOGING'!$L$3:$W$322,6,FALSE)</f>
        <v>519.32000000000005</v>
      </c>
      <c r="J194" s="1">
        <f>VLOOKUP($B194,'inschr ko zonder ophoging'!$A$5:$L$324,7,FALSE) + VLOOKUP($B194,'INSCHRIJVINGEN KO OPHOGING'!$L$3:$W$322,7,FALSE)</f>
        <v>502.18</v>
      </c>
      <c r="K194" s="1">
        <f>VLOOKUP($B194,'inschr ko zonder ophoging'!$A$5:$L$324,8,FALSE) + VLOOKUP($B194,'INSCHRIJVINGEN KO OPHOGING'!$L$3:$W$322,8,FALSE)</f>
        <v>491.45</v>
      </c>
      <c r="L194" s="1">
        <f>VLOOKUP($B194,'inschr ko zonder ophoging'!$A$5:$L$324,9,FALSE) + VLOOKUP($B194,'INSCHRIJVINGEN KO OPHOGING'!$L$3:$W$322,9,FALSE)</f>
        <v>468.88</v>
      </c>
      <c r="M194" s="1">
        <f>VLOOKUP($B194,'inschr ko zonder ophoging'!$A$5:$L$324,10,FALSE) + VLOOKUP($B194,'INSCHRIJVINGEN KO OPHOGING'!$L$3:$W$322,10,FALSE)</f>
        <v>450.18</v>
      </c>
      <c r="N194" s="1">
        <f>VLOOKUP($B194,'inschr ko zonder ophoging'!$A$5:$L$324,11,FALSE) + VLOOKUP($B194,'INSCHRIJVINGEN KO OPHOGING'!$L$3:$W$322,11,FALSE)</f>
        <v>435.53</v>
      </c>
      <c r="O194" s="1">
        <f>VLOOKUP($B194,'inschr ko zonder ophoging'!$A$5:$L$324,12,FALSE) + VLOOKUP($B194,'INSCHRIJVINGEN KO OPHOGING'!$L$3:$W$322,12,FALSE)</f>
        <v>435.99</v>
      </c>
      <c r="P194" s="1">
        <f>VLOOKUP($B194,'VRAAGPROGNOSE KO'!$B$2:$N$321,2,FALSE)</f>
        <v>462.62887700534759</v>
      </c>
      <c r="Q194" s="1">
        <f>VLOOKUP($B194,'VRAAGPROGNOSE KO'!$B$2:$N$321,3,FALSE)</f>
        <v>464.83187165775399</v>
      </c>
      <c r="R194" s="1">
        <f>VLOOKUP($B194,'VRAAGPROGNOSE KO'!$B$2:$N$321,4,FALSE)</f>
        <v>458.22288770053478</v>
      </c>
      <c r="S194" s="1">
        <f>VLOOKUP($B194,'VRAAGPROGNOSE KO'!$B$2:$N$321,5,FALSE)</f>
        <v>443.90342245989302</v>
      </c>
      <c r="T194" s="1">
        <f>VLOOKUP($B194,'VRAAGPROGNOSE KO'!$B$2:$N$321,6,FALSE)</f>
        <v>421.87347593582888</v>
      </c>
      <c r="U194" s="1">
        <f>VLOOKUP($B194,'VRAAGPROGNOSE KO'!$B$2:$N$321,7,FALSE)</f>
        <v>417.46748663101607</v>
      </c>
      <c r="V194" s="1">
        <f>VLOOKUP($B194,'VRAAGPROGNOSE KO'!$B$2:$N$321,8,FALSE)</f>
        <v>416.36598930481284</v>
      </c>
      <c r="W194" s="1">
        <f>VLOOKUP($B194,'VRAAGPROGNOSE KO'!$B$2:$N$321,9,FALSE)</f>
        <v>411.96</v>
      </c>
      <c r="X194" s="1">
        <f>VLOOKUP($B194,'VRAAGPROGNOSE KO'!$B$2:$N$321,10,FALSE)</f>
        <v>411.96</v>
      </c>
      <c r="Y194" s="1">
        <f>VLOOKUP($B194,'VRAAGPROGNOSE KO'!$B$2:$N$321,11,FALSE)</f>
        <v>413.06149732620321</v>
      </c>
      <c r="Z194" s="1">
        <f>VLOOKUP($B194,'VRAAGPROGNOSE KO'!$B$2:$N$321,12,FALSE)</f>
        <v>414.16299465240644</v>
      </c>
      <c r="AA194" s="1">
        <f>VLOOKUP($B194,'VRAAGPROGNOSE KO'!$B$2:$N$321,13,FALSE)</f>
        <v>425.17796791443851</v>
      </c>
    </row>
    <row r="195" spans="2:27" x14ac:dyDescent="0.3">
      <c r="B195" s="1">
        <v>35013</v>
      </c>
      <c r="C195" s="1">
        <f>VLOOKUP(B195,AANBODPROGNOSE!A195:G512, 5, FALSE)</f>
        <v>3073.830769230769</v>
      </c>
      <c r="D195" s="1">
        <f>VLOOKUP(B195,AANBODPROGNOSE!A195:H512, 2, FALSE)</f>
        <v>2612.7561538461537</v>
      </c>
      <c r="E195" s="1">
        <f>VLOOKUP($B195,'inschr ko zonder ophoging'!$A$5:$L$324,2,FALSE) + VLOOKUP($B195,'INSCHRIJVINGEN KO OPHOGING'!$L$3:$W$322,2,FALSE)</f>
        <v>2365.77</v>
      </c>
      <c r="F195" s="1">
        <f>VLOOKUP($B195,'inschr ko zonder ophoging'!$A$5:$L$324,3,FALSE) + VLOOKUP($B195,'INSCHRIJVINGEN KO OPHOGING'!$L$3:$W$322,3,FALSE)</f>
        <v>2476.88</v>
      </c>
      <c r="G195" s="1">
        <f>VLOOKUP($B195,'inschr ko zonder ophoging'!$A$5:$L$324,4,FALSE) + VLOOKUP($B195,'INSCHRIJVINGEN KO OPHOGING'!$L$3:$W$322,4,FALSE)</f>
        <v>2552.96</v>
      </c>
      <c r="H195" s="1">
        <f>VLOOKUP($B195,'inschr ko zonder ophoging'!$A$5:$L$324,5,FALSE) + VLOOKUP($B195,'INSCHRIJVINGEN KO OPHOGING'!$L$3:$W$322,5,FALSE)</f>
        <v>2510.5</v>
      </c>
      <c r="I195" s="1">
        <f>VLOOKUP($B195,'inschr ko zonder ophoging'!$A$5:$L$324,6,FALSE) + VLOOKUP($B195,'INSCHRIJVINGEN KO OPHOGING'!$L$3:$W$322,6,FALSE)</f>
        <v>2503.15</v>
      </c>
      <c r="J195" s="1">
        <f>VLOOKUP($B195,'inschr ko zonder ophoging'!$A$5:$L$324,7,FALSE) + VLOOKUP($B195,'INSCHRIJVINGEN KO OPHOGING'!$L$3:$W$322,7,FALSE)</f>
        <v>2503.1999999999998</v>
      </c>
      <c r="K195" s="1">
        <f>VLOOKUP($B195,'inschr ko zonder ophoging'!$A$5:$L$324,8,FALSE) + VLOOKUP($B195,'INSCHRIJVINGEN KO OPHOGING'!$L$3:$W$322,8,FALSE)</f>
        <v>2520.5</v>
      </c>
      <c r="L195" s="1">
        <f>VLOOKUP($B195,'inschr ko zonder ophoging'!$A$5:$L$324,9,FALSE) + VLOOKUP($B195,'INSCHRIJVINGEN KO OPHOGING'!$L$3:$W$322,9,FALSE)</f>
        <v>2580.59</v>
      </c>
      <c r="M195" s="1">
        <f>VLOOKUP($B195,'inschr ko zonder ophoging'!$A$5:$L$324,10,FALSE) + VLOOKUP($B195,'INSCHRIJVINGEN KO OPHOGING'!$L$3:$W$322,10,FALSE)</f>
        <v>2498.8200000000002</v>
      </c>
      <c r="N195" s="1">
        <f>VLOOKUP($B195,'inschr ko zonder ophoging'!$A$5:$L$324,11,FALSE) + VLOOKUP($B195,'INSCHRIJVINGEN KO OPHOGING'!$L$3:$W$322,11,FALSE)</f>
        <v>2513.15</v>
      </c>
      <c r="O195" s="1">
        <f>VLOOKUP($B195,'inschr ko zonder ophoging'!$A$5:$L$324,12,FALSE) + VLOOKUP($B195,'INSCHRIJVINGEN KO OPHOGING'!$L$3:$W$322,12,FALSE)</f>
        <v>2498.7600000000002</v>
      </c>
      <c r="P195" s="1">
        <f>VLOOKUP($B195,'VRAAGPROGNOSE KO'!$B$2:$N$321,2,FALSE)</f>
        <v>2462.8727217125384</v>
      </c>
      <c r="Q195" s="1">
        <f>VLOOKUP($B195,'VRAAGPROGNOSE KO'!$B$2:$N$321,3,FALSE)</f>
        <v>2472.8304281345568</v>
      </c>
      <c r="R195" s="1">
        <f>VLOOKUP($B195,'VRAAGPROGNOSE KO'!$B$2:$N$321,4,FALSE)</f>
        <v>2402.0200713557592</v>
      </c>
      <c r="S195" s="1">
        <f>VLOOKUP($B195,'VRAAGPROGNOSE KO'!$B$2:$N$321,5,FALSE)</f>
        <v>2353.3379510703362</v>
      </c>
      <c r="T195" s="1">
        <f>VLOOKUP($B195,'VRAAGPROGNOSE KO'!$B$2:$N$321,6,FALSE)</f>
        <v>2274.7827115188584</v>
      </c>
      <c r="U195" s="1">
        <f>VLOOKUP($B195,'VRAAGPROGNOSE KO'!$B$2:$N$321,7,FALSE)</f>
        <v>2185.1633537206931</v>
      </c>
      <c r="V195" s="1">
        <f>VLOOKUP($B195,'VRAAGPROGNOSE KO'!$B$2:$N$321,8,FALSE)</f>
        <v>2186.2697655453617</v>
      </c>
      <c r="W195" s="1">
        <f>VLOOKUP($B195,'VRAAGPROGNOSE KO'!$B$2:$N$321,9,FALSE)</f>
        <v>2170.7800000000002</v>
      </c>
      <c r="X195" s="1">
        <f>VLOOKUP($B195,'VRAAGPROGNOSE KO'!$B$2:$N$321,10,FALSE)</f>
        <v>2176.3120591233437</v>
      </c>
      <c r="Y195" s="1">
        <f>VLOOKUP($B195,'VRAAGPROGNOSE KO'!$B$2:$N$321,11,FALSE)</f>
        <v>2175.2056472986746</v>
      </c>
      <c r="Z195" s="1">
        <f>VLOOKUP($B195,'VRAAGPROGNOSE KO'!$B$2:$N$321,12,FALSE)</f>
        <v>2180.7377064220182</v>
      </c>
      <c r="AA195" s="1">
        <f>VLOOKUP($B195,'VRAAGPROGNOSE KO'!$B$2:$N$321,13,FALSE)</f>
        <v>2178.5248827726809</v>
      </c>
    </row>
    <row r="196" spans="2:27" x14ac:dyDescent="0.3">
      <c r="B196" s="1">
        <v>35014</v>
      </c>
      <c r="C196" s="1">
        <f>VLOOKUP(B196,AANBODPROGNOSE!A196:G513, 5, FALSE)</f>
        <v>407.1875</v>
      </c>
      <c r="D196" s="1">
        <f>VLOOKUP(B196,AANBODPROGNOSE!A196:H513, 2, FALSE)</f>
        <v>346.109375</v>
      </c>
      <c r="E196" s="1">
        <f>VLOOKUP($B196,'inschr ko zonder ophoging'!$A$5:$L$324,2,FALSE) + VLOOKUP($B196,'INSCHRIJVINGEN KO OPHOGING'!$L$3:$W$322,2,FALSE)</f>
        <v>345.85</v>
      </c>
      <c r="F196" s="1">
        <f>VLOOKUP($B196,'inschr ko zonder ophoging'!$A$5:$L$324,3,FALSE) + VLOOKUP($B196,'INSCHRIJVINGEN KO OPHOGING'!$L$3:$W$322,3,FALSE)</f>
        <v>351.88</v>
      </c>
      <c r="G196" s="1">
        <f>VLOOKUP($B196,'inschr ko zonder ophoging'!$A$5:$L$324,4,FALSE) + VLOOKUP($B196,'INSCHRIJVINGEN KO OPHOGING'!$L$3:$W$322,4,FALSE)</f>
        <v>333.2</v>
      </c>
      <c r="H196" s="1">
        <f>VLOOKUP($B196,'inschr ko zonder ophoging'!$A$5:$L$324,5,FALSE) + VLOOKUP($B196,'INSCHRIJVINGEN KO OPHOGING'!$L$3:$W$322,5,FALSE)</f>
        <v>328.23</v>
      </c>
      <c r="I196" s="1">
        <f>VLOOKUP($B196,'inschr ko zonder ophoging'!$A$5:$L$324,6,FALSE) + VLOOKUP($B196,'INSCHRIJVINGEN KO OPHOGING'!$L$3:$W$322,6,FALSE)</f>
        <v>330.77</v>
      </c>
      <c r="J196" s="1">
        <f>VLOOKUP($B196,'inschr ko zonder ophoging'!$A$5:$L$324,7,FALSE) + VLOOKUP($B196,'INSCHRIJVINGEN KO OPHOGING'!$L$3:$W$322,7,FALSE)</f>
        <v>352.42</v>
      </c>
      <c r="K196" s="1">
        <f>VLOOKUP($B196,'inschr ko zonder ophoging'!$A$5:$L$324,8,FALSE) + VLOOKUP($B196,'INSCHRIJVINGEN KO OPHOGING'!$L$3:$W$322,8,FALSE)</f>
        <v>342.93</v>
      </c>
      <c r="L196" s="1">
        <f>VLOOKUP($B196,'inschr ko zonder ophoging'!$A$5:$L$324,9,FALSE) + VLOOKUP($B196,'INSCHRIJVINGEN KO OPHOGING'!$L$3:$W$322,9,FALSE)</f>
        <v>332.12</v>
      </c>
      <c r="M196" s="1">
        <f>VLOOKUP($B196,'inschr ko zonder ophoging'!$A$5:$L$324,10,FALSE) + VLOOKUP($B196,'INSCHRIJVINGEN KO OPHOGING'!$L$3:$W$322,10,FALSE)</f>
        <v>308.39</v>
      </c>
      <c r="N196" s="1">
        <f>VLOOKUP($B196,'inschr ko zonder ophoging'!$A$5:$L$324,11,FALSE) + VLOOKUP($B196,'INSCHRIJVINGEN KO OPHOGING'!$L$3:$W$322,11,FALSE)</f>
        <v>319.31</v>
      </c>
      <c r="O196" s="1">
        <f>VLOOKUP($B196,'inschr ko zonder ophoging'!$A$5:$L$324,12,FALSE) + VLOOKUP($B196,'INSCHRIJVINGEN KO OPHOGING'!$L$3:$W$322,12,FALSE)</f>
        <v>329.77</v>
      </c>
      <c r="P196" s="1">
        <f>VLOOKUP($B196,'VRAAGPROGNOSE KO'!$B$2:$N$321,2,FALSE)</f>
        <v>333.58466453674123</v>
      </c>
      <c r="Q196" s="1">
        <f>VLOOKUP($B196,'VRAAGPROGNOSE KO'!$B$2:$N$321,3,FALSE)</f>
        <v>331.36076677316294</v>
      </c>
      <c r="R196" s="1">
        <f>VLOOKUP($B196,'VRAAGPROGNOSE KO'!$B$2:$N$321,4,FALSE)</f>
        <v>322.46517571884982</v>
      </c>
      <c r="S196" s="1">
        <f>VLOOKUP($B196,'VRAAGPROGNOSE KO'!$B$2:$N$321,5,FALSE)</f>
        <v>313.56958466453676</v>
      </c>
      <c r="T196" s="1">
        <f>VLOOKUP($B196,'VRAAGPROGNOSE KO'!$B$2:$N$321,6,FALSE)</f>
        <v>329.13686900958464</v>
      </c>
      <c r="U196" s="1">
        <f>VLOOKUP($B196,'VRAAGPROGNOSE KO'!$B$2:$N$321,7,FALSE)</f>
        <v>343.59220447284343</v>
      </c>
      <c r="V196" s="1">
        <f>VLOOKUP($B196,'VRAAGPROGNOSE KO'!$B$2:$N$321,8,FALSE)</f>
        <v>345.81610223642173</v>
      </c>
      <c r="W196" s="1">
        <f>VLOOKUP($B196,'VRAAGPROGNOSE KO'!$B$2:$N$321,9,FALSE)</f>
        <v>348.04</v>
      </c>
      <c r="X196" s="1">
        <f>VLOOKUP($B196,'VRAAGPROGNOSE KO'!$B$2:$N$321,10,FALSE)</f>
        <v>344.70415335463258</v>
      </c>
      <c r="Y196" s="1">
        <f>VLOOKUP($B196,'VRAAGPROGNOSE KO'!$B$2:$N$321,11,FALSE)</f>
        <v>343.59220447284343</v>
      </c>
      <c r="Z196" s="1">
        <f>VLOOKUP($B196,'VRAAGPROGNOSE KO'!$B$2:$N$321,12,FALSE)</f>
        <v>339.14440894568691</v>
      </c>
      <c r="AA196" s="1">
        <f>VLOOKUP($B196,'VRAAGPROGNOSE KO'!$B$2:$N$321,13,FALSE)</f>
        <v>332.47271565495208</v>
      </c>
    </row>
    <row r="197" spans="2:27" x14ac:dyDescent="0.3">
      <c r="B197" s="1">
        <v>35029</v>
      </c>
      <c r="C197" s="1">
        <f>VLOOKUP(B197,AANBODPROGNOSE!A197:G514, 5, FALSE)</f>
        <v>443.4</v>
      </c>
      <c r="D197" s="1">
        <f>VLOOKUP(B197,AANBODPROGNOSE!A197:H514, 2, FALSE)</f>
        <v>376.89</v>
      </c>
      <c r="E197" s="1">
        <f>VLOOKUP($B197,'inschr ko zonder ophoging'!$A$5:$L$324,2,FALSE) + VLOOKUP($B197,'INSCHRIJVINGEN KO OPHOGING'!$L$3:$W$322,2,FALSE)</f>
        <v>337.12</v>
      </c>
      <c r="F197" s="1">
        <f>VLOOKUP($B197,'inschr ko zonder ophoging'!$A$5:$L$324,3,FALSE) + VLOOKUP($B197,'INSCHRIJVINGEN KO OPHOGING'!$L$3:$W$322,3,FALSE)</f>
        <v>354.61</v>
      </c>
      <c r="G197" s="1">
        <f>VLOOKUP($B197,'inschr ko zonder ophoging'!$A$5:$L$324,4,FALSE) + VLOOKUP($B197,'INSCHRIJVINGEN KO OPHOGING'!$L$3:$W$322,4,FALSE)</f>
        <v>315.82</v>
      </c>
      <c r="H197" s="1">
        <f>VLOOKUP($B197,'inschr ko zonder ophoging'!$A$5:$L$324,5,FALSE) + VLOOKUP($B197,'INSCHRIJVINGEN KO OPHOGING'!$L$3:$W$322,5,FALSE)</f>
        <v>337.31</v>
      </c>
      <c r="I197" s="1">
        <f>VLOOKUP($B197,'inschr ko zonder ophoging'!$A$5:$L$324,6,FALSE) + VLOOKUP($B197,'INSCHRIJVINGEN KO OPHOGING'!$L$3:$W$322,6,FALSE)</f>
        <v>336.93</v>
      </c>
      <c r="J197" s="1">
        <f>VLOOKUP($B197,'inschr ko zonder ophoging'!$A$5:$L$324,7,FALSE) + VLOOKUP($B197,'INSCHRIJVINGEN KO OPHOGING'!$L$3:$W$322,7,FALSE)</f>
        <v>322.47000000000003</v>
      </c>
      <c r="K197" s="1">
        <f>VLOOKUP($B197,'inschr ko zonder ophoging'!$A$5:$L$324,8,FALSE) + VLOOKUP($B197,'INSCHRIJVINGEN KO OPHOGING'!$L$3:$W$322,8,FALSE)</f>
        <v>316.12</v>
      </c>
      <c r="L197" s="1">
        <f>VLOOKUP($B197,'inschr ko zonder ophoging'!$A$5:$L$324,9,FALSE) + VLOOKUP($B197,'INSCHRIJVINGEN KO OPHOGING'!$L$3:$W$322,9,FALSE)</f>
        <v>310.04000000000002</v>
      </c>
      <c r="M197" s="1">
        <f>VLOOKUP($B197,'inschr ko zonder ophoging'!$A$5:$L$324,10,FALSE) + VLOOKUP($B197,'INSCHRIJVINGEN KO OPHOGING'!$L$3:$W$322,10,FALSE)</f>
        <v>301.47000000000003</v>
      </c>
      <c r="N197" s="1">
        <f>VLOOKUP($B197,'inschr ko zonder ophoging'!$A$5:$L$324,11,FALSE) + VLOOKUP($B197,'INSCHRIJVINGEN KO OPHOGING'!$L$3:$W$322,11,FALSE)</f>
        <v>304.95999999999998</v>
      </c>
      <c r="O197" s="1">
        <f>VLOOKUP($B197,'inschr ko zonder ophoging'!$A$5:$L$324,12,FALSE) + VLOOKUP($B197,'INSCHRIJVINGEN KO OPHOGING'!$L$3:$W$322,12,FALSE)</f>
        <v>289.47000000000003</v>
      </c>
      <c r="P197" s="1">
        <f>VLOOKUP($B197,'VRAAGPROGNOSE KO'!$B$2:$N$321,2,FALSE)</f>
        <v>294.70386281588446</v>
      </c>
      <c r="Q197" s="1">
        <f>VLOOKUP($B197,'VRAAGPROGNOSE KO'!$B$2:$N$321,3,FALSE)</f>
        <v>300.34953068592057</v>
      </c>
      <c r="R197" s="1">
        <f>VLOOKUP($B197,'VRAAGPROGNOSE KO'!$B$2:$N$321,4,FALSE)</f>
        <v>300.34953068592057</v>
      </c>
      <c r="S197" s="1">
        <f>VLOOKUP($B197,'VRAAGPROGNOSE KO'!$B$2:$N$321,5,FALSE)</f>
        <v>308.25346570397113</v>
      </c>
      <c r="T197" s="1">
        <f>VLOOKUP($B197,'VRAAGPROGNOSE KO'!$B$2:$N$321,6,FALSE)</f>
        <v>311.64086642599278</v>
      </c>
      <c r="U197" s="1">
        <f>VLOOKUP($B197,'VRAAGPROGNOSE KO'!$B$2:$N$321,7,FALSE)</f>
        <v>315.02826714801444</v>
      </c>
      <c r="V197" s="1">
        <f>VLOOKUP($B197,'VRAAGPROGNOSE KO'!$B$2:$N$321,8,FALSE)</f>
        <v>307.12433212996388</v>
      </c>
      <c r="W197" s="1">
        <f>VLOOKUP($B197,'VRAAGPROGNOSE KO'!$B$2:$N$321,9,FALSE)</f>
        <v>312.77</v>
      </c>
      <c r="X197" s="1">
        <f>VLOOKUP($B197,'VRAAGPROGNOSE KO'!$B$2:$N$321,10,FALSE)</f>
        <v>315.02826714801444</v>
      </c>
      <c r="Y197" s="1">
        <f>VLOOKUP($B197,'VRAAGPROGNOSE KO'!$B$2:$N$321,11,FALSE)</f>
        <v>330.8361371841155</v>
      </c>
      <c r="Z197" s="1">
        <f>VLOOKUP($B197,'VRAAGPROGNOSE KO'!$B$2:$N$321,12,FALSE)</f>
        <v>337.61093862815886</v>
      </c>
      <c r="AA197" s="1">
        <f>VLOOKUP($B197,'VRAAGPROGNOSE KO'!$B$2:$N$321,13,FALSE)</f>
        <v>340.99833935018052</v>
      </c>
    </row>
    <row r="198" spans="2:27" x14ac:dyDescent="0.3">
      <c r="B198" s="1">
        <v>36006</v>
      </c>
      <c r="C198" s="1">
        <f>VLOOKUP(B198,AANBODPROGNOSE!A198:G515, 5, FALSE)</f>
        <v>647.17391304347825</v>
      </c>
      <c r="D198" s="1">
        <f>VLOOKUP(B198,AANBODPROGNOSE!A198:H515, 2, FALSE)</f>
        <v>550.0978260869565</v>
      </c>
      <c r="E198" s="1">
        <f>VLOOKUP($B198,'inschr ko zonder ophoging'!$A$5:$L$324,2,FALSE) + VLOOKUP($B198,'INSCHRIJVINGEN KO OPHOGING'!$L$3:$W$322,2,FALSE)</f>
        <v>468.48</v>
      </c>
      <c r="F198" s="1">
        <f>VLOOKUP($B198,'inschr ko zonder ophoging'!$A$5:$L$324,3,FALSE) + VLOOKUP($B198,'INSCHRIJVINGEN KO OPHOGING'!$L$3:$W$322,3,FALSE)</f>
        <v>491.13</v>
      </c>
      <c r="G198" s="1">
        <f>VLOOKUP($B198,'inschr ko zonder ophoging'!$A$5:$L$324,4,FALSE) + VLOOKUP($B198,'INSCHRIJVINGEN KO OPHOGING'!$L$3:$W$322,4,FALSE)</f>
        <v>495.26</v>
      </c>
      <c r="H198" s="1">
        <f>VLOOKUP($B198,'inschr ko zonder ophoging'!$A$5:$L$324,5,FALSE) + VLOOKUP($B198,'INSCHRIJVINGEN KO OPHOGING'!$L$3:$W$322,5,FALSE)</f>
        <v>508.48</v>
      </c>
      <c r="I198" s="1">
        <f>VLOOKUP($B198,'inschr ko zonder ophoging'!$A$5:$L$324,6,FALSE) + VLOOKUP($B198,'INSCHRIJVINGEN KO OPHOGING'!$L$3:$W$322,6,FALSE)</f>
        <v>471.61</v>
      </c>
      <c r="J198" s="1">
        <f>VLOOKUP($B198,'inschr ko zonder ophoging'!$A$5:$L$324,7,FALSE) + VLOOKUP($B198,'INSCHRIJVINGEN KO OPHOGING'!$L$3:$W$322,7,FALSE)</f>
        <v>442.90999999999997</v>
      </c>
      <c r="K198" s="1">
        <f>VLOOKUP($B198,'inschr ko zonder ophoging'!$A$5:$L$324,8,FALSE) + VLOOKUP($B198,'INSCHRIJVINGEN KO OPHOGING'!$L$3:$W$322,8,FALSE)</f>
        <v>439.07</v>
      </c>
      <c r="L198" s="1">
        <f>VLOOKUP($B198,'inschr ko zonder ophoging'!$A$5:$L$324,9,FALSE) + VLOOKUP($B198,'INSCHRIJVINGEN KO OPHOGING'!$L$3:$W$322,9,FALSE)</f>
        <v>467.32</v>
      </c>
      <c r="M198" s="1">
        <f>VLOOKUP($B198,'inschr ko zonder ophoging'!$A$5:$L$324,10,FALSE) + VLOOKUP($B198,'INSCHRIJVINGEN KO OPHOGING'!$L$3:$W$322,10,FALSE)</f>
        <v>418.77</v>
      </c>
      <c r="N198" s="1">
        <f>VLOOKUP($B198,'inschr ko zonder ophoging'!$A$5:$L$324,11,FALSE) + VLOOKUP($B198,'INSCHRIJVINGEN KO OPHOGING'!$L$3:$W$322,11,FALSE)</f>
        <v>446.72</v>
      </c>
      <c r="O198" s="1">
        <f>VLOOKUP($B198,'inschr ko zonder ophoging'!$A$5:$L$324,12,FALSE) + VLOOKUP($B198,'INSCHRIJVINGEN KO OPHOGING'!$L$3:$W$322,12,FALSE)</f>
        <v>450.18</v>
      </c>
      <c r="P198" s="1">
        <f>VLOOKUP($B198,'VRAAGPROGNOSE KO'!$B$2:$N$321,2,FALSE)</f>
        <v>436.70099737532809</v>
      </c>
      <c r="Q198" s="1">
        <f>VLOOKUP($B198,'VRAAGPROGNOSE KO'!$B$2:$N$321,3,FALSE)</f>
        <v>458.0308661417323</v>
      </c>
      <c r="R198" s="1">
        <f>VLOOKUP($B198,'VRAAGPROGNOSE KO'!$B$2:$N$321,4,FALSE)</f>
        <v>446.80461942257216</v>
      </c>
      <c r="S198" s="1">
        <f>VLOOKUP($B198,'VRAAGPROGNOSE KO'!$B$2:$N$321,5,FALSE)</f>
        <v>438.94624671916011</v>
      </c>
      <c r="T198" s="1">
        <f>VLOOKUP($B198,'VRAAGPROGNOSE KO'!$B$2:$N$321,6,FALSE)</f>
        <v>418.73900262467191</v>
      </c>
      <c r="U198" s="1">
        <f>VLOOKUP($B198,'VRAAGPROGNOSE KO'!$B$2:$N$321,7,FALSE)</f>
        <v>410.88062992125981</v>
      </c>
      <c r="V198" s="1">
        <f>VLOOKUP($B198,'VRAAGPROGNOSE KO'!$B$2:$N$321,8,FALSE)</f>
        <v>419.86162729658793</v>
      </c>
      <c r="W198" s="1">
        <f>VLOOKUP($B198,'VRAAGPROGNOSE KO'!$B$2:$N$321,9,FALSE)</f>
        <v>427.72</v>
      </c>
      <c r="X198" s="1">
        <f>VLOOKUP($B198,'VRAAGPROGNOSE KO'!$B$2:$N$321,10,FALSE)</f>
        <v>437.8236220472441</v>
      </c>
      <c r="Y198" s="1">
        <f>VLOOKUP($B198,'VRAAGPROGNOSE KO'!$B$2:$N$321,11,FALSE)</f>
        <v>443.43674540682412</v>
      </c>
      <c r="Z198" s="1">
        <f>VLOOKUP($B198,'VRAAGPROGNOSE KO'!$B$2:$N$321,12,FALSE)</f>
        <v>442.31412073490816</v>
      </c>
      <c r="AA198" s="1">
        <f>VLOOKUP($B198,'VRAAGPROGNOSE KO'!$B$2:$N$321,13,FALSE)</f>
        <v>443.43674540682412</v>
      </c>
    </row>
    <row r="199" spans="2:27" x14ac:dyDescent="0.3">
      <c r="B199" s="1">
        <v>36007</v>
      </c>
      <c r="C199" s="1">
        <f>VLOOKUP(B199,AANBODPROGNOSE!A199:G516, 5, FALSE)</f>
        <v>525.52631578947364</v>
      </c>
      <c r="D199" s="1">
        <f>VLOOKUP(B199,AANBODPROGNOSE!A199:H516, 2, FALSE)</f>
        <v>446.6973684210526</v>
      </c>
      <c r="E199" s="1">
        <f>VLOOKUP($B199,'inschr ko zonder ophoging'!$A$5:$L$324,2,FALSE) + VLOOKUP($B199,'INSCHRIJVINGEN KO OPHOGING'!$L$3:$W$322,2,FALSE)</f>
        <v>410.88</v>
      </c>
      <c r="F199" s="1">
        <f>VLOOKUP($B199,'inschr ko zonder ophoging'!$A$5:$L$324,3,FALSE) + VLOOKUP($B199,'INSCHRIJVINGEN KO OPHOGING'!$L$3:$W$322,3,FALSE)</f>
        <v>462.1</v>
      </c>
      <c r="G199" s="1">
        <f>VLOOKUP($B199,'inschr ko zonder ophoging'!$A$5:$L$324,4,FALSE) + VLOOKUP($B199,'INSCHRIJVINGEN KO OPHOGING'!$L$3:$W$322,4,FALSE)</f>
        <v>449.69</v>
      </c>
      <c r="H199" s="1">
        <f>VLOOKUP($B199,'inschr ko zonder ophoging'!$A$5:$L$324,5,FALSE) + VLOOKUP($B199,'INSCHRIJVINGEN KO OPHOGING'!$L$3:$W$322,5,FALSE)</f>
        <v>433.88</v>
      </c>
      <c r="I199" s="1">
        <f>VLOOKUP($B199,'inschr ko zonder ophoging'!$A$5:$L$324,6,FALSE) + VLOOKUP($B199,'INSCHRIJVINGEN KO OPHOGING'!$L$3:$W$322,6,FALSE)</f>
        <v>440.72</v>
      </c>
      <c r="J199" s="1">
        <f>VLOOKUP($B199,'inschr ko zonder ophoging'!$A$5:$L$324,7,FALSE) + VLOOKUP($B199,'INSCHRIJVINGEN KO OPHOGING'!$L$3:$W$322,7,FALSE)</f>
        <v>453.48</v>
      </c>
      <c r="K199" s="1">
        <f>VLOOKUP($B199,'inschr ko zonder ophoging'!$A$5:$L$324,8,FALSE) + VLOOKUP($B199,'INSCHRIJVINGEN KO OPHOGING'!$L$3:$W$322,8,FALSE)</f>
        <v>436.8</v>
      </c>
      <c r="L199" s="1">
        <f>VLOOKUP($B199,'inschr ko zonder ophoging'!$A$5:$L$324,9,FALSE) + VLOOKUP($B199,'INSCHRIJVINGEN KO OPHOGING'!$L$3:$W$322,9,FALSE)</f>
        <v>449.61</v>
      </c>
      <c r="M199" s="1">
        <f>VLOOKUP($B199,'inschr ko zonder ophoging'!$A$5:$L$324,10,FALSE) + VLOOKUP($B199,'INSCHRIJVINGEN KO OPHOGING'!$L$3:$W$322,10,FALSE)</f>
        <v>399.31</v>
      </c>
      <c r="N199" s="1">
        <f>VLOOKUP($B199,'inschr ko zonder ophoging'!$A$5:$L$324,11,FALSE) + VLOOKUP($B199,'INSCHRIJVINGEN KO OPHOGING'!$L$3:$W$322,11,FALSE)</f>
        <v>423.90999999999997</v>
      </c>
      <c r="O199" s="1">
        <f>VLOOKUP($B199,'inschr ko zonder ophoging'!$A$5:$L$324,12,FALSE) + VLOOKUP($B199,'INSCHRIJVINGEN KO OPHOGING'!$L$3:$W$322,12,FALSE)</f>
        <v>403.61</v>
      </c>
      <c r="P199" s="1">
        <f>VLOOKUP($B199,'VRAAGPROGNOSE KO'!$B$2:$N$321,2,FALSE)</f>
        <v>398.91096491228069</v>
      </c>
      <c r="Q199" s="1">
        <f>VLOOKUP($B199,'VRAAGPROGNOSE KO'!$B$2:$N$321,3,FALSE)</f>
        <v>407.85014619883043</v>
      </c>
      <c r="R199" s="1">
        <f>VLOOKUP($B199,'VRAAGPROGNOSE KO'!$B$2:$N$321,4,FALSE)</f>
        <v>398.91096491228069</v>
      </c>
      <c r="S199" s="1">
        <f>VLOOKUP($B199,'VRAAGPROGNOSE KO'!$B$2:$N$321,5,FALSE)</f>
        <v>401.14576023391811</v>
      </c>
      <c r="T199" s="1">
        <f>VLOOKUP($B199,'VRAAGPROGNOSE KO'!$B$2:$N$321,6,FALSE)</f>
        <v>401.14576023391811</v>
      </c>
      <c r="U199" s="1">
        <f>VLOOKUP($B199,'VRAAGPROGNOSE KO'!$B$2:$N$321,7,FALSE)</f>
        <v>387.73698830409359</v>
      </c>
      <c r="V199" s="1">
        <f>VLOOKUP($B199,'VRAAGPROGNOSE KO'!$B$2:$N$321,8,FALSE)</f>
        <v>383.26739766081869</v>
      </c>
      <c r="W199" s="1">
        <f>VLOOKUP($B199,'VRAAGPROGNOSE KO'!$B$2:$N$321,9,FALSE)</f>
        <v>382.15</v>
      </c>
      <c r="X199" s="1">
        <f>VLOOKUP($B199,'VRAAGPROGNOSE KO'!$B$2:$N$321,10,FALSE)</f>
        <v>383.26739766081869</v>
      </c>
      <c r="Y199" s="1">
        <f>VLOOKUP($B199,'VRAAGPROGNOSE KO'!$B$2:$N$321,11,FALSE)</f>
        <v>394.44137426900585</v>
      </c>
      <c r="Z199" s="1">
        <f>VLOOKUP($B199,'VRAAGPROGNOSE KO'!$B$2:$N$321,12,FALSE)</f>
        <v>392.20657894736843</v>
      </c>
      <c r="AA199" s="1">
        <f>VLOOKUP($B199,'VRAAGPROGNOSE KO'!$B$2:$N$321,13,FALSE)</f>
        <v>397.79356725146198</v>
      </c>
    </row>
    <row r="200" spans="2:27" x14ac:dyDescent="0.3">
      <c r="B200" s="1">
        <v>36008</v>
      </c>
      <c r="C200" s="1">
        <f>VLOOKUP(B200,AANBODPROGNOSE!A200:G517, 5, FALSE)</f>
        <v>1282.3</v>
      </c>
      <c r="D200" s="1">
        <f>VLOOKUP(B200,AANBODPROGNOSE!A200:H517, 2, FALSE)</f>
        <v>1089.9549999999999</v>
      </c>
      <c r="E200" s="1">
        <f>VLOOKUP($B200,'inschr ko zonder ophoging'!$A$5:$L$324,2,FALSE) + VLOOKUP($B200,'INSCHRIJVINGEN KO OPHOGING'!$L$3:$W$322,2,FALSE)</f>
        <v>1099.5899999999999</v>
      </c>
      <c r="F200" s="1">
        <f>VLOOKUP($B200,'inschr ko zonder ophoging'!$A$5:$L$324,3,FALSE) + VLOOKUP($B200,'INSCHRIJVINGEN KO OPHOGING'!$L$3:$W$322,3,FALSE)</f>
        <v>1136.97</v>
      </c>
      <c r="G200" s="1">
        <f>VLOOKUP($B200,'inschr ko zonder ophoging'!$A$5:$L$324,4,FALSE) + VLOOKUP($B200,'INSCHRIJVINGEN KO OPHOGING'!$L$3:$W$322,4,FALSE)</f>
        <v>1185.6400000000001</v>
      </c>
      <c r="H200" s="1">
        <f>VLOOKUP($B200,'inschr ko zonder ophoging'!$A$5:$L$324,5,FALSE) + VLOOKUP($B200,'INSCHRIJVINGEN KO OPHOGING'!$L$3:$W$322,5,FALSE)</f>
        <v>1219.21</v>
      </c>
      <c r="I200" s="1">
        <f>VLOOKUP($B200,'inschr ko zonder ophoging'!$A$5:$L$324,6,FALSE) + VLOOKUP($B200,'INSCHRIJVINGEN KO OPHOGING'!$L$3:$W$322,6,FALSE)</f>
        <v>1187.6099999999999</v>
      </c>
      <c r="J200" s="1">
        <f>VLOOKUP($B200,'inschr ko zonder ophoging'!$A$5:$L$324,7,FALSE) + VLOOKUP($B200,'INSCHRIJVINGEN KO OPHOGING'!$L$3:$W$322,7,FALSE)</f>
        <v>1210.8899999999999</v>
      </c>
      <c r="K200" s="1">
        <f>VLOOKUP($B200,'inschr ko zonder ophoging'!$A$5:$L$324,8,FALSE) + VLOOKUP($B200,'INSCHRIJVINGEN KO OPHOGING'!$L$3:$W$322,8,FALSE)</f>
        <v>1162.1500000000001</v>
      </c>
      <c r="L200" s="1">
        <f>VLOOKUP($B200,'inschr ko zonder ophoging'!$A$5:$L$324,9,FALSE) + VLOOKUP($B200,'INSCHRIJVINGEN KO OPHOGING'!$L$3:$W$322,9,FALSE)</f>
        <v>1116.69</v>
      </c>
      <c r="M200" s="1">
        <f>VLOOKUP($B200,'inschr ko zonder ophoging'!$A$5:$L$324,10,FALSE) + VLOOKUP($B200,'INSCHRIJVINGEN KO OPHOGING'!$L$3:$W$322,10,FALSE)</f>
        <v>1121.53</v>
      </c>
      <c r="N200" s="1">
        <f>VLOOKUP($B200,'inschr ko zonder ophoging'!$A$5:$L$324,11,FALSE) + VLOOKUP($B200,'INSCHRIJVINGEN KO OPHOGING'!$L$3:$W$322,11,FALSE)</f>
        <v>1153.67</v>
      </c>
      <c r="O200" s="1">
        <f>VLOOKUP($B200,'inschr ko zonder ophoging'!$A$5:$L$324,12,FALSE) + VLOOKUP($B200,'INSCHRIJVINGEN KO OPHOGING'!$L$3:$W$322,12,FALSE)</f>
        <v>1174.56</v>
      </c>
      <c r="P200" s="1">
        <f>VLOOKUP($B200,'VRAAGPROGNOSE KO'!$B$2:$N$321,2,FALSE)</f>
        <v>1203.0909537856442</v>
      </c>
      <c r="Q200" s="1">
        <f>VLOOKUP($B200,'VRAAGPROGNOSE KO'!$B$2:$N$321,3,FALSE)</f>
        <v>1227.7123500491641</v>
      </c>
      <c r="R200" s="1">
        <f>VLOOKUP($B200,'VRAAGPROGNOSE KO'!$B$2:$N$321,4,FALSE)</f>
        <v>1210.9250344149459</v>
      </c>
      <c r="S200" s="1">
        <f>VLOOKUP($B200,'VRAAGPROGNOSE KO'!$B$2:$N$321,5,FALSE)</f>
        <v>1193.018564405113</v>
      </c>
      <c r="T200" s="1">
        <f>VLOOKUP($B200,'VRAAGPROGNOSE KO'!$B$2:$N$321,6,FALSE)</f>
        <v>1161.6822418879055</v>
      </c>
      <c r="U200" s="1">
        <f>VLOOKUP($B200,'VRAAGPROGNOSE KO'!$B$2:$N$321,7,FALSE)</f>
        <v>1129.2267649950836</v>
      </c>
      <c r="V200" s="1">
        <f>VLOOKUP($B200,'VRAAGPROGNOSE KO'!$B$2:$N$321,8,FALSE)</f>
        <v>1122.5118387413963</v>
      </c>
      <c r="W200" s="1">
        <f>VLOOKUP($B200,'VRAAGPROGNOSE KO'!$B$2:$N$321,9,FALSE)</f>
        <v>1138.18</v>
      </c>
      <c r="X200" s="1">
        <f>VLOOKUP($B200,'VRAAGPROGNOSE KO'!$B$2:$N$321,10,FALSE)</f>
        <v>1146.0140806293018</v>
      </c>
      <c r="Y200" s="1">
        <f>VLOOKUP($B200,'VRAAGPROGNOSE KO'!$B$2:$N$321,11,FALSE)</f>
        <v>1159.4439331366766</v>
      </c>
      <c r="Z200" s="1">
        <f>VLOOKUP($B200,'VRAAGPROGNOSE KO'!$B$2:$N$321,12,FALSE)</f>
        <v>1175.1120943952801</v>
      </c>
      <c r="AA200" s="1">
        <f>VLOOKUP($B200,'VRAAGPROGNOSE KO'!$B$2:$N$321,13,FALSE)</f>
        <v>1195.2568731563422</v>
      </c>
    </row>
    <row r="201" spans="2:27" x14ac:dyDescent="0.3">
      <c r="B201" s="1">
        <v>36010</v>
      </c>
      <c r="C201" s="1">
        <f>VLOOKUP(B201,AANBODPROGNOSE!A201:G518, 5, FALSE)</f>
        <v>539.19677419354844</v>
      </c>
      <c r="D201" s="1">
        <f>VLOOKUP(B201,AANBODPROGNOSE!A201:H518, 2, FALSE)</f>
        <v>458.31725806451618</v>
      </c>
      <c r="E201" s="1">
        <f>VLOOKUP($B201,'inschr ko zonder ophoging'!$A$5:$L$324,2,FALSE) + VLOOKUP($B201,'INSCHRIJVINGEN KO OPHOGING'!$L$3:$W$322,2,FALSE)</f>
        <v>418.99</v>
      </c>
      <c r="F201" s="1">
        <f>VLOOKUP($B201,'inschr ko zonder ophoging'!$A$5:$L$324,3,FALSE) + VLOOKUP($B201,'INSCHRIJVINGEN KO OPHOGING'!$L$3:$W$322,3,FALSE)</f>
        <v>450.13</v>
      </c>
      <c r="G201" s="1">
        <f>VLOOKUP($B201,'inschr ko zonder ophoging'!$A$5:$L$324,4,FALSE) + VLOOKUP($B201,'INSCHRIJVINGEN KO OPHOGING'!$L$3:$W$322,4,FALSE)</f>
        <v>451.72</v>
      </c>
      <c r="H201" s="1">
        <f>VLOOKUP($B201,'inschr ko zonder ophoging'!$A$5:$L$324,5,FALSE) + VLOOKUP($B201,'INSCHRIJVINGEN KO OPHOGING'!$L$3:$W$322,5,FALSE)</f>
        <v>466.56</v>
      </c>
      <c r="I201" s="1">
        <f>VLOOKUP($B201,'inschr ko zonder ophoging'!$A$5:$L$324,6,FALSE) + VLOOKUP($B201,'INSCHRIJVINGEN KO OPHOGING'!$L$3:$W$322,6,FALSE)</f>
        <v>448.53</v>
      </c>
      <c r="J201" s="1">
        <f>VLOOKUP($B201,'inschr ko zonder ophoging'!$A$5:$L$324,7,FALSE) + VLOOKUP($B201,'INSCHRIJVINGEN KO OPHOGING'!$L$3:$W$322,7,FALSE)</f>
        <v>395.61</v>
      </c>
      <c r="K201" s="1">
        <f>VLOOKUP($B201,'inschr ko zonder ophoging'!$A$5:$L$324,8,FALSE) + VLOOKUP($B201,'INSCHRIJVINGEN KO OPHOGING'!$L$3:$W$322,8,FALSE)</f>
        <v>399.15</v>
      </c>
      <c r="L201" s="1">
        <f>VLOOKUP($B201,'inschr ko zonder ophoging'!$A$5:$L$324,9,FALSE) + VLOOKUP($B201,'INSCHRIJVINGEN KO OPHOGING'!$L$3:$W$322,9,FALSE)</f>
        <v>385.69</v>
      </c>
      <c r="M201" s="1">
        <f>VLOOKUP($B201,'inschr ko zonder ophoging'!$A$5:$L$324,10,FALSE) + VLOOKUP($B201,'INSCHRIJVINGEN KO OPHOGING'!$L$3:$W$322,10,FALSE)</f>
        <v>403.8</v>
      </c>
      <c r="N201" s="1">
        <f>VLOOKUP($B201,'inschr ko zonder ophoging'!$A$5:$L$324,11,FALSE) + VLOOKUP($B201,'INSCHRIJVINGEN KO OPHOGING'!$L$3:$W$322,11,FALSE)</f>
        <v>374.39</v>
      </c>
      <c r="O201" s="1">
        <f>VLOOKUP($B201,'inschr ko zonder ophoging'!$A$5:$L$324,12,FALSE) + VLOOKUP($B201,'INSCHRIJVINGEN KO OPHOGING'!$L$3:$W$322,12,FALSE)</f>
        <v>381.53</v>
      </c>
      <c r="P201" s="1">
        <f>VLOOKUP($B201,'VRAAGPROGNOSE KO'!$B$2:$N$321,2,FALSE)</f>
        <v>398.0885347043702</v>
      </c>
      <c r="Q201" s="1">
        <f>VLOOKUP($B201,'VRAAGPROGNOSE KO'!$B$2:$N$321,3,FALSE)</f>
        <v>395.85208226221079</v>
      </c>
      <c r="R201" s="1">
        <f>VLOOKUP($B201,'VRAAGPROGNOSE KO'!$B$2:$N$321,4,FALSE)</f>
        <v>414.86192802056553</v>
      </c>
      <c r="S201" s="1">
        <f>VLOOKUP($B201,'VRAAGPROGNOSE KO'!$B$2:$N$321,5,FALSE)</f>
        <v>417.09838046272495</v>
      </c>
      <c r="T201" s="1">
        <f>VLOOKUP($B201,'VRAAGPROGNOSE KO'!$B$2:$N$321,6,FALSE)</f>
        <v>420.45305912596399</v>
      </c>
      <c r="U201" s="1">
        <f>VLOOKUP($B201,'VRAAGPROGNOSE KO'!$B$2:$N$321,7,FALSE)</f>
        <v>429.39886889460155</v>
      </c>
      <c r="V201" s="1">
        <f>VLOOKUP($B201,'VRAAGPROGNOSE KO'!$B$2:$N$321,8,FALSE)</f>
        <v>432.75354755784065</v>
      </c>
      <c r="W201" s="1">
        <f>VLOOKUP($B201,'VRAAGPROGNOSE KO'!$B$2:$N$321,9,FALSE)</f>
        <v>434.99</v>
      </c>
      <c r="X201" s="1">
        <f>VLOOKUP($B201,'VRAAGPROGNOSE KO'!$B$2:$N$321,10,FALSE)</f>
        <v>434.99</v>
      </c>
      <c r="Y201" s="1">
        <f>VLOOKUP($B201,'VRAAGPROGNOSE KO'!$B$2:$N$321,11,FALSE)</f>
        <v>443.93580976863751</v>
      </c>
      <c r="Z201" s="1">
        <f>VLOOKUP($B201,'VRAAGPROGNOSE KO'!$B$2:$N$321,12,FALSE)</f>
        <v>440.58113110539847</v>
      </c>
      <c r="AA201" s="1">
        <f>VLOOKUP($B201,'VRAAGPROGNOSE KO'!$B$2:$N$321,13,FALSE)</f>
        <v>442.81758354755783</v>
      </c>
    </row>
    <row r="202" spans="2:27" x14ac:dyDescent="0.3">
      <c r="B202" s="1">
        <v>36011</v>
      </c>
      <c r="C202" s="1">
        <f>VLOOKUP(B202,AANBODPROGNOSE!A202:G519, 5, FALSE)</f>
        <v>468</v>
      </c>
      <c r="D202" s="1">
        <f>VLOOKUP(B202,AANBODPROGNOSE!A202:H519, 2, FALSE)</f>
        <v>397.8</v>
      </c>
      <c r="E202" s="1">
        <f>VLOOKUP($B202,'inschr ko zonder ophoging'!$A$5:$L$324,2,FALSE) + VLOOKUP($B202,'INSCHRIJVINGEN KO OPHOGING'!$L$3:$W$322,2,FALSE)</f>
        <v>332.12</v>
      </c>
      <c r="F202" s="1">
        <f>VLOOKUP($B202,'inschr ko zonder ophoging'!$A$5:$L$324,3,FALSE) + VLOOKUP($B202,'INSCHRIJVINGEN KO OPHOGING'!$L$3:$W$322,3,FALSE)</f>
        <v>311.58</v>
      </c>
      <c r="G202" s="1">
        <f>VLOOKUP($B202,'inschr ko zonder ophoging'!$A$5:$L$324,4,FALSE) + VLOOKUP($B202,'INSCHRIJVINGEN KO OPHOGING'!$L$3:$W$322,4,FALSE)</f>
        <v>324.42</v>
      </c>
      <c r="H202" s="1">
        <f>VLOOKUP($B202,'inschr ko zonder ophoging'!$A$5:$L$324,5,FALSE) + VLOOKUP($B202,'INSCHRIJVINGEN KO OPHOGING'!$L$3:$W$322,5,FALSE)</f>
        <v>336.42</v>
      </c>
      <c r="I202" s="1">
        <f>VLOOKUP($B202,'inschr ko zonder ophoging'!$A$5:$L$324,6,FALSE) + VLOOKUP($B202,'INSCHRIJVINGEN KO OPHOGING'!$L$3:$W$322,6,FALSE)</f>
        <v>355.88</v>
      </c>
      <c r="J202" s="1">
        <f>VLOOKUP($B202,'inschr ko zonder ophoging'!$A$5:$L$324,7,FALSE) + VLOOKUP($B202,'INSCHRIJVINGEN KO OPHOGING'!$L$3:$W$322,7,FALSE)</f>
        <v>371.53</v>
      </c>
      <c r="K202" s="1">
        <f>VLOOKUP($B202,'inschr ko zonder ophoging'!$A$5:$L$324,8,FALSE) + VLOOKUP($B202,'INSCHRIJVINGEN KO OPHOGING'!$L$3:$W$322,8,FALSE)</f>
        <v>380.07</v>
      </c>
      <c r="L202" s="1">
        <f>VLOOKUP($B202,'inschr ko zonder ophoging'!$A$5:$L$324,9,FALSE) + VLOOKUP($B202,'INSCHRIJVINGEN KO OPHOGING'!$L$3:$W$322,9,FALSE)</f>
        <v>383.07</v>
      </c>
      <c r="M202" s="1">
        <f>VLOOKUP($B202,'inschr ko zonder ophoging'!$A$5:$L$324,10,FALSE) + VLOOKUP($B202,'INSCHRIJVINGEN KO OPHOGING'!$L$3:$W$322,10,FALSE)</f>
        <v>380.34</v>
      </c>
      <c r="N202" s="1">
        <f>VLOOKUP($B202,'inschr ko zonder ophoging'!$A$5:$L$324,11,FALSE) + VLOOKUP($B202,'INSCHRIJVINGEN KO OPHOGING'!$L$3:$W$322,11,FALSE)</f>
        <v>370.15</v>
      </c>
      <c r="O202" s="1">
        <f>VLOOKUP($B202,'inschr ko zonder ophoging'!$A$5:$L$324,12,FALSE) + VLOOKUP($B202,'INSCHRIJVINGEN KO OPHOGING'!$L$3:$W$322,12,FALSE)</f>
        <v>360.31</v>
      </c>
      <c r="P202" s="1">
        <f>VLOOKUP($B202,'VRAAGPROGNOSE KO'!$B$2:$N$321,2,FALSE)</f>
        <v>386.44305993690853</v>
      </c>
      <c r="Q202" s="1">
        <f>VLOOKUP($B202,'VRAAGPROGNOSE KO'!$B$2:$N$321,3,FALSE)</f>
        <v>376.30315457413246</v>
      </c>
      <c r="R202" s="1">
        <f>VLOOKUP($B202,'VRAAGPROGNOSE KO'!$B$2:$N$321,4,FALSE)</f>
        <v>372.92318611987383</v>
      </c>
      <c r="S202" s="1">
        <f>VLOOKUP($B202,'VRAAGPROGNOSE KO'!$B$2:$N$321,5,FALSE)</f>
        <v>375.17649842271294</v>
      </c>
      <c r="T202" s="1">
        <f>VLOOKUP($B202,'VRAAGPROGNOSE KO'!$B$2:$N$321,6,FALSE)</f>
        <v>357.15</v>
      </c>
      <c r="U202" s="1">
        <f>VLOOKUP($B202,'VRAAGPROGNOSE KO'!$B$2:$N$321,7,FALSE)</f>
        <v>349.26340694006308</v>
      </c>
      <c r="V202" s="1">
        <f>VLOOKUP($B202,'VRAAGPROGNOSE KO'!$B$2:$N$321,8,FALSE)</f>
        <v>347.01009463722397</v>
      </c>
      <c r="W202" s="1">
        <f>VLOOKUP($B202,'VRAAGPROGNOSE KO'!$B$2:$N$321,9,FALSE)</f>
        <v>357.15</v>
      </c>
      <c r="X202" s="1">
        <f>VLOOKUP($B202,'VRAAGPROGNOSE KO'!$B$2:$N$321,10,FALSE)</f>
        <v>362.78328075709777</v>
      </c>
      <c r="Y202" s="1">
        <f>VLOOKUP($B202,'VRAAGPROGNOSE KO'!$B$2:$N$321,11,FALSE)</f>
        <v>365.03659305993688</v>
      </c>
      <c r="Z202" s="1">
        <f>VLOOKUP($B202,'VRAAGPROGNOSE KO'!$B$2:$N$321,12,FALSE)</f>
        <v>367.28990536277604</v>
      </c>
      <c r="AA202" s="1">
        <f>VLOOKUP($B202,'VRAAGPROGNOSE KO'!$B$2:$N$321,13,FALSE)</f>
        <v>365.03659305993688</v>
      </c>
    </row>
    <row r="203" spans="2:27" x14ac:dyDescent="0.3">
      <c r="B203" s="1">
        <v>36012</v>
      </c>
      <c r="C203" s="1">
        <f>VLOOKUP(B203,AANBODPROGNOSE!A203:G520, 5, FALSE)</f>
        <v>458</v>
      </c>
      <c r="D203" s="1">
        <f>VLOOKUP(B203,AANBODPROGNOSE!A203:H520, 2, FALSE)</f>
        <v>389.3</v>
      </c>
      <c r="E203" s="1">
        <f>VLOOKUP($B203,'inschr ko zonder ophoging'!$A$5:$L$324,2,FALSE) + VLOOKUP($B203,'INSCHRIJVINGEN KO OPHOGING'!$L$3:$W$322,2,FALSE)</f>
        <v>412.99</v>
      </c>
      <c r="F203" s="1">
        <f>VLOOKUP($B203,'inschr ko zonder ophoging'!$A$5:$L$324,3,FALSE) + VLOOKUP($B203,'INSCHRIJVINGEN KO OPHOGING'!$L$3:$W$322,3,FALSE)</f>
        <v>471.02</v>
      </c>
      <c r="G203" s="1">
        <f>VLOOKUP($B203,'inschr ko zonder ophoging'!$A$5:$L$324,4,FALSE) + VLOOKUP($B203,'INSCHRIJVINGEN KO OPHOGING'!$L$3:$W$322,4,FALSE)</f>
        <v>481.1</v>
      </c>
      <c r="H203" s="1">
        <f>VLOOKUP($B203,'inschr ko zonder ophoging'!$A$5:$L$324,5,FALSE) + VLOOKUP($B203,'INSCHRIJVINGEN KO OPHOGING'!$L$3:$W$322,5,FALSE)</f>
        <v>490.72</v>
      </c>
      <c r="I203" s="1">
        <f>VLOOKUP($B203,'inschr ko zonder ophoging'!$A$5:$L$324,6,FALSE) + VLOOKUP($B203,'INSCHRIJVINGEN KO OPHOGING'!$L$3:$W$322,6,FALSE)</f>
        <v>471.8</v>
      </c>
      <c r="J203" s="1">
        <f>VLOOKUP($B203,'inschr ko zonder ophoging'!$A$5:$L$324,7,FALSE) + VLOOKUP($B203,'INSCHRIJVINGEN KO OPHOGING'!$L$3:$W$322,7,FALSE)</f>
        <v>471.18</v>
      </c>
      <c r="K203" s="1">
        <f>VLOOKUP($B203,'inschr ko zonder ophoging'!$A$5:$L$324,8,FALSE) + VLOOKUP($B203,'INSCHRIJVINGEN KO OPHOGING'!$L$3:$W$322,8,FALSE)</f>
        <v>441.99</v>
      </c>
      <c r="L203" s="1">
        <f>VLOOKUP($B203,'inschr ko zonder ophoging'!$A$5:$L$324,9,FALSE) + VLOOKUP($B203,'INSCHRIJVINGEN KO OPHOGING'!$L$3:$W$322,9,FALSE)</f>
        <v>452.72</v>
      </c>
      <c r="M203" s="1">
        <f>VLOOKUP($B203,'inschr ko zonder ophoging'!$A$5:$L$324,10,FALSE) + VLOOKUP($B203,'INSCHRIJVINGEN KO OPHOGING'!$L$3:$W$322,10,FALSE)</f>
        <v>442.18</v>
      </c>
      <c r="N203" s="1">
        <f>VLOOKUP($B203,'inschr ko zonder ophoging'!$A$5:$L$324,11,FALSE) + VLOOKUP($B203,'INSCHRIJVINGEN KO OPHOGING'!$L$3:$W$322,11,FALSE)</f>
        <v>459.56</v>
      </c>
      <c r="O203" s="1">
        <f>VLOOKUP($B203,'inschr ko zonder ophoging'!$A$5:$L$324,12,FALSE) + VLOOKUP($B203,'INSCHRIJVINGEN KO OPHOGING'!$L$3:$W$322,12,FALSE)</f>
        <v>449.34</v>
      </c>
      <c r="P203" s="1">
        <f>VLOOKUP($B203,'VRAAGPROGNOSE KO'!$B$2:$N$321,2,FALSE)</f>
        <v>458.03558194774348</v>
      </c>
      <c r="Q203" s="1">
        <f>VLOOKUP($B203,'VRAAGPROGNOSE KO'!$B$2:$N$321,3,FALSE)</f>
        <v>458.03558194774348</v>
      </c>
      <c r="R203" s="1">
        <f>VLOOKUP($B203,'VRAAGPROGNOSE KO'!$B$2:$N$321,4,FALSE)</f>
        <v>453.57781472684087</v>
      </c>
      <c r="S203" s="1">
        <f>VLOOKUP($B203,'VRAAGPROGNOSE KO'!$B$2:$N$321,5,FALSE)</f>
        <v>461.37890736342041</v>
      </c>
      <c r="T203" s="1">
        <f>VLOOKUP($B203,'VRAAGPROGNOSE KO'!$B$2:$N$321,6,FALSE)</f>
        <v>464.7222327790974</v>
      </c>
      <c r="U203" s="1">
        <f>VLOOKUP($B203,'VRAAGPROGNOSE KO'!$B$2:$N$321,7,FALSE)</f>
        <v>454.69225653206649</v>
      </c>
      <c r="V203" s="1">
        <f>VLOOKUP($B203,'VRAAGPROGNOSE KO'!$B$2:$N$321,8,FALSE)</f>
        <v>464.7222327790974</v>
      </c>
      <c r="W203" s="1">
        <f>VLOOKUP($B203,'VRAAGPROGNOSE KO'!$B$2:$N$321,9,FALSE)</f>
        <v>469.18</v>
      </c>
      <c r="X203" s="1">
        <f>VLOOKUP($B203,'VRAAGPROGNOSE KO'!$B$2:$N$321,10,FALSE)</f>
        <v>463.60779097387172</v>
      </c>
      <c r="Y203" s="1">
        <f>VLOOKUP($B203,'VRAAGPROGNOSE KO'!$B$2:$N$321,11,FALSE)</f>
        <v>465.83667458432302</v>
      </c>
      <c r="Z203" s="1">
        <f>VLOOKUP($B203,'VRAAGPROGNOSE KO'!$B$2:$N$321,12,FALSE)</f>
        <v>463.60779097387172</v>
      </c>
      <c r="AA203" s="1">
        <f>VLOOKUP($B203,'VRAAGPROGNOSE KO'!$B$2:$N$321,13,FALSE)</f>
        <v>465.83667458432302</v>
      </c>
    </row>
    <row r="204" spans="2:27" x14ac:dyDescent="0.3">
      <c r="B204" s="1">
        <v>36015</v>
      </c>
      <c r="C204" s="1">
        <f>VLOOKUP(B204,AANBODPROGNOSE!A204:G521, 5, FALSE)</f>
        <v>2959.317637362637</v>
      </c>
      <c r="D204" s="1">
        <f>VLOOKUP(B204,AANBODPROGNOSE!A204:H521, 2, FALSE)</f>
        <v>2515.4199917582414</v>
      </c>
      <c r="E204" s="1">
        <f>VLOOKUP($B204,'inschr ko zonder ophoging'!$A$5:$L$324,2,FALSE) + VLOOKUP($B204,'INSCHRIJVINGEN KO OPHOGING'!$L$3:$W$322,2,FALSE)</f>
        <v>2635.92</v>
      </c>
      <c r="F204" s="1">
        <f>VLOOKUP($B204,'inschr ko zonder ophoging'!$A$5:$L$324,3,FALSE) + VLOOKUP($B204,'INSCHRIJVINGEN KO OPHOGING'!$L$3:$W$322,3,FALSE)</f>
        <v>2684.32</v>
      </c>
      <c r="G204" s="1">
        <f>VLOOKUP($B204,'inschr ko zonder ophoging'!$A$5:$L$324,4,FALSE) + VLOOKUP($B204,'INSCHRIJVINGEN KO OPHOGING'!$L$3:$W$322,4,FALSE)</f>
        <v>2698.67</v>
      </c>
      <c r="H204" s="1">
        <f>VLOOKUP($B204,'inschr ko zonder ophoging'!$A$5:$L$324,5,FALSE) + VLOOKUP($B204,'INSCHRIJVINGEN KO OPHOGING'!$L$3:$W$322,5,FALSE)</f>
        <v>2809.7</v>
      </c>
      <c r="I204" s="1">
        <f>VLOOKUP($B204,'inschr ko zonder ophoging'!$A$5:$L$324,6,FALSE) + VLOOKUP($B204,'INSCHRIJVINGEN KO OPHOGING'!$L$3:$W$322,6,FALSE)</f>
        <v>2892.25</v>
      </c>
      <c r="J204" s="1">
        <f>VLOOKUP($B204,'inschr ko zonder ophoging'!$A$5:$L$324,7,FALSE) + VLOOKUP($B204,'INSCHRIJVINGEN KO OPHOGING'!$L$3:$W$322,7,FALSE)</f>
        <v>2873.22</v>
      </c>
      <c r="K204" s="1">
        <f>VLOOKUP($B204,'inschr ko zonder ophoging'!$A$5:$L$324,8,FALSE) + VLOOKUP($B204,'INSCHRIJVINGEN KO OPHOGING'!$L$3:$W$322,8,FALSE)</f>
        <v>2807.7799999999997</v>
      </c>
      <c r="L204" s="1">
        <f>VLOOKUP($B204,'inschr ko zonder ophoging'!$A$5:$L$324,9,FALSE) + VLOOKUP($B204,'INSCHRIJVINGEN KO OPHOGING'!$L$3:$W$322,9,FALSE)</f>
        <v>2862.0299999999997</v>
      </c>
      <c r="M204" s="1">
        <f>VLOOKUP($B204,'inschr ko zonder ophoging'!$A$5:$L$324,10,FALSE) + VLOOKUP($B204,'INSCHRIJVINGEN KO OPHOGING'!$L$3:$W$322,10,FALSE)</f>
        <v>2828.0299999999997</v>
      </c>
      <c r="N204" s="1">
        <f>VLOOKUP($B204,'inschr ko zonder ophoging'!$A$5:$L$324,11,FALSE) + VLOOKUP($B204,'INSCHRIJVINGEN KO OPHOGING'!$L$3:$W$322,11,FALSE)</f>
        <v>2852.09</v>
      </c>
      <c r="O204" s="1">
        <f>VLOOKUP($B204,'inschr ko zonder ophoging'!$A$5:$L$324,12,FALSE) + VLOOKUP($B204,'INSCHRIJVINGEN KO OPHOGING'!$L$3:$W$322,12,FALSE)</f>
        <v>2746.48</v>
      </c>
      <c r="P204" s="1">
        <f>VLOOKUP($B204,'VRAAGPROGNOSE KO'!$B$2:$N$321,2,FALSE)</f>
        <v>2730.147462686567</v>
      </c>
      <c r="Q204" s="1">
        <f>VLOOKUP($B204,'VRAAGPROGNOSE KO'!$B$2:$N$321,3,FALSE)</f>
        <v>2675.1177524143986</v>
      </c>
      <c r="R204" s="1">
        <f>VLOOKUP($B204,'VRAAGPROGNOSE KO'!$B$2:$N$321,4,FALSE)</f>
        <v>2598.7499912203689</v>
      </c>
      <c r="S204" s="1">
        <f>VLOOKUP($B204,'VRAAGPROGNOSE KO'!$B$2:$N$321,5,FALSE)</f>
        <v>2587.5194381035999</v>
      </c>
      <c r="T204" s="1">
        <f>VLOOKUP($B204,'VRAAGPROGNOSE KO'!$B$2:$N$321,6,FALSE)</f>
        <v>2543.7202809482001</v>
      </c>
      <c r="U204" s="1">
        <f>VLOOKUP($B204,'VRAAGPROGNOSE KO'!$B$2:$N$321,7,FALSE)</f>
        <v>2531.366672519754</v>
      </c>
      <c r="V204" s="1">
        <f>VLOOKUP($B204,'VRAAGPROGNOSE KO'!$B$2:$N$321,8,FALSE)</f>
        <v>2532.4897278314311</v>
      </c>
      <c r="W204" s="1">
        <f>VLOOKUP($B204,'VRAAGPROGNOSE KO'!$B$2:$N$321,9,FALSE)</f>
        <v>2558.3200000000002</v>
      </c>
      <c r="X204" s="1">
        <f>VLOOKUP($B204,'VRAAGPROGNOSE KO'!$B$2:$N$321,10,FALSE)</f>
        <v>2580.7811062335381</v>
      </c>
      <c r="Y204" s="1">
        <f>VLOOKUP($B204,'VRAAGPROGNOSE KO'!$B$2:$N$321,11,FALSE)</f>
        <v>2606.6113784021072</v>
      </c>
      <c r="Z204" s="1">
        <f>VLOOKUP($B204,'VRAAGPROGNOSE KO'!$B$2:$N$321,12,FALSE)</f>
        <v>2622.3341527655839</v>
      </c>
      <c r="AA204" s="1">
        <f>VLOOKUP($B204,'VRAAGPROGNOSE KO'!$B$2:$N$321,13,FALSE)</f>
        <v>2620.0880421422298</v>
      </c>
    </row>
    <row r="205" spans="2:27" x14ac:dyDescent="0.3">
      <c r="B205" s="1">
        <v>36019</v>
      </c>
      <c r="C205" s="1">
        <f>VLOOKUP(B205,AANBODPROGNOSE!A205:G522, 5, FALSE)</f>
        <v>606</v>
      </c>
      <c r="D205" s="1">
        <f>VLOOKUP(B205,AANBODPROGNOSE!A205:H522, 2, FALSE)</f>
        <v>515.1</v>
      </c>
      <c r="E205" s="1">
        <f>VLOOKUP($B205,'inschr ko zonder ophoging'!$A$5:$L$324,2,FALSE) + VLOOKUP($B205,'INSCHRIJVINGEN KO OPHOGING'!$L$3:$W$322,2,FALSE)</f>
        <v>474.67</v>
      </c>
      <c r="F205" s="1">
        <f>VLOOKUP($B205,'inschr ko zonder ophoging'!$A$5:$L$324,3,FALSE) + VLOOKUP($B205,'INSCHRIJVINGEN KO OPHOGING'!$L$3:$W$322,3,FALSE)</f>
        <v>492.59</v>
      </c>
      <c r="G205" s="1">
        <f>VLOOKUP($B205,'inschr ko zonder ophoging'!$A$5:$L$324,4,FALSE) + VLOOKUP($B205,'INSCHRIJVINGEN KO OPHOGING'!$L$3:$W$322,4,FALSE)</f>
        <v>511.32</v>
      </c>
      <c r="H205" s="1">
        <f>VLOOKUP($B205,'inschr ko zonder ophoging'!$A$5:$L$324,5,FALSE) + VLOOKUP($B205,'INSCHRIJVINGEN KO OPHOGING'!$L$3:$W$322,5,FALSE)</f>
        <v>483.07</v>
      </c>
      <c r="I205" s="1">
        <f>VLOOKUP($B205,'inschr ko zonder ophoging'!$A$5:$L$324,6,FALSE) + VLOOKUP($B205,'INSCHRIJVINGEN KO OPHOGING'!$L$3:$W$322,6,FALSE)</f>
        <v>467.26</v>
      </c>
      <c r="J205" s="1">
        <f>VLOOKUP($B205,'inschr ko zonder ophoging'!$A$5:$L$324,7,FALSE) + VLOOKUP($B205,'INSCHRIJVINGEN KO OPHOGING'!$L$3:$W$322,7,FALSE)</f>
        <v>452.42</v>
      </c>
      <c r="K205" s="1">
        <f>VLOOKUP($B205,'inschr ko zonder ophoging'!$A$5:$L$324,8,FALSE) + VLOOKUP($B205,'INSCHRIJVINGEN KO OPHOGING'!$L$3:$W$322,8,FALSE)</f>
        <v>468.75</v>
      </c>
      <c r="L205" s="1">
        <f>VLOOKUP($B205,'inschr ko zonder ophoging'!$A$5:$L$324,9,FALSE) + VLOOKUP($B205,'INSCHRIJVINGEN KO OPHOGING'!$L$3:$W$322,9,FALSE)</f>
        <v>450.45</v>
      </c>
      <c r="M205" s="1">
        <f>VLOOKUP($B205,'inschr ko zonder ophoging'!$A$5:$L$324,10,FALSE) + VLOOKUP($B205,'INSCHRIJVINGEN KO OPHOGING'!$L$3:$W$322,10,FALSE)</f>
        <v>470.21</v>
      </c>
      <c r="N205" s="1">
        <f>VLOOKUP($B205,'inschr ko zonder ophoging'!$A$5:$L$324,11,FALSE) + VLOOKUP($B205,'INSCHRIJVINGEN KO OPHOGING'!$L$3:$W$322,11,FALSE)</f>
        <v>478.37</v>
      </c>
      <c r="O205" s="1">
        <f>VLOOKUP($B205,'inschr ko zonder ophoging'!$A$5:$L$324,12,FALSE) + VLOOKUP($B205,'INSCHRIJVINGEN KO OPHOGING'!$L$3:$W$322,12,FALSE)</f>
        <v>494.21</v>
      </c>
      <c r="P205" s="1">
        <f>VLOOKUP($B205,'VRAAGPROGNOSE KO'!$B$2:$N$321,2,FALSE)</f>
        <v>488.73135135135135</v>
      </c>
      <c r="Q205" s="1">
        <f>VLOOKUP($B205,'VRAAGPROGNOSE KO'!$B$2:$N$321,3,FALSE)</f>
        <v>502.15189189189186</v>
      </c>
      <c r="R205" s="1">
        <f>VLOOKUP($B205,'VRAAGPROGNOSE KO'!$B$2:$N$321,4,FALSE)</f>
        <v>502.15189189189186</v>
      </c>
      <c r="S205" s="1">
        <f>VLOOKUP($B205,'VRAAGPROGNOSE KO'!$B$2:$N$321,5,FALSE)</f>
        <v>487.61297297297295</v>
      </c>
      <c r="T205" s="1">
        <f>VLOOKUP($B205,'VRAAGPROGNOSE KO'!$B$2:$N$321,6,FALSE)</f>
        <v>479.7843243243243</v>
      </c>
      <c r="U205" s="1">
        <f>VLOOKUP($B205,'VRAAGPROGNOSE KO'!$B$2:$N$321,7,FALSE)</f>
        <v>451.82486486486488</v>
      </c>
      <c r="V205" s="1">
        <f>VLOOKUP($B205,'VRAAGPROGNOSE KO'!$B$2:$N$321,8,FALSE)</f>
        <v>456.2983783783784</v>
      </c>
      <c r="W205" s="1">
        <f>VLOOKUP($B205,'VRAAGPROGNOSE KO'!$B$2:$N$321,9,FALSE)</f>
        <v>455.18</v>
      </c>
      <c r="X205" s="1">
        <f>VLOOKUP($B205,'VRAAGPROGNOSE KO'!$B$2:$N$321,10,FALSE)</f>
        <v>458.53513513513514</v>
      </c>
      <c r="Y205" s="1">
        <f>VLOOKUP($B205,'VRAAGPROGNOSE KO'!$B$2:$N$321,11,FALSE)</f>
        <v>460.77189189189187</v>
      </c>
      <c r="Z205" s="1">
        <f>VLOOKUP($B205,'VRAAGPROGNOSE KO'!$B$2:$N$321,12,FALSE)</f>
        <v>463.00864864864866</v>
      </c>
      <c r="AA205" s="1">
        <f>VLOOKUP($B205,'VRAAGPROGNOSE KO'!$B$2:$N$321,13,FALSE)</f>
        <v>468.60054054054052</v>
      </c>
    </row>
    <row r="206" spans="2:27" x14ac:dyDescent="0.3">
      <c r="B206" s="1">
        <v>37002</v>
      </c>
      <c r="C206" s="1">
        <f>VLOOKUP(B206,AANBODPROGNOSE!A206:G523, 5, FALSE)</f>
        <v>409.41176470588238</v>
      </c>
      <c r="D206" s="1">
        <f>VLOOKUP(B206,AANBODPROGNOSE!A206:H523, 2, FALSE)</f>
        <v>348</v>
      </c>
      <c r="E206" s="1">
        <f>VLOOKUP($B206,'inschr ko zonder ophoging'!$A$5:$L$324,2,FALSE) + VLOOKUP($B206,'INSCHRIJVINGEN KO OPHOGING'!$L$3:$W$322,2,FALSE)</f>
        <v>400.99</v>
      </c>
      <c r="F206" s="1">
        <f>VLOOKUP($B206,'inschr ko zonder ophoging'!$A$5:$L$324,3,FALSE) + VLOOKUP($B206,'INSCHRIJVINGEN KO OPHOGING'!$L$3:$W$322,3,FALSE)</f>
        <v>385.31</v>
      </c>
      <c r="G206" s="1">
        <f>VLOOKUP($B206,'inschr ko zonder ophoging'!$A$5:$L$324,4,FALSE) + VLOOKUP($B206,'INSCHRIJVINGEN KO OPHOGING'!$L$3:$W$322,4,FALSE)</f>
        <v>400.72</v>
      </c>
      <c r="H206" s="1">
        <f>VLOOKUP($B206,'inschr ko zonder ophoging'!$A$5:$L$324,5,FALSE) + VLOOKUP($B206,'INSCHRIJVINGEN KO OPHOGING'!$L$3:$W$322,5,FALSE)</f>
        <v>371.31</v>
      </c>
      <c r="I206" s="1">
        <f>VLOOKUP($B206,'inschr ko zonder ophoging'!$A$5:$L$324,6,FALSE) + VLOOKUP($B206,'INSCHRIJVINGEN KO OPHOGING'!$L$3:$W$322,6,FALSE)</f>
        <v>355.04</v>
      </c>
      <c r="J206" s="1">
        <f>VLOOKUP($B206,'inschr ko zonder ophoging'!$A$5:$L$324,7,FALSE) + VLOOKUP($B206,'INSCHRIJVINGEN KO OPHOGING'!$L$3:$W$322,7,FALSE)</f>
        <v>329.12</v>
      </c>
      <c r="K206" s="1">
        <f>VLOOKUP($B206,'inschr ko zonder ophoging'!$A$5:$L$324,8,FALSE) + VLOOKUP($B206,'INSCHRIJVINGEN KO OPHOGING'!$L$3:$W$322,8,FALSE)</f>
        <v>342.42</v>
      </c>
      <c r="L206" s="1">
        <f>VLOOKUP($B206,'inschr ko zonder ophoging'!$A$5:$L$324,9,FALSE) + VLOOKUP($B206,'INSCHRIJVINGEN KO OPHOGING'!$L$3:$W$322,9,FALSE)</f>
        <v>325.12</v>
      </c>
      <c r="M206" s="1">
        <f>VLOOKUP($B206,'inschr ko zonder ophoging'!$A$5:$L$324,10,FALSE) + VLOOKUP($B206,'INSCHRIJVINGEN KO OPHOGING'!$L$3:$W$322,10,FALSE)</f>
        <v>337.88</v>
      </c>
      <c r="N206" s="1">
        <f>VLOOKUP($B206,'inschr ko zonder ophoging'!$A$5:$L$324,11,FALSE) + VLOOKUP($B206,'INSCHRIJVINGEN KO OPHOGING'!$L$3:$W$322,11,FALSE)</f>
        <v>349.96</v>
      </c>
      <c r="O206" s="1">
        <f>VLOOKUP($B206,'inschr ko zonder ophoging'!$A$5:$L$324,12,FALSE) + VLOOKUP($B206,'INSCHRIJVINGEN KO OPHOGING'!$L$3:$W$322,12,FALSE)</f>
        <v>360.99</v>
      </c>
      <c r="P206" s="1">
        <f>VLOOKUP($B206,'VRAAGPROGNOSE KO'!$B$2:$N$321,2,FALSE)</f>
        <v>389.39814696485621</v>
      </c>
      <c r="Q206" s="1">
        <f>VLOOKUP($B206,'VRAAGPROGNOSE KO'!$B$2:$N$321,3,FALSE)</f>
        <v>374.63961661341853</v>
      </c>
      <c r="R206" s="1">
        <f>VLOOKUP($B206,'VRAAGPROGNOSE KO'!$B$2:$N$321,4,FALSE)</f>
        <v>378.04543130990413</v>
      </c>
      <c r="S206" s="1">
        <f>VLOOKUP($B206,'VRAAGPROGNOSE KO'!$B$2:$N$321,5,FALSE)</f>
        <v>370.09853035143772</v>
      </c>
      <c r="T206" s="1">
        <f>VLOOKUP($B206,'VRAAGPROGNOSE KO'!$B$2:$N$321,6,FALSE)</f>
        <v>348.52837060702876</v>
      </c>
      <c r="U206" s="1">
        <f>VLOOKUP($B206,'VRAAGPROGNOSE KO'!$B$2:$N$321,7,FALSE)</f>
        <v>350.79891373801917</v>
      </c>
      <c r="V206" s="1">
        <f>VLOOKUP($B206,'VRAAGPROGNOSE KO'!$B$2:$N$321,8,FALSE)</f>
        <v>356.47527156549518</v>
      </c>
      <c r="W206" s="1">
        <f>VLOOKUP($B206,'VRAAGPROGNOSE KO'!$B$2:$N$321,9,FALSE)</f>
        <v>355.34</v>
      </c>
      <c r="X206" s="1">
        <f>VLOOKUP($B206,'VRAAGPROGNOSE KO'!$B$2:$N$321,10,FALSE)</f>
        <v>358.74581469648564</v>
      </c>
      <c r="Y206" s="1">
        <f>VLOOKUP($B206,'VRAAGPROGNOSE KO'!$B$2:$N$321,11,FALSE)</f>
        <v>363.28690095846645</v>
      </c>
      <c r="Z206" s="1">
        <f>VLOOKUP($B206,'VRAAGPROGNOSE KO'!$B$2:$N$321,12,FALSE)</f>
        <v>365.55744408945685</v>
      </c>
      <c r="AA206" s="1">
        <f>VLOOKUP($B206,'VRAAGPROGNOSE KO'!$B$2:$N$321,13,FALSE)</f>
        <v>366.69271565495205</v>
      </c>
    </row>
    <row r="207" spans="2:27" x14ac:dyDescent="0.3">
      <c r="B207" s="1">
        <v>37007</v>
      </c>
      <c r="C207" s="1">
        <f>VLOOKUP(B207,AANBODPROGNOSE!A207:G524, 5, FALSE)</f>
        <v>523.52941176470586</v>
      </c>
      <c r="D207" s="1">
        <f>VLOOKUP(B207,AANBODPROGNOSE!A207:H524, 2, FALSE)</f>
        <v>445</v>
      </c>
      <c r="E207" s="1">
        <f>VLOOKUP($B207,'inschr ko zonder ophoging'!$A$5:$L$324,2,FALSE) + VLOOKUP($B207,'INSCHRIJVINGEN KO OPHOGING'!$L$3:$W$322,2,FALSE)</f>
        <v>517.1</v>
      </c>
      <c r="F207" s="1">
        <f>VLOOKUP($B207,'inschr ko zonder ophoging'!$A$5:$L$324,3,FALSE) + VLOOKUP($B207,'INSCHRIJVINGEN KO OPHOGING'!$L$3:$W$322,3,FALSE)</f>
        <v>546.78</v>
      </c>
      <c r="G207" s="1">
        <f>VLOOKUP($B207,'inschr ko zonder ophoging'!$A$5:$L$324,4,FALSE) + VLOOKUP($B207,'INSCHRIJVINGEN KO OPHOGING'!$L$3:$W$322,4,FALSE)</f>
        <v>530.29</v>
      </c>
      <c r="H207" s="1">
        <f>VLOOKUP($B207,'inschr ko zonder ophoging'!$A$5:$L$324,5,FALSE) + VLOOKUP($B207,'INSCHRIJVINGEN KO OPHOGING'!$L$3:$W$322,5,FALSE)</f>
        <v>529.21</v>
      </c>
      <c r="I207" s="1">
        <f>VLOOKUP($B207,'inschr ko zonder ophoging'!$A$5:$L$324,6,FALSE) + VLOOKUP($B207,'INSCHRIJVINGEN KO OPHOGING'!$L$3:$W$322,6,FALSE)</f>
        <v>524.91</v>
      </c>
      <c r="J207" s="1">
        <f>VLOOKUP($B207,'inschr ko zonder ophoging'!$A$5:$L$324,7,FALSE) + VLOOKUP($B207,'INSCHRIJVINGEN KO OPHOGING'!$L$3:$W$322,7,FALSE)</f>
        <v>498.56</v>
      </c>
      <c r="K207" s="1">
        <f>VLOOKUP($B207,'inschr ko zonder ophoging'!$A$5:$L$324,8,FALSE) + VLOOKUP($B207,'INSCHRIJVINGEN KO OPHOGING'!$L$3:$W$322,8,FALSE)</f>
        <v>486.53</v>
      </c>
      <c r="L207" s="1">
        <f>VLOOKUP($B207,'inschr ko zonder ophoging'!$A$5:$L$324,9,FALSE) + VLOOKUP($B207,'INSCHRIJVINGEN KO OPHOGING'!$L$3:$W$322,9,FALSE)</f>
        <v>488.13</v>
      </c>
      <c r="M207" s="1">
        <f>VLOOKUP($B207,'inschr ko zonder ophoging'!$A$5:$L$324,10,FALSE) + VLOOKUP($B207,'INSCHRIJVINGEN KO OPHOGING'!$L$3:$W$322,10,FALSE)</f>
        <v>445.5</v>
      </c>
      <c r="N207" s="1">
        <f>VLOOKUP($B207,'inschr ko zonder ophoging'!$A$5:$L$324,11,FALSE) + VLOOKUP($B207,'INSCHRIJVINGEN KO OPHOGING'!$L$3:$W$322,11,FALSE)</f>
        <v>436.64</v>
      </c>
      <c r="O207" s="1">
        <f>VLOOKUP($B207,'inschr ko zonder ophoging'!$A$5:$L$324,12,FALSE) + VLOOKUP($B207,'INSCHRIJVINGEN KO OPHOGING'!$L$3:$W$322,12,FALSE)</f>
        <v>446.8</v>
      </c>
      <c r="P207" s="1">
        <f>VLOOKUP($B207,'VRAAGPROGNOSE KO'!$B$2:$N$321,2,FALSE)</f>
        <v>430.28773584905662</v>
      </c>
      <c r="Q207" s="1">
        <f>VLOOKUP($B207,'VRAAGPROGNOSE KO'!$B$2:$N$321,3,FALSE)</f>
        <v>456.76698113207544</v>
      </c>
      <c r="R207" s="1">
        <f>VLOOKUP($B207,'VRAAGPROGNOSE KO'!$B$2:$N$321,4,FALSE)</f>
        <v>453.45707547169809</v>
      </c>
      <c r="S207" s="1">
        <f>VLOOKUP($B207,'VRAAGPROGNOSE KO'!$B$2:$N$321,5,FALSE)</f>
        <v>462.28349056603776</v>
      </c>
      <c r="T207" s="1">
        <f>VLOOKUP($B207,'VRAAGPROGNOSE KO'!$B$2:$N$321,6,FALSE)</f>
        <v>466.69669811320756</v>
      </c>
      <c r="U207" s="1">
        <f>VLOOKUP($B207,'VRAAGPROGNOSE KO'!$B$2:$N$321,7,FALSE)</f>
        <v>461.18018867924525</v>
      </c>
      <c r="V207" s="1">
        <f>VLOOKUP($B207,'VRAAGPROGNOSE KO'!$B$2:$N$321,8,FALSE)</f>
        <v>468.90330188679246</v>
      </c>
      <c r="W207" s="1">
        <f>VLOOKUP($B207,'VRAAGPROGNOSE KO'!$B$2:$N$321,9,FALSE)</f>
        <v>467.8</v>
      </c>
      <c r="X207" s="1">
        <f>VLOOKUP($B207,'VRAAGPROGNOSE KO'!$B$2:$N$321,10,FALSE)</f>
        <v>468.90330188679246</v>
      </c>
      <c r="Y207" s="1">
        <f>VLOOKUP($B207,'VRAAGPROGNOSE KO'!$B$2:$N$321,11,FALSE)</f>
        <v>481.03962264150942</v>
      </c>
      <c r="Z207" s="1">
        <f>VLOOKUP($B207,'VRAAGPROGNOSE KO'!$B$2:$N$321,12,FALSE)</f>
        <v>477.72971698113207</v>
      </c>
      <c r="AA207" s="1">
        <f>VLOOKUP($B207,'VRAAGPROGNOSE KO'!$B$2:$N$321,13,FALSE)</f>
        <v>487.65943396226413</v>
      </c>
    </row>
    <row r="208" spans="2:27" x14ac:dyDescent="0.3">
      <c r="B208" s="1">
        <v>37010</v>
      </c>
      <c r="C208" s="1">
        <f>VLOOKUP(B208,AANBODPROGNOSE!A208:G525, 5, FALSE)</f>
        <v>367.5</v>
      </c>
      <c r="D208" s="1">
        <f>VLOOKUP(B208,AANBODPROGNOSE!A208:H525, 2, FALSE)</f>
        <v>312.375</v>
      </c>
      <c r="E208" s="1">
        <f>VLOOKUP($B208,'inschr ko zonder ophoging'!$A$5:$L$324,2,FALSE) + VLOOKUP($B208,'INSCHRIJVINGEN KO OPHOGING'!$L$3:$W$322,2,FALSE)</f>
        <v>337.5</v>
      </c>
      <c r="F208" s="1">
        <f>VLOOKUP($B208,'inschr ko zonder ophoging'!$A$5:$L$324,3,FALSE) + VLOOKUP($B208,'INSCHRIJVINGEN KO OPHOGING'!$L$3:$W$322,3,FALSE)</f>
        <v>344.23</v>
      </c>
      <c r="G208" s="1">
        <f>VLOOKUP($B208,'inschr ko zonder ophoging'!$A$5:$L$324,4,FALSE) + VLOOKUP($B208,'INSCHRIJVINGEN KO OPHOGING'!$L$3:$W$322,4,FALSE)</f>
        <v>348.77</v>
      </c>
      <c r="H208" s="1">
        <f>VLOOKUP($B208,'inschr ko zonder ophoging'!$A$5:$L$324,5,FALSE) + VLOOKUP($B208,'INSCHRIJVINGEN KO OPHOGING'!$L$3:$W$322,5,FALSE)</f>
        <v>335.5</v>
      </c>
      <c r="I208" s="1">
        <f>VLOOKUP($B208,'inschr ko zonder ophoging'!$A$5:$L$324,6,FALSE) + VLOOKUP($B208,'INSCHRIJVINGEN KO OPHOGING'!$L$3:$W$322,6,FALSE)</f>
        <v>351.61</v>
      </c>
      <c r="J208" s="1">
        <f>VLOOKUP($B208,'inschr ko zonder ophoging'!$A$5:$L$324,7,FALSE) + VLOOKUP($B208,'INSCHRIJVINGEN KO OPHOGING'!$L$3:$W$322,7,FALSE)</f>
        <v>338.31</v>
      </c>
      <c r="K208" s="1">
        <f>VLOOKUP($B208,'inschr ko zonder ophoging'!$A$5:$L$324,8,FALSE) + VLOOKUP($B208,'INSCHRIJVINGEN KO OPHOGING'!$L$3:$W$322,8,FALSE)</f>
        <v>354.61</v>
      </c>
      <c r="L208" s="1">
        <f>VLOOKUP($B208,'inschr ko zonder ophoging'!$A$5:$L$324,9,FALSE) + VLOOKUP($B208,'INSCHRIJVINGEN KO OPHOGING'!$L$3:$W$322,9,FALSE)</f>
        <v>319.74</v>
      </c>
      <c r="M208" s="1">
        <f>VLOOKUP($B208,'inschr ko zonder ophoging'!$A$5:$L$324,10,FALSE) + VLOOKUP($B208,'INSCHRIJVINGEN KO OPHOGING'!$L$3:$W$322,10,FALSE)</f>
        <v>322.85000000000002</v>
      </c>
      <c r="N208" s="1">
        <f>VLOOKUP($B208,'inschr ko zonder ophoging'!$A$5:$L$324,11,FALSE) + VLOOKUP($B208,'INSCHRIJVINGEN KO OPHOGING'!$L$3:$W$322,11,FALSE)</f>
        <v>332.69</v>
      </c>
      <c r="O208" s="1">
        <f>VLOOKUP($B208,'inschr ko zonder ophoging'!$A$5:$L$324,12,FALSE) + VLOOKUP($B208,'INSCHRIJVINGEN KO OPHOGING'!$L$3:$W$322,12,FALSE)</f>
        <v>318.04000000000002</v>
      </c>
      <c r="P208" s="1">
        <f>VLOOKUP($B208,'VRAAGPROGNOSE KO'!$B$2:$N$321,2,FALSE)</f>
        <v>326.33656716417909</v>
      </c>
      <c r="Q208" s="1">
        <f>VLOOKUP($B208,'VRAAGPROGNOSE KO'!$B$2:$N$321,3,FALSE)</f>
        <v>319.58477611940299</v>
      </c>
      <c r="R208" s="1">
        <f>VLOOKUP($B208,'VRAAGPROGNOSE KO'!$B$2:$N$321,4,FALSE)</f>
        <v>310.58238805970149</v>
      </c>
      <c r="S208" s="1">
        <f>VLOOKUP($B208,'VRAAGPROGNOSE KO'!$B$2:$N$321,5,FALSE)</f>
        <v>300.45470149253731</v>
      </c>
      <c r="T208" s="1">
        <f>VLOOKUP($B208,'VRAAGPROGNOSE KO'!$B$2:$N$321,6,FALSE)</f>
        <v>301.58</v>
      </c>
      <c r="U208" s="1">
        <f>VLOOKUP($B208,'VRAAGPROGNOSE KO'!$B$2:$N$321,7,FALSE)</f>
        <v>293.70291044776121</v>
      </c>
      <c r="V208" s="1">
        <f>VLOOKUP($B208,'VRAAGPROGNOSE KO'!$B$2:$N$321,8,FALSE)</f>
        <v>292.57761194029848</v>
      </c>
      <c r="W208" s="1">
        <f>VLOOKUP($B208,'VRAAGPROGNOSE KO'!$B$2:$N$321,9,FALSE)</f>
        <v>301.58</v>
      </c>
      <c r="X208" s="1">
        <f>VLOOKUP($B208,'VRAAGPROGNOSE KO'!$B$2:$N$321,10,FALSE)</f>
        <v>300.45470149253731</v>
      </c>
      <c r="Y208" s="1">
        <f>VLOOKUP($B208,'VRAAGPROGNOSE KO'!$B$2:$N$321,11,FALSE)</f>
        <v>298.20410447761196</v>
      </c>
      <c r="Z208" s="1">
        <f>VLOOKUP($B208,'VRAAGPROGNOSE KO'!$B$2:$N$321,12,FALSE)</f>
        <v>297.07880597014923</v>
      </c>
      <c r="AA208" s="1">
        <f>VLOOKUP($B208,'VRAAGPROGNOSE KO'!$B$2:$N$321,13,FALSE)</f>
        <v>295.95350746268656</v>
      </c>
    </row>
    <row r="209" spans="2:27" x14ac:dyDescent="0.3">
      <c r="B209" s="1">
        <v>37011</v>
      </c>
      <c r="C209" s="1">
        <f>VLOOKUP(B209,AANBODPROGNOSE!A209:G526, 5, FALSE)</f>
        <v>297</v>
      </c>
      <c r="D209" s="1">
        <f>VLOOKUP(B209,AANBODPROGNOSE!A209:H526, 2, FALSE)</f>
        <v>252.45</v>
      </c>
      <c r="E209" s="1">
        <f>VLOOKUP($B209,'inschr ko zonder ophoging'!$A$5:$L$324,2,FALSE) + VLOOKUP($B209,'INSCHRIJVINGEN KO OPHOGING'!$L$3:$W$322,2,FALSE)</f>
        <v>235.82</v>
      </c>
      <c r="F209" s="1">
        <f>VLOOKUP($B209,'inschr ko zonder ophoging'!$A$5:$L$324,3,FALSE) + VLOOKUP($B209,'INSCHRIJVINGEN KO OPHOGING'!$L$3:$W$322,3,FALSE)</f>
        <v>253.04</v>
      </c>
      <c r="G209" s="1">
        <f>VLOOKUP($B209,'inschr ko zonder ophoging'!$A$5:$L$324,4,FALSE) + VLOOKUP($B209,'INSCHRIJVINGEN KO OPHOGING'!$L$3:$W$322,4,FALSE)</f>
        <v>256.47000000000003</v>
      </c>
      <c r="H209" s="1">
        <f>VLOOKUP($B209,'inschr ko zonder ophoging'!$A$5:$L$324,5,FALSE) + VLOOKUP($B209,'INSCHRIJVINGEN KO OPHOGING'!$L$3:$W$322,5,FALSE)</f>
        <v>229.87</v>
      </c>
      <c r="I209" s="1">
        <f>VLOOKUP($B209,'inschr ko zonder ophoging'!$A$5:$L$324,6,FALSE) + VLOOKUP($B209,'INSCHRIJVINGEN KO OPHOGING'!$L$3:$W$322,6,FALSE)</f>
        <v>241.74</v>
      </c>
      <c r="J209" s="1">
        <f>VLOOKUP($B209,'inschr ko zonder ophoging'!$A$5:$L$324,7,FALSE) + VLOOKUP($B209,'INSCHRIJVINGEN KO OPHOGING'!$L$3:$W$322,7,FALSE)</f>
        <v>241.74</v>
      </c>
      <c r="K209" s="1">
        <f>VLOOKUP($B209,'inschr ko zonder ophoging'!$A$5:$L$324,8,FALSE) + VLOOKUP($B209,'INSCHRIJVINGEN KO OPHOGING'!$L$3:$W$322,8,FALSE)</f>
        <v>226.17</v>
      </c>
      <c r="L209" s="1">
        <f>VLOOKUP($B209,'inschr ko zonder ophoging'!$A$5:$L$324,9,FALSE) + VLOOKUP($B209,'INSCHRIJVINGEN KO OPHOGING'!$L$3:$W$322,9,FALSE)</f>
        <v>229.25</v>
      </c>
      <c r="M209" s="1">
        <f>VLOOKUP($B209,'inschr ko zonder ophoging'!$A$5:$L$324,10,FALSE) + VLOOKUP($B209,'INSCHRIJVINGEN KO OPHOGING'!$L$3:$W$322,10,FALSE)</f>
        <v>225.9</v>
      </c>
      <c r="N209" s="1">
        <f>VLOOKUP($B209,'inschr ko zonder ophoging'!$A$5:$L$324,11,FALSE) + VLOOKUP($B209,'INSCHRIJVINGEN KO OPHOGING'!$L$3:$W$322,11,FALSE)</f>
        <v>224.55</v>
      </c>
      <c r="O209" s="1">
        <f>VLOOKUP($B209,'inschr ko zonder ophoging'!$A$5:$L$324,12,FALSE) + VLOOKUP($B209,'INSCHRIJVINGEN KO OPHOGING'!$L$3:$W$322,12,FALSE)</f>
        <v>228.36</v>
      </c>
      <c r="P209" s="1">
        <f>VLOOKUP($B209,'VRAAGPROGNOSE KO'!$B$2:$N$321,2,FALSE)</f>
        <v>223.63005780346822</v>
      </c>
      <c r="Q209" s="1">
        <f>VLOOKUP($B209,'VRAAGPROGNOSE KO'!$B$2:$N$321,3,FALSE)</f>
        <v>216.92115606936414</v>
      </c>
      <c r="R209" s="1">
        <f>VLOOKUP($B209,'VRAAGPROGNOSE KO'!$B$2:$N$321,4,FALSE)</f>
        <v>203.50335260115605</v>
      </c>
      <c r="S209" s="1">
        <f>VLOOKUP($B209,'VRAAGPROGNOSE KO'!$B$2:$N$321,5,FALSE)</f>
        <v>201.26705202312138</v>
      </c>
      <c r="T209" s="1">
        <f>VLOOKUP($B209,'VRAAGPROGNOSE KO'!$B$2:$N$321,6,FALSE)</f>
        <v>199.03075144508671</v>
      </c>
      <c r="U209" s="1">
        <f>VLOOKUP($B209,'VRAAGPROGNOSE KO'!$B$2:$N$321,7,FALSE)</f>
        <v>195.67630057803467</v>
      </c>
      <c r="V209" s="1">
        <f>VLOOKUP($B209,'VRAAGPROGNOSE KO'!$B$2:$N$321,8,FALSE)</f>
        <v>195.67630057803467</v>
      </c>
      <c r="W209" s="1">
        <f>VLOOKUP($B209,'VRAAGPROGNOSE KO'!$B$2:$N$321,9,FALSE)</f>
        <v>193.44</v>
      </c>
      <c r="X209" s="1">
        <f>VLOOKUP($B209,'VRAAGPROGNOSE KO'!$B$2:$N$321,10,FALSE)</f>
        <v>194.55815028901733</v>
      </c>
      <c r="Y209" s="1">
        <f>VLOOKUP($B209,'VRAAGPROGNOSE KO'!$B$2:$N$321,11,FALSE)</f>
        <v>195.67630057803467</v>
      </c>
      <c r="Z209" s="1">
        <f>VLOOKUP($B209,'VRAAGPROGNOSE KO'!$B$2:$N$321,12,FALSE)</f>
        <v>194.55815028901733</v>
      </c>
      <c r="AA209" s="1">
        <f>VLOOKUP($B209,'VRAAGPROGNOSE KO'!$B$2:$N$321,13,FALSE)</f>
        <v>196.79445086705203</v>
      </c>
    </row>
    <row r="210" spans="2:27" x14ac:dyDescent="0.3">
      <c r="B210" s="1">
        <v>37012</v>
      </c>
      <c r="C210" s="1">
        <f>VLOOKUP(B210,AANBODPROGNOSE!A210:G527, 5, FALSE)</f>
        <v>251.66666666666669</v>
      </c>
      <c r="D210" s="1">
        <f>VLOOKUP(B210,AANBODPROGNOSE!A210:H527, 2, FALSE)</f>
        <v>213.91666666666669</v>
      </c>
      <c r="E210" s="1">
        <f>VLOOKUP($B210,'inschr ko zonder ophoging'!$A$5:$L$324,2,FALSE) + VLOOKUP($B210,'INSCHRIJVINGEN KO OPHOGING'!$L$3:$W$322,2,FALSE)</f>
        <v>219.36</v>
      </c>
      <c r="F210" s="1">
        <f>VLOOKUP($B210,'inschr ko zonder ophoging'!$A$5:$L$324,3,FALSE) + VLOOKUP($B210,'INSCHRIJVINGEN KO OPHOGING'!$L$3:$W$322,3,FALSE)</f>
        <v>212.01</v>
      </c>
      <c r="G210" s="1">
        <f>VLOOKUP($B210,'inschr ko zonder ophoging'!$A$5:$L$324,4,FALSE) + VLOOKUP($B210,'INSCHRIJVINGEN KO OPHOGING'!$L$3:$W$322,4,FALSE)</f>
        <v>211.82</v>
      </c>
      <c r="H210" s="1">
        <f>VLOOKUP($B210,'inschr ko zonder ophoging'!$A$5:$L$324,5,FALSE) + VLOOKUP($B210,'INSCHRIJVINGEN KO OPHOGING'!$L$3:$W$322,5,FALSE)</f>
        <v>230.74</v>
      </c>
      <c r="I210" s="1">
        <f>VLOOKUP($B210,'inschr ko zonder ophoging'!$A$5:$L$324,6,FALSE) + VLOOKUP($B210,'INSCHRIJVINGEN KO OPHOGING'!$L$3:$W$322,6,FALSE)</f>
        <v>232.09</v>
      </c>
      <c r="J210" s="1">
        <f>VLOOKUP($B210,'inschr ko zonder ophoging'!$A$5:$L$324,7,FALSE) + VLOOKUP($B210,'INSCHRIJVINGEN KO OPHOGING'!$L$3:$W$322,7,FALSE)</f>
        <v>215.06</v>
      </c>
      <c r="K210" s="1">
        <f>VLOOKUP($B210,'inschr ko zonder ophoging'!$A$5:$L$324,8,FALSE) + VLOOKUP($B210,'INSCHRIJVINGEN KO OPHOGING'!$L$3:$W$322,8,FALSE)</f>
        <v>211.98</v>
      </c>
      <c r="L210" s="1">
        <f>VLOOKUP($B210,'inschr ko zonder ophoging'!$A$5:$L$324,9,FALSE) + VLOOKUP($B210,'INSCHRIJVINGEN KO OPHOGING'!$L$3:$W$322,9,FALSE)</f>
        <v>200.63</v>
      </c>
      <c r="M210" s="1">
        <f>VLOOKUP($B210,'inschr ko zonder ophoging'!$A$5:$L$324,10,FALSE) + VLOOKUP($B210,'INSCHRIJVINGEN KO OPHOGING'!$L$3:$W$322,10,FALSE)</f>
        <v>207.01</v>
      </c>
      <c r="N210" s="1">
        <f>VLOOKUP($B210,'inschr ko zonder ophoging'!$A$5:$L$324,11,FALSE) + VLOOKUP($B210,'INSCHRIJVINGEN KO OPHOGING'!$L$3:$W$322,11,FALSE)</f>
        <v>222.93</v>
      </c>
      <c r="O210" s="1">
        <f>VLOOKUP($B210,'inschr ko zonder ophoging'!$A$5:$L$324,12,FALSE) + VLOOKUP($B210,'INSCHRIJVINGEN KO OPHOGING'!$L$3:$W$322,12,FALSE)</f>
        <v>232.17</v>
      </c>
      <c r="P210" s="1">
        <f>VLOOKUP($B210,'VRAAGPROGNOSE KO'!$B$2:$N$321,2,FALSE)</f>
        <v>229.38117977528088</v>
      </c>
      <c r="Q210" s="1">
        <f>VLOOKUP($B210,'VRAAGPROGNOSE KO'!$B$2:$N$321,3,FALSE)</f>
        <v>223.7865168539326</v>
      </c>
      <c r="R210" s="1">
        <f>VLOOKUP($B210,'VRAAGPROGNOSE KO'!$B$2:$N$321,4,FALSE)</f>
        <v>209.24039325842696</v>
      </c>
      <c r="S210" s="1">
        <f>VLOOKUP($B210,'VRAAGPROGNOSE KO'!$B$2:$N$321,5,FALSE)</f>
        <v>207.00252808988765</v>
      </c>
      <c r="T210" s="1">
        <f>VLOOKUP($B210,'VRAAGPROGNOSE KO'!$B$2:$N$321,6,FALSE)</f>
        <v>204.7646629213483</v>
      </c>
      <c r="U210" s="1">
        <f>VLOOKUP($B210,'VRAAGPROGNOSE KO'!$B$2:$N$321,7,FALSE)</f>
        <v>201.40786516853933</v>
      </c>
      <c r="V210" s="1">
        <f>VLOOKUP($B210,'VRAAGPROGNOSE KO'!$B$2:$N$321,8,FALSE)</f>
        <v>201.40786516853933</v>
      </c>
      <c r="W210" s="1">
        <f>VLOOKUP($B210,'VRAAGPROGNOSE KO'!$B$2:$N$321,9,FALSE)</f>
        <v>199.17</v>
      </c>
      <c r="X210" s="1">
        <f>VLOOKUP($B210,'VRAAGPROGNOSE KO'!$B$2:$N$321,10,FALSE)</f>
        <v>200.28893258426967</v>
      </c>
      <c r="Y210" s="1">
        <f>VLOOKUP($B210,'VRAAGPROGNOSE KO'!$B$2:$N$321,11,FALSE)</f>
        <v>201.40786516853933</v>
      </c>
      <c r="Z210" s="1">
        <f>VLOOKUP($B210,'VRAAGPROGNOSE KO'!$B$2:$N$321,12,FALSE)</f>
        <v>200.28893258426967</v>
      </c>
      <c r="AA210" s="1">
        <f>VLOOKUP($B210,'VRAAGPROGNOSE KO'!$B$2:$N$321,13,FALSE)</f>
        <v>202.52679775280899</v>
      </c>
    </row>
    <row r="211" spans="2:27" x14ac:dyDescent="0.3">
      <c r="B211" s="1">
        <v>37015</v>
      </c>
      <c r="C211" s="1">
        <f>VLOOKUP(B211,AANBODPROGNOSE!A211:G528, 5, FALSE)</f>
        <v>954.11764705882354</v>
      </c>
      <c r="D211" s="1">
        <f>VLOOKUP(B211,AANBODPROGNOSE!A211:H528, 2, FALSE)</f>
        <v>811</v>
      </c>
      <c r="E211" s="1">
        <f>VLOOKUP($B211,'inschr ko zonder ophoging'!$A$5:$L$324,2,FALSE) + VLOOKUP($B211,'INSCHRIJVINGEN KO OPHOGING'!$L$3:$W$322,2,FALSE)</f>
        <v>764.22</v>
      </c>
      <c r="F211" s="1">
        <f>VLOOKUP($B211,'inschr ko zonder ophoging'!$A$5:$L$324,3,FALSE) + VLOOKUP($B211,'INSCHRIJVINGEN KO OPHOGING'!$L$3:$W$322,3,FALSE)</f>
        <v>791.79</v>
      </c>
      <c r="G211" s="1">
        <f>VLOOKUP($B211,'inschr ko zonder ophoging'!$A$5:$L$324,4,FALSE) + VLOOKUP($B211,'INSCHRIJVINGEN KO OPHOGING'!$L$3:$W$322,4,FALSE)</f>
        <v>813.87</v>
      </c>
      <c r="H211" s="1">
        <f>VLOOKUP($B211,'inschr ko zonder ophoging'!$A$5:$L$324,5,FALSE) + VLOOKUP($B211,'INSCHRIJVINGEN KO OPHOGING'!$L$3:$W$322,5,FALSE)</f>
        <v>824.03</v>
      </c>
      <c r="I211" s="1">
        <f>VLOOKUP($B211,'inschr ko zonder ophoging'!$A$5:$L$324,6,FALSE) + VLOOKUP($B211,'INSCHRIJVINGEN KO OPHOGING'!$L$3:$W$322,6,FALSE)</f>
        <v>859.87</v>
      </c>
      <c r="J211" s="1">
        <f>VLOOKUP($B211,'inschr ko zonder ophoging'!$A$5:$L$324,7,FALSE) + VLOOKUP($B211,'INSCHRIJVINGEN KO OPHOGING'!$L$3:$W$322,7,FALSE)</f>
        <v>831.6</v>
      </c>
      <c r="K211" s="1">
        <f>VLOOKUP($B211,'inschr ko zonder ophoging'!$A$5:$L$324,8,FALSE) + VLOOKUP($B211,'INSCHRIJVINGEN KO OPHOGING'!$L$3:$W$322,8,FALSE)</f>
        <v>838.6</v>
      </c>
      <c r="L211" s="1">
        <f>VLOOKUP($B211,'inschr ko zonder ophoging'!$A$5:$L$324,9,FALSE) + VLOOKUP($B211,'INSCHRIJVINGEN KO OPHOGING'!$L$3:$W$322,9,FALSE)</f>
        <v>833.25</v>
      </c>
      <c r="M211" s="1">
        <f>VLOOKUP($B211,'inschr ko zonder ophoging'!$A$5:$L$324,10,FALSE) + VLOOKUP($B211,'INSCHRIJVINGEN KO OPHOGING'!$L$3:$W$322,10,FALSE)</f>
        <v>806.73</v>
      </c>
      <c r="N211" s="1">
        <f>VLOOKUP($B211,'inschr ko zonder ophoging'!$A$5:$L$324,11,FALSE) + VLOOKUP($B211,'INSCHRIJVINGEN KO OPHOGING'!$L$3:$W$322,11,FALSE)</f>
        <v>863.93</v>
      </c>
      <c r="O211" s="1">
        <f>VLOOKUP($B211,'inschr ko zonder ophoging'!$A$5:$L$324,12,FALSE) + VLOOKUP($B211,'INSCHRIJVINGEN KO OPHOGING'!$L$3:$W$322,12,FALSE)</f>
        <v>812.84</v>
      </c>
      <c r="P211" s="1">
        <f>VLOOKUP($B211,'VRAAGPROGNOSE KO'!$B$2:$N$321,2,FALSE)</f>
        <v>799.32148626817445</v>
      </c>
      <c r="Q211" s="1">
        <f>VLOOKUP($B211,'VRAAGPROGNOSE KO'!$B$2:$N$321,3,FALSE)</f>
        <v>775.84491114701132</v>
      </c>
      <c r="R211" s="1">
        <f>VLOOKUP($B211,'VRAAGPROGNOSE KO'!$B$2:$N$321,4,FALSE)</f>
        <v>728.89176090468493</v>
      </c>
      <c r="S211" s="1">
        <f>VLOOKUP($B211,'VRAAGPROGNOSE KO'!$B$2:$N$321,5,FALSE)</f>
        <v>721.06623586429725</v>
      </c>
      <c r="T211" s="1">
        <f>VLOOKUP($B211,'VRAAGPROGNOSE KO'!$B$2:$N$321,6,FALSE)</f>
        <v>711.00484652665591</v>
      </c>
      <c r="U211" s="1">
        <f>VLOOKUP($B211,'VRAAGPROGNOSE KO'!$B$2:$N$321,7,FALSE)</f>
        <v>698.7075928917609</v>
      </c>
      <c r="V211" s="1">
        <f>VLOOKUP($B211,'VRAAGPROGNOSE KO'!$B$2:$N$321,8,FALSE)</f>
        <v>700.94345718901457</v>
      </c>
      <c r="W211" s="1">
        <f>VLOOKUP($B211,'VRAAGPROGNOSE KO'!$B$2:$N$321,9,FALSE)</f>
        <v>692</v>
      </c>
      <c r="X211" s="1">
        <f>VLOOKUP($B211,'VRAAGPROGNOSE KO'!$B$2:$N$321,10,FALSE)</f>
        <v>697.58966074313412</v>
      </c>
      <c r="Y211" s="1">
        <f>VLOOKUP($B211,'VRAAGPROGNOSE KO'!$B$2:$N$321,11,FALSE)</f>
        <v>698.7075928917609</v>
      </c>
      <c r="Z211" s="1">
        <f>VLOOKUP($B211,'VRAAGPROGNOSE KO'!$B$2:$N$321,12,FALSE)</f>
        <v>697.58966074313412</v>
      </c>
      <c r="AA211" s="1">
        <f>VLOOKUP($B211,'VRAAGPROGNOSE KO'!$B$2:$N$321,13,FALSE)</f>
        <v>704.29725363489501</v>
      </c>
    </row>
    <row r="212" spans="2:27" x14ac:dyDescent="0.3">
      <c r="B212" s="1">
        <v>37017</v>
      </c>
      <c r="C212" s="1">
        <f>VLOOKUP(B212,AANBODPROGNOSE!A212:G529, 5, FALSE)</f>
        <v>432</v>
      </c>
      <c r="D212" s="1">
        <f>VLOOKUP(B212,AANBODPROGNOSE!A212:H529, 2, FALSE)</f>
        <v>367.2</v>
      </c>
      <c r="E212" s="1">
        <f>VLOOKUP($B212,'inschr ko zonder ophoging'!$A$5:$L$324,2,FALSE) + VLOOKUP($B212,'INSCHRIJVINGEN KO OPHOGING'!$L$3:$W$322,2,FALSE)</f>
        <v>379.8</v>
      </c>
      <c r="F212" s="1">
        <f>VLOOKUP($B212,'inschr ko zonder ophoging'!$A$5:$L$324,3,FALSE) + VLOOKUP($B212,'INSCHRIJVINGEN KO OPHOGING'!$L$3:$W$322,3,FALSE)</f>
        <v>376.15</v>
      </c>
      <c r="G212" s="1">
        <f>VLOOKUP($B212,'inschr ko zonder ophoging'!$A$5:$L$324,4,FALSE) + VLOOKUP($B212,'INSCHRIJVINGEN KO OPHOGING'!$L$3:$W$322,4,FALSE)</f>
        <v>401.8</v>
      </c>
      <c r="H212" s="1">
        <f>VLOOKUP($B212,'inschr ko zonder ophoging'!$A$5:$L$324,5,FALSE) + VLOOKUP($B212,'INSCHRIJVINGEN KO OPHOGING'!$L$3:$W$322,5,FALSE)</f>
        <v>365.12</v>
      </c>
      <c r="I212" s="1">
        <f>VLOOKUP($B212,'inschr ko zonder ophoging'!$A$5:$L$324,6,FALSE) + VLOOKUP($B212,'INSCHRIJVINGEN KO OPHOGING'!$L$3:$W$322,6,FALSE)</f>
        <v>376.69</v>
      </c>
      <c r="J212" s="1">
        <f>VLOOKUP($B212,'inschr ko zonder ophoging'!$A$5:$L$324,7,FALSE) + VLOOKUP($B212,'INSCHRIJVINGEN KO OPHOGING'!$L$3:$W$322,7,FALSE)</f>
        <v>373.07</v>
      </c>
      <c r="K212" s="1">
        <f>VLOOKUP($B212,'inschr ko zonder ophoging'!$A$5:$L$324,8,FALSE) + VLOOKUP($B212,'INSCHRIJVINGEN KO OPHOGING'!$L$3:$W$322,8,FALSE)</f>
        <v>402.83</v>
      </c>
      <c r="L212" s="1">
        <f>VLOOKUP($B212,'inschr ko zonder ophoging'!$A$5:$L$324,9,FALSE) + VLOOKUP($B212,'INSCHRIJVINGEN KO OPHOGING'!$L$3:$W$322,9,FALSE)</f>
        <v>366.74</v>
      </c>
      <c r="M212" s="1">
        <f>VLOOKUP($B212,'inschr ko zonder ophoging'!$A$5:$L$324,10,FALSE) + VLOOKUP($B212,'INSCHRIJVINGEN KO OPHOGING'!$L$3:$W$322,10,FALSE)</f>
        <v>364.96</v>
      </c>
      <c r="N212" s="1">
        <f>VLOOKUP($B212,'inschr ko zonder ophoging'!$A$5:$L$324,11,FALSE) + VLOOKUP($B212,'INSCHRIJVINGEN KO OPHOGING'!$L$3:$W$322,11,FALSE)</f>
        <v>326.55</v>
      </c>
      <c r="O212" s="1">
        <f>VLOOKUP($B212,'inschr ko zonder ophoging'!$A$5:$L$324,12,FALSE) + VLOOKUP($B212,'INSCHRIJVINGEN KO OPHOGING'!$L$3:$W$322,12,FALSE)</f>
        <v>329.5</v>
      </c>
      <c r="P212" s="1">
        <f>VLOOKUP($B212,'VRAAGPROGNOSE KO'!$B$2:$N$321,2,FALSE)</f>
        <v>353.25335243553008</v>
      </c>
      <c r="Q212" s="1">
        <f>VLOOKUP($B212,'VRAAGPROGNOSE KO'!$B$2:$N$321,3,FALSE)</f>
        <v>365.47280802292266</v>
      </c>
      <c r="R212" s="1">
        <f>VLOOKUP($B212,'VRAAGPROGNOSE KO'!$B$2:$N$321,4,FALSE)</f>
        <v>389.91171919770773</v>
      </c>
      <c r="S212" s="1">
        <f>VLOOKUP($B212,'VRAAGPROGNOSE KO'!$B$2:$N$321,5,FALSE)</f>
        <v>392.13343839541545</v>
      </c>
      <c r="T212" s="1">
        <f>VLOOKUP($B212,'VRAAGPROGNOSE KO'!$B$2:$N$321,6,FALSE)</f>
        <v>391.02257879656162</v>
      </c>
      <c r="U212" s="1">
        <f>VLOOKUP($B212,'VRAAGPROGNOSE KO'!$B$2:$N$321,7,FALSE)</f>
        <v>384.35742120343838</v>
      </c>
      <c r="V212" s="1">
        <f>VLOOKUP($B212,'VRAAGPROGNOSE KO'!$B$2:$N$321,8,FALSE)</f>
        <v>386.57914040114611</v>
      </c>
      <c r="W212" s="1">
        <f>VLOOKUP($B212,'VRAAGPROGNOSE KO'!$B$2:$N$321,9,FALSE)</f>
        <v>387.69</v>
      </c>
      <c r="X212" s="1">
        <f>VLOOKUP($B212,'VRAAGPROGNOSE KO'!$B$2:$N$321,10,FALSE)</f>
        <v>377.69226361031519</v>
      </c>
      <c r="Y212" s="1">
        <f>VLOOKUP($B212,'VRAAGPROGNOSE KO'!$B$2:$N$321,11,FALSE)</f>
        <v>374.35968481375357</v>
      </c>
      <c r="Z212" s="1">
        <f>VLOOKUP($B212,'VRAAGPROGNOSE KO'!$B$2:$N$321,12,FALSE)</f>
        <v>366.5836676217765</v>
      </c>
      <c r="AA212" s="1">
        <f>VLOOKUP($B212,'VRAAGPROGNOSE KO'!$B$2:$N$321,13,FALSE)</f>
        <v>363.25108882521488</v>
      </c>
    </row>
    <row r="213" spans="2:27" x14ac:dyDescent="0.3">
      <c r="B213" s="1">
        <v>37018</v>
      </c>
      <c r="C213" s="1">
        <f>VLOOKUP(B213,AANBODPROGNOSE!A213:G530, 5, FALSE)</f>
        <v>638.82352941176475</v>
      </c>
      <c r="D213" s="1">
        <f>VLOOKUP(B213,AANBODPROGNOSE!A213:H530, 2, FALSE)</f>
        <v>543</v>
      </c>
      <c r="E213" s="1">
        <f>VLOOKUP($B213,'inschr ko zonder ophoging'!$A$5:$L$324,2,FALSE) + VLOOKUP($B213,'INSCHRIJVINGEN KO OPHOGING'!$L$3:$W$322,2,FALSE)</f>
        <v>613.04999999999995</v>
      </c>
      <c r="F213" s="1">
        <f>VLOOKUP($B213,'inschr ko zonder ophoging'!$A$5:$L$324,3,FALSE) + VLOOKUP($B213,'INSCHRIJVINGEN KO OPHOGING'!$L$3:$W$322,3,FALSE)</f>
        <v>654.38</v>
      </c>
      <c r="G213" s="1">
        <f>VLOOKUP($B213,'inschr ko zonder ophoging'!$A$5:$L$324,4,FALSE) + VLOOKUP($B213,'INSCHRIJVINGEN KO OPHOGING'!$L$3:$W$322,4,FALSE)</f>
        <v>640.51</v>
      </c>
      <c r="H213" s="1">
        <f>VLOOKUP($B213,'inschr ko zonder ophoging'!$A$5:$L$324,5,FALSE) + VLOOKUP($B213,'INSCHRIJVINGEN KO OPHOGING'!$L$3:$W$322,5,FALSE)</f>
        <v>601.21</v>
      </c>
      <c r="I213" s="1">
        <f>VLOOKUP($B213,'inschr ko zonder ophoging'!$A$5:$L$324,6,FALSE) + VLOOKUP($B213,'INSCHRIJVINGEN KO OPHOGING'!$L$3:$W$322,6,FALSE)</f>
        <v>625.42999999999995</v>
      </c>
      <c r="J213" s="1">
        <f>VLOOKUP($B213,'inschr ko zonder ophoging'!$A$5:$L$324,7,FALSE) + VLOOKUP($B213,'INSCHRIJVINGEN KO OPHOGING'!$L$3:$W$322,7,FALSE)</f>
        <v>600.89</v>
      </c>
      <c r="K213" s="1">
        <f>VLOOKUP($B213,'inschr ko zonder ophoging'!$A$5:$L$324,8,FALSE) + VLOOKUP($B213,'INSCHRIJVINGEN KO OPHOGING'!$L$3:$W$322,8,FALSE)</f>
        <v>592.42999999999995</v>
      </c>
      <c r="L213" s="1">
        <f>VLOOKUP($B213,'inschr ko zonder ophoging'!$A$5:$L$324,9,FALSE) + VLOOKUP($B213,'INSCHRIJVINGEN KO OPHOGING'!$L$3:$W$322,9,FALSE)</f>
        <v>580.32000000000005</v>
      </c>
      <c r="M213" s="1">
        <f>VLOOKUP($B213,'inschr ko zonder ophoging'!$A$5:$L$324,10,FALSE) + VLOOKUP($B213,'INSCHRIJVINGEN KO OPHOGING'!$L$3:$W$322,10,FALSE)</f>
        <v>565.86</v>
      </c>
      <c r="N213" s="1">
        <f>VLOOKUP($B213,'inschr ko zonder ophoging'!$A$5:$L$324,11,FALSE) + VLOOKUP($B213,'INSCHRIJVINGEN KO OPHOGING'!$L$3:$W$322,11,FALSE)</f>
        <v>549.04999999999995</v>
      </c>
      <c r="O213" s="1">
        <f>VLOOKUP($B213,'inschr ko zonder ophoging'!$A$5:$L$324,12,FALSE) + VLOOKUP($B213,'INSCHRIJVINGEN KO OPHOGING'!$L$3:$W$322,12,FALSE)</f>
        <v>554.51</v>
      </c>
      <c r="P213" s="1">
        <f>VLOOKUP($B213,'VRAAGPROGNOSE KO'!$B$2:$N$321,2,FALSE)</f>
        <v>558.70400414937762</v>
      </c>
      <c r="Q213" s="1">
        <f>VLOOKUP($B213,'VRAAGPROGNOSE KO'!$B$2:$N$321,3,FALSE)</f>
        <v>563.18259336099584</v>
      </c>
      <c r="R213" s="1">
        <f>VLOOKUP($B213,'VRAAGPROGNOSE KO'!$B$2:$N$321,4,FALSE)</f>
        <v>558.70400414937762</v>
      </c>
      <c r="S213" s="1">
        <f>VLOOKUP($B213,'VRAAGPROGNOSE KO'!$B$2:$N$321,5,FALSE)</f>
        <v>547.50753112033192</v>
      </c>
      <c r="T213" s="1">
        <f>VLOOKUP($B213,'VRAAGPROGNOSE KO'!$B$2:$N$321,6,FALSE)</f>
        <v>549.74682572614108</v>
      </c>
      <c r="U213" s="1">
        <f>VLOOKUP($B213,'VRAAGPROGNOSE KO'!$B$2:$N$321,7,FALSE)</f>
        <v>549.74682572614108</v>
      </c>
      <c r="V213" s="1">
        <f>VLOOKUP($B213,'VRAAGPROGNOSE KO'!$B$2:$N$321,8,FALSE)</f>
        <v>541.90929460580912</v>
      </c>
      <c r="W213" s="1">
        <f>VLOOKUP($B213,'VRAAGPROGNOSE KO'!$B$2:$N$321,9,FALSE)</f>
        <v>539.66999999999996</v>
      </c>
      <c r="X213" s="1">
        <f>VLOOKUP($B213,'VRAAGPROGNOSE KO'!$B$2:$N$321,10,FALSE)</f>
        <v>535.19141078838175</v>
      </c>
      <c r="Y213" s="1">
        <f>VLOOKUP($B213,'VRAAGPROGNOSE KO'!$B$2:$N$321,11,FALSE)</f>
        <v>543.0289419087137</v>
      </c>
      <c r="Z213" s="1">
        <f>VLOOKUP($B213,'VRAAGPROGNOSE KO'!$B$2:$N$321,12,FALSE)</f>
        <v>549.74682572614108</v>
      </c>
      <c r="AA213" s="1">
        <f>VLOOKUP($B213,'VRAAGPROGNOSE KO'!$B$2:$N$321,13,FALSE)</f>
        <v>558.70400414937762</v>
      </c>
    </row>
    <row r="214" spans="2:27" x14ac:dyDescent="0.3">
      <c r="B214" s="1">
        <v>37020</v>
      </c>
      <c r="C214" s="1">
        <f>VLOOKUP(B214,AANBODPROGNOSE!A214:G531, 5, FALSE)</f>
        <v>458.8235294117647</v>
      </c>
      <c r="D214" s="1">
        <f>VLOOKUP(B214,AANBODPROGNOSE!A214:H531, 2, FALSE)</f>
        <v>390</v>
      </c>
      <c r="E214" s="1">
        <f>VLOOKUP($B214,'inschr ko zonder ophoging'!$A$5:$L$324,2,FALSE) + VLOOKUP($B214,'INSCHRIJVINGEN KO OPHOGING'!$L$3:$W$322,2,FALSE)</f>
        <v>356.23</v>
      </c>
      <c r="F214" s="1">
        <f>VLOOKUP($B214,'inschr ko zonder ophoging'!$A$5:$L$324,3,FALSE) + VLOOKUP($B214,'INSCHRIJVINGEN KO OPHOGING'!$L$3:$W$322,3,FALSE)</f>
        <v>390.07</v>
      </c>
      <c r="G214" s="1">
        <f>VLOOKUP($B214,'inschr ko zonder ophoging'!$A$5:$L$324,4,FALSE) + VLOOKUP($B214,'INSCHRIJVINGEN KO OPHOGING'!$L$3:$W$322,4,FALSE)</f>
        <v>363.04</v>
      </c>
      <c r="H214" s="1">
        <f>VLOOKUP($B214,'inschr ko zonder ophoging'!$A$5:$L$324,5,FALSE) + VLOOKUP($B214,'INSCHRIJVINGEN KO OPHOGING'!$L$3:$W$322,5,FALSE)</f>
        <v>402.64</v>
      </c>
      <c r="I214" s="1">
        <f>VLOOKUP($B214,'inschr ko zonder ophoging'!$A$5:$L$324,6,FALSE) + VLOOKUP($B214,'INSCHRIJVINGEN KO OPHOGING'!$L$3:$W$322,6,FALSE)</f>
        <v>396.34</v>
      </c>
      <c r="J214" s="1">
        <f>VLOOKUP($B214,'inschr ko zonder ophoging'!$A$5:$L$324,7,FALSE) + VLOOKUP($B214,'INSCHRIJVINGEN KO OPHOGING'!$L$3:$W$322,7,FALSE)</f>
        <v>367.69</v>
      </c>
      <c r="K214" s="1">
        <f>VLOOKUP($B214,'inschr ko zonder ophoging'!$A$5:$L$324,8,FALSE) + VLOOKUP($B214,'INSCHRIJVINGEN KO OPHOGING'!$L$3:$W$322,8,FALSE)</f>
        <v>362.77</v>
      </c>
      <c r="L214" s="1">
        <f>VLOOKUP($B214,'inschr ko zonder ophoging'!$A$5:$L$324,9,FALSE) + VLOOKUP($B214,'INSCHRIJVINGEN KO OPHOGING'!$L$3:$W$322,9,FALSE)</f>
        <v>363.42</v>
      </c>
      <c r="M214" s="1">
        <f>VLOOKUP($B214,'inschr ko zonder ophoging'!$A$5:$L$324,10,FALSE) + VLOOKUP($B214,'INSCHRIJVINGEN KO OPHOGING'!$L$3:$W$322,10,FALSE)</f>
        <v>370.85</v>
      </c>
      <c r="N214" s="1">
        <f>VLOOKUP($B214,'inschr ko zonder ophoging'!$A$5:$L$324,11,FALSE) + VLOOKUP($B214,'INSCHRIJVINGEN KO OPHOGING'!$L$3:$W$322,11,FALSE)</f>
        <v>415.1</v>
      </c>
      <c r="O214" s="1">
        <f>VLOOKUP($B214,'inschr ko zonder ophoging'!$A$5:$L$324,12,FALSE) + VLOOKUP($B214,'INSCHRIJVINGEN KO OPHOGING'!$L$3:$W$322,12,FALSE)</f>
        <v>384.39</v>
      </c>
      <c r="P214" s="1">
        <f>VLOOKUP($B214,'VRAAGPROGNOSE KO'!$B$2:$N$321,2,FALSE)</f>
        <v>367.36732673267329</v>
      </c>
      <c r="Q214" s="1">
        <f>VLOOKUP($B214,'VRAAGPROGNOSE KO'!$B$2:$N$321,3,FALSE)</f>
        <v>358.46145214521454</v>
      </c>
      <c r="R214" s="1">
        <f>VLOOKUP($B214,'VRAAGPROGNOSE KO'!$B$2:$N$321,4,FALSE)</f>
        <v>336.19676567656768</v>
      </c>
      <c r="S214" s="1">
        <f>VLOOKUP($B214,'VRAAGPROGNOSE KO'!$B$2:$N$321,5,FALSE)</f>
        <v>338.42323432343233</v>
      </c>
      <c r="T214" s="1">
        <f>VLOOKUP($B214,'VRAAGPROGNOSE KO'!$B$2:$N$321,6,FALSE)</f>
        <v>339.53646864686471</v>
      </c>
      <c r="U214" s="1">
        <f>VLOOKUP($B214,'VRAAGPROGNOSE KO'!$B$2:$N$321,7,FALSE)</f>
        <v>339.53646864686471</v>
      </c>
      <c r="V214" s="1">
        <f>VLOOKUP($B214,'VRAAGPROGNOSE KO'!$B$2:$N$321,8,FALSE)</f>
        <v>332.85706270627065</v>
      </c>
      <c r="W214" s="1">
        <f>VLOOKUP($B214,'VRAAGPROGNOSE KO'!$B$2:$N$321,9,FALSE)</f>
        <v>337.31</v>
      </c>
      <c r="X214" s="1">
        <f>VLOOKUP($B214,'VRAAGPROGNOSE KO'!$B$2:$N$321,10,FALSE)</f>
        <v>328.40412541254125</v>
      </c>
      <c r="Y214" s="1">
        <f>VLOOKUP($B214,'VRAAGPROGNOSE KO'!$B$2:$N$321,11,FALSE)</f>
        <v>328.40412541254125</v>
      </c>
      <c r="Z214" s="1">
        <f>VLOOKUP($B214,'VRAAGPROGNOSE KO'!$B$2:$N$321,12,FALSE)</f>
        <v>325.06442244224422</v>
      </c>
      <c r="AA214" s="1">
        <f>VLOOKUP($B214,'VRAAGPROGNOSE KO'!$B$2:$N$321,13,FALSE)</f>
        <v>322.83795379537952</v>
      </c>
    </row>
    <row r="215" spans="2:27" x14ac:dyDescent="0.3">
      <c r="B215" s="1">
        <v>38002</v>
      </c>
      <c r="C215" s="1">
        <f>VLOOKUP(B215,AANBODPROGNOSE!A215:G532, 5, FALSE)</f>
        <v>218.82352941176472</v>
      </c>
      <c r="D215" s="1">
        <f>VLOOKUP(B215,AANBODPROGNOSE!A215:H532, 2, FALSE)</f>
        <v>186</v>
      </c>
      <c r="E215" s="1">
        <f>VLOOKUP($B215,'inschr ko zonder ophoging'!$A$5:$L$324,2,FALSE) + VLOOKUP($B215,'INSCHRIJVINGEN KO OPHOGING'!$L$3:$W$322,2,FALSE)</f>
        <v>199.17</v>
      </c>
      <c r="F215" s="1">
        <f>VLOOKUP($B215,'inschr ko zonder ophoging'!$A$5:$L$324,3,FALSE) + VLOOKUP($B215,'INSCHRIJVINGEN KO OPHOGING'!$L$3:$W$322,3,FALSE)</f>
        <v>190.06</v>
      </c>
      <c r="G215" s="1">
        <f>VLOOKUP($B215,'inschr ko zonder ophoging'!$A$5:$L$324,4,FALSE) + VLOOKUP($B215,'INSCHRIJVINGEN KO OPHOGING'!$L$3:$W$322,4,FALSE)</f>
        <v>202.36</v>
      </c>
      <c r="H215" s="1">
        <f>VLOOKUP($B215,'inschr ko zonder ophoging'!$A$5:$L$324,5,FALSE) + VLOOKUP($B215,'INSCHRIJVINGEN KO OPHOGING'!$L$3:$W$322,5,FALSE)</f>
        <v>198.09</v>
      </c>
      <c r="I215" s="1">
        <f>VLOOKUP($B215,'inschr ko zonder ophoging'!$A$5:$L$324,6,FALSE) + VLOOKUP($B215,'INSCHRIJVINGEN KO OPHOGING'!$L$3:$W$322,6,FALSE)</f>
        <v>203.9</v>
      </c>
      <c r="J215" s="1">
        <f>VLOOKUP($B215,'inschr ko zonder ophoging'!$A$5:$L$324,7,FALSE) + VLOOKUP($B215,'INSCHRIJVINGEN KO OPHOGING'!$L$3:$W$322,7,FALSE)</f>
        <v>202.52</v>
      </c>
      <c r="K215" s="1">
        <f>VLOOKUP($B215,'inschr ko zonder ophoging'!$A$5:$L$324,8,FALSE) + VLOOKUP($B215,'INSCHRIJVINGEN KO OPHOGING'!$L$3:$W$322,8,FALSE)</f>
        <v>206.63</v>
      </c>
      <c r="L215" s="1">
        <f>VLOOKUP($B215,'inschr ko zonder ophoging'!$A$5:$L$324,9,FALSE) + VLOOKUP($B215,'INSCHRIJVINGEN KO OPHOGING'!$L$3:$W$322,9,FALSE)</f>
        <v>203.44</v>
      </c>
      <c r="M215" s="1">
        <f>VLOOKUP($B215,'inschr ko zonder ophoging'!$A$5:$L$324,10,FALSE) + VLOOKUP($B215,'INSCHRIJVINGEN KO OPHOGING'!$L$3:$W$322,10,FALSE)</f>
        <v>201.63</v>
      </c>
      <c r="N215" s="1">
        <f>VLOOKUP($B215,'inschr ko zonder ophoging'!$A$5:$L$324,11,FALSE) + VLOOKUP($B215,'INSCHRIJVINGEN KO OPHOGING'!$L$3:$W$322,11,FALSE)</f>
        <v>199.9</v>
      </c>
      <c r="O215" s="1">
        <f>VLOOKUP($B215,'inschr ko zonder ophoging'!$A$5:$L$324,12,FALSE) + VLOOKUP($B215,'INSCHRIJVINGEN KO OPHOGING'!$L$3:$W$322,12,FALSE)</f>
        <v>184.79</v>
      </c>
      <c r="P215" s="1">
        <f>VLOOKUP($B215,'VRAAGPROGNOSE KO'!$B$2:$N$321,2,FALSE)</f>
        <v>179.59239669421487</v>
      </c>
      <c r="Q215" s="1">
        <f>VLOOKUP($B215,'VRAAGPROGNOSE KO'!$B$2:$N$321,3,FALSE)</f>
        <v>169.61504132231406</v>
      </c>
      <c r="R215" s="1">
        <f>VLOOKUP($B215,'VRAAGPROGNOSE KO'!$B$2:$N$321,4,FALSE)</f>
        <v>154.09471074380164</v>
      </c>
      <c r="S215" s="1">
        <f>VLOOKUP($B215,'VRAAGPROGNOSE KO'!$B$2:$N$321,5,FALSE)</f>
        <v>149.6603305785124</v>
      </c>
      <c r="T215" s="1">
        <f>VLOOKUP($B215,'VRAAGPROGNOSE KO'!$B$2:$N$321,6,FALSE)</f>
        <v>140.79157024793389</v>
      </c>
      <c r="U215" s="1">
        <f>VLOOKUP($B215,'VRAAGPROGNOSE KO'!$B$2:$N$321,7,FALSE)</f>
        <v>139.68297520661156</v>
      </c>
      <c r="V215" s="1">
        <f>VLOOKUP($B215,'VRAAGPROGNOSE KO'!$B$2:$N$321,8,FALSE)</f>
        <v>139.68297520661156</v>
      </c>
      <c r="W215" s="1">
        <f>VLOOKUP($B215,'VRAAGPROGNOSE KO'!$B$2:$N$321,9,FALSE)</f>
        <v>134.13999999999999</v>
      </c>
      <c r="X215" s="1">
        <f>VLOOKUP($B215,'VRAAGPROGNOSE KO'!$B$2:$N$321,10,FALSE)</f>
        <v>133.03140495867768</v>
      </c>
      <c r="Y215" s="1">
        <f>VLOOKUP($B215,'VRAAGPROGNOSE KO'!$B$2:$N$321,11,FALSE)</f>
        <v>131.92280991735538</v>
      </c>
      <c r="Z215" s="1">
        <f>VLOOKUP($B215,'VRAAGPROGNOSE KO'!$B$2:$N$321,12,FALSE)</f>
        <v>137.46578512396695</v>
      </c>
      <c r="AA215" s="1">
        <f>VLOOKUP($B215,'VRAAGPROGNOSE KO'!$B$2:$N$321,13,FALSE)</f>
        <v>145.22595041322313</v>
      </c>
    </row>
    <row r="216" spans="2:27" x14ac:dyDescent="0.3">
      <c r="B216" s="1">
        <v>38008</v>
      </c>
      <c r="C216" s="1">
        <f>VLOOKUP(B216,AANBODPROGNOSE!A216:G533, 5, FALSE)</f>
        <v>350.58823529411768</v>
      </c>
      <c r="D216" s="1">
        <f>VLOOKUP(B216,AANBODPROGNOSE!A216:H533, 2, FALSE)</f>
        <v>298</v>
      </c>
      <c r="E216" s="1">
        <f>VLOOKUP($B216,'inschr ko zonder ophoging'!$A$5:$L$324,2,FALSE) + VLOOKUP($B216,'INSCHRIJVINGEN KO OPHOGING'!$L$3:$W$322,2,FALSE)</f>
        <v>353.77</v>
      </c>
      <c r="F216" s="1">
        <f>VLOOKUP($B216,'inschr ko zonder ophoging'!$A$5:$L$324,3,FALSE) + VLOOKUP($B216,'INSCHRIJVINGEN KO OPHOGING'!$L$3:$W$322,3,FALSE)</f>
        <v>326.39</v>
      </c>
      <c r="G216" s="1">
        <f>VLOOKUP($B216,'inschr ko zonder ophoging'!$A$5:$L$324,4,FALSE) + VLOOKUP($B216,'INSCHRIJVINGEN KO OPHOGING'!$L$3:$W$322,4,FALSE)</f>
        <v>323.39</v>
      </c>
      <c r="H216" s="1">
        <f>VLOOKUP($B216,'inschr ko zonder ophoging'!$A$5:$L$324,5,FALSE) + VLOOKUP($B216,'INSCHRIJVINGEN KO OPHOGING'!$L$3:$W$322,5,FALSE)</f>
        <v>321.31</v>
      </c>
      <c r="I216" s="1">
        <f>VLOOKUP($B216,'inschr ko zonder ophoging'!$A$5:$L$324,6,FALSE) + VLOOKUP($B216,'INSCHRIJVINGEN KO OPHOGING'!$L$3:$W$322,6,FALSE)</f>
        <v>321.04000000000002</v>
      </c>
      <c r="J216" s="1">
        <f>VLOOKUP($B216,'inschr ko zonder ophoging'!$A$5:$L$324,7,FALSE) + VLOOKUP($B216,'INSCHRIJVINGEN KO OPHOGING'!$L$3:$W$322,7,FALSE)</f>
        <v>334.15</v>
      </c>
      <c r="K216" s="1">
        <f>VLOOKUP($B216,'inschr ko zonder ophoging'!$A$5:$L$324,8,FALSE) + VLOOKUP($B216,'INSCHRIJVINGEN KO OPHOGING'!$L$3:$W$322,8,FALSE)</f>
        <v>310.31</v>
      </c>
      <c r="L216" s="1">
        <f>VLOOKUP($B216,'inschr ko zonder ophoging'!$A$5:$L$324,9,FALSE) + VLOOKUP($B216,'INSCHRIJVINGEN KO OPHOGING'!$L$3:$W$322,9,FALSE)</f>
        <v>317.85000000000002</v>
      </c>
      <c r="M216" s="1">
        <f>VLOOKUP($B216,'inschr ko zonder ophoging'!$A$5:$L$324,10,FALSE) + VLOOKUP($B216,'INSCHRIJVINGEN KO OPHOGING'!$L$3:$W$322,10,FALSE)</f>
        <v>324.66000000000003</v>
      </c>
      <c r="N216" s="1">
        <f>VLOOKUP($B216,'inschr ko zonder ophoging'!$A$5:$L$324,11,FALSE) + VLOOKUP($B216,'INSCHRIJVINGEN KO OPHOGING'!$L$3:$W$322,11,FALSE)</f>
        <v>335.77</v>
      </c>
      <c r="O216" s="1">
        <f>VLOOKUP($B216,'inschr ko zonder ophoging'!$A$5:$L$324,12,FALSE) + VLOOKUP($B216,'INSCHRIJVINGEN KO OPHOGING'!$L$3:$W$322,12,FALSE)</f>
        <v>300.66000000000003</v>
      </c>
      <c r="P216" s="1">
        <f>VLOOKUP($B216,'VRAAGPROGNOSE KO'!$B$2:$N$321,2,FALSE)</f>
        <v>282.25081081081083</v>
      </c>
      <c r="Q216" s="1">
        <f>VLOOKUP($B216,'VRAAGPROGNOSE KO'!$B$2:$N$321,3,FALSE)</f>
        <v>261.76486486486488</v>
      </c>
      <c r="R216" s="1">
        <f>VLOOKUP($B216,'VRAAGPROGNOSE KO'!$B$2:$N$321,4,FALSE)</f>
        <v>245.83135135135134</v>
      </c>
      <c r="S216" s="1">
        <f>VLOOKUP($B216,'VRAAGPROGNOSE KO'!$B$2:$N$321,5,FALSE)</f>
        <v>239.00270270270269</v>
      </c>
      <c r="T216" s="1">
        <f>VLOOKUP($B216,'VRAAGPROGNOSE KO'!$B$2:$N$321,6,FALSE)</f>
        <v>236.72648648648649</v>
      </c>
      <c r="U216" s="1">
        <f>VLOOKUP($B216,'VRAAGPROGNOSE KO'!$B$2:$N$321,7,FALSE)</f>
        <v>240.14081081081082</v>
      </c>
      <c r="V216" s="1">
        <f>VLOOKUP($B216,'VRAAGPROGNOSE KO'!$B$2:$N$321,8,FALSE)</f>
        <v>245.83135135135134</v>
      </c>
      <c r="W216" s="1">
        <f>VLOOKUP($B216,'VRAAGPROGNOSE KO'!$B$2:$N$321,9,FALSE)</f>
        <v>252.66</v>
      </c>
      <c r="X216" s="1">
        <f>VLOOKUP($B216,'VRAAGPROGNOSE KO'!$B$2:$N$321,10,FALSE)</f>
        <v>257.21243243243242</v>
      </c>
      <c r="Y216" s="1">
        <f>VLOOKUP($B216,'VRAAGPROGNOSE KO'!$B$2:$N$321,11,FALSE)</f>
        <v>253.79810810810812</v>
      </c>
      <c r="Z216" s="1">
        <f>VLOOKUP($B216,'VRAAGPROGNOSE KO'!$B$2:$N$321,12,FALSE)</f>
        <v>250.38378378378377</v>
      </c>
      <c r="AA216" s="1">
        <f>VLOOKUP($B216,'VRAAGPROGNOSE KO'!$B$2:$N$321,13,FALSE)</f>
        <v>248.10756756756757</v>
      </c>
    </row>
    <row r="217" spans="2:27" x14ac:dyDescent="0.3">
      <c r="B217" s="1">
        <v>38014</v>
      </c>
      <c r="C217" s="1">
        <f>VLOOKUP(B217,AANBODPROGNOSE!A217:G534, 5, FALSE)</f>
        <v>543.52941176470586</v>
      </c>
      <c r="D217" s="1">
        <f>VLOOKUP(B217,AANBODPROGNOSE!A217:H534, 2, FALSE)</f>
        <v>462</v>
      </c>
      <c r="E217" s="1">
        <f>VLOOKUP($B217,'inschr ko zonder ophoging'!$A$5:$L$324,2,FALSE) + VLOOKUP($B217,'INSCHRIJVINGEN KO OPHOGING'!$L$3:$W$322,2,FALSE)</f>
        <v>522.91</v>
      </c>
      <c r="F217" s="1">
        <f>VLOOKUP($B217,'inschr ko zonder ophoging'!$A$5:$L$324,3,FALSE) + VLOOKUP($B217,'INSCHRIJVINGEN KO OPHOGING'!$L$3:$W$322,3,FALSE)</f>
        <v>518.45000000000005</v>
      </c>
      <c r="G217" s="1">
        <f>VLOOKUP($B217,'inschr ko zonder ophoging'!$A$5:$L$324,4,FALSE) + VLOOKUP($B217,'INSCHRIJVINGEN KO OPHOGING'!$L$3:$W$322,4,FALSE)</f>
        <v>538.02</v>
      </c>
      <c r="H217" s="1">
        <f>VLOOKUP($B217,'inschr ko zonder ophoging'!$A$5:$L$324,5,FALSE) + VLOOKUP($B217,'INSCHRIJVINGEN KO OPHOGING'!$L$3:$W$322,5,FALSE)</f>
        <v>520.66999999999996</v>
      </c>
      <c r="I217" s="1">
        <f>VLOOKUP($B217,'inschr ko zonder ophoging'!$A$5:$L$324,6,FALSE) + VLOOKUP($B217,'INSCHRIJVINGEN KO OPHOGING'!$L$3:$W$322,6,FALSE)</f>
        <v>537.55999999999995</v>
      </c>
      <c r="J217" s="1">
        <f>VLOOKUP($B217,'inschr ko zonder ophoging'!$A$5:$L$324,7,FALSE) + VLOOKUP($B217,'INSCHRIJVINGEN KO OPHOGING'!$L$3:$W$322,7,FALSE)</f>
        <v>563.04999999999995</v>
      </c>
      <c r="K217" s="1">
        <f>VLOOKUP($B217,'inschr ko zonder ophoging'!$A$5:$L$324,8,FALSE) + VLOOKUP($B217,'INSCHRIJVINGEN KO OPHOGING'!$L$3:$W$322,8,FALSE)</f>
        <v>539.17999999999995</v>
      </c>
      <c r="L217" s="1">
        <f>VLOOKUP($B217,'inschr ko zonder ophoging'!$A$5:$L$324,9,FALSE) + VLOOKUP($B217,'INSCHRIJVINGEN KO OPHOGING'!$L$3:$W$322,9,FALSE)</f>
        <v>496.07</v>
      </c>
      <c r="M217" s="1">
        <f>VLOOKUP($B217,'inschr ko zonder ophoging'!$A$5:$L$324,10,FALSE) + VLOOKUP($B217,'INSCHRIJVINGEN KO OPHOGING'!$L$3:$W$322,10,FALSE)</f>
        <v>459.88</v>
      </c>
      <c r="N217" s="1">
        <f>VLOOKUP($B217,'inschr ko zonder ophoging'!$A$5:$L$324,11,FALSE) + VLOOKUP($B217,'INSCHRIJVINGEN KO OPHOGING'!$L$3:$W$322,11,FALSE)</f>
        <v>461.48</v>
      </c>
      <c r="O217" s="1">
        <f>VLOOKUP($B217,'inschr ko zonder ophoging'!$A$5:$L$324,12,FALSE) + VLOOKUP($B217,'INSCHRIJVINGEN KO OPHOGING'!$L$3:$W$322,12,FALSE)</f>
        <v>462.53</v>
      </c>
      <c r="P217" s="1">
        <f>VLOOKUP($B217,'VRAAGPROGNOSE KO'!$B$2:$N$321,2,FALSE)</f>
        <v>463.80982188295167</v>
      </c>
      <c r="Q217" s="1">
        <f>VLOOKUP($B217,'VRAAGPROGNOSE KO'!$B$2:$N$321,3,FALSE)</f>
        <v>470.46737913486004</v>
      </c>
      <c r="R217" s="1">
        <f>VLOOKUP($B217,'VRAAGPROGNOSE KO'!$B$2:$N$321,4,FALSE)</f>
        <v>448.27552162849872</v>
      </c>
      <c r="S217" s="1">
        <f>VLOOKUP($B217,'VRAAGPROGNOSE KO'!$B$2:$N$321,5,FALSE)</f>
        <v>449.38511450381679</v>
      </c>
      <c r="T217" s="1">
        <f>VLOOKUP($B217,'VRAAGPROGNOSE KO'!$B$2:$N$321,6,FALSE)</f>
        <v>440.50837150127228</v>
      </c>
      <c r="U217" s="1">
        <f>VLOOKUP($B217,'VRAAGPROGNOSE KO'!$B$2:$N$321,7,FALSE)</f>
        <v>442.72755725190842</v>
      </c>
      <c r="V217" s="1">
        <f>VLOOKUP($B217,'VRAAGPROGNOSE KO'!$B$2:$N$321,8,FALSE)</f>
        <v>441.61796437659035</v>
      </c>
      <c r="W217" s="1">
        <f>VLOOKUP($B217,'VRAAGPROGNOSE KO'!$B$2:$N$321,9,FALSE)</f>
        <v>436.07</v>
      </c>
      <c r="X217" s="1">
        <f>VLOOKUP($B217,'VRAAGPROGNOSE KO'!$B$2:$N$321,10,FALSE)</f>
        <v>437.17959287531806</v>
      </c>
      <c r="Y217" s="1">
        <f>VLOOKUP($B217,'VRAAGPROGNOSE KO'!$B$2:$N$321,11,FALSE)</f>
        <v>439.39877862595421</v>
      </c>
      <c r="Z217" s="1">
        <f>VLOOKUP($B217,'VRAAGPROGNOSE KO'!$B$2:$N$321,12,FALSE)</f>
        <v>448.27552162849872</v>
      </c>
      <c r="AA217" s="1">
        <f>VLOOKUP($B217,'VRAAGPROGNOSE KO'!$B$2:$N$321,13,FALSE)</f>
        <v>456.04267175572522</v>
      </c>
    </row>
    <row r="218" spans="2:27" x14ac:dyDescent="0.3">
      <c r="B218" s="1">
        <v>38016</v>
      </c>
      <c r="C218" s="1">
        <f>VLOOKUP(B218,AANBODPROGNOSE!A218:G535, 5, FALSE)</f>
        <v>347.05882352941177</v>
      </c>
      <c r="D218" s="1">
        <f>VLOOKUP(B218,AANBODPROGNOSE!A218:H535, 2, FALSE)</f>
        <v>295</v>
      </c>
      <c r="E218" s="1">
        <f>VLOOKUP($B218,'inschr ko zonder ophoging'!$A$5:$L$324,2,FALSE) + VLOOKUP($B218,'INSCHRIJVINGEN KO OPHOGING'!$L$3:$W$322,2,FALSE)</f>
        <v>351.04</v>
      </c>
      <c r="F218" s="1">
        <f>VLOOKUP($B218,'inschr ko zonder ophoging'!$A$5:$L$324,3,FALSE) + VLOOKUP($B218,'INSCHRIJVINGEN KO OPHOGING'!$L$3:$W$322,3,FALSE)</f>
        <v>346.58</v>
      </c>
      <c r="G218" s="1">
        <f>VLOOKUP($B218,'inschr ko zonder ophoging'!$A$5:$L$324,4,FALSE) + VLOOKUP($B218,'INSCHRIJVINGEN KO OPHOGING'!$L$3:$W$322,4,FALSE)</f>
        <v>339.12</v>
      </c>
      <c r="H218" s="1">
        <f>VLOOKUP($B218,'inschr ko zonder ophoging'!$A$5:$L$324,5,FALSE) + VLOOKUP($B218,'INSCHRIJVINGEN KO OPHOGING'!$L$3:$W$322,5,FALSE)</f>
        <v>324.66000000000003</v>
      </c>
      <c r="I218" s="1">
        <f>VLOOKUP($B218,'inschr ko zonder ophoging'!$A$5:$L$324,6,FALSE) + VLOOKUP($B218,'INSCHRIJVINGEN KO OPHOGING'!$L$3:$W$322,6,FALSE)</f>
        <v>317.66000000000003</v>
      </c>
      <c r="J218" s="1">
        <f>VLOOKUP($B218,'inschr ko zonder ophoging'!$A$5:$L$324,7,FALSE) + VLOOKUP($B218,'INSCHRIJVINGEN KO OPHOGING'!$L$3:$W$322,7,FALSE)</f>
        <v>317.31</v>
      </c>
      <c r="K218" s="1">
        <f>VLOOKUP($B218,'inschr ko zonder ophoging'!$A$5:$L$324,8,FALSE) + VLOOKUP($B218,'INSCHRIJVINGEN KO OPHOGING'!$L$3:$W$322,8,FALSE)</f>
        <v>327.04000000000002</v>
      </c>
      <c r="L218" s="1">
        <f>VLOOKUP($B218,'inschr ko zonder ophoging'!$A$5:$L$324,9,FALSE) + VLOOKUP($B218,'INSCHRIJVINGEN KO OPHOGING'!$L$3:$W$322,9,FALSE)</f>
        <v>315.95999999999998</v>
      </c>
      <c r="M218" s="1">
        <f>VLOOKUP($B218,'inschr ko zonder ophoging'!$A$5:$L$324,10,FALSE) + VLOOKUP($B218,'INSCHRIJVINGEN KO OPHOGING'!$L$3:$W$322,10,FALSE)</f>
        <v>299.66000000000003</v>
      </c>
      <c r="N218" s="1">
        <f>VLOOKUP($B218,'inschr ko zonder ophoging'!$A$5:$L$324,11,FALSE) + VLOOKUP($B218,'INSCHRIJVINGEN KO OPHOGING'!$L$3:$W$322,11,FALSE)</f>
        <v>297.01</v>
      </c>
      <c r="O218" s="1">
        <f>VLOOKUP($B218,'inschr ko zonder ophoging'!$A$5:$L$324,12,FALSE) + VLOOKUP($B218,'INSCHRIJVINGEN KO OPHOGING'!$L$3:$W$322,12,FALSE)</f>
        <v>294.01</v>
      </c>
      <c r="P218" s="1">
        <f>VLOOKUP($B218,'VRAAGPROGNOSE KO'!$B$2:$N$321,2,FALSE)</f>
        <v>294.40440000000001</v>
      </c>
      <c r="Q218" s="1">
        <f>VLOOKUP($B218,'VRAAGPROGNOSE KO'!$B$2:$N$321,3,FALSE)</f>
        <v>293.29343999999998</v>
      </c>
      <c r="R218" s="1">
        <f>VLOOKUP($B218,'VRAAGPROGNOSE KO'!$B$2:$N$321,4,FALSE)</f>
        <v>295.51535999999999</v>
      </c>
      <c r="S218" s="1">
        <f>VLOOKUP($B218,'VRAAGPROGNOSE KO'!$B$2:$N$321,5,FALSE)</f>
        <v>304.40303999999998</v>
      </c>
      <c r="T218" s="1">
        <f>VLOOKUP($B218,'VRAAGPROGNOSE KO'!$B$2:$N$321,6,FALSE)</f>
        <v>295.51535999999999</v>
      </c>
      <c r="U218" s="1">
        <f>VLOOKUP($B218,'VRAAGPROGNOSE KO'!$B$2:$N$321,7,FALSE)</f>
        <v>292.18248</v>
      </c>
      <c r="V218" s="1">
        <f>VLOOKUP($B218,'VRAAGPROGNOSE KO'!$B$2:$N$321,8,FALSE)</f>
        <v>287.73863999999998</v>
      </c>
      <c r="W218" s="1">
        <f>VLOOKUP($B218,'VRAAGPROGNOSE KO'!$B$2:$N$321,9,FALSE)</f>
        <v>277.74</v>
      </c>
      <c r="X218" s="1">
        <f>VLOOKUP($B218,'VRAAGPROGNOSE KO'!$B$2:$N$321,10,FALSE)</f>
        <v>277.74</v>
      </c>
      <c r="Y218" s="1">
        <f>VLOOKUP($B218,'VRAAGPROGNOSE KO'!$B$2:$N$321,11,FALSE)</f>
        <v>272.18520000000001</v>
      </c>
      <c r="Z218" s="1">
        <f>VLOOKUP($B218,'VRAAGPROGNOSE KO'!$B$2:$N$321,12,FALSE)</f>
        <v>269.96328</v>
      </c>
      <c r="AA218" s="1">
        <f>VLOOKUP($B218,'VRAAGPROGNOSE KO'!$B$2:$N$321,13,FALSE)</f>
        <v>263.29752000000002</v>
      </c>
    </row>
    <row r="219" spans="2:27" x14ac:dyDescent="0.3">
      <c r="B219" s="1">
        <v>38025</v>
      </c>
      <c r="C219" s="1">
        <f>VLOOKUP(B219,AANBODPROGNOSE!A219:G536, 5, FALSE)</f>
        <v>562.35294117647061</v>
      </c>
      <c r="D219" s="1">
        <f>VLOOKUP(B219,AANBODPROGNOSE!A219:H536, 2, FALSE)</f>
        <v>478</v>
      </c>
      <c r="E219" s="1">
        <f>VLOOKUP($B219,'inschr ko zonder ophoging'!$A$5:$L$324,2,FALSE) + VLOOKUP($B219,'INSCHRIJVINGEN KO OPHOGING'!$L$3:$W$322,2,FALSE)</f>
        <v>468.07</v>
      </c>
      <c r="F219" s="1">
        <f>VLOOKUP($B219,'inschr ko zonder ophoging'!$A$5:$L$324,3,FALSE) + VLOOKUP($B219,'INSCHRIJVINGEN KO OPHOGING'!$L$3:$W$322,3,FALSE)</f>
        <v>452.45</v>
      </c>
      <c r="G219" s="1">
        <f>VLOOKUP($B219,'inschr ko zonder ophoging'!$A$5:$L$324,4,FALSE) + VLOOKUP($B219,'INSCHRIJVINGEN KO OPHOGING'!$L$3:$W$322,4,FALSE)</f>
        <v>453.53</v>
      </c>
      <c r="H219" s="1">
        <f>VLOOKUP($B219,'inschr ko zonder ophoging'!$A$5:$L$324,5,FALSE) + VLOOKUP($B219,'INSCHRIJVINGEN KO OPHOGING'!$L$3:$W$322,5,FALSE)</f>
        <v>437.8</v>
      </c>
      <c r="I219" s="1">
        <f>VLOOKUP($B219,'inschr ko zonder ophoging'!$A$5:$L$324,6,FALSE) + VLOOKUP($B219,'INSCHRIJVINGEN KO OPHOGING'!$L$3:$W$322,6,FALSE)</f>
        <v>427.07</v>
      </c>
      <c r="J219" s="1">
        <f>VLOOKUP($B219,'inschr ko zonder ophoging'!$A$5:$L$324,7,FALSE) + VLOOKUP($B219,'INSCHRIJVINGEN KO OPHOGING'!$L$3:$W$322,7,FALSE)</f>
        <v>400.23</v>
      </c>
      <c r="K219" s="1">
        <f>VLOOKUP($B219,'inschr ko zonder ophoging'!$A$5:$L$324,8,FALSE) + VLOOKUP($B219,'INSCHRIJVINGEN KO OPHOGING'!$L$3:$W$322,8,FALSE)</f>
        <v>432.90999999999997</v>
      </c>
      <c r="L219" s="1">
        <f>VLOOKUP($B219,'inschr ko zonder ophoging'!$A$5:$L$324,9,FALSE) + VLOOKUP($B219,'INSCHRIJVINGEN KO OPHOGING'!$L$3:$W$322,9,FALSE)</f>
        <v>417.15</v>
      </c>
      <c r="M219" s="1">
        <f>VLOOKUP($B219,'inschr ko zonder ophoging'!$A$5:$L$324,10,FALSE) + VLOOKUP($B219,'INSCHRIJVINGEN KO OPHOGING'!$L$3:$W$322,10,FALSE)</f>
        <v>458.75</v>
      </c>
      <c r="N219" s="1">
        <f>VLOOKUP($B219,'inschr ko zonder ophoging'!$A$5:$L$324,11,FALSE) + VLOOKUP($B219,'INSCHRIJVINGEN KO OPHOGING'!$L$3:$W$322,11,FALSE)</f>
        <v>475.21</v>
      </c>
      <c r="O219" s="1">
        <f>VLOOKUP($B219,'inschr ko zonder ophoging'!$A$5:$L$324,12,FALSE) + VLOOKUP($B219,'INSCHRIJVINGEN KO OPHOGING'!$L$3:$W$322,12,FALSE)</f>
        <v>484.1</v>
      </c>
      <c r="P219" s="1">
        <f>VLOOKUP($B219,'VRAAGPROGNOSE KO'!$B$2:$N$321,2,FALSE)</f>
        <v>507.29238805970147</v>
      </c>
      <c r="Q219" s="1">
        <f>VLOOKUP($B219,'VRAAGPROGNOSE KO'!$B$2:$N$321,3,FALSE)</f>
        <v>500.57328358208957</v>
      </c>
      <c r="R219" s="1">
        <f>VLOOKUP($B219,'VRAAGPROGNOSE KO'!$B$2:$N$321,4,FALSE)</f>
        <v>482.65567164179106</v>
      </c>
      <c r="S219" s="1">
        <f>VLOOKUP($B219,'VRAAGPROGNOSE KO'!$B$2:$N$321,5,FALSE)</f>
        <v>475.93656716417911</v>
      </c>
      <c r="T219" s="1">
        <f>VLOOKUP($B219,'VRAAGPROGNOSE KO'!$B$2:$N$321,6,FALSE)</f>
        <v>452.41970149253734</v>
      </c>
      <c r="U219" s="1">
        <f>VLOOKUP($B219,'VRAAGPROGNOSE KO'!$B$2:$N$321,7,FALSE)</f>
        <v>450.18</v>
      </c>
      <c r="V219" s="1">
        <f>VLOOKUP($B219,'VRAAGPROGNOSE KO'!$B$2:$N$321,8,FALSE)</f>
        <v>454.65940298507462</v>
      </c>
      <c r="W219" s="1">
        <f>VLOOKUP($B219,'VRAAGPROGNOSE KO'!$B$2:$N$321,9,FALSE)</f>
        <v>450.18</v>
      </c>
      <c r="X219" s="1">
        <f>VLOOKUP($B219,'VRAAGPROGNOSE KO'!$B$2:$N$321,10,FALSE)</f>
        <v>447.94029850746267</v>
      </c>
      <c r="Y219" s="1">
        <f>VLOOKUP($B219,'VRAAGPROGNOSE KO'!$B$2:$N$321,11,FALSE)</f>
        <v>444.5807462686567</v>
      </c>
      <c r="Z219" s="1">
        <f>VLOOKUP($B219,'VRAAGPROGNOSE KO'!$B$2:$N$321,12,FALSE)</f>
        <v>445.70059701492539</v>
      </c>
      <c r="AA219" s="1">
        <f>VLOOKUP($B219,'VRAAGPROGNOSE KO'!$B$2:$N$321,13,FALSE)</f>
        <v>443.46089552238806</v>
      </c>
    </row>
    <row r="220" spans="2:27" x14ac:dyDescent="0.3">
      <c r="B220" s="1">
        <v>41002</v>
      </c>
      <c r="C220" s="1">
        <f>VLOOKUP(B220,AANBODPROGNOSE!A220:G537, 5, FALSE)</f>
        <v>4505.7398816132099</v>
      </c>
      <c r="D220" s="1">
        <f>VLOOKUP(B220,AANBODPROGNOSE!A220:H537, 2, FALSE)</f>
        <v>3829.8788993712283</v>
      </c>
      <c r="E220" s="1">
        <f>VLOOKUP($B220,'inschr ko zonder ophoging'!$A$5:$L$324,2,FALSE) + VLOOKUP($B220,'INSCHRIJVINGEN KO OPHOGING'!$L$3:$W$322,2,FALSE)</f>
        <v>3452.08</v>
      </c>
      <c r="F220" s="1">
        <f>VLOOKUP($B220,'inschr ko zonder ophoging'!$A$5:$L$324,3,FALSE) + VLOOKUP($B220,'INSCHRIJVINGEN KO OPHOGING'!$L$3:$W$322,3,FALSE)</f>
        <v>3557.97</v>
      </c>
      <c r="G220" s="1">
        <f>VLOOKUP($B220,'inschr ko zonder ophoging'!$A$5:$L$324,4,FALSE) + VLOOKUP($B220,'INSCHRIJVINGEN KO OPHOGING'!$L$3:$W$322,4,FALSE)</f>
        <v>3717.01</v>
      </c>
      <c r="H220" s="1">
        <f>VLOOKUP($B220,'inschr ko zonder ophoging'!$A$5:$L$324,5,FALSE) + VLOOKUP($B220,'INSCHRIJVINGEN KO OPHOGING'!$L$3:$W$322,5,FALSE)</f>
        <v>3851.23</v>
      </c>
      <c r="I220" s="1">
        <f>VLOOKUP($B220,'inschr ko zonder ophoging'!$A$5:$L$324,6,FALSE) + VLOOKUP($B220,'INSCHRIJVINGEN KO OPHOGING'!$L$3:$W$322,6,FALSE)</f>
        <v>3846.65</v>
      </c>
      <c r="J220" s="1">
        <f>VLOOKUP($B220,'inschr ko zonder ophoging'!$A$5:$L$324,7,FALSE) + VLOOKUP($B220,'INSCHRIJVINGEN KO OPHOGING'!$L$3:$W$322,7,FALSE)</f>
        <v>3895.42</v>
      </c>
      <c r="K220" s="1">
        <f>VLOOKUP($B220,'inschr ko zonder ophoging'!$A$5:$L$324,8,FALSE) + VLOOKUP($B220,'INSCHRIJVINGEN KO OPHOGING'!$L$3:$W$322,8,FALSE)</f>
        <v>3963.45</v>
      </c>
      <c r="L220" s="1">
        <f>VLOOKUP($B220,'inschr ko zonder ophoging'!$A$5:$L$324,9,FALSE) + VLOOKUP($B220,'INSCHRIJVINGEN KO OPHOGING'!$L$3:$W$322,9,FALSE)</f>
        <v>4004.61</v>
      </c>
      <c r="M220" s="1">
        <f>VLOOKUP($B220,'inschr ko zonder ophoging'!$A$5:$L$324,10,FALSE) + VLOOKUP($B220,'INSCHRIJVINGEN KO OPHOGING'!$L$3:$W$322,10,FALSE)</f>
        <v>4067.72</v>
      </c>
      <c r="N220" s="1">
        <f>VLOOKUP($B220,'inschr ko zonder ophoging'!$A$5:$L$324,11,FALSE) + VLOOKUP($B220,'INSCHRIJVINGEN KO OPHOGING'!$L$3:$W$322,11,FALSE)</f>
        <v>4035.12</v>
      </c>
      <c r="O220" s="1">
        <f>VLOOKUP($B220,'inschr ko zonder ophoging'!$A$5:$L$324,12,FALSE) + VLOOKUP($B220,'INSCHRIJVINGEN KO OPHOGING'!$L$3:$W$322,12,FALSE)</f>
        <v>3944.38</v>
      </c>
      <c r="P220" s="1">
        <f>VLOOKUP($B220,'VRAAGPROGNOSE KO'!$B$2:$N$321,2,FALSE)</f>
        <v>3905.9024333040165</v>
      </c>
      <c r="Q220" s="1">
        <f>VLOOKUP($B220,'VRAAGPROGNOSE KO'!$B$2:$N$321,3,FALSE)</f>
        <v>3842.4370858985635</v>
      </c>
      <c r="R220" s="1">
        <f>VLOOKUP($B220,'VRAAGPROGNOSE KO'!$B$2:$N$321,4,FALSE)</f>
        <v>3766.7240398710055</v>
      </c>
      <c r="S220" s="1">
        <f>VLOOKUP($B220,'VRAAGPROGNOSE KO'!$B$2:$N$321,5,FALSE)</f>
        <v>3783.4254470829669</v>
      </c>
      <c r="T220" s="1">
        <f>VLOOKUP($B220,'VRAAGPROGNOSE KO'!$B$2:$N$321,6,FALSE)</f>
        <v>3751.1360598065085</v>
      </c>
      <c r="U220" s="1">
        <f>VLOOKUP($B220,'VRAAGPROGNOSE KO'!$B$2:$N$321,7,FALSE)</f>
        <v>3756.7031955438288</v>
      </c>
      <c r="V220" s="1">
        <f>VLOOKUP($B220,'VRAAGPROGNOSE KO'!$B$2:$N$321,8,FALSE)</f>
        <v>3780.0851656405748</v>
      </c>
      <c r="W220" s="1">
        <f>VLOOKUP($B220,'VRAAGPROGNOSE KO'!$B$2:$N$321,9,FALSE)</f>
        <v>3797.9</v>
      </c>
      <c r="X220" s="1">
        <f>VLOOKUP($B220,'VRAAGPROGNOSE KO'!$B$2:$N$321,10,FALSE)</f>
        <v>3810.1476986221051</v>
      </c>
      <c r="Y220" s="1">
        <f>VLOOKUP($B220,'VRAAGPROGNOSE KO'!$B$2:$N$321,11,FALSE)</f>
        <v>3830.1893872764585</v>
      </c>
      <c r="Z220" s="1">
        <f>VLOOKUP($B220,'VRAAGPROGNOSE KO'!$B$2:$N$321,12,FALSE)</f>
        <v>3844.6639401934917</v>
      </c>
      <c r="AA220" s="1">
        <f>VLOOKUP($B220,'VRAAGPROGNOSE KO'!$B$2:$N$321,13,FALSE)</f>
        <v>3853.5713573732041</v>
      </c>
    </row>
    <row r="221" spans="2:27" x14ac:dyDescent="0.3">
      <c r="B221" s="1">
        <v>41011</v>
      </c>
      <c r="C221" s="1">
        <f>VLOOKUP(B221,AANBODPROGNOSE!A221:G538, 5, FALSE)</f>
        <v>1093.9510984164322</v>
      </c>
      <c r="D221" s="1">
        <f>VLOOKUP(B221,AANBODPROGNOSE!A221:H538, 2, FALSE)</f>
        <v>929.85843365396727</v>
      </c>
      <c r="E221" s="1">
        <f>VLOOKUP($B221,'inschr ko zonder ophoging'!$A$5:$L$324,2,FALSE) + VLOOKUP($B221,'INSCHRIJVINGEN KO OPHOGING'!$L$3:$W$322,2,FALSE)</f>
        <v>811.68</v>
      </c>
      <c r="F221" s="1">
        <f>VLOOKUP($B221,'inschr ko zonder ophoging'!$A$5:$L$324,3,FALSE) + VLOOKUP($B221,'INSCHRIJVINGEN KO OPHOGING'!$L$3:$W$322,3,FALSE)</f>
        <v>865.28</v>
      </c>
      <c r="G221" s="1">
        <f>VLOOKUP($B221,'inschr ko zonder ophoging'!$A$5:$L$324,4,FALSE) + VLOOKUP($B221,'INSCHRIJVINGEN KO OPHOGING'!$L$3:$W$322,4,FALSE)</f>
        <v>870.76</v>
      </c>
      <c r="H221" s="1">
        <f>VLOOKUP($B221,'inschr ko zonder ophoging'!$A$5:$L$324,5,FALSE) + VLOOKUP($B221,'INSCHRIJVINGEN KO OPHOGING'!$L$3:$W$322,5,FALSE)</f>
        <v>891.38</v>
      </c>
      <c r="I221" s="1">
        <f>VLOOKUP($B221,'inschr ko zonder ophoging'!$A$5:$L$324,6,FALSE) + VLOOKUP($B221,'INSCHRIJVINGEN KO OPHOGING'!$L$3:$W$322,6,FALSE)</f>
        <v>923.49</v>
      </c>
      <c r="J221" s="1">
        <f>VLOOKUP($B221,'inschr ko zonder ophoging'!$A$5:$L$324,7,FALSE) + VLOOKUP($B221,'INSCHRIJVINGEN KO OPHOGING'!$L$3:$W$322,7,FALSE)</f>
        <v>970.58</v>
      </c>
      <c r="K221" s="1">
        <f>VLOOKUP($B221,'inschr ko zonder ophoging'!$A$5:$L$324,8,FALSE) + VLOOKUP($B221,'INSCHRIJVINGEN KO OPHOGING'!$L$3:$W$322,8,FALSE)</f>
        <v>954.71</v>
      </c>
      <c r="L221" s="1">
        <f>VLOOKUP($B221,'inschr ko zonder ophoging'!$A$5:$L$324,9,FALSE) + VLOOKUP($B221,'INSCHRIJVINGEN KO OPHOGING'!$L$3:$W$322,9,FALSE)</f>
        <v>960.36</v>
      </c>
      <c r="M221" s="1">
        <f>VLOOKUP($B221,'inschr ko zonder ophoging'!$A$5:$L$324,10,FALSE) + VLOOKUP($B221,'INSCHRIJVINGEN KO OPHOGING'!$L$3:$W$322,10,FALSE)</f>
        <v>973.71</v>
      </c>
      <c r="N221" s="1">
        <f>VLOOKUP($B221,'inschr ko zonder ophoging'!$A$5:$L$324,11,FALSE) + VLOOKUP($B221,'INSCHRIJVINGEN KO OPHOGING'!$L$3:$W$322,11,FALSE)</f>
        <v>943.33</v>
      </c>
      <c r="O221" s="1">
        <f>VLOOKUP($B221,'inschr ko zonder ophoging'!$A$5:$L$324,12,FALSE) + VLOOKUP($B221,'INSCHRIJVINGEN KO OPHOGING'!$L$3:$W$322,12,FALSE)</f>
        <v>952.28</v>
      </c>
      <c r="P221" s="1">
        <f>VLOOKUP($B221,'VRAAGPROGNOSE KO'!$B$2:$N$321,2,FALSE)</f>
        <v>940.40528834355825</v>
      </c>
      <c r="Q221" s="1">
        <f>VLOOKUP($B221,'VRAAGPROGNOSE KO'!$B$2:$N$321,3,FALSE)</f>
        <v>924.78764417177911</v>
      </c>
      <c r="R221" s="1">
        <f>VLOOKUP($B221,'VRAAGPROGNOSE KO'!$B$2:$N$321,4,FALSE)</f>
        <v>922.55655214723924</v>
      </c>
      <c r="S221" s="1">
        <f>VLOOKUP($B221,'VRAAGPROGNOSE KO'!$B$2:$N$321,5,FALSE)</f>
        <v>906.9389079754601</v>
      </c>
      <c r="T221" s="1">
        <f>VLOOKUP($B221,'VRAAGPROGNOSE KO'!$B$2:$N$321,6,FALSE)</f>
        <v>893.55235582822093</v>
      </c>
      <c r="U221" s="1">
        <f>VLOOKUP($B221,'VRAAGPROGNOSE KO'!$B$2:$N$321,7,FALSE)</f>
        <v>908.05445398773008</v>
      </c>
      <c r="V221" s="1">
        <f>VLOOKUP($B221,'VRAAGPROGNOSE KO'!$B$2:$N$321,8,FALSE)</f>
        <v>910.28554601226995</v>
      </c>
      <c r="W221" s="1">
        <f>VLOOKUP($B221,'VRAAGPROGNOSE KO'!$B$2:$N$321,9,FALSE)</f>
        <v>909.17</v>
      </c>
      <c r="X221" s="1">
        <f>VLOOKUP($B221,'VRAAGPROGNOSE KO'!$B$2:$N$321,10,FALSE)</f>
        <v>906.9389079754601</v>
      </c>
      <c r="Y221" s="1">
        <f>VLOOKUP($B221,'VRAAGPROGNOSE KO'!$B$2:$N$321,11,FALSE)</f>
        <v>918.09436809815952</v>
      </c>
      <c r="Z221" s="1">
        <f>VLOOKUP($B221,'VRAAGPROGNOSE KO'!$B$2:$N$321,12,FALSE)</f>
        <v>940.40528834355825</v>
      </c>
      <c r="AA221" s="1">
        <f>VLOOKUP($B221,'VRAAGPROGNOSE KO'!$B$2:$N$321,13,FALSE)</f>
        <v>954.90738650306753</v>
      </c>
    </row>
    <row r="222" spans="2:27" x14ac:dyDescent="0.3">
      <c r="B222" s="1">
        <v>41018</v>
      </c>
      <c r="C222" s="1">
        <f>VLOOKUP(B222,AANBODPROGNOSE!A222:G539, 5, FALSE)</f>
        <v>1602.3647634677952</v>
      </c>
      <c r="D222" s="1">
        <f>VLOOKUP(B222,AANBODPROGNOSE!A222:H539, 2, FALSE)</f>
        <v>1362.0100489476258</v>
      </c>
      <c r="E222" s="1">
        <f>VLOOKUP($B222,'inschr ko zonder ophoging'!$A$5:$L$324,2,FALSE) + VLOOKUP($B222,'INSCHRIJVINGEN KO OPHOGING'!$L$3:$W$322,2,FALSE)</f>
        <v>1304.05</v>
      </c>
      <c r="F222" s="1">
        <f>VLOOKUP($B222,'inschr ko zonder ophoging'!$A$5:$L$324,3,FALSE) + VLOOKUP($B222,'INSCHRIJVINGEN KO OPHOGING'!$L$3:$W$322,3,FALSE)</f>
        <v>1342.49</v>
      </c>
      <c r="G222" s="1">
        <f>VLOOKUP($B222,'inschr ko zonder ophoging'!$A$5:$L$324,4,FALSE) + VLOOKUP($B222,'INSCHRIJVINGEN KO OPHOGING'!$L$3:$W$322,4,FALSE)</f>
        <v>1373</v>
      </c>
      <c r="H222" s="1">
        <f>VLOOKUP($B222,'inschr ko zonder ophoging'!$A$5:$L$324,5,FALSE) + VLOOKUP($B222,'INSCHRIJVINGEN KO OPHOGING'!$L$3:$W$322,5,FALSE)</f>
        <v>1473.33</v>
      </c>
      <c r="I222" s="1">
        <f>VLOOKUP($B222,'inschr ko zonder ophoging'!$A$5:$L$324,6,FALSE) + VLOOKUP($B222,'INSCHRIJVINGEN KO OPHOGING'!$L$3:$W$322,6,FALSE)</f>
        <v>1447.7</v>
      </c>
      <c r="J222" s="1">
        <f>VLOOKUP($B222,'inschr ko zonder ophoging'!$A$5:$L$324,7,FALSE) + VLOOKUP($B222,'INSCHRIJVINGEN KO OPHOGING'!$L$3:$W$322,7,FALSE)</f>
        <v>1398.13</v>
      </c>
      <c r="K222" s="1">
        <f>VLOOKUP($B222,'inschr ko zonder ophoging'!$A$5:$L$324,8,FALSE) + VLOOKUP($B222,'INSCHRIJVINGEN KO OPHOGING'!$L$3:$W$322,8,FALSE)</f>
        <v>1398.8899999999999</v>
      </c>
      <c r="L222" s="1">
        <f>VLOOKUP($B222,'inschr ko zonder ophoging'!$A$5:$L$324,9,FALSE) + VLOOKUP($B222,'INSCHRIJVINGEN KO OPHOGING'!$L$3:$W$322,9,FALSE)</f>
        <v>1332.72</v>
      </c>
      <c r="M222" s="1">
        <f>VLOOKUP($B222,'inschr ko zonder ophoging'!$A$5:$L$324,10,FALSE) + VLOOKUP($B222,'INSCHRIJVINGEN KO OPHOGING'!$L$3:$W$322,10,FALSE)</f>
        <v>1311.26</v>
      </c>
      <c r="N222" s="1">
        <f>VLOOKUP($B222,'inschr ko zonder ophoging'!$A$5:$L$324,11,FALSE) + VLOOKUP($B222,'INSCHRIJVINGEN KO OPHOGING'!$L$3:$W$322,11,FALSE)</f>
        <v>1263.18</v>
      </c>
      <c r="O222" s="1">
        <f>VLOOKUP($B222,'inschr ko zonder ophoging'!$A$5:$L$324,12,FALSE) + VLOOKUP($B222,'INSCHRIJVINGEN KO OPHOGING'!$L$3:$W$322,12,FALSE)</f>
        <v>1223.29</v>
      </c>
      <c r="P222" s="1">
        <f>VLOOKUP($B222,'VRAAGPROGNOSE KO'!$B$2:$N$321,2,FALSE)</f>
        <v>1220.4026600985221</v>
      </c>
      <c r="Q222" s="1">
        <f>VLOOKUP($B222,'VRAAGPROGNOSE KO'!$B$2:$N$321,3,FALSE)</f>
        <v>1232.6289162561577</v>
      </c>
      <c r="R222" s="1">
        <f>VLOOKUP($B222,'VRAAGPROGNOSE KO'!$B$2:$N$321,4,FALSE)</f>
        <v>1233.74039408867</v>
      </c>
      <c r="S222" s="1">
        <f>VLOOKUP($B222,'VRAAGPROGNOSE KO'!$B$2:$N$321,5,FALSE)</f>
        <v>1195.9501477832512</v>
      </c>
      <c r="T222" s="1">
        <f>VLOOKUP($B222,'VRAAGPROGNOSE KO'!$B$2:$N$321,6,FALSE)</f>
        <v>1170.386157635468</v>
      </c>
      <c r="U222" s="1">
        <f>VLOOKUP($B222,'VRAAGPROGNOSE KO'!$B$2:$N$321,7,FALSE)</f>
        <v>1134.8188669950739</v>
      </c>
      <c r="V222" s="1">
        <f>VLOOKUP($B222,'VRAAGPROGNOSE KO'!$B$2:$N$321,8,FALSE)</f>
        <v>1125.9270443349753</v>
      </c>
      <c r="W222" s="1">
        <f>VLOOKUP($B222,'VRAAGPROGNOSE KO'!$B$2:$N$321,9,FALSE)</f>
        <v>1128.1500000000001</v>
      </c>
      <c r="X222" s="1">
        <f>VLOOKUP($B222,'VRAAGPROGNOSE KO'!$B$2:$N$321,10,FALSE)</f>
        <v>1127.0385221674876</v>
      </c>
      <c r="Y222" s="1">
        <f>VLOOKUP($B222,'VRAAGPROGNOSE KO'!$B$2:$N$321,11,FALSE)</f>
        <v>1130.3729556650246</v>
      </c>
      <c r="Z222" s="1">
        <f>VLOOKUP($B222,'VRAAGPROGNOSE KO'!$B$2:$N$321,12,FALSE)</f>
        <v>1132.5959113300491</v>
      </c>
      <c r="AA222" s="1">
        <f>VLOOKUP($B222,'VRAAGPROGNOSE KO'!$B$2:$N$321,13,FALSE)</f>
        <v>1121.4811330049261</v>
      </c>
    </row>
    <row r="223" spans="2:27" x14ac:dyDescent="0.3">
      <c r="B223" s="1">
        <v>41024</v>
      </c>
      <c r="C223" s="1">
        <f>VLOOKUP(B223,AANBODPROGNOSE!A223:G540, 5, FALSE)</f>
        <v>815.96842105263158</v>
      </c>
      <c r="D223" s="1">
        <f>VLOOKUP(B223,AANBODPROGNOSE!A223:H540, 2, FALSE)</f>
        <v>693.57315789473682</v>
      </c>
      <c r="E223" s="1">
        <f>VLOOKUP($B223,'inschr ko zonder ophoging'!$A$5:$L$324,2,FALSE) + VLOOKUP($B223,'INSCHRIJVINGEN KO OPHOGING'!$L$3:$W$322,2,FALSE)</f>
        <v>627.62</v>
      </c>
      <c r="F223" s="1">
        <f>VLOOKUP($B223,'inschr ko zonder ophoging'!$A$5:$L$324,3,FALSE) + VLOOKUP($B223,'INSCHRIJVINGEN KO OPHOGING'!$L$3:$W$322,3,FALSE)</f>
        <v>665.3</v>
      </c>
      <c r="G223" s="1">
        <f>VLOOKUP($B223,'inschr ko zonder ophoging'!$A$5:$L$324,4,FALSE) + VLOOKUP($B223,'INSCHRIJVINGEN KO OPHOGING'!$L$3:$W$322,4,FALSE)</f>
        <v>699.38</v>
      </c>
      <c r="H223" s="1">
        <f>VLOOKUP($B223,'inschr ko zonder ophoging'!$A$5:$L$324,5,FALSE) + VLOOKUP($B223,'INSCHRIJVINGEN KO OPHOGING'!$L$3:$W$322,5,FALSE)</f>
        <v>689.51</v>
      </c>
      <c r="I223" s="1">
        <f>VLOOKUP($B223,'inschr ko zonder ophoging'!$A$5:$L$324,6,FALSE) + VLOOKUP($B223,'INSCHRIJVINGEN KO OPHOGING'!$L$3:$W$322,6,FALSE)</f>
        <v>714.92</v>
      </c>
      <c r="J223" s="1">
        <f>VLOOKUP($B223,'inschr ko zonder ophoging'!$A$5:$L$324,7,FALSE) + VLOOKUP($B223,'INSCHRIJVINGEN KO OPHOGING'!$L$3:$W$322,7,FALSE)</f>
        <v>685.59</v>
      </c>
      <c r="K223" s="1">
        <f>VLOOKUP($B223,'inschr ko zonder ophoging'!$A$5:$L$324,8,FALSE) + VLOOKUP($B223,'INSCHRIJVINGEN KO OPHOGING'!$L$3:$W$322,8,FALSE)</f>
        <v>717.03</v>
      </c>
      <c r="L223" s="1">
        <f>VLOOKUP($B223,'inschr ko zonder ophoging'!$A$5:$L$324,9,FALSE) + VLOOKUP($B223,'INSCHRIJVINGEN KO OPHOGING'!$L$3:$W$322,9,FALSE)</f>
        <v>715.35</v>
      </c>
      <c r="M223" s="1">
        <f>VLOOKUP($B223,'inschr ko zonder ophoging'!$A$5:$L$324,10,FALSE) + VLOOKUP($B223,'INSCHRIJVINGEN KO OPHOGING'!$L$3:$W$322,10,FALSE)</f>
        <v>752.33</v>
      </c>
      <c r="N223" s="1">
        <f>VLOOKUP($B223,'inschr ko zonder ophoging'!$A$5:$L$324,11,FALSE) + VLOOKUP($B223,'INSCHRIJVINGEN KO OPHOGING'!$L$3:$W$322,11,FALSE)</f>
        <v>745.19</v>
      </c>
      <c r="O223" s="1">
        <f>VLOOKUP($B223,'inschr ko zonder ophoging'!$A$5:$L$324,12,FALSE) + VLOOKUP($B223,'INSCHRIJVINGEN KO OPHOGING'!$L$3:$W$322,12,FALSE)</f>
        <v>753.46</v>
      </c>
      <c r="P223" s="1">
        <f>VLOOKUP($B223,'VRAAGPROGNOSE KO'!$B$2:$N$321,2,FALSE)</f>
        <v>780.92</v>
      </c>
      <c r="Q223" s="1">
        <f>VLOOKUP($B223,'VRAAGPROGNOSE KO'!$B$2:$N$321,3,FALSE)</f>
        <v>780.92</v>
      </c>
      <c r="R223" s="1">
        <f>VLOOKUP($B223,'VRAAGPROGNOSE KO'!$B$2:$N$321,4,FALSE)</f>
        <v>768.73543262411351</v>
      </c>
      <c r="S223" s="1">
        <f>VLOOKUP($B223,'VRAAGPROGNOSE KO'!$B$2:$N$321,5,FALSE)</f>
        <v>775.38156028368792</v>
      </c>
      <c r="T223" s="1">
        <f>VLOOKUP($B223,'VRAAGPROGNOSE KO'!$B$2:$N$321,6,FALSE)</f>
        <v>766.52005673758867</v>
      </c>
      <c r="U223" s="1">
        <f>VLOOKUP($B223,'VRAAGPROGNOSE KO'!$B$2:$N$321,7,FALSE)</f>
        <v>777.59693617021276</v>
      </c>
      <c r="V223" s="1">
        <f>VLOOKUP($B223,'VRAAGPROGNOSE KO'!$B$2:$N$321,8,FALSE)</f>
        <v>783.1353758865248</v>
      </c>
      <c r="W223" s="1">
        <f>VLOOKUP($B223,'VRAAGPROGNOSE KO'!$B$2:$N$321,9,FALSE)</f>
        <v>780.92</v>
      </c>
      <c r="X223" s="1">
        <f>VLOOKUP($B223,'VRAAGPROGNOSE KO'!$B$2:$N$321,10,FALSE)</f>
        <v>786.45843971631211</v>
      </c>
      <c r="Y223" s="1">
        <f>VLOOKUP($B223,'VRAAGPROGNOSE KO'!$B$2:$N$321,11,FALSE)</f>
        <v>783.1353758865248</v>
      </c>
      <c r="Z223" s="1">
        <f>VLOOKUP($B223,'VRAAGPROGNOSE KO'!$B$2:$N$321,12,FALSE)</f>
        <v>777.59693617021276</v>
      </c>
      <c r="AA223" s="1">
        <f>VLOOKUP($B223,'VRAAGPROGNOSE KO'!$B$2:$N$321,13,FALSE)</f>
        <v>772.05849645390072</v>
      </c>
    </row>
    <row r="224" spans="2:27" x14ac:dyDescent="0.3">
      <c r="B224" s="1">
        <v>41027</v>
      </c>
      <c r="C224" s="1">
        <f>VLOOKUP(B224,AANBODPROGNOSE!A224:G541, 5, FALSE)</f>
        <v>802.35294117647061</v>
      </c>
      <c r="D224" s="1">
        <f>VLOOKUP(B224,AANBODPROGNOSE!A224:H541, 2, FALSE)</f>
        <v>682</v>
      </c>
      <c r="E224" s="1">
        <f>VLOOKUP($B224,'inschr ko zonder ophoging'!$A$5:$L$324,2,FALSE) + VLOOKUP($B224,'INSCHRIJVINGEN KO OPHOGING'!$L$3:$W$322,2,FALSE)</f>
        <v>693.43</v>
      </c>
      <c r="F224" s="1">
        <f>VLOOKUP($B224,'inschr ko zonder ophoging'!$A$5:$L$324,3,FALSE) + VLOOKUP($B224,'INSCHRIJVINGEN KO OPHOGING'!$L$3:$W$322,3,FALSE)</f>
        <v>725.92</v>
      </c>
      <c r="G224" s="1">
        <f>VLOOKUP($B224,'inschr ko zonder ophoging'!$A$5:$L$324,4,FALSE) + VLOOKUP($B224,'INSCHRIJVINGEN KO OPHOGING'!$L$3:$W$322,4,FALSE)</f>
        <v>697.78</v>
      </c>
      <c r="H224" s="1">
        <f>VLOOKUP($B224,'inschr ko zonder ophoging'!$A$5:$L$324,5,FALSE) + VLOOKUP($B224,'INSCHRIJVINGEN KO OPHOGING'!$L$3:$W$322,5,FALSE)</f>
        <v>714.84</v>
      </c>
      <c r="I224" s="1">
        <f>VLOOKUP($B224,'inschr ko zonder ophoging'!$A$5:$L$324,6,FALSE) + VLOOKUP($B224,'INSCHRIJVINGEN KO OPHOGING'!$L$3:$W$322,6,FALSE)</f>
        <v>738.38</v>
      </c>
      <c r="J224" s="1">
        <f>VLOOKUP($B224,'inschr ko zonder ophoging'!$A$5:$L$324,7,FALSE) + VLOOKUP($B224,'INSCHRIJVINGEN KO OPHOGING'!$L$3:$W$322,7,FALSE)</f>
        <v>729.11</v>
      </c>
      <c r="K224" s="1">
        <f>VLOOKUP($B224,'inschr ko zonder ophoging'!$A$5:$L$324,8,FALSE) + VLOOKUP($B224,'INSCHRIJVINGEN KO OPHOGING'!$L$3:$W$322,8,FALSE)</f>
        <v>724.03</v>
      </c>
      <c r="L224" s="1">
        <f>VLOOKUP($B224,'inschr ko zonder ophoging'!$A$5:$L$324,9,FALSE) + VLOOKUP($B224,'INSCHRIJVINGEN KO OPHOGING'!$L$3:$W$322,9,FALSE)</f>
        <v>670.24</v>
      </c>
      <c r="M224" s="1">
        <f>VLOOKUP($B224,'inschr ko zonder ophoging'!$A$5:$L$324,10,FALSE) + VLOOKUP($B224,'INSCHRIJVINGEN KO OPHOGING'!$L$3:$W$322,10,FALSE)</f>
        <v>678.62</v>
      </c>
      <c r="N224" s="1">
        <f>VLOOKUP($B224,'inschr ko zonder ophoging'!$A$5:$L$324,11,FALSE) + VLOOKUP($B224,'INSCHRIJVINGEN KO OPHOGING'!$L$3:$W$322,11,FALSE)</f>
        <v>697.46</v>
      </c>
      <c r="O224" s="1">
        <f>VLOOKUP($B224,'inschr ko zonder ophoging'!$A$5:$L$324,12,FALSE) + VLOOKUP($B224,'INSCHRIJVINGEN KO OPHOGING'!$L$3:$W$322,12,FALSE)</f>
        <v>690.73</v>
      </c>
      <c r="P224" s="1">
        <f>VLOOKUP($B224,'VRAAGPROGNOSE KO'!$B$2:$N$321,2,FALSE)</f>
        <v>687.59934318555008</v>
      </c>
      <c r="Q224" s="1">
        <f>VLOOKUP($B224,'VRAAGPROGNOSE KO'!$B$2:$N$321,3,FALSE)</f>
        <v>677.52052545155993</v>
      </c>
      <c r="R224" s="1">
        <f>VLOOKUP($B224,'VRAAGPROGNOSE KO'!$B$2:$N$321,4,FALSE)</f>
        <v>677.52052545155993</v>
      </c>
      <c r="S224" s="1">
        <f>VLOOKUP($B224,'VRAAGPROGNOSE KO'!$B$2:$N$321,5,FALSE)</f>
        <v>684.23973727422003</v>
      </c>
      <c r="T224" s="1">
        <f>VLOOKUP($B224,'VRAAGPROGNOSE KO'!$B$2:$N$321,6,FALSE)</f>
        <v>693.19868637110017</v>
      </c>
      <c r="U224" s="1">
        <f>VLOOKUP($B224,'VRAAGPROGNOSE KO'!$B$2:$N$321,7,FALSE)</f>
        <v>687.59934318555008</v>
      </c>
      <c r="V224" s="1">
        <f>VLOOKUP($B224,'VRAAGPROGNOSE KO'!$B$2:$N$321,8,FALSE)</f>
        <v>686.47947454844007</v>
      </c>
      <c r="W224" s="1">
        <f>VLOOKUP($B224,'VRAAGPROGNOSE KO'!$B$2:$N$321,9,FALSE)</f>
        <v>682</v>
      </c>
      <c r="X224" s="1">
        <f>VLOOKUP($B224,'VRAAGPROGNOSE KO'!$B$2:$N$321,10,FALSE)</f>
        <v>670.80131362889983</v>
      </c>
      <c r="Y224" s="1">
        <f>VLOOKUP($B224,'VRAAGPROGNOSE KO'!$B$2:$N$321,11,FALSE)</f>
        <v>664.08210180623973</v>
      </c>
      <c r="Z224" s="1">
        <f>VLOOKUP($B224,'VRAAGPROGNOSE KO'!$B$2:$N$321,12,FALSE)</f>
        <v>658.48275862068965</v>
      </c>
      <c r="AA224" s="1">
        <f>VLOOKUP($B224,'VRAAGPROGNOSE KO'!$B$2:$N$321,13,FALSE)</f>
        <v>657.36288998357963</v>
      </c>
    </row>
    <row r="225" spans="2:27" x14ac:dyDescent="0.3">
      <c r="B225" s="1">
        <v>41034</v>
      </c>
      <c r="C225" s="1">
        <f>VLOOKUP(B225,AANBODPROGNOSE!A225:G542, 5, FALSE)</f>
        <v>769.41176470588232</v>
      </c>
      <c r="D225" s="1">
        <f>VLOOKUP(B225,AANBODPROGNOSE!A225:H542, 2, FALSE)</f>
        <v>654</v>
      </c>
      <c r="E225" s="1">
        <f>VLOOKUP($B225,'inschr ko zonder ophoging'!$A$5:$L$324,2,FALSE) + VLOOKUP($B225,'INSCHRIJVINGEN KO OPHOGING'!$L$3:$W$322,2,FALSE)</f>
        <v>712.84</v>
      </c>
      <c r="F225" s="1">
        <f>VLOOKUP($B225,'inschr ko zonder ophoging'!$A$5:$L$324,3,FALSE) + VLOOKUP($B225,'INSCHRIJVINGEN KO OPHOGING'!$L$3:$W$322,3,FALSE)</f>
        <v>781.79</v>
      </c>
      <c r="G225" s="1">
        <f>VLOOKUP($B225,'inschr ko zonder ophoging'!$A$5:$L$324,4,FALSE) + VLOOKUP($B225,'INSCHRIJVINGEN KO OPHOGING'!$L$3:$W$322,4,FALSE)</f>
        <v>817.56999999999994</v>
      </c>
      <c r="H225" s="1">
        <f>VLOOKUP($B225,'inschr ko zonder ophoging'!$A$5:$L$324,5,FALSE) + VLOOKUP($B225,'INSCHRIJVINGEN KO OPHOGING'!$L$3:$W$322,5,FALSE)</f>
        <v>806.73</v>
      </c>
      <c r="I225" s="1">
        <f>VLOOKUP($B225,'inschr ko zonder ophoging'!$A$5:$L$324,6,FALSE) + VLOOKUP($B225,'INSCHRIJVINGEN KO OPHOGING'!$L$3:$W$322,6,FALSE)</f>
        <v>775.73</v>
      </c>
      <c r="J225" s="1">
        <f>VLOOKUP($B225,'inschr ko zonder ophoging'!$A$5:$L$324,7,FALSE) + VLOOKUP($B225,'INSCHRIJVINGEN KO OPHOGING'!$L$3:$W$322,7,FALSE)</f>
        <v>750.56999999999994</v>
      </c>
      <c r="K225" s="1">
        <f>VLOOKUP($B225,'inschr ko zonder ophoging'!$A$5:$L$324,8,FALSE) + VLOOKUP($B225,'INSCHRIJVINGEN KO OPHOGING'!$L$3:$W$322,8,FALSE)</f>
        <v>728.46</v>
      </c>
      <c r="L225" s="1">
        <f>VLOOKUP($B225,'inschr ko zonder ophoging'!$A$5:$L$324,9,FALSE) + VLOOKUP($B225,'INSCHRIJVINGEN KO OPHOGING'!$L$3:$W$322,9,FALSE)</f>
        <v>691.89</v>
      </c>
      <c r="M225" s="1">
        <f>VLOOKUP($B225,'inschr ko zonder ophoging'!$A$5:$L$324,10,FALSE) + VLOOKUP($B225,'INSCHRIJVINGEN KO OPHOGING'!$L$3:$W$322,10,FALSE)</f>
        <v>701.46</v>
      </c>
      <c r="N225" s="1">
        <f>VLOOKUP($B225,'inschr ko zonder ophoging'!$A$5:$L$324,11,FALSE) + VLOOKUP($B225,'INSCHRIJVINGEN KO OPHOGING'!$L$3:$W$322,11,FALSE)</f>
        <v>676.08</v>
      </c>
      <c r="O225" s="1">
        <f>VLOOKUP($B225,'inschr ko zonder ophoging'!$A$5:$L$324,12,FALSE) + VLOOKUP($B225,'INSCHRIJVINGEN KO OPHOGING'!$L$3:$W$322,12,FALSE)</f>
        <v>661.35</v>
      </c>
      <c r="P225" s="1">
        <f>VLOOKUP($B225,'VRAAGPROGNOSE KO'!$B$2:$N$321,2,FALSE)</f>
        <v>646.34345864661657</v>
      </c>
      <c r="Q225" s="1">
        <f>VLOOKUP($B225,'VRAAGPROGNOSE KO'!$B$2:$N$321,3,FALSE)</f>
        <v>637.3664661654135</v>
      </c>
      <c r="R225" s="1">
        <f>VLOOKUP($B225,'VRAAGPROGNOSE KO'!$B$2:$N$321,4,FALSE)</f>
        <v>635.12221804511273</v>
      </c>
      <c r="S225" s="1">
        <f>VLOOKUP($B225,'VRAAGPROGNOSE KO'!$B$2:$N$321,5,FALSE)</f>
        <v>628.38947368421054</v>
      </c>
      <c r="T225" s="1">
        <f>VLOOKUP($B225,'VRAAGPROGNOSE KO'!$B$2:$N$321,6,FALSE)</f>
        <v>619.41248120300747</v>
      </c>
      <c r="U225" s="1">
        <f>VLOOKUP($B225,'VRAAGPROGNOSE KO'!$B$2:$N$321,7,FALSE)</f>
        <v>607.06911654135342</v>
      </c>
      <c r="V225" s="1">
        <f>VLOOKUP($B225,'VRAAGPROGNOSE KO'!$B$2:$N$321,8,FALSE)</f>
        <v>602.58062030075189</v>
      </c>
      <c r="W225" s="1">
        <f>VLOOKUP($B225,'VRAAGPROGNOSE KO'!$B$2:$N$321,9,FALSE)</f>
        <v>596.97</v>
      </c>
      <c r="X225" s="1">
        <f>VLOOKUP($B225,'VRAAGPROGNOSE KO'!$B$2:$N$321,10,FALSE)</f>
        <v>603.70274436090222</v>
      </c>
      <c r="Y225" s="1">
        <f>VLOOKUP($B225,'VRAAGPROGNOSE KO'!$B$2:$N$321,11,FALSE)</f>
        <v>608.19124060150375</v>
      </c>
      <c r="Z225" s="1">
        <f>VLOOKUP($B225,'VRAAGPROGNOSE KO'!$B$2:$N$321,12,FALSE)</f>
        <v>612.67973684210529</v>
      </c>
      <c r="AA225" s="1">
        <f>VLOOKUP($B225,'VRAAGPROGNOSE KO'!$B$2:$N$321,13,FALSE)</f>
        <v>611.55761278195484</v>
      </c>
    </row>
    <row r="226" spans="2:27" x14ac:dyDescent="0.3">
      <c r="B226" s="1">
        <v>41048</v>
      </c>
      <c r="C226" s="1">
        <f>VLOOKUP(B226,AANBODPROGNOSE!A226:G543, 5, FALSE)</f>
        <v>1797.0058977846675</v>
      </c>
      <c r="D226" s="1">
        <f>VLOOKUP(B226,AANBODPROGNOSE!A226:H543, 2, FALSE)</f>
        <v>1527.4550131169674</v>
      </c>
      <c r="E226" s="1">
        <f>VLOOKUP($B226,'inschr ko zonder ophoging'!$A$5:$L$324,2,FALSE) + VLOOKUP($B226,'INSCHRIJVINGEN KO OPHOGING'!$L$3:$W$322,2,FALSE)</f>
        <v>1572.3</v>
      </c>
      <c r="F226" s="1">
        <f>VLOOKUP($B226,'inschr ko zonder ophoging'!$A$5:$L$324,3,FALSE) + VLOOKUP($B226,'INSCHRIJVINGEN KO OPHOGING'!$L$3:$W$322,3,FALSE)</f>
        <v>1603.28</v>
      </c>
      <c r="G226" s="1">
        <f>VLOOKUP($B226,'inschr ko zonder ophoging'!$A$5:$L$324,4,FALSE) + VLOOKUP($B226,'INSCHRIJVINGEN KO OPHOGING'!$L$3:$W$322,4,FALSE)</f>
        <v>1569.57</v>
      </c>
      <c r="H226" s="1">
        <f>VLOOKUP($B226,'inschr ko zonder ophoging'!$A$5:$L$324,5,FALSE) + VLOOKUP($B226,'INSCHRIJVINGEN KO OPHOGING'!$L$3:$W$322,5,FALSE)</f>
        <v>1518.78</v>
      </c>
      <c r="I226" s="1">
        <f>VLOOKUP($B226,'inschr ko zonder ophoging'!$A$5:$L$324,6,FALSE) + VLOOKUP($B226,'INSCHRIJVINGEN KO OPHOGING'!$L$3:$W$322,6,FALSE)</f>
        <v>1577.28</v>
      </c>
      <c r="J226" s="1">
        <f>VLOOKUP($B226,'inschr ko zonder ophoging'!$A$5:$L$324,7,FALSE) + VLOOKUP($B226,'INSCHRIJVINGEN KO OPHOGING'!$L$3:$W$322,7,FALSE)</f>
        <v>1539.6</v>
      </c>
      <c r="K226" s="1">
        <f>VLOOKUP($B226,'inschr ko zonder ophoging'!$A$5:$L$324,8,FALSE) + VLOOKUP($B226,'INSCHRIJVINGEN KO OPHOGING'!$L$3:$W$322,8,FALSE)</f>
        <v>1514.54</v>
      </c>
      <c r="L226" s="1">
        <f>VLOOKUP($B226,'inschr ko zonder ophoging'!$A$5:$L$324,9,FALSE) + VLOOKUP($B226,'INSCHRIJVINGEN KO OPHOGING'!$L$3:$W$322,9,FALSE)</f>
        <v>1551.06</v>
      </c>
      <c r="M226" s="1">
        <f>VLOOKUP($B226,'inschr ko zonder ophoging'!$A$5:$L$324,10,FALSE) + VLOOKUP($B226,'INSCHRIJVINGEN KO OPHOGING'!$L$3:$W$322,10,FALSE)</f>
        <v>1538.49</v>
      </c>
      <c r="N226" s="1">
        <f>VLOOKUP($B226,'inschr ko zonder ophoging'!$A$5:$L$324,11,FALSE) + VLOOKUP($B226,'INSCHRIJVINGEN KO OPHOGING'!$L$3:$W$322,11,FALSE)</f>
        <v>1521.03</v>
      </c>
      <c r="O226" s="1">
        <f>VLOOKUP($B226,'inschr ko zonder ophoging'!$A$5:$L$324,12,FALSE) + VLOOKUP($B226,'INSCHRIJVINGEN KO OPHOGING'!$L$3:$W$322,12,FALSE)</f>
        <v>1581.1399999999999</v>
      </c>
      <c r="P226" s="1">
        <f>VLOOKUP($B226,'VRAAGPROGNOSE KO'!$B$2:$N$321,2,FALSE)</f>
        <v>1600.2982025677604</v>
      </c>
      <c r="Q226" s="1">
        <f>VLOOKUP($B226,'VRAAGPROGNOSE KO'!$B$2:$N$321,3,FALSE)</f>
        <v>1614.6655206847361</v>
      </c>
      <c r="R226" s="1">
        <f>VLOOKUP($B226,'VRAAGPROGNOSE KO'!$B$2:$N$321,4,FALSE)</f>
        <v>1605.8240941512126</v>
      </c>
      <c r="S226" s="1">
        <f>VLOOKUP($B226,'VRAAGPROGNOSE KO'!$B$2:$N$321,5,FALSE)</f>
        <v>1578.1946362339515</v>
      </c>
      <c r="T226" s="1">
        <f>VLOOKUP($B226,'VRAAGPROGNOSE KO'!$B$2:$N$321,6,FALSE)</f>
        <v>1557.1962482168331</v>
      </c>
      <c r="U226" s="1">
        <f>VLOOKUP($B226,'VRAAGPROGNOSE KO'!$B$2:$N$321,7,FALSE)</f>
        <v>1542.8289300998574</v>
      </c>
      <c r="V226" s="1">
        <f>VLOOKUP($B226,'VRAAGPROGNOSE KO'!$B$2:$N$321,8,FALSE)</f>
        <v>1548.3548216833096</v>
      </c>
      <c r="W226" s="1">
        <f>VLOOKUP($B226,'VRAAGPROGNOSE KO'!$B$2:$N$321,9,FALSE)</f>
        <v>1549.46</v>
      </c>
      <c r="X226" s="1">
        <f>VLOOKUP($B226,'VRAAGPROGNOSE KO'!$B$2:$N$321,10,FALSE)</f>
        <v>1541.7237517831668</v>
      </c>
      <c r="Y226" s="1">
        <f>VLOOKUP($B226,'VRAAGPROGNOSE KO'!$B$2:$N$321,11,FALSE)</f>
        <v>1538.4082168330956</v>
      </c>
      <c r="Z226" s="1">
        <f>VLOOKUP($B226,'VRAAGPROGNOSE KO'!$B$2:$N$321,12,FALSE)</f>
        <v>1535.0926818830242</v>
      </c>
      <c r="AA226" s="1">
        <f>VLOOKUP($B226,'VRAAGPROGNOSE KO'!$B$2:$N$321,13,FALSE)</f>
        <v>1537.3030385164052</v>
      </c>
    </row>
    <row r="227" spans="2:27" x14ac:dyDescent="0.3">
      <c r="B227" s="1">
        <v>41063</v>
      </c>
      <c r="C227" s="1">
        <f>VLOOKUP(B227,AANBODPROGNOSE!A227:G544, 5, FALSE)</f>
        <v>417.64705882352945</v>
      </c>
      <c r="D227" s="1">
        <f>VLOOKUP(B227,AANBODPROGNOSE!A227:H544, 2, FALSE)</f>
        <v>355</v>
      </c>
      <c r="E227" s="1">
        <f>VLOOKUP($B227,'inschr ko zonder ophoging'!$A$5:$L$324,2,FALSE) + VLOOKUP($B227,'INSCHRIJVINGEN KO OPHOGING'!$L$3:$W$322,2,FALSE)</f>
        <v>425.5</v>
      </c>
      <c r="F227" s="1">
        <f>VLOOKUP($B227,'inschr ko zonder ophoging'!$A$5:$L$324,3,FALSE) + VLOOKUP($B227,'INSCHRIJVINGEN KO OPHOGING'!$L$3:$W$322,3,FALSE)</f>
        <v>443.90999999999997</v>
      </c>
      <c r="G227" s="1">
        <f>VLOOKUP($B227,'inschr ko zonder ophoging'!$A$5:$L$324,4,FALSE) + VLOOKUP($B227,'INSCHRIJVINGEN KO OPHOGING'!$L$3:$W$322,4,FALSE)</f>
        <v>470.64</v>
      </c>
      <c r="H227" s="1">
        <f>VLOOKUP($B227,'inschr ko zonder ophoging'!$A$5:$L$324,5,FALSE) + VLOOKUP($B227,'INSCHRIJVINGEN KO OPHOGING'!$L$3:$W$322,5,FALSE)</f>
        <v>451.53</v>
      </c>
      <c r="I227" s="1">
        <f>VLOOKUP($B227,'inschr ko zonder ophoging'!$A$5:$L$324,6,FALSE) + VLOOKUP($B227,'INSCHRIJVINGEN KO OPHOGING'!$L$3:$W$322,6,FALSE)</f>
        <v>462.99</v>
      </c>
      <c r="J227" s="1">
        <f>VLOOKUP($B227,'inschr ko zonder ophoging'!$A$5:$L$324,7,FALSE) + VLOOKUP($B227,'INSCHRIJVINGEN KO OPHOGING'!$L$3:$W$322,7,FALSE)</f>
        <v>458.07</v>
      </c>
      <c r="K227" s="1">
        <f>VLOOKUP($B227,'inschr ko zonder ophoging'!$A$5:$L$324,8,FALSE) + VLOOKUP($B227,'INSCHRIJVINGEN KO OPHOGING'!$L$3:$W$322,8,FALSE)</f>
        <v>398.85</v>
      </c>
      <c r="L227" s="1">
        <f>VLOOKUP($B227,'inschr ko zonder ophoging'!$A$5:$L$324,9,FALSE) + VLOOKUP($B227,'INSCHRIJVINGEN KO OPHOGING'!$L$3:$W$322,9,FALSE)</f>
        <v>417.72</v>
      </c>
      <c r="M227" s="1">
        <f>VLOOKUP($B227,'inschr ko zonder ophoging'!$A$5:$L$324,10,FALSE) + VLOOKUP($B227,'INSCHRIJVINGEN KO OPHOGING'!$L$3:$W$322,10,FALSE)</f>
        <v>389.96</v>
      </c>
      <c r="N227" s="1">
        <f>VLOOKUP($B227,'inschr ko zonder ophoging'!$A$5:$L$324,11,FALSE) + VLOOKUP($B227,'INSCHRIJVINGEN KO OPHOGING'!$L$3:$W$322,11,FALSE)</f>
        <v>346.28</v>
      </c>
      <c r="O227" s="1">
        <f>VLOOKUP($B227,'inschr ko zonder ophoging'!$A$5:$L$324,12,FALSE) + VLOOKUP($B227,'INSCHRIJVINGEN KO OPHOGING'!$L$3:$W$322,12,FALSE)</f>
        <v>358.23</v>
      </c>
      <c r="P227" s="1">
        <f>VLOOKUP($B227,'VRAAGPROGNOSE KO'!$B$2:$N$321,2,FALSE)</f>
        <v>348.87365439093486</v>
      </c>
      <c r="Q227" s="1">
        <f>VLOOKUP($B227,'VRAAGPROGNOSE KO'!$B$2:$N$321,3,FALSE)</f>
        <v>355.5188668555241</v>
      </c>
      <c r="R227" s="1">
        <f>VLOOKUP($B227,'VRAAGPROGNOSE KO'!$B$2:$N$321,4,FALSE)</f>
        <v>377.66957507082151</v>
      </c>
      <c r="S227" s="1">
        <f>VLOOKUP($B227,'VRAAGPROGNOSE KO'!$B$2:$N$321,5,FALSE)</f>
        <v>384.31478753541074</v>
      </c>
      <c r="T227" s="1">
        <f>VLOOKUP($B227,'VRAAGPROGNOSE KO'!$B$2:$N$321,6,FALSE)</f>
        <v>386.52985835694051</v>
      </c>
      <c r="U227" s="1">
        <f>VLOOKUP($B227,'VRAAGPROGNOSE KO'!$B$2:$N$321,7,FALSE)</f>
        <v>380.99218130311613</v>
      </c>
      <c r="V227" s="1">
        <f>VLOOKUP($B227,'VRAAGPROGNOSE KO'!$B$2:$N$321,8,FALSE)</f>
        <v>387.63739376770536</v>
      </c>
      <c r="W227" s="1">
        <f>VLOOKUP($B227,'VRAAGPROGNOSE KO'!$B$2:$N$321,9,FALSE)</f>
        <v>390.96</v>
      </c>
      <c r="X227" s="1">
        <f>VLOOKUP($B227,'VRAAGPROGNOSE KO'!$B$2:$N$321,10,FALSE)</f>
        <v>386.52985835694051</v>
      </c>
      <c r="Y227" s="1">
        <f>VLOOKUP($B227,'VRAAGPROGNOSE KO'!$B$2:$N$321,11,FALSE)</f>
        <v>382.09971671388104</v>
      </c>
      <c r="Z227" s="1">
        <f>VLOOKUP($B227,'VRAAGPROGNOSE KO'!$B$2:$N$321,12,FALSE)</f>
        <v>375.4545042492918</v>
      </c>
      <c r="AA227" s="1">
        <f>VLOOKUP($B227,'VRAAGPROGNOSE KO'!$B$2:$N$321,13,FALSE)</f>
        <v>376.56203966005666</v>
      </c>
    </row>
    <row r="228" spans="2:27" x14ac:dyDescent="0.3">
      <c r="B228" s="1">
        <v>41081</v>
      </c>
      <c r="C228" s="1">
        <f>VLOOKUP(B228,AANBODPROGNOSE!A228:G545, 5, FALSE)</f>
        <v>1385.9988795518209</v>
      </c>
      <c r="D228" s="1">
        <f>VLOOKUP(B228,AANBODPROGNOSE!A228:H545, 2, FALSE)</f>
        <v>1178.0990476190477</v>
      </c>
      <c r="E228" s="1">
        <f>VLOOKUP($B228,'inschr ko zonder ophoging'!$A$5:$L$324,2,FALSE) + VLOOKUP($B228,'INSCHRIJVINGEN KO OPHOGING'!$L$3:$W$322,2,FALSE)</f>
        <v>1006.79</v>
      </c>
      <c r="F228" s="1">
        <f>VLOOKUP($B228,'inschr ko zonder ophoging'!$A$5:$L$324,3,FALSE) + VLOOKUP($B228,'INSCHRIJVINGEN KO OPHOGING'!$L$3:$W$322,3,FALSE)</f>
        <v>994.74</v>
      </c>
      <c r="G228" s="1">
        <f>VLOOKUP($B228,'inschr ko zonder ophoging'!$A$5:$L$324,4,FALSE) + VLOOKUP($B228,'INSCHRIJVINGEN KO OPHOGING'!$L$3:$W$322,4,FALSE)</f>
        <v>1005.66</v>
      </c>
      <c r="H228" s="1">
        <f>VLOOKUP($B228,'inschr ko zonder ophoging'!$A$5:$L$324,5,FALSE) + VLOOKUP($B228,'INSCHRIJVINGEN KO OPHOGING'!$L$3:$W$322,5,FALSE)</f>
        <v>950.06</v>
      </c>
      <c r="I228" s="1">
        <f>VLOOKUP($B228,'inschr ko zonder ophoging'!$A$5:$L$324,6,FALSE) + VLOOKUP($B228,'INSCHRIJVINGEN KO OPHOGING'!$L$3:$W$322,6,FALSE)</f>
        <v>1000.5</v>
      </c>
      <c r="J228" s="1">
        <f>VLOOKUP($B228,'inschr ko zonder ophoging'!$A$5:$L$324,7,FALSE) + VLOOKUP($B228,'INSCHRIJVINGEN KO OPHOGING'!$L$3:$W$322,7,FALSE)</f>
        <v>980.71</v>
      </c>
      <c r="K228" s="1">
        <f>VLOOKUP($B228,'inschr ko zonder ophoging'!$A$5:$L$324,8,FALSE) + VLOOKUP($B228,'INSCHRIJVINGEN KO OPHOGING'!$L$3:$W$322,8,FALSE)</f>
        <v>1034.53</v>
      </c>
      <c r="L228" s="1">
        <f>VLOOKUP($B228,'inschr ko zonder ophoging'!$A$5:$L$324,9,FALSE) + VLOOKUP($B228,'INSCHRIJVINGEN KO OPHOGING'!$L$3:$W$322,9,FALSE)</f>
        <v>1019.98</v>
      </c>
      <c r="M228" s="1">
        <f>VLOOKUP($B228,'inschr ko zonder ophoging'!$A$5:$L$324,10,FALSE) + VLOOKUP($B228,'INSCHRIJVINGEN KO OPHOGING'!$L$3:$W$322,10,FALSE)</f>
        <v>1013.66</v>
      </c>
      <c r="N228" s="1">
        <f>VLOOKUP($B228,'inschr ko zonder ophoging'!$A$5:$L$324,11,FALSE) + VLOOKUP($B228,'INSCHRIJVINGEN KO OPHOGING'!$L$3:$W$322,11,FALSE)</f>
        <v>1086.9100000000001</v>
      </c>
      <c r="O228" s="1">
        <f>VLOOKUP($B228,'inschr ko zonder ophoging'!$A$5:$L$324,12,FALSE) + VLOOKUP($B228,'INSCHRIJVINGEN KO OPHOGING'!$L$3:$W$322,12,FALSE)</f>
        <v>1000.09</v>
      </c>
      <c r="P228" s="1">
        <f>VLOOKUP($B228,'VRAAGPROGNOSE KO'!$B$2:$N$321,2,FALSE)</f>
        <v>1002.8674850299401</v>
      </c>
      <c r="Q228" s="1">
        <f>VLOOKUP($B228,'VRAAGPROGNOSE KO'!$B$2:$N$321,3,FALSE)</f>
        <v>986.097125748503</v>
      </c>
      <c r="R228" s="1">
        <f>VLOOKUP($B228,'VRAAGPROGNOSE KO'!$B$2:$N$321,4,FALSE)</f>
        <v>935.78604790419161</v>
      </c>
      <c r="S228" s="1">
        <f>VLOOKUP($B228,'VRAAGPROGNOSE KO'!$B$2:$N$321,5,FALSE)</f>
        <v>929.07790419161677</v>
      </c>
      <c r="T228" s="1">
        <f>VLOOKUP($B228,'VRAAGPROGNOSE KO'!$B$2:$N$321,6,FALSE)</f>
        <v>927.959880239521</v>
      </c>
      <c r="U228" s="1">
        <f>VLOOKUP($B228,'VRAAGPROGNOSE KO'!$B$2:$N$321,7,FALSE)</f>
        <v>920.13371257485028</v>
      </c>
      <c r="V228" s="1">
        <f>VLOOKUP($B228,'VRAAGPROGNOSE KO'!$B$2:$N$321,8,FALSE)</f>
        <v>927.959880239521</v>
      </c>
      <c r="W228" s="1">
        <f>VLOOKUP($B228,'VRAAGPROGNOSE KO'!$B$2:$N$321,9,FALSE)</f>
        <v>933.55</v>
      </c>
      <c r="X228" s="1">
        <f>VLOOKUP($B228,'VRAAGPROGNOSE KO'!$B$2:$N$321,10,FALSE)</f>
        <v>940.25814371257479</v>
      </c>
      <c r="Y228" s="1">
        <f>VLOOKUP($B228,'VRAAGPROGNOSE KO'!$B$2:$N$321,11,FALSE)</f>
        <v>948.08431137724551</v>
      </c>
      <c r="Z228" s="1">
        <f>VLOOKUP($B228,'VRAAGPROGNOSE KO'!$B$2:$N$321,12,FALSE)</f>
        <v>955.91047904191612</v>
      </c>
      <c r="AA228" s="1">
        <f>VLOOKUP($B228,'VRAAGPROGNOSE KO'!$B$2:$N$321,13,FALSE)</f>
        <v>961.50059880239519</v>
      </c>
    </row>
    <row r="229" spans="2:27" x14ac:dyDescent="0.3">
      <c r="B229" s="1">
        <v>41082</v>
      </c>
      <c r="C229" s="1">
        <f>VLOOKUP(B229,AANBODPROGNOSE!A229:G546, 5, FALSE)</f>
        <v>1065.8823529411766</v>
      </c>
      <c r="D229" s="1">
        <f>VLOOKUP(B229,AANBODPROGNOSE!A229:H546, 2, FALSE)</f>
        <v>906</v>
      </c>
      <c r="E229" s="1">
        <f>VLOOKUP($B229,'inschr ko zonder ophoging'!$A$5:$L$324,2,FALSE) + VLOOKUP($B229,'INSCHRIJVINGEN KO OPHOGING'!$L$3:$W$322,2,FALSE)</f>
        <v>837.33</v>
      </c>
      <c r="F229" s="1">
        <f>VLOOKUP($B229,'inschr ko zonder ophoging'!$A$5:$L$324,3,FALSE) + VLOOKUP($B229,'INSCHRIJVINGEN KO OPHOGING'!$L$3:$W$322,3,FALSE)</f>
        <v>831.49</v>
      </c>
      <c r="G229" s="1">
        <f>VLOOKUP($B229,'inschr ko zonder ophoging'!$A$5:$L$324,4,FALSE) + VLOOKUP($B229,'INSCHRIJVINGEN KO OPHOGING'!$L$3:$W$322,4,FALSE)</f>
        <v>849.06</v>
      </c>
      <c r="H229" s="1">
        <f>VLOOKUP($B229,'inschr ko zonder ophoging'!$A$5:$L$324,5,FALSE) + VLOOKUP($B229,'INSCHRIJVINGEN KO OPHOGING'!$L$3:$W$322,5,FALSE)</f>
        <v>853.06</v>
      </c>
      <c r="I229" s="1">
        <f>VLOOKUP($B229,'inschr ko zonder ophoging'!$A$5:$L$324,6,FALSE) + VLOOKUP($B229,'INSCHRIJVINGEN KO OPHOGING'!$L$3:$W$322,6,FALSE)</f>
        <v>883.17</v>
      </c>
      <c r="J229" s="1">
        <f>VLOOKUP($B229,'inschr ko zonder ophoging'!$A$5:$L$324,7,FALSE) + VLOOKUP($B229,'INSCHRIJVINGEN KO OPHOGING'!$L$3:$W$322,7,FALSE)</f>
        <v>886.25</v>
      </c>
      <c r="K229" s="1">
        <f>VLOOKUP($B229,'inschr ko zonder ophoging'!$A$5:$L$324,8,FALSE) + VLOOKUP($B229,'INSCHRIJVINGEN KO OPHOGING'!$L$3:$W$322,8,FALSE)</f>
        <v>868.06</v>
      </c>
      <c r="L229" s="1">
        <f>VLOOKUP($B229,'inschr ko zonder ophoging'!$A$5:$L$324,9,FALSE) + VLOOKUP($B229,'INSCHRIJVINGEN KO OPHOGING'!$L$3:$W$322,9,FALSE)</f>
        <v>893.71</v>
      </c>
      <c r="M229" s="1">
        <f>VLOOKUP($B229,'inschr ko zonder ophoging'!$A$5:$L$324,10,FALSE) + VLOOKUP($B229,'INSCHRIJVINGEN KO OPHOGING'!$L$3:$W$322,10,FALSE)</f>
        <v>904.44</v>
      </c>
      <c r="N229" s="1">
        <f>VLOOKUP($B229,'inschr ko zonder ophoging'!$A$5:$L$324,11,FALSE) + VLOOKUP($B229,'INSCHRIJVINGEN KO OPHOGING'!$L$3:$W$322,11,FALSE)</f>
        <v>922.71</v>
      </c>
      <c r="O229" s="1">
        <f>VLOOKUP($B229,'inschr ko zonder ophoging'!$A$5:$L$324,12,FALSE) + VLOOKUP($B229,'INSCHRIJVINGEN KO OPHOGING'!$L$3:$W$322,12,FALSE)</f>
        <v>909.06</v>
      </c>
      <c r="P229" s="1">
        <f>VLOOKUP($B229,'VRAAGPROGNOSE KO'!$B$2:$N$321,2,FALSE)</f>
        <v>887.02232167832165</v>
      </c>
      <c r="Q229" s="1">
        <f>VLOOKUP($B229,'VRAAGPROGNOSE KO'!$B$2:$N$321,3,FALSE)</f>
        <v>852.47748251748249</v>
      </c>
      <c r="R229" s="1">
        <f>VLOOKUP($B229,'VRAAGPROGNOSE KO'!$B$2:$N$321,4,FALSE)</f>
        <v>841.33398601398596</v>
      </c>
      <c r="S229" s="1">
        <f>VLOOKUP($B229,'VRAAGPROGNOSE KO'!$B$2:$N$321,5,FALSE)</f>
        <v>823.50439160839164</v>
      </c>
      <c r="T229" s="1">
        <f>VLOOKUP($B229,'VRAAGPROGNOSE KO'!$B$2:$N$321,6,FALSE)</f>
        <v>823.50439160839164</v>
      </c>
      <c r="U229" s="1">
        <f>VLOOKUP($B229,'VRAAGPROGNOSE KO'!$B$2:$N$321,7,FALSE)</f>
        <v>797.87434965034959</v>
      </c>
      <c r="V229" s="1">
        <f>VLOOKUP($B229,'VRAAGPROGNOSE KO'!$B$2:$N$321,8,FALSE)</f>
        <v>801.2173986013986</v>
      </c>
      <c r="W229" s="1">
        <f>VLOOKUP($B229,'VRAAGPROGNOSE KO'!$B$2:$N$321,9,FALSE)</f>
        <v>796.76</v>
      </c>
      <c r="X229" s="1">
        <f>VLOOKUP($B229,'VRAAGPROGNOSE KO'!$B$2:$N$321,10,FALSE)</f>
        <v>811.24654545454541</v>
      </c>
      <c r="Y229" s="1">
        <f>VLOOKUP($B229,'VRAAGPROGNOSE KO'!$B$2:$N$321,11,FALSE)</f>
        <v>815.70394405594402</v>
      </c>
      <c r="Z229" s="1">
        <f>VLOOKUP($B229,'VRAAGPROGNOSE KO'!$B$2:$N$321,12,FALSE)</f>
        <v>815.70394405594402</v>
      </c>
      <c r="AA229" s="1">
        <f>VLOOKUP($B229,'VRAAGPROGNOSE KO'!$B$2:$N$321,13,FALSE)</f>
        <v>815.70394405594402</v>
      </c>
    </row>
    <row r="230" spans="2:27" x14ac:dyDescent="0.3">
      <c r="B230" s="1">
        <v>42003</v>
      </c>
      <c r="C230" s="1">
        <f>VLOOKUP(B230,AANBODPROGNOSE!A230:G547, 5, FALSE)</f>
        <v>638.41456582633043</v>
      </c>
      <c r="D230" s="1">
        <f>VLOOKUP(B230,AANBODPROGNOSE!A230:H547, 2, FALSE)</f>
        <v>542.65238095238089</v>
      </c>
      <c r="E230" s="1">
        <f>VLOOKUP($B230,'inschr ko zonder ophoging'!$A$5:$L$324,2,FALSE) + VLOOKUP($B230,'INSCHRIJVINGEN KO OPHOGING'!$L$3:$W$322,2,FALSE)</f>
        <v>606.42999999999995</v>
      </c>
      <c r="F230" s="1">
        <f>VLOOKUP($B230,'inschr ko zonder ophoging'!$A$5:$L$324,3,FALSE) + VLOOKUP($B230,'INSCHRIJVINGEN KO OPHOGING'!$L$3:$W$322,3,FALSE)</f>
        <v>596.86</v>
      </c>
      <c r="G230" s="1">
        <f>VLOOKUP($B230,'inschr ko zonder ophoging'!$A$5:$L$324,4,FALSE) + VLOOKUP($B230,'INSCHRIJVINGEN KO OPHOGING'!$L$3:$W$322,4,FALSE)</f>
        <v>581.94000000000005</v>
      </c>
      <c r="H230" s="1">
        <f>VLOOKUP($B230,'inschr ko zonder ophoging'!$A$5:$L$324,5,FALSE) + VLOOKUP($B230,'INSCHRIJVINGEN KO OPHOGING'!$L$3:$W$322,5,FALSE)</f>
        <v>581.94000000000005</v>
      </c>
      <c r="I230" s="1">
        <f>VLOOKUP($B230,'inschr ko zonder ophoging'!$A$5:$L$324,6,FALSE) + VLOOKUP($B230,'INSCHRIJVINGEN KO OPHOGING'!$L$3:$W$322,6,FALSE)</f>
        <v>546.86</v>
      </c>
      <c r="J230" s="1">
        <f>VLOOKUP($B230,'inschr ko zonder ophoging'!$A$5:$L$324,7,FALSE) + VLOOKUP($B230,'INSCHRIJVINGEN KO OPHOGING'!$L$3:$W$322,7,FALSE)</f>
        <v>561.04999999999995</v>
      </c>
      <c r="K230" s="1">
        <f>VLOOKUP($B230,'inschr ko zonder ophoging'!$A$5:$L$324,8,FALSE) + VLOOKUP($B230,'INSCHRIJVINGEN KO OPHOGING'!$L$3:$W$322,8,FALSE)</f>
        <v>559.48</v>
      </c>
      <c r="L230" s="1">
        <f>VLOOKUP($B230,'inschr ko zonder ophoging'!$A$5:$L$324,9,FALSE) + VLOOKUP($B230,'INSCHRIJVINGEN KO OPHOGING'!$L$3:$W$322,9,FALSE)</f>
        <v>575.78</v>
      </c>
      <c r="M230" s="1">
        <f>VLOOKUP($B230,'inschr ko zonder ophoging'!$A$5:$L$324,10,FALSE) + VLOOKUP($B230,'INSCHRIJVINGEN KO OPHOGING'!$L$3:$W$322,10,FALSE)</f>
        <v>545.83000000000004</v>
      </c>
      <c r="N230" s="1">
        <f>VLOOKUP($B230,'inschr ko zonder ophoging'!$A$5:$L$324,11,FALSE) + VLOOKUP($B230,'INSCHRIJVINGEN KO OPHOGING'!$L$3:$W$322,11,FALSE)</f>
        <v>570.32000000000005</v>
      </c>
      <c r="O230" s="1">
        <f>VLOOKUP($B230,'inschr ko zonder ophoging'!$A$5:$L$324,12,FALSE) + VLOOKUP($B230,'INSCHRIJVINGEN KO OPHOGING'!$L$3:$W$322,12,FALSE)</f>
        <v>557.75</v>
      </c>
      <c r="P230" s="1">
        <f>VLOOKUP($B230,'VRAAGPROGNOSE KO'!$B$2:$N$321,2,FALSE)</f>
        <v>534.94719999999995</v>
      </c>
      <c r="Q230" s="1">
        <f>VLOOKUP($B230,'VRAAGPROGNOSE KO'!$B$2:$N$321,3,FALSE)</f>
        <v>526.01279999999997</v>
      </c>
      <c r="R230" s="1">
        <f>VLOOKUP($B230,'VRAAGPROGNOSE KO'!$B$2:$N$321,4,FALSE)</f>
        <v>512.61120000000005</v>
      </c>
      <c r="S230" s="1">
        <f>VLOOKUP($B230,'VRAAGPROGNOSE KO'!$B$2:$N$321,5,FALSE)</f>
        <v>505.91039999999998</v>
      </c>
      <c r="T230" s="1">
        <f>VLOOKUP($B230,'VRAAGPROGNOSE KO'!$B$2:$N$321,6,FALSE)</f>
        <v>510.37760000000003</v>
      </c>
      <c r="U230" s="1">
        <f>VLOOKUP($B230,'VRAAGPROGNOSE KO'!$B$2:$N$321,7,FALSE)</f>
        <v>498.09280000000001</v>
      </c>
      <c r="V230" s="1">
        <f>VLOOKUP($B230,'VRAAGPROGNOSE KO'!$B$2:$N$321,8,FALSE)</f>
        <v>482.45760000000001</v>
      </c>
      <c r="W230" s="1">
        <f>VLOOKUP($B230,'VRAAGPROGNOSE KO'!$B$2:$N$321,9,FALSE)</f>
        <v>474.64</v>
      </c>
      <c r="X230" s="1">
        <f>VLOOKUP($B230,'VRAAGPROGNOSE KO'!$B$2:$N$321,10,FALSE)</f>
        <v>473.52319999999997</v>
      </c>
      <c r="Y230" s="1">
        <f>VLOOKUP($B230,'VRAAGPROGNOSE KO'!$B$2:$N$321,11,FALSE)</f>
        <v>475.7568</v>
      </c>
      <c r="Z230" s="1">
        <f>VLOOKUP($B230,'VRAAGPROGNOSE KO'!$B$2:$N$321,12,FALSE)</f>
        <v>491.392</v>
      </c>
      <c r="AA230" s="1">
        <f>VLOOKUP($B230,'VRAAGPROGNOSE KO'!$B$2:$N$321,13,FALSE)</f>
        <v>499.20960000000002</v>
      </c>
    </row>
    <row r="231" spans="2:27" x14ac:dyDescent="0.3">
      <c r="B231" s="1">
        <v>42004</v>
      </c>
      <c r="C231" s="1">
        <f>VLOOKUP(B231,AANBODPROGNOSE!A231:G548, 5, FALSE)</f>
        <v>712.42857142857144</v>
      </c>
      <c r="D231" s="1">
        <f>VLOOKUP(B231,AANBODPROGNOSE!A231:H548, 2, FALSE)</f>
        <v>605.56428571428569</v>
      </c>
      <c r="E231" s="1">
        <f>VLOOKUP($B231,'inschr ko zonder ophoging'!$A$5:$L$324,2,FALSE) + VLOOKUP($B231,'INSCHRIJVINGEN KO OPHOGING'!$L$3:$W$322,2,FALSE)</f>
        <v>581.24</v>
      </c>
      <c r="F231" s="1">
        <f>VLOOKUP($B231,'inschr ko zonder ophoging'!$A$5:$L$324,3,FALSE) + VLOOKUP($B231,'INSCHRIJVINGEN KO OPHOGING'!$L$3:$W$322,3,FALSE)</f>
        <v>617.27</v>
      </c>
      <c r="G231" s="1">
        <f>VLOOKUP($B231,'inschr ko zonder ophoging'!$A$5:$L$324,4,FALSE) + VLOOKUP($B231,'INSCHRIJVINGEN KO OPHOGING'!$L$3:$W$322,4,FALSE)</f>
        <v>630.62</v>
      </c>
      <c r="H231" s="1">
        <f>VLOOKUP($B231,'inschr ko zonder ophoging'!$A$5:$L$324,5,FALSE) + VLOOKUP($B231,'INSCHRIJVINGEN KO OPHOGING'!$L$3:$W$322,5,FALSE)</f>
        <v>625.86</v>
      </c>
      <c r="I231" s="1">
        <f>VLOOKUP($B231,'inschr ko zonder ophoging'!$A$5:$L$324,6,FALSE) + VLOOKUP($B231,'INSCHRIJVINGEN KO OPHOGING'!$L$3:$W$322,6,FALSE)</f>
        <v>630.04999999999995</v>
      </c>
      <c r="J231" s="1">
        <f>VLOOKUP($B231,'inschr ko zonder ophoging'!$A$5:$L$324,7,FALSE) + VLOOKUP($B231,'INSCHRIJVINGEN KO OPHOGING'!$L$3:$W$322,7,FALSE)</f>
        <v>652.08000000000004</v>
      </c>
      <c r="K231" s="1">
        <f>VLOOKUP($B231,'inschr ko zonder ophoging'!$A$5:$L$324,8,FALSE) + VLOOKUP($B231,'INSCHRIJVINGEN KO OPHOGING'!$L$3:$W$322,8,FALSE)</f>
        <v>582.48</v>
      </c>
      <c r="L231" s="1">
        <f>VLOOKUP($B231,'inschr ko zonder ophoging'!$A$5:$L$324,9,FALSE) + VLOOKUP($B231,'INSCHRIJVINGEN KO OPHOGING'!$L$3:$W$322,9,FALSE)</f>
        <v>587.21</v>
      </c>
      <c r="M231" s="1">
        <f>VLOOKUP($B231,'inschr ko zonder ophoging'!$A$5:$L$324,10,FALSE) + VLOOKUP($B231,'INSCHRIJVINGEN KO OPHOGING'!$L$3:$W$322,10,FALSE)</f>
        <v>577.13</v>
      </c>
      <c r="N231" s="1">
        <f>VLOOKUP($B231,'inschr ko zonder ophoging'!$A$5:$L$324,11,FALSE) + VLOOKUP($B231,'INSCHRIJVINGEN KO OPHOGING'!$L$3:$W$322,11,FALSE)</f>
        <v>590.86</v>
      </c>
      <c r="O231" s="1">
        <f>VLOOKUP($B231,'inschr ko zonder ophoging'!$A$5:$L$324,12,FALSE) + VLOOKUP($B231,'INSCHRIJVINGEN KO OPHOGING'!$L$3:$W$322,12,FALSE)</f>
        <v>552.83000000000004</v>
      </c>
      <c r="P231" s="1">
        <f>VLOOKUP($B231,'VRAAGPROGNOSE KO'!$B$2:$N$321,2,FALSE)</f>
        <v>544.35197368421052</v>
      </c>
      <c r="Q231" s="1">
        <f>VLOOKUP($B231,'VRAAGPROGNOSE KO'!$B$2:$N$321,3,FALSE)</f>
        <v>521.95065789473688</v>
      </c>
      <c r="R231" s="1">
        <f>VLOOKUP($B231,'VRAAGPROGNOSE KO'!$B$2:$N$321,4,FALSE)</f>
        <v>510.75</v>
      </c>
      <c r="S231" s="1">
        <f>VLOOKUP($B231,'VRAAGPROGNOSE KO'!$B$2:$N$321,5,FALSE)</f>
        <v>517.47039473684208</v>
      </c>
      <c r="T231" s="1">
        <f>VLOOKUP($B231,'VRAAGPROGNOSE KO'!$B$2:$N$321,6,FALSE)</f>
        <v>502.90953947368422</v>
      </c>
      <c r="U231" s="1">
        <f>VLOOKUP($B231,'VRAAGPROGNOSE KO'!$B$2:$N$321,7,FALSE)</f>
        <v>512.9901315789474</v>
      </c>
      <c r="V231" s="1">
        <f>VLOOKUP($B231,'VRAAGPROGNOSE KO'!$B$2:$N$321,8,FALSE)</f>
        <v>504.02960526315792</v>
      </c>
      <c r="W231" s="1">
        <f>VLOOKUP($B231,'VRAAGPROGNOSE KO'!$B$2:$N$321,9,FALSE)</f>
        <v>510.75</v>
      </c>
      <c r="X231" s="1">
        <f>VLOOKUP($B231,'VRAAGPROGNOSE KO'!$B$2:$N$321,10,FALSE)</f>
        <v>514.11019736842104</v>
      </c>
      <c r="Y231" s="1">
        <f>VLOOKUP($B231,'VRAAGPROGNOSE KO'!$B$2:$N$321,11,FALSE)</f>
        <v>511.8700657894737</v>
      </c>
      <c r="Z231" s="1">
        <f>VLOOKUP($B231,'VRAAGPROGNOSE KO'!$B$2:$N$321,12,FALSE)</f>
        <v>509.6299342105263</v>
      </c>
      <c r="AA231" s="1">
        <f>VLOOKUP($B231,'VRAAGPROGNOSE KO'!$B$2:$N$321,13,FALSE)</f>
        <v>504.02960526315792</v>
      </c>
    </row>
    <row r="232" spans="2:27" x14ac:dyDescent="0.3">
      <c r="B232" s="1">
        <v>42006</v>
      </c>
      <c r="C232" s="1">
        <f>VLOOKUP(B232,AANBODPROGNOSE!A232:G549, 5, FALSE)</f>
        <v>1955.3801346801349</v>
      </c>
      <c r="D232" s="1">
        <f>VLOOKUP(B232,AANBODPROGNOSE!A232:H549, 2, FALSE)</f>
        <v>1662.0731144781146</v>
      </c>
      <c r="E232" s="1">
        <f>VLOOKUP($B232,'inschr ko zonder ophoging'!$A$5:$L$324,2,FALSE) + VLOOKUP($B232,'INSCHRIJVINGEN KO OPHOGING'!$L$3:$W$322,2,FALSE)</f>
        <v>1792.26</v>
      </c>
      <c r="F232" s="1">
        <f>VLOOKUP($B232,'inschr ko zonder ophoging'!$A$5:$L$324,3,FALSE) + VLOOKUP($B232,'INSCHRIJVINGEN KO OPHOGING'!$L$3:$W$322,3,FALSE)</f>
        <v>1849.94</v>
      </c>
      <c r="G232" s="1">
        <f>VLOOKUP($B232,'inschr ko zonder ophoging'!$A$5:$L$324,4,FALSE) + VLOOKUP($B232,'INSCHRIJVINGEN KO OPHOGING'!$L$3:$W$322,4,FALSE)</f>
        <v>1874.53</v>
      </c>
      <c r="H232" s="1">
        <f>VLOOKUP($B232,'inschr ko zonder ophoging'!$A$5:$L$324,5,FALSE) + VLOOKUP($B232,'INSCHRIJVINGEN KO OPHOGING'!$L$3:$W$322,5,FALSE)</f>
        <v>1853.83</v>
      </c>
      <c r="I232" s="1">
        <f>VLOOKUP($B232,'inschr ko zonder ophoging'!$A$5:$L$324,6,FALSE) + VLOOKUP($B232,'INSCHRIJVINGEN KO OPHOGING'!$L$3:$W$322,6,FALSE)</f>
        <v>1895.94</v>
      </c>
      <c r="J232" s="1">
        <f>VLOOKUP($B232,'inschr ko zonder ophoging'!$A$5:$L$324,7,FALSE) + VLOOKUP($B232,'INSCHRIJVINGEN KO OPHOGING'!$L$3:$W$322,7,FALSE)</f>
        <v>1850.2</v>
      </c>
      <c r="K232" s="1">
        <f>VLOOKUP($B232,'inschr ko zonder ophoging'!$A$5:$L$324,8,FALSE) + VLOOKUP($B232,'INSCHRIJVINGEN KO OPHOGING'!$L$3:$W$322,8,FALSE)</f>
        <v>1929.13</v>
      </c>
      <c r="L232" s="1">
        <f>VLOOKUP($B232,'inschr ko zonder ophoging'!$A$5:$L$324,9,FALSE) + VLOOKUP($B232,'INSCHRIJVINGEN KO OPHOGING'!$L$3:$W$322,9,FALSE)</f>
        <v>1826.36</v>
      </c>
      <c r="M232" s="1">
        <f>VLOOKUP($B232,'inschr ko zonder ophoging'!$A$5:$L$324,10,FALSE) + VLOOKUP($B232,'INSCHRIJVINGEN KO OPHOGING'!$L$3:$W$322,10,FALSE)</f>
        <v>1781.61</v>
      </c>
      <c r="N232" s="1">
        <f>VLOOKUP($B232,'inschr ko zonder ophoging'!$A$5:$L$324,11,FALSE) + VLOOKUP($B232,'INSCHRIJVINGEN KO OPHOGING'!$L$3:$W$322,11,FALSE)</f>
        <v>1798.69</v>
      </c>
      <c r="O232" s="1">
        <f>VLOOKUP($B232,'inschr ko zonder ophoging'!$A$5:$L$324,12,FALSE) + VLOOKUP($B232,'INSCHRIJVINGEN KO OPHOGING'!$L$3:$W$322,12,FALSE)</f>
        <v>1806.02</v>
      </c>
      <c r="P232" s="1">
        <f>VLOOKUP($B232,'VRAAGPROGNOSE KO'!$B$2:$N$321,2,FALSE)</f>
        <v>1833.9965169980755</v>
      </c>
      <c r="Q232" s="1">
        <f>VLOOKUP($B232,'VRAAGPROGNOSE KO'!$B$2:$N$321,3,FALSE)</f>
        <v>1825.0337973059654</v>
      </c>
      <c r="R232" s="1">
        <f>VLOOKUP($B232,'VRAAGPROGNOSE KO'!$B$2:$N$321,4,FALSE)</f>
        <v>1821.6727774214239</v>
      </c>
      <c r="S232" s="1">
        <f>VLOOKUP($B232,'VRAAGPROGNOSE KO'!$B$2:$N$321,5,FALSE)</f>
        <v>1817.1914175753689</v>
      </c>
      <c r="T232" s="1">
        <f>VLOOKUP($B232,'VRAAGPROGNOSE KO'!$B$2:$N$321,6,FALSE)</f>
        <v>1800.3863181526619</v>
      </c>
      <c r="U232" s="1">
        <f>VLOOKUP($B232,'VRAAGPROGNOSE KO'!$B$2:$N$321,7,FALSE)</f>
        <v>1805.988017960231</v>
      </c>
      <c r="V232" s="1">
        <f>VLOOKUP($B232,'VRAAGPROGNOSE KO'!$B$2:$N$321,8,FALSE)</f>
        <v>1776.8591789608722</v>
      </c>
      <c r="W232" s="1">
        <f>VLOOKUP($B232,'VRAAGPROGNOSE KO'!$B$2:$N$321,9,FALSE)</f>
        <v>1746.61</v>
      </c>
      <c r="X232" s="1">
        <f>VLOOKUP($B232,'VRAAGPROGNOSE KO'!$B$2:$N$321,10,FALSE)</f>
        <v>1742.1286401539448</v>
      </c>
      <c r="Y232" s="1">
        <f>VLOOKUP($B232,'VRAAGPROGNOSE KO'!$B$2:$N$321,11,FALSE)</f>
        <v>1757.8133996151378</v>
      </c>
      <c r="Z232" s="1">
        <f>VLOOKUP($B232,'VRAAGPROGNOSE KO'!$B$2:$N$321,12,FALSE)</f>
        <v>1777.9795189223862</v>
      </c>
      <c r="AA232" s="1">
        <f>VLOOKUP($B232,'VRAAGPROGNOSE KO'!$B$2:$N$321,13,FALSE)</f>
        <v>1798.1456382296344</v>
      </c>
    </row>
    <row r="233" spans="2:27" x14ac:dyDescent="0.3">
      <c r="B233" s="1">
        <v>42008</v>
      </c>
      <c r="C233" s="1">
        <f>VLOOKUP(B233,AANBODPROGNOSE!A233:G550, 5, FALSE)</f>
        <v>1353.9228070175441</v>
      </c>
      <c r="D233" s="1">
        <f>VLOOKUP(B233,AANBODPROGNOSE!A233:H550, 2, FALSE)</f>
        <v>1150.8343859649124</v>
      </c>
      <c r="E233" s="1">
        <f>VLOOKUP($B233,'inschr ko zonder ophoging'!$A$5:$L$324,2,FALSE) + VLOOKUP($B233,'INSCHRIJVINGEN KO OPHOGING'!$L$3:$W$322,2,FALSE)</f>
        <v>1116.8</v>
      </c>
      <c r="F233" s="1">
        <f>VLOOKUP($B233,'inschr ko zonder ophoging'!$A$5:$L$324,3,FALSE) + VLOOKUP($B233,'INSCHRIJVINGEN KO OPHOGING'!$L$3:$W$322,3,FALSE)</f>
        <v>1133.8</v>
      </c>
      <c r="G233" s="1">
        <f>VLOOKUP($B233,'inschr ko zonder ophoging'!$A$5:$L$324,4,FALSE) + VLOOKUP($B233,'INSCHRIJVINGEN KO OPHOGING'!$L$3:$W$322,4,FALSE)</f>
        <v>1154.8800000000001</v>
      </c>
      <c r="H233" s="1">
        <f>VLOOKUP($B233,'inschr ko zonder ophoging'!$A$5:$L$324,5,FALSE) + VLOOKUP($B233,'INSCHRIJVINGEN KO OPHOGING'!$L$3:$W$322,5,FALSE)</f>
        <v>1123.3399999999999</v>
      </c>
      <c r="I233" s="1">
        <f>VLOOKUP($B233,'inschr ko zonder ophoging'!$A$5:$L$324,6,FALSE) + VLOOKUP($B233,'INSCHRIJVINGEN KO OPHOGING'!$L$3:$W$322,6,FALSE)</f>
        <v>1127.42</v>
      </c>
      <c r="J233" s="1">
        <f>VLOOKUP($B233,'inschr ko zonder ophoging'!$A$5:$L$324,7,FALSE) + VLOOKUP($B233,'INSCHRIJVINGEN KO OPHOGING'!$L$3:$W$322,7,FALSE)</f>
        <v>1059.8499999999999</v>
      </c>
      <c r="K233" s="1">
        <f>VLOOKUP($B233,'inschr ko zonder ophoging'!$A$5:$L$324,8,FALSE) + VLOOKUP($B233,'INSCHRIJVINGEN KO OPHOGING'!$L$3:$W$322,8,FALSE)</f>
        <v>1076.6600000000001</v>
      </c>
      <c r="L233" s="1">
        <f>VLOOKUP($B233,'inschr ko zonder ophoging'!$A$5:$L$324,9,FALSE) + VLOOKUP($B233,'INSCHRIJVINGEN KO OPHOGING'!$L$3:$W$322,9,FALSE)</f>
        <v>1058.96</v>
      </c>
      <c r="M233" s="1">
        <f>VLOOKUP($B233,'inschr ko zonder ophoging'!$A$5:$L$324,10,FALSE) + VLOOKUP($B233,'INSCHRIJVINGEN KO OPHOGING'!$L$3:$W$322,10,FALSE)</f>
        <v>1026.3900000000001</v>
      </c>
      <c r="N233" s="1">
        <f>VLOOKUP($B233,'inschr ko zonder ophoging'!$A$5:$L$324,11,FALSE) + VLOOKUP($B233,'INSCHRIJVINGEN KO OPHOGING'!$L$3:$W$322,11,FALSE)</f>
        <v>1034.04</v>
      </c>
      <c r="O233" s="1">
        <f>VLOOKUP($B233,'inschr ko zonder ophoging'!$A$5:$L$324,12,FALSE) + VLOOKUP($B233,'INSCHRIJVINGEN KO OPHOGING'!$L$3:$W$322,12,FALSE)</f>
        <v>1020.63</v>
      </c>
      <c r="P233" s="1">
        <f>VLOOKUP($B233,'VRAAGPROGNOSE KO'!$B$2:$N$321,2,FALSE)</f>
        <v>983.4960299625468</v>
      </c>
      <c r="Q233" s="1">
        <f>VLOOKUP($B233,'VRAAGPROGNOSE KO'!$B$2:$N$321,3,FALSE)</f>
        <v>952.4848938826467</v>
      </c>
      <c r="R233" s="1">
        <f>VLOOKUP($B233,'VRAAGPROGNOSE KO'!$B$2:$N$321,4,FALSE)</f>
        <v>905.96818976279656</v>
      </c>
      <c r="S233" s="1">
        <f>VLOOKUP($B233,'VRAAGPROGNOSE KO'!$B$2:$N$321,5,FALSE)</f>
        <v>899.32294631710363</v>
      </c>
      <c r="T233" s="1">
        <f>VLOOKUP($B233,'VRAAGPROGNOSE KO'!$B$2:$N$321,6,FALSE)</f>
        <v>888.2475405742822</v>
      </c>
      <c r="U233" s="1">
        <f>VLOOKUP($B233,'VRAAGPROGNOSE KO'!$B$2:$N$321,7,FALSE)</f>
        <v>893.78524344569291</v>
      </c>
      <c r="V233" s="1">
        <f>VLOOKUP($B233,'VRAAGPROGNOSE KO'!$B$2:$N$321,8,FALSE)</f>
        <v>894.89278401997501</v>
      </c>
      <c r="W233" s="1">
        <f>VLOOKUP($B233,'VRAAGPROGNOSE KO'!$B$2:$N$321,9,FALSE)</f>
        <v>887.14</v>
      </c>
      <c r="X233" s="1">
        <f>VLOOKUP($B233,'VRAAGPROGNOSE KO'!$B$2:$N$321,10,FALSE)</f>
        <v>880.49475655430706</v>
      </c>
      <c r="Y233" s="1">
        <f>VLOOKUP($B233,'VRAAGPROGNOSE KO'!$B$2:$N$321,11,FALSE)</f>
        <v>877.17213483146065</v>
      </c>
      <c r="Z233" s="1">
        <f>VLOOKUP($B233,'VRAAGPROGNOSE KO'!$B$2:$N$321,12,FALSE)</f>
        <v>869.41935081148563</v>
      </c>
      <c r="AA233" s="1">
        <f>VLOOKUP($B233,'VRAAGPROGNOSE KO'!$B$2:$N$321,13,FALSE)</f>
        <v>883.81737827715358</v>
      </c>
    </row>
    <row r="234" spans="2:27" x14ac:dyDescent="0.3">
      <c r="B234" s="1">
        <v>42010</v>
      </c>
      <c r="C234" s="1">
        <f>VLOOKUP(B234,AANBODPROGNOSE!A234:G551, 5, FALSE)</f>
        <v>528</v>
      </c>
      <c r="D234" s="1">
        <f>VLOOKUP(B234,AANBODPROGNOSE!A234:H551, 2, FALSE)</f>
        <v>448.8</v>
      </c>
      <c r="E234" s="1">
        <f>VLOOKUP($B234,'inschr ko zonder ophoging'!$A$5:$L$324,2,FALSE) + VLOOKUP($B234,'INSCHRIJVINGEN KO OPHOGING'!$L$3:$W$322,2,FALSE)</f>
        <v>499.72</v>
      </c>
      <c r="F234" s="1">
        <f>VLOOKUP($B234,'inschr ko zonder ophoging'!$A$5:$L$324,3,FALSE) + VLOOKUP($B234,'INSCHRIJVINGEN KO OPHOGING'!$L$3:$W$322,3,FALSE)</f>
        <v>535.16</v>
      </c>
      <c r="G234" s="1">
        <f>VLOOKUP($B234,'inschr ko zonder ophoging'!$A$5:$L$324,4,FALSE) + VLOOKUP($B234,'INSCHRIJVINGEN KO OPHOGING'!$L$3:$W$322,4,FALSE)</f>
        <v>546.97</v>
      </c>
      <c r="H234" s="1">
        <f>VLOOKUP($B234,'inschr ko zonder ophoging'!$A$5:$L$324,5,FALSE) + VLOOKUP($B234,'INSCHRIJVINGEN KO OPHOGING'!$L$3:$W$322,5,FALSE)</f>
        <v>544.94000000000005</v>
      </c>
      <c r="I234" s="1">
        <f>VLOOKUP($B234,'inschr ko zonder ophoging'!$A$5:$L$324,6,FALSE) + VLOOKUP($B234,'INSCHRIJVINGEN KO OPHOGING'!$L$3:$W$322,6,FALSE)</f>
        <v>541.37</v>
      </c>
      <c r="J234" s="1">
        <f>VLOOKUP($B234,'inschr ko zonder ophoging'!$A$5:$L$324,7,FALSE) + VLOOKUP($B234,'INSCHRIJVINGEN KO OPHOGING'!$L$3:$W$322,7,FALSE)</f>
        <v>536.86</v>
      </c>
      <c r="K234" s="1">
        <f>VLOOKUP($B234,'inschr ko zonder ophoging'!$A$5:$L$324,8,FALSE) + VLOOKUP($B234,'INSCHRIJVINGEN KO OPHOGING'!$L$3:$W$322,8,FALSE)</f>
        <v>516.1</v>
      </c>
      <c r="L234" s="1">
        <f>VLOOKUP($B234,'inschr ko zonder ophoging'!$A$5:$L$324,9,FALSE) + VLOOKUP($B234,'INSCHRIJVINGEN KO OPHOGING'!$L$3:$W$322,9,FALSE)</f>
        <v>503.48</v>
      </c>
      <c r="M234" s="1">
        <f>VLOOKUP($B234,'inschr ko zonder ophoging'!$A$5:$L$324,10,FALSE) + VLOOKUP($B234,'INSCHRIJVINGEN KO OPHOGING'!$L$3:$W$322,10,FALSE)</f>
        <v>489.37</v>
      </c>
      <c r="N234" s="1">
        <f>VLOOKUP($B234,'inschr ko zonder ophoging'!$A$5:$L$324,11,FALSE) + VLOOKUP($B234,'INSCHRIJVINGEN KO OPHOGING'!$L$3:$W$322,11,FALSE)</f>
        <v>474.94</v>
      </c>
      <c r="O234" s="1">
        <f>VLOOKUP($B234,'inschr ko zonder ophoging'!$A$5:$L$324,12,FALSE) + VLOOKUP($B234,'INSCHRIJVINGEN KO OPHOGING'!$L$3:$W$322,12,FALSE)</f>
        <v>481.45</v>
      </c>
      <c r="P234" s="1">
        <f>VLOOKUP($B234,'VRAAGPROGNOSE KO'!$B$2:$N$321,2,FALSE)</f>
        <v>469.49375328083988</v>
      </c>
      <c r="Q234" s="1">
        <f>VLOOKUP($B234,'VRAAGPROGNOSE KO'!$B$2:$N$321,3,FALSE)</f>
        <v>465.06456692913383</v>
      </c>
      <c r="R234" s="1">
        <f>VLOOKUP($B234,'VRAAGPROGNOSE KO'!$B$2:$N$321,4,FALSE)</f>
        <v>432.95296587926509</v>
      </c>
      <c r="S234" s="1">
        <f>VLOOKUP($B234,'VRAAGPROGNOSE KO'!$B$2:$N$321,5,FALSE)</f>
        <v>422.98729658792649</v>
      </c>
      <c r="T234" s="1">
        <f>VLOOKUP($B234,'VRAAGPROGNOSE KO'!$B$2:$N$321,6,FALSE)</f>
        <v>414.12892388451445</v>
      </c>
      <c r="U234" s="1">
        <f>VLOOKUP($B234,'VRAAGPROGNOSE KO'!$B$2:$N$321,7,FALSE)</f>
        <v>429.63107611548554</v>
      </c>
      <c r="V234" s="1">
        <f>VLOOKUP($B234,'VRAAGPROGNOSE KO'!$B$2:$N$321,8,FALSE)</f>
        <v>430.7383727034121</v>
      </c>
      <c r="W234" s="1">
        <f>VLOOKUP($B234,'VRAAGPROGNOSE KO'!$B$2:$N$321,9,FALSE)</f>
        <v>421.88</v>
      </c>
      <c r="X234" s="1">
        <f>VLOOKUP($B234,'VRAAGPROGNOSE KO'!$B$2:$N$321,10,FALSE)</f>
        <v>420.7727034120735</v>
      </c>
      <c r="Y234" s="1">
        <f>VLOOKUP($B234,'VRAAGPROGNOSE KO'!$B$2:$N$321,11,FALSE)</f>
        <v>411.9143307086614</v>
      </c>
      <c r="Z234" s="1">
        <f>VLOOKUP($B234,'VRAAGPROGNOSE KO'!$B$2:$N$321,12,FALSE)</f>
        <v>403.05595800524935</v>
      </c>
      <c r="AA234" s="1">
        <f>VLOOKUP($B234,'VRAAGPROGNOSE KO'!$B$2:$N$321,13,FALSE)</f>
        <v>400.8413648293963</v>
      </c>
    </row>
    <row r="235" spans="2:27" x14ac:dyDescent="0.3">
      <c r="B235" s="1">
        <v>42011</v>
      </c>
      <c r="C235" s="1">
        <f>VLOOKUP(B235,AANBODPROGNOSE!A235:G552, 5, FALSE)</f>
        <v>870</v>
      </c>
      <c r="D235" s="1">
        <f>VLOOKUP(B235,AANBODPROGNOSE!A235:H552, 2, FALSE)</f>
        <v>739.5</v>
      </c>
      <c r="E235" s="1">
        <f>VLOOKUP($B235,'inschr ko zonder ophoging'!$A$5:$L$324,2,FALSE) + VLOOKUP($B235,'INSCHRIJVINGEN KO OPHOGING'!$L$3:$W$322,2,FALSE)</f>
        <v>709.46</v>
      </c>
      <c r="F235" s="1">
        <f>VLOOKUP($B235,'inschr ko zonder ophoging'!$A$5:$L$324,3,FALSE) + VLOOKUP($B235,'INSCHRIJVINGEN KO OPHOGING'!$L$3:$W$322,3,FALSE)</f>
        <v>729.68</v>
      </c>
      <c r="G235" s="1">
        <f>VLOOKUP($B235,'inschr ko zonder ophoging'!$A$5:$L$324,4,FALSE) + VLOOKUP($B235,'INSCHRIJVINGEN KO OPHOGING'!$L$3:$W$322,4,FALSE)</f>
        <v>784.52</v>
      </c>
      <c r="H235" s="1">
        <f>VLOOKUP($B235,'inschr ko zonder ophoging'!$A$5:$L$324,5,FALSE) + VLOOKUP($B235,'INSCHRIJVINGEN KO OPHOGING'!$L$3:$W$322,5,FALSE)</f>
        <v>761.46</v>
      </c>
      <c r="I235" s="1">
        <f>VLOOKUP($B235,'inschr ko zonder ophoging'!$A$5:$L$324,6,FALSE) + VLOOKUP($B235,'INSCHRIJVINGEN KO OPHOGING'!$L$3:$W$322,6,FALSE)</f>
        <v>808.49</v>
      </c>
      <c r="J235" s="1">
        <f>VLOOKUP($B235,'inschr ko zonder ophoging'!$A$5:$L$324,7,FALSE) + VLOOKUP($B235,'INSCHRIJVINGEN KO OPHOGING'!$L$3:$W$322,7,FALSE)</f>
        <v>767.65</v>
      </c>
      <c r="K235" s="1">
        <f>VLOOKUP($B235,'inschr ko zonder ophoging'!$A$5:$L$324,8,FALSE) + VLOOKUP($B235,'INSCHRIJVINGEN KO OPHOGING'!$L$3:$W$322,8,FALSE)</f>
        <v>749.3</v>
      </c>
      <c r="L235" s="1">
        <f>VLOOKUP($B235,'inschr ko zonder ophoging'!$A$5:$L$324,9,FALSE) + VLOOKUP($B235,'INSCHRIJVINGEN KO OPHOGING'!$L$3:$W$322,9,FALSE)</f>
        <v>737.92</v>
      </c>
      <c r="M235" s="1">
        <f>VLOOKUP($B235,'inschr ko zonder ophoging'!$A$5:$L$324,10,FALSE) + VLOOKUP($B235,'INSCHRIJVINGEN KO OPHOGING'!$L$3:$W$322,10,FALSE)</f>
        <v>746.03</v>
      </c>
      <c r="N235" s="1">
        <f>VLOOKUP($B235,'inschr ko zonder ophoging'!$A$5:$L$324,11,FALSE) + VLOOKUP($B235,'INSCHRIJVINGEN KO OPHOGING'!$L$3:$W$322,11,FALSE)</f>
        <v>757.84</v>
      </c>
      <c r="O235" s="1">
        <f>VLOOKUP($B235,'inschr ko zonder ophoging'!$A$5:$L$324,12,FALSE) + VLOOKUP($B235,'INSCHRIJVINGEN KO OPHOGING'!$L$3:$W$322,12,FALSE)</f>
        <v>730.43</v>
      </c>
      <c r="P235" s="1">
        <f>VLOOKUP($B235,'VRAAGPROGNOSE KO'!$B$2:$N$321,2,FALSE)</f>
        <v>715.99471403812822</v>
      </c>
      <c r="Q235" s="1">
        <f>VLOOKUP($B235,'VRAAGPROGNOSE KO'!$B$2:$N$321,3,FALSE)</f>
        <v>678.25235701906411</v>
      </c>
      <c r="R235" s="1">
        <f>VLOOKUP($B235,'VRAAGPROGNOSE KO'!$B$2:$N$321,4,FALSE)</f>
        <v>653.83083188908142</v>
      </c>
      <c r="S235" s="1">
        <f>VLOOKUP($B235,'VRAAGPROGNOSE KO'!$B$2:$N$321,5,FALSE)</f>
        <v>650.50062391681104</v>
      </c>
      <c r="T235" s="1">
        <f>VLOOKUP($B235,'VRAAGPROGNOSE KO'!$B$2:$N$321,6,FALSE)</f>
        <v>657.16103986135181</v>
      </c>
      <c r="U235" s="1">
        <f>VLOOKUP($B235,'VRAAGPROGNOSE KO'!$B$2:$N$321,7,FALSE)</f>
        <v>650.50062391681104</v>
      </c>
      <c r="V235" s="1">
        <f>VLOOKUP($B235,'VRAAGPROGNOSE KO'!$B$2:$N$321,8,FALSE)</f>
        <v>648.28048526863085</v>
      </c>
      <c r="W235" s="1">
        <f>VLOOKUP($B235,'VRAAGPROGNOSE KO'!$B$2:$N$321,9,FALSE)</f>
        <v>640.51</v>
      </c>
      <c r="X235" s="1">
        <f>VLOOKUP($B235,'VRAAGPROGNOSE KO'!$B$2:$N$321,10,FALSE)</f>
        <v>630.51937608318894</v>
      </c>
      <c r="Y235" s="1">
        <f>VLOOKUP($B235,'VRAAGPROGNOSE KO'!$B$2:$N$321,11,FALSE)</f>
        <v>626.07909878682847</v>
      </c>
      <c r="Z235" s="1">
        <f>VLOOKUP($B235,'VRAAGPROGNOSE KO'!$B$2:$N$321,12,FALSE)</f>
        <v>632.73951473136913</v>
      </c>
      <c r="AA235" s="1">
        <f>VLOOKUP($B235,'VRAAGPROGNOSE KO'!$B$2:$N$321,13,FALSE)</f>
        <v>638.28986135181981</v>
      </c>
    </row>
    <row r="236" spans="2:27" x14ac:dyDescent="0.3">
      <c r="B236" s="1">
        <v>42023</v>
      </c>
      <c r="C236" s="1">
        <f>VLOOKUP(B236,AANBODPROGNOSE!A236:G553, 5, FALSE)</f>
        <v>538.82352941176475</v>
      </c>
      <c r="D236" s="1">
        <f>VLOOKUP(B236,AANBODPROGNOSE!A236:H553, 2, FALSE)</f>
        <v>458</v>
      </c>
      <c r="E236" s="1">
        <f>VLOOKUP($B236,'inschr ko zonder ophoging'!$A$5:$L$324,2,FALSE) + VLOOKUP($B236,'INSCHRIJVINGEN KO OPHOGING'!$L$3:$W$322,2,FALSE)</f>
        <v>405.69</v>
      </c>
      <c r="F236" s="1">
        <f>VLOOKUP($B236,'inschr ko zonder ophoging'!$A$5:$L$324,3,FALSE) + VLOOKUP($B236,'INSCHRIJVINGEN KO OPHOGING'!$L$3:$W$322,3,FALSE)</f>
        <v>439.07</v>
      </c>
      <c r="G236" s="1">
        <f>VLOOKUP($B236,'inschr ko zonder ophoging'!$A$5:$L$324,4,FALSE) + VLOOKUP($B236,'INSCHRIJVINGEN KO OPHOGING'!$L$3:$W$322,4,FALSE)</f>
        <v>494.29</v>
      </c>
      <c r="H236" s="1">
        <f>VLOOKUP($B236,'inschr ko zonder ophoging'!$A$5:$L$324,5,FALSE) + VLOOKUP($B236,'INSCHRIJVINGEN KO OPHOGING'!$L$3:$W$322,5,FALSE)</f>
        <v>461.5</v>
      </c>
      <c r="I236" s="1">
        <f>VLOOKUP($B236,'inschr ko zonder ophoging'!$A$5:$L$324,6,FALSE) + VLOOKUP($B236,'INSCHRIJVINGEN KO OPHOGING'!$L$3:$W$322,6,FALSE)</f>
        <v>472.90999999999997</v>
      </c>
      <c r="J236" s="1">
        <f>VLOOKUP($B236,'inschr ko zonder ophoging'!$A$5:$L$324,7,FALSE) + VLOOKUP($B236,'INSCHRIJVINGEN KO OPHOGING'!$L$3:$W$322,7,FALSE)</f>
        <v>460.34</v>
      </c>
      <c r="K236" s="1">
        <f>VLOOKUP($B236,'inschr ko zonder ophoging'!$A$5:$L$324,8,FALSE) + VLOOKUP($B236,'INSCHRIJVINGEN KO OPHOGING'!$L$3:$W$322,8,FALSE)</f>
        <v>436.34</v>
      </c>
      <c r="L236" s="1">
        <f>VLOOKUP($B236,'inschr ko zonder ophoging'!$A$5:$L$324,9,FALSE) + VLOOKUP($B236,'INSCHRIJVINGEN KO OPHOGING'!$L$3:$W$322,9,FALSE)</f>
        <v>463.18</v>
      </c>
      <c r="M236" s="1">
        <f>VLOOKUP($B236,'inschr ko zonder ophoging'!$A$5:$L$324,10,FALSE) + VLOOKUP($B236,'INSCHRIJVINGEN KO OPHOGING'!$L$3:$W$322,10,FALSE)</f>
        <v>447.26</v>
      </c>
      <c r="N236" s="1">
        <f>VLOOKUP($B236,'inschr ko zonder ophoging'!$A$5:$L$324,11,FALSE) + VLOOKUP($B236,'INSCHRIJVINGEN KO OPHOGING'!$L$3:$W$322,11,FALSE)</f>
        <v>455.72</v>
      </c>
      <c r="O236" s="1">
        <f>VLOOKUP($B236,'inschr ko zonder ophoging'!$A$5:$L$324,12,FALSE) + VLOOKUP($B236,'INSCHRIJVINGEN KO OPHOGING'!$L$3:$W$322,12,FALSE)</f>
        <v>452.69</v>
      </c>
      <c r="P236" s="1">
        <f>VLOOKUP($B236,'VRAAGPROGNOSE KO'!$B$2:$N$321,2,FALSE)</f>
        <v>470.88078534031411</v>
      </c>
      <c r="Q236" s="1">
        <f>VLOOKUP($B236,'VRAAGPROGNOSE KO'!$B$2:$N$321,3,FALSE)</f>
        <v>467.52534031413614</v>
      </c>
      <c r="R236" s="1">
        <f>VLOOKUP($B236,'VRAAGPROGNOSE KO'!$B$2:$N$321,4,FALSE)</f>
        <v>451.86659685863873</v>
      </c>
      <c r="S236" s="1">
        <f>VLOOKUP($B236,'VRAAGPROGNOSE KO'!$B$2:$N$321,5,FALSE)</f>
        <v>460.81445026178011</v>
      </c>
      <c r="T236" s="1">
        <f>VLOOKUP($B236,'VRAAGPROGNOSE KO'!$B$2:$N$321,6,FALSE)</f>
        <v>433.97089005235603</v>
      </c>
      <c r="U236" s="1">
        <f>VLOOKUP($B236,'VRAAGPROGNOSE KO'!$B$2:$N$321,7,FALSE)</f>
        <v>436.20785340314137</v>
      </c>
      <c r="V236" s="1">
        <f>VLOOKUP($B236,'VRAAGPROGNOSE KO'!$B$2:$N$321,8,FALSE)</f>
        <v>427.26</v>
      </c>
      <c r="W236" s="1">
        <f>VLOOKUP($B236,'VRAAGPROGNOSE KO'!$B$2:$N$321,9,FALSE)</f>
        <v>427.26</v>
      </c>
      <c r="X236" s="1">
        <f>VLOOKUP($B236,'VRAAGPROGNOSE KO'!$B$2:$N$321,10,FALSE)</f>
        <v>438.44481675392672</v>
      </c>
      <c r="Y236" s="1">
        <f>VLOOKUP($B236,'VRAAGPROGNOSE KO'!$B$2:$N$321,11,FALSE)</f>
        <v>432.85240837696335</v>
      </c>
      <c r="Z236" s="1">
        <f>VLOOKUP($B236,'VRAAGPROGNOSE KO'!$B$2:$N$321,12,FALSE)</f>
        <v>436.20785340314137</v>
      </c>
      <c r="AA236" s="1">
        <f>VLOOKUP($B236,'VRAAGPROGNOSE KO'!$B$2:$N$321,13,FALSE)</f>
        <v>426.14151832460732</v>
      </c>
    </row>
    <row r="237" spans="2:27" x14ac:dyDescent="0.3">
      <c r="B237" s="1">
        <v>42025</v>
      </c>
      <c r="C237" s="1">
        <f>VLOOKUP(B237,AANBODPROGNOSE!A237:G554, 5, FALSE)</f>
        <v>999</v>
      </c>
      <c r="D237" s="1">
        <f>VLOOKUP(B237,AANBODPROGNOSE!A237:H554, 2, FALSE)</f>
        <v>849.15</v>
      </c>
      <c r="E237" s="1">
        <f>VLOOKUP($B237,'inschr ko zonder ophoging'!$A$5:$L$324,2,FALSE) + VLOOKUP($B237,'INSCHRIJVINGEN KO OPHOGING'!$L$3:$W$322,2,FALSE)</f>
        <v>923.95</v>
      </c>
      <c r="F237" s="1">
        <f>VLOOKUP($B237,'inschr ko zonder ophoging'!$A$5:$L$324,3,FALSE) + VLOOKUP($B237,'INSCHRIJVINGEN KO OPHOGING'!$L$3:$W$322,3,FALSE)</f>
        <v>963.17</v>
      </c>
      <c r="G237" s="1">
        <f>VLOOKUP($B237,'inschr ko zonder ophoging'!$A$5:$L$324,4,FALSE) + VLOOKUP($B237,'INSCHRIJVINGEN KO OPHOGING'!$L$3:$W$322,4,FALSE)</f>
        <v>1000.47</v>
      </c>
      <c r="H237" s="1">
        <f>VLOOKUP($B237,'inschr ko zonder ophoging'!$A$5:$L$324,5,FALSE) + VLOOKUP($B237,'INSCHRIJVINGEN KO OPHOGING'!$L$3:$W$322,5,FALSE)</f>
        <v>971.55</v>
      </c>
      <c r="I237" s="1">
        <f>VLOOKUP($B237,'inschr ko zonder ophoging'!$A$5:$L$324,6,FALSE) + VLOOKUP($B237,'INSCHRIJVINGEN KO OPHOGING'!$L$3:$W$322,6,FALSE)</f>
        <v>976.36</v>
      </c>
      <c r="J237" s="1">
        <f>VLOOKUP($B237,'inschr ko zonder ophoging'!$A$5:$L$324,7,FALSE) + VLOOKUP($B237,'INSCHRIJVINGEN KO OPHOGING'!$L$3:$W$322,7,FALSE)</f>
        <v>975.93</v>
      </c>
      <c r="K237" s="1">
        <f>VLOOKUP($B237,'inschr ko zonder ophoging'!$A$5:$L$324,8,FALSE) + VLOOKUP($B237,'INSCHRIJVINGEN KO OPHOGING'!$L$3:$W$322,8,FALSE)</f>
        <v>973.04</v>
      </c>
      <c r="L237" s="1">
        <f>VLOOKUP($B237,'inschr ko zonder ophoging'!$A$5:$L$324,9,FALSE) + VLOOKUP($B237,'INSCHRIJVINGEN KO OPHOGING'!$L$3:$W$322,9,FALSE)</f>
        <v>988.66</v>
      </c>
      <c r="M237" s="1">
        <f>VLOOKUP($B237,'inschr ko zonder ophoging'!$A$5:$L$324,10,FALSE) + VLOOKUP($B237,'INSCHRIJVINGEN KO OPHOGING'!$L$3:$W$322,10,FALSE)</f>
        <v>979.81999999999994</v>
      </c>
      <c r="N237" s="1">
        <f>VLOOKUP($B237,'inschr ko zonder ophoging'!$A$5:$L$324,11,FALSE) + VLOOKUP($B237,'INSCHRIJVINGEN KO OPHOGING'!$L$3:$W$322,11,FALSE)</f>
        <v>1016.23</v>
      </c>
      <c r="O237" s="1">
        <f>VLOOKUP($B237,'inschr ko zonder ophoging'!$A$5:$L$324,12,FALSE) + VLOOKUP($B237,'INSCHRIJVINGEN KO OPHOGING'!$L$3:$W$322,12,FALSE)</f>
        <v>975.47</v>
      </c>
      <c r="P237" s="1">
        <f>VLOOKUP($B237,'VRAAGPROGNOSE KO'!$B$2:$N$321,2,FALSE)</f>
        <v>950.10627400768249</v>
      </c>
      <c r="Q237" s="1">
        <f>VLOOKUP($B237,'VRAAGPROGNOSE KO'!$B$2:$N$321,3,FALSE)</f>
        <v>916.57311139564661</v>
      </c>
      <c r="R237" s="1">
        <f>VLOOKUP($B237,'VRAAGPROGNOSE KO'!$B$2:$N$321,4,FALSE)</f>
        <v>890.86435339308582</v>
      </c>
      <c r="S237" s="1">
        <f>VLOOKUP($B237,'VRAAGPROGNOSE KO'!$B$2:$N$321,5,FALSE)</f>
        <v>872.98</v>
      </c>
      <c r="T237" s="1">
        <f>VLOOKUP($B237,'VRAAGPROGNOSE KO'!$B$2:$N$321,6,FALSE)</f>
        <v>877.45108834827147</v>
      </c>
      <c r="U237" s="1">
        <f>VLOOKUP($B237,'VRAAGPROGNOSE KO'!$B$2:$N$321,7,FALSE)</f>
        <v>869.62668373879637</v>
      </c>
      <c r="V237" s="1">
        <f>VLOOKUP($B237,'VRAAGPROGNOSE KO'!$B$2:$N$321,8,FALSE)</f>
        <v>868.50891165172857</v>
      </c>
      <c r="W237" s="1">
        <f>VLOOKUP($B237,'VRAAGPROGNOSE KO'!$B$2:$N$321,9,FALSE)</f>
        <v>872.98</v>
      </c>
      <c r="X237" s="1">
        <f>VLOOKUP($B237,'VRAAGPROGNOSE KO'!$B$2:$N$321,10,FALSE)</f>
        <v>868.50891165172857</v>
      </c>
      <c r="Y237" s="1">
        <f>VLOOKUP($B237,'VRAAGPROGNOSE KO'!$B$2:$N$321,11,FALSE)</f>
        <v>878.56886043533927</v>
      </c>
      <c r="Z237" s="1">
        <f>VLOOKUP($B237,'VRAAGPROGNOSE KO'!$B$2:$N$321,12,FALSE)</f>
        <v>874.09777208706782</v>
      </c>
      <c r="AA237" s="1">
        <f>VLOOKUP($B237,'VRAAGPROGNOSE KO'!$B$2:$N$321,13,FALSE)</f>
        <v>876.33331626120355</v>
      </c>
    </row>
    <row r="238" spans="2:27" x14ac:dyDescent="0.3">
      <c r="B238" s="1">
        <v>42026</v>
      </c>
      <c r="C238" s="1">
        <f>VLOOKUP(B238,AANBODPROGNOSE!A238:G555, 5, FALSE)</f>
        <v>476.46616541353387</v>
      </c>
      <c r="D238" s="1">
        <f>VLOOKUP(B238,AANBODPROGNOSE!A238:H555, 2, FALSE)</f>
        <v>404.99624060150376</v>
      </c>
      <c r="E238" s="1">
        <f>VLOOKUP($B238,'inschr ko zonder ophoging'!$A$5:$L$324,2,FALSE) + VLOOKUP($B238,'INSCHRIJVINGEN KO OPHOGING'!$L$3:$W$322,2,FALSE)</f>
        <v>431.07</v>
      </c>
      <c r="F238" s="1">
        <f>VLOOKUP($B238,'inschr ko zonder ophoging'!$A$5:$L$324,3,FALSE) + VLOOKUP($B238,'INSCHRIJVINGEN KO OPHOGING'!$L$3:$W$322,3,FALSE)</f>
        <v>409.8</v>
      </c>
      <c r="G238" s="1">
        <f>VLOOKUP($B238,'inschr ko zonder ophoging'!$A$5:$L$324,4,FALSE) + VLOOKUP($B238,'INSCHRIJVINGEN KO OPHOGING'!$L$3:$W$322,4,FALSE)</f>
        <v>409.53</v>
      </c>
      <c r="H238" s="1">
        <f>VLOOKUP($B238,'inschr ko zonder ophoging'!$A$5:$L$324,5,FALSE) + VLOOKUP($B238,'INSCHRIJVINGEN KO OPHOGING'!$L$3:$W$322,5,FALSE)</f>
        <v>426.72</v>
      </c>
      <c r="I238" s="1">
        <f>VLOOKUP($B238,'inschr ko zonder ophoging'!$A$5:$L$324,6,FALSE) + VLOOKUP($B238,'INSCHRIJVINGEN KO OPHOGING'!$L$3:$W$322,6,FALSE)</f>
        <v>449.18</v>
      </c>
      <c r="J238" s="1">
        <f>VLOOKUP($B238,'inschr ko zonder ophoging'!$A$5:$L$324,7,FALSE) + VLOOKUP($B238,'INSCHRIJVINGEN KO OPHOGING'!$L$3:$W$322,7,FALSE)</f>
        <v>453.64</v>
      </c>
      <c r="K238" s="1">
        <f>VLOOKUP($B238,'inschr ko zonder ophoging'!$A$5:$L$324,8,FALSE) + VLOOKUP($B238,'INSCHRIJVINGEN KO OPHOGING'!$L$3:$W$322,8,FALSE)</f>
        <v>465.90999999999997</v>
      </c>
      <c r="L238" s="1">
        <f>VLOOKUP($B238,'inschr ko zonder ophoging'!$A$5:$L$324,9,FALSE) + VLOOKUP($B238,'INSCHRIJVINGEN KO OPHOGING'!$L$3:$W$322,9,FALSE)</f>
        <v>439.90999999999997</v>
      </c>
      <c r="M238" s="1">
        <f>VLOOKUP($B238,'inschr ko zonder ophoging'!$A$5:$L$324,10,FALSE) + VLOOKUP($B238,'INSCHRIJVINGEN KO OPHOGING'!$L$3:$W$322,10,FALSE)</f>
        <v>425.34</v>
      </c>
      <c r="N238" s="1">
        <f>VLOOKUP($B238,'inschr ko zonder ophoging'!$A$5:$L$324,11,FALSE) + VLOOKUP($B238,'INSCHRIJVINGEN KO OPHOGING'!$L$3:$W$322,11,FALSE)</f>
        <v>384.58</v>
      </c>
      <c r="O238" s="1">
        <f>VLOOKUP($B238,'inschr ko zonder ophoging'!$A$5:$L$324,12,FALSE) + VLOOKUP($B238,'INSCHRIJVINGEN KO OPHOGING'!$L$3:$W$322,12,FALSE)</f>
        <v>414.64</v>
      </c>
      <c r="P238" s="1">
        <f>VLOOKUP($B238,'VRAAGPROGNOSE KO'!$B$2:$N$321,2,FALSE)</f>
        <v>408.65882352941173</v>
      </c>
      <c r="Q238" s="1">
        <f>VLOOKUP($B238,'VRAAGPROGNOSE KO'!$B$2:$N$321,3,FALSE)</f>
        <v>409.781512605042</v>
      </c>
      <c r="R238" s="1">
        <f>VLOOKUP($B238,'VRAAGPROGNOSE KO'!$B$2:$N$321,4,FALSE)</f>
        <v>419.8857142857143</v>
      </c>
      <c r="S238" s="1">
        <f>VLOOKUP($B238,'VRAAGPROGNOSE KO'!$B$2:$N$321,5,FALSE)</f>
        <v>404.16806722689074</v>
      </c>
      <c r="T238" s="1">
        <f>VLOOKUP($B238,'VRAAGPROGNOSE KO'!$B$2:$N$321,6,FALSE)</f>
        <v>405.290756302521</v>
      </c>
      <c r="U238" s="1">
        <f>VLOOKUP($B238,'VRAAGPROGNOSE KO'!$B$2:$N$321,7,FALSE)</f>
        <v>404.16806722689074</v>
      </c>
      <c r="V238" s="1">
        <f>VLOOKUP($B238,'VRAAGPROGNOSE KO'!$B$2:$N$321,8,FALSE)</f>
        <v>400.8</v>
      </c>
      <c r="W238" s="1">
        <f>VLOOKUP($B238,'VRAAGPROGNOSE KO'!$B$2:$N$321,9,FALSE)</f>
        <v>400.8</v>
      </c>
      <c r="X238" s="1">
        <f>VLOOKUP($B238,'VRAAGPROGNOSE KO'!$B$2:$N$321,10,FALSE)</f>
        <v>397.43193277310922</v>
      </c>
      <c r="Y238" s="1">
        <f>VLOOKUP($B238,'VRAAGPROGNOSE KO'!$B$2:$N$321,11,FALSE)</f>
        <v>399.67731092436975</v>
      </c>
      <c r="Z238" s="1">
        <f>VLOOKUP($B238,'VRAAGPROGNOSE KO'!$B$2:$N$321,12,FALSE)</f>
        <v>399.67731092436975</v>
      </c>
      <c r="AA238" s="1">
        <f>VLOOKUP($B238,'VRAAGPROGNOSE KO'!$B$2:$N$321,13,FALSE)</f>
        <v>396.30924369747902</v>
      </c>
    </row>
    <row r="239" spans="2:27" x14ac:dyDescent="0.3">
      <c r="B239" s="1">
        <v>42028</v>
      </c>
      <c r="C239" s="1">
        <f>VLOOKUP(B239,AANBODPROGNOSE!A239:G556, 5, FALSE)</f>
        <v>1018.3333333333334</v>
      </c>
      <c r="D239" s="1">
        <f>VLOOKUP(B239,AANBODPROGNOSE!A239:H556, 2, FALSE)</f>
        <v>865.58333333333337</v>
      </c>
      <c r="E239" s="1">
        <f>VLOOKUP($B239,'inschr ko zonder ophoging'!$A$5:$L$324,2,FALSE) + VLOOKUP($B239,'INSCHRIJVINGEN KO OPHOGING'!$L$3:$W$322,2,FALSE)</f>
        <v>984.28</v>
      </c>
      <c r="F239" s="1">
        <f>VLOOKUP($B239,'inschr ko zonder ophoging'!$A$5:$L$324,3,FALSE) + VLOOKUP($B239,'INSCHRIJVINGEN KO OPHOGING'!$L$3:$W$322,3,FALSE)</f>
        <v>1056.83</v>
      </c>
      <c r="G239" s="1">
        <f>VLOOKUP($B239,'inschr ko zonder ophoging'!$A$5:$L$324,4,FALSE) + VLOOKUP($B239,'INSCHRIJVINGEN KO OPHOGING'!$L$3:$W$322,4,FALSE)</f>
        <v>1053.8800000000001</v>
      </c>
      <c r="H239" s="1">
        <f>VLOOKUP($B239,'inschr ko zonder ophoging'!$A$5:$L$324,5,FALSE) + VLOOKUP($B239,'INSCHRIJVINGEN KO OPHOGING'!$L$3:$W$322,5,FALSE)</f>
        <v>1033.77</v>
      </c>
      <c r="I239" s="1">
        <f>VLOOKUP($B239,'inschr ko zonder ophoging'!$A$5:$L$324,6,FALSE) + VLOOKUP($B239,'INSCHRIJVINGEN KO OPHOGING'!$L$3:$W$322,6,FALSE)</f>
        <v>1036.8499999999999</v>
      </c>
      <c r="J239" s="1">
        <f>VLOOKUP($B239,'inschr ko zonder ophoging'!$A$5:$L$324,7,FALSE) + VLOOKUP($B239,'INSCHRIJVINGEN KO OPHOGING'!$L$3:$W$322,7,FALSE)</f>
        <v>983.81999999999994</v>
      </c>
      <c r="K239" s="1">
        <f>VLOOKUP($B239,'inschr ko zonder ophoging'!$A$5:$L$324,8,FALSE) + VLOOKUP($B239,'INSCHRIJVINGEN KO OPHOGING'!$L$3:$W$322,8,FALSE)</f>
        <v>988.39</v>
      </c>
      <c r="L239" s="1">
        <f>VLOOKUP($B239,'inschr ko zonder ophoging'!$A$5:$L$324,9,FALSE) + VLOOKUP($B239,'INSCHRIJVINGEN KO OPHOGING'!$L$3:$W$322,9,FALSE)</f>
        <v>966.36</v>
      </c>
      <c r="M239" s="1">
        <f>VLOOKUP($B239,'inschr ko zonder ophoging'!$A$5:$L$324,10,FALSE) + VLOOKUP($B239,'INSCHRIJVINGEN KO OPHOGING'!$L$3:$W$322,10,FALSE)</f>
        <v>966.28</v>
      </c>
      <c r="N239" s="1">
        <f>VLOOKUP($B239,'inschr ko zonder ophoging'!$A$5:$L$324,11,FALSE) + VLOOKUP($B239,'INSCHRIJVINGEN KO OPHOGING'!$L$3:$W$322,11,FALSE)</f>
        <v>969.98</v>
      </c>
      <c r="O239" s="1">
        <f>VLOOKUP($B239,'inschr ko zonder ophoging'!$A$5:$L$324,12,FALSE) + VLOOKUP($B239,'INSCHRIJVINGEN KO OPHOGING'!$L$3:$W$322,12,FALSE)</f>
        <v>934.52</v>
      </c>
      <c r="P239" s="1">
        <f>VLOOKUP($B239,'VRAAGPROGNOSE KO'!$B$2:$N$321,2,FALSE)</f>
        <v>927.48023622047242</v>
      </c>
      <c r="Q239" s="1">
        <f>VLOOKUP($B239,'VRAAGPROGNOSE KO'!$B$2:$N$321,3,FALSE)</f>
        <v>904.12641732283464</v>
      </c>
      <c r="R239" s="1">
        <f>VLOOKUP($B239,'VRAAGPROGNOSE KO'!$B$2:$N$321,4,FALSE)</f>
        <v>880.77259842519686</v>
      </c>
      <c r="S239" s="1">
        <f>VLOOKUP($B239,'VRAAGPROGNOSE KO'!$B$2:$N$321,5,FALSE)</f>
        <v>866.31547244094486</v>
      </c>
      <c r="T239" s="1">
        <f>VLOOKUP($B239,'VRAAGPROGNOSE KO'!$B$2:$N$321,6,FALSE)</f>
        <v>846.29791338582675</v>
      </c>
      <c r="U239" s="1">
        <f>VLOOKUP($B239,'VRAAGPROGNOSE KO'!$B$2:$N$321,7,FALSE)</f>
        <v>848.52208661417319</v>
      </c>
      <c r="V239" s="1">
        <f>VLOOKUP($B239,'VRAAGPROGNOSE KO'!$B$2:$N$321,8,FALSE)</f>
        <v>849.63417322834641</v>
      </c>
      <c r="W239" s="1">
        <f>VLOOKUP($B239,'VRAAGPROGNOSE KO'!$B$2:$N$321,9,FALSE)</f>
        <v>847.41</v>
      </c>
      <c r="X239" s="1">
        <f>VLOOKUP($B239,'VRAAGPROGNOSE KO'!$B$2:$N$321,10,FALSE)</f>
        <v>847.41</v>
      </c>
      <c r="Y239" s="1">
        <f>VLOOKUP($B239,'VRAAGPROGNOSE KO'!$B$2:$N$321,11,FALSE)</f>
        <v>846.29791338582675</v>
      </c>
      <c r="Z239" s="1">
        <f>VLOOKUP($B239,'VRAAGPROGNOSE KO'!$B$2:$N$321,12,FALSE)</f>
        <v>858.5308661417323</v>
      </c>
      <c r="AA239" s="1">
        <f>VLOOKUP($B239,'VRAAGPROGNOSE KO'!$B$2:$N$321,13,FALSE)</f>
        <v>869.65173228346453</v>
      </c>
    </row>
    <row r="240" spans="2:27" x14ac:dyDescent="0.3">
      <c r="B240" s="1">
        <v>43002</v>
      </c>
      <c r="C240" s="1">
        <f>VLOOKUP(B240,AANBODPROGNOSE!A240:G557, 5, FALSE)</f>
        <v>682.3</v>
      </c>
      <c r="D240" s="1">
        <f>VLOOKUP(B240,AANBODPROGNOSE!A240:H557, 2, FALSE)</f>
        <v>579.95499999999993</v>
      </c>
      <c r="E240" s="1">
        <f>VLOOKUP($B240,'inschr ko zonder ophoging'!$A$5:$L$324,2,FALSE) + VLOOKUP($B240,'INSCHRIJVINGEN KO OPHOGING'!$L$3:$W$322,2,FALSE)</f>
        <v>526.37</v>
      </c>
      <c r="F240" s="1">
        <f>VLOOKUP($B240,'inschr ko zonder ophoging'!$A$5:$L$324,3,FALSE) + VLOOKUP($B240,'INSCHRIJVINGEN KO OPHOGING'!$L$3:$W$322,3,FALSE)</f>
        <v>547.55999999999995</v>
      </c>
      <c r="G240" s="1">
        <f>VLOOKUP($B240,'inschr ko zonder ophoging'!$A$5:$L$324,4,FALSE) + VLOOKUP($B240,'INSCHRIJVINGEN KO OPHOGING'!$L$3:$W$322,4,FALSE)</f>
        <v>552.32000000000005</v>
      </c>
      <c r="H240" s="1">
        <f>VLOOKUP($B240,'inschr ko zonder ophoging'!$A$5:$L$324,5,FALSE) + VLOOKUP($B240,'INSCHRIJVINGEN KO OPHOGING'!$L$3:$W$322,5,FALSE)</f>
        <v>567.13</v>
      </c>
      <c r="I240" s="1">
        <f>VLOOKUP($B240,'inschr ko zonder ophoging'!$A$5:$L$324,6,FALSE) + VLOOKUP($B240,'INSCHRIJVINGEN KO OPHOGING'!$L$3:$W$322,6,FALSE)</f>
        <v>612.46</v>
      </c>
      <c r="J240" s="1">
        <f>VLOOKUP($B240,'inschr ko zonder ophoging'!$A$5:$L$324,7,FALSE) + VLOOKUP($B240,'INSCHRIJVINGEN KO OPHOGING'!$L$3:$W$322,7,FALSE)</f>
        <v>588.94000000000005</v>
      </c>
      <c r="K240" s="1">
        <f>VLOOKUP($B240,'inschr ko zonder ophoging'!$A$5:$L$324,8,FALSE) + VLOOKUP($B240,'INSCHRIJVINGEN KO OPHOGING'!$L$3:$W$322,8,FALSE)</f>
        <v>568.21</v>
      </c>
      <c r="L240" s="1">
        <f>VLOOKUP($B240,'inschr ko zonder ophoging'!$A$5:$L$324,9,FALSE) + VLOOKUP($B240,'INSCHRIJVINGEN KO OPHOGING'!$L$3:$W$322,9,FALSE)</f>
        <v>596.16</v>
      </c>
      <c r="M240" s="1">
        <f>VLOOKUP($B240,'inschr ko zonder ophoging'!$A$5:$L$324,10,FALSE) + VLOOKUP($B240,'INSCHRIJVINGEN KO OPHOGING'!$L$3:$W$322,10,FALSE)</f>
        <v>558.66999999999996</v>
      </c>
      <c r="N240" s="1">
        <f>VLOOKUP($B240,'inschr ko zonder ophoging'!$A$5:$L$324,11,FALSE) + VLOOKUP($B240,'INSCHRIJVINGEN KO OPHOGING'!$L$3:$W$322,11,FALSE)</f>
        <v>545.64</v>
      </c>
      <c r="O240" s="1">
        <f>VLOOKUP($B240,'inschr ko zonder ophoging'!$A$5:$L$324,12,FALSE) + VLOOKUP($B240,'INSCHRIJVINGEN KO OPHOGING'!$L$3:$W$322,12,FALSE)</f>
        <v>549.78</v>
      </c>
      <c r="P240" s="1">
        <f>VLOOKUP($B240,'VRAAGPROGNOSE KO'!$B$2:$N$321,2,FALSE)</f>
        <v>544.35065999999995</v>
      </c>
      <c r="Q240" s="1">
        <f>VLOOKUP($B240,'VRAAGPROGNOSE KO'!$B$2:$N$321,3,FALSE)</f>
        <v>551.11278000000004</v>
      </c>
      <c r="R240" s="1">
        <f>VLOOKUP($B240,'VRAAGPROGNOSE KO'!$B$2:$N$321,4,FALSE)</f>
        <v>569.14509999999996</v>
      </c>
      <c r="S240" s="1">
        <f>VLOOKUP($B240,'VRAAGPROGNOSE KO'!$B$2:$N$321,5,FALSE)</f>
        <v>563.51</v>
      </c>
      <c r="T240" s="1">
        <f>VLOOKUP($B240,'VRAAGPROGNOSE KO'!$B$2:$N$321,6,FALSE)</f>
        <v>552.23979999999995</v>
      </c>
      <c r="U240" s="1">
        <f>VLOOKUP($B240,'VRAAGPROGNOSE KO'!$B$2:$N$321,7,FALSE)</f>
        <v>555.62085999999999</v>
      </c>
      <c r="V240" s="1">
        <f>VLOOKUP($B240,'VRAAGPROGNOSE KO'!$B$2:$N$321,8,FALSE)</f>
        <v>554.49383999999998</v>
      </c>
      <c r="W240" s="1">
        <f>VLOOKUP($B240,'VRAAGPROGNOSE KO'!$B$2:$N$321,9,FALSE)</f>
        <v>563.51</v>
      </c>
      <c r="X240" s="1">
        <f>VLOOKUP($B240,'VRAAGPROGNOSE KO'!$B$2:$N$321,10,FALSE)</f>
        <v>574.78020000000004</v>
      </c>
      <c r="Y240" s="1">
        <f>VLOOKUP($B240,'VRAAGPROGNOSE KO'!$B$2:$N$321,11,FALSE)</f>
        <v>575.90722000000005</v>
      </c>
      <c r="Z240" s="1">
        <f>VLOOKUP($B240,'VRAAGPROGNOSE KO'!$B$2:$N$321,12,FALSE)</f>
        <v>577.03423999999995</v>
      </c>
      <c r="AA240" s="1">
        <f>VLOOKUP($B240,'VRAAGPROGNOSE KO'!$B$2:$N$321,13,FALSE)</f>
        <v>573.65318000000002</v>
      </c>
    </row>
    <row r="241" spans="2:27" x14ac:dyDescent="0.3">
      <c r="B241" s="1">
        <v>43005</v>
      </c>
      <c r="C241" s="1">
        <f>VLOOKUP(B241,AANBODPROGNOSE!A241:G558, 5, FALSE)</f>
        <v>1061</v>
      </c>
      <c r="D241" s="1">
        <f>VLOOKUP(B241,AANBODPROGNOSE!A241:H558, 2, FALSE)</f>
        <v>901.85</v>
      </c>
      <c r="E241" s="1">
        <f>VLOOKUP($B241,'inschr ko zonder ophoging'!$A$5:$L$324,2,FALSE) + VLOOKUP($B241,'INSCHRIJVINGEN KO OPHOGING'!$L$3:$W$322,2,FALSE)</f>
        <v>927.63</v>
      </c>
      <c r="F241" s="1">
        <f>VLOOKUP($B241,'inschr ko zonder ophoging'!$A$5:$L$324,3,FALSE) + VLOOKUP($B241,'INSCHRIJVINGEN KO OPHOGING'!$L$3:$W$322,3,FALSE)</f>
        <v>917.25</v>
      </c>
      <c r="G241" s="1">
        <f>VLOOKUP($B241,'inschr ko zonder ophoging'!$A$5:$L$324,4,FALSE) + VLOOKUP($B241,'INSCHRIJVINGEN KO OPHOGING'!$L$3:$W$322,4,FALSE)</f>
        <v>885.55</v>
      </c>
      <c r="H241" s="1">
        <f>VLOOKUP($B241,'inschr ko zonder ophoging'!$A$5:$L$324,5,FALSE) + VLOOKUP($B241,'INSCHRIJVINGEN KO OPHOGING'!$L$3:$W$322,5,FALSE)</f>
        <v>895.06</v>
      </c>
      <c r="I241" s="1">
        <f>VLOOKUP($B241,'inschr ko zonder ophoging'!$A$5:$L$324,6,FALSE) + VLOOKUP($B241,'INSCHRIJVINGEN KO OPHOGING'!$L$3:$W$322,6,FALSE)</f>
        <v>913.79</v>
      </c>
      <c r="J241" s="1">
        <f>VLOOKUP($B241,'inschr ko zonder ophoging'!$A$5:$L$324,7,FALSE) + VLOOKUP($B241,'INSCHRIJVINGEN KO OPHOGING'!$L$3:$W$322,7,FALSE)</f>
        <v>913.33</v>
      </c>
      <c r="K241" s="1">
        <f>VLOOKUP($B241,'inschr ko zonder ophoging'!$A$5:$L$324,8,FALSE) + VLOOKUP($B241,'INSCHRIJVINGEN KO OPHOGING'!$L$3:$W$322,8,FALSE)</f>
        <v>897.95</v>
      </c>
      <c r="L241" s="1">
        <f>VLOOKUP($B241,'inschr ko zonder ophoging'!$A$5:$L$324,9,FALSE) + VLOOKUP($B241,'INSCHRIJVINGEN KO OPHOGING'!$L$3:$W$322,9,FALSE)</f>
        <v>869.41</v>
      </c>
      <c r="M241" s="1">
        <f>VLOOKUP($B241,'inschr ko zonder ophoging'!$A$5:$L$324,10,FALSE) + VLOOKUP($B241,'INSCHRIJVINGEN KO OPHOGING'!$L$3:$W$322,10,FALSE)</f>
        <v>806.11</v>
      </c>
      <c r="N241" s="1">
        <f>VLOOKUP($B241,'inschr ko zonder ophoging'!$A$5:$L$324,11,FALSE) + VLOOKUP($B241,'INSCHRIJVINGEN KO OPHOGING'!$L$3:$W$322,11,FALSE)</f>
        <v>834.3</v>
      </c>
      <c r="O241" s="1">
        <f>VLOOKUP($B241,'inschr ko zonder ophoging'!$A$5:$L$324,12,FALSE) + VLOOKUP($B241,'INSCHRIJVINGEN KO OPHOGING'!$L$3:$W$322,12,FALSE)</f>
        <v>863.3</v>
      </c>
      <c r="P241" s="1">
        <f>VLOOKUP($B241,'VRAAGPROGNOSE KO'!$B$2:$N$321,2,FALSE)</f>
        <v>878.8699354838709</v>
      </c>
      <c r="Q241" s="1">
        <f>VLOOKUP($B241,'VRAAGPROGNOSE KO'!$B$2:$N$321,3,FALSE)</f>
        <v>876.65894193548388</v>
      </c>
      <c r="R241" s="1">
        <f>VLOOKUP($B241,'VRAAGPROGNOSE KO'!$B$2:$N$321,4,FALSE)</f>
        <v>858.97099354838713</v>
      </c>
      <c r="S241" s="1">
        <f>VLOOKUP($B241,'VRAAGPROGNOSE KO'!$B$2:$N$321,5,FALSE)</f>
        <v>863.39298064516129</v>
      </c>
      <c r="T241" s="1">
        <f>VLOOKUP($B241,'VRAAGPROGNOSE KO'!$B$2:$N$321,6,FALSE)</f>
        <v>865.60397419354842</v>
      </c>
      <c r="U241" s="1">
        <f>VLOOKUP($B241,'VRAAGPROGNOSE KO'!$B$2:$N$321,7,FALSE)</f>
        <v>875.55344516129026</v>
      </c>
      <c r="V241" s="1">
        <f>VLOOKUP($B241,'VRAAGPROGNOSE KO'!$B$2:$N$321,8,FALSE)</f>
        <v>868.92046451612896</v>
      </c>
      <c r="W241" s="1">
        <f>VLOOKUP($B241,'VRAAGPROGNOSE KO'!$B$2:$N$321,9,FALSE)</f>
        <v>856.76</v>
      </c>
      <c r="X241" s="1">
        <f>VLOOKUP($B241,'VRAAGPROGNOSE KO'!$B$2:$N$321,10,FALSE)</f>
        <v>854.54900645161285</v>
      </c>
      <c r="Y241" s="1">
        <f>VLOOKUP($B241,'VRAAGPROGNOSE KO'!$B$2:$N$321,11,FALSE)</f>
        <v>868.92046451612896</v>
      </c>
      <c r="Z241" s="1">
        <f>VLOOKUP($B241,'VRAAGPROGNOSE KO'!$B$2:$N$321,12,FALSE)</f>
        <v>885.5029161290322</v>
      </c>
      <c r="AA241" s="1">
        <f>VLOOKUP($B241,'VRAAGPROGNOSE KO'!$B$2:$N$321,13,FALSE)</f>
        <v>898.76887741935479</v>
      </c>
    </row>
    <row r="242" spans="2:27" x14ac:dyDescent="0.3">
      <c r="B242" s="1">
        <v>43007</v>
      </c>
      <c r="C242" s="1">
        <f>VLOOKUP(B242,AANBODPROGNOSE!A242:G559, 5, FALSE)</f>
        <v>263.52941176470591</v>
      </c>
      <c r="D242" s="1">
        <f>VLOOKUP(B242,AANBODPROGNOSE!A242:H559, 2, FALSE)</f>
        <v>224</v>
      </c>
      <c r="E242" s="1">
        <f>VLOOKUP($B242,'inschr ko zonder ophoging'!$A$5:$L$324,2,FALSE) + VLOOKUP($B242,'INSCHRIJVINGEN KO OPHOGING'!$L$3:$W$322,2,FALSE)</f>
        <v>246.82</v>
      </c>
      <c r="F242" s="1">
        <f>VLOOKUP($B242,'inschr ko zonder ophoging'!$A$5:$L$324,3,FALSE) + VLOOKUP($B242,'INSCHRIJVINGEN KO OPHOGING'!$L$3:$W$322,3,FALSE)</f>
        <v>242.25</v>
      </c>
      <c r="G242" s="1">
        <f>VLOOKUP($B242,'inschr ko zonder ophoging'!$A$5:$L$324,4,FALSE) + VLOOKUP($B242,'INSCHRIJVINGEN KO OPHOGING'!$L$3:$W$322,4,FALSE)</f>
        <v>252.39</v>
      </c>
      <c r="H242" s="1">
        <f>VLOOKUP($B242,'inschr ko zonder ophoging'!$A$5:$L$324,5,FALSE) + VLOOKUP($B242,'INSCHRIJVINGEN KO OPHOGING'!$L$3:$W$322,5,FALSE)</f>
        <v>229.98</v>
      </c>
      <c r="I242" s="1">
        <f>VLOOKUP($B242,'inschr ko zonder ophoging'!$A$5:$L$324,6,FALSE) + VLOOKUP($B242,'INSCHRIJVINGEN KO OPHOGING'!$L$3:$W$322,6,FALSE)</f>
        <v>217.09</v>
      </c>
      <c r="J242" s="1">
        <f>VLOOKUP($B242,'inschr ko zonder ophoging'!$A$5:$L$324,7,FALSE) + VLOOKUP($B242,'INSCHRIJVINGEN KO OPHOGING'!$L$3:$W$322,7,FALSE)</f>
        <v>222.9</v>
      </c>
      <c r="K242" s="1">
        <f>VLOOKUP($B242,'inschr ko zonder ophoging'!$A$5:$L$324,8,FALSE) + VLOOKUP($B242,'INSCHRIJVINGEN KO OPHOGING'!$L$3:$W$322,8,FALSE)</f>
        <v>221.09</v>
      </c>
      <c r="L242" s="1">
        <f>VLOOKUP($B242,'inschr ko zonder ophoging'!$A$5:$L$324,9,FALSE) + VLOOKUP($B242,'INSCHRIJVINGEN KO OPHOGING'!$L$3:$W$322,9,FALSE)</f>
        <v>216.44</v>
      </c>
      <c r="M242" s="1">
        <f>VLOOKUP($B242,'inschr ko zonder ophoging'!$A$5:$L$324,10,FALSE) + VLOOKUP($B242,'INSCHRIJVINGEN KO OPHOGING'!$L$3:$W$322,10,FALSE)</f>
        <v>223.74</v>
      </c>
      <c r="N242" s="1">
        <f>VLOOKUP($B242,'inschr ko zonder ophoging'!$A$5:$L$324,11,FALSE) + VLOOKUP($B242,'INSCHRIJVINGEN KO OPHOGING'!$L$3:$W$322,11,FALSE)</f>
        <v>214.36</v>
      </c>
      <c r="O242" s="1">
        <f>VLOOKUP($B242,'inschr ko zonder ophoging'!$A$5:$L$324,12,FALSE) + VLOOKUP($B242,'INSCHRIJVINGEN KO OPHOGING'!$L$3:$W$322,12,FALSE)</f>
        <v>225.63</v>
      </c>
      <c r="P242" s="1">
        <f>VLOOKUP($B242,'VRAAGPROGNOSE KO'!$B$2:$N$321,2,FALSE)</f>
        <v>224.68615384615384</v>
      </c>
      <c r="Q242" s="1">
        <f>VLOOKUP($B242,'VRAAGPROGNOSE KO'!$B$2:$N$321,3,FALSE)</f>
        <v>214.67538461538462</v>
      </c>
      <c r="R242" s="1">
        <f>VLOOKUP($B242,'VRAAGPROGNOSE KO'!$B$2:$N$321,4,FALSE)</f>
        <v>213.56307692307692</v>
      </c>
      <c r="S242" s="1">
        <f>VLOOKUP($B242,'VRAAGPROGNOSE KO'!$B$2:$N$321,5,FALSE)</f>
        <v>215.78769230769231</v>
      </c>
      <c r="T242" s="1">
        <f>VLOOKUP($B242,'VRAAGPROGNOSE KO'!$B$2:$N$321,6,FALSE)</f>
        <v>209.11384615384617</v>
      </c>
      <c r="U242" s="1">
        <f>VLOOKUP($B242,'VRAAGPROGNOSE KO'!$B$2:$N$321,7,FALSE)</f>
        <v>209.11384615384617</v>
      </c>
      <c r="V242" s="1">
        <f>VLOOKUP($B242,'VRAAGPROGNOSE KO'!$B$2:$N$321,8,FALSE)</f>
        <v>212.45076923076923</v>
      </c>
      <c r="W242" s="1">
        <f>VLOOKUP($B242,'VRAAGPROGNOSE KO'!$B$2:$N$321,9,FALSE)</f>
        <v>216.9</v>
      </c>
      <c r="X242" s="1">
        <f>VLOOKUP($B242,'VRAAGPROGNOSE KO'!$B$2:$N$321,10,FALSE)</f>
        <v>221.34923076923076</v>
      </c>
      <c r="Y242" s="1">
        <f>VLOOKUP($B242,'VRAAGPROGNOSE KO'!$B$2:$N$321,11,FALSE)</f>
        <v>228.02307692307693</v>
      </c>
      <c r="Z242" s="1">
        <f>VLOOKUP($B242,'VRAAGPROGNOSE KO'!$B$2:$N$321,12,FALSE)</f>
        <v>225.79846153846154</v>
      </c>
      <c r="AA242" s="1">
        <f>VLOOKUP($B242,'VRAAGPROGNOSE KO'!$B$2:$N$321,13,FALSE)</f>
        <v>226.91076923076923</v>
      </c>
    </row>
    <row r="243" spans="2:27" x14ac:dyDescent="0.3">
      <c r="B243" s="1">
        <v>43010</v>
      </c>
      <c r="C243" s="1">
        <f>VLOOKUP(B243,AANBODPROGNOSE!A243:G560, 5, FALSE)</f>
        <v>1067.1837209302325</v>
      </c>
      <c r="D243" s="1">
        <f>VLOOKUP(B243,AANBODPROGNOSE!A243:H560, 2, FALSE)</f>
        <v>907.10616279069768</v>
      </c>
      <c r="E243" s="1">
        <f>VLOOKUP($B243,'inschr ko zonder ophoging'!$A$5:$L$324,2,FALSE) + VLOOKUP($B243,'INSCHRIJVINGEN KO OPHOGING'!$L$3:$W$322,2,FALSE)</f>
        <v>896.17</v>
      </c>
      <c r="F243" s="1">
        <f>VLOOKUP($B243,'inschr ko zonder ophoging'!$A$5:$L$324,3,FALSE) + VLOOKUP($B243,'INSCHRIJVINGEN KO OPHOGING'!$L$3:$W$322,3,FALSE)</f>
        <v>920.66</v>
      </c>
      <c r="G243" s="1">
        <f>VLOOKUP($B243,'inschr ko zonder ophoging'!$A$5:$L$324,4,FALSE) + VLOOKUP($B243,'INSCHRIJVINGEN KO OPHOGING'!$L$3:$W$322,4,FALSE)</f>
        <v>995.96</v>
      </c>
      <c r="H243" s="1">
        <f>VLOOKUP($B243,'inschr ko zonder ophoging'!$A$5:$L$324,5,FALSE) + VLOOKUP($B243,'INSCHRIJVINGEN KO OPHOGING'!$L$3:$W$322,5,FALSE)</f>
        <v>951.68</v>
      </c>
      <c r="I243" s="1">
        <f>VLOOKUP($B243,'inschr ko zonder ophoging'!$A$5:$L$324,6,FALSE) + VLOOKUP($B243,'INSCHRIJVINGEN KO OPHOGING'!$L$3:$W$322,6,FALSE)</f>
        <v>983.28</v>
      </c>
      <c r="J243" s="1">
        <f>VLOOKUP($B243,'inschr ko zonder ophoging'!$A$5:$L$324,7,FALSE) + VLOOKUP($B243,'INSCHRIJVINGEN KO OPHOGING'!$L$3:$W$322,7,FALSE)</f>
        <v>916.3</v>
      </c>
      <c r="K243" s="1">
        <f>VLOOKUP($B243,'inschr ko zonder ophoging'!$A$5:$L$324,8,FALSE) + VLOOKUP($B243,'INSCHRIJVINGEN KO OPHOGING'!$L$3:$W$322,8,FALSE)</f>
        <v>858.06</v>
      </c>
      <c r="L243" s="1">
        <f>VLOOKUP($B243,'inschr ko zonder ophoging'!$A$5:$L$324,9,FALSE) + VLOOKUP($B243,'INSCHRIJVINGEN KO OPHOGING'!$L$3:$W$322,9,FALSE)</f>
        <v>860.36</v>
      </c>
      <c r="M243" s="1">
        <f>VLOOKUP($B243,'inschr ko zonder ophoging'!$A$5:$L$324,10,FALSE) + VLOOKUP($B243,'INSCHRIJVINGEN KO OPHOGING'!$L$3:$W$322,10,FALSE)</f>
        <v>864.9</v>
      </c>
      <c r="N243" s="1">
        <f>VLOOKUP($B243,'inschr ko zonder ophoging'!$A$5:$L$324,11,FALSE) + VLOOKUP($B243,'INSCHRIJVINGEN KO OPHOGING'!$L$3:$W$322,11,FALSE)</f>
        <v>859.22</v>
      </c>
      <c r="O243" s="1">
        <f>VLOOKUP($B243,'inschr ko zonder ophoging'!$A$5:$L$324,12,FALSE) + VLOOKUP($B243,'INSCHRIJVINGEN KO OPHOGING'!$L$3:$W$322,12,FALSE)</f>
        <v>831.3</v>
      </c>
      <c r="P243" s="1">
        <f>VLOOKUP($B243,'VRAAGPROGNOSE KO'!$B$2:$N$321,2,FALSE)</f>
        <v>812.76957055214723</v>
      </c>
      <c r="Q243" s="1">
        <f>VLOOKUP($B243,'VRAAGPROGNOSE KO'!$B$2:$N$321,3,FALSE)</f>
        <v>793.79006134969325</v>
      </c>
      <c r="R243" s="1">
        <f>VLOOKUP($B243,'VRAAGPROGNOSE KO'!$B$2:$N$321,4,FALSE)</f>
        <v>781.50920245398777</v>
      </c>
      <c r="S243" s="1">
        <f>VLOOKUP($B243,'VRAAGPROGNOSE KO'!$B$2:$N$321,5,FALSE)</f>
        <v>781.50920245398777</v>
      </c>
      <c r="T243" s="1">
        <f>VLOOKUP($B243,'VRAAGPROGNOSE KO'!$B$2:$N$321,6,FALSE)</f>
        <v>760.29680981595095</v>
      </c>
      <c r="U243" s="1">
        <f>VLOOKUP($B243,'VRAAGPROGNOSE KO'!$B$2:$N$321,7,FALSE)</f>
        <v>749.13239263803678</v>
      </c>
      <c r="V243" s="1">
        <f>VLOOKUP($B243,'VRAAGPROGNOSE KO'!$B$2:$N$321,8,FALSE)</f>
        <v>746.89950920245394</v>
      </c>
      <c r="W243" s="1">
        <f>VLOOKUP($B243,'VRAAGPROGNOSE KO'!$B$2:$N$321,9,FALSE)</f>
        <v>727.92</v>
      </c>
      <c r="X243" s="1">
        <f>VLOOKUP($B243,'VRAAGPROGNOSE KO'!$B$2:$N$321,10,FALSE)</f>
        <v>727.92</v>
      </c>
      <c r="Y243" s="1">
        <f>VLOOKUP($B243,'VRAAGPROGNOSE KO'!$B$2:$N$321,11,FALSE)</f>
        <v>740.20085889570555</v>
      </c>
      <c r="Z243" s="1">
        <f>VLOOKUP($B243,'VRAAGPROGNOSE KO'!$B$2:$N$321,12,FALSE)</f>
        <v>744.66662576687122</v>
      </c>
      <c r="AA243" s="1">
        <f>VLOOKUP($B243,'VRAAGPROGNOSE KO'!$B$2:$N$321,13,FALSE)</f>
        <v>754.71460122699386</v>
      </c>
    </row>
    <row r="244" spans="2:27" x14ac:dyDescent="0.3">
      <c r="B244" s="1">
        <v>43014</v>
      </c>
      <c r="C244" s="1">
        <f>VLOOKUP(B244,AANBODPROGNOSE!A244:G561, 5, FALSE)</f>
        <v>367.36842105263156</v>
      </c>
      <c r="D244" s="1">
        <f>VLOOKUP(B244,AANBODPROGNOSE!A244:H561, 2, FALSE)</f>
        <v>312.26315789473682</v>
      </c>
      <c r="E244" s="1">
        <f>VLOOKUP($B244,'inschr ko zonder ophoging'!$A$5:$L$324,2,FALSE) + VLOOKUP($B244,'INSCHRIJVINGEN KO OPHOGING'!$L$3:$W$322,2,FALSE)</f>
        <v>280.85000000000002</v>
      </c>
      <c r="F244" s="1">
        <f>VLOOKUP($B244,'inschr ko zonder ophoging'!$A$5:$L$324,3,FALSE) + VLOOKUP($B244,'INSCHRIJVINGEN KO OPHOGING'!$L$3:$W$322,3,FALSE)</f>
        <v>275.2</v>
      </c>
      <c r="G244" s="1">
        <f>VLOOKUP($B244,'inschr ko zonder ophoging'!$A$5:$L$324,4,FALSE) + VLOOKUP($B244,'INSCHRIJVINGEN KO OPHOGING'!$L$3:$W$322,4,FALSE)</f>
        <v>304.04000000000002</v>
      </c>
      <c r="H244" s="1">
        <f>VLOOKUP($B244,'inschr ko zonder ophoging'!$A$5:$L$324,5,FALSE) + VLOOKUP($B244,'INSCHRIJVINGEN KO OPHOGING'!$L$3:$W$322,5,FALSE)</f>
        <v>302.93</v>
      </c>
      <c r="I244" s="1">
        <f>VLOOKUP($B244,'inschr ko zonder ophoging'!$A$5:$L$324,6,FALSE) + VLOOKUP($B244,'INSCHRIJVINGEN KO OPHOGING'!$L$3:$W$322,6,FALSE)</f>
        <v>323.23</v>
      </c>
      <c r="J244" s="1">
        <f>VLOOKUP($B244,'inschr ko zonder ophoging'!$A$5:$L$324,7,FALSE) + VLOOKUP($B244,'INSCHRIJVINGEN KO OPHOGING'!$L$3:$W$322,7,FALSE)</f>
        <v>292.27999999999997</v>
      </c>
      <c r="K244" s="1">
        <f>VLOOKUP($B244,'inschr ko zonder ophoging'!$A$5:$L$324,8,FALSE) + VLOOKUP($B244,'INSCHRIJVINGEN KO OPHOGING'!$L$3:$W$322,8,FALSE)</f>
        <v>309.14999999999998</v>
      </c>
      <c r="L244" s="1">
        <f>VLOOKUP($B244,'inschr ko zonder ophoging'!$A$5:$L$324,9,FALSE) + VLOOKUP($B244,'INSCHRIJVINGEN KO OPHOGING'!$L$3:$W$322,9,FALSE)</f>
        <v>299.31</v>
      </c>
      <c r="M244" s="1">
        <f>VLOOKUP($B244,'inschr ko zonder ophoging'!$A$5:$L$324,10,FALSE) + VLOOKUP($B244,'INSCHRIJVINGEN KO OPHOGING'!$L$3:$W$322,10,FALSE)</f>
        <v>300.58</v>
      </c>
      <c r="N244" s="1">
        <f>VLOOKUP($B244,'inschr ko zonder ophoging'!$A$5:$L$324,11,FALSE) + VLOOKUP($B244,'INSCHRIJVINGEN KO OPHOGING'!$L$3:$W$322,11,FALSE)</f>
        <v>296.27999999999997</v>
      </c>
      <c r="O244" s="1">
        <f>VLOOKUP($B244,'inschr ko zonder ophoging'!$A$5:$L$324,12,FALSE) + VLOOKUP($B244,'INSCHRIJVINGEN KO OPHOGING'!$L$3:$W$322,12,FALSE)</f>
        <v>266.17</v>
      </c>
      <c r="P244" s="1">
        <f>VLOOKUP($B244,'VRAAGPROGNOSE KO'!$B$2:$N$321,2,FALSE)</f>
        <v>272.0444255319149</v>
      </c>
      <c r="Q244" s="1">
        <f>VLOOKUP($B244,'VRAAGPROGNOSE KO'!$B$2:$N$321,3,FALSE)</f>
        <v>259.78012765957448</v>
      </c>
      <c r="R244" s="1">
        <f>VLOOKUP($B244,'VRAAGPROGNOSE KO'!$B$2:$N$321,4,FALSE)</f>
        <v>258.66519148936169</v>
      </c>
      <c r="S244" s="1">
        <f>VLOOKUP($B244,'VRAAGPROGNOSE KO'!$B$2:$N$321,5,FALSE)</f>
        <v>262.01</v>
      </c>
      <c r="T244" s="1">
        <f>VLOOKUP($B244,'VRAAGPROGNOSE KO'!$B$2:$N$321,6,FALSE)</f>
        <v>253.09051063829787</v>
      </c>
      <c r="U244" s="1">
        <f>VLOOKUP($B244,'VRAAGPROGNOSE KO'!$B$2:$N$321,7,FALSE)</f>
        <v>253.09051063829787</v>
      </c>
      <c r="V244" s="1">
        <f>VLOOKUP($B244,'VRAAGPROGNOSE KO'!$B$2:$N$321,8,FALSE)</f>
        <v>257.55025531914896</v>
      </c>
      <c r="W244" s="1">
        <f>VLOOKUP($B244,'VRAAGPROGNOSE KO'!$B$2:$N$321,9,FALSE)</f>
        <v>262.01</v>
      </c>
      <c r="X244" s="1">
        <f>VLOOKUP($B244,'VRAAGPROGNOSE KO'!$B$2:$N$321,10,FALSE)</f>
        <v>268.69961702127659</v>
      </c>
      <c r="Y244" s="1">
        <f>VLOOKUP($B244,'VRAAGPROGNOSE KO'!$B$2:$N$321,11,FALSE)</f>
        <v>275.3892340425532</v>
      </c>
      <c r="Z244" s="1">
        <f>VLOOKUP($B244,'VRAAGPROGNOSE KO'!$B$2:$N$321,12,FALSE)</f>
        <v>274.27429787234041</v>
      </c>
      <c r="AA244" s="1">
        <f>VLOOKUP($B244,'VRAAGPROGNOSE KO'!$B$2:$N$321,13,FALSE)</f>
        <v>274.27429787234041</v>
      </c>
    </row>
    <row r="245" spans="2:27" x14ac:dyDescent="0.3">
      <c r="B245" s="1">
        <v>43018</v>
      </c>
      <c r="C245" s="1">
        <f>VLOOKUP(B245,AANBODPROGNOSE!A245:G562, 5, FALSE)</f>
        <v>662.35294117647061</v>
      </c>
      <c r="D245" s="1">
        <f>VLOOKUP(B245,AANBODPROGNOSE!A245:H562, 2, FALSE)</f>
        <v>563</v>
      </c>
      <c r="E245" s="1">
        <f>VLOOKUP($B245,'inschr ko zonder ophoging'!$A$5:$L$324,2,FALSE) + VLOOKUP($B245,'INSCHRIJVINGEN KO OPHOGING'!$L$3:$W$322,2,FALSE)</f>
        <v>571.35</v>
      </c>
      <c r="F245" s="1">
        <f>VLOOKUP($B245,'inschr ko zonder ophoging'!$A$5:$L$324,3,FALSE) + VLOOKUP($B245,'INSCHRIJVINGEN KO OPHOGING'!$L$3:$W$322,3,FALSE)</f>
        <v>555.66999999999996</v>
      </c>
      <c r="G245" s="1">
        <f>VLOOKUP($B245,'inschr ko zonder ophoging'!$A$5:$L$324,4,FALSE) + VLOOKUP($B245,'INSCHRIJVINGEN KO OPHOGING'!$L$3:$W$322,4,FALSE)</f>
        <v>553.48</v>
      </c>
      <c r="H245" s="1">
        <f>VLOOKUP($B245,'inschr ko zonder ophoging'!$A$5:$L$324,5,FALSE) + VLOOKUP($B245,'INSCHRIJVINGEN KO OPHOGING'!$L$3:$W$322,5,FALSE)</f>
        <v>584.59</v>
      </c>
      <c r="I245" s="1">
        <f>VLOOKUP($B245,'inschr ko zonder ophoging'!$A$5:$L$324,6,FALSE) + VLOOKUP($B245,'INSCHRIJVINGEN KO OPHOGING'!$L$3:$W$322,6,FALSE)</f>
        <v>556.48</v>
      </c>
      <c r="J245" s="1">
        <f>VLOOKUP($B245,'inschr ko zonder ophoging'!$A$5:$L$324,7,FALSE) + VLOOKUP($B245,'INSCHRIJVINGEN KO OPHOGING'!$L$3:$W$322,7,FALSE)</f>
        <v>553.75</v>
      </c>
      <c r="K245" s="1">
        <f>VLOOKUP($B245,'inschr ko zonder ophoging'!$A$5:$L$324,8,FALSE) + VLOOKUP($B245,'INSCHRIJVINGEN KO OPHOGING'!$L$3:$W$322,8,FALSE)</f>
        <v>533.29</v>
      </c>
      <c r="L245" s="1">
        <f>VLOOKUP($B245,'inschr ko zonder ophoging'!$A$5:$L$324,9,FALSE) + VLOOKUP($B245,'INSCHRIJVINGEN KO OPHOGING'!$L$3:$W$322,9,FALSE)</f>
        <v>550.02</v>
      </c>
      <c r="M245" s="1">
        <f>VLOOKUP($B245,'inschr ko zonder ophoging'!$A$5:$L$324,10,FALSE) + VLOOKUP($B245,'INSCHRIJVINGEN KO OPHOGING'!$L$3:$W$322,10,FALSE)</f>
        <v>552.13</v>
      </c>
      <c r="N245" s="1">
        <f>VLOOKUP($B245,'inschr ko zonder ophoging'!$A$5:$L$324,11,FALSE) + VLOOKUP($B245,'INSCHRIJVINGEN KO OPHOGING'!$L$3:$W$322,11,FALSE)</f>
        <v>569.51</v>
      </c>
      <c r="O245" s="1">
        <f>VLOOKUP($B245,'inschr ko zonder ophoging'!$A$5:$L$324,12,FALSE) + VLOOKUP($B245,'INSCHRIJVINGEN KO OPHOGING'!$L$3:$W$322,12,FALSE)</f>
        <v>563.29</v>
      </c>
      <c r="P245" s="1">
        <f>VLOOKUP($B245,'VRAAGPROGNOSE KO'!$B$2:$N$321,2,FALSE)</f>
        <v>584.85677734374997</v>
      </c>
      <c r="Q245" s="1">
        <f>VLOOKUP($B245,'VRAAGPROGNOSE KO'!$B$2:$N$321,3,FALSE)</f>
        <v>581.52742187499996</v>
      </c>
      <c r="R245" s="1">
        <f>VLOOKUP($B245,'VRAAGPROGNOSE KO'!$B$2:$N$321,4,FALSE)</f>
        <v>565.99042968749995</v>
      </c>
      <c r="S245" s="1">
        <f>VLOOKUP($B245,'VRAAGPROGNOSE KO'!$B$2:$N$321,5,FALSE)</f>
        <v>573.75892578125001</v>
      </c>
      <c r="T245" s="1">
        <f>VLOOKUP($B245,'VRAAGPROGNOSE KO'!$B$2:$N$321,6,FALSE)</f>
        <v>563.77085937499999</v>
      </c>
      <c r="U245" s="1">
        <f>VLOOKUP($B245,'VRAAGPROGNOSE KO'!$B$2:$N$321,7,FALSE)</f>
        <v>565.99042968749995</v>
      </c>
      <c r="V245" s="1">
        <f>VLOOKUP($B245,'VRAAGPROGNOSE KO'!$B$2:$N$321,8,FALSE)</f>
        <v>570.4295703125</v>
      </c>
      <c r="W245" s="1">
        <f>VLOOKUP($B245,'VRAAGPROGNOSE KO'!$B$2:$N$321,9,FALSE)</f>
        <v>568.21</v>
      </c>
      <c r="X245" s="1">
        <f>VLOOKUP($B245,'VRAAGPROGNOSE KO'!$B$2:$N$321,10,FALSE)</f>
        <v>559.33171875000005</v>
      </c>
      <c r="Y245" s="1">
        <f>VLOOKUP($B245,'VRAAGPROGNOSE KO'!$B$2:$N$321,11,FALSE)</f>
        <v>572.64914062499997</v>
      </c>
      <c r="Z245" s="1">
        <f>VLOOKUP($B245,'VRAAGPROGNOSE KO'!$B$2:$N$321,12,FALSE)</f>
        <v>578.19806640624995</v>
      </c>
      <c r="AA245" s="1">
        <f>VLOOKUP($B245,'VRAAGPROGNOSE KO'!$B$2:$N$321,13,FALSE)</f>
        <v>592.62527343750003</v>
      </c>
    </row>
    <row r="246" spans="2:27" x14ac:dyDescent="0.3">
      <c r="B246" s="1">
        <v>44012</v>
      </c>
      <c r="C246" s="1">
        <f>VLOOKUP(B246,AANBODPROGNOSE!A246:G563, 5, FALSE)</f>
        <v>651.80689655172409</v>
      </c>
      <c r="D246" s="1">
        <f>VLOOKUP(B246,AANBODPROGNOSE!A246:H563, 2, FALSE)</f>
        <v>554.03586206896546</v>
      </c>
      <c r="E246" s="1">
        <f>VLOOKUP($B246,'inschr ko zonder ophoging'!$A$5:$L$324,2,FALSE) + VLOOKUP($B246,'INSCHRIJVINGEN KO OPHOGING'!$L$3:$W$322,2,FALSE)</f>
        <v>502.1</v>
      </c>
      <c r="F246" s="1">
        <f>VLOOKUP($B246,'inschr ko zonder ophoging'!$A$5:$L$324,3,FALSE) + VLOOKUP($B246,'INSCHRIJVINGEN KO OPHOGING'!$L$3:$W$322,3,FALSE)</f>
        <v>514.4</v>
      </c>
      <c r="G246" s="1">
        <f>VLOOKUP($B246,'inschr ko zonder ophoging'!$A$5:$L$324,4,FALSE) + VLOOKUP($B246,'INSCHRIJVINGEN KO OPHOGING'!$L$3:$W$322,4,FALSE)</f>
        <v>548.32000000000005</v>
      </c>
      <c r="H246" s="1">
        <f>VLOOKUP($B246,'inschr ko zonder ophoging'!$A$5:$L$324,5,FALSE) + VLOOKUP($B246,'INSCHRIJVINGEN KO OPHOGING'!$L$3:$W$322,5,FALSE)</f>
        <v>565.94000000000005</v>
      </c>
      <c r="I246" s="1">
        <f>VLOOKUP($B246,'inschr ko zonder ophoging'!$A$5:$L$324,6,FALSE) + VLOOKUP($B246,'INSCHRIJVINGEN KO OPHOGING'!$L$3:$W$322,6,FALSE)</f>
        <v>566.75</v>
      </c>
      <c r="J246" s="1">
        <f>VLOOKUP($B246,'inschr ko zonder ophoging'!$A$5:$L$324,7,FALSE) + VLOOKUP($B246,'INSCHRIJVINGEN KO OPHOGING'!$L$3:$W$322,7,FALSE)</f>
        <v>566.78</v>
      </c>
      <c r="K246" s="1">
        <f>VLOOKUP($B246,'inschr ko zonder ophoging'!$A$5:$L$324,8,FALSE) + VLOOKUP($B246,'INSCHRIJVINGEN KO OPHOGING'!$L$3:$W$322,8,FALSE)</f>
        <v>557.48</v>
      </c>
      <c r="L246" s="1">
        <f>VLOOKUP($B246,'inschr ko zonder ophoging'!$A$5:$L$324,9,FALSE) + VLOOKUP($B246,'INSCHRIJVINGEN KO OPHOGING'!$L$3:$W$322,9,FALSE)</f>
        <v>583.42999999999995</v>
      </c>
      <c r="M246" s="1">
        <f>VLOOKUP($B246,'inschr ko zonder ophoging'!$A$5:$L$324,10,FALSE) + VLOOKUP($B246,'INSCHRIJVINGEN KO OPHOGING'!$L$3:$W$322,10,FALSE)</f>
        <v>594.42999999999995</v>
      </c>
      <c r="N246" s="1">
        <f>VLOOKUP($B246,'inschr ko zonder ophoging'!$A$5:$L$324,11,FALSE) + VLOOKUP($B246,'INSCHRIJVINGEN KO OPHOGING'!$L$3:$W$322,11,FALSE)</f>
        <v>561.91</v>
      </c>
      <c r="O246" s="1">
        <f>VLOOKUP($B246,'inschr ko zonder ophoging'!$A$5:$L$324,12,FALSE) + VLOOKUP($B246,'INSCHRIJVINGEN KO OPHOGING'!$L$3:$W$322,12,FALSE)</f>
        <v>551.48</v>
      </c>
      <c r="P246" s="1">
        <f>VLOOKUP($B246,'VRAAGPROGNOSE KO'!$B$2:$N$321,2,FALSE)</f>
        <v>550.94000000000005</v>
      </c>
      <c r="Q246" s="1">
        <f>VLOOKUP($B246,'VRAAGPROGNOSE KO'!$B$2:$N$321,3,FALSE)</f>
        <v>526.40421052631575</v>
      </c>
      <c r="R246" s="1">
        <f>VLOOKUP($B246,'VRAAGPROGNOSE KO'!$B$2:$N$321,4,FALSE)</f>
        <v>534.21105263157892</v>
      </c>
      <c r="S246" s="1">
        <f>VLOOKUP($B246,'VRAAGPROGNOSE KO'!$B$2:$N$321,5,FALSE)</f>
        <v>524.17368421052629</v>
      </c>
      <c r="T246" s="1">
        <f>VLOOKUP($B246,'VRAAGPROGNOSE KO'!$B$2:$N$321,6,FALSE)</f>
        <v>508.56</v>
      </c>
      <c r="U246" s="1">
        <f>VLOOKUP($B246,'VRAAGPROGNOSE KO'!$B$2:$N$321,7,FALSE)</f>
        <v>518.59736842105258</v>
      </c>
      <c r="V246" s="1">
        <f>VLOOKUP($B246,'VRAAGPROGNOSE KO'!$B$2:$N$321,8,FALSE)</f>
        <v>523.05842105263162</v>
      </c>
      <c r="W246" s="1">
        <f>VLOOKUP($B246,'VRAAGPROGNOSE KO'!$B$2:$N$321,9,FALSE)</f>
        <v>529.75</v>
      </c>
      <c r="X246" s="1">
        <f>VLOOKUP($B246,'VRAAGPROGNOSE KO'!$B$2:$N$321,10,FALSE)</f>
        <v>527.51947368421054</v>
      </c>
      <c r="Y246" s="1">
        <f>VLOOKUP($B246,'VRAAGPROGNOSE KO'!$B$2:$N$321,11,FALSE)</f>
        <v>513.02105263157898</v>
      </c>
      <c r="Z246" s="1">
        <f>VLOOKUP($B246,'VRAAGPROGNOSE KO'!$B$2:$N$321,12,FALSE)</f>
        <v>516.36684210526312</v>
      </c>
      <c r="AA246" s="1">
        <f>VLOOKUP($B246,'VRAAGPROGNOSE KO'!$B$2:$N$321,13,FALSE)</f>
        <v>516.36684210526312</v>
      </c>
    </row>
    <row r="247" spans="2:27" x14ac:dyDescent="0.3">
      <c r="B247" s="1">
        <v>44013</v>
      </c>
      <c r="C247" s="1">
        <f>VLOOKUP(B247,AANBODPROGNOSE!A247:G564, 5, FALSE)</f>
        <v>1024.7058823529412</v>
      </c>
      <c r="D247" s="1">
        <f>VLOOKUP(B247,AANBODPROGNOSE!A247:H564, 2, FALSE)</f>
        <v>871</v>
      </c>
      <c r="E247" s="1">
        <f>VLOOKUP($B247,'inschr ko zonder ophoging'!$A$5:$L$324,2,FALSE) + VLOOKUP($B247,'INSCHRIJVINGEN KO OPHOGING'!$L$3:$W$322,2,FALSE)</f>
        <v>922.09</v>
      </c>
      <c r="F247" s="1">
        <f>VLOOKUP($B247,'inschr ko zonder ophoging'!$A$5:$L$324,3,FALSE) + VLOOKUP($B247,'INSCHRIJVINGEN KO OPHOGING'!$L$3:$W$322,3,FALSE)</f>
        <v>987.55</v>
      </c>
      <c r="G247" s="1">
        <f>VLOOKUP($B247,'inschr ko zonder ophoging'!$A$5:$L$324,4,FALSE) + VLOOKUP($B247,'INSCHRIJVINGEN KO OPHOGING'!$L$3:$W$322,4,FALSE)</f>
        <v>1046.8</v>
      </c>
      <c r="H247" s="1">
        <f>VLOOKUP($B247,'inschr ko zonder ophoging'!$A$5:$L$324,5,FALSE) + VLOOKUP($B247,'INSCHRIJVINGEN KO OPHOGING'!$L$3:$W$322,5,FALSE)</f>
        <v>1001.63</v>
      </c>
      <c r="I247" s="1">
        <f>VLOOKUP($B247,'inschr ko zonder ophoging'!$A$5:$L$324,6,FALSE) + VLOOKUP($B247,'INSCHRIJVINGEN KO OPHOGING'!$L$3:$W$322,6,FALSE)</f>
        <v>993.93</v>
      </c>
      <c r="J247" s="1">
        <f>VLOOKUP($B247,'inschr ko zonder ophoging'!$A$5:$L$324,7,FALSE) + VLOOKUP($B247,'INSCHRIJVINGEN KO OPHOGING'!$L$3:$W$322,7,FALSE)</f>
        <v>976.79</v>
      </c>
      <c r="K247" s="1">
        <f>VLOOKUP($B247,'inschr ko zonder ophoging'!$A$5:$L$324,8,FALSE) + VLOOKUP($B247,'INSCHRIJVINGEN KO OPHOGING'!$L$3:$W$322,8,FALSE)</f>
        <v>979.52</v>
      </c>
      <c r="L247" s="1">
        <f>VLOOKUP($B247,'inschr ko zonder ophoging'!$A$5:$L$324,9,FALSE) + VLOOKUP($B247,'INSCHRIJVINGEN KO OPHOGING'!$L$3:$W$322,9,FALSE)</f>
        <v>919.6</v>
      </c>
      <c r="M247" s="1">
        <f>VLOOKUP($B247,'inschr ko zonder ophoging'!$A$5:$L$324,10,FALSE) + VLOOKUP($B247,'INSCHRIJVINGEN KO OPHOGING'!$L$3:$W$322,10,FALSE)</f>
        <v>862.95</v>
      </c>
      <c r="N247" s="1">
        <f>VLOOKUP($B247,'inschr ko zonder ophoging'!$A$5:$L$324,11,FALSE) + VLOOKUP($B247,'INSCHRIJVINGEN KO OPHOGING'!$L$3:$W$322,11,FALSE)</f>
        <v>853.63</v>
      </c>
      <c r="O247" s="1">
        <f>VLOOKUP($B247,'inschr ko zonder ophoging'!$A$5:$L$324,12,FALSE) + VLOOKUP($B247,'INSCHRIJVINGEN KO OPHOGING'!$L$3:$W$322,12,FALSE)</f>
        <v>888.01</v>
      </c>
      <c r="P247" s="1">
        <f>VLOOKUP($B247,'VRAAGPROGNOSE KO'!$B$2:$N$321,2,FALSE)</f>
        <v>906.03762326169408</v>
      </c>
      <c r="Q247" s="1">
        <f>VLOOKUP($B247,'VRAAGPROGNOSE KO'!$B$2:$N$321,3,FALSE)</f>
        <v>938.35630847029074</v>
      </c>
      <c r="R247" s="1">
        <f>VLOOKUP($B247,'VRAAGPROGNOSE KO'!$B$2:$N$321,4,FALSE)</f>
        <v>938.35630847029074</v>
      </c>
      <c r="S247" s="1">
        <f>VLOOKUP($B247,'VRAAGPROGNOSE KO'!$B$2:$N$321,5,FALSE)</f>
        <v>918.29643489254113</v>
      </c>
      <c r="T247" s="1">
        <f>VLOOKUP($B247,'VRAAGPROGNOSE KO'!$B$2:$N$321,6,FALSE)</f>
        <v>902.69431099873577</v>
      </c>
      <c r="U247" s="1">
        <f>VLOOKUP($B247,'VRAAGPROGNOSE KO'!$B$2:$N$321,7,FALSE)</f>
        <v>882.63443742098605</v>
      </c>
      <c r="V247" s="1">
        <f>VLOOKUP($B247,'VRAAGPROGNOSE KO'!$B$2:$N$321,8,FALSE)</f>
        <v>884.86331226295829</v>
      </c>
      <c r="W247" s="1">
        <f>VLOOKUP($B247,'VRAAGPROGNOSE KO'!$B$2:$N$321,9,FALSE)</f>
        <v>881.52</v>
      </c>
      <c r="X247" s="1">
        <f>VLOOKUP($B247,'VRAAGPROGNOSE KO'!$B$2:$N$321,10,FALSE)</f>
        <v>880.40556257901392</v>
      </c>
      <c r="Y247" s="1">
        <f>VLOOKUP($B247,'VRAAGPROGNOSE KO'!$B$2:$N$321,11,FALSE)</f>
        <v>875.94781289506955</v>
      </c>
      <c r="Z247" s="1">
        <f>VLOOKUP($B247,'VRAAGPROGNOSE KO'!$B$2:$N$321,12,FALSE)</f>
        <v>865.91787610619463</v>
      </c>
      <c r="AA247" s="1">
        <f>VLOOKUP($B247,'VRAAGPROGNOSE KO'!$B$2:$N$321,13,FALSE)</f>
        <v>864.80343868520856</v>
      </c>
    </row>
    <row r="248" spans="2:27" x14ac:dyDescent="0.3">
      <c r="B248" s="1">
        <v>44019</v>
      </c>
      <c r="C248" s="1">
        <f>VLOOKUP(B248,AANBODPROGNOSE!A248:G565, 5, FALSE)</f>
        <v>1722.1907308377895</v>
      </c>
      <c r="D248" s="1">
        <f>VLOOKUP(B248,AANBODPROGNOSE!A248:H565, 2, FALSE)</f>
        <v>1463.8621212121211</v>
      </c>
      <c r="E248" s="1">
        <f>VLOOKUP($B248,'inschr ko zonder ophoging'!$A$5:$L$324,2,FALSE) + VLOOKUP($B248,'INSCHRIJVINGEN KO OPHOGING'!$L$3:$W$322,2,FALSE)</f>
        <v>1591</v>
      </c>
      <c r="F248" s="1">
        <f>VLOOKUP($B248,'inschr ko zonder ophoging'!$A$5:$L$324,3,FALSE) + VLOOKUP($B248,'INSCHRIJVINGEN KO OPHOGING'!$L$3:$W$322,3,FALSE)</f>
        <v>1668.31</v>
      </c>
      <c r="G248" s="1">
        <f>VLOOKUP($B248,'inschr ko zonder ophoging'!$A$5:$L$324,4,FALSE) + VLOOKUP($B248,'INSCHRIJVINGEN KO OPHOGING'!$L$3:$W$322,4,FALSE)</f>
        <v>1615.52</v>
      </c>
      <c r="H248" s="1">
        <f>VLOOKUP($B248,'inschr ko zonder ophoging'!$A$5:$L$324,5,FALSE) + VLOOKUP($B248,'INSCHRIJVINGEN KO OPHOGING'!$L$3:$W$322,5,FALSE)</f>
        <v>1640.74</v>
      </c>
      <c r="I248" s="1">
        <f>VLOOKUP($B248,'inschr ko zonder ophoging'!$A$5:$L$324,6,FALSE) + VLOOKUP($B248,'INSCHRIJVINGEN KO OPHOGING'!$L$3:$W$322,6,FALSE)</f>
        <v>1647.47</v>
      </c>
      <c r="J248" s="1">
        <f>VLOOKUP($B248,'inschr ko zonder ophoging'!$A$5:$L$324,7,FALSE) + VLOOKUP($B248,'INSCHRIJVINGEN KO OPHOGING'!$L$3:$W$322,7,FALSE)</f>
        <v>1658.93</v>
      </c>
      <c r="K248" s="1">
        <f>VLOOKUP($B248,'inschr ko zonder ophoging'!$A$5:$L$324,8,FALSE) + VLOOKUP($B248,'INSCHRIJVINGEN KO OPHOGING'!$L$3:$W$322,8,FALSE)</f>
        <v>1650.63</v>
      </c>
      <c r="L248" s="1">
        <f>VLOOKUP($B248,'inschr ko zonder ophoging'!$A$5:$L$324,9,FALSE) + VLOOKUP($B248,'INSCHRIJVINGEN KO OPHOGING'!$L$3:$W$322,9,FALSE)</f>
        <v>1668.18</v>
      </c>
      <c r="M248" s="1">
        <f>VLOOKUP($B248,'inschr ko zonder ophoging'!$A$5:$L$324,10,FALSE) + VLOOKUP($B248,'INSCHRIJVINGEN KO OPHOGING'!$L$3:$W$322,10,FALSE)</f>
        <v>1683.55</v>
      </c>
      <c r="N248" s="1">
        <f>VLOOKUP($B248,'inschr ko zonder ophoging'!$A$5:$L$324,11,FALSE) + VLOOKUP($B248,'INSCHRIJVINGEN KO OPHOGING'!$L$3:$W$322,11,FALSE)</f>
        <v>1638.6</v>
      </c>
      <c r="O248" s="1">
        <f>VLOOKUP($B248,'inschr ko zonder ophoging'!$A$5:$L$324,12,FALSE) + VLOOKUP($B248,'INSCHRIJVINGEN KO OPHOGING'!$L$3:$W$322,12,FALSE)</f>
        <v>1646.25</v>
      </c>
      <c r="P248" s="1">
        <f>VLOOKUP($B248,'VRAAGPROGNOSE KO'!$B$2:$N$321,2,FALSE)</f>
        <v>1575.2145034642033</v>
      </c>
      <c r="Q248" s="1">
        <f>VLOOKUP($B248,'VRAAGPROGNOSE KO'!$B$2:$N$321,3,FALSE)</f>
        <v>1502.2879060816012</v>
      </c>
      <c r="R248" s="1">
        <f>VLOOKUP($B248,'VRAAGPROGNOSE KO'!$B$2:$N$321,4,FALSE)</f>
        <v>1477.6050577367205</v>
      </c>
      <c r="S248" s="1">
        <f>VLOOKUP($B248,'VRAAGPROGNOSE KO'!$B$2:$N$321,5,FALSE)</f>
        <v>1464.1416859122401</v>
      </c>
      <c r="T248" s="1">
        <f>VLOOKUP($B248,'VRAAGPROGNOSE KO'!$B$2:$N$321,6,FALSE)</f>
        <v>1455.16610469592</v>
      </c>
      <c r="U248" s="1">
        <f>VLOOKUP($B248,'VRAAGPROGNOSE KO'!$B$2:$N$321,7,FALSE)</f>
        <v>1473.1172671285603</v>
      </c>
      <c r="V248" s="1">
        <f>VLOOKUP($B248,'VRAAGPROGNOSE KO'!$B$2:$N$321,8,FALSE)</f>
        <v>1464.1416859122401</v>
      </c>
      <c r="W248" s="1">
        <f>VLOOKUP($B248,'VRAAGPROGNOSE KO'!$B$2:$N$321,9,FALSE)</f>
        <v>1457.41</v>
      </c>
      <c r="X248" s="1">
        <f>VLOOKUP($B248,'VRAAGPROGNOSE KO'!$B$2:$N$321,10,FALSE)</f>
        <v>1483.2147959969207</v>
      </c>
      <c r="Y248" s="1">
        <f>VLOOKUP($B248,'VRAAGPROGNOSE KO'!$B$2:$N$321,11,FALSE)</f>
        <v>1507.8976443418014</v>
      </c>
      <c r="Z248" s="1">
        <f>VLOOKUP($B248,'VRAAGPROGNOSE KO'!$B$2:$N$321,12,FALSE)</f>
        <v>1534.824387990762</v>
      </c>
      <c r="AA248" s="1">
        <f>VLOOKUP($B248,'VRAAGPROGNOSE KO'!$B$2:$N$321,13,FALSE)</f>
        <v>1537.0682832948421</v>
      </c>
    </row>
    <row r="249" spans="2:27" x14ac:dyDescent="0.3">
      <c r="B249" s="1">
        <v>44020</v>
      </c>
      <c r="C249" s="1">
        <f>VLOOKUP(B249,AANBODPROGNOSE!A249:G566, 5, FALSE)</f>
        <v>574.11764705882354</v>
      </c>
      <c r="D249" s="1">
        <f>VLOOKUP(B249,AANBODPROGNOSE!A249:H566, 2, FALSE)</f>
        <v>488</v>
      </c>
      <c r="E249" s="1">
        <f>VLOOKUP($B249,'inschr ko zonder ophoging'!$A$5:$L$324,2,FALSE) + VLOOKUP($B249,'INSCHRIJVINGEN KO OPHOGING'!$L$3:$W$322,2,FALSE)</f>
        <v>488.48</v>
      </c>
      <c r="F249" s="1">
        <f>VLOOKUP($B249,'inschr ko zonder ophoging'!$A$5:$L$324,3,FALSE) + VLOOKUP($B249,'INSCHRIJVINGEN KO OPHOGING'!$L$3:$W$322,3,FALSE)</f>
        <v>492.64</v>
      </c>
      <c r="G249" s="1">
        <f>VLOOKUP($B249,'inschr ko zonder ophoging'!$A$5:$L$324,4,FALSE) + VLOOKUP($B249,'INSCHRIJVINGEN KO OPHOGING'!$L$3:$W$322,4,FALSE)</f>
        <v>514.75</v>
      </c>
      <c r="H249" s="1">
        <f>VLOOKUP($B249,'inschr ko zonder ophoging'!$A$5:$L$324,5,FALSE) + VLOOKUP($B249,'INSCHRIJVINGEN KO OPHOGING'!$L$3:$W$322,5,FALSE)</f>
        <v>491.99</v>
      </c>
      <c r="I249" s="1">
        <f>VLOOKUP($B249,'inschr ko zonder ophoging'!$A$5:$L$324,6,FALSE) + VLOOKUP($B249,'INSCHRIJVINGEN KO OPHOGING'!$L$3:$W$322,6,FALSE)</f>
        <v>497.86</v>
      </c>
      <c r="J249" s="1">
        <f>VLOOKUP($B249,'inschr ko zonder ophoging'!$A$5:$L$324,7,FALSE) + VLOOKUP($B249,'INSCHRIJVINGEN KO OPHOGING'!$L$3:$W$322,7,FALSE)</f>
        <v>484.1</v>
      </c>
      <c r="K249" s="1">
        <f>VLOOKUP($B249,'inschr ko zonder ophoging'!$A$5:$L$324,8,FALSE) + VLOOKUP($B249,'INSCHRIJVINGEN KO OPHOGING'!$L$3:$W$322,8,FALSE)</f>
        <v>468.72</v>
      </c>
      <c r="L249" s="1">
        <f>VLOOKUP($B249,'inschr ko zonder ophoging'!$A$5:$L$324,9,FALSE) + VLOOKUP($B249,'INSCHRIJVINGEN KO OPHOGING'!$L$3:$W$322,9,FALSE)</f>
        <v>488.1</v>
      </c>
      <c r="M249" s="1">
        <f>VLOOKUP($B249,'inschr ko zonder ophoging'!$A$5:$L$324,10,FALSE) + VLOOKUP($B249,'INSCHRIJVINGEN KO OPHOGING'!$L$3:$W$322,10,FALSE)</f>
        <v>468.53</v>
      </c>
      <c r="N249" s="1">
        <f>VLOOKUP($B249,'inschr ko zonder ophoging'!$A$5:$L$324,11,FALSE) + VLOOKUP($B249,'INSCHRIJVINGEN KO OPHOGING'!$L$3:$W$322,11,FALSE)</f>
        <v>497.29</v>
      </c>
      <c r="O249" s="1">
        <f>VLOOKUP($B249,'inschr ko zonder ophoging'!$A$5:$L$324,12,FALSE) + VLOOKUP($B249,'INSCHRIJVINGEN KO OPHOGING'!$L$3:$W$322,12,FALSE)</f>
        <v>487.26</v>
      </c>
      <c r="P249" s="1">
        <f>VLOOKUP($B249,'VRAAGPROGNOSE KO'!$B$2:$N$321,2,FALSE)</f>
        <v>492.88120649651972</v>
      </c>
      <c r="Q249" s="1">
        <f>VLOOKUP($B249,'VRAAGPROGNOSE KO'!$B$2:$N$321,3,FALSE)</f>
        <v>500.6518561484919</v>
      </c>
      <c r="R249" s="1">
        <f>VLOOKUP($B249,'VRAAGPROGNOSE KO'!$B$2:$N$321,4,FALSE)</f>
        <v>487.33074245939673</v>
      </c>
      <c r="S249" s="1">
        <f>VLOOKUP($B249,'VRAAGPROGNOSE KO'!$B$2:$N$321,5,FALSE)</f>
        <v>485.11055684454755</v>
      </c>
      <c r="T249" s="1">
        <f>VLOOKUP($B249,'VRAAGPROGNOSE KO'!$B$2:$N$321,6,FALSE)</f>
        <v>468.45916473317868</v>
      </c>
      <c r="U249" s="1">
        <f>VLOOKUP($B249,'VRAAGPROGNOSE KO'!$B$2:$N$321,7,FALSE)</f>
        <v>458.46832946635732</v>
      </c>
      <c r="V249" s="1">
        <f>VLOOKUP($B249,'VRAAGPROGNOSE KO'!$B$2:$N$321,8,FALSE)</f>
        <v>468.45916473317868</v>
      </c>
      <c r="W249" s="1">
        <f>VLOOKUP($B249,'VRAAGPROGNOSE KO'!$B$2:$N$321,9,FALSE)</f>
        <v>478.45</v>
      </c>
      <c r="X249" s="1">
        <f>VLOOKUP($B249,'VRAAGPROGNOSE KO'!$B$2:$N$321,10,FALSE)</f>
        <v>466.23897911832944</v>
      </c>
      <c r="Y249" s="1">
        <f>VLOOKUP($B249,'VRAAGPROGNOSE KO'!$B$2:$N$321,11,FALSE)</f>
        <v>459.57842227378188</v>
      </c>
      <c r="Z249" s="1">
        <f>VLOOKUP($B249,'VRAAGPROGNOSE KO'!$B$2:$N$321,12,FALSE)</f>
        <v>444.03712296983758</v>
      </c>
      <c r="AA249" s="1">
        <f>VLOOKUP($B249,'VRAAGPROGNOSE KO'!$B$2:$N$321,13,FALSE)</f>
        <v>429.60591647331785</v>
      </c>
    </row>
    <row r="250" spans="2:27" x14ac:dyDescent="0.3">
      <c r="B250" s="1">
        <v>44021</v>
      </c>
      <c r="C250" s="1">
        <f>VLOOKUP(B250,AANBODPROGNOSE!A250:G567, 5, FALSE)</f>
        <v>13265.066348157276</v>
      </c>
      <c r="D250" s="1">
        <f>VLOOKUP(B250,AANBODPROGNOSE!A250:H567, 2, FALSE)</f>
        <v>11275.306395933683</v>
      </c>
      <c r="E250" s="1">
        <f>VLOOKUP($B250,'inschr ko zonder ophoging'!$A$5:$L$324,2,FALSE) + VLOOKUP($B250,'INSCHRIJVINGEN KO OPHOGING'!$L$3:$W$322,2,FALSE)</f>
        <v>10992.63</v>
      </c>
      <c r="F250" s="1">
        <f>VLOOKUP($B250,'inschr ko zonder ophoging'!$A$5:$L$324,3,FALSE) + VLOOKUP($B250,'INSCHRIJVINGEN KO OPHOGING'!$L$3:$W$322,3,FALSE)</f>
        <v>11534.74</v>
      </c>
      <c r="G250" s="1">
        <f>VLOOKUP($B250,'inschr ko zonder ophoging'!$A$5:$L$324,4,FALSE) + VLOOKUP($B250,'INSCHRIJVINGEN KO OPHOGING'!$L$3:$W$322,4,FALSE)</f>
        <v>11766.619999999999</v>
      </c>
      <c r="H250" s="1">
        <f>VLOOKUP($B250,'inschr ko zonder ophoging'!$A$5:$L$324,5,FALSE) + VLOOKUP($B250,'INSCHRIJVINGEN KO OPHOGING'!$L$3:$W$322,5,FALSE)</f>
        <v>11923.6</v>
      </c>
      <c r="I250" s="1">
        <f>VLOOKUP($B250,'inschr ko zonder ophoging'!$A$5:$L$324,6,FALSE) + VLOOKUP($B250,'INSCHRIJVINGEN KO OPHOGING'!$L$3:$W$322,6,FALSE)</f>
        <v>12151.39</v>
      </c>
      <c r="J250" s="1">
        <f>VLOOKUP($B250,'inschr ko zonder ophoging'!$A$5:$L$324,7,FALSE) + VLOOKUP($B250,'INSCHRIJVINGEN KO OPHOGING'!$L$3:$W$322,7,FALSE)</f>
        <v>12094.4</v>
      </c>
      <c r="K250" s="1">
        <f>VLOOKUP($B250,'inschr ko zonder ophoging'!$A$5:$L$324,8,FALSE) + VLOOKUP($B250,'INSCHRIJVINGEN KO OPHOGING'!$L$3:$W$322,8,FALSE)</f>
        <v>11897.65</v>
      </c>
      <c r="L250" s="1">
        <f>VLOOKUP($B250,'inschr ko zonder ophoging'!$A$5:$L$324,9,FALSE) + VLOOKUP($B250,'INSCHRIJVINGEN KO OPHOGING'!$L$3:$W$322,9,FALSE)</f>
        <v>11960.22</v>
      </c>
      <c r="M250" s="1">
        <f>VLOOKUP($B250,'inschr ko zonder ophoging'!$A$5:$L$324,10,FALSE) + VLOOKUP($B250,'INSCHRIJVINGEN KO OPHOGING'!$L$3:$W$322,10,FALSE)</f>
        <v>11708.36</v>
      </c>
      <c r="N250" s="1">
        <f>VLOOKUP($B250,'inschr ko zonder ophoging'!$A$5:$L$324,11,FALSE) + VLOOKUP($B250,'INSCHRIJVINGEN KO OPHOGING'!$L$3:$W$322,11,FALSE)</f>
        <v>11622.55</v>
      </c>
      <c r="O250" s="1">
        <f>VLOOKUP($B250,'inschr ko zonder ophoging'!$A$5:$L$324,12,FALSE) + VLOOKUP($B250,'INSCHRIJVINGEN KO OPHOGING'!$L$3:$W$322,12,FALSE)</f>
        <v>11596.06</v>
      </c>
      <c r="P250" s="1">
        <f>VLOOKUP($B250,'VRAAGPROGNOSE KO'!$B$2:$N$321,2,FALSE)</f>
        <v>11411.643069336227</v>
      </c>
      <c r="Q250" s="1">
        <f>VLOOKUP($B250,'VRAAGPROGNOSE KO'!$B$2:$N$321,3,FALSE)</f>
        <v>11317.083734096064</v>
      </c>
      <c r="R250" s="1">
        <f>VLOOKUP($B250,'VRAAGPROGNOSE KO'!$B$2:$N$321,4,FALSE)</f>
        <v>11301.509255350626</v>
      </c>
      <c r="S250" s="1">
        <f>VLOOKUP($B250,'VRAAGPROGNOSE KO'!$B$2:$N$321,5,FALSE)</f>
        <v>11325.983436236314</v>
      </c>
      <c r="T250" s="1">
        <f>VLOOKUP($B250,'VRAAGPROGNOSE KO'!$B$2:$N$321,6,FALSE)</f>
        <v>11343.782840516817</v>
      </c>
      <c r="U250" s="1">
        <f>VLOOKUP($B250,'VRAAGPROGNOSE KO'!$B$2:$N$321,7,FALSE)</f>
        <v>11372.70687247263</v>
      </c>
      <c r="V250" s="1">
        <f>VLOOKUP($B250,'VRAAGPROGNOSE KO'!$B$2:$N$321,8,FALSE)</f>
        <v>11340.445452214222</v>
      </c>
      <c r="W250" s="1">
        <f>VLOOKUP($B250,'VRAAGPROGNOSE KO'!$B$2:$N$321,9,FALSE)</f>
        <v>11279.26</v>
      </c>
      <c r="X250" s="1">
        <f>VLOOKUP($B250,'VRAAGPROGNOSE KO'!$B$2:$N$321,10,FALSE)</f>
        <v>11223.636861623434</v>
      </c>
      <c r="Y250" s="1">
        <f>VLOOKUP($B250,'VRAAGPROGNOSE KO'!$B$2:$N$321,11,FALSE)</f>
        <v>11151.326781733898</v>
      </c>
      <c r="Z250" s="1">
        <f>VLOOKUP($B250,'VRAAGPROGNOSE KO'!$B$2:$N$321,12,FALSE)</f>
        <v>11073.454388006707</v>
      </c>
      <c r="AA250" s="1">
        <f>VLOOKUP($B250,'VRAAGPROGNOSE KO'!$B$2:$N$321,13,FALSE)</f>
        <v>11048.980207121018</v>
      </c>
    </row>
    <row r="251" spans="2:27" x14ac:dyDescent="0.3">
      <c r="B251" s="1">
        <v>44034</v>
      </c>
      <c r="C251" s="1">
        <f>VLOOKUP(B251,AANBODPROGNOSE!A251:G568, 5, FALSE)</f>
        <v>1248.2</v>
      </c>
      <c r="D251" s="1">
        <f>VLOOKUP(B251,AANBODPROGNOSE!A251:H568, 2, FALSE)</f>
        <v>1060.97</v>
      </c>
      <c r="E251" s="1">
        <f>VLOOKUP($B251,'inschr ko zonder ophoging'!$A$5:$L$324,2,FALSE) + VLOOKUP($B251,'INSCHRIJVINGEN KO OPHOGING'!$L$3:$W$322,2,FALSE)</f>
        <v>1023.96</v>
      </c>
      <c r="F251" s="1">
        <f>VLOOKUP($B251,'inschr ko zonder ophoging'!$A$5:$L$324,3,FALSE) + VLOOKUP($B251,'INSCHRIJVINGEN KO OPHOGING'!$L$3:$W$322,3,FALSE)</f>
        <v>1029.6099999999999</v>
      </c>
      <c r="G251" s="1">
        <f>VLOOKUP($B251,'inschr ko zonder ophoging'!$A$5:$L$324,4,FALSE) + VLOOKUP($B251,'INSCHRIJVINGEN KO OPHOGING'!$L$3:$W$322,4,FALSE)</f>
        <v>1031.9000000000001</v>
      </c>
      <c r="H251" s="1">
        <f>VLOOKUP($B251,'inschr ko zonder ophoging'!$A$5:$L$324,5,FALSE) + VLOOKUP($B251,'INSCHRIJVINGEN KO OPHOGING'!$L$3:$W$322,5,FALSE)</f>
        <v>1054.96</v>
      </c>
      <c r="I251" s="1">
        <f>VLOOKUP($B251,'inschr ko zonder ophoging'!$A$5:$L$324,6,FALSE) + VLOOKUP($B251,'INSCHRIJVINGEN KO OPHOGING'!$L$3:$W$322,6,FALSE)</f>
        <v>1065.5</v>
      </c>
      <c r="J251" s="1">
        <f>VLOOKUP($B251,'inschr ko zonder ophoging'!$A$5:$L$324,7,FALSE) + VLOOKUP($B251,'INSCHRIJVINGEN KO OPHOGING'!$L$3:$W$322,7,FALSE)</f>
        <v>1050.77</v>
      </c>
      <c r="K251" s="1">
        <f>VLOOKUP($B251,'inschr ko zonder ophoging'!$A$5:$L$324,8,FALSE) + VLOOKUP($B251,'INSCHRIJVINGEN KO OPHOGING'!$L$3:$W$322,8,FALSE)</f>
        <v>1070.8800000000001</v>
      </c>
      <c r="L251" s="1">
        <f>VLOOKUP($B251,'inschr ko zonder ophoging'!$A$5:$L$324,9,FALSE) + VLOOKUP($B251,'INSCHRIJVINGEN KO OPHOGING'!$L$3:$W$322,9,FALSE)</f>
        <v>968.98</v>
      </c>
      <c r="M251" s="1">
        <f>VLOOKUP($B251,'inschr ko zonder ophoging'!$A$5:$L$324,10,FALSE) + VLOOKUP($B251,'INSCHRIJVINGEN KO OPHOGING'!$L$3:$W$322,10,FALSE)</f>
        <v>984.28</v>
      </c>
      <c r="N251" s="1">
        <f>VLOOKUP($B251,'inschr ko zonder ophoging'!$A$5:$L$324,11,FALSE) + VLOOKUP($B251,'INSCHRIJVINGEN KO OPHOGING'!$L$3:$W$322,11,FALSE)</f>
        <v>962.33</v>
      </c>
      <c r="O251" s="1">
        <f>VLOOKUP($B251,'inschr ko zonder ophoging'!$A$5:$L$324,12,FALSE) + VLOOKUP($B251,'INSCHRIJVINGEN KO OPHOGING'!$L$3:$W$322,12,FALSE)</f>
        <v>1010.99</v>
      </c>
      <c r="P251" s="1">
        <f>VLOOKUP($B251,'VRAAGPROGNOSE KO'!$B$2:$N$321,2,FALSE)</f>
        <v>1034.0737907761529</v>
      </c>
      <c r="Q251" s="1">
        <f>VLOOKUP($B251,'VRAAGPROGNOSE KO'!$B$2:$N$321,3,FALSE)</f>
        <v>1029.5778177727784</v>
      </c>
      <c r="R251" s="1">
        <f>VLOOKUP($B251,'VRAAGPROGNOSE KO'!$B$2:$N$321,4,FALSE)</f>
        <v>1046.4377165354331</v>
      </c>
      <c r="S251" s="1">
        <f>VLOOKUP($B251,'VRAAGPROGNOSE KO'!$B$2:$N$321,5,FALSE)</f>
        <v>1008.2219460067491</v>
      </c>
      <c r="T251" s="1">
        <f>VLOOKUP($B251,'VRAAGPROGNOSE KO'!$B$2:$N$321,6,FALSE)</f>
        <v>984.6180877390326</v>
      </c>
      <c r="U251" s="1">
        <f>VLOOKUP($B251,'VRAAGPROGNOSE KO'!$B$2:$N$321,7,FALSE)</f>
        <v>967.75818897637794</v>
      </c>
      <c r="V251" s="1">
        <f>VLOOKUP($B251,'VRAAGPROGNOSE KO'!$B$2:$N$321,8,FALSE)</f>
        <v>982.37010123734535</v>
      </c>
      <c r="W251" s="1">
        <f>VLOOKUP($B251,'VRAAGPROGNOSE KO'!$B$2:$N$321,9,FALSE)</f>
        <v>999.23</v>
      </c>
      <c r="X251" s="1">
        <f>VLOOKUP($B251,'VRAAGPROGNOSE KO'!$B$2:$N$321,10,FALSE)</f>
        <v>1019.4618785151856</v>
      </c>
      <c r="Y251" s="1">
        <f>VLOOKUP($B251,'VRAAGPROGNOSE KO'!$B$2:$N$321,11,FALSE)</f>
        <v>1032.9497975253094</v>
      </c>
      <c r="Z251" s="1">
        <f>VLOOKUP($B251,'VRAAGPROGNOSE KO'!$B$2:$N$321,12,FALSE)</f>
        <v>1025.0818447694039</v>
      </c>
      <c r="AA251" s="1">
        <f>VLOOKUP($B251,'VRAAGPROGNOSE KO'!$B$2:$N$321,13,FALSE)</f>
        <v>1012.7179190101238</v>
      </c>
    </row>
    <row r="252" spans="2:27" x14ac:dyDescent="0.3">
      <c r="B252" s="1">
        <v>44040</v>
      </c>
      <c r="C252" s="1">
        <f>VLOOKUP(B252,AANBODPROGNOSE!A252:G569, 5, FALSE)</f>
        <v>606.99999999999989</v>
      </c>
      <c r="D252" s="1">
        <f>VLOOKUP(B252,AANBODPROGNOSE!A252:H569, 2, FALSE)</f>
        <v>515.94999999999993</v>
      </c>
      <c r="E252" s="1">
        <f>VLOOKUP($B252,'inschr ko zonder ophoging'!$A$5:$L$324,2,FALSE) + VLOOKUP($B252,'INSCHRIJVINGEN KO OPHOGING'!$L$3:$W$322,2,FALSE)</f>
        <v>488.1</v>
      </c>
      <c r="F252" s="1">
        <f>VLOOKUP($B252,'inschr ko zonder ophoging'!$A$5:$L$324,3,FALSE) + VLOOKUP($B252,'INSCHRIJVINGEN KO OPHOGING'!$L$3:$W$322,3,FALSE)</f>
        <v>492.37</v>
      </c>
      <c r="G252" s="1">
        <f>VLOOKUP($B252,'inschr ko zonder ophoging'!$A$5:$L$324,4,FALSE) + VLOOKUP($B252,'INSCHRIJVINGEN KO OPHOGING'!$L$3:$W$322,4,FALSE)</f>
        <v>511.86</v>
      </c>
      <c r="H252" s="1">
        <f>VLOOKUP($B252,'inschr ko zonder ophoging'!$A$5:$L$324,5,FALSE) + VLOOKUP($B252,'INSCHRIJVINGEN KO OPHOGING'!$L$3:$W$322,5,FALSE)</f>
        <v>518.55999999999995</v>
      </c>
      <c r="I252" s="1">
        <f>VLOOKUP($B252,'inschr ko zonder ophoging'!$A$5:$L$324,6,FALSE) + VLOOKUP($B252,'INSCHRIJVINGEN KO OPHOGING'!$L$3:$W$322,6,FALSE)</f>
        <v>550.24</v>
      </c>
      <c r="J252" s="1">
        <f>VLOOKUP($B252,'inschr ko zonder ophoging'!$A$5:$L$324,7,FALSE) + VLOOKUP($B252,'INSCHRIJVINGEN KO OPHOGING'!$L$3:$W$322,7,FALSE)</f>
        <v>541.21</v>
      </c>
      <c r="K252" s="1">
        <f>VLOOKUP($B252,'inschr ko zonder ophoging'!$A$5:$L$324,8,FALSE) + VLOOKUP($B252,'INSCHRIJVINGEN KO OPHOGING'!$L$3:$W$322,8,FALSE)</f>
        <v>543.51</v>
      </c>
      <c r="L252" s="1">
        <f>VLOOKUP($B252,'inschr ko zonder ophoging'!$A$5:$L$324,9,FALSE) + VLOOKUP($B252,'INSCHRIJVINGEN KO OPHOGING'!$L$3:$W$322,9,FALSE)</f>
        <v>522.66999999999996</v>
      </c>
      <c r="M252" s="1">
        <f>VLOOKUP($B252,'inschr ko zonder ophoging'!$A$5:$L$324,10,FALSE) + VLOOKUP($B252,'INSCHRIJVINGEN KO OPHOGING'!$L$3:$W$322,10,FALSE)</f>
        <v>502.18</v>
      </c>
      <c r="N252" s="1">
        <f>VLOOKUP($B252,'inschr ko zonder ophoging'!$A$5:$L$324,11,FALSE) + VLOOKUP($B252,'INSCHRIJVINGEN KO OPHOGING'!$L$3:$W$322,11,FALSE)</f>
        <v>544.21</v>
      </c>
      <c r="O252" s="1">
        <f>VLOOKUP($B252,'inschr ko zonder ophoging'!$A$5:$L$324,12,FALSE) + VLOOKUP($B252,'INSCHRIJVINGEN KO OPHOGING'!$L$3:$W$322,12,FALSE)</f>
        <v>552.97</v>
      </c>
      <c r="P252" s="1">
        <f>VLOOKUP($B252,'VRAAGPROGNOSE KO'!$B$2:$N$321,2,FALSE)</f>
        <v>552.14279661016951</v>
      </c>
      <c r="Q252" s="1">
        <f>VLOOKUP($B252,'VRAAGPROGNOSE KO'!$B$2:$N$321,3,FALSE)</f>
        <v>560.03055084745756</v>
      </c>
      <c r="R252" s="1">
        <f>VLOOKUP($B252,'VRAAGPROGNOSE KO'!$B$2:$N$321,4,FALSE)</f>
        <v>567.91830508474573</v>
      </c>
      <c r="S252" s="1">
        <f>VLOOKUP($B252,'VRAAGPROGNOSE KO'!$B$2:$N$321,5,FALSE)</f>
        <v>557.77690677966098</v>
      </c>
      <c r="T252" s="1">
        <f>VLOOKUP($B252,'VRAAGPROGNOSE KO'!$B$2:$N$321,6,FALSE)</f>
        <v>544.25504237288135</v>
      </c>
      <c r="U252" s="1">
        <f>VLOOKUP($B252,'VRAAGPROGNOSE KO'!$B$2:$N$321,7,FALSE)</f>
        <v>539.74775423728818</v>
      </c>
      <c r="V252" s="1">
        <f>VLOOKUP($B252,'VRAAGPROGNOSE KO'!$B$2:$N$321,8,FALSE)</f>
        <v>536.36728813559318</v>
      </c>
      <c r="W252" s="1">
        <f>VLOOKUP($B252,'VRAAGPROGNOSE KO'!$B$2:$N$321,9,FALSE)</f>
        <v>531.86</v>
      </c>
      <c r="X252" s="1">
        <f>VLOOKUP($B252,'VRAAGPROGNOSE KO'!$B$2:$N$321,10,FALSE)</f>
        <v>536.36728813559318</v>
      </c>
      <c r="Y252" s="1">
        <f>VLOOKUP($B252,'VRAAGPROGNOSE KO'!$B$2:$N$321,11,FALSE)</f>
        <v>539.74775423728818</v>
      </c>
      <c r="Z252" s="1">
        <f>VLOOKUP($B252,'VRAAGPROGNOSE KO'!$B$2:$N$321,12,FALSE)</f>
        <v>543.12822033898306</v>
      </c>
      <c r="AA252" s="1">
        <f>VLOOKUP($B252,'VRAAGPROGNOSE KO'!$B$2:$N$321,13,FALSE)</f>
        <v>546.50868644067793</v>
      </c>
    </row>
    <row r="253" spans="2:27" x14ac:dyDescent="0.3">
      <c r="B253" s="1">
        <v>44043</v>
      </c>
      <c r="C253" s="1">
        <f>VLOOKUP(B253,AANBODPROGNOSE!A253:G570, 5, FALSE)</f>
        <v>1341.3333333333335</v>
      </c>
      <c r="D253" s="1">
        <f>VLOOKUP(B253,AANBODPROGNOSE!A253:H570, 2, FALSE)</f>
        <v>1140.1333333333334</v>
      </c>
      <c r="E253" s="1">
        <f>VLOOKUP($B253,'inschr ko zonder ophoging'!$A$5:$L$324,2,FALSE) + VLOOKUP($B253,'INSCHRIJVINGEN KO OPHOGING'!$L$3:$W$322,2,FALSE)</f>
        <v>1112.5</v>
      </c>
      <c r="F253" s="1">
        <f>VLOOKUP($B253,'inschr ko zonder ophoging'!$A$5:$L$324,3,FALSE) + VLOOKUP($B253,'INSCHRIJVINGEN KO OPHOGING'!$L$3:$W$322,3,FALSE)</f>
        <v>1196.21</v>
      </c>
      <c r="G253" s="1">
        <f>VLOOKUP($B253,'inschr ko zonder ophoging'!$A$5:$L$324,4,FALSE) + VLOOKUP($B253,'INSCHRIJVINGEN KO OPHOGING'!$L$3:$W$322,4,FALSE)</f>
        <v>1193.4000000000001</v>
      </c>
      <c r="H253" s="1">
        <f>VLOOKUP($B253,'inschr ko zonder ophoging'!$A$5:$L$324,5,FALSE) + VLOOKUP($B253,'INSCHRIJVINGEN KO OPHOGING'!$L$3:$W$322,5,FALSE)</f>
        <v>1243.5899999999999</v>
      </c>
      <c r="I253" s="1">
        <f>VLOOKUP($B253,'inschr ko zonder ophoging'!$A$5:$L$324,6,FALSE) + VLOOKUP($B253,'INSCHRIJVINGEN KO OPHOGING'!$L$3:$W$322,6,FALSE)</f>
        <v>1342.41</v>
      </c>
      <c r="J253" s="1">
        <f>VLOOKUP($B253,'inschr ko zonder ophoging'!$A$5:$L$324,7,FALSE) + VLOOKUP($B253,'INSCHRIJVINGEN KO OPHOGING'!$L$3:$W$322,7,FALSE)</f>
        <v>1309.67</v>
      </c>
      <c r="K253" s="1">
        <f>VLOOKUP($B253,'inschr ko zonder ophoging'!$A$5:$L$324,8,FALSE) + VLOOKUP($B253,'INSCHRIJVINGEN KO OPHOGING'!$L$3:$W$322,8,FALSE)</f>
        <v>1253.83</v>
      </c>
      <c r="L253" s="1">
        <f>VLOOKUP($B253,'inschr ko zonder ophoging'!$A$5:$L$324,9,FALSE) + VLOOKUP($B253,'INSCHRIJVINGEN KO OPHOGING'!$L$3:$W$322,9,FALSE)</f>
        <v>1270.32</v>
      </c>
      <c r="M253" s="1">
        <f>VLOOKUP($B253,'inschr ko zonder ophoging'!$A$5:$L$324,10,FALSE) + VLOOKUP($B253,'INSCHRIJVINGEN KO OPHOGING'!$L$3:$W$322,10,FALSE)</f>
        <v>1228.02</v>
      </c>
      <c r="N253" s="1">
        <f>VLOOKUP($B253,'inschr ko zonder ophoging'!$A$5:$L$324,11,FALSE) + VLOOKUP($B253,'INSCHRIJVINGEN KO OPHOGING'!$L$3:$W$322,11,FALSE)</f>
        <v>1218.26</v>
      </c>
      <c r="O253" s="1">
        <f>VLOOKUP($B253,'inschr ko zonder ophoging'!$A$5:$L$324,12,FALSE) + VLOOKUP($B253,'INSCHRIJVINGEN KO OPHOGING'!$L$3:$W$322,12,FALSE)</f>
        <v>1243.7</v>
      </c>
      <c r="P253" s="1">
        <f>VLOOKUP($B253,'VRAAGPROGNOSE KO'!$B$2:$N$321,2,FALSE)</f>
        <v>1233.3257142857142</v>
      </c>
      <c r="Q253" s="1">
        <f>VLOOKUP($B253,'VRAAGPROGNOSE KO'!$B$2:$N$321,3,FALSE)</f>
        <v>1229.9742857142858</v>
      </c>
      <c r="R253" s="1">
        <f>VLOOKUP($B253,'VRAAGPROGNOSE KO'!$B$2:$N$321,4,FALSE)</f>
        <v>1251.2</v>
      </c>
      <c r="S253" s="1">
        <f>VLOOKUP($B253,'VRAAGPROGNOSE KO'!$B$2:$N$321,5,FALSE)</f>
        <v>1221.037142857143</v>
      </c>
      <c r="T253" s="1">
        <f>VLOOKUP($B253,'VRAAGPROGNOSE KO'!$B$2:$N$321,6,FALSE)</f>
        <v>1189.7571428571428</v>
      </c>
      <c r="U253" s="1">
        <f>VLOOKUP($B253,'VRAAGPROGNOSE KO'!$B$2:$N$321,7,FALSE)</f>
        <v>1154.0085714285715</v>
      </c>
      <c r="V253" s="1">
        <f>VLOOKUP($B253,'VRAAGPROGNOSE KO'!$B$2:$N$321,8,FALSE)</f>
        <v>1143.9542857142858</v>
      </c>
      <c r="W253" s="1">
        <f>VLOOKUP($B253,'VRAAGPROGNOSE KO'!$B$2:$N$321,9,FALSE)</f>
        <v>1141.72</v>
      </c>
      <c r="X253" s="1">
        <f>VLOOKUP($B253,'VRAAGPROGNOSE KO'!$B$2:$N$321,10,FALSE)</f>
        <v>1135.017142857143</v>
      </c>
      <c r="Y253" s="1">
        <f>VLOOKUP($B253,'VRAAGPROGNOSE KO'!$B$2:$N$321,11,FALSE)</f>
        <v>1136.1342857142856</v>
      </c>
      <c r="Z253" s="1">
        <f>VLOOKUP($B253,'VRAAGPROGNOSE KO'!$B$2:$N$321,12,FALSE)</f>
        <v>1124.962857142857</v>
      </c>
      <c r="AA253" s="1">
        <f>VLOOKUP($B253,'VRAAGPROGNOSE KO'!$B$2:$N$321,13,FALSE)</f>
        <v>1127.1971428571428</v>
      </c>
    </row>
    <row r="254" spans="2:27" x14ac:dyDescent="0.3">
      <c r="B254" s="1">
        <v>44045</v>
      </c>
      <c r="C254" s="1">
        <f>VLOOKUP(B254,AANBODPROGNOSE!A254:G571, 5, FALSE)</f>
        <v>317</v>
      </c>
      <c r="D254" s="1">
        <f>VLOOKUP(B254,AANBODPROGNOSE!A254:H571, 2, FALSE)</f>
        <v>269.45</v>
      </c>
      <c r="E254" s="1">
        <f>VLOOKUP($B254,'inschr ko zonder ophoging'!$A$5:$L$324,2,FALSE) + VLOOKUP($B254,'INSCHRIJVINGEN KO OPHOGING'!$L$3:$W$322,2,FALSE)</f>
        <v>253.39</v>
      </c>
      <c r="F254" s="1">
        <f>VLOOKUP($B254,'inschr ko zonder ophoging'!$A$5:$L$324,3,FALSE) + VLOOKUP($B254,'INSCHRIJVINGEN KO OPHOGING'!$L$3:$W$322,3,FALSE)</f>
        <v>260.74</v>
      </c>
      <c r="G254" s="1">
        <f>VLOOKUP($B254,'inschr ko zonder ophoging'!$A$5:$L$324,4,FALSE) + VLOOKUP($B254,'INSCHRIJVINGEN KO OPHOGING'!$L$3:$W$322,4,FALSE)</f>
        <v>279.39</v>
      </c>
      <c r="H254" s="1">
        <f>VLOOKUP($B254,'inschr ko zonder ophoging'!$A$5:$L$324,5,FALSE) + VLOOKUP($B254,'INSCHRIJVINGEN KO OPHOGING'!$L$3:$W$322,5,FALSE)</f>
        <v>293.85000000000002</v>
      </c>
      <c r="I254" s="1">
        <f>VLOOKUP($B254,'inschr ko zonder ophoging'!$A$5:$L$324,6,FALSE) + VLOOKUP($B254,'INSCHRIJVINGEN KO OPHOGING'!$L$3:$W$322,6,FALSE)</f>
        <v>302.42</v>
      </c>
      <c r="J254" s="1">
        <f>VLOOKUP($B254,'inschr ko zonder ophoging'!$A$5:$L$324,7,FALSE) + VLOOKUP($B254,'INSCHRIJVINGEN KO OPHOGING'!$L$3:$W$322,7,FALSE)</f>
        <v>304.95999999999998</v>
      </c>
      <c r="K254" s="1">
        <f>VLOOKUP($B254,'inschr ko zonder ophoging'!$A$5:$L$324,8,FALSE) + VLOOKUP($B254,'INSCHRIJVINGEN KO OPHOGING'!$L$3:$W$322,8,FALSE)</f>
        <v>310.04000000000002</v>
      </c>
      <c r="L254" s="1">
        <f>VLOOKUP($B254,'inschr ko zonder ophoging'!$A$5:$L$324,9,FALSE) + VLOOKUP($B254,'INSCHRIJVINGEN KO OPHOGING'!$L$3:$W$322,9,FALSE)</f>
        <v>294.27999999999997</v>
      </c>
      <c r="M254" s="1">
        <f>VLOOKUP($B254,'inschr ko zonder ophoging'!$A$5:$L$324,10,FALSE) + VLOOKUP($B254,'INSCHRIJVINGEN KO OPHOGING'!$L$3:$W$322,10,FALSE)</f>
        <v>285.66000000000003</v>
      </c>
      <c r="N254" s="1">
        <f>VLOOKUP($B254,'inschr ko zonder ophoging'!$A$5:$L$324,11,FALSE) + VLOOKUP($B254,'INSCHRIJVINGEN KO OPHOGING'!$L$3:$W$322,11,FALSE)</f>
        <v>264.2</v>
      </c>
      <c r="O254" s="1">
        <f>VLOOKUP($B254,'inschr ko zonder ophoging'!$A$5:$L$324,12,FALSE) + VLOOKUP($B254,'INSCHRIJVINGEN KO OPHOGING'!$L$3:$W$322,12,FALSE)</f>
        <v>255.2</v>
      </c>
      <c r="P254" s="1">
        <f>VLOOKUP($B254,'VRAAGPROGNOSE KO'!$B$2:$N$321,2,FALSE)</f>
        <v>256.74310638297874</v>
      </c>
      <c r="Q254" s="1">
        <f>VLOOKUP($B254,'VRAAGPROGNOSE KO'!$B$2:$N$321,3,FALSE)</f>
        <v>264.59114893617021</v>
      </c>
      <c r="R254" s="1">
        <f>VLOOKUP($B254,'VRAAGPROGNOSE KO'!$B$2:$N$321,4,FALSE)</f>
        <v>263.47000000000003</v>
      </c>
      <c r="S254" s="1">
        <f>VLOOKUP($B254,'VRAAGPROGNOSE KO'!$B$2:$N$321,5,FALSE)</f>
        <v>263.47000000000003</v>
      </c>
      <c r="T254" s="1">
        <f>VLOOKUP($B254,'VRAAGPROGNOSE KO'!$B$2:$N$321,6,FALSE)</f>
        <v>260.10655319148935</v>
      </c>
      <c r="U254" s="1">
        <f>VLOOKUP($B254,'VRAAGPROGNOSE KO'!$B$2:$N$321,7,FALSE)</f>
        <v>261.2277021276596</v>
      </c>
      <c r="V254" s="1">
        <f>VLOOKUP($B254,'VRAAGPROGNOSE KO'!$B$2:$N$321,8,FALSE)</f>
        <v>263.47000000000003</v>
      </c>
      <c r="W254" s="1">
        <f>VLOOKUP($B254,'VRAAGPROGNOSE KO'!$B$2:$N$321,9,FALSE)</f>
        <v>263.47000000000003</v>
      </c>
      <c r="X254" s="1">
        <f>VLOOKUP($B254,'VRAAGPROGNOSE KO'!$B$2:$N$321,10,FALSE)</f>
        <v>267.95459574468083</v>
      </c>
      <c r="Y254" s="1">
        <f>VLOOKUP($B254,'VRAAGPROGNOSE KO'!$B$2:$N$321,11,FALSE)</f>
        <v>269.07574468085107</v>
      </c>
      <c r="Z254" s="1">
        <f>VLOOKUP($B254,'VRAAGPROGNOSE KO'!$B$2:$N$321,12,FALSE)</f>
        <v>274.68148936170212</v>
      </c>
      <c r="AA254" s="1">
        <f>VLOOKUP($B254,'VRAAGPROGNOSE KO'!$B$2:$N$321,13,FALSE)</f>
        <v>275.80263829787236</v>
      </c>
    </row>
    <row r="255" spans="2:27" x14ac:dyDescent="0.3">
      <c r="B255" s="1">
        <v>44048</v>
      </c>
      <c r="C255" s="1">
        <f>VLOOKUP(B255,AANBODPROGNOSE!A255:G572, 5, FALSE)</f>
        <v>582.24867724867727</v>
      </c>
      <c r="D255" s="1">
        <f>VLOOKUP(B255,AANBODPROGNOSE!A255:H572, 2, FALSE)</f>
        <v>494.91137566137564</v>
      </c>
      <c r="E255" s="1">
        <f>VLOOKUP($B255,'inschr ko zonder ophoging'!$A$5:$L$324,2,FALSE) + VLOOKUP($B255,'INSCHRIJVINGEN KO OPHOGING'!$L$3:$W$322,2,FALSE)</f>
        <v>516.21</v>
      </c>
      <c r="F255" s="1">
        <f>VLOOKUP($B255,'inschr ko zonder ophoging'!$A$5:$L$324,3,FALSE) + VLOOKUP($B255,'INSCHRIJVINGEN KO OPHOGING'!$L$3:$W$322,3,FALSE)</f>
        <v>502.56</v>
      </c>
      <c r="G255" s="1">
        <f>VLOOKUP($B255,'inschr ko zonder ophoging'!$A$5:$L$324,4,FALSE) + VLOOKUP($B255,'INSCHRIJVINGEN KO OPHOGING'!$L$3:$W$322,4,FALSE)</f>
        <v>519.83000000000004</v>
      </c>
      <c r="H255" s="1">
        <f>VLOOKUP($B255,'inschr ko zonder ophoging'!$A$5:$L$324,5,FALSE) + VLOOKUP($B255,'INSCHRIJVINGEN KO OPHOGING'!$L$3:$W$322,5,FALSE)</f>
        <v>497.29</v>
      </c>
      <c r="I255" s="1">
        <f>VLOOKUP($B255,'inschr ko zonder ophoging'!$A$5:$L$324,6,FALSE) + VLOOKUP($B255,'INSCHRIJVINGEN KO OPHOGING'!$L$3:$W$322,6,FALSE)</f>
        <v>507.05</v>
      </c>
      <c r="J255" s="1">
        <f>VLOOKUP($B255,'inschr ko zonder ophoging'!$A$5:$L$324,7,FALSE) + VLOOKUP($B255,'INSCHRIJVINGEN KO OPHOGING'!$L$3:$W$322,7,FALSE)</f>
        <v>506.75</v>
      </c>
      <c r="K255" s="1">
        <f>VLOOKUP($B255,'inschr ko zonder ophoging'!$A$5:$L$324,8,FALSE) + VLOOKUP($B255,'INSCHRIJVINGEN KO OPHOGING'!$L$3:$W$322,8,FALSE)</f>
        <v>517.17999999999995</v>
      </c>
      <c r="L255" s="1">
        <f>VLOOKUP($B255,'inschr ko zonder ophoging'!$A$5:$L$324,9,FALSE) + VLOOKUP($B255,'INSCHRIJVINGEN KO OPHOGING'!$L$3:$W$322,9,FALSE)</f>
        <v>505.56</v>
      </c>
      <c r="M255" s="1">
        <f>VLOOKUP($B255,'inschr ko zonder ophoging'!$A$5:$L$324,10,FALSE) + VLOOKUP($B255,'INSCHRIJVINGEN KO OPHOGING'!$L$3:$W$322,10,FALSE)</f>
        <v>492.64</v>
      </c>
      <c r="N255" s="1">
        <f>VLOOKUP($B255,'inschr ko zonder ophoging'!$A$5:$L$324,11,FALSE) + VLOOKUP($B255,'INSCHRIJVINGEN KO OPHOGING'!$L$3:$W$322,11,FALSE)</f>
        <v>460.15</v>
      </c>
      <c r="O255" s="1">
        <f>VLOOKUP($B255,'inschr ko zonder ophoging'!$A$5:$L$324,12,FALSE) + VLOOKUP($B255,'INSCHRIJVINGEN KO OPHOGING'!$L$3:$W$322,12,FALSE)</f>
        <v>472.83</v>
      </c>
      <c r="P255" s="1">
        <f>VLOOKUP($B255,'VRAAGPROGNOSE KO'!$B$2:$N$321,2,FALSE)</f>
        <v>461.73183823529411</v>
      </c>
      <c r="Q255" s="1">
        <f>VLOOKUP($B255,'VRAAGPROGNOSE KO'!$B$2:$N$321,3,FALSE)</f>
        <v>471.64970588235292</v>
      </c>
      <c r="R255" s="1">
        <f>VLOOKUP($B255,'VRAAGPROGNOSE KO'!$B$2:$N$321,4,FALSE)</f>
        <v>480.46558823529415</v>
      </c>
      <c r="S255" s="1">
        <f>VLOOKUP($B255,'VRAAGPROGNOSE KO'!$B$2:$N$321,5,FALSE)</f>
        <v>462.83382352941175</v>
      </c>
      <c r="T255" s="1">
        <f>VLOOKUP($B255,'VRAAGPROGNOSE KO'!$B$2:$N$321,6,FALSE)</f>
        <v>449.61</v>
      </c>
      <c r="U255" s="1">
        <f>VLOOKUP($B255,'VRAAGPROGNOSE KO'!$B$2:$N$321,7,FALSE)</f>
        <v>450.71198529411765</v>
      </c>
      <c r="V255" s="1">
        <f>VLOOKUP($B255,'VRAAGPROGNOSE KO'!$B$2:$N$321,8,FALSE)</f>
        <v>455.11992647058821</v>
      </c>
      <c r="W255" s="1">
        <f>VLOOKUP($B255,'VRAAGPROGNOSE KO'!$B$2:$N$321,9,FALSE)</f>
        <v>449.61</v>
      </c>
      <c r="X255" s="1">
        <f>VLOOKUP($B255,'VRAAGPROGNOSE KO'!$B$2:$N$321,10,FALSE)</f>
        <v>442.99808823529412</v>
      </c>
      <c r="Y255" s="1">
        <f>VLOOKUP($B255,'VRAAGPROGNOSE KO'!$B$2:$N$321,11,FALSE)</f>
        <v>437.48816176470586</v>
      </c>
      <c r="Z255" s="1">
        <f>VLOOKUP($B255,'VRAAGPROGNOSE KO'!$B$2:$N$321,12,FALSE)</f>
        <v>426.46830882352941</v>
      </c>
      <c r="AA255" s="1">
        <f>VLOOKUP($B255,'VRAAGPROGNOSE KO'!$B$2:$N$321,13,FALSE)</f>
        <v>423.16235294117649</v>
      </c>
    </row>
    <row r="256" spans="2:27" x14ac:dyDescent="0.3">
      <c r="B256" s="1">
        <v>44052</v>
      </c>
      <c r="C256" s="1">
        <f>VLOOKUP(B256,AANBODPROGNOSE!A256:G573, 5, FALSE)</f>
        <v>924.66666666666663</v>
      </c>
      <c r="D256" s="1">
        <f>VLOOKUP(B256,AANBODPROGNOSE!A256:H573, 2, FALSE)</f>
        <v>785.96666666666658</v>
      </c>
      <c r="E256" s="1">
        <f>VLOOKUP($B256,'inschr ko zonder ophoging'!$A$5:$L$324,2,FALSE) + VLOOKUP($B256,'INSCHRIJVINGEN KO OPHOGING'!$L$3:$W$322,2,FALSE)</f>
        <v>606.86</v>
      </c>
      <c r="F256" s="1">
        <f>VLOOKUP($B256,'inschr ko zonder ophoging'!$A$5:$L$324,3,FALSE) + VLOOKUP($B256,'INSCHRIJVINGEN KO OPHOGING'!$L$3:$W$322,3,FALSE)</f>
        <v>604.86</v>
      </c>
      <c r="G256" s="1">
        <f>VLOOKUP($B256,'inschr ko zonder ophoging'!$A$5:$L$324,4,FALSE) + VLOOKUP($B256,'INSCHRIJVINGEN KO OPHOGING'!$L$3:$W$322,4,FALSE)</f>
        <v>631.35</v>
      </c>
      <c r="H256" s="1">
        <f>VLOOKUP($B256,'inschr ko zonder ophoging'!$A$5:$L$324,5,FALSE) + VLOOKUP($B256,'INSCHRIJVINGEN KO OPHOGING'!$L$3:$W$322,5,FALSE)</f>
        <v>617.24</v>
      </c>
      <c r="I256" s="1">
        <f>VLOOKUP($B256,'inschr ko zonder ophoging'!$A$5:$L$324,6,FALSE) + VLOOKUP($B256,'INSCHRIJVINGEN KO OPHOGING'!$L$3:$W$322,6,FALSE)</f>
        <v>595.75</v>
      </c>
      <c r="J256" s="1">
        <f>VLOOKUP($B256,'inschr ko zonder ophoging'!$A$5:$L$324,7,FALSE) + VLOOKUP($B256,'INSCHRIJVINGEN KO OPHOGING'!$L$3:$W$322,7,FALSE)</f>
        <v>643.35</v>
      </c>
      <c r="K256" s="1">
        <f>VLOOKUP($B256,'inschr ko zonder ophoging'!$A$5:$L$324,8,FALSE) + VLOOKUP($B256,'INSCHRIJVINGEN KO OPHOGING'!$L$3:$W$322,8,FALSE)</f>
        <v>612.51</v>
      </c>
      <c r="L256" s="1">
        <f>VLOOKUP($B256,'inschr ko zonder ophoging'!$A$5:$L$324,9,FALSE) + VLOOKUP($B256,'INSCHRIJVINGEN KO OPHOGING'!$L$3:$W$322,9,FALSE)</f>
        <v>582.48</v>
      </c>
      <c r="M256" s="1">
        <f>VLOOKUP($B256,'inschr ko zonder ophoging'!$A$5:$L$324,10,FALSE) + VLOOKUP($B256,'INSCHRIJVINGEN KO OPHOGING'!$L$3:$W$322,10,FALSE)</f>
        <v>594.51</v>
      </c>
      <c r="N256" s="1">
        <f>VLOOKUP($B256,'inschr ko zonder ophoging'!$A$5:$L$324,11,FALSE) + VLOOKUP($B256,'INSCHRIJVINGEN KO OPHOGING'!$L$3:$W$322,11,FALSE)</f>
        <v>592.29</v>
      </c>
      <c r="O256" s="1">
        <f>VLOOKUP($B256,'inschr ko zonder ophoging'!$A$5:$L$324,12,FALSE) + VLOOKUP($B256,'INSCHRIJVINGEN KO OPHOGING'!$L$3:$W$322,12,FALSE)</f>
        <v>574.48</v>
      </c>
      <c r="P256" s="1">
        <f>VLOOKUP($B256,'VRAAGPROGNOSE KO'!$B$2:$N$321,2,FALSE)</f>
        <v>581.13764957264959</v>
      </c>
      <c r="Q256" s="1">
        <f>VLOOKUP($B256,'VRAAGPROGNOSE KO'!$B$2:$N$321,3,FALSE)</f>
        <v>559.94452991452988</v>
      </c>
      <c r="R256" s="1">
        <f>VLOOKUP($B256,'VRAAGPROGNOSE KO'!$B$2:$N$321,4,FALSE)</f>
        <v>557.71367521367517</v>
      </c>
      <c r="S256" s="1">
        <f>VLOOKUP($B256,'VRAAGPROGNOSE KO'!$B$2:$N$321,5,FALSE)</f>
        <v>552.13653846153841</v>
      </c>
      <c r="T256" s="1">
        <f>VLOOKUP($B256,'VRAAGPROGNOSE KO'!$B$2:$N$321,6,FALSE)</f>
        <v>535.40512820512822</v>
      </c>
      <c r="U256" s="1">
        <f>VLOOKUP($B256,'VRAAGPROGNOSE KO'!$B$2:$N$321,7,FALSE)</f>
        <v>529.82799145299145</v>
      </c>
      <c r="V256" s="1">
        <f>VLOOKUP($B256,'VRAAGPROGNOSE KO'!$B$2:$N$321,8,FALSE)</f>
        <v>524.25085470085469</v>
      </c>
      <c r="W256" s="1">
        <f>VLOOKUP($B256,'VRAAGPROGNOSE KO'!$B$2:$N$321,9,FALSE)</f>
        <v>522.02</v>
      </c>
      <c r="X256" s="1">
        <f>VLOOKUP($B256,'VRAAGPROGNOSE KO'!$B$2:$N$321,10,FALSE)</f>
        <v>526.4817094017094</v>
      </c>
      <c r="Y256" s="1">
        <f>VLOOKUP($B256,'VRAAGPROGNOSE KO'!$B$2:$N$321,11,FALSE)</f>
        <v>524.25085470085469</v>
      </c>
      <c r="Z256" s="1">
        <f>VLOOKUP($B256,'VRAAGPROGNOSE KO'!$B$2:$N$321,12,FALSE)</f>
        <v>530.94341880341881</v>
      </c>
      <c r="AA256" s="1">
        <f>VLOOKUP($B256,'VRAAGPROGNOSE KO'!$B$2:$N$321,13,FALSE)</f>
        <v>534.28970085470087</v>
      </c>
    </row>
    <row r="257" spans="2:27" x14ac:dyDescent="0.3">
      <c r="B257" s="1">
        <v>44064</v>
      </c>
      <c r="C257" s="1">
        <f>VLOOKUP(B257,AANBODPROGNOSE!A257:G574, 5, FALSE)</f>
        <v>484</v>
      </c>
      <c r="D257" s="1">
        <f>VLOOKUP(B257,AANBODPROGNOSE!A257:H574, 2, FALSE)</f>
        <v>411.4</v>
      </c>
      <c r="E257" s="1">
        <f>VLOOKUP($B257,'inschr ko zonder ophoging'!$A$5:$L$324,2,FALSE) + VLOOKUP($B257,'INSCHRIJVINGEN KO OPHOGING'!$L$3:$W$322,2,FALSE)</f>
        <v>413.96</v>
      </c>
      <c r="F257" s="1">
        <f>VLOOKUP($B257,'inschr ko zonder ophoging'!$A$5:$L$324,3,FALSE) + VLOOKUP($B257,'INSCHRIJVINGEN KO OPHOGING'!$L$3:$W$322,3,FALSE)</f>
        <v>415.53</v>
      </c>
      <c r="G257" s="1">
        <f>VLOOKUP($B257,'inschr ko zonder ophoging'!$A$5:$L$324,4,FALSE) + VLOOKUP($B257,'INSCHRIJVINGEN KO OPHOGING'!$L$3:$W$322,4,FALSE)</f>
        <v>428.8</v>
      </c>
      <c r="H257" s="1">
        <f>VLOOKUP($B257,'inschr ko zonder ophoging'!$A$5:$L$324,5,FALSE) + VLOOKUP($B257,'INSCHRIJVINGEN KO OPHOGING'!$L$3:$W$322,5,FALSE)</f>
        <v>415.18</v>
      </c>
      <c r="I257" s="1">
        <f>VLOOKUP($B257,'inschr ko zonder ophoging'!$A$5:$L$324,6,FALSE) + VLOOKUP($B257,'INSCHRIJVINGEN KO OPHOGING'!$L$3:$W$322,6,FALSE)</f>
        <v>460.29</v>
      </c>
      <c r="J257" s="1">
        <f>VLOOKUP($B257,'inschr ko zonder ophoging'!$A$5:$L$324,7,FALSE) + VLOOKUP($B257,'INSCHRIJVINGEN KO OPHOGING'!$L$3:$W$322,7,FALSE)</f>
        <v>442.88</v>
      </c>
      <c r="K257" s="1">
        <f>VLOOKUP($B257,'inschr ko zonder ophoging'!$A$5:$L$324,8,FALSE) + VLOOKUP($B257,'INSCHRIJVINGEN KO OPHOGING'!$L$3:$W$322,8,FALSE)</f>
        <v>461.18</v>
      </c>
      <c r="L257" s="1">
        <f>VLOOKUP($B257,'inschr ko zonder ophoging'!$A$5:$L$324,9,FALSE) + VLOOKUP($B257,'INSCHRIJVINGEN KO OPHOGING'!$L$3:$W$322,9,FALSE)</f>
        <v>457.07</v>
      </c>
      <c r="M257" s="1">
        <f>VLOOKUP($B257,'inschr ko zonder ophoging'!$A$5:$L$324,10,FALSE) + VLOOKUP($B257,'INSCHRIJVINGEN KO OPHOGING'!$L$3:$W$322,10,FALSE)</f>
        <v>454.56</v>
      </c>
      <c r="N257" s="1">
        <f>VLOOKUP($B257,'inschr ko zonder ophoging'!$A$5:$L$324,11,FALSE) + VLOOKUP($B257,'INSCHRIJVINGEN KO OPHOGING'!$L$3:$W$322,11,FALSE)</f>
        <v>448.45</v>
      </c>
      <c r="O257" s="1">
        <f>VLOOKUP($B257,'inschr ko zonder ophoging'!$A$5:$L$324,12,FALSE) + VLOOKUP($B257,'INSCHRIJVINGEN KO OPHOGING'!$L$3:$W$322,12,FALSE)</f>
        <v>438.99</v>
      </c>
      <c r="P257" s="1">
        <f>VLOOKUP($B257,'VRAAGPROGNOSE KO'!$B$2:$N$321,2,FALSE)</f>
        <v>444.98026455026456</v>
      </c>
      <c r="Q257" s="1">
        <f>VLOOKUP($B257,'VRAAGPROGNOSE KO'!$B$2:$N$321,3,FALSE)</f>
        <v>422.39243386243385</v>
      </c>
      <c r="R257" s="1">
        <f>VLOOKUP($B257,'VRAAGPROGNOSE KO'!$B$2:$N$321,4,FALSE)</f>
        <v>421.26304232804233</v>
      </c>
      <c r="S257" s="1">
        <f>VLOOKUP($B257,'VRAAGPROGNOSE KO'!$B$2:$N$321,5,FALSE)</f>
        <v>430.29817460317463</v>
      </c>
      <c r="T257" s="1">
        <f>VLOOKUP($B257,'VRAAGPROGNOSE KO'!$B$2:$N$321,6,FALSE)</f>
        <v>422.39243386243385</v>
      </c>
      <c r="U257" s="1">
        <f>VLOOKUP($B257,'VRAAGPROGNOSE KO'!$B$2:$N$321,7,FALSE)</f>
        <v>431.42756613756615</v>
      </c>
      <c r="V257" s="1">
        <f>VLOOKUP($B257,'VRAAGPROGNOSE KO'!$B$2:$N$321,8,FALSE)</f>
        <v>429.16878306878306</v>
      </c>
      <c r="W257" s="1">
        <f>VLOOKUP($B257,'VRAAGPROGNOSE KO'!$B$2:$N$321,9,FALSE)</f>
        <v>426.90999999999997</v>
      </c>
      <c r="X257" s="1">
        <f>VLOOKUP($B257,'VRAAGPROGNOSE KO'!$B$2:$N$321,10,FALSE)</f>
        <v>422.39243386243385</v>
      </c>
      <c r="Y257" s="1">
        <f>VLOOKUP($B257,'VRAAGPROGNOSE KO'!$B$2:$N$321,11,FALSE)</f>
        <v>425.78060846560845</v>
      </c>
      <c r="Z257" s="1">
        <f>VLOOKUP($B257,'VRAAGPROGNOSE KO'!$B$2:$N$321,12,FALSE)</f>
        <v>432.55695767195766</v>
      </c>
      <c r="AA257" s="1">
        <f>VLOOKUP($B257,'VRAAGPROGNOSE KO'!$B$2:$N$321,13,FALSE)</f>
        <v>433.68634920634918</v>
      </c>
    </row>
    <row r="258" spans="2:27" x14ac:dyDescent="0.3">
      <c r="B258" s="1">
        <v>44073</v>
      </c>
      <c r="C258" s="1">
        <f>VLOOKUP(B258,AANBODPROGNOSE!A258:G575, 5, FALSE)</f>
        <v>429.41176470588238</v>
      </c>
      <c r="D258" s="1">
        <f>VLOOKUP(B258,AANBODPROGNOSE!A258:H575, 2, FALSE)</f>
        <v>365</v>
      </c>
      <c r="E258" s="1">
        <f>VLOOKUP($B258,'inschr ko zonder ophoging'!$A$5:$L$324,2,FALSE) + VLOOKUP($B258,'INSCHRIJVINGEN KO OPHOGING'!$L$3:$W$322,2,FALSE)</f>
        <v>403.5</v>
      </c>
      <c r="F258" s="1">
        <f>VLOOKUP($B258,'inschr ko zonder ophoging'!$A$5:$L$324,3,FALSE) + VLOOKUP($B258,'INSCHRIJVINGEN KO OPHOGING'!$L$3:$W$322,3,FALSE)</f>
        <v>382.58</v>
      </c>
      <c r="G258" s="1">
        <f>VLOOKUP($B258,'inschr ko zonder ophoging'!$A$5:$L$324,4,FALSE) + VLOOKUP($B258,'INSCHRIJVINGEN KO OPHOGING'!$L$3:$W$322,4,FALSE)</f>
        <v>349.39</v>
      </c>
      <c r="H258" s="1">
        <f>VLOOKUP($B258,'inschr ko zonder ophoging'!$A$5:$L$324,5,FALSE) + VLOOKUP($B258,'INSCHRIJVINGEN KO OPHOGING'!$L$3:$W$322,5,FALSE)</f>
        <v>357.42</v>
      </c>
      <c r="I258" s="1">
        <f>VLOOKUP($B258,'inschr ko zonder ophoging'!$A$5:$L$324,6,FALSE) + VLOOKUP($B258,'INSCHRIJVINGEN KO OPHOGING'!$L$3:$W$322,6,FALSE)</f>
        <v>369.42</v>
      </c>
      <c r="J258" s="1">
        <f>VLOOKUP($B258,'inschr ko zonder ophoging'!$A$5:$L$324,7,FALSE) + VLOOKUP($B258,'INSCHRIJVINGEN KO OPHOGING'!$L$3:$W$322,7,FALSE)</f>
        <v>379.34</v>
      </c>
      <c r="K258" s="1">
        <f>VLOOKUP($B258,'inschr ko zonder ophoging'!$A$5:$L$324,8,FALSE) + VLOOKUP($B258,'INSCHRIJVINGEN KO OPHOGING'!$L$3:$W$322,8,FALSE)</f>
        <v>385.58</v>
      </c>
      <c r="L258" s="1">
        <f>VLOOKUP($B258,'inschr ko zonder ophoging'!$A$5:$L$324,9,FALSE) + VLOOKUP($B258,'INSCHRIJVINGEN KO OPHOGING'!$L$3:$W$322,9,FALSE)</f>
        <v>378.88</v>
      </c>
      <c r="M258" s="1">
        <f>VLOOKUP($B258,'inschr ko zonder ophoging'!$A$5:$L$324,10,FALSE) + VLOOKUP($B258,'INSCHRIJVINGEN KO OPHOGING'!$L$3:$W$322,10,FALSE)</f>
        <v>371.77</v>
      </c>
      <c r="N258" s="1">
        <f>VLOOKUP($B258,'inschr ko zonder ophoging'!$A$5:$L$324,11,FALSE) + VLOOKUP($B258,'INSCHRIJVINGEN KO OPHOGING'!$L$3:$W$322,11,FALSE)</f>
        <v>340.77</v>
      </c>
      <c r="O258" s="1">
        <f>VLOOKUP($B258,'inschr ko zonder ophoging'!$A$5:$L$324,12,FALSE) + VLOOKUP($B258,'INSCHRIJVINGEN KO OPHOGING'!$L$3:$W$322,12,FALSE)</f>
        <v>367.96</v>
      </c>
      <c r="P258" s="1">
        <f>VLOOKUP($B258,'VRAAGPROGNOSE KO'!$B$2:$N$321,2,FALSE)</f>
        <v>374.9265306122449</v>
      </c>
      <c r="Q258" s="1">
        <f>VLOOKUP($B258,'VRAAGPROGNOSE KO'!$B$2:$N$321,3,FALSE)</f>
        <v>386.11836734693878</v>
      </c>
      <c r="R258" s="1">
        <f>VLOOKUP($B258,'VRAAGPROGNOSE KO'!$B$2:$N$321,4,FALSE)</f>
        <v>384.99918367346936</v>
      </c>
      <c r="S258" s="1">
        <f>VLOOKUP($B258,'VRAAGPROGNOSE KO'!$B$2:$N$321,5,FALSE)</f>
        <v>383.88</v>
      </c>
      <c r="T258" s="1">
        <f>VLOOKUP($B258,'VRAAGPROGNOSE KO'!$B$2:$N$321,6,FALSE)</f>
        <v>379.40326530612242</v>
      </c>
      <c r="U258" s="1">
        <f>VLOOKUP($B258,'VRAAGPROGNOSE KO'!$B$2:$N$321,7,FALSE)</f>
        <v>380.52244897959184</v>
      </c>
      <c r="V258" s="1">
        <f>VLOOKUP($B258,'VRAAGPROGNOSE KO'!$B$2:$N$321,8,FALSE)</f>
        <v>383.88</v>
      </c>
      <c r="W258" s="1">
        <f>VLOOKUP($B258,'VRAAGPROGNOSE KO'!$B$2:$N$321,9,FALSE)</f>
        <v>383.88</v>
      </c>
      <c r="X258" s="1">
        <f>VLOOKUP($B258,'VRAAGPROGNOSE KO'!$B$2:$N$321,10,FALSE)</f>
        <v>390.5951020408163</v>
      </c>
      <c r="Y258" s="1">
        <f>VLOOKUP($B258,'VRAAGPROGNOSE KO'!$B$2:$N$321,11,FALSE)</f>
        <v>392.83346938775509</v>
      </c>
      <c r="Z258" s="1">
        <f>VLOOKUP($B258,'VRAAGPROGNOSE KO'!$B$2:$N$321,12,FALSE)</f>
        <v>400.66775510204081</v>
      </c>
      <c r="AA258" s="1">
        <f>VLOOKUP($B258,'VRAAGPROGNOSE KO'!$B$2:$N$321,13,FALSE)</f>
        <v>400.66775510204081</v>
      </c>
    </row>
    <row r="259" spans="2:27" x14ac:dyDescent="0.3">
      <c r="B259" s="1">
        <v>44081</v>
      </c>
      <c r="C259" s="1">
        <f>VLOOKUP(B259,AANBODPROGNOSE!A259:G576, 5, FALSE)</f>
        <v>778.66666666666652</v>
      </c>
      <c r="D259" s="1">
        <f>VLOOKUP(B259,AANBODPROGNOSE!A259:H576, 2, FALSE)</f>
        <v>661.86666666666656</v>
      </c>
      <c r="E259" s="1">
        <f>VLOOKUP($B259,'inschr ko zonder ophoging'!$A$5:$L$324,2,FALSE) + VLOOKUP($B259,'INSCHRIJVINGEN KO OPHOGING'!$L$3:$W$322,2,FALSE)</f>
        <v>551.42999999999995</v>
      </c>
      <c r="F259" s="1">
        <f>VLOOKUP($B259,'inschr ko zonder ophoging'!$A$5:$L$324,3,FALSE) + VLOOKUP($B259,'INSCHRIJVINGEN KO OPHOGING'!$L$3:$W$322,3,FALSE)</f>
        <v>591.54</v>
      </c>
      <c r="G259" s="1">
        <f>VLOOKUP($B259,'inschr ko zonder ophoging'!$A$5:$L$324,4,FALSE) + VLOOKUP($B259,'INSCHRIJVINGEN KO OPHOGING'!$L$3:$W$322,4,FALSE)</f>
        <v>612.08000000000004</v>
      </c>
      <c r="H259" s="1">
        <f>VLOOKUP($B259,'inschr ko zonder ophoging'!$A$5:$L$324,5,FALSE) + VLOOKUP($B259,'INSCHRIJVINGEN KO OPHOGING'!$L$3:$W$322,5,FALSE)</f>
        <v>684.22</v>
      </c>
      <c r="I259" s="1">
        <f>VLOOKUP($B259,'inschr ko zonder ophoging'!$A$5:$L$324,6,FALSE) + VLOOKUP($B259,'INSCHRIJVINGEN KO OPHOGING'!$L$3:$W$322,6,FALSE)</f>
        <v>746.79</v>
      </c>
      <c r="J259" s="1">
        <f>VLOOKUP($B259,'inschr ko zonder ophoging'!$A$5:$L$324,7,FALSE) + VLOOKUP($B259,'INSCHRIJVINGEN KO OPHOGING'!$L$3:$W$322,7,FALSE)</f>
        <v>695.97</v>
      </c>
      <c r="K259" s="1">
        <f>VLOOKUP($B259,'inschr ko zonder ophoging'!$A$5:$L$324,8,FALSE) + VLOOKUP($B259,'INSCHRIJVINGEN KO OPHOGING'!$L$3:$W$322,8,FALSE)</f>
        <v>715.49</v>
      </c>
      <c r="L259" s="1">
        <f>VLOOKUP($B259,'inschr ko zonder ophoging'!$A$5:$L$324,9,FALSE) + VLOOKUP($B259,'INSCHRIJVINGEN KO OPHOGING'!$L$3:$W$322,9,FALSE)</f>
        <v>657.78</v>
      </c>
      <c r="M259" s="1">
        <f>VLOOKUP($B259,'inschr ko zonder ophoging'!$A$5:$L$324,10,FALSE) + VLOOKUP($B259,'INSCHRIJVINGEN KO OPHOGING'!$L$3:$W$322,10,FALSE)</f>
        <v>647.89</v>
      </c>
      <c r="N259" s="1">
        <f>VLOOKUP($B259,'inschr ko zonder ophoging'!$A$5:$L$324,11,FALSE) + VLOOKUP($B259,'INSCHRIJVINGEN KO OPHOGING'!$L$3:$W$322,11,FALSE)</f>
        <v>659.35</v>
      </c>
      <c r="O259" s="1">
        <f>VLOOKUP($B259,'inschr ko zonder ophoging'!$A$5:$L$324,12,FALSE) + VLOOKUP($B259,'INSCHRIJVINGEN KO OPHOGING'!$L$3:$W$322,12,FALSE)</f>
        <v>644.16</v>
      </c>
      <c r="P259" s="1">
        <f>VLOOKUP($B259,'VRAAGPROGNOSE KO'!$B$2:$N$321,2,FALSE)</f>
        <v>663.78189024390247</v>
      </c>
      <c r="Q259" s="1">
        <f>VLOOKUP($B259,'VRAAGPROGNOSE KO'!$B$2:$N$321,3,FALSE)</f>
        <v>643.56518292682927</v>
      </c>
      <c r="R259" s="1">
        <f>VLOOKUP($B259,'VRAAGPROGNOSE KO'!$B$2:$N$321,4,FALSE)</f>
        <v>613.24012195121952</v>
      </c>
      <c r="S259" s="1">
        <f>VLOOKUP($B259,'VRAAGPROGNOSE KO'!$B$2:$N$321,5,FALSE)</f>
        <v>595.26971544715445</v>
      </c>
      <c r="T259" s="1">
        <f>VLOOKUP($B259,'VRAAGPROGNOSE KO'!$B$2:$N$321,6,FALSE)</f>
        <v>573.92985772357724</v>
      </c>
      <c r="U259" s="1">
        <f>VLOOKUP($B259,'VRAAGPROGNOSE KO'!$B$2:$N$321,7,FALSE)</f>
        <v>569.43725609756098</v>
      </c>
      <c r="V259" s="1">
        <f>VLOOKUP($B259,'VRAAGPROGNOSE KO'!$B$2:$N$321,8,FALSE)</f>
        <v>557.0826016260163</v>
      </c>
      <c r="W259" s="1">
        <f>VLOOKUP($B259,'VRAAGPROGNOSE KO'!$B$2:$N$321,9,FALSE)</f>
        <v>552.59</v>
      </c>
      <c r="X259" s="1">
        <f>VLOOKUP($B259,'VRAAGPROGNOSE KO'!$B$2:$N$321,10,FALSE)</f>
        <v>555.95945121951218</v>
      </c>
      <c r="Y259" s="1">
        <f>VLOOKUP($B259,'VRAAGPROGNOSE KO'!$B$2:$N$321,11,FALSE)</f>
        <v>564.94465447154471</v>
      </c>
      <c r="Z259" s="1">
        <f>VLOOKUP($B259,'VRAAGPROGNOSE KO'!$B$2:$N$321,12,FALSE)</f>
        <v>564.94465447154471</v>
      </c>
      <c r="AA259" s="1">
        <f>VLOOKUP($B259,'VRAAGPROGNOSE KO'!$B$2:$N$321,13,FALSE)</f>
        <v>558.20575203252031</v>
      </c>
    </row>
    <row r="260" spans="2:27" x14ac:dyDescent="0.3">
      <c r="B260" s="1">
        <v>44083</v>
      </c>
      <c r="C260" s="1">
        <f>VLOOKUP(B260,AANBODPROGNOSE!A260:G577, 5, FALSE)</f>
        <v>1968.6010492332525</v>
      </c>
      <c r="D260" s="1">
        <f>VLOOKUP(B260,AANBODPROGNOSE!A260:H577, 2, FALSE)</f>
        <v>1673.3108918482646</v>
      </c>
      <c r="E260" s="1">
        <f>VLOOKUP($B260,'inschr ko zonder ophoging'!$A$5:$L$324,2,FALSE) + VLOOKUP($B260,'INSCHRIJVINGEN KO OPHOGING'!$L$3:$W$322,2,FALSE)</f>
        <v>1706.04</v>
      </c>
      <c r="F260" s="1">
        <f>VLOOKUP($B260,'inschr ko zonder ophoging'!$A$5:$L$324,3,FALSE) + VLOOKUP($B260,'INSCHRIJVINGEN KO OPHOGING'!$L$3:$W$322,3,FALSE)</f>
        <v>1751.6399999999999</v>
      </c>
      <c r="G260" s="1">
        <f>VLOOKUP($B260,'inschr ko zonder ophoging'!$A$5:$L$324,4,FALSE) + VLOOKUP($B260,'INSCHRIJVINGEN KO OPHOGING'!$L$3:$W$322,4,FALSE)</f>
        <v>1816.48</v>
      </c>
      <c r="H260" s="1">
        <f>VLOOKUP($B260,'inschr ko zonder ophoging'!$A$5:$L$324,5,FALSE) + VLOOKUP($B260,'INSCHRIJVINGEN KO OPHOGING'!$L$3:$W$322,5,FALSE)</f>
        <v>1799.12</v>
      </c>
      <c r="I260" s="1">
        <f>VLOOKUP($B260,'inschr ko zonder ophoging'!$A$5:$L$324,6,FALSE) + VLOOKUP($B260,'INSCHRIJVINGEN KO OPHOGING'!$L$3:$W$322,6,FALSE)</f>
        <v>1846.53</v>
      </c>
      <c r="J260" s="1">
        <f>VLOOKUP($B260,'inschr ko zonder ophoging'!$A$5:$L$324,7,FALSE) + VLOOKUP($B260,'INSCHRIJVINGEN KO OPHOGING'!$L$3:$W$322,7,FALSE)</f>
        <v>1825.26</v>
      </c>
      <c r="K260" s="1">
        <f>VLOOKUP($B260,'inschr ko zonder ophoging'!$A$5:$L$324,8,FALSE) + VLOOKUP($B260,'INSCHRIJVINGEN KO OPHOGING'!$L$3:$W$322,8,FALSE)</f>
        <v>1809.42</v>
      </c>
      <c r="L260" s="1">
        <f>VLOOKUP($B260,'inschr ko zonder ophoging'!$A$5:$L$324,9,FALSE) + VLOOKUP($B260,'INSCHRIJVINGEN KO OPHOGING'!$L$3:$W$322,9,FALSE)</f>
        <v>1728.25</v>
      </c>
      <c r="M260" s="1">
        <f>VLOOKUP($B260,'inschr ko zonder ophoging'!$A$5:$L$324,10,FALSE) + VLOOKUP($B260,'INSCHRIJVINGEN KO OPHOGING'!$L$3:$W$322,10,FALSE)</f>
        <v>1694.47</v>
      </c>
      <c r="N260" s="1">
        <f>VLOOKUP($B260,'inschr ko zonder ophoging'!$A$5:$L$324,11,FALSE) + VLOOKUP($B260,'INSCHRIJVINGEN KO OPHOGING'!$L$3:$W$322,11,FALSE)</f>
        <v>1617.74</v>
      </c>
      <c r="O260" s="1">
        <f>VLOOKUP($B260,'inschr ko zonder ophoging'!$A$5:$L$324,12,FALSE) + VLOOKUP($B260,'INSCHRIJVINGEN KO OPHOGING'!$L$3:$W$322,12,FALSE)</f>
        <v>1637.09</v>
      </c>
      <c r="P260" s="1">
        <f>VLOOKUP($B260,'VRAAGPROGNOSE KO'!$B$2:$N$321,2,FALSE)</f>
        <v>1676.8619266055046</v>
      </c>
      <c r="Q260" s="1">
        <f>VLOOKUP($B260,'VRAAGPROGNOSE KO'!$B$2:$N$321,3,FALSE)</f>
        <v>1724.613623853211</v>
      </c>
      <c r="R260" s="1">
        <f>VLOOKUP($B260,'VRAAGPROGNOSE KO'!$B$2:$N$321,4,FALSE)</f>
        <v>1712.3980733944954</v>
      </c>
      <c r="S260" s="1">
        <f>VLOOKUP($B260,'VRAAGPROGNOSE KO'!$B$2:$N$321,5,FALSE)</f>
        <v>1711.2875688073395</v>
      </c>
      <c r="T260" s="1">
        <f>VLOOKUP($B260,'VRAAGPROGNOSE KO'!$B$2:$N$321,6,FALSE)</f>
        <v>1692.4089908256881</v>
      </c>
      <c r="U260" s="1">
        <f>VLOOKUP($B260,'VRAAGPROGNOSE KO'!$B$2:$N$321,7,FALSE)</f>
        <v>1691.2984862385322</v>
      </c>
      <c r="V260" s="1">
        <f>VLOOKUP($B260,'VRAAGPROGNOSE KO'!$B$2:$N$321,8,FALSE)</f>
        <v>1702.4035321100916</v>
      </c>
      <c r="W260" s="1">
        <f>VLOOKUP($B260,'VRAAGPROGNOSE KO'!$B$2:$N$321,9,FALSE)</f>
        <v>1694.63</v>
      </c>
      <c r="X260" s="1">
        <f>VLOOKUP($B260,'VRAAGPROGNOSE KO'!$B$2:$N$321,10,FALSE)</f>
        <v>1672.4199082568807</v>
      </c>
      <c r="Y260" s="1">
        <f>VLOOKUP($B260,'VRAAGPROGNOSE KO'!$B$2:$N$321,11,FALSE)</f>
        <v>1640.2152752293578</v>
      </c>
      <c r="Z260" s="1">
        <f>VLOOKUP($B260,'VRAAGPROGNOSE KO'!$B$2:$N$321,12,FALSE)</f>
        <v>1625.7787155963304</v>
      </c>
      <c r="AA260" s="1">
        <f>VLOOKUP($B260,'VRAAGPROGNOSE KO'!$B$2:$N$321,13,FALSE)</f>
        <v>1629.1102293577981</v>
      </c>
    </row>
    <row r="261" spans="2:27" x14ac:dyDescent="0.3">
      <c r="B261" s="1">
        <v>44084</v>
      </c>
      <c r="C261" s="1">
        <f>VLOOKUP(B261,AANBODPROGNOSE!A261:G578, 5, FALSE)</f>
        <v>1240.2999999999997</v>
      </c>
      <c r="D261" s="1">
        <f>VLOOKUP(B261,AANBODPROGNOSE!A261:H578, 2, FALSE)</f>
        <v>1054.2549999999997</v>
      </c>
      <c r="E261" s="1">
        <f>VLOOKUP($B261,'inschr ko zonder ophoging'!$A$5:$L$324,2,FALSE) + VLOOKUP($B261,'INSCHRIJVINGEN KO OPHOGING'!$L$3:$W$322,2,FALSE)</f>
        <v>1191.29</v>
      </c>
      <c r="F261" s="1">
        <f>VLOOKUP($B261,'inschr ko zonder ophoging'!$A$5:$L$324,3,FALSE) + VLOOKUP($B261,'INSCHRIJVINGEN KO OPHOGING'!$L$3:$W$322,3,FALSE)</f>
        <v>1215.4000000000001</v>
      </c>
      <c r="G261" s="1">
        <f>VLOOKUP($B261,'inschr ko zonder ophoging'!$A$5:$L$324,4,FALSE) + VLOOKUP($B261,'INSCHRIJVINGEN KO OPHOGING'!$L$3:$W$322,4,FALSE)</f>
        <v>1222.1300000000001</v>
      </c>
      <c r="H261" s="1">
        <f>VLOOKUP($B261,'inschr ko zonder ophoging'!$A$5:$L$324,5,FALSE) + VLOOKUP($B261,'INSCHRIJVINGEN KO OPHOGING'!$L$3:$W$322,5,FALSE)</f>
        <v>1229.75</v>
      </c>
      <c r="I261" s="1">
        <f>VLOOKUP($B261,'inschr ko zonder ophoging'!$A$5:$L$324,6,FALSE) + VLOOKUP($B261,'INSCHRIJVINGEN KO OPHOGING'!$L$3:$W$322,6,FALSE)</f>
        <v>1245.48</v>
      </c>
      <c r="J261" s="1">
        <f>VLOOKUP($B261,'inschr ko zonder ophoging'!$A$5:$L$324,7,FALSE) + VLOOKUP($B261,'INSCHRIJVINGEN KO OPHOGING'!$L$3:$W$322,7,FALSE)</f>
        <v>1280.81</v>
      </c>
      <c r="K261" s="1">
        <f>VLOOKUP($B261,'inschr ko zonder ophoging'!$A$5:$L$324,8,FALSE) + VLOOKUP($B261,'INSCHRIJVINGEN KO OPHOGING'!$L$3:$W$322,8,FALSE)</f>
        <v>1225.77</v>
      </c>
      <c r="L261" s="1">
        <f>VLOOKUP($B261,'inschr ko zonder ophoging'!$A$5:$L$324,9,FALSE) + VLOOKUP($B261,'INSCHRIJVINGEN KO OPHOGING'!$L$3:$W$322,9,FALSE)</f>
        <v>1185.53</v>
      </c>
      <c r="M261" s="1">
        <f>VLOOKUP($B261,'inschr ko zonder ophoging'!$A$5:$L$324,10,FALSE) + VLOOKUP($B261,'INSCHRIJVINGEN KO OPHOGING'!$L$3:$W$322,10,FALSE)</f>
        <v>1120.04</v>
      </c>
      <c r="N261" s="1">
        <f>VLOOKUP($B261,'inschr ko zonder ophoging'!$A$5:$L$324,11,FALSE) + VLOOKUP($B261,'INSCHRIJVINGEN KO OPHOGING'!$L$3:$W$322,11,FALSE)</f>
        <v>1077.9100000000001</v>
      </c>
      <c r="O261" s="1">
        <f>VLOOKUP($B261,'inschr ko zonder ophoging'!$A$5:$L$324,12,FALSE) + VLOOKUP($B261,'INSCHRIJVINGEN KO OPHOGING'!$L$3:$W$322,12,FALSE)</f>
        <v>1055.31</v>
      </c>
      <c r="P261" s="1">
        <f>VLOOKUP($B261,'VRAAGPROGNOSE KO'!$B$2:$N$321,2,FALSE)</f>
        <v>1037.6358590308371</v>
      </c>
      <c r="Q261" s="1">
        <f>VLOOKUP($B261,'VRAAGPROGNOSE KO'!$B$2:$N$321,3,FALSE)</f>
        <v>1027.5070925110133</v>
      </c>
      <c r="R261" s="1">
        <f>VLOOKUP($B261,'VRAAGPROGNOSE KO'!$B$2:$N$321,4,FALSE)</f>
        <v>1001.6224669603524</v>
      </c>
      <c r="S261" s="1">
        <f>VLOOKUP($B261,'VRAAGPROGNOSE KO'!$B$2:$N$321,5,FALSE)</f>
        <v>1003.8733039647577</v>
      </c>
      <c r="T261" s="1">
        <f>VLOOKUP($B261,'VRAAGPROGNOSE KO'!$B$2:$N$321,6,FALSE)</f>
        <v>1000.4970484581497</v>
      </c>
      <c r="U261" s="1">
        <f>VLOOKUP($B261,'VRAAGPROGNOSE KO'!$B$2:$N$321,7,FALSE)</f>
        <v>1000.4970484581497</v>
      </c>
      <c r="V261" s="1">
        <f>VLOOKUP($B261,'VRAAGPROGNOSE KO'!$B$2:$N$321,8,FALSE)</f>
        <v>1014.0020704845815</v>
      </c>
      <c r="W261" s="1">
        <f>VLOOKUP($B261,'VRAAGPROGNOSE KO'!$B$2:$N$321,9,FALSE)</f>
        <v>1021.88</v>
      </c>
      <c r="X261" s="1">
        <f>VLOOKUP($B261,'VRAAGPROGNOSE KO'!$B$2:$N$321,10,FALSE)</f>
        <v>1042.1375330396477</v>
      </c>
      <c r="Y261" s="1">
        <f>VLOOKUP($B261,'VRAAGPROGNOSE KO'!$B$2:$N$321,11,FALSE)</f>
        <v>1055.6425550660792</v>
      </c>
      <c r="Z261" s="1">
        <f>VLOOKUP($B261,'VRAAGPROGNOSE KO'!$B$2:$N$321,12,FALSE)</f>
        <v>1057.8933920704847</v>
      </c>
      <c r="AA261" s="1">
        <f>VLOOKUP($B261,'VRAAGPROGNOSE KO'!$B$2:$N$321,13,FALSE)</f>
        <v>1051.1408810572686</v>
      </c>
    </row>
    <row r="262" spans="2:27" x14ac:dyDescent="0.3">
      <c r="B262" s="1">
        <v>44085</v>
      </c>
      <c r="C262" s="1">
        <f>VLOOKUP(B262,AANBODPROGNOSE!A262:G579, 5, FALSE)</f>
        <v>1152.8615384615384</v>
      </c>
      <c r="D262" s="1">
        <f>VLOOKUP(B262,AANBODPROGNOSE!A262:H579, 2, FALSE)</f>
        <v>979.93230769230763</v>
      </c>
      <c r="E262" s="1">
        <f>VLOOKUP($B262,'inschr ko zonder ophoging'!$A$5:$L$324,2,FALSE) + VLOOKUP($B262,'INSCHRIJVINGEN KO OPHOGING'!$L$3:$W$322,2,FALSE)</f>
        <v>959.47</v>
      </c>
      <c r="F262" s="1">
        <f>VLOOKUP($B262,'inschr ko zonder ophoging'!$A$5:$L$324,3,FALSE) + VLOOKUP($B262,'INSCHRIJVINGEN KO OPHOGING'!$L$3:$W$322,3,FALSE)</f>
        <v>1005.34</v>
      </c>
      <c r="G262" s="1">
        <f>VLOOKUP($B262,'inschr ko zonder ophoging'!$A$5:$L$324,4,FALSE) + VLOOKUP($B262,'INSCHRIJVINGEN KO OPHOGING'!$L$3:$W$322,4,FALSE)</f>
        <v>1057.6400000000001</v>
      </c>
      <c r="H262" s="1">
        <f>VLOOKUP($B262,'inschr ko zonder ophoging'!$A$5:$L$324,5,FALSE) + VLOOKUP($B262,'INSCHRIJVINGEN KO OPHOGING'!$L$3:$W$322,5,FALSE)</f>
        <v>1050.1199999999999</v>
      </c>
      <c r="I262" s="1">
        <f>VLOOKUP($B262,'inschr ko zonder ophoging'!$A$5:$L$324,6,FALSE) + VLOOKUP($B262,'INSCHRIJVINGEN KO OPHOGING'!$L$3:$W$322,6,FALSE)</f>
        <v>1048.23</v>
      </c>
      <c r="J262" s="1">
        <f>VLOOKUP($B262,'inschr ko zonder ophoging'!$A$5:$L$324,7,FALSE) + VLOOKUP($B262,'INSCHRIJVINGEN KO OPHOGING'!$L$3:$W$322,7,FALSE)</f>
        <v>1062.45</v>
      </c>
      <c r="K262" s="1">
        <f>VLOOKUP($B262,'inschr ko zonder ophoging'!$A$5:$L$324,8,FALSE) + VLOOKUP($B262,'INSCHRIJVINGEN KO OPHOGING'!$L$3:$W$322,8,FALSE)</f>
        <v>1026.77</v>
      </c>
      <c r="L262" s="1">
        <f>VLOOKUP($B262,'inschr ko zonder ophoging'!$A$5:$L$324,9,FALSE) + VLOOKUP($B262,'INSCHRIJVINGEN KO OPHOGING'!$L$3:$W$322,9,FALSE)</f>
        <v>1036.5</v>
      </c>
      <c r="M262" s="1">
        <f>VLOOKUP($B262,'inschr ko zonder ophoging'!$A$5:$L$324,10,FALSE) + VLOOKUP($B262,'INSCHRIJVINGEN KO OPHOGING'!$L$3:$W$322,10,FALSE)</f>
        <v>1033.69</v>
      </c>
      <c r="N262" s="1">
        <f>VLOOKUP($B262,'inschr ko zonder ophoging'!$A$5:$L$324,11,FALSE) + VLOOKUP($B262,'INSCHRIJVINGEN KO OPHOGING'!$L$3:$W$322,11,FALSE)</f>
        <v>1027.8499999999999</v>
      </c>
      <c r="O262" s="1">
        <f>VLOOKUP($B262,'inschr ko zonder ophoging'!$A$5:$L$324,12,FALSE) + VLOOKUP($B262,'INSCHRIJVINGEN KO OPHOGING'!$L$3:$W$322,12,FALSE)</f>
        <v>1014.55</v>
      </c>
      <c r="P262" s="1">
        <f>VLOOKUP($B262,'VRAAGPROGNOSE KO'!$B$2:$N$321,2,FALSE)</f>
        <v>1027.4539877300613</v>
      </c>
      <c r="Q262" s="1">
        <f>VLOOKUP($B262,'VRAAGPROGNOSE KO'!$B$2:$N$321,3,FALSE)</f>
        <v>992.98312883435585</v>
      </c>
      <c r="R262" s="1">
        <f>VLOOKUP($B262,'VRAAGPROGNOSE KO'!$B$2:$N$321,4,FALSE)</f>
        <v>975.19171779141107</v>
      </c>
      <c r="S262" s="1">
        <f>VLOOKUP($B262,'VRAAGPROGNOSE KO'!$B$2:$N$321,5,FALSE)</f>
        <v>960.7361963190184</v>
      </c>
      <c r="T262" s="1">
        <f>VLOOKUP($B262,'VRAAGPROGNOSE KO'!$B$2:$N$321,6,FALSE)</f>
        <v>928.48926380368096</v>
      </c>
      <c r="U262" s="1">
        <f>VLOOKUP($B262,'VRAAGPROGNOSE KO'!$B$2:$N$321,7,FALSE)</f>
        <v>924.04141104294479</v>
      </c>
      <c r="V262" s="1">
        <f>VLOOKUP($B262,'VRAAGPROGNOSE KO'!$B$2:$N$321,8,FALSE)</f>
        <v>914.03374233128829</v>
      </c>
      <c r="W262" s="1">
        <f>VLOOKUP($B262,'VRAAGPROGNOSE KO'!$B$2:$N$321,9,FALSE)</f>
        <v>906.25</v>
      </c>
      <c r="X262" s="1">
        <f>VLOOKUP($B262,'VRAAGPROGNOSE KO'!$B$2:$N$321,10,FALSE)</f>
        <v>915.14570552147234</v>
      </c>
      <c r="Y262" s="1">
        <f>VLOOKUP($B262,'VRAAGPROGNOSE KO'!$B$2:$N$321,11,FALSE)</f>
        <v>927.37730061349691</v>
      </c>
      <c r="Z262" s="1">
        <f>VLOOKUP($B262,'VRAAGPROGNOSE KO'!$B$2:$N$321,12,FALSE)</f>
        <v>939.60889570552149</v>
      </c>
      <c r="AA262" s="1">
        <f>VLOOKUP($B262,'VRAAGPROGNOSE KO'!$B$2:$N$321,13,FALSE)</f>
        <v>947.39263803680979</v>
      </c>
    </row>
    <row r="263" spans="2:27" x14ac:dyDescent="0.3">
      <c r="B263" s="1">
        <v>45035</v>
      </c>
      <c r="C263" s="1">
        <f>VLOOKUP(B263,AANBODPROGNOSE!A263:G580, 5, FALSE)</f>
        <v>1189.4509803921569</v>
      </c>
      <c r="D263" s="1">
        <f>VLOOKUP(B263,AANBODPROGNOSE!A263:H580, 2, FALSE)</f>
        <v>1011.0333333333333</v>
      </c>
      <c r="E263" s="1">
        <f>VLOOKUP($B263,'inschr ko zonder ophoging'!$A$5:$L$324,2,FALSE) + VLOOKUP($B263,'INSCHRIJVINGEN KO OPHOGING'!$L$3:$W$322,2,FALSE)</f>
        <v>1233.83</v>
      </c>
      <c r="F263" s="1">
        <f>VLOOKUP($B263,'inschr ko zonder ophoging'!$A$5:$L$324,3,FALSE) + VLOOKUP($B263,'INSCHRIJVINGEN KO OPHOGING'!$L$3:$W$322,3,FALSE)</f>
        <v>1280.54</v>
      </c>
      <c r="G263" s="1">
        <f>VLOOKUP($B263,'inschr ko zonder ophoging'!$A$5:$L$324,4,FALSE) + VLOOKUP($B263,'INSCHRIJVINGEN KO OPHOGING'!$L$3:$W$322,4,FALSE)</f>
        <v>1352.22</v>
      </c>
      <c r="H263" s="1">
        <f>VLOOKUP($B263,'inschr ko zonder ophoging'!$A$5:$L$324,5,FALSE) + VLOOKUP($B263,'INSCHRIJVINGEN KO OPHOGING'!$L$3:$W$322,5,FALSE)</f>
        <v>1350.51</v>
      </c>
      <c r="I263" s="1">
        <f>VLOOKUP($B263,'inschr ko zonder ophoging'!$A$5:$L$324,6,FALSE) + VLOOKUP($B263,'INSCHRIJVINGEN KO OPHOGING'!$L$3:$W$322,6,FALSE)</f>
        <v>1357.86</v>
      </c>
      <c r="J263" s="1">
        <f>VLOOKUP($B263,'inschr ko zonder ophoging'!$A$5:$L$324,7,FALSE) + VLOOKUP($B263,'INSCHRIJVINGEN KO OPHOGING'!$L$3:$W$322,7,FALSE)</f>
        <v>1375.11</v>
      </c>
      <c r="K263" s="1">
        <f>VLOOKUP($B263,'inschr ko zonder ophoging'!$A$5:$L$324,8,FALSE) + VLOOKUP($B263,'INSCHRIJVINGEN KO OPHOGING'!$L$3:$W$322,8,FALSE)</f>
        <v>1316.29</v>
      </c>
      <c r="L263" s="1">
        <f>VLOOKUP($B263,'inschr ko zonder ophoging'!$A$5:$L$324,9,FALSE) + VLOOKUP($B263,'INSCHRIJVINGEN KO OPHOGING'!$L$3:$W$322,9,FALSE)</f>
        <v>1265.8</v>
      </c>
      <c r="M263" s="1">
        <f>VLOOKUP($B263,'inschr ko zonder ophoging'!$A$5:$L$324,10,FALSE) + VLOOKUP($B263,'INSCHRIJVINGEN KO OPHOGING'!$L$3:$W$322,10,FALSE)</f>
        <v>1246.0999999999999</v>
      </c>
      <c r="N263" s="1">
        <f>VLOOKUP($B263,'inschr ko zonder ophoging'!$A$5:$L$324,11,FALSE) + VLOOKUP($B263,'INSCHRIJVINGEN KO OPHOGING'!$L$3:$W$322,11,FALSE)</f>
        <v>1159.23</v>
      </c>
      <c r="O263" s="1">
        <f>VLOOKUP($B263,'inschr ko zonder ophoging'!$A$5:$L$324,12,FALSE) + VLOOKUP($B263,'INSCHRIJVINGEN KO OPHOGING'!$L$3:$W$322,12,FALSE)</f>
        <v>1133.5</v>
      </c>
      <c r="P263" s="1">
        <f>VLOOKUP($B263,'VRAAGPROGNOSE KO'!$B$2:$N$321,2,FALSE)</f>
        <v>1113.6552834224599</v>
      </c>
      <c r="Q263" s="1">
        <f>VLOOKUP($B263,'VRAAGPROGNOSE KO'!$B$2:$N$321,3,FALSE)</f>
        <v>1103.6223529411764</v>
      </c>
      <c r="R263" s="1">
        <f>VLOOKUP($B263,'VRAAGPROGNOSE KO'!$B$2:$N$321,4,FALSE)</f>
        <v>1086.9008021390375</v>
      </c>
      <c r="S263" s="1">
        <f>VLOOKUP($B263,'VRAAGPROGNOSE KO'!$B$2:$N$321,5,FALSE)</f>
        <v>1077.9826417112299</v>
      </c>
      <c r="T263" s="1">
        <f>VLOOKUP($B263,'VRAAGPROGNOSE KO'!$B$2:$N$321,6,FALSE)</f>
        <v>1059.031550802139</v>
      </c>
      <c r="U263" s="1">
        <f>VLOOKUP($B263,'VRAAGPROGNOSE KO'!$B$2:$N$321,7,FALSE)</f>
        <v>1046.7690802139036</v>
      </c>
      <c r="V263" s="1">
        <f>VLOOKUP($B263,'VRAAGPROGNOSE KO'!$B$2:$N$321,8,FALSE)</f>
        <v>1045.6543101604277</v>
      </c>
      <c r="W263" s="1">
        <f>VLOOKUP($B263,'VRAAGPROGNOSE KO'!$B$2:$N$321,9,FALSE)</f>
        <v>1042.31</v>
      </c>
      <c r="X263" s="1">
        <f>VLOOKUP($B263,'VRAAGPROGNOSE KO'!$B$2:$N$321,10,FALSE)</f>
        <v>1040.0804598930481</v>
      </c>
      <c r="Y263" s="1">
        <f>VLOOKUP($B263,'VRAAGPROGNOSE KO'!$B$2:$N$321,11,FALSE)</f>
        <v>1031.1622994652407</v>
      </c>
      <c r="Z263" s="1">
        <f>VLOOKUP($B263,'VRAAGPROGNOSE KO'!$B$2:$N$321,12,FALSE)</f>
        <v>1035.6213796791444</v>
      </c>
      <c r="AA263" s="1">
        <f>VLOOKUP($B263,'VRAAGPROGNOSE KO'!$B$2:$N$321,13,FALSE)</f>
        <v>1033.3918395721926</v>
      </c>
    </row>
    <row r="264" spans="2:27" x14ac:dyDescent="0.3">
      <c r="B264" s="1">
        <v>45041</v>
      </c>
      <c r="C264" s="1">
        <f>VLOOKUP(B264,AANBODPROGNOSE!A264:G581, 5, FALSE)</f>
        <v>1422.3529411764707</v>
      </c>
      <c r="D264" s="1">
        <f>VLOOKUP(B264,AANBODPROGNOSE!A264:H581, 2, FALSE)</f>
        <v>1209</v>
      </c>
      <c r="E264" s="1">
        <f>VLOOKUP($B264,'inschr ko zonder ophoging'!$A$5:$L$324,2,FALSE) + VLOOKUP($B264,'INSCHRIJVINGEN KO OPHOGING'!$L$3:$W$322,2,FALSE)</f>
        <v>1364.7</v>
      </c>
      <c r="F264" s="1">
        <f>VLOOKUP($B264,'inschr ko zonder ophoging'!$A$5:$L$324,3,FALSE) + VLOOKUP($B264,'INSCHRIJVINGEN KO OPHOGING'!$L$3:$W$322,3,FALSE)</f>
        <v>1403.49</v>
      </c>
      <c r="G264" s="1">
        <f>VLOOKUP($B264,'inschr ko zonder ophoging'!$A$5:$L$324,4,FALSE) + VLOOKUP($B264,'INSCHRIJVINGEN KO OPHOGING'!$L$3:$W$322,4,FALSE)</f>
        <v>1421.35</v>
      </c>
      <c r="H264" s="1">
        <f>VLOOKUP($B264,'inschr ko zonder ophoging'!$A$5:$L$324,5,FALSE) + VLOOKUP($B264,'INSCHRIJVINGEN KO OPHOGING'!$L$3:$W$322,5,FALSE)</f>
        <v>1392.43</v>
      </c>
      <c r="I264" s="1">
        <f>VLOOKUP($B264,'inschr ko zonder ophoging'!$A$5:$L$324,6,FALSE) + VLOOKUP($B264,'INSCHRIJVINGEN KO OPHOGING'!$L$3:$W$322,6,FALSE)</f>
        <v>1392.54</v>
      </c>
      <c r="J264" s="1">
        <f>VLOOKUP($B264,'inschr ko zonder ophoging'!$A$5:$L$324,7,FALSE) + VLOOKUP($B264,'INSCHRIJVINGEN KO OPHOGING'!$L$3:$W$322,7,FALSE)</f>
        <v>1362.97</v>
      </c>
      <c r="K264" s="1">
        <f>VLOOKUP($B264,'inschr ko zonder ophoging'!$A$5:$L$324,8,FALSE) + VLOOKUP($B264,'INSCHRIJVINGEN KO OPHOGING'!$L$3:$W$322,8,FALSE)</f>
        <v>1321.18</v>
      </c>
      <c r="L264" s="1">
        <f>VLOOKUP($B264,'inschr ko zonder ophoging'!$A$5:$L$324,9,FALSE) + VLOOKUP($B264,'INSCHRIJVINGEN KO OPHOGING'!$L$3:$W$322,9,FALSE)</f>
        <v>1319.59</v>
      </c>
      <c r="M264" s="1">
        <f>VLOOKUP($B264,'inschr ko zonder ophoging'!$A$5:$L$324,10,FALSE) + VLOOKUP($B264,'INSCHRIJVINGEN KO OPHOGING'!$L$3:$W$322,10,FALSE)</f>
        <v>1294.94</v>
      </c>
      <c r="N264" s="1">
        <f>VLOOKUP($B264,'inschr ko zonder ophoging'!$A$5:$L$324,11,FALSE) + VLOOKUP($B264,'INSCHRIJVINGEN KO OPHOGING'!$L$3:$W$322,11,FALSE)</f>
        <v>1228.96</v>
      </c>
      <c r="O264" s="1">
        <f>VLOOKUP($B264,'inschr ko zonder ophoging'!$A$5:$L$324,12,FALSE) + VLOOKUP($B264,'INSCHRIJVINGEN KO OPHOGING'!$L$3:$W$322,12,FALSE)</f>
        <v>1210.8</v>
      </c>
      <c r="P264" s="1">
        <f>VLOOKUP($B264,'VRAAGPROGNOSE KO'!$B$2:$N$321,2,FALSE)</f>
        <v>1171.3285039370078</v>
      </c>
      <c r="Q264" s="1">
        <f>VLOOKUP($B264,'VRAAGPROGNOSE KO'!$B$2:$N$321,3,FALSE)</f>
        <v>1095.9020472440945</v>
      </c>
      <c r="R264" s="1">
        <f>VLOOKUP($B264,'VRAAGPROGNOSE KO'!$B$2:$N$321,4,FALSE)</f>
        <v>1060.4072440944883</v>
      </c>
      <c r="S264" s="1">
        <f>VLOOKUP($B264,'VRAAGPROGNOSE KO'!$B$2:$N$321,5,FALSE)</f>
        <v>1018.2571653543307</v>
      </c>
      <c r="T264" s="1">
        <f>VLOOKUP($B264,'VRAAGPROGNOSE KO'!$B$2:$N$321,6,FALSE)</f>
        <v>1000.5097637795276</v>
      </c>
      <c r="U264" s="1">
        <f>VLOOKUP($B264,'VRAAGPROGNOSE KO'!$B$2:$N$321,7,FALSE)</f>
        <v>1000.5097637795276</v>
      </c>
      <c r="V264" s="1">
        <f>VLOOKUP($B264,'VRAAGPROGNOSE KO'!$B$2:$N$321,8,FALSE)</f>
        <v>990.52685039370078</v>
      </c>
      <c r="W264" s="1">
        <f>VLOOKUP($B264,'VRAAGPROGNOSE KO'!$B$2:$N$321,9,FALSE)</f>
        <v>986.09</v>
      </c>
      <c r="X264" s="1">
        <f>VLOOKUP($B264,'VRAAGPROGNOSE KO'!$B$2:$N$321,10,FALSE)</f>
        <v>1004.9466141732283</v>
      </c>
      <c r="Y264" s="1">
        <f>VLOOKUP($B264,'VRAAGPROGNOSE KO'!$B$2:$N$321,11,FALSE)</f>
        <v>1026.0216535433071</v>
      </c>
      <c r="Z264" s="1">
        <f>VLOOKUP($B264,'VRAAGPROGNOSE KO'!$B$2:$N$321,12,FALSE)</f>
        <v>1039.3322047244094</v>
      </c>
      <c r="AA264" s="1">
        <f>VLOOKUP($B264,'VRAAGPROGNOSE KO'!$B$2:$N$321,13,FALSE)</f>
        <v>1048.2059055118111</v>
      </c>
    </row>
    <row r="265" spans="2:27" x14ac:dyDescent="0.3">
      <c r="B265" s="1">
        <v>45059</v>
      </c>
      <c r="C265" s="1">
        <f>VLOOKUP(B265,AANBODPROGNOSE!A265:G582, 5, FALSE)</f>
        <v>631.76470588235293</v>
      </c>
      <c r="D265" s="1">
        <f>VLOOKUP(B265,AANBODPROGNOSE!A265:H582, 2, FALSE)</f>
        <v>537</v>
      </c>
      <c r="E265" s="1">
        <f>VLOOKUP($B265,'inschr ko zonder ophoging'!$A$5:$L$324,2,FALSE) + VLOOKUP($B265,'INSCHRIJVINGEN KO OPHOGING'!$L$3:$W$322,2,FALSE)</f>
        <v>578.04999999999995</v>
      </c>
      <c r="F265" s="1">
        <f>VLOOKUP($B265,'inschr ko zonder ophoging'!$A$5:$L$324,3,FALSE) + VLOOKUP($B265,'INSCHRIJVINGEN KO OPHOGING'!$L$3:$W$322,3,FALSE)</f>
        <v>605.70000000000005</v>
      </c>
      <c r="G265" s="1">
        <f>VLOOKUP($B265,'inschr ko zonder ophoging'!$A$5:$L$324,4,FALSE) + VLOOKUP($B265,'INSCHRIJVINGEN KO OPHOGING'!$L$3:$W$322,4,FALSE)</f>
        <v>603.32000000000005</v>
      </c>
      <c r="H265" s="1">
        <f>VLOOKUP($B265,'inschr ko zonder ophoging'!$A$5:$L$324,5,FALSE) + VLOOKUP($B265,'INSCHRIJVINGEN KO OPHOGING'!$L$3:$W$322,5,FALSE)</f>
        <v>583.48</v>
      </c>
      <c r="I265" s="1">
        <f>VLOOKUP($B265,'inschr ko zonder ophoging'!$A$5:$L$324,6,FALSE) + VLOOKUP($B265,'INSCHRIJVINGEN KO OPHOGING'!$L$3:$W$322,6,FALSE)</f>
        <v>591.86</v>
      </c>
      <c r="J265" s="1">
        <f>VLOOKUP($B265,'inschr ko zonder ophoging'!$A$5:$L$324,7,FALSE) + VLOOKUP($B265,'INSCHRIJVINGEN KO OPHOGING'!$L$3:$W$322,7,FALSE)</f>
        <v>573.86</v>
      </c>
      <c r="K265" s="1">
        <f>VLOOKUP($B265,'inschr ko zonder ophoging'!$A$5:$L$324,8,FALSE) + VLOOKUP($B265,'INSCHRIJVINGEN KO OPHOGING'!$L$3:$W$322,8,FALSE)</f>
        <v>573.24</v>
      </c>
      <c r="L265" s="1">
        <f>VLOOKUP($B265,'inschr ko zonder ophoging'!$A$5:$L$324,9,FALSE) + VLOOKUP($B265,'INSCHRIJVINGEN KO OPHOGING'!$L$3:$W$322,9,FALSE)</f>
        <v>581.86</v>
      </c>
      <c r="M265" s="1">
        <f>VLOOKUP($B265,'inschr ko zonder ophoging'!$A$5:$L$324,10,FALSE) + VLOOKUP($B265,'INSCHRIJVINGEN KO OPHOGING'!$L$3:$W$322,10,FALSE)</f>
        <v>578.32000000000005</v>
      </c>
      <c r="N265" s="1">
        <f>VLOOKUP($B265,'inschr ko zonder ophoging'!$A$5:$L$324,11,FALSE) + VLOOKUP($B265,'INSCHRIJVINGEN KO OPHOGING'!$L$3:$W$322,11,FALSE)</f>
        <v>577.13</v>
      </c>
      <c r="O265" s="1">
        <f>VLOOKUP($B265,'inschr ko zonder ophoging'!$A$5:$L$324,12,FALSE) + VLOOKUP($B265,'INSCHRIJVINGEN KO OPHOGING'!$L$3:$W$322,12,FALSE)</f>
        <v>539.29</v>
      </c>
      <c r="P265" s="1">
        <f>VLOOKUP($B265,'VRAAGPROGNOSE KO'!$B$2:$N$321,2,FALSE)</f>
        <v>515.62948019801979</v>
      </c>
      <c r="Q265" s="1">
        <f>VLOOKUP($B265,'VRAAGPROGNOSE KO'!$B$2:$N$321,3,FALSE)</f>
        <v>477.26754950495047</v>
      </c>
      <c r="R265" s="1">
        <f>VLOOKUP($B265,'VRAAGPROGNOSE KO'!$B$2:$N$321,4,FALSE)</f>
        <v>455.83</v>
      </c>
      <c r="S265" s="1">
        <f>VLOOKUP($B265,'VRAAGPROGNOSE KO'!$B$2:$N$321,5,FALSE)</f>
        <v>458.08658415841586</v>
      </c>
      <c r="T265" s="1">
        <f>VLOOKUP($B265,'VRAAGPROGNOSE KO'!$B$2:$N$321,6,FALSE)</f>
        <v>450.18853960396041</v>
      </c>
      <c r="U265" s="1">
        <f>VLOOKUP($B265,'VRAAGPROGNOSE KO'!$B$2:$N$321,7,FALSE)</f>
        <v>459.21487623762374</v>
      </c>
      <c r="V265" s="1">
        <f>VLOOKUP($B265,'VRAAGPROGNOSE KO'!$B$2:$N$321,8,FALSE)</f>
        <v>451.31683168316829</v>
      </c>
      <c r="W265" s="1">
        <f>VLOOKUP($B265,'VRAAGPROGNOSE KO'!$B$2:$N$321,9,FALSE)</f>
        <v>455.83</v>
      </c>
      <c r="X265" s="1">
        <f>VLOOKUP($B265,'VRAAGPROGNOSE KO'!$B$2:$N$321,10,FALSE)</f>
        <v>455.83</v>
      </c>
      <c r="Y265" s="1">
        <f>VLOOKUP($B265,'VRAAGPROGNOSE KO'!$B$2:$N$321,11,FALSE)</f>
        <v>458.08658415841586</v>
      </c>
      <c r="Z265" s="1">
        <f>VLOOKUP($B265,'VRAAGPROGNOSE KO'!$B$2:$N$321,12,FALSE)</f>
        <v>458.08658415841586</v>
      </c>
      <c r="AA265" s="1">
        <f>VLOOKUP($B265,'VRAAGPROGNOSE KO'!$B$2:$N$321,13,FALSE)</f>
        <v>454.7017079207921</v>
      </c>
    </row>
    <row r="266" spans="2:27" x14ac:dyDescent="0.3">
      <c r="B266" s="1">
        <v>45060</v>
      </c>
      <c r="C266" s="1">
        <f>VLOOKUP(B266,AANBODPROGNOSE!A266:G583, 5, FALSE)</f>
        <v>362.35294117647061</v>
      </c>
      <c r="D266" s="1">
        <f>VLOOKUP(B266,AANBODPROGNOSE!A266:H583, 2, FALSE)</f>
        <v>308</v>
      </c>
      <c r="E266" s="1">
        <f>VLOOKUP($B266,'inschr ko zonder ophoging'!$A$5:$L$324,2,FALSE) + VLOOKUP($B266,'INSCHRIJVINGEN KO OPHOGING'!$L$3:$W$322,2,FALSE)</f>
        <v>328.42</v>
      </c>
      <c r="F266" s="1">
        <f>VLOOKUP($B266,'inschr ko zonder ophoging'!$A$5:$L$324,3,FALSE) + VLOOKUP($B266,'INSCHRIJVINGEN KO OPHOGING'!$L$3:$W$322,3,FALSE)</f>
        <v>356.34</v>
      </c>
      <c r="G266" s="1">
        <f>VLOOKUP($B266,'inschr ko zonder ophoging'!$A$5:$L$324,4,FALSE) + VLOOKUP($B266,'INSCHRIJVINGEN KO OPHOGING'!$L$3:$W$322,4,FALSE)</f>
        <v>364.31</v>
      </c>
      <c r="H266" s="1">
        <f>VLOOKUP($B266,'inschr ko zonder ophoging'!$A$5:$L$324,5,FALSE) + VLOOKUP($B266,'INSCHRIJVINGEN KO OPHOGING'!$L$3:$W$322,5,FALSE)</f>
        <v>350.85</v>
      </c>
      <c r="I266" s="1">
        <f>VLOOKUP($B266,'inschr ko zonder ophoging'!$A$5:$L$324,6,FALSE) + VLOOKUP($B266,'INSCHRIJVINGEN KO OPHOGING'!$L$3:$W$322,6,FALSE)</f>
        <v>317.27999999999997</v>
      </c>
      <c r="J266" s="1">
        <f>VLOOKUP($B266,'inschr ko zonder ophoging'!$A$5:$L$324,7,FALSE) + VLOOKUP($B266,'INSCHRIJVINGEN KO OPHOGING'!$L$3:$W$322,7,FALSE)</f>
        <v>305.93</v>
      </c>
      <c r="K266" s="1">
        <f>VLOOKUP($B266,'inschr ko zonder ophoging'!$A$5:$L$324,8,FALSE) + VLOOKUP($B266,'INSCHRIJVINGEN KO OPHOGING'!$L$3:$W$322,8,FALSE)</f>
        <v>284.01</v>
      </c>
      <c r="L266" s="1">
        <f>VLOOKUP($B266,'inschr ko zonder ophoging'!$A$5:$L$324,9,FALSE) + VLOOKUP($B266,'INSCHRIJVINGEN KO OPHOGING'!$L$3:$W$322,9,FALSE)</f>
        <v>314.31</v>
      </c>
      <c r="M266" s="1">
        <f>VLOOKUP($B266,'inschr ko zonder ophoging'!$A$5:$L$324,10,FALSE) + VLOOKUP($B266,'INSCHRIJVINGEN KO OPHOGING'!$L$3:$W$322,10,FALSE)</f>
        <v>314.12</v>
      </c>
      <c r="N266" s="1">
        <f>VLOOKUP($B266,'inschr ko zonder ophoging'!$A$5:$L$324,11,FALSE) + VLOOKUP($B266,'INSCHRIJVINGEN KO OPHOGING'!$L$3:$W$322,11,FALSE)</f>
        <v>328.66</v>
      </c>
      <c r="O266" s="1">
        <f>VLOOKUP($B266,'inschr ko zonder ophoging'!$A$5:$L$324,12,FALSE) + VLOOKUP($B266,'INSCHRIJVINGEN KO OPHOGING'!$L$3:$W$322,12,FALSE)</f>
        <v>307.47000000000003</v>
      </c>
      <c r="P266" s="1">
        <f>VLOOKUP($B266,'VRAAGPROGNOSE KO'!$B$2:$N$321,2,FALSE)</f>
        <v>295.13816593886463</v>
      </c>
      <c r="Q266" s="1">
        <f>VLOOKUP($B266,'VRAAGPROGNOSE KO'!$B$2:$N$321,3,FALSE)</f>
        <v>271.66126637554584</v>
      </c>
      <c r="R266" s="1">
        <f>VLOOKUP($B266,'VRAAGPROGNOSE KO'!$B$2:$N$321,4,FALSE)</f>
        <v>267.18947598253277</v>
      </c>
      <c r="S266" s="1">
        <f>VLOOKUP($B266,'VRAAGPROGNOSE KO'!$B$2:$N$321,5,FALSE)</f>
        <v>264.95358078602618</v>
      </c>
      <c r="T266" s="1">
        <f>VLOOKUP($B266,'VRAAGPROGNOSE KO'!$B$2:$N$321,6,FALSE)</f>
        <v>268.30742358078601</v>
      </c>
      <c r="U266" s="1">
        <f>VLOOKUP($B266,'VRAAGPROGNOSE KO'!$B$2:$N$321,7,FALSE)</f>
        <v>260.48179039301311</v>
      </c>
      <c r="V266" s="1">
        <f>VLOOKUP($B266,'VRAAGPROGNOSE KO'!$B$2:$N$321,8,FALSE)</f>
        <v>260.48179039301311</v>
      </c>
      <c r="W266" s="1">
        <f>VLOOKUP($B266,'VRAAGPROGNOSE KO'!$B$2:$N$321,9,FALSE)</f>
        <v>256.01</v>
      </c>
      <c r="X266" s="1">
        <f>VLOOKUP($B266,'VRAAGPROGNOSE KO'!$B$2:$N$321,10,FALSE)</f>
        <v>262.71768558951965</v>
      </c>
      <c r="Y266" s="1">
        <f>VLOOKUP($B266,'VRAAGPROGNOSE KO'!$B$2:$N$321,11,FALSE)</f>
        <v>263.83563318777294</v>
      </c>
      <c r="Z266" s="1">
        <f>VLOOKUP($B266,'VRAAGPROGNOSE KO'!$B$2:$N$321,12,FALSE)</f>
        <v>268.30742358078601</v>
      </c>
      <c r="AA266" s="1">
        <f>VLOOKUP($B266,'VRAAGPROGNOSE KO'!$B$2:$N$321,13,FALSE)</f>
        <v>266.07152838427947</v>
      </c>
    </row>
    <row r="267" spans="2:27" x14ac:dyDescent="0.3">
      <c r="B267" s="1">
        <v>45061</v>
      </c>
      <c r="C267" s="1">
        <f>VLOOKUP(B267,AANBODPROGNOSE!A267:G584, 5, FALSE)</f>
        <v>231.76470588235296</v>
      </c>
      <c r="D267" s="1">
        <f>VLOOKUP(B267,AANBODPROGNOSE!A267:H584, 2, FALSE)</f>
        <v>197</v>
      </c>
      <c r="E267" s="1">
        <f>VLOOKUP($B267,'inschr ko zonder ophoging'!$A$5:$L$324,2,FALSE) + VLOOKUP($B267,'INSCHRIJVINGEN KO OPHOGING'!$L$3:$W$322,2,FALSE)</f>
        <v>183.63</v>
      </c>
      <c r="F267" s="1">
        <f>VLOOKUP($B267,'inschr ko zonder ophoging'!$A$5:$L$324,3,FALSE) + VLOOKUP($B267,'INSCHRIJVINGEN KO OPHOGING'!$L$3:$W$322,3,FALSE)</f>
        <v>202.17</v>
      </c>
      <c r="G267" s="1">
        <f>VLOOKUP($B267,'inschr ko zonder ophoging'!$A$5:$L$324,4,FALSE) + VLOOKUP($B267,'INSCHRIJVINGEN KO OPHOGING'!$L$3:$W$322,4,FALSE)</f>
        <v>207.71</v>
      </c>
      <c r="H267" s="1">
        <f>VLOOKUP($B267,'inschr ko zonder ophoging'!$A$5:$L$324,5,FALSE) + VLOOKUP($B267,'INSCHRIJVINGEN KO OPHOGING'!$L$3:$W$322,5,FALSE)</f>
        <v>223.09</v>
      </c>
      <c r="I267" s="1">
        <f>VLOOKUP($B267,'inschr ko zonder ophoging'!$A$5:$L$324,6,FALSE) + VLOOKUP($B267,'INSCHRIJVINGEN KO OPHOGING'!$L$3:$W$322,6,FALSE)</f>
        <v>220.74</v>
      </c>
      <c r="J267" s="1">
        <f>VLOOKUP($B267,'inschr ko zonder ophoging'!$A$5:$L$324,7,FALSE) + VLOOKUP($B267,'INSCHRIJVINGEN KO OPHOGING'!$L$3:$W$322,7,FALSE)</f>
        <v>225.17</v>
      </c>
      <c r="K267" s="1">
        <f>VLOOKUP($B267,'inschr ko zonder ophoging'!$A$5:$L$324,8,FALSE) + VLOOKUP($B267,'INSCHRIJVINGEN KO OPHOGING'!$L$3:$W$322,8,FALSE)</f>
        <v>221.36</v>
      </c>
      <c r="L267" s="1">
        <f>VLOOKUP($B267,'inschr ko zonder ophoging'!$A$5:$L$324,9,FALSE) + VLOOKUP($B267,'INSCHRIJVINGEN KO OPHOGING'!$L$3:$W$322,9,FALSE)</f>
        <v>228.9</v>
      </c>
      <c r="M267" s="1">
        <f>VLOOKUP($B267,'inschr ko zonder ophoging'!$A$5:$L$324,10,FALSE) + VLOOKUP($B267,'INSCHRIJVINGEN KO OPHOGING'!$L$3:$W$322,10,FALSE)</f>
        <v>219.63</v>
      </c>
      <c r="N267" s="1">
        <f>VLOOKUP($B267,'inschr ko zonder ophoging'!$A$5:$L$324,11,FALSE) + VLOOKUP($B267,'INSCHRIJVINGEN KO OPHOGING'!$L$3:$W$322,11,FALSE)</f>
        <v>214.55</v>
      </c>
      <c r="O267" s="1">
        <f>VLOOKUP($B267,'inschr ko zonder ophoging'!$A$5:$L$324,12,FALSE) + VLOOKUP($B267,'INSCHRIJVINGEN KO OPHOGING'!$L$3:$W$322,12,FALSE)</f>
        <v>197.71</v>
      </c>
      <c r="P267" s="1">
        <f>VLOOKUP($B267,'VRAAGPROGNOSE KO'!$B$2:$N$321,2,FALSE)</f>
        <v>193.48159509202455</v>
      </c>
      <c r="Q267" s="1">
        <f>VLOOKUP($B267,'VRAAGPROGNOSE KO'!$B$2:$N$321,3,FALSE)</f>
        <v>191.25766871165644</v>
      </c>
      <c r="R267" s="1">
        <f>VLOOKUP($B267,'VRAAGPROGNOSE KO'!$B$2:$N$321,4,FALSE)</f>
        <v>187.92177914110431</v>
      </c>
      <c r="S267" s="1">
        <f>VLOOKUP($B267,'VRAAGPROGNOSE KO'!$B$2:$N$321,5,FALSE)</f>
        <v>186.80981595092024</v>
      </c>
      <c r="T267" s="1">
        <f>VLOOKUP($B267,'VRAAGPROGNOSE KO'!$B$2:$N$321,6,FALSE)</f>
        <v>183.47392638036808</v>
      </c>
      <c r="U267" s="1">
        <f>VLOOKUP($B267,'VRAAGPROGNOSE KO'!$B$2:$N$321,7,FALSE)</f>
        <v>181.25</v>
      </c>
      <c r="V267" s="1">
        <f>VLOOKUP($B267,'VRAAGPROGNOSE KO'!$B$2:$N$321,8,FALSE)</f>
        <v>181.25</v>
      </c>
      <c r="W267" s="1">
        <f>VLOOKUP($B267,'VRAAGPROGNOSE KO'!$B$2:$N$321,9,FALSE)</f>
        <v>181.25</v>
      </c>
      <c r="X267" s="1">
        <f>VLOOKUP($B267,'VRAAGPROGNOSE KO'!$B$2:$N$321,10,FALSE)</f>
        <v>180.13803680981596</v>
      </c>
      <c r="Y267" s="1">
        <f>VLOOKUP($B267,'VRAAGPROGNOSE KO'!$B$2:$N$321,11,FALSE)</f>
        <v>179.02607361963192</v>
      </c>
      <c r="Z267" s="1">
        <f>VLOOKUP($B267,'VRAAGPROGNOSE KO'!$B$2:$N$321,12,FALSE)</f>
        <v>179.02607361963192</v>
      </c>
      <c r="AA267" s="1">
        <f>VLOOKUP($B267,'VRAAGPROGNOSE KO'!$B$2:$N$321,13,FALSE)</f>
        <v>179.02607361963192</v>
      </c>
    </row>
    <row r="268" spans="2:27" x14ac:dyDescent="0.3">
      <c r="B268" s="1">
        <v>45062</v>
      </c>
      <c r="C268" s="1">
        <f>VLOOKUP(B268,AANBODPROGNOSE!A268:G585, 5, FALSE)</f>
        <v>48</v>
      </c>
      <c r="D268" s="1">
        <f>VLOOKUP(B268,AANBODPROGNOSE!A268:H585, 2, FALSE)</f>
        <v>40.799999999999997</v>
      </c>
      <c r="E268" s="1">
        <f>VLOOKUP($B268,'inschr ko zonder ophoging'!$A$5:$L$324,2,FALSE) + VLOOKUP($B268,'INSCHRIJVINGEN KO OPHOGING'!$L$3:$W$322,2,FALSE)</f>
        <v>70.3</v>
      </c>
      <c r="F268" s="1">
        <f>VLOOKUP($B268,'inschr ko zonder ophoging'!$A$5:$L$324,3,FALSE) + VLOOKUP($B268,'INSCHRIJVINGEN KO OPHOGING'!$L$3:$W$322,3,FALSE)</f>
        <v>67.84</v>
      </c>
      <c r="G268" s="1">
        <f>VLOOKUP($B268,'inschr ko zonder ophoging'!$A$5:$L$324,4,FALSE) + VLOOKUP($B268,'INSCHRIJVINGEN KO OPHOGING'!$L$3:$W$322,4,FALSE)</f>
        <v>60.65</v>
      </c>
      <c r="H268" s="1">
        <f>VLOOKUP($B268,'inschr ko zonder ophoging'!$A$5:$L$324,5,FALSE) + VLOOKUP($B268,'INSCHRIJVINGEN KO OPHOGING'!$L$3:$W$322,5,FALSE)</f>
        <v>71.3</v>
      </c>
      <c r="I268" s="1">
        <f>VLOOKUP($B268,'inschr ko zonder ophoging'!$A$5:$L$324,6,FALSE) + VLOOKUP($B268,'INSCHRIJVINGEN KO OPHOGING'!$L$3:$W$322,6,FALSE)</f>
        <v>55.84</v>
      </c>
      <c r="J268" s="1">
        <f>VLOOKUP($B268,'inschr ko zonder ophoging'!$A$5:$L$324,7,FALSE) + VLOOKUP($B268,'INSCHRIJVINGEN KO OPHOGING'!$L$3:$W$322,7,FALSE)</f>
        <v>55.38</v>
      </c>
      <c r="K268" s="1">
        <f>VLOOKUP($B268,'inschr ko zonder ophoging'!$A$5:$L$324,8,FALSE) + VLOOKUP($B268,'INSCHRIJVINGEN KO OPHOGING'!$L$3:$W$322,8,FALSE)</f>
        <v>51.38</v>
      </c>
      <c r="L268" s="1">
        <f>VLOOKUP($B268,'inschr ko zonder ophoging'!$A$5:$L$324,9,FALSE) + VLOOKUP($B268,'INSCHRIJVINGEN KO OPHOGING'!$L$3:$W$322,9,FALSE)</f>
        <v>45.65</v>
      </c>
      <c r="M268" s="1">
        <f>VLOOKUP($B268,'inschr ko zonder ophoging'!$A$5:$L$324,10,FALSE) + VLOOKUP($B268,'INSCHRIJVINGEN KO OPHOGING'!$L$3:$W$322,10,FALSE)</f>
        <v>58.03</v>
      </c>
      <c r="N268" s="1">
        <f>VLOOKUP($B268,'inschr ko zonder ophoging'!$A$5:$L$324,11,FALSE) + VLOOKUP($B268,'INSCHRIJVINGEN KO OPHOGING'!$L$3:$W$322,11,FALSE)</f>
        <v>53.11</v>
      </c>
      <c r="O268" s="1">
        <f>VLOOKUP($B268,'inschr ko zonder ophoging'!$A$5:$L$324,12,FALSE) + VLOOKUP($B268,'INSCHRIJVINGEN KO OPHOGING'!$L$3:$W$322,12,FALSE)</f>
        <v>48.65</v>
      </c>
      <c r="P268" s="1">
        <f>VLOOKUP($B268,'VRAAGPROGNOSE KO'!$B$2:$N$321,2,FALSE)</f>
        <v>45.853513513513512</v>
      </c>
      <c r="Q268" s="1">
        <f>VLOOKUP($B268,'VRAAGPROGNOSE KO'!$B$2:$N$321,3,FALSE)</f>
        <v>45.853513513513512</v>
      </c>
      <c r="R268" s="1">
        <f>VLOOKUP($B268,'VRAAGPROGNOSE KO'!$B$2:$N$321,4,FALSE)</f>
        <v>43.616756756756757</v>
      </c>
      <c r="S268" s="1">
        <f>VLOOKUP($B268,'VRAAGPROGNOSE KO'!$B$2:$N$321,5,FALSE)</f>
        <v>42.498378378378376</v>
      </c>
      <c r="T268" s="1">
        <f>VLOOKUP($B268,'VRAAGPROGNOSE KO'!$B$2:$N$321,6,FALSE)</f>
        <v>42.498378378378376</v>
      </c>
      <c r="U268" s="1">
        <f>VLOOKUP($B268,'VRAAGPROGNOSE KO'!$B$2:$N$321,7,FALSE)</f>
        <v>41.38</v>
      </c>
      <c r="V268" s="1">
        <f>VLOOKUP($B268,'VRAAGPROGNOSE KO'!$B$2:$N$321,8,FALSE)</f>
        <v>41.38</v>
      </c>
      <c r="W268" s="1">
        <f>VLOOKUP($B268,'VRAAGPROGNOSE KO'!$B$2:$N$321,9,FALSE)</f>
        <v>41.38</v>
      </c>
      <c r="X268" s="1">
        <f>VLOOKUP($B268,'VRAAGPROGNOSE KO'!$B$2:$N$321,10,FALSE)</f>
        <v>42.498378378378376</v>
      </c>
      <c r="Y268" s="1">
        <f>VLOOKUP($B268,'VRAAGPROGNOSE KO'!$B$2:$N$321,11,FALSE)</f>
        <v>42.498378378378376</v>
      </c>
      <c r="Z268" s="1">
        <f>VLOOKUP($B268,'VRAAGPROGNOSE KO'!$B$2:$N$321,12,FALSE)</f>
        <v>42.498378378378376</v>
      </c>
      <c r="AA268" s="1">
        <f>VLOOKUP($B268,'VRAAGPROGNOSE KO'!$B$2:$N$321,13,FALSE)</f>
        <v>42.498378378378376</v>
      </c>
    </row>
    <row r="269" spans="2:27" x14ac:dyDescent="0.3">
      <c r="B269" s="1">
        <v>45063</v>
      </c>
      <c r="C269" s="1">
        <f>VLOOKUP(B269,AANBODPROGNOSE!A269:G586, 5, FALSE)</f>
        <v>297.64705882352939</v>
      </c>
      <c r="D269" s="1">
        <f>VLOOKUP(B269,AANBODPROGNOSE!A269:H586, 2, FALSE)</f>
        <v>253</v>
      </c>
      <c r="E269" s="1">
        <f>VLOOKUP($B269,'inschr ko zonder ophoging'!$A$5:$L$324,2,FALSE) + VLOOKUP($B269,'INSCHRIJVINGEN KO OPHOGING'!$L$3:$W$322,2,FALSE)</f>
        <v>278.95999999999998</v>
      </c>
      <c r="F269" s="1">
        <f>VLOOKUP($B269,'inschr ko zonder ophoging'!$A$5:$L$324,3,FALSE) + VLOOKUP($B269,'INSCHRIJVINGEN KO OPHOGING'!$L$3:$W$322,3,FALSE)</f>
        <v>304.77</v>
      </c>
      <c r="G269" s="1">
        <f>VLOOKUP($B269,'inschr ko zonder ophoging'!$A$5:$L$324,4,FALSE) + VLOOKUP($B269,'INSCHRIJVINGEN KO OPHOGING'!$L$3:$W$322,4,FALSE)</f>
        <v>305.93</v>
      </c>
      <c r="H269" s="1">
        <f>VLOOKUP($B269,'inschr ko zonder ophoging'!$A$5:$L$324,5,FALSE) + VLOOKUP($B269,'INSCHRIJVINGEN KO OPHOGING'!$L$3:$W$322,5,FALSE)</f>
        <v>305.82</v>
      </c>
      <c r="I269" s="1">
        <f>VLOOKUP($B269,'inschr ko zonder ophoging'!$A$5:$L$324,6,FALSE) + VLOOKUP($B269,'INSCHRIJVINGEN KO OPHOGING'!$L$3:$W$322,6,FALSE)</f>
        <v>301.39</v>
      </c>
      <c r="J269" s="1">
        <f>VLOOKUP($B269,'inschr ko zonder ophoging'!$A$5:$L$324,7,FALSE) + VLOOKUP($B269,'INSCHRIJVINGEN KO OPHOGING'!$L$3:$W$322,7,FALSE)</f>
        <v>286.47000000000003</v>
      </c>
      <c r="K269" s="1">
        <f>VLOOKUP($B269,'inschr ko zonder ophoging'!$A$5:$L$324,8,FALSE) + VLOOKUP($B269,'INSCHRIJVINGEN KO OPHOGING'!$L$3:$W$322,8,FALSE)</f>
        <v>259.44</v>
      </c>
      <c r="L269" s="1">
        <f>VLOOKUP($B269,'inschr ko zonder ophoging'!$A$5:$L$324,9,FALSE) + VLOOKUP($B269,'INSCHRIJVINGEN KO OPHOGING'!$L$3:$W$322,9,FALSE)</f>
        <v>261.01</v>
      </c>
      <c r="M269" s="1">
        <f>VLOOKUP($B269,'inschr ko zonder ophoging'!$A$5:$L$324,10,FALSE) + VLOOKUP($B269,'INSCHRIJVINGEN KO OPHOGING'!$L$3:$W$322,10,FALSE)</f>
        <v>271.74</v>
      </c>
      <c r="N269" s="1">
        <f>VLOOKUP($B269,'inschr ko zonder ophoging'!$A$5:$L$324,11,FALSE) + VLOOKUP($B269,'INSCHRIJVINGEN KO OPHOGING'!$L$3:$W$322,11,FALSE)</f>
        <v>283.58</v>
      </c>
      <c r="O269" s="1">
        <f>VLOOKUP($B269,'inschr ko zonder ophoging'!$A$5:$L$324,12,FALSE) + VLOOKUP($B269,'INSCHRIJVINGEN KO OPHOGING'!$L$3:$W$322,12,FALSE)</f>
        <v>249.44</v>
      </c>
      <c r="P269" s="1">
        <f>VLOOKUP($B269,'VRAAGPROGNOSE KO'!$B$2:$N$321,2,FALSE)</f>
        <v>242.11701570680628</v>
      </c>
      <c r="Q269" s="1">
        <f>VLOOKUP($B269,'VRAAGPROGNOSE KO'!$B$2:$N$321,3,FALSE)</f>
        <v>225.22513089005236</v>
      </c>
      <c r="R269" s="1">
        <f>VLOOKUP($B269,'VRAAGPROGNOSE KO'!$B$2:$N$321,4,FALSE)</f>
        <v>213.96387434554973</v>
      </c>
      <c r="S269" s="1">
        <f>VLOOKUP($B269,'VRAAGPROGNOSE KO'!$B$2:$N$321,5,FALSE)</f>
        <v>215.09</v>
      </c>
      <c r="T269" s="1">
        <f>VLOOKUP($B269,'VRAAGPROGNOSE KO'!$B$2:$N$321,6,FALSE)</f>
        <v>211.7116230366492</v>
      </c>
      <c r="U269" s="1">
        <f>VLOOKUP($B269,'VRAAGPROGNOSE KO'!$B$2:$N$321,7,FALSE)</f>
        <v>216.21612565445025</v>
      </c>
      <c r="V269" s="1">
        <f>VLOOKUP($B269,'VRAAGPROGNOSE KO'!$B$2:$N$321,8,FALSE)</f>
        <v>211.7116230366492</v>
      </c>
      <c r="W269" s="1">
        <f>VLOOKUP($B269,'VRAAGPROGNOSE KO'!$B$2:$N$321,9,FALSE)</f>
        <v>215.09</v>
      </c>
      <c r="X269" s="1">
        <f>VLOOKUP($B269,'VRAAGPROGNOSE KO'!$B$2:$N$321,10,FALSE)</f>
        <v>215.09</v>
      </c>
      <c r="Y269" s="1">
        <f>VLOOKUP($B269,'VRAAGPROGNOSE KO'!$B$2:$N$321,11,FALSE)</f>
        <v>215.09</v>
      </c>
      <c r="Z269" s="1">
        <f>VLOOKUP($B269,'VRAAGPROGNOSE KO'!$B$2:$N$321,12,FALSE)</f>
        <v>215.09</v>
      </c>
      <c r="AA269" s="1">
        <f>VLOOKUP($B269,'VRAAGPROGNOSE KO'!$B$2:$N$321,13,FALSE)</f>
        <v>213.96387434554973</v>
      </c>
    </row>
    <row r="270" spans="2:27" x14ac:dyDescent="0.3">
      <c r="B270" s="1">
        <v>45064</v>
      </c>
      <c r="C270" s="1">
        <f>VLOOKUP(B270,AANBODPROGNOSE!A270:G587, 5, FALSE)</f>
        <v>458.4</v>
      </c>
      <c r="D270" s="1">
        <f>VLOOKUP(B270,AANBODPROGNOSE!A270:H587, 2, FALSE)</f>
        <v>389.64</v>
      </c>
      <c r="E270" s="1">
        <f>VLOOKUP($B270,'inschr ko zonder ophoging'!$A$5:$L$324,2,FALSE) + VLOOKUP($B270,'INSCHRIJVINGEN KO OPHOGING'!$L$3:$W$322,2,FALSE)</f>
        <v>316.39</v>
      </c>
      <c r="F270" s="1">
        <f>VLOOKUP($B270,'inschr ko zonder ophoging'!$A$5:$L$324,3,FALSE) + VLOOKUP($B270,'INSCHRIJVINGEN KO OPHOGING'!$L$3:$W$322,3,FALSE)</f>
        <v>330.77</v>
      </c>
      <c r="G270" s="1">
        <f>VLOOKUP($B270,'inschr ko zonder ophoging'!$A$5:$L$324,4,FALSE) + VLOOKUP($B270,'INSCHRIJVINGEN KO OPHOGING'!$L$3:$W$322,4,FALSE)</f>
        <v>322.2</v>
      </c>
      <c r="H270" s="1">
        <f>VLOOKUP($B270,'inschr ko zonder ophoging'!$A$5:$L$324,5,FALSE) + VLOOKUP($B270,'INSCHRIJVINGEN KO OPHOGING'!$L$3:$W$322,5,FALSE)</f>
        <v>318.66000000000003</v>
      </c>
      <c r="I270" s="1">
        <f>VLOOKUP($B270,'inschr ko zonder ophoging'!$A$5:$L$324,6,FALSE) + VLOOKUP($B270,'INSCHRIJVINGEN KO OPHOGING'!$L$3:$W$322,6,FALSE)</f>
        <v>346.12</v>
      </c>
      <c r="J270" s="1">
        <f>VLOOKUP($B270,'inschr ko zonder ophoging'!$A$5:$L$324,7,FALSE) + VLOOKUP($B270,'INSCHRIJVINGEN KO OPHOGING'!$L$3:$W$322,7,FALSE)</f>
        <v>328.58</v>
      </c>
      <c r="K270" s="1">
        <f>VLOOKUP($B270,'inschr ko zonder ophoging'!$A$5:$L$324,8,FALSE) + VLOOKUP($B270,'INSCHRIJVINGEN KO OPHOGING'!$L$3:$W$322,8,FALSE)</f>
        <v>358.69</v>
      </c>
      <c r="L270" s="1">
        <f>VLOOKUP($B270,'inschr ko zonder ophoging'!$A$5:$L$324,9,FALSE) + VLOOKUP($B270,'INSCHRIJVINGEN KO OPHOGING'!$L$3:$W$322,9,FALSE)</f>
        <v>373.34</v>
      </c>
      <c r="M270" s="1">
        <f>VLOOKUP($B270,'inschr ko zonder ophoging'!$A$5:$L$324,10,FALSE) + VLOOKUP($B270,'INSCHRIJVINGEN KO OPHOGING'!$L$3:$W$322,10,FALSE)</f>
        <v>365.5</v>
      </c>
      <c r="N270" s="1">
        <f>VLOOKUP($B270,'inschr ko zonder ophoging'!$A$5:$L$324,11,FALSE) + VLOOKUP($B270,'INSCHRIJVINGEN KO OPHOGING'!$L$3:$W$322,11,FALSE)</f>
        <v>382.07</v>
      </c>
      <c r="O270" s="1">
        <f>VLOOKUP($B270,'inschr ko zonder ophoging'!$A$5:$L$324,12,FALSE) + VLOOKUP($B270,'INSCHRIJVINGEN KO OPHOGING'!$L$3:$W$322,12,FALSE)</f>
        <v>406.02</v>
      </c>
      <c r="P270" s="1">
        <f>VLOOKUP($B270,'VRAAGPROGNOSE KO'!$B$2:$N$321,2,FALSE)</f>
        <v>410.45760000000001</v>
      </c>
      <c r="Q270" s="1">
        <f>VLOOKUP($B270,'VRAAGPROGNOSE KO'!$B$2:$N$321,3,FALSE)</f>
        <v>420.71904000000001</v>
      </c>
      <c r="R270" s="1">
        <f>VLOOKUP($B270,'VRAAGPROGNOSE KO'!$B$2:$N$321,4,FALSE)</f>
        <v>435.54111999999998</v>
      </c>
      <c r="S270" s="1">
        <f>VLOOKUP($B270,'VRAAGPROGNOSE KO'!$B$2:$N$321,5,FALSE)</f>
        <v>438.96159999999998</v>
      </c>
      <c r="T270" s="1">
        <f>VLOOKUP($B270,'VRAAGPROGNOSE KO'!$B$2:$N$321,6,FALSE)</f>
        <v>442.38207999999997</v>
      </c>
      <c r="U270" s="1">
        <f>VLOOKUP($B270,'VRAAGPROGNOSE KO'!$B$2:$N$321,7,FALSE)</f>
        <v>437.82144</v>
      </c>
      <c r="V270" s="1">
        <f>VLOOKUP($B270,'VRAAGPROGNOSE KO'!$B$2:$N$321,8,FALSE)</f>
        <v>430.98048</v>
      </c>
      <c r="W270" s="1">
        <f>VLOOKUP($B270,'VRAAGPROGNOSE KO'!$B$2:$N$321,9,FALSE)</f>
        <v>427.56</v>
      </c>
      <c r="X270" s="1">
        <f>VLOOKUP($B270,'VRAAGPROGNOSE KO'!$B$2:$N$321,10,FALSE)</f>
        <v>435.54111999999998</v>
      </c>
      <c r="Y270" s="1">
        <f>VLOOKUP($B270,'VRAAGPROGNOSE KO'!$B$2:$N$321,11,FALSE)</f>
        <v>441.24191999999999</v>
      </c>
      <c r="Z270" s="1">
        <f>VLOOKUP($B270,'VRAAGPROGNOSE KO'!$B$2:$N$321,12,FALSE)</f>
        <v>442.38207999999997</v>
      </c>
      <c r="AA270" s="1">
        <f>VLOOKUP($B270,'VRAAGPROGNOSE KO'!$B$2:$N$321,13,FALSE)</f>
        <v>436.68128000000002</v>
      </c>
    </row>
    <row r="271" spans="2:27" x14ac:dyDescent="0.3">
      <c r="B271" s="1">
        <v>45065</v>
      </c>
      <c r="C271" s="1">
        <f>VLOOKUP(B271,AANBODPROGNOSE!A271:G588, 5, FALSE)</f>
        <v>294.11764705882354</v>
      </c>
      <c r="D271" s="1">
        <f>VLOOKUP(B271,AANBODPROGNOSE!A271:H588, 2, FALSE)</f>
        <v>250</v>
      </c>
      <c r="E271" s="1">
        <f>VLOOKUP($B271,'inschr ko zonder ophoging'!$A$5:$L$324,2,FALSE) + VLOOKUP($B271,'INSCHRIJVINGEN KO OPHOGING'!$L$3:$W$322,2,FALSE)</f>
        <v>323.77</v>
      </c>
      <c r="F271" s="1">
        <f>VLOOKUP($B271,'inschr ko zonder ophoging'!$A$5:$L$324,3,FALSE) + VLOOKUP($B271,'INSCHRIJVINGEN KO OPHOGING'!$L$3:$W$322,3,FALSE)</f>
        <v>323.31</v>
      </c>
      <c r="G271" s="1">
        <f>VLOOKUP($B271,'inschr ko zonder ophoging'!$A$5:$L$324,4,FALSE) + VLOOKUP($B271,'INSCHRIJVINGEN KO OPHOGING'!$L$3:$W$322,4,FALSE)</f>
        <v>307.66000000000003</v>
      </c>
      <c r="H271" s="1">
        <f>VLOOKUP($B271,'inschr ko zonder ophoging'!$A$5:$L$324,5,FALSE) + VLOOKUP($B271,'INSCHRIJVINGEN KO OPHOGING'!$L$3:$W$322,5,FALSE)</f>
        <v>304.23</v>
      </c>
      <c r="I271" s="1">
        <f>VLOOKUP($B271,'inschr ko zonder ophoging'!$A$5:$L$324,6,FALSE) + VLOOKUP($B271,'INSCHRIJVINGEN KO OPHOGING'!$L$3:$W$322,6,FALSE)</f>
        <v>308.04000000000002</v>
      </c>
      <c r="J271" s="1">
        <f>VLOOKUP($B271,'inschr ko zonder ophoging'!$A$5:$L$324,7,FALSE) + VLOOKUP($B271,'INSCHRIJVINGEN KO OPHOGING'!$L$3:$W$322,7,FALSE)</f>
        <v>294.47000000000003</v>
      </c>
      <c r="K271" s="1">
        <f>VLOOKUP($B271,'inschr ko zonder ophoging'!$A$5:$L$324,8,FALSE) + VLOOKUP($B271,'INSCHRIJVINGEN KO OPHOGING'!$L$3:$W$322,8,FALSE)</f>
        <v>292.17</v>
      </c>
      <c r="L271" s="1">
        <f>VLOOKUP($B271,'inschr ko zonder ophoging'!$A$5:$L$324,9,FALSE) + VLOOKUP($B271,'INSCHRIJVINGEN KO OPHOGING'!$L$3:$W$322,9,FALSE)</f>
        <v>292.47000000000003</v>
      </c>
      <c r="M271" s="1">
        <f>VLOOKUP($B271,'inschr ko zonder ophoging'!$A$5:$L$324,10,FALSE) + VLOOKUP($B271,'INSCHRIJVINGEN KO OPHOGING'!$L$3:$W$322,10,FALSE)</f>
        <v>263.25</v>
      </c>
      <c r="N271" s="1">
        <f>VLOOKUP($B271,'inschr ko zonder ophoging'!$A$5:$L$324,11,FALSE) + VLOOKUP($B271,'INSCHRIJVINGEN KO OPHOGING'!$L$3:$W$322,11,FALSE)</f>
        <v>261.58</v>
      </c>
      <c r="O271" s="1">
        <f>VLOOKUP($B271,'inschr ko zonder ophoging'!$A$5:$L$324,12,FALSE) + VLOOKUP($B271,'INSCHRIJVINGEN KO OPHOGING'!$L$3:$W$322,12,FALSE)</f>
        <v>246.44</v>
      </c>
      <c r="P271" s="1">
        <f>VLOOKUP($B271,'VRAAGPROGNOSE KO'!$B$2:$N$321,2,FALSE)</f>
        <v>230.73540106951873</v>
      </c>
      <c r="Q271" s="1">
        <f>VLOOKUP($B271,'VRAAGPROGNOSE KO'!$B$2:$N$321,3,FALSE)</f>
        <v>230.73540106951873</v>
      </c>
      <c r="R271" s="1">
        <f>VLOOKUP($B271,'VRAAGPROGNOSE KO'!$B$2:$N$321,4,FALSE)</f>
        <v>214.09582887700535</v>
      </c>
      <c r="S271" s="1">
        <f>VLOOKUP($B271,'VRAAGPROGNOSE KO'!$B$2:$N$321,5,FALSE)</f>
        <v>208.54930481283424</v>
      </c>
      <c r="T271" s="1">
        <f>VLOOKUP($B271,'VRAAGPROGNOSE KO'!$B$2:$N$321,6,FALSE)</f>
        <v>212.98652406417114</v>
      </c>
      <c r="U271" s="1">
        <f>VLOOKUP($B271,'VRAAGPROGNOSE KO'!$B$2:$N$321,7,FALSE)</f>
        <v>206.33069518716576</v>
      </c>
      <c r="V271" s="1">
        <f>VLOOKUP($B271,'VRAAGPROGNOSE KO'!$B$2:$N$321,8,FALSE)</f>
        <v>205.22139037433155</v>
      </c>
      <c r="W271" s="1">
        <f>VLOOKUP($B271,'VRAAGPROGNOSE KO'!$B$2:$N$321,9,FALSE)</f>
        <v>207.44</v>
      </c>
      <c r="X271" s="1">
        <f>VLOOKUP($B271,'VRAAGPROGNOSE KO'!$B$2:$N$321,10,FALSE)</f>
        <v>209.65860962566845</v>
      </c>
      <c r="Y271" s="1">
        <f>VLOOKUP($B271,'VRAAGPROGNOSE KO'!$B$2:$N$321,11,FALSE)</f>
        <v>214.09582887700535</v>
      </c>
      <c r="Z271" s="1">
        <f>VLOOKUP($B271,'VRAAGPROGNOSE KO'!$B$2:$N$321,12,FALSE)</f>
        <v>212.98652406417114</v>
      </c>
      <c r="AA271" s="1">
        <f>VLOOKUP($B271,'VRAAGPROGNOSE KO'!$B$2:$N$321,13,FALSE)</f>
        <v>210.76791443850266</v>
      </c>
    </row>
    <row r="272" spans="2:27" x14ac:dyDescent="0.3">
      <c r="B272" s="1">
        <v>45068</v>
      </c>
      <c r="C272" s="1">
        <f>VLOOKUP(B272,AANBODPROGNOSE!A272:G589, 5, FALSE)</f>
        <v>858.82352941176475</v>
      </c>
      <c r="D272" s="1">
        <f>VLOOKUP(B272,AANBODPROGNOSE!A272:H589, 2, FALSE)</f>
        <v>730</v>
      </c>
      <c r="E272" s="1">
        <f>VLOOKUP($B272,'inschr ko zonder ophoging'!$A$5:$L$324,2,FALSE) + VLOOKUP($B272,'INSCHRIJVINGEN KO OPHOGING'!$L$3:$W$322,2,FALSE)</f>
        <v>760.87</v>
      </c>
      <c r="F272" s="1">
        <f>VLOOKUP($B272,'inschr ko zonder ophoging'!$A$5:$L$324,3,FALSE) + VLOOKUP($B272,'INSCHRIJVINGEN KO OPHOGING'!$L$3:$W$322,3,FALSE)</f>
        <v>777.25</v>
      </c>
      <c r="G272" s="1">
        <f>VLOOKUP($B272,'inschr ko zonder ophoging'!$A$5:$L$324,4,FALSE) + VLOOKUP($B272,'INSCHRIJVINGEN KO OPHOGING'!$L$3:$W$322,4,FALSE)</f>
        <v>822.9</v>
      </c>
      <c r="H272" s="1">
        <f>VLOOKUP($B272,'inschr ko zonder ophoging'!$A$5:$L$324,5,FALSE) + VLOOKUP($B272,'INSCHRIJVINGEN KO OPHOGING'!$L$3:$W$322,5,FALSE)</f>
        <v>818.49</v>
      </c>
      <c r="I272" s="1">
        <f>VLOOKUP($B272,'inschr ko zonder ophoging'!$A$5:$L$324,6,FALSE) + VLOOKUP($B272,'INSCHRIJVINGEN KO OPHOGING'!$L$3:$W$322,6,FALSE)</f>
        <v>819.17</v>
      </c>
      <c r="J272" s="1">
        <f>VLOOKUP($B272,'inschr ko zonder ophoging'!$A$5:$L$324,7,FALSE) + VLOOKUP($B272,'INSCHRIJVINGEN KO OPHOGING'!$L$3:$W$322,7,FALSE)</f>
        <v>760.27</v>
      </c>
      <c r="K272" s="1">
        <f>VLOOKUP($B272,'inschr ko zonder ophoging'!$A$5:$L$324,8,FALSE) + VLOOKUP($B272,'INSCHRIJVINGEN KO OPHOGING'!$L$3:$W$322,8,FALSE)</f>
        <v>792.6</v>
      </c>
      <c r="L272" s="1">
        <f>VLOOKUP($B272,'inschr ko zonder ophoging'!$A$5:$L$324,9,FALSE) + VLOOKUP($B272,'INSCHRIJVINGEN KO OPHOGING'!$L$3:$W$322,9,FALSE)</f>
        <v>789.95</v>
      </c>
      <c r="M272" s="1">
        <f>VLOOKUP($B272,'inschr ko zonder ophoging'!$A$5:$L$324,10,FALSE) + VLOOKUP($B272,'INSCHRIJVINGEN KO OPHOGING'!$L$3:$W$322,10,FALSE)</f>
        <v>770.87</v>
      </c>
      <c r="N272" s="1">
        <f>VLOOKUP($B272,'inschr ko zonder ophoging'!$A$5:$L$324,11,FALSE) + VLOOKUP($B272,'INSCHRIJVINGEN KO OPHOGING'!$L$3:$W$322,11,FALSE)</f>
        <v>769.38</v>
      </c>
      <c r="O272" s="1">
        <f>VLOOKUP($B272,'inschr ko zonder ophoging'!$A$5:$L$324,12,FALSE) + VLOOKUP($B272,'INSCHRIJVINGEN KO OPHOGING'!$L$3:$W$322,12,FALSE)</f>
        <v>732.54</v>
      </c>
      <c r="P272" s="1">
        <f>VLOOKUP($B272,'VRAAGPROGNOSE KO'!$B$2:$N$321,2,FALSE)</f>
        <v>684.75252707581228</v>
      </c>
      <c r="Q272" s="1">
        <f>VLOOKUP($B272,'VRAAGPROGNOSE KO'!$B$2:$N$321,3,FALSE)</f>
        <v>631.99290613718415</v>
      </c>
      <c r="R272" s="1">
        <f>VLOOKUP($B272,'VRAAGPROGNOSE KO'!$B$2:$N$321,4,FALSE)</f>
        <v>614.03218411552348</v>
      </c>
      <c r="S272" s="1">
        <f>VLOOKUP($B272,'VRAAGPROGNOSE KO'!$B$2:$N$321,5,FALSE)</f>
        <v>608.41945848375451</v>
      </c>
      <c r="T272" s="1">
        <f>VLOOKUP($B272,'VRAAGPROGNOSE KO'!$B$2:$N$321,6,FALSE)</f>
        <v>621.89</v>
      </c>
      <c r="U272" s="1">
        <f>VLOOKUP($B272,'VRAAGPROGNOSE KO'!$B$2:$N$321,7,FALSE)</f>
        <v>623.01254512635376</v>
      </c>
      <c r="V272" s="1">
        <f>VLOOKUP($B272,'VRAAGPROGNOSE KO'!$B$2:$N$321,8,FALSE)</f>
        <v>623.01254512635376</v>
      </c>
      <c r="W272" s="1">
        <f>VLOOKUP($B272,'VRAAGPROGNOSE KO'!$B$2:$N$321,9,FALSE)</f>
        <v>621.89</v>
      </c>
      <c r="X272" s="1">
        <f>VLOOKUP($B272,'VRAAGPROGNOSE KO'!$B$2:$N$321,10,FALSE)</f>
        <v>614.03218411552348</v>
      </c>
      <c r="Y272" s="1">
        <f>VLOOKUP($B272,'VRAAGPROGNOSE KO'!$B$2:$N$321,11,FALSE)</f>
        <v>611.78709386281594</v>
      </c>
      <c r="Z272" s="1">
        <f>VLOOKUP($B272,'VRAAGPROGNOSE KO'!$B$2:$N$321,12,FALSE)</f>
        <v>617.39981949458479</v>
      </c>
      <c r="AA272" s="1">
        <f>VLOOKUP($B272,'VRAAGPROGNOSE KO'!$B$2:$N$321,13,FALSE)</f>
        <v>623.01254512635376</v>
      </c>
    </row>
    <row r="273" spans="2:27" x14ac:dyDescent="0.3">
      <c r="B273" s="1">
        <v>46003</v>
      </c>
      <c r="C273" s="1">
        <f>VLOOKUP(B273,AANBODPROGNOSE!A273:G590, 5, FALSE)</f>
        <v>2401.8036627619204</v>
      </c>
      <c r="D273" s="1">
        <f>VLOOKUP(B273,AANBODPROGNOSE!A273:H590, 2, FALSE)</f>
        <v>2041.5331133476323</v>
      </c>
      <c r="E273" s="1">
        <f>VLOOKUP($B273,'inschr ko zonder ophoging'!$A$5:$L$324,2,FALSE) + VLOOKUP($B273,'INSCHRIJVINGEN KO OPHOGING'!$L$3:$W$322,2,FALSE)</f>
        <v>2079.9499999999998</v>
      </c>
      <c r="F273" s="1">
        <f>VLOOKUP($B273,'inschr ko zonder ophoging'!$A$5:$L$324,3,FALSE) + VLOOKUP($B273,'INSCHRIJVINGEN KO OPHOGING'!$L$3:$W$322,3,FALSE)</f>
        <v>2082.2600000000002</v>
      </c>
      <c r="G273" s="1">
        <f>VLOOKUP($B273,'inschr ko zonder ophoging'!$A$5:$L$324,4,FALSE) + VLOOKUP($B273,'INSCHRIJVINGEN KO OPHOGING'!$L$3:$W$322,4,FALSE)</f>
        <v>2148.0300000000002</v>
      </c>
      <c r="H273" s="1">
        <f>VLOOKUP($B273,'inschr ko zonder ophoging'!$A$5:$L$324,5,FALSE) + VLOOKUP($B273,'INSCHRIJVINGEN KO OPHOGING'!$L$3:$W$322,5,FALSE)</f>
        <v>2219.36</v>
      </c>
      <c r="I273" s="1">
        <f>VLOOKUP($B273,'inschr ko zonder ophoging'!$A$5:$L$324,6,FALSE) + VLOOKUP($B273,'INSCHRIJVINGEN KO OPHOGING'!$L$3:$W$322,6,FALSE)</f>
        <v>2166.35</v>
      </c>
      <c r="J273" s="1">
        <f>VLOOKUP($B273,'inschr ko zonder ophoging'!$A$5:$L$324,7,FALSE) + VLOOKUP($B273,'INSCHRIJVINGEN KO OPHOGING'!$L$3:$W$322,7,FALSE)</f>
        <v>2229.3000000000002</v>
      </c>
      <c r="K273" s="1">
        <f>VLOOKUP($B273,'inschr ko zonder ophoging'!$A$5:$L$324,8,FALSE) + VLOOKUP($B273,'INSCHRIJVINGEN KO OPHOGING'!$L$3:$W$322,8,FALSE)</f>
        <v>2183.62</v>
      </c>
      <c r="L273" s="1">
        <f>VLOOKUP($B273,'inschr ko zonder ophoging'!$A$5:$L$324,9,FALSE) + VLOOKUP($B273,'INSCHRIJVINGEN KO OPHOGING'!$L$3:$W$322,9,FALSE)</f>
        <v>2116.4299999999998</v>
      </c>
      <c r="M273" s="1">
        <f>VLOOKUP($B273,'inschr ko zonder ophoging'!$A$5:$L$324,10,FALSE) + VLOOKUP($B273,'INSCHRIJVINGEN KO OPHOGING'!$L$3:$W$322,10,FALSE)</f>
        <v>2111.16</v>
      </c>
      <c r="N273" s="1">
        <f>VLOOKUP($B273,'inschr ko zonder ophoging'!$A$5:$L$324,11,FALSE) + VLOOKUP($B273,'INSCHRIJVINGEN KO OPHOGING'!$L$3:$W$322,11,FALSE)</f>
        <v>2149.4899999999998</v>
      </c>
      <c r="O273" s="1">
        <f>VLOOKUP($B273,'inschr ko zonder ophoging'!$A$5:$L$324,12,FALSE) + VLOOKUP($B273,'INSCHRIJVINGEN KO OPHOGING'!$L$3:$W$322,12,FALSE)</f>
        <v>2112.56</v>
      </c>
      <c r="P273" s="1">
        <f>VLOOKUP($B273,'VRAAGPROGNOSE KO'!$B$2:$N$321,2,FALSE)</f>
        <v>2091.5232179341656</v>
      </c>
      <c r="Q273" s="1">
        <f>VLOOKUP($B273,'VRAAGPROGNOSE KO'!$B$2:$N$321,3,FALSE)</f>
        <v>2073.7135471055617</v>
      </c>
      <c r="R273" s="1">
        <f>VLOOKUP($B273,'VRAAGPROGNOSE KO'!$B$2:$N$321,4,FALSE)</f>
        <v>2011.3796992054483</v>
      </c>
      <c r="S273" s="1">
        <f>VLOOKUP($B273,'VRAAGPROGNOSE KO'!$B$2:$N$321,5,FALSE)</f>
        <v>2018.0583257661747</v>
      </c>
      <c r="T273" s="1">
        <f>VLOOKUP($B273,'VRAAGPROGNOSE KO'!$B$2:$N$321,6,FALSE)</f>
        <v>2005.8141770715097</v>
      </c>
      <c r="U273" s="1">
        <f>VLOOKUP($B273,'VRAAGPROGNOSE KO'!$B$2:$N$321,7,FALSE)</f>
        <v>1981.3258796821792</v>
      </c>
      <c r="V273" s="1">
        <f>VLOOKUP($B273,'VRAAGPROGNOSE KO'!$B$2:$N$321,8,FALSE)</f>
        <v>1974.6472531214529</v>
      </c>
      <c r="W273" s="1">
        <f>VLOOKUP($B273,'VRAAGPROGNOSE KO'!$B$2:$N$321,9,FALSE)</f>
        <v>1961.29</v>
      </c>
      <c r="X273" s="1">
        <f>VLOOKUP($B273,'VRAAGPROGNOSE KO'!$B$2:$N$321,10,FALSE)</f>
        <v>1967.9686265607265</v>
      </c>
      <c r="Y273" s="1">
        <f>VLOOKUP($B273,'VRAAGPROGNOSE KO'!$B$2:$N$321,11,FALSE)</f>
        <v>1955.7244778660613</v>
      </c>
      <c r="Z273" s="1">
        <f>VLOOKUP($B273,'VRAAGPROGNOSE KO'!$B$2:$N$321,12,FALSE)</f>
        <v>1970.1948354143019</v>
      </c>
      <c r="AA273" s="1">
        <f>VLOOKUP($B273,'VRAAGPROGNOSE KO'!$B$2:$N$321,13,FALSE)</f>
        <v>1975.7603575482406</v>
      </c>
    </row>
    <row r="274" spans="2:27" x14ac:dyDescent="0.3">
      <c r="B274" s="1">
        <v>46013</v>
      </c>
      <c r="C274" s="1">
        <f>VLOOKUP(B274,AANBODPROGNOSE!A274:G591, 5, FALSE)</f>
        <v>906</v>
      </c>
      <c r="D274" s="1">
        <f>VLOOKUP(B274,AANBODPROGNOSE!A274:H591, 2, FALSE)</f>
        <v>770.1</v>
      </c>
      <c r="E274" s="1">
        <f>VLOOKUP($B274,'inschr ko zonder ophoging'!$A$5:$L$324,2,FALSE) + VLOOKUP($B274,'INSCHRIJVINGEN KO OPHOGING'!$L$3:$W$322,2,FALSE)</f>
        <v>793.33</v>
      </c>
      <c r="F274" s="1">
        <f>VLOOKUP($B274,'inschr ko zonder ophoging'!$A$5:$L$324,3,FALSE) + VLOOKUP($B274,'INSCHRIJVINGEN KO OPHOGING'!$L$3:$W$322,3,FALSE)</f>
        <v>846.17</v>
      </c>
      <c r="G274" s="1">
        <f>VLOOKUP($B274,'inschr ko zonder ophoging'!$A$5:$L$324,4,FALSE) + VLOOKUP($B274,'INSCHRIJVINGEN KO OPHOGING'!$L$3:$W$322,4,FALSE)</f>
        <v>856.33</v>
      </c>
      <c r="H274" s="1">
        <f>VLOOKUP($B274,'inschr ko zonder ophoging'!$A$5:$L$324,5,FALSE) + VLOOKUP($B274,'INSCHRIJVINGEN KO OPHOGING'!$L$3:$W$322,5,FALSE)</f>
        <v>854.52</v>
      </c>
      <c r="I274" s="1">
        <f>VLOOKUP($B274,'inschr ko zonder ophoging'!$A$5:$L$324,6,FALSE) + VLOOKUP($B274,'INSCHRIJVINGEN KO OPHOGING'!$L$3:$W$322,6,FALSE)</f>
        <v>853.71</v>
      </c>
      <c r="J274" s="1">
        <f>VLOOKUP($B274,'inschr ko zonder ophoging'!$A$5:$L$324,7,FALSE) + VLOOKUP($B274,'INSCHRIJVINGEN KO OPHOGING'!$L$3:$W$322,7,FALSE)</f>
        <v>807.19</v>
      </c>
      <c r="K274" s="1">
        <f>VLOOKUP($B274,'inschr ko zonder ophoging'!$A$5:$L$324,8,FALSE) + VLOOKUP($B274,'INSCHRIJVINGEN KO OPHOGING'!$L$3:$W$322,8,FALSE)</f>
        <v>852.71</v>
      </c>
      <c r="L274" s="1">
        <f>VLOOKUP($B274,'inschr ko zonder ophoging'!$A$5:$L$324,9,FALSE) + VLOOKUP($B274,'INSCHRIJVINGEN KO OPHOGING'!$L$3:$W$322,9,FALSE)</f>
        <v>831.84</v>
      </c>
      <c r="M274" s="1">
        <f>VLOOKUP($B274,'inschr ko zonder ophoging'!$A$5:$L$324,10,FALSE) + VLOOKUP($B274,'INSCHRIJVINGEN KO OPHOGING'!$L$3:$W$322,10,FALSE)</f>
        <v>763.4</v>
      </c>
      <c r="N274" s="1">
        <f>VLOOKUP($B274,'inschr ko zonder ophoging'!$A$5:$L$324,11,FALSE) + VLOOKUP($B274,'INSCHRIJVINGEN KO OPHOGING'!$L$3:$W$322,11,FALSE)</f>
        <v>772.38</v>
      </c>
      <c r="O274" s="1">
        <f>VLOOKUP($B274,'inschr ko zonder ophoging'!$A$5:$L$324,12,FALSE) + VLOOKUP($B274,'INSCHRIJVINGEN KO OPHOGING'!$L$3:$W$322,12,FALSE)</f>
        <v>726.35</v>
      </c>
      <c r="P274" s="1">
        <f>VLOOKUP($B274,'VRAAGPROGNOSE KO'!$B$2:$N$321,2,FALSE)</f>
        <v>705.83371710526319</v>
      </c>
      <c r="Q274" s="1">
        <f>VLOOKUP($B274,'VRAAGPROGNOSE KO'!$B$2:$N$321,3,FALSE)</f>
        <v>710.26595394736842</v>
      </c>
      <c r="R274" s="1">
        <f>VLOOKUP($B274,'VRAAGPROGNOSE KO'!$B$2:$N$321,4,FALSE)</f>
        <v>681.45641447368416</v>
      </c>
      <c r="S274" s="1">
        <f>VLOOKUP($B274,'VRAAGPROGNOSE KO'!$B$2:$N$321,5,FALSE)</f>
        <v>665.94358552631581</v>
      </c>
      <c r="T274" s="1">
        <f>VLOOKUP($B274,'VRAAGPROGNOSE KO'!$B$2:$N$321,6,FALSE)</f>
        <v>653.75493421052636</v>
      </c>
      <c r="U274" s="1">
        <f>VLOOKUP($B274,'VRAAGPROGNOSE KO'!$B$2:$N$321,7,FALSE)</f>
        <v>660.40328947368425</v>
      </c>
      <c r="V274" s="1">
        <f>VLOOKUP($B274,'VRAAGPROGNOSE KO'!$B$2:$N$321,8,FALSE)</f>
        <v>662.61940789473681</v>
      </c>
      <c r="W274" s="1">
        <f>VLOOKUP($B274,'VRAAGPROGNOSE KO'!$B$2:$N$321,9,FALSE)</f>
        <v>673.7</v>
      </c>
      <c r="X274" s="1">
        <f>VLOOKUP($B274,'VRAAGPROGNOSE KO'!$B$2:$N$321,10,FALSE)</f>
        <v>672.59194078947371</v>
      </c>
      <c r="Y274" s="1">
        <f>VLOOKUP($B274,'VRAAGPROGNOSE KO'!$B$2:$N$321,11,FALSE)</f>
        <v>664.83552631578948</v>
      </c>
      <c r="Z274" s="1">
        <f>VLOOKUP($B274,'VRAAGPROGNOSE KO'!$B$2:$N$321,12,FALSE)</f>
        <v>655.97105263157891</v>
      </c>
      <c r="AA274" s="1">
        <f>VLOOKUP($B274,'VRAAGPROGNOSE KO'!$B$2:$N$321,13,FALSE)</f>
        <v>657.07911184210525</v>
      </c>
    </row>
    <row r="275" spans="2:27" x14ac:dyDescent="0.3">
      <c r="B275" s="1">
        <v>46014</v>
      </c>
      <c r="C275" s="1">
        <f>VLOOKUP(B275,AANBODPROGNOSE!A275:G592, 5, FALSE)</f>
        <v>2035</v>
      </c>
      <c r="D275" s="1">
        <f>VLOOKUP(B275,AANBODPROGNOSE!A275:H592, 2, FALSE)</f>
        <v>1729.75</v>
      </c>
      <c r="E275" s="1">
        <f>VLOOKUP($B275,'inschr ko zonder ophoging'!$A$5:$L$324,2,FALSE) + VLOOKUP($B275,'INSCHRIJVINGEN KO OPHOGING'!$L$3:$W$322,2,FALSE)</f>
        <v>1930.86</v>
      </c>
      <c r="F275" s="1">
        <f>VLOOKUP($B275,'inschr ko zonder ophoging'!$A$5:$L$324,3,FALSE) + VLOOKUP($B275,'INSCHRIJVINGEN KO OPHOGING'!$L$3:$W$322,3,FALSE)</f>
        <v>2009.22</v>
      </c>
      <c r="G275" s="1">
        <f>VLOOKUP($B275,'inschr ko zonder ophoging'!$A$5:$L$324,4,FALSE) + VLOOKUP($B275,'INSCHRIJVINGEN KO OPHOGING'!$L$3:$W$322,4,FALSE)</f>
        <v>1949.6399999999999</v>
      </c>
      <c r="H275" s="1">
        <f>VLOOKUP($B275,'inschr ko zonder ophoging'!$A$5:$L$324,5,FALSE) + VLOOKUP($B275,'INSCHRIJVINGEN KO OPHOGING'!$L$3:$W$322,5,FALSE)</f>
        <v>1908.77</v>
      </c>
      <c r="I275" s="1">
        <f>VLOOKUP($B275,'inschr ko zonder ophoging'!$A$5:$L$324,6,FALSE) + VLOOKUP($B275,'INSCHRIJVINGEN KO OPHOGING'!$L$3:$W$322,6,FALSE)</f>
        <v>1991.81</v>
      </c>
      <c r="J275" s="1">
        <f>VLOOKUP($B275,'inschr ko zonder ophoging'!$A$5:$L$324,7,FALSE) + VLOOKUP($B275,'INSCHRIJVINGEN KO OPHOGING'!$L$3:$W$322,7,FALSE)</f>
        <v>1969.8899999999999</v>
      </c>
      <c r="K275" s="1">
        <f>VLOOKUP($B275,'inschr ko zonder ophoging'!$A$5:$L$324,8,FALSE) + VLOOKUP($B275,'INSCHRIJVINGEN KO OPHOGING'!$L$3:$W$322,8,FALSE)</f>
        <v>1879.3899999999999</v>
      </c>
      <c r="L275" s="1">
        <f>VLOOKUP($B275,'inschr ko zonder ophoging'!$A$5:$L$324,9,FALSE) + VLOOKUP($B275,'INSCHRIJVINGEN KO OPHOGING'!$L$3:$W$322,9,FALSE)</f>
        <v>1845.5</v>
      </c>
      <c r="M275" s="1">
        <f>VLOOKUP($B275,'inschr ko zonder ophoging'!$A$5:$L$324,10,FALSE) + VLOOKUP($B275,'INSCHRIJVINGEN KO OPHOGING'!$L$3:$W$322,10,FALSE)</f>
        <v>1836.02</v>
      </c>
      <c r="N275" s="1">
        <f>VLOOKUP($B275,'inschr ko zonder ophoging'!$A$5:$L$324,11,FALSE) + VLOOKUP($B275,'INSCHRIJVINGEN KO OPHOGING'!$L$3:$W$322,11,FALSE)</f>
        <v>1873.78</v>
      </c>
      <c r="O275" s="1">
        <f>VLOOKUP($B275,'inschr ko zonder ophoging'!$A$5:$L$324,12,FALSE) + VLOOKUP($B275,'INSCHRIJVINGEN KO OPHOGING'!$L$3:$W$322,12,FALSE)</f>
        <v>1845.31</v>
      </c>
      <c r="P275" s="1">
        <f>VLOOKUP($B275,'VRAAGPROGNOSE KO'!$B$2:$N$321,2,FALSE)</f>
        <v>1872.4107731305451</v>
      </c>
      <c r="Q275" s="1">
        <f>VLOOKUP($B275,'VRAAGPROGNOSE KO'!$B$2:$N$321,3,FALSE)</f>
        <v>1833.1686311787073</v>
      </c>
      <c r="R275" s="1">
        <f>VLOOKUP($B275,'VRAAGPROGNOSE KO'!$B$2:$N$321,4,FALSE)</f>
        <v>1777.1084283903674</v>
      </c>
      <c r="S275" s="1">
        <f>VLOOKUP($B275,'VRAAGPROGNOSE KO'!$B$2:$N$321,5,FALSE)</f>
        <v>1778.2296324461342</v>
      </c>
      <c r="T275" s="1">
        <f>VLOOKUP($B275,'VRAAGPROGNOSE KO'!$B$2:$N$321,6,FALSE)</f>
        <v>1743.4723067173636</v>
      </c>
      <c r="U275" s="1">
        <f>VLOOKUP($B275,'VRAAGPROGNOSE KO'!$B$2:$N$321,7,FALSE)</f>
        <v>1742.351102661597</v>
      </c>
      <c r="V275" s="1">
        <f>VLOOKUP($B275,'VRAAGPROGNOSE KO'!$B$2:$N$321,8,FALSE)</f>
        <v>1747.957122940431</v>
      </c>
      <c r="W275" s="1">
        <f>VLOOKUP($B275,'VRAAGPROGNOSE KO'!$B$2:$N$321,9,FALSE)</f>
        <v>1769.26</v>
      </c>
      <c r="X275" s="1">
        <f>VLOOKUP($B275,'VRAAGPROGNOSE KO'!$B$2:$N$321,10,FALSE)</f>
        <v>1793.9264892268695</v>
      </c>
      <c r="Y275" s="1">
        <f>VLOOKUP($B275,'VRAAGPROGNOSE KO'!$B$2:$N$321,11,FALSE)</f>
        <v>1811.865754119138</v>
      </c>
      <c r="Z275" s="1">
        <f>VLOOKUP($B275,'VRAAGPROGNOSE KO'!$B$2:$N$321,12,FALSE)</f>
        <v>1823.077794676806</v>
      </c>
      <c r="AA275" s="1">
        <f>VLOOKUP($B275,'VRAAGPROGNOSE KO'!$B$2:$N$321,13,FALSE)</f>
        <v>1829.8050190114068</v>
      </c>
    </row>
    <row r="276" spans="2:27" x14ac:dyDescent="0.3">
      <c r="B276" s="1">
        <v>46020</v>
      </c>
      <c r="C276" s="1">
        <f>VLOOKUP(B276,AANBODPROGNOSE!A276:G593, 5, FALSE)</f>
        <v>1189.5741626794259</v>
      </c>
      <c r="D276" s="1">
        <f>VLOOKUP(B276,AANBODPROGNOSE!A276:H593, 2, FALSE)</f>
        <v>1011.1380382775119</v>
      </c>
      <c r="E276" s="1">
        <f>VLOOKUP($B276,'inschr ko zonder ophoging'!$A$5:$L$324,2,FALSE) + VLOOKUP($B276,'INSCHRIJVINGEN KO OPHOGING'!$L$3:$W$322,2,FALSE)</f>
        <v>819.3</v>
      </c>
      <c r="F276" s="1">
        <f>VLOOKUP($B276,'inschr ko zonder ophoging'!$A$5:$L$324,3,FALSE) + VLOOKUP($B276,'INSCHRIJVINGEN KO OPHOGING'!$L$3:$W$322,3,FALSE)</f>
        <v>857.17</v>
      </c>
      <c r="G276" s="1">
        <f>VLOOKUP($B276,'inschr ko zonder ophoging'!$A$5:$L$324,4,FALSE) + VLOOKUP($B276,'INSCHRIJVINGEN KO OPHOGING'!$L$3:$W$322,4,FALSE)</f>
        <v>838.76</v>
      </c>
      <c r="H276" s="1">
        <f>VLOOKUP($B276,'inschr ko zonder ophoging'!$A$5:$L$324,5,FALSE) + VLOOKUP($B276,'INSCHRIJVINGEN KO OPHOGING'!$L$3:$W$322,5,FALSE)</f>
        <v>802</v>
      </c>
      <c r="I276" s="1">
        <f>VLOOKUP($B276,'inschr ko zonder ophoging'!$A$5:$L$324,6,FALSE) + VLOOKUP($B276,'INSCHRIJVINGEN KO OPHOGING'!$L$3:$W$322,6,FALSE)</f>
        <v>811.98</v>
      </c>
      <c r="J276" s="1">
        <f>VLOOKUP($B276,'inschr ko zonder ophoging'!$A$5:$L$324,7,FALSE) + VLOOKUP($B276,'INSCHRIJVINGEN KO OPHOGING'!$L$3:$W$322,7,FALSE)</f>
        <v>753.78</v>
      </c>
      <c r="K276" s="1">
        <f>VLOOKUP($B276,'inschr ko zonder ophoging'!$A$5:$L$324,8,FALSE) + VLOOKUP($B276,'INSCHRIJVINGEN KO OPHOGING'!$L$3:$W$322,8,FALSE)</f>
        <v>755.95</v>
      </c>
      <c r="L276" s="1">
        <f>VLOOKUP($B276,'inschr ko zonder ophoging'!$A$5:$L$324,9,FALSE) + VLOOKUP($B276,'INSCHRIJVINGEN KO OPHOGING'!$L$3:$W$322,9,FALSE)</f>
        <v>762.3</v>
      </c>
      <c r="M276" s="1">
        <f>VLOOKUP($B276,'inschr ko zonder ophoging'!$A$5:$L$324,10,FALSE) + VLOOKUP($B276,'INSCHRIJVINGEN KO OPHOGING'!$L$3:$W$322,10,FALSE)</f>
        <v>757.52</v>
      </c>
      <c r="N276" s="1">
        <f>VLOOKUP($B276,'inschr ko zonder ophoging'!$A$5:$L$324,11,FALSE) + VLOOKUP($B276,'INSCHRIJVINGEN KO OPHOGING'!$L$3:$W$322,11,FALSE)</f>
        <v>773.68</v>
      </c>
      <c r="O276" s="1">
        <f>VLOOKUP($B276,'inschr ko zonder ophoging'!$A$5:$L$324,12,FALSE) + VLOOKUP($B276,'INSCHRIJVINGEN KO OPHOGING'!$L$3:$W$322,12,FALSE)</f>
        <v>719.4</v>
      </c>
      <c r="P276" s="1">
        <f>VLOOKUP($B276,'VRAAGPROGNOSE KO'!$B$2:$N$321,2,FALSE)</f>
        <v>707.17727115716752</v>
      </c>
      <c r="Q276" s="1">
        <f>VLOOKUP($B276,'VRAAGPROGNOSE KO'!$B$2:$N$321,3,FALSE)</f>
        <v>667.27385146804841</v>
      </c>
      <c r="R276" s="1">
        <f>VLOOKUP($B276,'VRAAGPROGNOSE KO'!$B$2:$N$321,4,FALSE)</f>
        <v>637.34628670120901</v>
      </c>
      <c r="S276" s="1">
        <f>VLOOKUP($B276,'VRAAGPROGNOSE KO'!$B$2:$N$321,5,FALSE)</f>
        <v>642.88842832469777</v>
      </c>
      <c r="T276" s="1">
        <f>VLOOKUP($B276,'VRAAGPROGNOSE KO'!$B$2:$N$321,6,FALSE)</f>
        <v>647.32214162348873</v>
      </c>
      <c r="U276" s="1">
        <f>VLOOKUP($B276,'VRAAGPROGNOSE KO'!$B$2:$N$321,7,FALSE)</f>
        <v>635.12943005181342</v>
      </c>
      <c r="V276" s="1">
        <f>VLOOKUP($B276,'VRAAGPROGNOSE KO'!$B$2:$N$321,8,FALSE)</f>
        <v>639.56314335060449</v>
      </c>
      <c r="W276" s="1">
        <f>VLOOKUP($B276,'VRAAGPROGNOSE KO'!$B$2:$N$321,9,FALSE)</f>
        <v>641.78</v>
      </c>
      <c r="X276" s="1">
        <f>VLOOKUP($B276,'VRAAGPROGNOSE KO'!$B$2:$N$321,10,FALSE)</f>
        <v>642.88842832469777</v>
      </c>
      <c r="Y276" s="1">
        <f>VLOOKUP($B276,'VRAAGPROGNOSE KO'!$B$2:$N$321,11,FALSE)</f>
        <v>640.67157167530229</v>
      </c>
      <c r="Z276" s="1">
        <f>VLOOKUP($B276,'VRAAGPROGNOSE KO'!$B$2:$N$321,12,FALSE)</f>
        <v>645.10528497409325</v>
      </c>
      <c r="AA276" s="1">
        <f>VLOOKUP($B276,'VRAAGPROGNOSE KO'!$B$2:$N$321,13,FALSE)</f>
        <v>648.43056994818653</v>
      </c>
    </row>
    <row r="277" spans="2:27" x14ac:dyDescent="0.3">
      <c r="B277" s="1">
        <v>46021</v>
      </c>
      <c r="C277" s="1">
        <f>VLOOKUP(B277,AANBODPROGNOSE!A277:G594, 5, FALSE)</f>
        <v>4123.9343091777755</v>
      </c>
      <c r="D277" s="1">
        <f>VLOOKUP(B277,AANBODPROGNOSE!A277:H594, 2, FALSE)</f>
        <v>3505.3441628011092</v>
      </c>
      <c r="E277" s="1">
        <f>VLOOKUP($B277,'inschr ko zonder ophoging'!$A$5:$L$324,2,FALSE) + VLOOKUP($B277,'INSCHRIJVINGEN KO OPHOGING'!$L$3:$W$322,2,FALSE)</f>
        <v>3424</v>
      </c>
      <c r="F277" s="1">
        <f>VLOOKUP($B277,'inschr ko zonder ophoging'!$A$5:$L$324,3,FALSE) + VLOOKUP($B277,'INSCHRIJVINGEN KO OPHOGING'!$L$3:$W$322,3,FALSE)</f>
        <v>3524.84</v>
      </c>
      <c r="G277" s="1">
        <f>VLOOKUP($B277,'inschr ko zonder ophoging'!$A$5:$L$324,4,FALSE) + VLOOKUP($B277,'INSCHRIJVINGEN KO OPHOGING'!$L$3:$W$322,4,FALSE)</f>
        <v>3599.71</v>
      </c>
      <c r="H277" s="1">
        <f>VLOOKUP($B277,'inschr ko zonder ophoging'!$A$5:$L$324,5,FALSE) + VLOOKUP($B277,'INSCHRIJVINGEN KO OPHOGING'!$L$3:$W$322,5,FALSE)</f>
        <v>3662.11</v>
      </c>
      <c r="I277" s="1">
        <f>VLOOKUP($B277,'inschr ko zonder ophoging'!$A$5:$L$324,6,FALSE) + VLOOKUP($B277,'INSCHRIJVINGEN KO OPHOGING'!$L$3:$W$322,6,FALSE)</f>
        <v>3748.93</v>
      </c>
      <c r="J277" s="1">
        <f>VLOOKUP($B277,'inschr ko zonder ophoging'!$A$5:$L$324,7,FALSE) + VLOOKUP($B277,'INSCHRIJVINGEN KO OPHOGING'!$L$3:$W$322,7,FALSE)</f>
        <v>3843.5299999999997</v>
      </c>
      <c r="K277" s="1">
        <f>VLOOKUP($B277,'inschr ko zonder ophoging'!$A$5:$L$324,8,FALSE) + VLOOKUP($B277,'INSCHRIJVINGEN KO OPHOGING'!$L$3:$W$322,8,FALSE)</f>
        <v>3826.49</v>
      </c>
      <c r="L277" s="1">
        <f>VLOOKUP($B277,'inschr ko zonder ophoging'!$A$5:$L$324,9,FALSE) + VLOOKUP($B277,'INSCHRIJVINGEN KO OPHOGING'!$L$3:$W$322,9,FALSE)</f>
        <v>3837.52</v>
      </c>
      <c r="M277" s="1">
        <f>VLOOKUP($B277,'inschr ko zonder ophoging'!$A$5:$L$324,10,FALSE) + VLOOKUP($B277,'INSCHRIJVINGEN KO OPHOGING'!$L$3:$W$322,10,FALSE)</f>
        <v>3866.93</v>
      </c>
      <c r="N277" s="1">
        <f>VLOOKUP($B277,'inschr ko zonder ophoging'!$A$5:$L$324,11,FALSE) + VLOOKUP($B277,'INSCHRIJVINGEN KO OPHOGING'!$L$3:$W$322,11,FALSE)</f>
        <v>3837.2</v>
      </c>
      <c r="O277" s="1">
        <f>VLOOKUP($B277,'inschr ko zonder ophoging'!$A$5:$L$324,12,FALSE) + VLOOKUP($B277,'INSCHRIJVINGEN KO OPHOGING'!$L$3:$W$322,12,FALSE)</f>
        <v>3924.93</v>
      </c>
      <c r="P277" s="1">
        <f>VLOOKUP($B277,'VRAAGPROGNOSE KO'!$B$2:$N$321,2,FALSE)</f>
        <v>3967.4335378031383</v>
      </c>
      <c r="Q277" s="1">
        <f>VLOOKUP($B277,'VRAAGPROGNOSE KO'!$B$2:$N$321,3,FALSE)</f>
        <v>3941.8228245363766</v>
      </c>
      <c r="R277" s="1">
        <f>VLOOKUP($B277,'VRAAGPROGNOSE KO'!$B$2:$N$321,4,FALSE)</f>
        <v>3902.85</v>
      </c>
      <c r="S277" s="1">
        <f>VLOOKUP($B277,'VRAAGPROGNOSE KO'!$B$2:$N$321,5,FALSE)</f>
        <v>3880.5798145506419</v>
      </c>
      <c r="T277" s="1">
        <f>VLOOKUP($B277,'VRAAGPROGNOSE KO'!$B$2:$N$321,6,FALSE)</f>
        <v>3863.8771754636232</v>
      </c>
      <c r="U277" s="1">
        <f>VLOOKUP($B277,'VRAAGPROGNOSE KO'!$B$2:$N$321,7,FALSE)</f>
        <v>3847.1745363766049</v>
      </c>
      <c r="V277" s="1">
        <f>VLOOKUP($B277,'VRAAGPROGNOSE KO'!$B$2:$N$321,8,FALSE)</f>
        <v>3876.1257774607702</v>
      </c>
      <c r="W277" s="1">
        <f>VLOOKUP($B277,'VRAAGPROGNOSE KO'!$B$2:$N$321,9,FALSE)</f>
        <v>3902.85</v>
      </c>
      <c r="X277" s="1">
        <f>VLOOKUP($B277,'VRAAGPROGNOSE KO'!$B$2:$N$321,10,FALSE)</f>
        <v>3909.5310556348072</v>
      </c>
      <c r="Y277" s="1">
        <f>VLOOKUP($B277,'VRAAGPROGNOSE KO'!$B$2:$N$321,11,FALSE)</f>
        <v>3930.6877318116976</v>
      </c>
      <c r="Z277" s="1">
        <f>VLOOKUP($B277,'VRAAGPROGNOSE KO'!$B$2:$N$321,12,FALSE)</f>
        <v>3976.3416119828817</v>
      </c>
      <c r="AA277" s="1">
        <f>VLOOKUP($B277,'VRAAGPROGNOSE KO'!$B$2:$N$321,13,FALSE)</f>
        <v>4020.8819828815977</v>
      </c>
    </row>
    <row r="278" spans="2:27" x14ac:dyDescent="0.3">
      <c r="B278" s="1">
        <v>46024</v>
      </c>
      <c r="C278" s="1">
        <f>VLOOKUP(B278,AANBODPROGNOSE!A278:G595, 5, FALSE)</f>
        <v>1036.4705882352941</v>
      </c>
      <c r="D278" s="1">
        <f>VLOOKUP(B278,AANBODPROGNOSE!A278:H595, 2, FALSE)</f>
        <v>881</v>
      </c>
      <c r="E278" s="1">
        <f>VLOOKUP($B278,'inschr ko zonder ophoging'!$A$5:$L$324,2,FALSE) + VLOOKUP($B278,'INSCHRIJVINGEN KO OPHOGING'!$L$3:$W$322,2,FALSE)</f>
        <v>983.72</v>
      </c>
      <c r="F278" s="1">
        <f>VLOOKUP($B278,'inschr ko zonder ophoging'!$A$5:$L$324,3,FALSE) + VLOOKUP($B278,'INSCHRIJVINGEN KO OPHOGING'!$L$3:$W$322,3,FALSE)</f>
        <v>980.23</v>
      </c>
      <c r="G278" s="1">
        <f>VLOOKUP($B278,'inschr ko zonder ophoging'!$A$5:$L$324,4,FALSE) + VLOOKUP($B278,'INSCHRIJVINGEN KO OPHOGING'!$L$3:$W$322,4,FALSE)</f>
        <v>1025.8</v>
      </c>
      <c r="H278" s="1">
        <f>VLOOKUP($B278,'inschr ko zonder ophoging'!$A$5:$L$324,5,FALSE) + VLOOKUP($B278,'INSCHRIJVINGEN KO OPHOGING'!$L$3:$W$322,5,FALSE)</f>
        <v>1024.6099999999999</v>
      </c>
      <c r="I278" s="1">
        <f>VLOOKUP($B278,'inschr ko zonder ophoging'!$A$5:$L$324,6,FALSE) + VLOOKUP($B278,'INSCHRIJVINGEN KO OPHOGING'!$L$3:$W$322,6,FALSE)</f>
        <v>988.9</v>
      </c>
      <c r="J278" s="1">
        <f>VLOOKUP($B278,'inschr ko zonder ophoging'!$A$5:$L$324,7,FALSE) + VLOOKUP($B278,'INSCHRIJVINGEN KO OPHOGING'!$L$3:$W$322,7,FALSE)</f>
        <v>979.2</v>
      </c>
      <c r="K278" s="1">
        <f>VLOOKUP($B278,'inschr ko zonder ophoging'!$A$5:$L$324,8,FALSE) + VLOOKUP($B278,'INSCHRIJVINGEN KO OPHOGING'!$L$3:$W$322,8,FALSE)</f>
        <v>932.74</v>
      </c>
      <c r="L278" s="1">
        <f>VLOOKUP($B278,'inschr ko zonder ophoging'!$A$5:$L$324,9,FALSE) + VLOOKUP($B278,'INSCHRIJVINGEN KO OPHOGING'!$L$3:$W$322,9,FALSE)</f>
        <v>943.04</v>
      </c>
      <c r="M278" s="1">
        <f>VLOOKUP($B278,'inschr ko zonder ophoging'!$A$5:$L$324,10,FALSE) + VLOOKUP($B278,'INSCHRIJVINGEN KO OPHOGING'!$L$3:$W$322,10,FALSE)</f>
        <v>908.49</v>
      </c>
      <c r="N278" s="1">
        <f>VLOOKUP($B278,'inschr ko zonder ophoging'!$A$5:$L$324,11,FALSE) + VLOOKUP($B278,'INSCHRIJVINGEN KO OPHOGING'!$L$3:$W$322,11,FALSE)</f>
        <v>857.49</v>
      </c>
      <c r="O278" s="1">
        <f>VLOOKUP($B278,'inschr ko zonder ophoging'!$A$5:$L$324,12,FALSE) + VLOOKUP($B278,'INSCHRIJVINGEN KO OPHOGING'!$L$3:$W$322,12,FALSE)</f>
        <v>900.66</v>
      </c>
      <c r="P278" s="1">
        <f>VLOOKUP($B278,'VRAAGPROGNOSE KO'!$B$2:$N$321,2,FALSE)</f>
        <v>883.52836228287845</v>
      </c>
      <c r="Q278" s="1">
        <f>VLOOKUP($B278,'VRAAGPROGNOSE KO'!$B$2:$N$321,3,FALSE)</f>
        <v>918.37490074441689</v>
      </c>
      <c r="R278" s="1">
        <f>VLOOKUP($B278,'VRAAGPROGNOSE KO'!$B$2:$N$321,4,FALSE)</f>
        <v>949.84919354838712</v>
      </c>
      <c r="S278" s="1">
        <f>VLOOKUP($B278,'VRAAGPROGNOSE KO'!$B$2:$N$321,5,FALSE)</f>
        <v>943.10470223325058</v>
      </c>
      <c r="T278" s="1">
        <f>VLOOKUP($B278,'VRAAGPROGNOSE KO'!$B$2:$N$321,6,FALSE)</f>
        <v>955.46960297766748</v>
      </c>
      <c r="U278" s="1">
        <f>VLOOKUP($B278,'VRAAGPROGNOSE KO'!$B$2:$N$321,7,FALSE)</f>
        <v>927.36755583126546</v>
      </c>
      <c r="V278" s="1">
        <f>VLOOKUP($B278,'VRAAGPROGNOSE KO'!$B$2:$N$321,8,FALSE)</f>
        <v>910.50632754342428</v>
      </c>
      <c r="W278" s="1">
        <f>VLOOKUP($B278,'VRAAGPROGNOSE KO'!$B$2:$N$321,9,FALSE)</f>
        <v>906.01</v>
      </c>
      <c r="X278" s="1">
        <f>VLOOKUP($B278,'VRAAGPROGNOSE KO'!$B$2:$N$321,10,FALSE)</f>
        <v>902.63775434243178</v>
      </c>
      <c r="Y278" s="1">
        <f>VLOOKUP($B278,'VRAAGPROGNOSE KO'!$B$2:$N$321,11,FALSE)</f>
        <v>906.01</v>
      </c>
      <c r="Z278" s="1">
        <f>VLOOKUP($B278,'VRAAGPROGNOSE KO'!$B$2:$N$321,12,FALSE)</f>
        <v>916.12673697270475</v>
      </c>
      <c r="AA278" s="1">
        <f>VLOOKUP($B278,'VRAAGPROGNOSE KO'!$B$2:$N$321,13,FALSE)</f>
        <v>917.25081885856082</v>
      </c>
    </row>
    <row r="279" spans="2:27" x14ac:dyDescent="0.3">
      <c r="B279" s="1">
        <v>46025</v>
      </c>
      <c r="C279" s="1">
        <f>VLOOKUP(B279,AANBODPROGNOSE!A279:G596, 5, FALSE)</f>
        <v>1426.8</v>
      </c>
      <c r="D279" s="1">
        <f>VLOOKUP(B279,AANBODPROGNOSE!A279:H596, 2, FALSE)</f>
        <v>1212.78</v>
      </c>
      <c r="E279" s="1">
        <f>VLOOKUP($B279,'inschr ko zonder ophoging'!$A$5:$L$324,2,FALSE) + VLOOKUP($B279,'INSCHRIJVINGEN KO OPHOGING'!$L$3:$W$322,2,FALSE)</f>
        <v>1396.1399999999999</v>
      </c>
      <c r="F279" s="1">
        <f>VLOOKUP($B279,'inschr ko zonder ophoging'!$A$5:$L$324,3,FALSE) + VLOOKUP($B279,'INSCHRIJVINGEN KO OPHOGING'!$L$3:$W$322,3,FALSE)</f>
        <v>1475.36</v>
      </c>
      <c r="G279" s="1">
        <f>VLOOKUP($B279,'inschr ko zonder ophoging'!$A$5:$L$324,4,FALSE) + VLOOKUP($B279,'INSCHRIJVINGEN KO OPHOGING'!$L$3:$W$322,4,FALSE)</f>
        <v>1473.6</v>
      </c>
      <c r="H279" s="1">
        <f>VLOOKUP($B279,'inschr ko zonder ophoging'!$A$5:$L$324,5,FALSE) + VLOOKUP($B279,'INSCHRIJVINGEN KO OPHOGING'!$L$3:$W$322,5,FALSE)</f>
        <v>1409.02</v>
      </c>
      <c r="I279" s="1">
        <f>VLOOKUP($B279,'inschr ko zonder ophoging'!$A$5:$L$324,6,FALSE) + VLOOKUP($B279,'INSCHRIJVINGEN KO OPHOGING'!$L$3:$W$322,6,FALSE)</f>
        <v>1410</v>
      </c>
      <c r="J279" s="1">
        <f>VLOOKUP($B279,'inschr ko zonder ophoging'!$A$5:$L$324,7,FALSE) + VLOOKUP($B279,'INSCHRIJVINGEN KO OPHOGING'!$L$3:$W$322,7,FALSE)</f>
        <v>1375.62</v>
      </c>
      <c r="K279" s="1">
        <f>VLOOKUP($B279,'inschr ko zonder ophoging'!$A$5:$L$324,8,FALSE) + VLOOKUP($B279,'INSCHRIJVINGEN KO OPHOGING'!$L$3:$W$322,8,FALSE)</f>
        <v>1376.38</v>
      </c>
      <c r="L279" s="1">
        <f>VLOOKUP($B279,'inschr ko zonder ophoging'!$A$5:$L$324,9,FALSE) + VLOOKUP($B279,'INSCHRIJVINGEN KO OPHOGING'!$L$3:$W$322,9,FALSE)</f>
        <v>1331.29</v>
      </c>
      <c r="M279" s="1">
        <f>VLOOKUP($B279,'inschr ko zonder ophoging'!$A$5:$L$324,10,FALSE) + VLOOKUP($B279,'INSCHRIJVINGEN KO OPHOGING'!$L$3:$W$322,10,FALSE)</f>
        <v>1340</v>
      </c>
      <c r="N279" s="1">
        <f>VLOOKUP($B279,'inschr ko zonder ophoging'!$A$5:$L$324,11,FALSE) + VLOOKUP($B279,'INSCHRIJVINGEN KO OPHOGING'!$L$3:$W$322,11,FALSE)</f>
        <v>1361.95</v>
      </c>
      <c r="O279" s="1">
        <f>VLOOKUP($B279,'inschr ko zonder ophoging'!$A$5:$L$324,12,FALSE) + VLOOKUP($B279,'INSCHRIJVINGEN KO OPHOGING'!$L$3:$W$322,12,FALSE)</f>
        <v>1308.9100000000001</v>
      </c>
      <c r="P279" s="1">
        <f>VLOOKUP($B279,'VRAAGPROGNOSE KO'!$B$2:$N$321,2,FALSE)</f>
        <v>1314.5603448275863</v>
      </c>
      <c r="Q279" s="1">
        <f>VLOOKUP($B279,'VRAAGPROGNOSE KO'!$B$2:$N$321,3,FALSE)</f>
        <v>1298.9373865698731</v>
      </c>
      <c r="R279" s="1">
        <f>VLOOKUP($B279,'VRAAGPROGNOSE KO'!$B$2:$N$321,4,FALSE)</f>
        <v>1237.5614791288567</v>
      </c>
      <c r="S279" s="1">
        <f>VLOOKUP($B279,'VRAAGPROGNOSE KO'!$B$2:$N$321,5,FALSE)</f>
        <v>1254.3003629764066</v>
      </c>
      <c r="T279" s="1">
        <f>VLOOKUP($B279,'VRAAGPROGNOSE KO'!$B$2:$N$321,6,FALSE)</f>
        <v>1239.7933303085299</v>
      </c>
      <c r="U279" s="1">
        <f>VLOOKUP($B279,'VRAAGPROGNOSE KO'!$B$2:$N$321,7,FALSE)</f>
        <v>1246.4888838475499</v>
      </c>
      <c r="V279" s="1">
        <f>VLOOKUP($B279,'VRAAGPROGNOSE KO'!$B$2:$N$321,8,FALSE)</f>
        <v>1238.6774047186932</v>
      </c>
      <c r="W279" s="1">
        <f>VLOOKUP($B279,'VRAAGPROGNOSE KO'!$B$2:$N$321,9,FALSE)</f>
        <v>1229.75</v>
      </c>
      <c r="X279" s="1">
        <f>VLOOKUP($B279,'VRAAGPROGNOSE KO'!$B$2:$N$321,10,FALSE)</f>
        <v>1233.0977767695099</v>
      </c>
      <c r="Y279" s="1">
        <f>VLOOKUP($B279,'VRAAGPROGNOSE KO'!$B$2:$N$321,11,FALSE)</f>
        <v>1237.5614791288567</v>
      </c>
      <c r="Z279" s="1">
        <f>VLOOKUP($B279,'VRAAGPROGNOSE KO'!$B$2:$N$321,12,FALSE)</f>
        <v>1238.6774047186932</v>
      </c>
      <c r="AA279" s="1">
        <f>VLOOKUP($B279,'VRAAGPROGNOSE KO'!$B$2:$N$321,13,FALSE)</f>
        <v>1233.0977767695099</v>
      </c>
    </row>
    <row r="280" spans="2:27" x14ac:dyDescent="0.3">
      <c r="B280" s="1">
        <v>71002</v>
      </c>
      <c r="C280" s="1">
        <f>VLOOKUP(B280,AANBODPROGNOSE!A280:G597, 5, FALSE)</f>
        <v>460</v>
      </c>
      <c r="D280" s="1">
        <f>VLOOKUP(B280,AANBODPROGNOSE!A280:H597, 2, FALSE)</f>
        <v>391</v>
      </c>
      <c r="E280" s="1">
        <f>VLOOKUP($B280,'inschr ko zonder ophoging'!$A$5:$L$324,2,FALSE) + VLOOKUP($B280,'INSCHRIJVINGEN KO OPHOGING'!$L$3:$W$322,2,FALSE)</f>
        <v>370.99</v>
      </c>
      <c r="F280" s="1">
        <f>VLOOKUP($B280,'inschr ko zonder ophoging'!$A$5:$L$324,3,FALSE) + VLOOKUP($B280,'INSCHRIJVINGEN KO OPHOGING'!$L$3:$W$322,3,FALSE)</f>
        <v>370.88</v>
      </c>
      <c r="G280" s="1">
        <f>VLOOKUP($B280,'inschr ko zonder ophoging'!$A$5:$L$324,4,FALSE) + VLOOKUP($B280,'INSCHRIJVINGEN KO OPHOGING'!$L$3:$W$322,4,FALSE)</f>
        <v>418.99</v>
      </c>
      <c r="H280" s="1">
        <f>VLOOKUP($B280,'inschr ko zonder ophoging'!$A$5:$L$324,5,FALSE) + VLOOKUP($B280,'INSCHRIJVINGEN KO OPHOGING'!$L$3:$W$322,5,FALSE)</f>
        <v>454.37</v>
      </c>
      <c r="I280" s="1">
        <f>VLOOKUP($B280,'inschr ko zonder ophoging'!$A$5:$L$324,6,FALSE) + VLOOKUP($B280,'INSCHRIJVINGEN KO OPHOGING'!$L$3:$W$322,6,FALSE)</f>
        <v>462.29</v>
      </c>
      <c r="J280" s="1">
        <f>VLOOKUP($B280,'inschr ko zonder ophoging'!$A$5:$L$324,7,FALSE) + VLOOKUP($B280,'INSCHRIJVINGEN KO OPHOGING'!$L$3:$W$322,7,FALSE)</f>
        <v>455.15</v>
      </c>
      <c r="K280" s="1">
        <f>VLOOKUP($B280,'inschr ko zonder ophoging'!$A$5:$L$324,8,FALSE) + VLOOKUP($B280,'INSCHRIJVINGEN KO OPHOGING'!$L$3:$W$322,8,FALSE)</f>
        <v>432.8</v>
      </c>
      <c r="L280" s="1">
        <f>VLOOKUP($B280,'inschr ko zonder ophoging'!$A$5:$L$324,9,FALSE) + VLOOKUP($B280,'INSCHRIJVINGEN KO OPHOGING'!$L$3:$W$322,9,FALSE)</f>
        <v>409.15</v>
      </c>
      <c r="M280" s="1">
        <f>VLOOKUP($B280,'inschr ko zonder ophoging'!$A$5:$L$324,10,FALSE) + VLOOKUP($B280,'INSCHRIJVINGEN KO OPHOGING'!$L$3:$W$322,10,FALSE)</f>
        <v>382.42</v>
      </c>
      <c r="N280" s="1">
        <f>VLOOKUP($B280,'inschr ko zonder ophoging'!$A$5:$L$324,11,FALSE) + VLOOKUP($B280,'INSCHRIJVINGEN KO OPHOGING'!$L$3:$W$322,11,FALSE)</f>
        <v>391.96</v>
      </c>
      <c r="O280" s="1">
        <f>VLOOKUP($B280,'inschr ko zonder ophoging'!$A$5:$L$324,12,FALSE) + VLOOKUP($B280,'INSCHRIJVINGEN KO OPHOGING'!$L$3:$W$322,12,FALSE)</f>
        <v>396.34</v>
      </c>
      <c r="P280" s="1">
        <f>VLOOKUP($B280,'VRAAGPROGNOSE KO'!$B$2:$N$321,2,FALSE)</f>
        <v>361.88382671480144</v>
      </c>
      <c r="Q280" s="1">
        <f>VLOOKUP($B280,'VRAAGPROGNOSE KO'!$B$2:$N$321,3,FALSE)</f>
        <v>325.92021660649823</v>
      </c>
      <c r="R280" s="1">
        <f>VLOOKUP($B280,'VRAAGPROGNOSE KO'!$B$2:$N$321,4,FALSE)</f>
        <v>319.17703971119136</v>
      </c>
      <c r="S280" s="1">
        <f>VLOOKUP($B280,'VRAAGPROGNOSE KO'!$B$2:$N$321,5,FALSE)</f>
        <v>313.55772563176896</v>
      </c>
      <c r="T280" s="1">
        <f>VLOOKUP($B280,'VRAAGPROGNOSE KO'!$B$2:$N$321,6,FALSE)</f>
        <v>319.17703971119136</v>
      </c>
      <c r="U280" s="1">
        <f>VLOOKUP($B280,'VRAAGPROGNOSE KO'!$B$2:$N$321,7,FALSE)</f>
        <v>318.05317689530688</v>
      </c>
      <c r="V280" s="1">
        <f>VLOOKUP($B280,'VRAAGPROGNOSE KO'!$B$2:$N$321,8,FALSE)</f>
        <v>319.17703971119136</v>
      </c>
      <c r="W280" s="1">
        <f>VLOOKUP($B280,'VRAAGPROGNOSE KO'!$B$2:$N$321,9,FALSE)</f>
        <v>311.31</v>
      </c>
      <c r="X280" s="1">
        <f>VLOOKUP($B280,'VRAAGPROGNOSE KO'!$B$2:$N$321,10,FALSE)</f>
        <v>316.9293140794224</v>
      </c>
      <c r="Y280" s="1">
        <f>VLOOKUP($B280,'VRAAGPROGNOSE KO'!$B$2:$N$321,11,FALSE)</f>
        <v>319.17703971119136</v>
      </c>
      <c r="Z280" s="1">
        <f>VLOOKUP($B280,'VRAAGPROGNOSE KO'!$B$2:$N$321,12,FALSE)</f>
        <v>329.29180505415161</v>
      </c>
      <c r="AA280" s="1">
        <f>VLOOKUP($B280,'VRAAGPROGNOSE KO'!$B$2:$N$321,13,FALSE)</f>
        <v>336.03498194945848</v>
      </c>
    </row>
    <row r="281" spans="2:27" x14ac:dyDescent="0.3">
      <c r="B281" s="1">
        <v>71004</v>
      </c>
      <c r="C281" s="1">
        <f>VLOOKUP(B281,AANBODPROGNOSE!A281:G598, 5, FALSE)</f>
        <v>2153.4764163537757</v>
      </c>
      <c r="D281" s="1">
        <f>VLOOKUP(B281,AANBODPROGNOSE!A281:H598, 2, FALSE)</f>
        <v>1830.4549539007094</v>
      </c>
      <c r="E281" s="1">
        <f>VLOOKUP($B281,'inschr ko zonder ophoging'!$A$5:$L$324,2,FALSE) + VLOOKUP($B281,'INSCHRIJVINGEN KO OPHOGING'!$L$3:$W$322,2,FALSE)</f>
        <v>1864.07</v>
      </c>
      <c r="F281" s="1">
        <f>VLOOKUP($B281,'inschr ko zonder ophoging'!$A$5:$L$324,3,FALSE) + VLOOKUP($B281,'INSCHRIJVINGEN KO OPHOGING'!$L$3:$W$322,3,FALSE)</f>
        <v>1982.79</v>
      </c>
      <c r="G281" s="1">
        <f>VLOOKUP($B281,'inschr ko zonder ophoging'!$A$5:$L$324,4,FALSE) + VLOOKUP($B281,'INSCHRIJVINGEN KO OPHOGING'!$L$3:$W$322,4,FALSE)</f>
        <v>2036.73</v>
      </c>
      <c r="H281" s="1">
        <f>VLOOKUP($B281,'inschr ko zonder ophoging'!$A$5:$L$324,5,FALSE) + VLOOKUP($B281,'INSCHRIJVINGEN KO OPHOGING'!$L$3:$W$322,5,FALSE)</f>
        <v>2062.89</v>
      </c>
      <c r="I281" s="1">
        <f>VLOOKUP($B281,'inschr ko zonder ophoging'!$A$5:$L$324,6,FALSE) + VLOOKUP($B281,'INSCHRIJVINGEN KO OPHOGING'!$L$3:$W$322,6,FALSE)</f>
        <v>2108.38</v>
      </c>
      <c r="J281" s="1">
        <f>VLOOKUP($B281,'inschr ko zonder ophoging'!$A$5:$L$324,7,FALSE) + VLOOKUP($B281,'INSCHRIJVINGEN KO OPHOGING'!$L$3:$W$322,7,FALSE)</f>
        <v>2121.14</v>
      </c>
      <c r="K281" s="1">
        <f>VLOOKUP($B281,'inschr ko zonder ophoging'!$A$5:$L$324,8,FALSE) + VLOOKUP($B281,'INSCHRIJVINGEN KO OPHOGING'!$L$3:$W$322,8,FALSE)</f>
        <v>2035.56</v>
      </c>
      <c r="L281" s="1">
        <f>VLOOKUP($B281,'inschr ko zonder ophoging'!$A$5:$L$324,9,FALSE) + VLOOKUP($B281,'INSCHRIJVINGEN KO OPHOGING'!$L$3:$W$322,9,FALSE)</f>
        <v>1995.6399999999999</v>
      </c>
      <c r="M281" s="1">
        <f>VLOOKUP($B281,'inschr ko zonder ophoging'!$A$5:$L$324,10,FALSE) + VLOOKUP($B281,'INSCHRIJVINGEN KO OPHOGING'!$L$3:$W$322,10,FALSE)</f>
        <v>2038.11</v>
      </c>
      <c r="N281" s="1">
        <f>VLOOKUP($B281,'inschr ko zonder ophoging'!$A$5:$L$324,11,FALSE) + VLOOKUP($B281,'INSCHRIJVINGEN KO OPHOGING'!$L$3:$W$322,11,FALSE)</f>
        <v>1982.97</v>
      </c>
      <c r="O281" s="1">
        <f>VLOOKUP($B281,'inschr ko zonder ophoging'!$A$5:$L$324,12,FALSE) + VLOOKUP($B281,'INSCHRIJVINGEN KO OPHOGING'!$L$3:$W$322,12,FALSE)</f>
        <v>2016.51</v>
      </c>
      <c r="P281" s="1">
        <f>VLOOKUP($B281,'VRAAGPROGNOSE KO'!$B$2:$N$321,2,FALSE)</f>
        <v>2032.1226081657526</v>
      </c>
      <c r="Q281" s="1">
        <f>VLOOKUP($B281,'VRAAGPROGNOSE KO'!$B$2:$N$321,3,FALSE)</f>
        <v>1991.9267763558805</v>
      </c>
      <c r="R281" s="1">
        <f>VLOOKUP($B281,'VRAAGPROGNOSE KO'!$B$2:$N$321,4,FALSE)</f>
        <v>1939.4488848263254</v>
      </c>
      <c r="S281" s="1">
        <f>VLOOKUP($B281,'VRAAGPROGNOSE KO'!$B$2:$N$321,5,FALSE)</f>
        <v>1920.467519804997</v>
      </c>
      <c r="T281" s="1">
        <f>VLOOKUP($B281,'VRAAGPROGNOSE KO'!$B$2:$N$321,6,FALSE)</f>
        <v>1878.0385862279097</v>
      </c>
      <c r="U281" s="1">
        <f>VLOOKUP($B281,'VRAAGPROGNOSE KO'!$B$2:$N$321,7,FALSE)</f>
        <v>1875.8054844606947</v>
      </c>
      <c r="V281" s="1">
        <f>VLOOKUP($B281,'VRAAGPROGNOSE KO'!$B$2:$N$321,8,FALSE)</f>
        <v>1847.8917123705057</v>
      </c>
      <c r="W281" s="1">
        <f>VLOOKUP($B281,'VRAAGPROGNOSE KO'!$B$2:$N$321,9,FALSE)</f>
        <v>1832.26</v>
      </c>
      <c r="X281" s="1">
        <f>VLOOKUP($B281,'VRAAGPROGNOSE KO'!$B$2:$N$321,10,FALSE)</f>
        <v>1805.4627787934187</v>
      </c>
      <c r="Y281" s="1">
        <f>VLOOKUP($B281,'VRAAGPROGNOSE KO'!$B$2:$N$321,11,FALSE)</f>
        <v>1815.5117367458865</v>
      </c>
      <c r="Z281" s="1">
        <f>VLOOKUP($B281,'VRAAGPROGNOSE KO'!$B$2:$N$321,12,FALSE)</f>
        <v>1808.8124314442414</v>
      </c>
      <c r="AA281" s="1">
        <f>VLOOKUP($B281,'VRAAGPROGNOSE KO'!$B$2:$N$321,13,FALSE)</f>
        <v>1813.2786349786716</v>
      </c>
    </row>
    <row r="282" spans="2:27" x14ac:dyDescent="0.3">
      <c r="B282" s="1">
        <v>71011</v>
      </c>
      <c r="C282" s="1">
        <f>VLOOKUP(B282,AANBODPROGNOSE!A282:G599, 5, FALSE)</f>
        <v>822.35294117647061</v>
      </c>
      <c r="D282" s="1">
        <f>VLOOKUP(B282,AANBODPROGNOSE!A282:H599, 2, FALSE)</f>
        <v>699</v>
      </c>
      <c r="E282" s="1">
        <f>VLOOKUP($B282,'inschr ko zonder ophoging'!$A$5:$L$324,2,FALSE) + VLOOKUP($B282,'INSCHRIJVINGEN KO OPHOGING'!$L$3:$W$322,2,FALSE)</f>
        <v>796.3</v>
      </c>
      <c r="F282" s="1">
        <f>VLOOKUP($B282,'inschr ko zonder ophoging'!$A$5:$L$324,3,FALSE) + VLOOKUP($B282,'INSCHRIJVINGEN KO OPHOGING'!$L$3:$W$322,3,FALSE)</f>
        <v>736.62</v>
      </c>
      <c r="G282" s="1">
        <f>VLOOKUP($B282,'inschr ko zonder ophoging'!$A$5:$L$324,4,FALSE) + VLOOKUP($B282,'INSCHRIJVINGEN KO OPHOGING'!$L$3:$W$322,4,FALSE)</f>
        <v>745.76</v>
      </c>
      <c r="H282" s="1">
        <f>VLOOKUP($B282,'inschr ko zonder ophoging'!$A$5:$L$324,5,FALSE) + VLOOKUP($B282,'INSCHRIJVINGEN KO OPHOGING'!$L$3:$W$322,5,FALSE)</f>
        <v>791.98</v>
      </c>
      <c r="I282" s="1">
        <f>VLOOKUP($B282,'inschr ko zonder ophoging'!$A$5:$L$324,6,FALSE) + VLOOKUP($B282,'INSCHRIJVINGEN KO OPHOGING'!$L$3:$W$322,6,FALSE)</f>
        <v>763.11</v>
      </c>
      <c r="J282" s="1">
        <f>VLOOKUP($B282,'inschr ko zonder ophoging'!$A$5:$L$324,7,FALSE) + VLOOKUP($B282,'INSCHRIJVINGEN KO OPHOGING'!$L$3:$W$322,7,FALSE)</f>
        <v>744.92</v>
      </c>
      <c r="K282" s="1">
        <f>VLOOKUP($B282,'inschr ko zonder ophoging'!$A$5:$L$324,8,FALSE) + VLOOKUP($B282,'INSCHRIJVINGEN KO OPHOGING'!$L$3:$W$322,8,FALSE)</f>
        <v>770.68</v>
      </c>
      <c r="L282" s="1">
        <f>VLOOKUP($B282,'inschr ko zonder ophoging'!$A$5:$L$324,9,FALSE) + VLOOKUP($B282,'INSCHRIJVINGEN KO OPHOGING'!$L$3:$W$322,9,FALSE)</f>
        <v>784.41</v>
      </c>
      <c r="M282" s="1">
        <f>VLOOKUP($B282,'inschr ko zonder ophoging'!$A$5:$L$324,10,FALSE) + VLOOKUP($B282,'INSCHRIJVINGEN KO OPHOGING'!$L$3:$W$322,10,FALSE)</f>
        <v>740.43</v>
      </c>
      <c r="N282" s="1">
        <f>VLOOKUP($B282,'inschr ko zonder ophoging'!$A$5:$L$324,11,FALSE) + VLOOKUP($B282,'INSCHRIJVINGEN KO OPHOGING'!$L$3:$W$322,11,FALSE)</f>
        <v>747.68</v>
      </c>
      <c r="O282" s="1">
        <f>VLOOKUP($B282,'inschr ko zonder ophoging'!$A$5:$L$324,12,FALSE) + VLOOKUP($B282,'INSCHRIJVINGEN KO OPHOGING'!$L$3:$W$322,12,FALSE)</f>
        <v>702.35</v>
      </c>
      <c r="P282" s="1">
        <f>VLOOKUP($B282,'VRAAGPROGNOSE KO'!$B$2:$N$321,2,FALSE)</f>
        <v>682.93565217391301</v>
      </c>
      <c r="Q282" s="1">
        <f>VLOOKUP($B282,'VRAAGPROGNOSE KO'!$B$2:$N$321,3,FALSE)</f>
        <v>678.42782608695654</v>
      </c>
      <c r="R282" s="1">
        <f>VLOOKUP($B282,'VRAAGPROGNOSE KO'!$B$2:$N$321,4,FALSE)</f>
        <v>652.50782608695658</v>
      </c>
      <c r="S282" s="1">
        <f>VLOOKUP($B282,'VRAAGPROGNOSE KO'!$B$2:$N$321,5,FALSE)</f>
        <v>649.12695652173909</v>
      </c>
      <c r="T282" s="1">
        <f>VLOOKUP($B282,'VRAAGPROGNOSE KO'!$B$2:$N$321,6,FALSE)</f>
        <v>628.8417391304348</v>
      </c>
      <c r="U282" s="1">
        <f>VLOOKUP($B282,'VRAAGPROGNOSE KO'!$B$2:$N$321,7,FALSE)</f>
        <v>611.93739130434778</v>
      </c>
      <c r="V282" s="1">
        <f>VLOOKUP($B282,'VRAAGPROGNOSE KO'!$B$2:$N$321,8,FALSE)</f>
        <v>604.04869565217393</v>
      </c>
      <c r="W282" s="1">
        <f>VLOOKUP($B282,'VRAAGPROGNOSE KO'!$B$2:$N$321,9,FALSE)</f>
        <v>596.16</v>
      </c>
      <c r="X282" s="1">
        <f>VLOOKUP($B282,'VRAAGPROGNOSE KO'!$B$2:$N$321,10,FALSE)</f>
        <v>597.28695652173917</v>
      </c>
      <c r="Y282" s="1">
        <f>VLOOKUP($B282,'VRAAGPROGNOSE KO'!$B$2:$N$321,11,FALSE)</f>
        <v>602.92173913043484</v>
      </c>
      <c r="Z282" s="1">
        <f>VLOOKUP($B282,'VRAAGPROGNOSE KO'!$B$2:$N$321,12,FALSE)</f>
        <v>597.28695652173917</v>
      </c>
      <c r="AA282" s="1">
        <f>VLOOKUP($B282,'VRAAGPROGNOSE KO'!$B$2:$N$321,13,FALSE)</f>
        <v>593.90608695652179</v>
      </c>
    </row>
    <row r="283" spans="2:27" x14ac:dyDescent="0.3">
      <c r="B283" s="1">
        <v>71016</v>
      </c>
      <c r="C283" s="1">
        <f>VLOOKUP(B283,AANBODPROGNOSE!A283:G600, 5, FALSE)</f>
        <v>3095.4995433789954</v>
      </c>
      <c r="D283" s="1">
        <f>VLOOKUP(B283,AANBODPROGNOSE!A283:H600, 2, FALSE)</f>
        <v>2631.1746118721462</v>
      </c>
      <c r="E283" s="1">
        <f>VLOOKUP($B283,'inschr ko zonder ophoging'!$A$5:$L$324,2,FALSE) + VLOOKUP($B283,'INSCHRIJVINGEN KO OPHOGING'!$L$3:$W$322,2,FALSE)</f>
        <v>2786.6</v>
      </c>
      <c r="F283" s="1">
        <f>VLOOKUP($B283,'inschr ko zonder ophoging'!$A$5:$L$324,3,FALSE) + VLOOKUP($B283,'INSCHRIJVINGEN KO OPHOGING'!$L$3:$W$322,3,FALSE)</f>
        <v>2852.49</v>
      </c>
      <c r="G283" s="1">
        <f>VLOOKUP($B283,'inschr ko zonder ophoging'!$A$5:$L$324,4,FALSE) + VLOOKUP($B283,'INSCHRIJVINGEN KO OPHOGING'!$L$3:$W$322,4,FALSE)</f>
        <v>2839.89</v>
      </c>
      <c r="H283" s="1">
        <f>VLOOKUP($B283,'inschr ko zonder ophoging'!$A$5:$L$324,5,FALSE) + VLOOKUP($B283,'INSCHRIJVINGEN KO OPHOGING'!$L$3:$W$322,5,FALSE)</f>
        <v>2938.11</v>
      </c>
      <c r="I283" s="1">
        <f>VLOOKUP($B283,'inschr ko zonder ophoging'!$A$5:$L$324,6,FALSE) + VLOOKUP($B283,'INSCHRIJVINGEN KO OPHOGING'!$L$3:$W$322,6,FALSE)</f>
        <v>2834.05</v>
      </c>
      <c r="J283" s="1">
        <f>VLOOKUP($B283,'inschr ko zonder ophoging'!$A$5:$L$324,7,FALSE) + VLOOKUP($B283,'INSCHRIJVINGEN KO OPHOGING'!$L$3:$W$322,7,FALSE)</f>
        <v>2849.06</v>
      </c>
      <c r="K283" s="1">
        <f>VLOOKUP($B283,'inschr ko zonder ophoging'!$A$5:$L$324,8,FALSE) + VLOOKUP($B283,'INSCHRIJVINGEN KO OPHOGING'!$L$3:$W$322,8,FALSE)</f>
        <v>2647.79</v>
      </c>
      <c r="L283" s="1">
        <f>VLOOKUP($B283,'inschr ko zonder ophoging'!$A$5:$L$324,9,FALSE) + VLOOKUP($B283,'INSCHRIJVINGEN KO OPHOGING'!$L$3:$W$322,9,FALSE)</f>
        <v>2687.35</v>
      </c>
      <c r="M283" s="1">
        <f>VLOOKUP($B283,'inschr ko zonder ophoging'!$A$5:$L$324,10,FALSE) + VLOOKUP($B283,'INSCHRIJVINGEN KO OPHOGING'!$L$3:$W$322,10,FALSE)</f>
        <v>2688.83</v>
      </c>
      <c r="N283" s="1">
        <f>VLOOKUP($B283,'inschr ko zonder ophoging'!$A$5:$L$324,11,FALSE) + VLOOKUP($B283,'INSCHRIJVINGEN KO OPHOGING'!$L$3:$W$322,11,FALSE)</f>
        <v>2595.85</v>
      </c>
      <c r="O283" s="1">
        <f>VLOOKUP($B283,'inschr ko zonder ophoging'!$A$5:$L$324,12,FALSE) + VLOOKUP($B283,'INSCHRIJVINGEN KO OPHOGING'!$L$3:$W$322,12,FALSE)</f>
        <v>2550.44</v>
      </c>
      <c r="P283" s="1">
        <f>VLOOKUP($B283,'VRAAGPROGNOSE KO'!$B$2:$N$321,2,FALSE)</f>
        <v>2469.0749849548647</v>
      </c>
      <c r="Q283" s="1">
        <f>VLOOKUP($B283,'VRAAGPROGNOSE KO'!$B$2:$N$321,3,FALSE)</f>
        <v>2426.8875526579741</v>
      </c>
      <c r="R283" s="1">
        <f>VLOOKUP($B283,'VRAAGPROGNOSE KO'!$B$2:$N$321,4,FALSE)</f>
        <v>2383.5899247743228</v>
      </c>
      <c r="S283" s="1">
        <f>VLOOKUP($B283,'VRAAGPROGNOSE KO'!$B$2:$N$321,5,FALSE)</f>
        <v>2348.0636659979941</v>
      </c>
      <c r="T283" s="1">
        <f>VLOOKUP($B283,'VRAAGPROGNOSE KO'!$B$2:$N$321,6,FALSE)</f>
        <v>2301.435451354062</v>
      </c>
      <c r="U283" s="1">
        <f>VLOOKUP($B283,'VRAAGPROGNOSE KO'!$B$2:$N$321,7,FALSE)</f>
        <v>2263.6888014042124</v>
      </c>
      <c r="V283" s="1">
        <f>VLOOKUP($B283,'VRAAGPROGNOSE KO'!$B$2:$N$321,8,FALSE)</f>
        <v>2238.1543029087261</v>
      </c>
      <c r="W283" s="1">
        <f>VLOOKUP($B283,'VRAAGPROGNOSE KO'!$B$2:$N$321,9,FALSE)</f>
        <v>2213.73</v>
      </c>
      <c r="X283" s="1">
        <f>VLOOKUP($B283,'VRAAGPROGNOSE KO'!$B$2:$N$321,10,FALSE)</f>
        <v>2213.73</v>
      </c>
      <c r="Y283" s="1">
        <f>VLOOKUP($B283,'VRAAGPROGNOSE KO'!$B$2:$N$321,11,FALSE)</f>
        <v>2203.7382397191573</v>
      </c>
      <c r="Z283" s="1">
        <f>VLOOKUP($B283,'VRAAGPROGNOSE KO'!$B$2:$N$321,12,FALSE)</f>
        <v>2213.73</v>
      </c>
      <c r="AA283" s="1">
        <f>VLOOKUP($B283,'VRAAGPROGNOSE KO'!$B$2:$N$321,13,FALSE)</f>
        <v>2219.2809779338013</v>
      </c>
    </row>
    <row r="284" spans="2:27" x14ac:dyDescent="0.3">
      <c r="B284" s="1">
        <v>71017</v>
      </c>
      <c r="C284" s="1">
        <f>VLOOKUP(B284,AANBODPROGNOSE!A284:G601, 5, FALSE)</f>
        <v>470</v>
      </c>
      <c r="D284" s="1">
        <f>VLOOKUP(B284,AANBODPROGNOSE!A284:H601, 2, FALSE)</f>
        <v>399.5</v>
      </c>
      <c r="E284" s="1">
        <f>VLOOKUP($B284,'inschr ko zonder ophoging'!$A$5:$L$324,2,FALSE) + VLOOKUP($B284,'INSCHRIJVINGEN KO OPHOGING'!$L$3:$W$322,2,FALSE)</f>
        <v>411.88</v>
      </c>
      <c r="F284" s="1">
        <f>VLOOKUP($B284,'inschr ko zonder ophoging'!$A$5:$L$324,3,FALSE) + VLOOKUP($B284,'INSCHRIJVINGEN KO OPHOGING'!$L$3:$W$322,3,FALSE)</f>
        <v>425.99</v>
      </c>
      <c r="G284" s="1">
        <f>VLOOKUP($B284,'inschr ko zonder ophoging'!$A$5:$L$324,4,FALSE) + VLOOKUP($B284,'INSCHRIJVINGEN KO OPHOGING'!$L$3:$W$322,4,FALSE)</f>
        <v>396.96</v>
      </c>
      <c r="H284" s="1">
        <f>VLOOKUP($B284,'inschr ko zonder ophoging'!$A$5:$L$324,5,FALSE) + VLOOKUP($B284,'INSCHRIJVINGEN KO OPHOGING'!$L$3:$W$322,5,FALSE)</f>
        <v>400.34</v>
      </c>
      <c r="I284" s="1">
        <f>VLOOKUP($B284,'inschr ko zonder ophoging'!$A$5:$L$324,6,FALSE) + VLOOKUP($B284,'INSCHRIJVINGEN KO OPHOGING'!$L$3:$W$322,6,FALSE)</f>
        <v>387.5</v>
      </c>
      <c r="J284" s="1">
        <f>VLOOKUP($B284,'inschr ko zonder ophoging'!$A$5:$L$324,7,FALSE) + VLOOKUP($B284,'INSCHRIJVINGEN KO OPHOGING'!$L$3:$W$322,7,FALSE)</f>
        <v>376.85</v>
      </c>
      <c r="K284" s="1">
        <f>VLOOKUP($B284,'inschr ko zonder ophoging'!$A$5:$L$324,8,FALSE) + VLOOKUP($B284,'INSCHRIJVINGEN KO OPHOGING'!$L$3:$W$322,8,FALSE)</f>
        <v>368.15</v>
      </c>
      <c r="L284" s="1">
        <f>VLOOKUP($B284,'inschr ko zonder ophoging'!$A$5:$L$324,9,FALSE) + VLOOKUP($B284,'INSCHRIJVINGEN KO OPHOGING'!$L$3:$W$322,9,FALSE)</f>
        <v>362.8</v>
      </c>
      <c r="M284" s="1">
        <f>VLOOKUP($B284,'inschr ko zonder ophoging'!$A$5:$L$324,10,FALSE) + VLOOKUP($B284,'INSCHRIJVINGEN KO OPHOGING'!$L$3:$W$322,10,FALSE)</f>
        <v>355.61</v>
      </c>
      <c r="N284" s="1">
        <f>VLOOKUP($B284,'inschr ko zonder ophoging'!$A$5:$L$324,11,FALSE) + VLOOKUP($B284,'INSCHRIJVINGEN KO OPHOGING'!$L$3:$W$322,11,FALSE)</f>
        <v>349.77</v>
      </c>
      <c r="O284" s="1">
        <f>VLOOKUP($B284,'inschr ko zonder ophoging'!$A$5:$L$324,12,FALSE) + VLOOKUP($B284,'INSCHRIJVINGEN KO OPHOGING'!$L$3:$W$322,12,FALSE)</f>
        <v>347.96</v>
      </c>
      <c r="P284" s="1">
        <f>VLOOKUP($B284,'VRAAGPROGNOSE KO'!$B$2:$N$321,2,FALSE)</f>
        <v>320.92831325301205</v>
      </c>
      <c r="Q284" s="1">
        <f>VLOOKUP($B284,'VRAAGPROGNOSE KO'!$B$2:$N$321,3,FALSE)</f>
        <v>304.03734939759033</v>
      </c>
      <c r="R284" s="1">
        <f>VLOOKUP($B284,'VRAAGPROGNOSE KO'!$B$2:$N$321,4,FALSE)</f>
        <v>302.91128514056226</v>
      </c>
      <c r="S284" s="1">
        <f>VLOOKUP($B284,'VRAAGPROGNOSE KO'!$B$2:$N$321,5,FALSE)</f>
        <v>289.39851405622488</v>
      </c>
      <c r="T284" s="1">
        <f>VLOOKUP($B284,'VRAAGPROGNOSE KO'!$B$2:$N$321,6,FALSE)</f>
        <v>295.02883534136544</v>
      </c>
      <c r="U284" s="1">
        <f>VLOOKUP($B284,'VRAAGPROGNOSE KO'!$B$2:$N$321,7,FALSE)</f>
        <v>296.15489959839357</v>
      </c>
      <c r="V284" s="1">
        <f>VLOOKUP($B284,'VRAAGPROGNOSE KO'!$B$2:$N$321,8,FALSE)</f>
        <v>284.89425702811246</v>
      </c>
      <c r="W284" s="1">
        <f>VLOOKUP($B284,'VRAAGPROGNOSE KO'!$B$2:$N$321,9,FALSE)</f>
        <v>280.39</v>
      </c>
      <c r="X284" s="1">
        <f>VLOOKUP($B284,'VRAAGPROGNOSE KO'!$B$2:$N$321,10,FALSE)</f>
        <v>279.26393574297191</v>
      </c>
      <c r="Y284" s="1">
        <f>VLOOKUP($B284,'VRAAGPROGNOSE KO'!$B$2:$N$321,11,FALSE)</f>
        <v>274.75967871485943</v>
      </c>
      <c r="Z284" s="1">
        <f>VLOOKUP($B284,'VRAAGPROGNOSE KO'!$B$2:$N$321,12,FALSE)</f>
        <v>281.51606425702812</v>
      </c>
      <c r="AA284" s="1">
        <f>VLOOKUP($B284,'VRAAGPROGNOSE KO'!$B$2:$N$321,13,FALSE)</f>
        <v>282.6421285140562</v>
      </c>
    </row>
    <row r="285" spans="2:27" x14ac:dyDescent="0.3">
      <c r="B285" s="1">
        <v>71020</v>
      </c>
      <c r="C285" s="1">
        <f>VLOOKUP(B285,AANBODPROGNOSE!A285:G602, 5, FALSE)</f>
        <v>423.52941176470591</v>
      </c>
      <c r="D285" s="1">
        <f>VLOOKUP(B285,AANBODPROGNOSE!A285:H602, 2, FALSE)</f>
        <v>360</v>
      </c>
      <c r="E285" s="1">
        <f>VLOOKUP($B285,'inschr ko zonder ophoging'!$A$5:$L$324,2,FALSE) + VLOOKUP($B285,'INSCHRIJVINGEN KO OPHOGING'!$L$3:$W$322,2,FALSE)</f>
        <v>361.07</v>
      </c>
      <c r="F285" s="1">
        <f>VLOOKUP($B285,'inschr ko zonder ophoging'!$A$5:$L$324,3,FALSE) + VLOOKUP($B285,'INSCHRIJVINGEN KO OPHOGING'!$L$3:$W$322,3,FALSE)</f>
        <v>388.1</v>
      </c>
      <c r="G285" s="1">
        <f>VLOOKUP($B285,'inschr ko zonder ophoging'!$A$5:$L$324,4,FALSE) + VLOOKUP($B285,'INSCHRIJVINGEN KO OPHOGING'!$L$3:$W$322,4,FALSE)</f>
        <v>403.61</v>
      </c>
      <c r="H285" s="1">
        <f>VLOOKUP($B285,'inschr ko zonder ophoging'!$A$5:$L$324,5,FALSE) + VLOOKUP($B285,'INSCHRIJVINGEN KO OPHOGING'!$L$3:$W$322,5,FALSE)</f>
        <v>422.72</v>
      </c>
      <c r="I285" s="1">
        <f>VLOOKUP($B285,'inschr ko zonder ophoging'!$A$5:$L$324,6,FALSE) + VLOOKUP($B285,'INSCHRIJVINGEN KO OPHOGING'!$L$3:$W$322,6,FALSE)</f>
        <v>429.61</v>
      </c>
      <c r="J285" s="1">
        <f>VLOOKUP($B285,'inschr ko zonder ophoging'!$A$5:$L$324,7,FALSE) + VLOOKUP($B285,'INSCHRIJVINGEN KO OPHOGING'!$L$3:$W$322,7,FALSE)</f>
        <v>423.99</v>
      </c>
      <c r="K285" s="1">
        <f>VLOOKUP($B285,'inschr ko zonder ophoging'!$A$5:$L$324,8,FALSE) + VLOOKUP($B285,'INSCHRIJVINGEN KO OPHOGING'!$L$3:$W$322,8,FALSE)</f>
        <v>392.31</v>
      </c>
      <c r="L285" s="1">
        <f>VLOOKUP($B285,'inschr ko zonder ophoging'!$A$5:$L$324,9,FALSE) + VLOOKUP($B285,'INSCHRIJVINGEN KO OPHOGING'!$L$3:$W$322,9,FALSE)</f>
        <v>388.90999999999997</v>
      </c>
      <c r="M285" s="1">
        <f>VLOOKUP($B285,'inschr ko zonder ophoging'!$A$5:$L$324,10,FALSE) + VLOOKUP($B285,'INSCHRIJVINGEN KO OPHOGING'!$L$3:$W$322,10,FALSE)</f>
        <v>349.74</v>
      </c>
      <c r="N285" s="1">
        <f>VLOOKUP($B285,'inschr ko zonder ophoging'!$A$5:$L$324,11,FALSE) + VLOOKUP($B285,'INSCHRIJVINGEN KO OPHOGING'!$L$3:$W$322,11,FALSE)</f>
        <v>356.23</v>
      </c>
      <c r="O285" s="1">
        <f>VLOOKUP($B285,'inschr ko zonder ophoging'!$A$5:$L$324,12,FALSE) + VLOOKUP($B285,'INSCHRIJVINGEN KO OPHOGING'!$L$3:$W$322,12,FALSE)</f>
        <v>363.23</v>
      </c>
      <c r="P285" s="1">
        <f>VLOOKUP($B285,'VRAAGPROGNOSE KO'!$B$2:$N$321,2,FALSE)</f>
        <v>342.02125874125875</v>
      </c>
      <c r="Q285" s="1">
        <f>VLOOKUP($B285,'VRAAGPROGNOSE KO'!$B$2:$N$321,3,FALSE)</f>
        <v>345.39646853146854</v>
      </c>
      <c r="R285" s="1">
        <f>VLOOKUP($B285,'VRAAGPROGNOSE KO'!$B$2:$N$321,4,FALSE)</f>
        <v>328.52041958041957</v>
      </c>
      <c r="S285" s="1">
        <f>VLOOKUP($B285,'VRAAGPROGNOSE KO'!$B$2:$N$321,5,FALSE)</f>
        <v>324.02013986013986</v>
      </c>
      <c r="T285" s="1">
        <f>VLOOKUP($B285,'VRAAGPROGNOSE KO'!$B$2:$N$321,6,FALSE)</f>
        <v>321.77</v>
      </c>
      <c r="U285" s="1">
        <f>VLOOKUP($B285,'VRAAGPROGNOSE KO'!$B$2:$N$321,7,FALSE)</f>
        <v>327.39534965034966</v>
      </c>
      <c r="V285" s="1">
        <f>VLOOKUP($B285,'VRAAGPROGNOSE KO'!$B$2:$N$321,8,FALSE)</f>
        <v>322.89506993006995</v>
      </c>
      <c r="W285" s="1">
        <f>VLOOKUP($B285,'VRAAGPROGNOSE KO'!$B$2:$N$321,9,FALSE)</f>
        <v>321.77</v>
      </c>
      <c r="X285" s="1">
        <f>VLOOKUP($B285,'VRAAGPROGNOSE KO'!$B$2:$N$321,10,FALSE)</f>
        <v>322.89506993006995</v>
      </c>
      <c r="Y285" s="1">
        <f>VLOOKUP($B285,'VRAAGPROGNOSE KO'!$B$2:$N$321,11,FALSE)</f>
        <v>327.39534965034966</v>
      </c>
      <c r="Z285" s="1">
        <f>VLOOKUP($B285,'VRAAGPROGNOSE KO'!$B$2:$N$321,12,FALSE)</f>
        <v>330.77055944055945</v>
      </c>
      <c r="AA285" s="1">
        <f>VLOOKUP($B285,'VRAAGPROGNOSE KO'!$B$2:$N$321,13,FALSE)</f>
        <v>334.14576923076925</v>
      </c>
    </row>
    <row r="286" spans="2:27" x14ac:dyDescent="0.3">
      <c r="B286" s="1">
        <v>71022</v>
      </c>
      <c r="C286" s="1">
        <f>VLOOKUP(B286,AANBODPROGNOSE!A286:G603, 5, FALSE)</f>
        <v>3567.2678545083609</v>
      </c>
      <c r="D286" s="1">
        <f>VLOOKUP(B286,AANBODPROGNOSE!A286:H603, 2, FALSE)</f>
        <v>3032.1776763321068</v>
      </c>
      <c r="E286" s="1">
        <f>VLOOKUP($B286,'inschr ko zonder ophoging'!$A$5:$L$324,2,FALSE) + VLOOKUP($B286,'INSCHRIJVINGEN KO OPHOGING'!$L$3:$W$322,2,FALSE)</f>
        <v>2865.98</v>
      </c>
      <c r="F286" s="1">
        <f>VLOOKUP($B286,'inschr ko zonder ophoging'!$A$5:$L$324,3,FALSE) + VLOOKUP($B286,'INSCHRIJVINGEN KO OPHOGING'!$L$3:$W$322,3,FALSE)</f>
        <v>3038.15</v>
      </c>
      <c r="G286" s="1">
        <f>VLOOKUP($B286,'inschr ko zonder ophoging'!$A$5:$L$324,4,FALSE) + VLOOKUP($B286,'INSCHRIJVINGEN KO OPHOGING'!$L$3:$W$322,4,FALSE)</f>
        <v>3071.69</v>
      </c>
      <c r="H286" s="1">
        <f>VLOOKUP($B286,'inschr ko zonder ophoging'!$A$5:$L$324,5,FALSE) + VLOOKUP($B286,'INSCHRIJVINGEN KO OPHOGING'!$L$3:$W$322,5,FALSE)</f>
        <v>3112.33</v>
      </c>
      <c r="I286" s="1">
        <f>VLOOKUP($B286,'inschr ko zonder ophoging'!$A$5:$L$324,6,FALSE) + VLOOKUP($B286,'INSCHRIJVINGEN KO OPHOGING'!$L$3:$W$322,6,FALSE)</f>
        <v>3131.61</v>
      </c>
      <c r="J286" s="1">
        <f>VLOOKUP($B286,'inschr ko zonder ophoging'!$A$5:$L$324,7,FALSE) + VLOOKUP($B286,'INSCHRIJVINGEN KO OPHOGING'!$L$3:$W$322,7,FALSE)</f>
        <v>3153.8</v>
      </c>
      <c r="K286" s="1">
        <f>VLOOKUP($B286,'inschr ko zonder ophoging'!$A$5:$L$324,8,FALSE) + VLOOKUP($B286,'INSCHRIJVINGEN KO OPHOGING'!$L$3:$W$322,8,FALSE)</f>
        <v>3116.2</v>
      </c>
      <c r="L286" s="1">
        <f>VLOOKUP($B286,'inschr ko zonder ophoging'!$A$5:$L$324,9,FALSE) + VLOOKUP($B286,'INSCHRIJVINGEN KO OPHOGING'!$L$3:$W$322,9,FALSE)</f>
        <v>3157.04</v>
      </c>
      <c r="M286" s="1">
        <f>VLOOKUP($B286,'inschr ko zonder ophoging'!$A$5:$L$324,10,FALSE) + VLOOKUP($B286,'INSCHRIJVINGEN KO OPHOGING'!$L$3:$W$322,10,FALSE)</f>
        <v>3115.77</v>
      </c>
      <c r="N286" s="1">
        <f>VLOOKUP($B286,'inschr ko zonder ophoging'!$A$5:$L$324,11,FALSE) + VLOOKUP($B286,'INSCHRIJVINGEN KO OPHOGING'!$L$3:$W$322,11,FALSE)</f>
        <v>3033.76</v>
      </c>
      <c r="O286" s="1">
        <f>VLOOKUP($B286,'inschr ko zonder ophoging'!$A$5:$L$324,12,FALSE) + VLOOKUP($B286,'INSCHRIJVINGEN KO OPHOGING'!$L$3:$W$322,12,FALSE)</f>
        <v>2942.81</v>
      </c>
      <c r="P286" s="1">
        <f>VLOOKUP($B286,'VRAAGPROGNOSE KO'!$B$2:$N$321,2,FALSE)</f>
        <v>2853.5840987124466</v>
      </c>
      <c r="Q286" s="1">
        <f>VLOOKUP($B286,'VRAAGPROGNOSE KO'!$B$2:$N$321,3,FALSE)</f>
        <v>2748.5990085836911</v>
      </c>
      <c r="R286" s="1">
        <f>VLOOKUP($B286,'VRAAGPROGNOSE KO'!$B$2:$N$321,4,FALSE)</f>
        <v>2701.6907768240344</v>
      </c>
      <c r="S286" s="1">
        <f>VLOOKUP($B286,'VRAAGPROGNOSE KO'!$B$2:$N$321,5,FALSE)</f>
        <v>2678.2366609442061</v>
      </c>
      <c r="T286" s="1">
        <f>VLOOKUP($B286,'VRAAGPROGNOSE KO'!$B$2:$N$321,6,FALSE)</f>
        <v>2668.1848969957082</v>
      </c>
      <c r="U286" s="1">
        <f>VLOOKUP($B286,'VRAAGPROGNOSE KO'!$B$2:$N$321,7,FALSE)</f>
        <v>2636.9127424892704</v>
      </c>
      <c r="V286" s="1">
        <f>VLOOKUP($B286,'VRAAGPROGNOSE KO'!$B$2:$N$321,8,FALSE)</f>
        <v>2622.3935278969957</v>
      </c>
      <c r="W286" s="1">
        <f>VLOOKUP($B286,'VRAAGPROGNOSE KO'!$B$2:$N$321,9,FALSE)</f>
        <v>2602.29</v>
      </c>
      <c r="X286" s="1">
        <f>VLOOKUP($B286,'VRAAGPROGNOSE KO'!$B$2:$N$321,10,FALSE)</f>
        <v>2597.8225493562231</v>
      </c>
      <c r="Y286" s="1">
        <f>VLOOKUP($B286,'VRAAGPROGNOSE KO'!$B$2:$N$321,11,FALSE)</f>
        <v>2603.4068626609442</v>
      </c>
      <c r="Z286" s="1">
        <f>VLOOKUP($B286,'VRAAGPROGNOSE KO'!$B$2:$N$321,12,FALSE)</f>
        <v>2603.4068626609442</v>
      </c>
      <c r="AA286" s="1">
        <f>VLOOKUP($B286,'VRAAGPROGNOSE KO'!$B$2:$N$321,13,FALSE)</f>
        <v>2616.8092145922747</v>
      </c>
    </row>
    <row r="287" spans="2:27" x14ac:dyDescent="0.3">
      <c r="B287" s="1">
        <v>71024</v>
      </c>
      <c r="C287" s="1">
        <f>VLOOKUP(B287,AANBODPROGNOSE!A287:G604, 5, FALSE)</f>
        <v>556.47058823529414</v>
      </c>
      <c r="D287" s="1">
        <f>VLOOKUP(B287,AANBODPROGNOSE!A287:H604, 2, FALSE)</f>
        <v>473</v>
      </c>
      <c r="E287" s="1">
        <f>VLOOKUP($B287,'inschr ko zonder ophoging'!$A$5:$L$324,2,FALSE) + VLOOKUP($B287,'INSCHRIJVINGEN KO OPHOGING'!$L$3:$W$322,2,FALSE)</f>
        <v>536.66999999999996</v>
      </c>
      <c r="F287" s="1">
        <f>VLOOKUP($B287,'inschr ko zonder ophoging'!$A$5:$L$324,3,FALSE) + VLOOKUP($B287,'INSCHRIJVINGEN KO OPHOGING'!$L$3:$W$322,3,FALSE)</f>
        <v>537.48</v>
      </c>
      <c r="G287" s="1">
        <f>VLOOKUP($B287,'inschr ko zonder ophoging'!$A$5:$L$324,4,FALSE) + VLOOKUP($B287,'INSCHRIJVINGEN KO OPHOGING'!$L$3:$W$322,4,FALSE)</f>
        <v>554.78</v>
      </c>
      <c r="H287" s="1">
        <f>VLOOKUP($B287,'inschr ko zonder ophoging'!$A$5:$L$324,5,FALSE) + VLOOKUP($B287,'INSCHRIJVINGEN KO OPHOGING'!$L$3:$W$322,5,FALSE)</f>
        <v>530.02</v>
      </c>
      <c r="I287" s="1">
        <f>VLOOKUP($B287,'inschr ko zonder ophoging'!$A$5:$L$324,6,FALSE) + VLOOKUP($B287,'INSCHRIJVINGEN KO OPHOGING'!$L$3:$W$322,6,FALSE)</f>
        <v>518.94000000000005</v>
      </c>
      <c r="J287" s="1">
        <f>VLOOKUP($B287,'inschr ko zonder ophoging'!$A$5:$L$324,7,FALSE) + VLOOKUP($B287,'INSCHRIJVINGEN KO OPHOGING'!$L$3:$W$322,7,FALSE)</f>
        <v>508.56</v>
      </c>
      <c r="K287" s="1">
        <f>VLOOKUP($B287,'inschr ko zonder ophoging'!$A$5:$L$324,8,FALSE) + VLOOKUP($B287,'INSCHRIJVINGEN KO OPHOGING'!$L$3:$W$322,8,FALSE)</f>
        <v>521.75</v>
      </c>
      <c r="L287" s="1">
        <f>VLOOKUP($B287,'inschr ko zonder ophoging'!$A$5:$L$324,9,FALSE) + VLOOKUP($B287,'INSCHRIJVINGEN KO OPHOGING'!$L$3:$W$322,9,FALSE)</f>
        <v>519.21</v>
      </c>
      <c r="M287" s="1">
        <f>VLOOKUP($B287,'inschr ko zonder ophoging'!$A$5:$L$324,10,FALSE) + VLOOKUP($B287,'INSCHRIJVINGEN KO OPHOGING'!$L$3:$W$322,10,FALSE)</f>
        <v>520.29</v>
      </c>
      <c r="N287" s="1">
        <f>VLOOKUP($B287,'inschr ko zonder ophoging'!$A$5:$L$324,11,FALSE) + VLOOKUP($B287,'INSCHRIJVINGEN KO OPHOGING'!$L$3:$W$322,11,FALSE)</f>
        <v>512.37</v>
      </c>
      <c r="O287" s="1">
        <f>VLOOKUP($B287,'inschr ko zonder ophoging'!$A$5:$L$324,12,FALSE) + VLOOKUP($B287,'INSCHRIJVINGEN KO OPHOGING'!$L$3:$W$322,12,FALSE)</f>
        <v>468.15</v>
      </c>
      <c r="P287" s="1">
        <f>VLOOKUP($B287,'VRAAGPROGNOSE KO'!$B$2:$N$321,2,FALSE)</f>
        <v>460.02335025380711</v>
      </c>
      <c r="Q287" s="1">
        <f>VLOOKUP($B287,'VRAAGPROGNOSE KO'!$B$2:$N$321,3,FALSE)</f>
        <v>463.35685279187817</v>
      </c>
      <c r="R287" s="1">
        <f>VLOOKUP($B287,'VRAAGPROGNOSE KO'!$B$2:$N$321,4,FALSE)</f>
        <v>453.35634517766499</v>
      </c>
      <c r="S287" s="1">
        <f>VLOOKUP($B287,'VRAAGPROGNOSE KO'!$B$2:$N$321,5,FALSE)</f>
        <v>454.46751269035531</v>
      </c>
      <c r="T287" s="1">
        <f>VLOOKUP($B287,'VRAAGPROGNOSE KO'!$B$2:$N$321,6,FALSE)</f>
        <v>458.91218274111674</v>
      </c>
      <c r="U287" s="1">
        <f>VLOOKUP($B287,'VRAAGPROGNOSE KO'!$B$2:$N$321,7,FALSE)</f>
        <v>447.80050761421319</v>
      </c>
      <c r="V287" s="1">
        <f>VLOOKUP($B287,'VRAAGPROGNOSE KO'!$B$2:$N$321,8,FALSE)</f>
        <v>442.24467005076144</v>
      </c>
      <c r="W287" s="1">
        <f>VLOOKUP($B287,'VRAAGPROGNOSE KO'!$B$2:$N$321,9,FALSE)</f>
        <v>437.8</v>
      </c>
      <c r="X287" s="1">
        <f>VLOOKUP($B287,'VRAAGPROGNOSE KO'!$B$2:$N$321,10,FALSE)</f>
        <v>442.24467005076144</v>
      </c>
      <c r="Y287" s="1">
        <f>VLOOKUP($B287,'VRAAGPROGNOSE KO'!$B$2:$N$321,11,FALSE)</f>
        <v>445.5781725888325</v>
      </c>
      <c r="Z287" s="1">
        <f>VLOOKUP($B287,'VRAAGPROGNOSE KO'!$B$2:$N$321,12,FALSE)</f>
        <v>442.24467005076144</v>
      </c>
      <c r="AA287" s="1">
        <f>VLOOKUP($B287,'VRAAGPROGNOSE KO'!$B$2:$N$321,13,FALSE)</f>
        <v>442.24467005076144</v>
      </c>
    </row>
    <row r="288" spans="2:27" x14ac:dyDescent="0.3">
      <c r="B288" s="1">
        <v>71034</v>
      </c>
      <c r="C288" s="1">
        <f>VLOOKUP(B288,AANBODPROGNOSE!A288:G605, 5, FALSE)</f>
        <v>935.6</v>
      </c>
      <c r="D288" s="1">
        <f>VLOOKUP(B288,AANBODPROGNOSE!A288:H605, 2, FALSE)</f>
        <v>795.26</v>
      </c>
      <c r="E288" s="1">
        <f>VLOOKUP($B288,'inschr ko zonder ophoging'!$A$5:$L$324,2,FALSE) + VLOOKUP($B288,'INSCHRIJVINGEN KO OPHOGING'!$L$3:$W$322,2,FALSE)</f>
        <v>630.21</v>
      </c>
      <c r="F288" s="1">
        <f>VLOOKUP($B288,'inschr ko zonder ophoging'!$A$5:$L$324,3,FALSE) + VLOOKUP($B288,'INSCHRIJVINGEN KO OPHOGING'!$L$3:$W$322,3,FALSE)</f>
        <v>658.62</v>
      </c>
      <c r="G288" s="1">
        <f>VLOOKUP($B288,'inschr ko zonder ophoging'!$A$5:$L$324,4,FALSE) + VLOOKUP($B288,'INSCHRIJVINGEN KO OPHOGING'!$L$3:$W$322,4,FALSE)</f>
        <v>684.46</v>
      </c>
      <c r="H288" s="1">
        <f>VLOOKUP($B288,'inschr ko zonder ophoging'!$A$5:$L$324,5,FALSE) + VLOOKUP($B288,'INSCHRIJVINGEN KO OPHOGING'!$L$3:$W$322,5,FALSE)</f>
        <v>696.03</v>
      </c>
      <c r="I288" s="1">
        <f>VLOOKUP($B288,'inschr ko zonder ophoging'!$A$5:$L$324,6,FALSE) + VLOOKUP($B288,'INSCHRIJVINGEN KO OPHOGING'!$L$3:$W$322,6,FALSE)</f>
        <v>703.11</v>
      </c>
      <c r="J288" s="1">
        <f>VLOOKUP($B288,'inschr ko zonder ophoging'!$A$5:$L$324,7,FALSE) + VLOOKUP($B288,'INSCHRIJVINGEN KO OPHOGING'!$L$3:$W$322,7,FALSE)</f>
        <v>716.11</v>
      </c>
      <c r="K288" s="1">
        <f>VLOOKUP($B288,'inschr ko zonder ophoging'!$A$5:$L$324,8,FALSE) + VLOOKUP($B288,'INSCHRIJVINGEN KO OPHOGING'!$L$3:$W$322,8,FALSE)</f>
        <v>724.73</v>
      </c>
      <c r="L288" s="1">
        <f>VLOOKUP($B288,'inschr ko zonder ophoging'!$A$5:$L$324,9,FALSE) + VLOOKUP($B288,'INSCHRIJVINGEN KO OPHOGING'!$L$3:$W$322,9,FALSE)</f>
        <v>704.3</v>
      </c>
      <c r="M288" s="1">
        <f>VLOOKUP($B288,'inschr ko zonder ophoging'!$A$5:$L$324,10,FALSE) + VLOOKUP($B288,'INSCHRIJVINGEN KO OPHOGING'!$L$3:$W$322,10,FALSE)</f>
        <v>696.65</v>
      </c>
      <c r="N288" s="1">
        <f>VLOOKUP($B288,'inschr ko zonder ophoging'!$A$5:$L$324,11,FALSE) + VLOOKUP($B288,'INSCHRIJVINGEN KO OPHOGING'!$L$3:$W$322,11,FALSE)</f>
        <v>692.11</v>
      </c>
      <c r="O288" s="1">
        <f>VLOOKUP($B288,'inschr ko zonder ophoging'!$A$5:$L$324,12,FALSE) + VLOOKUP($B288,'INSCHRIJVINGEN KO OPHOGING'!$L$3:$W$322,12,FALSE)</f>
        <v>742.56999999999994</v>
      </c>
      <c r="P288" s="1">
        <f>VLOOKUP($B288,'VRAAGPROGNOSE KO'!$B$2:$N$321,2,FALSE)</f>
        <v>746.8116279069767</v>
      </c>
      <c r="Q288" s="1">
        <f>VLOOKUP($B288,'VRAAGPROGNOSE KO'!$B$2:$N$321,3,FALSE)</f>
        <v>773.36493023255809</v>
      </c>
      <c r="R288" s="1">
        <f>VLOOKUP($B288,'VRAAGPROGNOSE KO'!$B$2:$N$321,4,FALSE)</f>
        <v>763.40744186046516</v>
      </c>
      <c r="S288" s="1">
        <f>VLOOKUP($B288,'VRAAGPROGNOSE KO'!$B$2:$N$321,5,FALSE)</f>
        <v>746.8116279069767</v>
      </c>
      <c r="T288" s="1">
        <f>VLOOKUP($B288,'VRAAGPROGNOSE KO'!$B$2:$N$321,6,FALSE)</f>
        <v>739.06691472868215</v>
      </c>
      <c r="U288" s="1">
        <f>VLOOKUP($B288,'VRAAGPROGNOSE KO'!$B$2:$N$321,7,FALSE)</f>
        <v>719.15193798449616</v>
      </c>
      <c r="V288" s="1">
        <f>VLOOKUP($B288,'VRAAGPROGNOSE KO'!$B$2:$N$321,8,FALSE)</f>
        <v>708.08806201550385</v>
      </c>
      <c r="W288" s="1">
        <f>VLOOKUP($B288,'VRAAGPROGNOSE KO'!$B$2:$N$321,9,FALSE)</f>
        <v>713.62</v>
      </c>
      <c r="X288" s="1">
        <f>VLOOKUP($B288,'VRAAGPROGNOSE KO'!$B$2:$N$321,10,FALSE)</f>
        <v>697.02418604651166</v>
      </c>
      <c r="Y288" s="1">
        <f>VLOOKUP($B288,'VRAAGPROGNOSE KO'!$B$2:$N$321,11,FALSE)</f>
        <v>691.49224806201551</v>
      </c>
      <c r="Z288" s="1">
        <f>VLOOKUP($B288,'VRAAGPROGNOSE KO'!$B$2:$N$321,12,FALSE)</f>
        <v>684.85392248062021</v>
      </c>
      <c r="AA288" s="1">
        <f>VLOOKUP($B288,'VRAAGPROGNOSE KO'!$B$2:$N$321,13,FALSE)</f>
        <v>684.85392248062021</v>
      </c>
    </row>
    <row r="289" spans="2:27" x14ac:dyDescent="0.3">
      <c r="B289" s="1">
        <v>71037</v>
      </c>
      <c r="C289" s="1">
        <f>VLOOKUP(B289,AANBODPROGNOSE!A289:G606, 5, FALSE)</f>
        <v>822.2</v>
      </c>
      <c r="D289" s="1">
        <f>VLOOKUP(B289,AANBODPROGNOSE!A289:H606, 2, FALSE)</f>
        <v>698.87</v>
      </c>
      <c r="E289" s="1">
        <f>VLOOKUP($B289,'inschr ko zonder ophoging'!$A$5:$L$324,2,FALSE) + VLOOKUP($B289,'INSCHRIJVINGEN KO OPHOGING'!$L$3:$W$322,2,FALSE)</f>
        <v>565.54</v>
      </c>
      <c r="F289" s="1">
        <f>VLOOKUP($B289,'inschr ko zonder ophoging'!$A$5:$L$324,3,FALSE) + VLOOKUP($B289,'INSCHRIJVINGEN KO OPHOGING'!$L$3:$W$322,3,FALSE)</f>
        <v>588.97</v>
      </c>
      <c r="G289" s="1">
        <f>VLOOKUP($B289,'inschr ko zonder ophoging'!$A$5:$L$324,4,FALSE) + VLOOKUP($B289,'INSCHRIJVINGEN KO OPHOGING'!$L$3:$W$322,4,FALSE)</f>
        <v>595.59</v>
      </c>
      <c r="H289" s="1">
        <f>VLOOKUP($B289,'inschr ko zonder ophoging'!$A$5:$L$324,5,FALSE) + VLOOKUP($B289,'INSCHRIJVINGEN KO OPHOGING'!$L$3:$W$322,5,FALSE)</f>
        <v>612.16</v>
      </c>
      <c r="I289" s="1">
        <f>VLOOKUP($B289,'inschr ko zonder ophoging'!$A$5:$L$324,6,FALSE) + VLOOKUP($B289,'INSCHRIJVINGEN KO OPHOGING'!$L$3:$W$322,6,FALSE)</f>
        <v>619.08000000000004</v>
      </c>
      <c r="J289" s="1">
        <f>VLOOKUP($B289,'inschr ko zonder ophoging'!$A$5:$L$324,7,FALSE) + VLOOKUP($B289,'INSCHRIJVINGEN KO OPHOGING'!$L$3:$W$322,7,FALSE)</f>
        <v>584.55999999999995</v>
      </c>
      <c r="K289" s="1">
        <f>VLOOKUP($B289,'inschr ko zonder ophoging'!$A$5:$L$324,8,FALSE) + VLOOKUP($B289,'INSCHRIJVINGEN KO OPHOGING'!$L$3:$W$322,8,FALSE)</f>
        <v>624.70000000000005</v>
      </c>
      <c r="L289" s="1">
        <f>VLOOKUP($B289,'inschr ko zonder ophoging'!$A$5:$L$324,9,FALSE) + VLOOKUP($B289,'INSCHRIJVINGEN KO OPHOGING'!$L$3:$W$322,9,FALSE)</f>
        <v>628.89</v>
      </c>
      <c r="M289" s="1">
        <f>VLOOKUP($B289,'inschr ko zonder ophoging'!$A$5:$L$324,10,FALSE) + VLOOKUP($B289,'INSCHRIJVINGEN KO OPHOGING'!$L$3:$W$322,10,FALSE)</f>
        <v>593.66999999999996</v>
      </c>
      <c r="N289" s="1">
        <f>VLOOKUP($B289,'inschr ko zonder ophoging'!$A$5:$L$324,11,FALSE) + VLOOKUP($B289,'INSCHRIJVINGEN KO OPHOGING'!$L$3:$W$322,11,FALSE)</f>
        <v>628.80999999999995</v>
      </c>
      <c r="O289" s="1">
        <f>VLOOKUP($B289,'inschr ko zonder ophoging'!$A$5:$L$324,12,FALSE) + VLOOKUP($B289,'INSCHRIJVINGEN KO OPHOGING'!$L$3:$W$322,12,FALSE)</f>
        <v>595.59</v>
      </c>
      <c r="P289" s="1">
        <f>VLOOKUP($B289,'VRAAGPROGNOSE KO'!$B$2:$N$321,2,FALSE)</f>
        <v>605.70000000000005</v>
      </c>
      <c r="Q289" s="1">
        <f>VLOOKUP($B289,'VRAAGPROGNOSE KO'!$B$2:$N$321,3,FALSE)</f>
        <v>614.67333333333329</v>
      </c>
      <c r="R289" s="1">
        <f>VLOOKUP($B289,'VRAAGPROGNOSE KO'!$B$2:$N$321,4,FALSE)</f>
        <v>612.42999999999995</v>
      </c>
      <c r="S289" s="1">
        <f>VLOOKUP($B289,'VRAAGPROGNOSE KO'!$B$2:$N$321,5,FALSE)</f>
        <v>624.76833333333332</v>
      </c>
      <c r="T289" s="1">
        <f>VLOOKUP($B289,'VRAAGPROGNOSE KO'!$B$2:$N$321,6,FALSE)</f>
        <v>610.18666666666672</v>
      </c>
      <c r="U289" s="1">
        <f>VLOOKUP($B289,'VRAAGPROGNOSE KO'!$B$2:$N$321,7,FALSE)</f>
        <v>601.21333333333337</v>
      </c>
      <c r="V289" s="1">
        <f>VLOOKUP($B289,'VRAAGPROGNOSE KO'!$B$2:$N$321,8,FALSE)</f>
        <v>605.70000000000005</v>
      </c>
      <c r="W289" s="1">
        <f>VLOOKUP($B289,'VRAAGPROGNOSE KO'!$B$2:$N$321,9,FALSE)</f>
        <v>598.97</v>
      </c>
      <c r="X289" s="1">
        <f>VLOOKUP($B289,'VRAAGPROGNOSE KO'!$B$2:$N$321,10,FALSE)</f>
        <v>587.75333333333333</v>
      </c>
      <c r="Y289" s="1">
        <f>VLOOKUP($B289,'VRAAGPROGNOSE KO'!$B$2:$N$321,11,FALSE)</f>
        <v>584.38833333333332</v>
      </c>
      <c r="Z289" s="1">
        <f>VLOOKUP($B289,'VRAAGPROGNOSE KO'!$B$2:$N$321,12,FALSE)</f>
        <v>579.90166666666664</v>
      </c>
      <c r="AA289" s="1">
        <f>VLOOKUP($B289,'VRAAGPROGNOSE KO'!$B$2:$N$321,13,FALSE)</f>
        <v>585.51</v>
      </c>
    </row>
    <row r="290" spans="2:27" x14ac:dyDescent="0.3">
      <c r="B290" s="1">
        <v>71045</v>
      </c>
      <c r="C290" s="1">
        <f>VLOOKUP(B290,AANBODPROGNOSE!A290:G607, 5, FALSE)</f>
        <v>340</v>
      </c>
      <c r="D290" s="1">
        <f>VLOOKUP(B290,AANBODPROGNOSE!A290:H607, 2, FALSE)</f>
        <v>289</v>
      </c>
      <c r="E290" s="1">
        <f>VLOOKUP($B290,'inschr ko zonder ophoging'!$A$5:$L$324,2,FALSE) + VLOOKUP($B290,'INSCHRIJVINGEN KO OPHOGING'!$L$3:$W$322,2,FALSE)</f>
        <v>295.39</v>
      </c>
      <c r="F290" s="1">
        <f>VLOOKUP($B290,'inschr ko zonder ophoging'!$A$5:$L$324,3,FALSE) + VLOOKUP($B290,'INSCHRIJVINGEN KO OPHOGING'!$L$3:$W$322,3,FALSE)</f>
        <v>308.42</v>
      </c>
      <c r="G290" s="1">
        <f>VLOOKUP($B290,'inschr ko zonder ophoging'!$A$5:$L$324,4,FALSE) + VLOOKUP($B290,'INSCHRIJVINGEN KO OPHOGING'!$L$3:$W$322,4,FALSE)</f>
        <v>296.93</v>
      </c>
      <c r="H290" s="1">
        <f>VLOOKUP($B290,'inschr ko zonder ophoging'!$A$5:$L$324,5,FALSE) + VLOOKUP($B290,'INSCHRIJVINGEN KO OPHOGING'!$L$3:$W$322,5,FALSE)</f>
        <v>290.93</v>
      </c>
      <c r="I290" s="1">
        <f>VLOOKUP($B290,'inschr ko zonder ophoging'!$A$5:$L$324,6,FALSE) + VLOOKUP($B290,'INSCHRIJVINGEN KO OPHOGING'!$L$3:$W$322,6,FALSE)</f>
        <v>311.5</v>
      </c>
      <c r="J290" s="1">
        <f>VLOOKUP($B290,'inschr ko zonder ophoging'!$A$5:$L$324,7,FALSE) + VLOOKUP($B290,'INSCHRIJVINGEN KO OPHOGING'!$L$3:$W$322,7,FALSE)</f>
        <v>314.14999999999998</v>
      </c>
      <c r="K290" s="1">
        <f>VLOOKUP($B290,'inschr ko zonder ophoging'!$A$5:$L$324,8,FALSE) + VLOOKUP($B290,'INSCHRIJVINGEN KO OPHOGING'!$L$3:$W$322,8,FALSE)</f>
        <v>318.95999999999998</v>
      </c>
      <c r="L290" s="1">
        <f>VLOOKUP($B290,'inschr ko zonder ophoging'!$A$5:$L$324,9,FALSE) + VLOOKUP($B290,'INSCHRIJVINGEN KO OPHOGING'!$L$3:$W$322,9,FALSE)</f>
        <v>301.27999999999997</v>
      </c>
      <c r="M290" s="1">
        <f>VLOOKUP($B290,'inschr ko zonder ophoging'!$A$5:$L$324,10,FALSE) + VLOOKUP($B290,'INSCHRIJVINGEN KO OPHOGING'!$L$3:$W$322,10,FALSE)</f>
        <v>303.66000000000003</v>
      </c>
      <c r="N290" s="1">
        <f>VLOOKUP($B290,'inschr ko zonder ophoging'!$A$5:$L$324,11,FALSE) + VLOOKUP($B290,'INSCHRIJVINGEN KO OPHOGING'!$L$3:$W$322,11,FALSE)</f>
        <v>271.55</v>
      </c>
      <c r="O290" s="1">
        <f>VLOOKUP($B290,'inschr ko zonder ophoging'!$A$5:$L$324,12,FALSE) + VLOOKUP($B290,'INSCHRIJVINGEN KO OPHOGING'!$L$3:$W$322,12,FALSE)</f>
        <v>295.58</v>
      </c>
      <c r="P290" s="1">
        <f>VLOOKUP($B290,'VRAAGPROGNOSE KO'!$B$2:$N$321,2,FALSE)</f>
        <v>281.69759336099582</v>
      </c>
      <c r="Q290" s="1">
        <f>VLOOKUP($B290,'VRAAGPROGNOSE KO'!$B$2:$N$321,3,FALSE)</f>
        <v>282.80663900414936</v>
      </c>
      <c r="R290" s="1">
        <f>VLOOKUP($B290,'VRAAGPROGNOSE KO'!$B$2:$N$321,4,FALSE)</f>
        <v>276.1523651452282</v>
      </c>
      <c r="S290" s="1">
        <f>VLOOKUP($B290,'VRAAGPROGNOSE KO'!$B$2:$N$321,5,FALSE)</f>
        <v>278.37045643153527</v>
      </c>
      <c r="T290" s="1">
        <f>VLOOKUP($B290,'VRAAGPROGNOSE KO'!$B$2:$N$321,6,FALSE)</f>
        <v>280.58854771784235</v>
      </c>
      <c r="U290" s="1">
        <f>VLOOKUP($B290,'VRAAGPROGNOSE KO'!$B$2:$N$321,7,FALSE)</f>
        <v>272.82522821576765</v>
      </c>
      <c r="V290" s="1">
        <f>VLOOKUP($B290,'VRAAGPROGNOSE KO'!$B$2:$N$321,8,FALSE)</f>
        <v>269.49809128630704</v>
      </c>
      <c r="W290" s="1">
        <f>VLOOKUP($B290,'VRAAGPROGNOSE KO'!$B$2:$N$321,9,FALSE)</f>
        <v>267.27999999999997</v>
      </c>
      <c r="X290" s="1">
        <f>VLOOKUP($B290,'VRAAGPROGNOSE KO'!$B$2:$N$321,10,FALSE)</f>
        <v>270.60713692946058</v>
      </c>
      <c r="Y290" s="1">
        <f>VLOOKUP($B290,'VRAAGPROGNOSE KO'!$B$2:$N$321,11,FALSE)</f>
        <v>271.71618257261412</v>
      </c>
      <c r="Z290" s="1">
        <f>VLOOKUP($B290,'VRAAGPROGNOSE KO'!$B$2:$N$321,12,FALSE)</f>
        <v>269.49809128630704</v>
      </c>
      <c r="AA290" s="1">
        <f>VLOOKUP($B290,'VRAAGPROGNOSE KO'!$B$2:$N$321,13,FALSE)</f>
        <v>270.60713692946058</v>
      </c>
    </row>
    <row r="291" spans="2:27" x14ac:dyDescent="0.3">
      <c r="B291" s="1">
        <v>71053</v>
      </c>
      <c r="C291" s="1">
        <f>VLOOKUP(B291,AANBODPROGNOSE!A291:G608, 5, FALSE)</f>
        <v>2027.8947368421052</v>
      </c>
      <c r="D291" s="1">
        <f>VLOOKUP(B291,AANBODPROGNOSE!A291:H608, 2, FALSE)</f>
        <v>1723.7105263157894</v>
      </c>
      <c r="E291" s="1">
        <f>VLOOKUP($B291,'inschr ko zonder ophoging'!$A$5:$L$324,2,FALSE) + VLOOKUP($B291,'INSCHRIJVINGEN KO OPHOGING'!$L$3:$W$322,2,FALSE)</f>
        <v>1559.61</v>
      </c>
      <c r="F291" s="1">
        <f>VLOOKUP($B291,'inschr ko zonder ophoging'!$A$5:$L$324,3,FALSE) + VLOOKUP($B291,'INSCHRIJVINGEN KO OPHOGING'!$L$3:$W$322,3,FALSE)</f>
        <v>1611.47</v>
      </c>
      <c r="G291" s="1">
        <f>VLOOKUP($B291,'inschr ko zonder ophoging'!$A$5:$L$324,4,FALSE) + VLOOKUP($B291,'INSCHRIJVINGEN KO OPHOGING'!$L$3:$W$322,4,FALSE)</f>
        <v>1621.19</v>
      </c>
      <c r="H291" s="1">
        <f>VLOOKUP($B291,'inschr ko zonder ophoging'!$A$5:$L$324,5,FALSE) + VLOOKUP($B291,'INSCHRIJVINGEN KO OPHOGING'!$L$3:$W$322,5,FALSE)</f>
        <v>1640.6</v>
      </c>
      <c r="I291" s="1">
        <f>VLOOKUP($B291,'inschr ko zonder ophoging'!$A$5:$L$324,6,FALSE) + VLOOKUP($B291,'INSCHRIJVINGEN KO OPHOGING'!$L$3:$W$322,6,FALSE)</f>
        <v>1565.03</v>
      </c>
      <c r="J291" s="1">
        <f>VLOOKUP($B291,'inschr ko zonder ophoging'!$A$5:$L$324,7,FALSE) + VLOOKUP($B291,'INSCHRIJVINGEN KO OPHOGING'!$L$3:$W$322,7,FALSE)</f>
        <v>1594.09</v>
      </c>
      <c r="K291" s="1">
        <f>VLOOKUP($B291,'inschr ko zonder ophoging'!$A$5:$L$324,8,FALSE) + VLOOKUP($B291,'INSCHRIJVINGEN KO OPHOGING'!$L$3:$W$322,8,FALSE)</f>
        <v>1644.66</v>
      </c>
      <c r="L291" s="1">
        <f>VLOOKUP($B291,'inschr ko zonder ophoging'!$A$5:$L$324,9,FALSE) + VLOOKUP($B291,'INSCHRIJVINGEN KO OPHOGING'!$L$3:$W$322,9,FALSE)</f>
        <v>1632.9</v>
      </c>
      <c r="M291" s="1">
        <f>VLOOKUP($B291,'inschr ko zonder ophoging'!$A$5:$L$324,10,FALSE) + VLOOKUP($B291,'INSCHRIJVINGEN KO OPHOGING'!$L$3:$W$322,10,FALSE)</f>
        <v>1564.7</v>
      </c>
      <c r="N291" s="1">
        <f>VLOOKUP($B291,'inschr ko zonder ophoging'!$A$5:$L$324,11,FALSE) + VLOOKUP($B291,'INSCHRIJVINGEN KO OPHOGING'!$L$3:$W$322,11,FALSE)</f>
        <v>1554.3</v>
      </c>
      <c r="O291" s="1">
        <f>VLOOKUP($B291,'inschr ko zonder ophoging'!$A$5:$L$324,12,FALSE) + VLOOKUP($B291,'INSCHRIJVINGEN KO OPHOGING'!$L$3:$W$322,12,FALSE)</f>
        <v>1470.78</v>
      </c>
      <c r="P291" s="1">
        <f>VLOOKUP($B291,'VRAAGPROGNOSE KO'!$B$2:$N$321,2,FALSE)</f>
        <v>1421.2199569707402</v>
      </c>
      <c r="Q291" s="1">
        <f>VLOOKUP($B291,'VRAAGPROGNOSE KO'!$B$2:$N$321,3,FALSE)</f>
        <v>1421.2199569707402</v>
      </c>
      <c r="R291" s="1">
        <f>VLOOKUP($B291,'VRAAGPROGNOSE KO'!$B$2:$N$321,4,FALSE)</f>
        <v>1402.3296213425128</v>
      </c>
      <c r="S291" s="1">
        <f>VLOOKUP($B291,'VRAAGPROGNOSE KO'!$B$2:$N$321,5,FALSE)</f>
        <v>1402.3296213425128</v>
      </c>
      <c r="T291" s="1">
        <f>VLOOKUP($B291,'VRAAGPROGNOSE KO'!$B$2:$N$321,6,FALSE)</f>
        <v>1372.3273235800343</v>
      </c>
      <c r="U291" s="1">
        <f>VLOOKUP($B291,'VRAAGPROGNOSE KO'!$B$2:$N$321,7,FALSE)</f>
        <v>1330.1018674698796</v>
      </c>
      <c r="V291" s="1">
        <f>VLOOKUP($B291,'VRAAGPROGNOSE KO'!$B$2:$N$321,8,FALSE)</f>
        <v>1304.5443545611015</v>
      </c>
      <c r="W291" s="1">
        <f>VLOOKUP($B291,'VRAAGPROGNOSE KO'!$B$2:$N$321,9,FALSE)</f>
        <v>1291.21</v>
      </c>
      <c r="X291" s="1">
        <f>VLOOKUP($B291,'VRAAGPROGNOSE KO'!$B$2:$N$321,10,FALSE)</f>
        <v>1268.9860757314975</v>
      </c>
      <c r="Y291" s="1">
        <f>VLOOKUP($B291,'VRAAGPROGNOSE KO'!$B$2:$N$321,11,FALSE)</f>
        <v>1266.7636833046472</v>
      </c>
      <c r="Z291" s="1">
        <f>VLOOKUP($B291,'VRAAGPROGNOSE KO'!$B$2:$N$321,12,FALSE)</f>
        <v>1277.8756454388986</v>
      </c>
      <c r="AA291" s="1">
        <f>VLOOKUP($B291,'VRAAGPROGNOSE KO'!$B$2:$N$321,13,FALSE)</f>
        <v>1285.6540189328744</v>
      </c>
    </row>
    <row r="292" spans="2:27" x14ac:dyDescent="0.3">
      <c r="B292" s="1">
        <v>71057</v>
      </c>
      <c r="C292" s="1">
        <f>VLOOKUP(B292,AANBODPROGNOSE!A292:G609, 5, FALSE)</f>
        <v>750.58823529411768</v>
      </c>
      <c r="D292" s="1">
        <f>VLOOKUP(B292,AANBODPROGNOSE!A292:H609, 2, FALSE)</f>
        <v>638</v>
      </c>
      <c r="E292" s="1">
        <f>VLOOKUP($B292,'inschr ko zonder ophoging'!$A$5:$L$324,2,FALSE) + VLOOKUP($B292,'INSCHRIJVINGEN KO OPHOGING'!$L$3:$W$322,2,FALSE)</f>
        <v>732.73</v>
      </c>
      <c r="F292" s="1">
        <f>VLOOKUP($B292,'inschr ko zonder ophoging'!$A$5:$L$324,3,FALSE) + VLOOKUP($B292,'INSCHRIJVINGEN KO OPHOGING'!$L$3:$W$322,3,FALSE)</f>
        <v>745</v>
      </c>
      <c r="G292" s="1">
        <f>VLOOKUP($B292,'inschr ko zonder ophoging'!$A$5:$L$324,4,FALSE) + VLOOKUP($B292,'INSCHRIJVINGEN KO OPHOGING'!$L$3:$W$322,4,FALSE)</f>
        <v>764.95</v>
      </c>
      <c r="H292" s="1">
        <f>VLOOKUP($B292,'inschr ko zonder ophoging'!$A$5:$L$324,5,FALSE) + VLOOKUP($B292,'INSCHRIJVINGEN KO OPHOGING'!$L$3:$W$322,5,FALSE)</f>
        <v>740.84</v>
      </c>
      <c r="I292" s="1">
        <f>VLOOKUP($B292,'inschr ko zonder ophoging'!$A$5:$L$324,6,FALSE) + VLOOKUP($B292,'INSCHRIJVINGEN KO OPHOGING'!$L$3:$W$322,6,FALSE)</f>
        <v>777.44</v>
      </c>
      <c r="J292" s="1">
        <f>VLOOKUP($B292,'inschr ko zonder ophoging'!$A$5:$L$324,7,FALSE) + VLOOKUP($B292,'INSCHRIJVINGEN KO OPHOGING'!$L$3:$W$322,7,FALSE)</f>
        <v>807.79</v>
      </c>
      <c r="K292" s="1">
        <f>VLOOKUP($B292,'inschr ko zonder ophoging'!$A$5:$L$324,8,FALSE) + VLOOKUP($B292,'INSCHRIJVINGEN KO OPHOGING'!$L$3:$W$322,8,FALSE)</f>
        <v>803.03</v>
      </c>
      <c r="L292" s="1">
        <f>VLOOKUP($B292,'inschr ko zonder ophoging'!$A$5:$L$324,9,FALSE) + VLOOKUP($B292,'INSCHRIJVINGEN KO OPHOGING'!$L$3:$W$322,9,FALSE)</f>
        <v>757.43</v>
      </c>
      <c r="M292" s="1">
        <f>VLOOKUP($B292,'inschr ko zonder ophoging'!$A$5:$L$324,10,FALSE) + VLOOKUP($B292,'INSCHRIJVINGEN KO OPHOGING'!$L$3:$W$322,10,FALSE)</f>
        <v>693.78</v>
      </c>
      <c r="N292" s="1">
        <f>VLOOKUP($B292,'inschr ko zonder ophoging'!$A$5:$L$324,11,FALSE) + VLOOKUP($B292,'INSCHRIJVINGEN KO OPHOGING'!$L$3:$W$322,11,FALSE)</f>
        <v>691.03</v>
      </c>
      <c r="O292" s="1">
        <f>VLOOKUP($B292,'inschr ko zonder ophoging'!$A$5:$L$324,12,FALSE) + VLOOKUP($B292,'INSCHRIJVINGEN KO OPHOGING'!$L$3:$W$322,12,FALSE)</f>
        <v>640.51</v>
      </c>
      <c r="P292" s="1">
        <f>VLOOKUP($B292,'VRAAGPROGNOSE KO'!$B$2:$N$321,2,FALSE)</f>
        <v>614.09571428571428</v>
      </c>
      <c r="Q292" s="1">
        <f>VLOOKUP($B292,'VRAAGPROGNOSE KO'!$B$2:$N$321,3,FALSE)</f>
        <v>624.16285714285709</v>
      </c>
      <c r="R292" s="1">
        <f>VLOOKUP($B292,'VRAAGPROGNOSE KO'!$B$2:$N$321,4,FALSE)</f>
        <v>591.72428571428577</v>
      </c>
      <c r="S292" s="1">
        <f>VLOOKUP($B292,'VRAAGPROGNOSE KO'!$B$2:$N$321,5,FALSE)</f>
        <v>579.41999999999996</v>
      </c>
      <c r="T292" s="1">
        <f>VLOOKUP($B292,'VRAAGPROGNOSE KO'!$B$2:$N$321,6,FALSE)</f>
        <v>576.06428571428569</v>
      </c>
      <c r="U292" s="1">
        <f>VLOOKUP($B292,'VRAAGPROGNOSE KO'!$B$2:$N$321,7,FALSE)</f>
        <v>565.99714285714288</v>
      </c>
      <c r="V292" s="1">
        <f>VLOOKUP($B292,'VRAAGPROGNOSE KO'!$B$2:$N$321,8,FALSE)</f>
        <v>565.99714285714288</v>
      </c>
      <c r="W292" s="1">
        <f>VLOOKUP($B292,'VRAAGPROGNOSE KO'!$B$2:$N$321,9,FALSE)</f>
        <v>571.59</v>
      </c>
      <c r="X292" s="1">
        <f>VLOOKUP($B292,'VRAAGPROGNOSE KO'!$B$2:$N$321,10,FALSE)</f>
        <v>571.59</v>
      </c>
      <c r="Y292" s="1">
        <f>VLOOKUP($B292,'VRAAGPROGNOSE KO'!$B$2:$N$321,11,FALSE)</f>
        <v>571.59</v>
      </c>
      <c r="Z292" s="1">
        <f>VLOOKUP($B292,'VRAAGPROGNOSE KO'!$B$2:$N$321,12,FALSE)</f>
        <v>571.59</v>
      </c>
      <c r="AA292" s="1">
        <f>VLOOKUP($B292,'VRAAGPROGNOSE KO'!$B$2:$N$321,13,FALSE)</f>
        <v>572.70857142857142</v>
      </c>
    </row>
    <row r="293" spans="2:27" x14ac:dyDescent="0.3">
      <c r="B293" s="1">
        <v>71066</v>
      </c>
      <c r="C293" s="1">
        <f>VLOOKUP(B293,AANBODPROGNOSE!A293:G610, 5, FALSE)</f>
        <v>995.66666666666663</v>
      </c>
      <c r="D293" s="1">
        <f>VLOOKUP(B293,AANBODPROGNOSE!A293:H610, 2, FALSE)</f>
        <v>846.31666666666661</v>
      </c>
      <c r="E293" s="1">
        <f>VLOOKUP($B293,'inschr ko zonder ophoging'!$A$5:$L$324,2,FALSE) + VLOOKUP($B293,'INSCHRIJVINGEN KO OPHOGING'!$L$3:$W$322,2,FALSE)</f>
        <v>837.68</v>
      </c>
      <c r="F293" s="1">
        <f>VLOOKUP($B293,'inschr ko zonder ophoging'!$A$5:$L$324,3,FALSE) + VLOOKUP($B293,'INSCHRIJVINGEN KO OPHOGING'!$L$3:$W$322,3,FALSE)</f>
        <v>906.66</v>
      </c>
      <c r="G293" s="1">
        <f>VLOOKUP($B293,'inschr ko zonder ophoging'!$A$5:$L$324,4,FALSE) + VLOOKUP($B293,'INSCHRIJVINGEN KO OPHOGING'!$L$3:$W$322,4,FALSE)</f>
        <v>899.63</v>
      </c>
      <c r="H293" s="1">
        <f>VLOOKUP($B293,'inschr ko zonder ophoging'!$A$5:$L$324,5,FALSE) + VLOOKUP($B293,'INSCHRIJVINGEN KO OPHOGING'!$L$3:$W$322,5,FALSE)</f>
        <v>900.17</v>
      </c>
      <c r="I293" s="1">
        <f>VLOOKUP($B293,'inschr ko zonder ophoging'!$A$5:$L$324,6,FALSE) + VLOOKUP($B293,'INSCHRIJVINGEN KO OPHOGING'!$L$3:$W$322,6,FALSE)</f>
        <v>928.58</v>
      </c>
      <c r="J293" s="1">
        <f>VLOOKUP($B293,'inschr ko zonder ophoging'!$A$5:$L$324,7,FALSE) + VLOOKUP($B293,'INSCHRIJVINGEN KO OPHOGING'!$L$3:$W$322,7,FALSE)</f>
        <v>933.74</v>
      </c>
      <c r="K293" s="1">
        <f>VLOOKUP($B293,'inschr ko zonder ophoging'!$A$5:$L$324,8,FALSE) + VLOOKUP($B293,'INSCHRIJVINGEN KO OPHOGING'!$L$3:$W$322,8,FALSE)</f>
        <v>910.68</v>
      </c>
      <c r="L293" s="1">
        <f>VLOOKUP($B293,'inschr ko zonder ophoging'!$A$5:$L$324,9,FALSE) + VLOOKUP($B293,'INSCHRIJVINGEN KO OPHOGING'!$L$3:$W$322,9,FALSE)</f>
        <v>928.55</v>
      </c>
      <c r="M293" s="1">
        <f>VLOOKUP($B293,'inschr ko zonder ophoging'!$A$5:$L$324,10,FALSE) + VLOOKUP($B293,'INSCHRIJVINGEN KO OPHOGING'!$L$3:$W$322,10,FALSE)</f>
        <v>878.71</v>
      </c>
      <c r="N293" s="1">
        <f>VLOOKUP($B293,'inschr ko zonder ophoging'!$A$5:$L$324,11,FALSE) + VLOOKUP($B293,'INSCHRIJVINGEN KO OPHOGING'!$L$3:$W$322,11,FALSE)</f>
        <v>886.33</v>
      </c>
      <c r="O293" s="1">
        <f>VLOOKUP($B293,'inschr ko zonder ophoging'!$A$5:$L$324,12,FALSE) + VLOOKUP($B293,'INSCHRIJVINGEN KO OPHOGING'!$L$3:$W$322,12,FALSE)</f>
        <v>876.95</v>
      </c>
      <c r="P293" s="1">
        <f>VLOOKUP($B293,'VRAAGPROGNOSE KO'!$B$2:$N$321,2,FALSE)</f>
        <v>867.8843283582089</v>
      </c>
      <c r="Q293" s="1">
        <f>VLOOKUP($B293,'VRAAGPROGNOSE KO'!$B$2:$N$321,3,FALSE)</f>
        <v>838.76820895522383</v>
      </c>
      <c r="R293" s="1">
        <f>VLOOKUP($B293,'VRAAGPROGNOSE KO'!$B$2:$N$321,4,FALSE)</f>
        <v>821.97044776119401</v>
      </c>
      <c r="S293" s="1">
        <f>VLOOKUP($B293,'VRAAGPROGNOSE KO'!$B$2:$N$321,5,FALSE)</f>
        <v>819.73074626865673</v>
      </c>
      <c r="T293" s="1">
        <f>VLOOKUP($B293,'VRAAGPROGNOSE KO'!$B$2:$N$321,6,FALSE)</f>
        <v>802.93298507462691</v>
      </c>
      <c r="U293" s="1">
        <f>VLOOKUP($B293,'VRAAGPROGNOSE KO'!$B$2:$N$321,7,FALSE)</f>
        <v>776.05656716417911</v>
      </c>
      <c r="V293" s="1">
        <f>VLOOKUP($B293,'VRAAGPROGNOSE KO'!$B$2:$N$321,8,FALSE)</f>
        <v>755.89925373134326</v>
      </c>
      <c r="W293" s="1">
        <f>VLOOKUP($B293,'VRAAGPROGNOSE KO'!$B$2:$N$321,9,FALSE)</f>
        <v>750.3</v>
      </c>
      <c r="X293" s="1">
        <f>VLOOKUP($B293,'VRAAGPROGNOSE KO'!$B$2:$N$321,10,FALSE)</f>
        <v>749.18014925373132</v>
      </c>
      <c r="Y293" s="1">
        <f>VLOOKUP($B293,'VRAAGPROGNOSE KO'!$B$2:$N$321,11,FALSE)</f>
        <v>760.37865671641794</v>
      </c>
      <c r="Z293" s="1">
        <f>VLOOKUP($B293,'VRAAGPROGNOSE KO'!$B$2:$N$321,12,FALSE)</f>
        <v>764.85805970149249</v>
      </c>
      <c r="AA293" s="1">
        <f>VLOOKUP($B293,'VRAAGPROGNOSE KO'!$B$2:$N$321,13,FALSE)</f>
        <v>768.21761194029853</v>
      </c>
    </row>
    <row r="294" spans="2:27" x14ac:dyDescent="0.3">
      <c r="B294" s="1">
        <v>71067</v>
      </c>
      <c r="C294" s="1">
        <f>VLOOKUP(B294,AANBODPROGNOSE!A294:G611, 5, FALSE)</f>
        <v>314</v>
      </c>
      <c r="D294" s="1">
        <f>VLOOKUP(B294,AANBODPROGNOSE!A294:H611, 2, FALSE)</f>
        <v>266.89999999999998</v>
      </c>
      <c r="E294" s="1">
        <f>VLOOKUP($B294,'inschr ko zonder ophoging'!$A$5:$L$324,2,FALSE) + VLOOKUP($B294,'INSCHRIJVINGEN KO OPHOGING'!$L$3:$W$322,2,FALSE)</f>
        <v>277.01</v>
      </c>
      <c r="F294" s="1">
        <f>VLOOKUP($B294,'inschr ko zonder ophoging'!$A$5:$L$324,3,FALSE) + VLOOKUP($B294,'INSCHRIJVINGEN KO OPHOGING'!$L$3:$W$322,3,FALSE)</f>
        <v>273.82</v>
      </c>
      <c r="G294" s="1">
        <f>VLOOKUP($B294,'inschr ko zonder ophoging'!$A$5:$L$324,4,FALSE) + VLOOKUP($B294,'INSCHRIJVINGEN KO OPHOGING'!$L$3:$W$322,4,FALSE)</f>
        <v>269.89999999999998</v>
      </c>
      <c r="H294" s="1">
        <f>VLOOKUP($B294,'inschr ko zonder ophoging'!$A$5:$L$324,5,FALSE) + VLOOKUP($B294,'INSCHRIJVINGEN KO OPHOGING'!$L$3:$W$322,5,FALSE)</f>
        <v>277.58</v>
      </c>
      <c r="I294" s="1">
        <f>VLOOKUP($B294,'inschr ko zonder ophoging'!$A$5:$L$324,6,FALSE) + VLOOKUP($B294,'INSCHRIJVINGEN KO OPHOGING'!$L$3:$W$322,6,FALSE)</f>
        <v>259.55</v>
      </c>
      <c r="J294" s="1">
        <f>VLOOKUP($B294,'inschr ko zonder ophoging'!$A$5:$L$324,7,FALSE) + VLOOKUP($B294,'INSCHRIJVINGEN KO OPHOGING'!$L$3:$W$322,7,FALSE)</f>
        <v>300.85000000000002</v>
      </c>
      <c r="K294" s="1">
        <f>VLOOKUP($B294,'inschr ko zonder ophoging'!$A$5:$L$324,8,FALSE) + VLOOKUP($B294,'INSCHRIJVINGEN KO OPHOGING'!$L$3:$W$322,8,FALSE)</f>
        <v>302.12</v>
      </c>
      <c r="L294" s="1">
        <f>VLOOKUP($B294,'inschr ko zonder ophoging'!$A$5:$L$324,9,FALSE) + VLOOKUP($B294,'INSCHRIJVINGEN KO OPHOGING'!$L$3:$W$322,9,FALSE)</f>
        <v>316.04000000000002</v>
      </c>
      <c r="M294" s="1">
        <f>VLOOKUP($B294,'inschr ko zonder ophoging'!$A$5:$L$324,10,FALSE) + VLOOKUP($B294,'INSCHRIJVINGEN KO OPHOGING'!$L$3:$W$322,10,FALSE)</f>
        <v>322.69</v>
      </c>
      <c r="N294" s="1">
        <f>VLOOKUP($B294,'inschr ko zonder ophoging'!$A$5:$L$324,11,FALSE) + VLOOKUP($B294,'INSCHRIJVINGEN KO OPHOGING'!$L$3:$W$322,11,FALSE)</f>
        <v>310.93</v>
      </c>
      <c r="O294" s="1">
        <f>VLOOKUP($B294,'inschr ko zonder ophoging'!$A$5:$L$324,12,FALSE) + VLOOKUP($B294,'INSCHRIJVINGEN KO OPHOGING'!$L$3:$W$322,12,FALSE)</f>
        <v>306.12</v>
      </c>
      <c r="P294" s="1">
        <f>VLOOKUP($B294,'VRAAGPROGNOSE KO'!$B$2:$N$321,2,FALSE)</f>
        <v>291.95638554216868</v>
      </c>
      <c r="Q294" s="1">
        <f>VLOOKUP($B294,'VRAAGPROGNOSE KO'!$B$2:$N$321,3,FALSE)</f>
        <v>291.95638554216868</v>
      </c>
      <c r="R294" s="1">
        <f>VLOOKUP($B294,'VRAAGPROGNOSE KO'!$B$2:$N$321,4,FALSE)</f>
        <v>285.27036144578312</v>
      </c>
      <c r="S294" s="1">
        <f>VLOOKUP($B294,'VRAAGPROGNOSE KO'!$B$2:$N$321,5,FALSE)</f>
        <v>285.27036144578312</v>
      </c>
      <c r="T294" s="1">
        <f>VLOOKUP($B294,'VRAAGPROGNOSE KO'!$B$2:$N$321,6,FALSE)</f>
        <v>285.27036144578312</v>
      </c>
      <c r="U294" s="1">
        <f>VLOOKUP($B294,'VRAAGPROGNOSE KO'!$B$2:$N$321,7,FALSE)</f>
        <v>283.04168674698792</v>
      </c>
      <c r="V294" s="1">
        <f>VLOOKUP($B294,'VRAAGPROGNOSE KO'!$B$2:$N$321,8,FALSE)</f>
        <v>280.81301204819277</v>
      </c>
      <c r="W294" s="1">
        <f>VLOOKUP($B294,'VRAAGPROGNOSE KO'!$B$2:$N$321,9,FALSE)</f>
        <v>277.47000000000003</v>
      </c>
      <c r="X294" s="1">
        <f>VLOOKUP($B294,'VRAAGPROGNOSE KO'!$B$2:$N$321,10,FALSE)</f>
        <v>278.58433734939757</v>
      </c>
      <c r="Y294" s="1">
        <f>VLOOKUP($B294,'VRAAGPROGNOSE KO'!$B$2:$N$321,11,FALSE)</f>
        <v>275.24132530120482</v>
      </c>
      <c r="Z294" s="1">
        <f>VLOOKUP($B294,'VRAAGPROGNOSE KO'!$B$2:$N$321,12,FALSE)</f>
        <v>275.24132530120482</v>
      </c>
      <c r="AA294" s="1">
        <f>VLOOKUP($B294,'VRAAGPROGNOSE KO'!$B$2:$N$321,13,FALSE)</f>
        <v>275.24132530120482</v>
      </c>
    </row>
    <row r="295" spans="2:27" x14ac:dyDescent="0.3">
      <c r="B295" s="1">
        <v>71069</v>
      </c>
      <c r="C295" s="1">
        <f>VLOOKUP(B295,AANBODPROGNOSE!A295:G612, 5, FALSE)</f>
        <v>750</v>
      </c>
      <c r="D295" s="1">
        <f>VLOOKUP(B295,AANBODPROGNOSE!A295:H612, 2, FALSE)</f>
        <v>637.5</v>
      </c>
      <c r="E295" s="1">
        <f>VLOOKUP($B295,'inschr ko zonder ophoging'!$A$5:$L$324,2,FALSE) + VLOOKUP($B295,'INSCHRIJVINGEN KO OPHOGING'!$L$3:$W$322,2,FALSE)</f>
        <v>439.99</v>
      </c>
      <c r="F295" s="1">
        <f>VLOOKUP($B295,'inschr ko zonder ophoging'!$A$5:$L$324,3,FALSE) + VLOOKUP($B295,'INSCHRIJVINGEN KO OPHOGING'!$L$3:$W$322,3,FALSE)</f>
        <v>454.1</v>
      </c>
      <c r="G295" s="1">
        <f>VLOOKUP($B295,'inschr ko zonder ophoging'!$A$5:$L$324,4,FALSE) + VLOOKUP($B295,'INSCHRIJVINGEN KO OPHOGING'!$L$3:$W$322,4,FALSE)</f>
        <v>430.61</v>
      </c>
      <c r="H295" s="1">
        <f>VLOOKUP($B295,'inschr ko zonder ophoging'!$A$5:$L$324,5,FALSE) + VLOOKUP($B295,'INSCHRIJVINGEN KO OPHOGING'!$L$3:$W$322,5,FALSE)</f>
        <v>449.45</v>
      </c>
      <c r="I295" s="1">
        <f>VLOOKUP($B295,'inschr ko zonder ophoging'!$A$5:$L$324,6,FALSE) + VLOOKUP($B295,'INSCHRIJVINGEN KO OPHOGING'!$L$3:$W$322,6,FALSE)</f>
        <v>469.45</v>
      </c>
      <c r="J295" s="1">
        <f>VLOOKUP($B295,'inschr ko zonder ophoging'!$A$5:$L$324,7,FALSE) + VLOOKUP($B295,'INSCHRIJVINGEN KO OPHOGING'!$L$3:$W$322,7,FALSE)</f>
        <v>450.61</v>
      </c>
      <c r="K295" s="1">
        <f>VLOOKUP($B295,'inschr ko zonder ophoging'!$A$5:$L$324,8,FALSE) + VLOOKUP($B295,'INSCHRIJVINGEN KO OPHOGING'!$L$3:$W$322,8,FALSE)</f>
        <v>451.99</v>
      </c>
      <c r="L295" s="1">
        <f>VLOOKUP($B295,'inschr ko zonder ophoging'!$A$5:$L$324,9,FALSE) + VLOOKUP($B295,'INSCHRIJVINGEN KO OPHOGING'!$L$3:$W$322,9,FALSE)</f>
        <v>458.1</v>
      </c>
      <c r="M295" s="1">
        <f>VLOOKUP($B295,'inschr ko zonder ophoging'!$A$5:$L$324,10,FALSE) + VLOOKUP($B295,'INSCHRIJVINGEN KO OPHOGING'!$L$3:$W$322,10,FALSE)</f>
        <v>466.64</v>
      </c>
      <c r="N295" s="1">
        <f>VLOOKUP($B295,'inschr ko zonder ophoging'!$A$5:$L$324,11,FALSE) + VLOOKUP($B295,'INSCHRIJVINGEN KO OPHOGING'!$L$3:$W$322,11,FALSE)</f>
        <v>457.23</v>
      </c>
      <c r="O295" s="1">
        <f>VLOOKUP($B295,'inschr ko zonder ophoging'!$A$5:$L$324,12,FALSE) + VLOOKUP($B295,'INSCHRIJVINGEN KO OPHOGING'!$L$3:$W$322,12,FALSE)</f>
        <v>451.15</v>
      </c>
      <c r="P295" s="1">
        <f>VLOOKUP($B295,'VRAAGPROGNOSE KO'!$B$2:$N$321,2,FALSE)</f>
        <v>431.9350714285714</v>
      </c>
      <c r="Q295" s="1">
        <f>VLOOKUP($B295,'VRAAGPROGNOSE KO'!$B$2:$N$321,3,FALSE)</f>
        <v>423.14249999999998</v>
      </c>
      <c r="R295" s="1">
        <f>VLOOKUP($B295,'VRAAGPROGNOSE KO'!$B$2:$N$321,4,FALSE)</f>
        <v>437.43042857142859</v>
      </c>
      <c r="S295" s="1">
        <f>VLOOKUP($B295,'VRAAGPROGNOSE KO'!$B$2:$N$321,5,FALSE)</f>
        <v>440.72764285714288</v>
      </c>
      <c r="T295" s="1">
        <f>VLOOKUP($B295,'VRAAGPROGNOSE KO'!$B$2:$N$321,6,FALSE)</f>
        <v>448.42114285714285</v>
      </c>
      <c r="U295" s="1">
        <f>VLOOKUP($B295,'VRAAGPROGNOSE KO'!$B$2:$N$321,7,FALSE)</f>
        <v>451.71835714285714</v>
      </c>
      <c r="V295" s="1">
        <f>VLOOKUP($B295,'VRAAGPROGNOSE KO'!$B$2:$N$321,8,FALSE)</f>
        <v>455.01557142857143</v>
      </c>
      <c r="W295" s="1">
        <f>VLOOKUP($B295,'VRAAGPROGNOSE KO'!$B$2:$N$321,9,FALSE)</f>
        <v>461.61</v>
      </c>
      <c r="X295" s="1">
        <f>VLOOKUP($B295,'VRAAGPROGNOSE KO'!$B$2:$N$321,10,FALSE)</f>
        <v>462.70907142857141</v>
      </c>
      <c r="Y295" s="1">
        <f>VLOOKUP($B295,'VRAAGPROGNOSE KO'!$B$2:$N$321,11,FALSE)</f>
        <v>456.11464285714288</v>
      </c>
      <c r="Z295" s="1">
        <f>VLOOKUP($B295,'VRAAGPROGNOSE KO'!$B$2:$N$321,12,FALSE)</f>
        <v>450.6192857142857</v>
      </c>
      <c r="AA295" s="1">
        <f>VLOOKUP($B295,'VRAAGPROGNOSE KO'!$B$2:$N$321,13,FALSE)</f>
        <v>455.01557142857143</v>
      </c>
    </row>
    <row r="296" spans="2:27" x14ac:dyDescent="0.3">
      <c r="B296" s="1">
        <v>71070</v>
      </c>
      <c r="C296" s="1">
        <f>VLOOKUP(B296,AANBODPROGNOSE!A296:G613, 5, FALSE)</f>
        <v>1580</v>
      </c>
      <c r="D296" s="1">
        <f>VLOOKUP(B296,AANBODPROGNOSE!A296:H613, 2, FALSE)</f>
        <v>1343</v>
      </c>
      <c r="E296" s="1">
        <f>VLOOKUP($B296,'inschr ko zonder ophoging'!$A$5:$L$324,2,FALSE) + VLOOKUP($B296,'INSCHRIJVINGEN KO OPHOGING'!$L$3:$W$322,2,FALSE)</f>
        <v>1325.59</v>
      </c>
      <c r="F296" s="1">
        <f>VLOOKUP($B296,'inschr ko zonder ophoging'!$A$5:$L$324,3,FALSE) + VLOOKUP($B296,'INSCHRIJVINGEN KO OPHOGING'!$L$3:$W$322,3,FALSE)</f>
        <v>1373.68</v>
      </c>
      <c r="G296" s="1">
        <f>VLOOKUP($B296,'inschr ko zonder ophoging'!$A$5:$L$324,4,FALSE) + VLOOKUP($B296,'INSCHRIJVINGEN KO OPHOGING'!$L$3:$W$322,4,FALSE)</f>
        <v>1386.08</v>
      </c>
      <c r="H296" s="1">
        <f>VLOOKUP($B296,'inschr ko zonder ophoging'!$A$5:$L$324,5,FALSE) + VLOOKUP($B296,'INSCHRIJVINGEN KO OPHOGING'!$L$3:$W$322,5,FALSE)</f>
        <v>1398.54</v>
      </c>
      <c r="I296" s="1">
        <f>VLOOKUP($B296,'inschr ko zonder ophoging'!$A$5:$L$324,6,FALSE) + VLOOKUP($B296,'INSCHRIJVINGEN KO OPHOGING'!$L$3:$W$322,6,FALSE)</f>
        <v>1462.98</v>
      </c>
      <c r="J296" s="1">
        <f>VLOOKUP($B296,'inschr ko zonder ophoging'!$A$5:$L$324,7,FALSE) + VLOOKUP($B296,'INSCHRIJVINGEN KO OPHOGING'!$L$3:$W$322,7,FALSE)</f>
        <v>1472.76</v>
      </c>
      <c r="K296" s="1">
        <f>VLOOKUP($B296,'inschr ko zonder ophoging'!$A$5:$L$324,8,FALSE) + VLOOKUP($B296,'INSCHRIJVINGEN KO OPHOGING'!$L$3:$W$322,8,FALSE)</f>
        <v>1447.27</v>
      </c>
      <c r="L296" s="1">
        <f>VLOOKUP($B296,'inschr ko zonder ophoging'!$A$5:$L$324,9,FALSE) + VLOOKUP($B296,'INSCHRIJVINGEN KO OPHOGING'!$L$3:$W$322,9,FALSE)</f>
        <v>1400.59</v>
      </c>
      <c r="M296" s="1">
        <f>VLOOKUP($B296,'inschr ko zonder ophoging'!$A$5:$L$324,10,FALSE) + VLOOKUP($B296,'INSCHRIJVINGEN KO OPHOGING'!$L$3:$W$322,10,FALSE)</f>
        <v>1328.4</v>
      </c>
      <c r="N296" s="1">
        <f>VLOOKUP($B296,'inschr ko zonder ophoging'!$A$5:$L$324,11,FALSE) + VLOOKUP($B296,'INSCHRIJVINGEN KO OPHOGING'!$L$3:$W$322,11,FALSE)</f>
        <v>1320.32</v>
      </c>
      <c r="O296" s="1">
        <f>VLOOKUP($B296,'inschr ko zonder ophoging'!$A$5:$L$324,12,FALSE) + VLOOKUP($B296,'INSCHRIJVINGEN KO OPHOGING'!$L$3:$W$322,12,FALSE)</f>
        <v>1355.8899999999999</v>
      </c>
      <c r="P296" s="1">
        <f>VLOOKUP($B296,'VRAAGPROGNOSE KO'!$B$2:$N$321,2,FALSE)</f>
        <v>1360.5365387968614</v>
      </c>
      <c r="Q296" s="1">
        <f>VLOOKUP($B296,'VRAAGPROGNOSE KO'!$B$2:$N$321,3,FALSE)</f>
        <v>1386.0396687009591</v>
      </c>
      <c r="R296" s="1">
        <f>VLOOKUP($B296,'VRAAGPROGNOSE KO'!$B$2:$N$321,4,FALSE)</f>
        <v>1373.8425196163905</v>
      </c>
      <c r="S296" s="1">
        <f>VLOOKUP($B296,'VRAAGPROGNOSE KO'!$B$2:$N$321,5,FALSE)</f>
        <v>1333.924577157803</v>
      </c>
      <c r="T296" s="1">
        <f>VLOOKUP($B296,'VRAAGPROGNOSE KO'!$B$2:$N$321,6,FALSE)</f>
        <v>1322.8362598081953</v>
      </c>
      <c r="U296" s="1">
        <f>VLOOKUP($B296,'VRAAGPROGNOSE KO'!$B$2:$N$321,7,FALSE)</f>
        <v>1291.7889712292938</v>
      </c>
      <c r="V296" s="1">
        <f>VLOOKUP($B296,'VRAAGPROGNOSE KO'!$B$2:$N$321,8,FALSE)</f>
        <v>1275.1564952048823</v>
      </c>
      <c r="W296" s="1">
        <f>VLOOKUP($B296,'VRAAGPROGNOSE KO'!$B$2:$N$321,9,FALSE)</f>
        <v>1271.83</v>
      </c>
      <c r="X296" s="1">
        <f>VLOOKUP($B296,'VRAAGPROGNOSE KO'!$B$2:$N$321,10,FALSE)</f>
        <v>1277.3741586748038</v>
      </c>
      <c r="Y296" s="1">
        <f>VLOOKUP($B296,'VRAAGPROGNOSE KO'!$B$2:$N$321,11,FALSE)</f>
        <v>1298.4419616390585</v>
      </c>
      <c r="Z296" s="1">
        <f>VLOOKUP($B296,'VRAAGPROGNOSE KO'!$B$2:$N$321,12,FALSE)</f>
        <v>1319.509764603313</v>
      </c>
      <c r="AA296" s="1">
        <f>VLOOKUP($B296,'VRAAGPROGNOSE KO'!$B$2:$N$321,13,FALSE)</f>
        <v>1327.2715867480383</v>
      </c>
    </row>
    <row r="297" spans="2:27" x14ac:dyDescent="0.3">
      <c r="B297" s="1">
        <v>72003</v>
      </c>
      <c r="C297" s="1">
        <f>VLOOKUP(B297,AANBODPROGNOSE!A297:G614, 5, FALSE)</f>
        <v>691.62857142857138</v>
      </c>
      <c r="D297" s="1">
        <f>VLOOKUP(B297,AANBODPROGNOSE!A297:H614, 2, FALSE)</f>
        <v>587.88428571428562</v>
      </c>
      <c r="E297" s="1">
        <f>VLOOKUP($B297,'inschr ko zonder ophoging'!$A$5:$L$324,2,FALSE) + VLOOKUP($B297,'INSCHRIJVINGEN KO OPHOGING'!$L$3:$W$322,2,FALSE)</f>
        <v>509.83</v>
      </c>
      <c r="F297" s="1">
        <f>VLOOKUP($B297,'inschr ko zonder ophoging'!$A$5:$L$324,3,FALSE) + VLOOKUP($B297,'INSCHRIJVINGEN KO OPHOGING'!$L$3:$W$322,3,FALSE)</f>
        <v>491.15</v>
      </c>
      <c r="G297" s="1">
        <f>VLOOKUP($B297,'inschr ko zonder ophoging'!$A$5:$L$324,4,FALSE) + VLOOKUP($B297,'INSCHRIJVINGEN KO OPHOGING'!$L$3:$W$322,4,FALSE)</f>
        <v>474.99</v>
      </c>
      <c r="H297" s="1">
        <f>VLOOKUP($B297,'inschr ko zonder ophoging'!$A$5:$L$324,5,FALSE) + VLOOKUP($B297,'INSCHRIJVINGEN KO OPHOGING'!$L$3:$W$322,5,FALSE)</f>
        <v>501.24</v>
      </c>
      <c r="I297" s="1">
        <f>VLOOKUP($B297,'inschr ko zonder ophoging'!$A$5:$L$324,6,FALSE) + VLOOKUP($B297,'INSCHRIJVINGEN KO OPHOGING'!$L$3:$W$322,6,FALSE)</f>
        <v>490.4</v>
      </c>
      <c r="J297" s="1">
        <f>VLOOKUP($B297,'inschr ko zonder ophoging'!$A$5:$L$324,7,FALSE) + VLOOKUP($B297,'INSCHRIJVINGEN KO OPHOGING'!$L$3:$W$322,7,FALSE)</f>
        <v>503.4</v>
      </c>
      <c r="K297" s="1">
        <f>VLOOKUP($B297,'inschr ko zonder ophoging'!$A$5:$L$324,8,FALSE) + VLOOKUP($B297,'INSCHRIJVINGEN KO OPHOGING'!$L$3:$W$322,8,FALSE)</f>
        <v>521.21</v>
      </c>
      <c r="L297" s="1">
        <f>VLOOKUP($B297,'inschr ko zonder ophoging'!$A$5:$L$324,9,FALSE) + VLOOKUP($B297,'INSCHRIJVINGEN KO OPHOGING'!$L$3:$W$322,9,FALSE)</f>
        <v>505.99</v>
      </c>
      <c r="M297" s="1">
        <f>VLOOKUP($B297,'inschr ko zonder ophoging'!$A$5:$L$324,10,FALSE) + VLOOKUP($B297,'INSCHRIJVINGEN KO OPHOGING'!$L$3:$W$322,10,FALSE)</f>
        <v>529.21</v>
      </c>
      <c r="N297" s="1">
        <f>VLOOKUP($B297,'inschr ko zonder ophoging'!$A$5:$L$324,11,FALSE) + VLOOKUP($B297,'INSCHRIJVINGEN KO OPHOGING'!$L$3:$W$322,11,FALSE)</f>
        <v>537.04999999999995</v>
      </c>
      <c r="O297" s="1">
        <f>VLOOKUP($B297,'inschr ko zonder ophoging'!$A$5:$L$324,12,FALSE) + VLOOKUP($B297,'INSCHRIJVINGEN KO OPHOGING'!$L$3:$W$322,12,FALSE)</f>
        <v>518.59</v>
      </c>
      <c r="P297" s="1">
        <f>VLOOKUP($B297,'VRAAGPROGNOSE KO'!$B$2:$N$321,2,FALSE)</f>
        <v>516.80216836734689</v>
      </c>
      <c r="Q297" s="1">
        <f>VLOOKUP($B297,'VRAAGPROGNOSE KO'!$B$2:$N$321,3,FALSE)</f>
        <v>516.80216836734689</v>
      </c>
      <c r="R297" s="1">
        <f>VLOOKUP($B297,'VRAAGPROGNOSE KO'!$B$2:$N$321,4,FALSE)</f>
        <v>503.34961734693877</v>
      </c>
      <c r="S297" s="1">
        <f>VLOOKUP($B297,'VRAAGPROGNOSE KO'!$B$2:$N$321,5,FALSE)</f>
        <v>479.80765306122447</v>
      </c>
      <c r="T297" s="1">
        <f>VLOOKUP($B297,'VRAAGPROGNOSE KO'!$B$2:$N$321,6,FALSE)</f>
        <v>467.47614795918366</v>
      </c>
      <c r="U297" s="1">
        <f>VLOOKUP($B297,'VRAAGPROGNOSE KO'!$B$2:$N$321,7,FALSE)</f>
        <v>442.81313775510205</v>
      </c>
      <c r="V297" s="1">
        <f>VLOOKUP($B297,'VRAAGPROGNOSE KO'!$B$2:$N$321,8,FALSE)</f>
        <v>441.69209183673468</v>
      </c>
      <c r="W297" s="1">
        <f>VLOOKUP($B297,'VRAAGPROGNOSE KO'!$B$2:$N$321,9,FALSE)</f>
        <v>439.45</v>
      </c>
      <c r="X297" s="1">
        <f>VLOOKUP($B297,'VRAAGPROGNOSE KO'!$B$2:$N$321,10,FALSE)</f>
        <v>437.2079081632653</v>
      </c>
      <c r="Y297" s="1">
        <f>VLOOKUP($B297,'VRAAGPROGNOSE KO'!$B$2:$N$321,11,FALSE)</f>
        <v>436.08686224489793</v>
      </c>
      <c r="Z297" s="1">
        <f>VLOOKUP($B297,'VRAAGPROGNOSE KO'!$B$2:$N$321,12,FALSE)</f>
        <v>443.93418367346936</v>
      </c>
      <c r="AA297" s="1">
        <f>VLOOKUP($B297,'VRAAGPROGNOSE KO'!$B$2:$N$321,13,FALSE)</f>
        <v>455.14464285714286</v>
      </c>
    </row>
    <row r="298" spans="2:27" x14ac:dyDescent="0.3">
      <c r="B298" s="1">
        <v>72004</v>
      </c>
      <c r="C298" s="1">
        <f>VLOOKUP(B298,AANBODPROGNOSE!A298:G615, 5, FALSE)</f>
        <v>717.23801220575422</v>
      </c>
      <c r="D298" s="1">
        <f>VLOOKUP(B298,AANBODPROGNOSE!A298:H615, 2, FALSE)</f>
        <v>609.65231037489104</v>
      </c>
      <c r="E298" s="1">
        <f>VLOOKUP($B298,'inschr ko zonder ophoging'!$A$5:$L$324,2,FALSE) + VLOOKUP($B298,'INSCHRIJVINGEN KO OPHOGING'!$L$3:$W$322,2,FALSE)</f>
        <v>564.13</v>
      </c>
      <c r="F298" s="1">
        <f>VLOOKUP($B298,'inschr ko zonder ophoging'!$A$5:$L$324,3,FALSE) + VLOOKUP($B298,'INSCHRIJVINGEN KO OPHOGING'!$L$3:$W$322,3,FALSE)</f>
        <v>632.87</v>
      </c>
      <c r="G298" s="1">
        <f>VLOOKUP($B298,'inschr ko zonder ophoging'!$A$5:$L$324,4,FALSE) + VLOOKUP($B298,'INSCHRIJVINGEN KO OPHOGING'!$L$3:$W$322,4,FALSE)</f>
        <v>641.94000000000005</v>
      </c>
      <c r="H298" s="1">
        <f>VLOOKUP($B298,'inschr ko zonder ophoging'!$A$5:$L$324,5,FALSE) + VLOOKUP($B298,'INSCHRIJVINGEN KO OPHOGING'!$L$3:$W$322,5,FALSE)</f>
        <v>662.35</v>
      </c>
      <c r="I298" s="1">
        <f>VLOOKUP($B298,'inschr ko zonder ophoging'!$A$5:$L$324,6,FALSE) + VLOOKUP($B298,'INSCHRIJVINGEN KO OPHOGING'!$L$3:$W$322,6,FALSE)</f>
        <v>692.92</v>
      </c>
      <c r="J298" s="1">
        <f>VLOOKUP($B298,'inschr ko zonder ophoging'!$A$5:$L$324,7,FALSE) + VLOOKUP($B298,'INSCHRIJVINGEN KO OPHOGING'!$L$3:$W$322,7,FALSE)</f>
        <v>644.08000000000004</v>
      </c>
      <c r="K298" s="1">
        <f>VLOOKUP($B298,'inschr ko zonder ophoging'!$A$5:$L$324,8,FALSE) + VLOOKUP($B298,'INSCHRIJVINGEN KO OPHOGING'!$L$3:$W$322,8,FALSE)</f>
        <v>653.24</v>
      </c>
      <c r="L298" s="1">
        <f>VLOOKUP($B298,'inschr ko zonder ophoging'!$A$5:$L$324,9,FALSE) + VLOOKUP($B298,'INSCHRIJVINGEN KO OPHOGING'!$L$3:$W$322,9,FALSE)</f>
        <v>653.80999999999995</v>
      </c>
      <c r="M298" s="1">
        <f>VLOOKUP($B298,'inschr ko zonder ophoging'!$A$5:$L$324,10,FALSE) + VLOOKUP($B298,'INSCHRIJVINGEN KO OPHOGING'!$L$3:$W$322,10,FALSE)</f>
        <v>633.13</v>
      </c>
      <c r="N298" s="1">
        <f>VLOOKUP($B298,'inschr ko zonder ophoging'!$A$5:$L$324,11,FALSE) + VLOOKUP($B298,'INSCHRIJVINGEN KO OPHOGING'!$L$3:$W$322,11,FALSE)</f>
        <v>620.59</v>
      </c>
      <c r="O298" s="1">
        <f>VLOOKUP($B298,'inschr ko zonder ophoging'!$A$5:$L$324,12,FALSE) + VLOOKUP($B298,'INSCHRIJVINGEN KO OPHOGING'!$L$3:$W$322,12,FALSE)</f>
        <v>622.97</v>
      </c>
      <c r="P298" s="1">
        <f>VLOOKUP($B298,'VRAAGPROGNOSE KO'!$B$2:$N$321,2,FALSE)</f>
        <v>595.14796747967478</v>
      </c>
      <c r="Q298" s="1">
        <f>VLOOKUP($B298,'VRAAGPROGNOSE KO'!$B$2:$N$321,3,FALSE)</f>
        <v>597.38536585365853</v>
      </c>
      <c r="R298" s="1">
        <f>VLOOKUP($B298,'VRAAGPROGNOSE KO'!$B$2:$N$321,4,FALSE)</f>
        <v>594.0292682926829</v>
      </c>
      <c r="S298" s="1">
        <f>VLOOKUP($B298,'VRAAGPROGNOSE KO'!$B$2:$N$321,5,FALSE)</f>
        <v>580.60487804878051</v>
      </c>
      <c r="T298" s="1">
        <f>VLOOKUP($B298,'VRAAGPROGNOSE KO'!$B$2:$N$321,6,FALSE)</f>
        <v>594.0292682926829</v>
      </c>
      <c r="U298" s="1">
        <f>VLOOKUP($B298,'VRAAGPROGNOSE KO'!$B$2:$N$321,7,FALSE)</f>
        <v>571.6552845528455</v>
      </c>
      <c r="V298" s="1">
        <f>VLOOKUP($B298,'VRAAGPROGNOSE KO'!$B$2:$N$321,8,FALSE)</f>
        <v>554.87479674796748</v>
      </c>
      <c r="W298" s="1">
        <f>VLOOKUP($B298,'VRAAGPROGNOSE KO'!$B$2:$N$321,9,FALSE)</f>
        <v>550.4</v>
      </c>
      <c r="X298" s="1">
        <f>VLOOKUP($B298,'VRAAGPROGNOSE KO'!$B$2:$N$321,10,FALSE)</f>
        <v>543.68780487804884</v>
      </c>
      <c r="Y298" s="1">
        <f>VLOOKUP($B298,'VRAAGPROGNOSE KO'!$B$2:$N$321,11,FALSE)</f>
        <v>551.51869918699185</v>
      </c>
      <c r="Z298" s="1">
        <f>VLOOKUP($B298,'VRAAGPROGNOSE KO'!$B$2:$N$321,12,FALSE)</f>
        <v>561.58699186991873</v>
      </c>
      <c r="AA298" s="1">
        <f>VLOOKUP($B298,'VRAAGPROGNOSE KO'!$B$2:$N$321,13,FALSE)</f>
        <v>560.46829268292686</v>
      </c>
    </row>
    <row r="299" spans="2:27" x14ac:dyDescent="0.3">
      <c r="B299" s="1">
        <v>72018</v>
      </c>
      <c r="C299" s="1">
        <f>VLOOKUP(B299,AANBODPROGNOSE!A299:G616, 5, FALSE)</f>
        <v>784.67741935483878</v>
      </c>
      <c r="D299" s="1">
        <f>VLOOKUP(B299,AANBODPROGNOSE!A299:H616, 2, FALSE)</f>
        <v>666.97580645161293</v>
      </c>
      <c r="E299" s="1">
        <f>VLOOKUP($B299,'inschr ko zonder ophoging'!$A$5:$L$324,2,FALSE) + VLOOKUP($B299,'INSCHRIJVINGEN KO OPHOGING'!$L$3:$W$322,2,FALSE)</f>
        <v>531.83000000000004</v>
      </c>
      <c r="F299" s="1">
        <f>VLOOKUP($B299,'inschr ko zonder ophoging'!$A$5:$L$324,3,FALSE) + VLOOKUP($B299,'INSCHRIJVINGEN KO OPHOGING'!$L$3:$W$322,3,FALSE)</f>
        <v>561.32000000000005</v>
      </c>
      <c r="G299" s="1">
        <f>VLOOKUP($B299,'inschr ko zonder ophoging'!$A$5:$L$324,4,FALSE) + VLOOKUP($B299,'INSCHRIJVINGEN KO OPHOGING'!$L$3:$W$322,4,FALSE)</f>
        <v>561.48</v>
      </c>
      <c r="H299" s="1">
        <f>VLOOKUP($B299,'inschr ko zonder ophoging'!$A$5:$L$324,5,FALSE) + VLOOKUP($B299,'INSCHRIJVINGEN KO OPHOGING'!$L$3:$W$322,5,FALSE)</f>
        <v>580.78</v>
      </c>
      <c r="I299" s="1">
        <f>VLOOKUP($B299,'inschr ko zonder ophoging'!$A$5:$L$324,6,FALSE) + VLOOKUP($B299,'INSCHRIJVINGEN KO OPHOGING'!$L$3:$W$322,6,FALSE)</f>
        <v>601.32000000000005</v>
      </c>
      <c r="J299" s="1">
        <f>VLOOKUP($B299,'inschr ko zonder ophoging'!$A$5:$L$324,7,FALSE) + VLOOKUP($B299,'INSCHRIJVINGEN KO OPHOGING'!$L$3:$W$322,7,FALSE)</f>
        <v>593.51</v>
      </c>
      <c r="K299" s="1">
        <f>VLOOKUP($B299,'inschr ko zonder ophoging'!$A$5:$L$324,8,FALSE) + VLOOKUP($B299,'INSCHRIJVINGEN KO OPHOGING'!$L$3:$W$322,8,FALSE)</f>
        <v>596.86</v>
      </c>
      <c r="L299" s="1">
        <f>VLOOKUP($B299,'inschr ko zonder ophoging'!$A$5:$L$324,9,FALSE) + VLOOKUP($B299,'INSCHRIJVINGEN KO OPHOGING'!$L$3:$W$322,9,FALSE)</f>
        <v>534.83000000000004</v>
      </c>
      <c r="M299" s="1">
        <f>VLOOKUP($B299,'inschr ko zonder ophoging'!$A$5:$L$324,10,FALSE) + VLOOKUP($B299,'INSCHRIJVINGEN KO OPHOGING'!$L$3:$W$322,10,FALSE)</f>
        <v>560.51</v>
      </c>
      <c r="N299" s="1">
        <f>VLOOKUP($B299,'inschr ko zonder ophoging'!$A$5:$L$324,11,FALSE) + VLOOKUP($B299,'INSCHRIJVINGEN KO OPHOGING'!$L$3:$W$322,11,FALSE)</f>
        <v>502.8</v>
      </c>
      <c r="O299" s="1">
        <f>VLOOKUP($B299,'inschr ko zonder ophoging'!$A$5:$L$324,12,FALSE) + VLOOKUP($B299,'INSCHRIJVINGEN KO OPHOGING'!$L$3:$W$322,12,FALSE)</f>
        <v>524.13</v>
      </c>
      <c r="P299" s="1">
        <f>VLOOKUP($B299,'VRAAGPROGNOSE KO'!$B$2:$N$321,2,FALSE)</f>
        <v>509.47562642369019</v>
      </c>
      <c r="Q299" s="1">
        <f>VLOOKUP($B299,'VRAAGPROGNOSE KO'!$B$2:$N$321,3,FALSE)</f>
        <v>512.83480637813216</v>
      </c>
      <c r="R299" s="1">
        <f>VLOOKUP($B299,'VRAAGPROGNOSE KO'!$B$2:$N$321,4,FALSE)</f>
        <v>535.22933940774487</v>
      </c>
      <c r="S299" s="1">
        <f>VLOOKUP($B299,'VRAAGPROGNOSE KO'!$B$2:$N$321,5,FALSE)</f>
        <v>512.83480637813216</v>
      </c>
      <c r="T299" s="1">
        <f>VLOOKUP($B299,'VRAAGPROGNOSE KO'!$B$2:$N$321,6,FALSE)</f>
        <v>521.79261958997722</v>
      </c>
      <c r="U299" s="1">
        <f>VLOOKUP($B299,'VRAAGPROGNOSE KO'!$B$2:$N$321,7,FALSE)</f>
        <v>488.20082004555809</v>
      </c>
      <c r="V299" s="1">
        <f>VLOOKUP($B299,'VRAAGPROGNOSE KO'!$B$2:$N$321,8,FALSE)</f>
        <v>483.72191343963556</v>
      </c>
      <c r="W299" s="1">
        <f>VLOOKUP($B299,'VRAAGPROGNOSE KO'!$B$2:$N$321,9,FALSE)</f>
        <v>491.56</v>
      </c>
      <c r="X299" s="1">
        <f>VLOOKUP($B299,'VRAAGPROGNOSE KO'!$B$2:$N$321,10,FALSE)</f>
        <v>496.03890660592253</v>
      </c>
      <c r="Y299" s="1">
        <f>VLOOKUP($B299,'VRAAGPROGNOSE KO'!$B$2:$N$321,11,FALSE)</f>
        <v>500.51781321184512</v>
      </c>
      <c r="Z299" s="1">
        <f>VLOOKUP($B299,'VRAAGPROGNOSE KO'!$B$2:$N$321,12,FALSE)</f>
        <v>502.75726651480636</v>
      </c>
      <c r="AA299" s="1">
        <f>VLOOKUP($B299,'VRAAGPROGNOSE KO'!$B$2:$N$321,13,FALSE)</f>
        <v>502.75726651480636</v>
      </c>
    </row>
    <row r="300" spans="2:27" x14ac:dyDescent="0.3">
      <c r="B300" s="1">
        <v>72020</v>
      </c>
      <c r="C300" s="1">
        <f>VLOOKUP(B300,AANBODPROGNOSE!A300:G617, 5, FALSE)</f>
        <v>1629.8005813953489</v>
      </c>
      <c r="D300" s="1">
        <f>VLOOKUP(B300,AANBODPROGNOSE!A300:H617, 2, FALSE)</f>
        <v>1385.3304941860465</v>
      </c>
      <c r="E300" s="1">
        <f>VLOOKUP($B300,'inschr ko zonder ophoging'!$A$5:$L$324,2,FALSE) + VLOOKUP($B300,'INSCHRIJVINGEN KO OPHOGING'!$L$3:$W$322,2,FALSE)</f>
        <v>1356.92</v>
      </c>
      <c r="F300" s="1">
        <f>VLOOKUP($B300,'inschr ko zonder ophoging'!$A$5:$L$324,3,FALSE) + VLOOKUP($B300,'INSCHRIJVINGEN KO OPHOGING'!$L$3:$W$322,3,FALSE)</f>
        <v>1364.13</v>
      </c>
      <c r="G300" s="1">
        <f>VLOOKUP($B300,'inschr ko zonder ophoging'!$A$5:$L$324,4,FALSE) + VLOOKUP($B300,'INSCHRIJVINGEN KO OPHOGING'!$L$3:$W$322,4,FALSE)</f>
        <v>1371.08</v>
      </c>
      <c r="H300" s="1">
        <f>VLOOKUP($B300,'inschr ko zonder ophoging'!$A$5:$L$324,5,FALSE) + VLOOKUP($B300,'INSCHRIJVINGEN KO OPHOGING'!$L$3:$W$322,5,FALSE)</f>
        <v>1459.87</v>
      </c>
      <c r="I300" s="1">
        <f>VLOOKUP($B300,'inschr ko zonder ophoging'!$A$5:$L$324,6,FALSE) + VLOOKUP($B300,'INSCHRIJVINGEN KO OPHOGING'!$L$3:$W$322,6,FALSE)</f>
        <v>1445.05</v>
      </c>
      <c r="J300" s="1">
        <f>VLOOKUP($B300,'inschr ko zonder ophoging'!$A$5:$L$324,7,FALSE) + VLOOKUP($B300,'INSCHRIJVINGEN KO OPHOGING'!$L$3:$W$322,7,FALSE)</f>
        <v>1509.03</v>
      </c>
      <c r="K300" s="1">
        <f>VLOOKUP($B300,'inschr ko zonder ophoging'!$A$5:$L$324,8,FALSE) + VLOOKUP($B300,'INSCHRIJVINGEN KO OPHOGING'!$L$3:$W$322,8,FALSE)</f>
        <v>1416.56</v>
      </c>
      <c r="L300" s="1">
        <f>VLOOKUP($B300,'inschr ko zonder ophoging'!$A$5:$L$324,9,FALSE) + VLOOKUP($B300,'INSCHRIJVINGEN KO OPHOGING'!$L$3:$W$322,9,FALSE)</f>
        <v>1393.25</v>
      </c>
      <c r="M300" s="1">
        <f>VLOOKUP($B300,'inschr ko zonder ophoging'!$A$5:$L$324,10,FALSE) + VLOOKUP($B300,'INSCHRIJVINGEN KO OPHOGING'!$L$3:$W$322,10,FALSE)</f>
        <v>1365.35</v>
      </c>
      <c r="N300" s="1">
        <f>VLOOKUP($B300,'inschr ko zonder ophoging'!$A$5:$L$324,11,FALSE) + VLOOKUP($B300,'INSCHRIJVINGEN KO OPHOGING'!$L$3:$W$322,11,FALSE)</f>
        <v>1420.03</v>
      </c>
      <c r="O300" s="1">
        <f>VLOOKUP($B300,'inschr ko zonder ophoging'!$A$5:$L$324,12,FALSE) + VLOOKUP($B300,'INSCHRIJVINGEN KO OPHOGING'!$L$3:$W$322,12,FALSE)</f>
        <v>1466</v>
      </c>
      <c r="P300" s="1">
        <f>VLOOKUP($B300,'VRAAGPROGNOSE KO'!$B$2:$N$321,2,FALSE)</f>
        <v>1450.3901524132091</v>
      </c>
      <c r="Q300" s="1">
        <f>VLOOKUP($B300,'VRAAGPROGNOSE KO'!$B$2:$N$321,3,FALSE)</f>
        <v>1425.901600338696</v>
      </c>
      <c r="R300" s="1">
        <f>VLOOKUP($B300,'VRAAGPROGNOSE KO'!$B$2:$N$321,4,FALSE)</f>
        <v>1392.5081202370873</v>
      </c>
      <c r="S300" s="1">
        <f>VLOOKUP($B300,'VRAAGPROGNOSE KO'!$B$2:$N$321,5,FALSE)</f>
        <v>1371.358916172735</v>
      </c>
      <c r="T300" s="1">
        <f>VLOOKUP($B300,'VRAAGPROGNOSE KO'!$B$2:$N$321,6,FALSE)</f>
        <v>1349.0965961049958</v>
      </c>
      <c r="U300" s="1">
        <f>VLOOKUP($B300,'VRAAGPROGNOSE KO'!$B$2:$N$321,7,FALSE)</f>
        <v>1334.6260880609652</v>
      </c>
      <c r="V300" s="1">
        <f>VLOOKUP($B300,'VRAAGPROGNOSE KO'!$B$2:$N$321,8,FALSE)</f>
        <v>1323.4949280270957</v>
      </c>
      <c r="W300" s="1">
        <f>VLOOKUP($B300,'VRAAGPROGNOSE KO'!$B$2:$N$321,9,FALSE)</f>
        <v>1314.59</v>
      </c>
      <c r="X300" s="1">
        <f>VLOOKUP($B300,'VRAAGPROGNOSE KO'!$B$2:$N$321,10,FALSE)</f>
        <v>1312.363767993226</v>
      </c>
      <c r="Y300" s="1">
        <f>VLOOKUP($B300,'VRAAGPROGNOSE KO'!$B$2:$N$321,11,FALSE)</f>
        <v>1296.7801439458087</v>
      </c>
      <c r="Z300" s="1">
        <f>VLOOKUP($B300,'VRAAGPROGNOSE KO'!$B$2:$N$321,12,FALSE)</f>
        <v>1293.4407959356477</v>
      </c>
      <c r="AA300" s="1">
        <f>VLOOKUP($B300,'VRAAGPROGNOSE KO'!$B$2:$N$321,13,FALSE)</f>
        <v>1292.3276799322607</v>
      </c>
    </row>
    <row r="301" spans="2:27" x14ac:dyDescent="0.3">
      <c r="B301" s="1">
        <v>72021</v>
      </c>
      <c r="C301" s="1">
        <f>VLOOKUP(B301,AANBODPROGNOSE!A301:G618, 5, FALSE)</f>
        <v>1054.1176470588236</v>
      </c>
      <c r="D301" s="1">
        <f>VLOOKUP(B301,AANBODPROGNOSE!A301:H618, 2, FALSE)</f>
        <v>896</v>
      </c>
      <c r="E301" s="1">
        <f>VLOOKUP($B301,'inschr ko zonder ophoging'!$A$5:$L$324,2,FALSE) + VLOOKUP($B301,'INSCHRIJVINGEN KO OPHOGING'!$L$3:$W$322,2,FALSE)</f>
        <v>1010.93</v>
      </c>
      <c r="F301" s="1">
        <f>VLOOKUP($B301,'inschr ko zonder ophoging'!$A$5:$L$324,3,FALSE) + VLOOKUP($B301,'INSCHRIJVINGEN KO OPHOGING'!$L$3:$W$322,3,FALSE)</f>
        <v>1035.96</v>
      </c>
      <c r="G301" s="1">
        <f>VLOOKUP($B301,'inschr ko zonder ophoging'!$A$5:$L$324,4,FALSE) + VLOOKUP($B301,'INSCHRIJVINGEN KO OPHOGING'!$L$3:$W$322,4,FALSE)</f>
        <v>1083.8</v>
      </c>
      <c r="H301" s="1">
        <f>VLOOKUP($B301,'inschr ko zonder ophoging'!$A$5:$L$324,5,FALSE) + VLOOKUP($B301,'INSCHRIJVINGEN KO OPHOGING'!$L$3:$W$322,5,FALSE)</f>
        <v>1072.6099999999999</v>
      </c>
      <c r="I301" s="1">
        <f>VLOOKUP($B301,'inschr ko zonder ophoging'!$A$5:$L$324,6,FALSE) + VLOOKUP($B301,'INSCHRIJVINGEN KO OPHOGING'!$L$3:$W$322,6,FALSE)</f>
        <v>1087.99</v>
      </c>
      <c r="J301" s="1">
        <f>VLOOKUP($B301,'inschr ko zonder ophoging'!$A$5:$L$324,7,FALSE) + VLOOKUP($B301,'INSCHRIJVINGEN KO OPHOGING'!$L$3:$W$322,7,FALSE)</f>
        <v>1070.77</v>
      </c>
      <c r="K301" s="1">
        <f>VLOOKUP($B301,'inschr ko zonder ophoging'!$A$5:$L$324,8,FALSE) + VLOOKUP($B301,'INSCHRIJVINGEN KO OPHOGING'!$L$3:$W$322,8,FALSE)</f>
        <v>1014.47</v>
      </c>
      <c r="L301" s="1">
        <f>VLOOKUP($B301,'inschr ko zonder ophoging'!$A$5:$L$324,9,FALSE) + VLOOKUP($B301,'INSCHRIJVINGEN KO OPHOGING'!$L$3:$W$322,9,FALSE)</f>
        <v>979.63</v>
      </c>
      <c r="M301" s="1">
        <f>VLOOKUP($B301,'inschr ko zonder ophoging'!$A$5:$L$324,10,FALSE) + VLOOKUP($B301,'INSCHRIJVINGEN KO OPHOGING'!$L$3:$W$322,10,FALSE)</f>
        <v>934.33</v>
      </c>
      <c r="N301" s="1">
        <f>VLOOKUP($B301,'inschr ko zonder ophoging'!$A$5:$L$324,11,FALSE) + VLOOKUP($B301,'INSCHRIJVINGEN KO OPHOGING'!$L$3:$W$322,11,FALSE)</f>
        <v>937.66</v>
      </c>
      <c r="O301" s="1">
        <f>VLOOKUP($B301,'inschr ko zonder ophoging'!$A$5:$L$324,12,FALSE) + VLOOKUP($B301,'INSCHRIJVINGEN KO OPHOGING'!$L$3:$W$322,12,FALSE)</f>
        <v>886.92</v>
      </c>
      <c r="P301" s="1">
        <f>VLOOKUP($B301,'VRAAGPROGNOSE KO'!$B$2:$N$321,2,FALSE)</f>
        <v>853.37364985163208</v>
      </c>
      <c r="Q301" s="1">
        <f>VLOOKUP($B301,'VRAAGPROGNOSE KO'!$B$2:$N$321,3,FALSE)</f>
        <v>827.98219584569733</v>
      </c>
      <c r="R301" s="1">
        <f>VLOOKUP($B301,'VRAAGPROGNOSE KO'!$B$2:$N$321,4,FALSE)</f>
        <v>765.05554896142439</v>
      </c>
      <c r="S301" s="1">
        <f>VLOOKUP($B301,'VRAAGPROGNOSE KO'!$B$2:$N$321,5,FALSE)</f>
        <v>754.01578635014835</v>
      </c>
      <c r="T301" s="1">
        <f>VLOOKUP($B301,'VRAAGPROGNOSE KO'!$B$2:$N$321,6,FALSE)</f>
        <v>750.70385756676558</v>
      </c>
      <c r="U301" s="1">
        <f>VLOOKUP($B301,'VRAAGPROGNOSE KO'!$B$2:$N$321,7,FALSE)</f>
        <v>767.26350148367953</v>
      </c>
      <c r="V301" s="1">
        <f>VLOOKUP($B301,'VRAAGPROGNOSE KO'!$B$2:$N$321,8,FALSE)</f>
        <v>754.01578635014835</v>
      </c>
      <c r="W301" s="1">
        <f>VLOOKUP($B301,'VRAAGPROGNOSE KO'!$B$2:$N$321,9,FALSE)</f>
        <v>744.08</v>
      </c>
      <c r="X301" s="1">
        <f>VLOOKUP($B301,'VRAAGPROGNOSE KO'!$B$2:$N$321,10,FALSE)</f>
        <v>719.79252225519292</v>
      </c>
      <c r="Y301" s="1">
        <f>VLOOKUP($B301,'VRAAGPROGNOSE KO'!$B$2:$N$321,11,FALSE)</f>
        <v>707.64878338278936</v>
      </c>
      <c r="Z301" s="1">
        <f>VLOOKUP($B301,'VRAAGPROGNOSE KO'!$B$2:$N$321,12,FALSE)</f>
        <v>707.64878338278936</v>
      </c>
      <c r="AA301" s="1">
        <f>VLOOKUP($B301,'VRAAGPROGNOSE KO'!$B$2:$N$321,13,FALSE)</f>
        <v>707.64878338278936</v>
      </c>
    </row>
    <row r="302" spans="2:27" x14ac:dyDescent="0.3">
      <c r="B302" s="1">
        <v>72030</v>
      </c>
      <c r="C302" s="1">
        <f>VLOOKUP(B302,AANBODPROGNOSE!A302:G619, 5, FALSE)</f>
        <v>820.03188405797096</v>
      </c>
      <c r="D302" s="1">
        <f>VLOOKUP(B302,AANBODPROGNOSE!A302:H619, 2, FALSE)</f>
        <v>697.02710144927528</v>
      </c>
      <c r="E302" s="1">
        <f>VLOOKUP($B302,'inschr ko zonder ophoging'!$A$5:$L$324,2,FALSE) + VLOOKUP($B302,'INSCHRIJVINGEN KO OPHOGING'!$L$3:$W$322,2,FALSE)</f>
        <v>694</v>
      </c>
      <c r="F302" s="1">
        <f>VLOOKUP($B302,'inschr ko zonder ophoging'!$A$5:$L$324,3,FALSE) + VLOOKUP($B302,'INSCHRIJVINGEN KO OPHOGING'!$L$3:$W$322,3,FALSE)</f>
        <v>693.38</v>
      </c>
      <c r="G302" s="1">
        <f>VLOOKUP($B302,'inschr ko zonder ophoging'!$A$5:$L$324,4,FALSE) + VLOOKUP($B302,'INSCHRIJVINGEN KO OPHOGING'!$L$3:$W$322,4,FALSE)</f>
        <v>731.84</v>
      </c>
      <c r="H302" s="1">
        <f>VLOOKUP($B302,'inschr ko zonder ophoging'!$A$5:$L$324,5,FALSE) + VLOOKUP($B302,'INSCHRIJVINGEN KO OPHOGING'!$L$3:$W$322,5,FALSE)</f>
        <v>723.54</v>
      </c>
      <c r="I302" s="1">
        <f>VLOOKUP($B302,'inschr ko zonder ophoging'!$A$5:$L$324,6,FALSE) + VLOOKUP($B302,'INSCHRIJVINGEN KO OPHOGING'!$L$3:$W$322,6,FALSE)</f>
        <v>755.17</v>
      </c>
      <c r="J302" s="1">
        <f>VLOOKUP($B302,'inschr ko zonder ophoging'!$A$5:$L$324,7,FALSE) + VLOOKUP($B302,'INSCHRIJVINGEN KO OPHOGING'!$L$3:$W$322,7,FALSE)</f>
        <v>748.56999999999994</v>
      </c>
      <c r="K302" s="1">
        <f>VLOOKUP($B302,'inschr ko zonder ophoging'!$A$5:$L$324,8,FALSE) + VLOOKUP($B302,'INSCHRIJVINGEN KO OPHOGING'!$L$3:$W$322,8,FALSE)</f>
        <v>744.81</v>
      </c>
      <c r="L302" s="1">
        <f>VLOOKUP($B302,'inschr ko zonder ophoging'!$A$5:$L$324,9,FALSE) + VLOOKUP($B302,'INSCHRIJVINGEN KO OPHOGING'!$L$3:$W$322,9,FALSE)</f>
        <v>781.03</v>
      </c>
      <c r="M302" s="1">
        <f>VLOOKUP($B302,'inschr ko zonder ophoging'!$A$5:$L$324,10,FALSE) + VLOOKUP($B302,'INSCHRIJVINGEN KO OPHOGING'!$L$3:$W$322,10,FALSE)</f>
        <v>732.81</v>
      </c>
      <c r="N302" s="1">
        <f>VLOOKUP($B302,'inschr ko zonder ophoging'!$A$5:$L$324,11,FALSE) + VLOOKUP($B302,'INSCHRIJVINGEN KO OPHOGING'!$L$3:$W$322,11,FALSE)</f>
        <v>727.19</v>
      </c>
      <c r="O302" s="1">
        <f>VLOOKUP($B302,'inschr ko zonder ophoging'!$A$5:$L$324,12,FALSE) + VLOOKUP($B302,'INSCHRIJVINGEN KO OPHOGING'!$L$3:$W$322,12,FALSE)</f>
        <v>712.38</v>
      </c>
      <c r="P302" s="1">
        <f>VLOOKUP($B302,'VRAAGPROGNOSE KO'!$B$2:$N$321,2,FALSE)</f>
        <v>691.78345070422529</v>
      </c>
      <c r="Q302" s="1">
        <f>VLOOKUP($B302,'VRAAGPROGNOSE KO'!$B$2:$N$321,3,FALSE)</f>
        <v>666.95598591549299</v>
      </c>
      <c r="R302" s="1">
        <f>VLOOKUP($B302,'VRAAGPROGNOSE KO'!$B$2:$N$321,4,FALSE)</f>
        <v>651.15669014084506</v>
      </c>
      <c r="S302" s="1">
        <f>VLOOKUP($B302,'VRAAGPROGNOSE KO'!$B$2:$N$321,5,FALSE)</f>
        <v>631.97183098591552</v>
      </c>
      <c r="T302" s="1">
        <f>VLOOKUP($B302,'VRAAGPROGNOSE KO'!$B$2:$N$321,6,FALSE)</f>
        <v>630.84330985915494</v>
      </c>
      <c r="U302" s="1">
        <f>VLOOKUP($B302,'VRAAGPROGNOSE KO'!$B$2:$N$321,7,FALSE)</f>
        <v>631.97183098591552</v>
      </c>
      <c r="V302" s="1">
        <f>VLOOKUP($B302,'VRAAGPROGNOSE KO'!$B$2:$N$321,8,FALSE)</f>
        <v>637.61443661971828</v>
      </c>
      <c r="W302" s="1">
        <f>VLOOKUP($B302,'VRAAGPROGNOSE KO'!$B$2:$N$321,9,FALSE)</f>
        <v>641</v>
      </c>
      <c r="X302" s="1">
        <f>VLOOKUP($B302,'VRAAGPROGNOSE KO'!$B$2:$N$321,10,FALSE)</f>
        <v>641</v>
      </c>
      <c r="Y302" s="1">
        <f>VLOOKUP($B302,'VRAAGPROGNOSE KO'!$B$2:$N$321,11,FALSE)</f>
        <v>644.38556338028172</v>
      </c>
      <c r="Z302" s="1">
        <f>VLOOKUP($B302,'VRAAGPROGNOSE KO'!$B$2:$N$321,12,FALSE)</f>
        <v>646.64260563380276</v>
      </c>
      <c r="AA302" s="1">
        <f>VLOOKUP($B302,'VRAAGPROGNOSE KO'!$B$2:$N$321,13,FALSE)</f>
        <v>642.12852112676057</v>
      </c>
    </row>
    <row r="303" spans="2:27" x14ac:dyDescent="0.3">
      <c r="B303" s="1">
        <v>72037</v>
      </c>
      <c r="C303" s="1">
        <f>VLOOKUP(B303,AANBODPROGNOSE!A303:G620, 5, FALSE)</f>
        <v>692.94117647058829</v>
      </c>
      <c r="D303" s="1">
        <f>VLOOKUP(B303,AANBODPROGNOSE!A303:H620, 2, FALSE)</f>
        <v>589</v>
      </c>
      <c r="E303" s="1">
        <f>VLOOKUP($B303,'inschr ko zonder ophoging'!$A$5:$L$324,2,FALSE) + VLOOKUP($B303,'INSCHRIJVINGEN KO OPHOGING'!$L$3:$W$322,2,FALSE)</f>
        <v>621.78</v>
      </c>
      <c r="F303" s="1">
        <f>VLOOKUP($B303,'inschr ko zonder ophoging'!$A$5:$L$324,3,FALSE) + VLOOKUP($B303,'INSCHRIJVINGEN KO OPHOGING'!$L$3:$W$322,3,FALSE)</f>
        <v>626</v>
      </c>
      <c r="G303" s="1">
        <f>VLOOKUP($B303,'inschr ko zonder ophoging'!$A$5:$L$324,4,FALSE) + VLOOKUP($B303,'INSCHRIJVINGEN KO OPHOGING'!$L$3:$W$322,4,FALSE)</f>
        <v>633.78</v>
      </c>
      <c r="H303" s="1">
        <f>VLOOKUP($B303,'inschr ko zonder ophoging'!$A$5:$L$324,5,FALSE) + VLOOKUP($B303,'INSCHRIJVINGEN KO OPHOGING'!$L$3:$W$322,5,FALSE)</f>
        <v>679.68</v>
      </c>
      <c r="I303" s="1">
        <f>VLOOKUP($B303,'inschr ko zonder ophoging'!$A$5:$L$324,6,FALSE) + VLOOKUP($B303,'INSCHRIJVINGEN KO OPHOGING'!$L$3:$W$322,6,FALSE)</f>
        <v>698.3</v>
      </c>
      <c r="J303" s="1">
        <f>VLOOKUP($B303,'inschr ko zonder ophoging'!$A$5:$L$324,7,FALSE) + VLOOKUP($B303,'INSCHRIJVINGEN KO OPHOGING'!$L$3:$W$322,7,FALSE)</f>
        <v>673.62</v>
      </c>
      <c r="K303" s="1">
        <f>VLOOKUP($B303,'inschr ko zonder ophoging'!$A$5:$L$324,8,FALSE) + VLOOKUP($B303,'INSCHRIJVINGEN KO OPHOGING'!$L$3:$W$322,8,FALSE)</f>
        <v>683.43</v>
      </c>
      <c r="L303" s="1">
        <f>VLOOKUP($B303,'inschr ko zonder ophoging'!$A$5:$L$324,9,FALSE) + VLOOKUP($B303,'INSCHRIJVINGEN KO OPHOGING'!$L$3:$W$322,9,FALSE)</f>
        <v>660</v>
      </c>
      <c r="M303" s="1">
        <f>VLOOKUP($B303,'inschr ko zonder ophoging'!$A$5:$L$324,10,FALSE) + VLOOKUP($B303,'INSCHRIJVINGEN KO OPHOGING'!$L$3:$W$322,10,FALSE)</f>
        <v>652.46</v>
      </c>
      <c r="N303" s="1">
        <f>VLOOKUP($B303,'inschr ko zonder ophoging'!$A$5:$L$324,11,FALSE) + VLOOKUP($B303,'INSCHRIJVINGEN KO OPHOGING'!$L$3:$W$322,11,FALSE)</f>
        <v>617.24</v>
      </c>
      <c r="O303" s="1">
        <f>VLOOKUP($B303,'inschr ko zonder ophoging'!$A$5:$L$324,12,FALSE) + VLOOKUP($B303,'INSCHRIJVINGEN KO OPHOGING'!$L$3:$W$322,12,FALSE)</f>
        <v>589.94000000000005</v>
      </c>
      <c r="P303" s="1">
        <f>VLOOKUP($B303,'VRAAGPROGNOSE KO'!$B$2:$N$321,2,FALSE)</f>
        <v>576.4287157894737</v>
      </c>
      <c r="Q303" s="1">
        <f>VLOOKUP($B303,'VRAAGPROGNOSE KO'!$B$2:$N$321,3,FALSE)</f>
        <v>554.21566315789471</v>
      </c>
      <c r="R303" s="1">
        <f>VLOOKUP($B303,'VRAAGPROGNOSE KO'!$B$2:$N$321,4,FALSE)</f>
        <v>540.88783157894738</v>
      </c>
      <c r="S303" s="1">
        <f>VLOOKUP($B303,'VRAAGPROGNOSE KO'!$B$2:$N$321,5,FALSE)</f>
        <v>541.99848421052627</v>
      </c>
      <c r="T303" s="1">
        <f>VLOOKUP($B303,'VRAAGPROGNOSE KO'!$B$2:$N$321,6,FALSE)</f>
        <v>532.00261052631583</v>
      </c>
      <c r="U303" s="1">
        <f>VLOOKUP($B303,'VRAAGPROGNOSE KO'!$B$2:$N$321,7,FALSE)</f>
        <v>526.44934736842106</v>
      </c>
      <c r="V303" s="1">
        <f>VLOOKUP($B303,'VRAAGPROGNOSE KO'!$B$2:$N$321,8,FALSE)</f>
        <v>524.22804210526317</v>
      </c>
      <c r="W303" s="1">
        <f>VLOOKUP($B303,'VRAAGPROGNOSE KO'!$B$2:$N$321,9,FALSE)</f>
        <v>527.55999999999995</v>
      </c>
      <c r="X303" s="1">
        <f>VLOOKUP($B303,'VRAAGPROGNOSE KO'!$B$2:$N$321,10,FALSE)</f>
        <v>515.34282105263162</v>
      </c>
      <c r="Y303" s="1">
        <f>VLOOKUP($B303,'VRAAGPROGNOSE KO'!$B$2:$N$321,11,FALSE)</f>
        <v>524.22804210526317</v>
      </c>
      <c r="Z303" s="1">
        <f>VLOOKUP($B303,'VRAAGPROGNOSE KO'!$B$2:$N$321,12,FALSE)</f>
        <v>512.01086315789473</v>
      </c>
      <c r="AA303" s="1">
        <f>VLOOKUP($B303,'VRAAGPROGNOSE KO'!$B$2:$N$321,13,FALSE)</f>
        <v>516.45347368421051</v>
      </c>
    </row>
    <row r="304" spans="2:27" x14ac:dyDescent="0.3">
      <c r="B304" s="1">
        <v>72038</v>
      </c>
      <c r="C304" s="1">
        <f>VLOOKUP(B304,AANBODPROGNOSE!A304:G621, 5, FALSE)</f>
        <v>588.23529411764707</v>
      </c>
      <c r="D304" s="1">
        <f>VLOOKUP(B304,AANBODPROGNOSE!A304:H621, 2, FALSE)</f>
        <v>500</v>
      </c>
      <c r="E304" s="1">
        <f>VLOOKUP($B304,'inschr ko zonder ophoging'!$A$5:$L$324,2,FALSE) + VLOOKUP($B304,'INSCHRIJVINGEN KO OPHOGING'!$L$3:$W$322,2,FALSE)</f>
        <v>452.8</v>
      </c>
      <c r="F304" s="1">
        <f>VLOOKUP($B304,'inschr ko zonder ophoging'!$A$5:$L$324,3,FALSE) + VLOOKUP($B304,'INSCHRIJVINGEN KO OPHOGING'!$L$3:$W$322,3,FALSE)</f>
        <v>470.1</v>
      </c>
      <c r="G304" s="1">
        <f>VLOOKUP($B304,'inschr ko zonder ophoging'!$A$5:$L$324,4,FALSE) + VLOOKUP($B304,'INSCHRIJVINGEN KO OPHOGING'!$L$3:$W$322,4,FALSE)</f>
        <v>460.45</v>
      </c>
      <c r="H304" s="1">
        <f>VLOOKUP($B304,'inschr ko zonder ophoging'!$A$5:$L$324,5,FALSE) + VLOOKUP($B304,'INSCHRIJVINGEN KO OPHOGING'!$L$3:$W$322,5,FALSE)</f>
        <v>481.02</v>
      </c>
      <c r="I304" s="1">
        <f>VLOOKUP($B304,'inschr ko zonder ophoging'!$A$5:$L$324,6,FALSE) + VLOOKUP($B304,'INSCHRIJVINGEN KO OPHOGING'!$L$3:$W$322,6,FALSE)</f>
        <v>515.86</v>
      </c>
      <c r="J304" s="1">
        <f>VLOOKUP($B304,'inschr ko zonder ophoging'!$A$5:$L$324,7,FALSE) + VLOOKUP($B304,'INSCHRIJVINGEN KO OPHOGING'!$L$3:$W$322,7,FALSE)</f>
        <v>513.21</v>
      </c>
      <c r="K304" s="1">
        <f>VLOOKUP($B304,'inschr ko zonder ophoging'!$A$5:$L$324,8,FALSE) + VLOOKUP($B304,'INSCHRIJVINGEN KO OPHOGING'!$L$3:$W$322,8,FALSE)</f>
        <v>524.02</v>
      </c>
      <c r="L304" s="1">
        <f>VLOOKUP($B304,'inschr ko zonder ophoging'!$A$5:$L$324,9,FALSE) + VLOOKUP($B304,'INSCHRIJVINGEN KO OPHOGING'!$L$3:$W$322,9,FALSE)</f>
        <v>506.56</v>
      </c>
      <c r="M304" s="1">
        <f>VLOOKUP($B304,'inschr ko zonder ophoging'!$A$5:$L$324,10,FALSE) + VLOOKUP($B304,'INSCHRIJVINGEN KO OPHOGING'!$L$3:$W$322,10,FALSE)</f>
        <v>497.48</v>
      </c>
      <c r="N304" s="1">
        <f>VLOOKUP($B304,'inschr ko zonder ophoging'!$A$5:$L$324,11,FALSE) + VLOOKUP($B304,'INSCHRIJVINGEN KO OPHOGING'!$L$3:$W$322,11,FALSE)</f>
        <v>500.1</v>
      </c>
      <c r="O304" s="1">
        <f>VLOOKUP($B304,'inschr ko zonder ophoging'!$A$5:$L$324,12,FALSE) + VLOOKUP($B304,'INSCHRIJVINGEN KO OPHOGING'!$L$3:$W$322,12,FALSE)</f>
        <v>500.18</v>
      </c>
      <c r="P304" s="1">
        <f>VLOOKUP($B304,'VRAAGPROGNOSE KO'!$B$2:$N$321,2,FALSE)</f>
        <v>512.96342245989308</v>
      </c>
      <c r="Q304" s="1">
        <f>VLOOKUP($B304,'VRAAGPROGNOSE KO'!$B$2:$N$321,3,FALSE)</f>
        <v>479.21582887700538</v>
      </c>
      <c r="R304" s="1">
        <f>VLOOKUP($B304,'VRAAGPROGNOSE KO'!$B$2:$N$321,4,FALSE)</f>
        <v>460.09219251336901</v>
      </c>
      <c r="S304" s="1">
        <f>VLOOKUP($B304,'VRAAGPROGNOSE KO'!$B$2:$N$321,5,FALSE)</f>
        <v>448.84299465240645</v>
      </c>
      <c r="T304" s="1">
        <f>VLOOKUP($B304,'VRAAGPROGNOSE KO'!$B$2:$N$321,6,FALSE)</f>
        <v>438.71871657754014</v>
      </c>
      <c r="U304" s="1">
        <f>VLOOKUP($B304,'VRAAGPROGNOSE KO'!$B$2:$N$321,7,FALSE)</f>
        <v>433.09411764705885</v>
      </c>
      <c r="V304" s="1">
        <f>VLOOKUP($B304,'VRAAGPROGNOSE KO'!$B$2:$N$321,8,FALSE)</f>
        <v>422.96983957219254</v>
      </c>
      <c r="W304" s="1">
        <f>VLOOKUP($B304,'VRAAGPROGNOSE KO'!$B$2:$N$321,9,FALSE)</f>
        <v>420.72</v>
      </c>
      <c r="X304" s="1">
        <f>VLOOKUP($B304,'VRAAGPROGNOSE KO'!$B$2:$N$321,10,FALSE)</f>
        <v>429.71935828877008</v>
      </c>
      <c r="Y304" s="1">
        <f>VLOOKUP($B304,'VRAAGPROGNOSE KO'!$B$2:$N$321,11,FALSE)</f>
        <v>431.96919786096259</v>
      </c>
      <c r="Z304" s="1">
        <f>VLOOKUP($B304,'VRAAGPROGNOSE KO'!$B$2:$N$321,12,FALSE)</f>
        <v>443.21839572192516</v>
      </c>
      <c r="AA304" s="1">
        <f>VLOOKUP($B304,'VRAAGPROGNOSE KO'!$B$2:$N$321,13,FALSE)</f>
        <v>435.34395721925137</v>
      </c>
    </row>
    <row r="305" spans="2:27" x14ac:dyDescent="0.3">
      <c r="B305" s="1">
        <v>72039</v>
      </c>
      <c r="C305" s="1">
        <f>VLOOKUP(B305,AANBODPROGNOSE!A305:G622, 5, FALSE)</f>
        <v>1828.696629213483</v>
      </c>
      <c r="D305" s="1">
        <f>VLOOKUP(B305,AANBODPROGNOSE!A305:H622, 2, FALSE)</f>
        <v>1554.3921348314605</v>
      </c>
      <c r="E305" s="1">
        <f>VLOOKUP($B305,'inschr ko zonder ophoging'!$A$5:$L$324,2,FALSE) + VLOOKUP($B305,'INSCHRIJVINGEN KO OPHOGING'!$L$3:$W$322,2,FALSE)</f>
        <v>1402.25</v>
      </c>
      <c r="F305" s="1">
        <f>VLOOKUP($B305,'inschr ko zonder ophoging'!$A$5:$L$324,3,FALSE) + VLOOKUP($B305,'INSCHRIJVINGEN KO OPHOGING'!$L$3:$W$322,3,FALSE)</f>
        <v>1441.76</v>
      </c>
      <c r="G305" s="1">
        <f>VLOOKUP($B305,'inschr ko zonder ophoging'!$A$5:$L$324,4,FALSE) + VLOOKUP($B305,'INSCHRIJVINGEN KO OPHOGING'!$L$3:$W$322,4,FALSE)</f>
        <v>1481.6</v>
      </c>
      <c r="H305" s="1">
        <f>VLOOKUP($B305,'inschr ko zonder ophoging'!$A$5:$L$324,5,FALSE) + VLOOKUP($B305,'INSCHRIJVINGEN KO OPHOGING'!$L$3:$W$322,5,FALSE)</f>
        <v>1516.09</v>
      </c>
      <c r="I305" s="1">
        <f>VLOOKUP($B305,'inschr ko zonder ophoging'!$A$5:$L$324,6,FALSE) + VLOOKUP($B305,'INSCHRIJVINGEN KO OPHOGING'!$L$3:$W$322,6,FALSE)</f>
        <v>1505.6</v>
      </c>
      <c r="J305" s="1">
        <f>VLOOKUP($B305,'inschr ko zonder ophoging'!$A$5:$L$324,7,FALSE) + VLOOKUP($B305,'INSCHRIJVINGEN KO OPHOGING'!$L$3:$W$322,7,FALSE)</f>
        <v>1467.22</v>
      </c>
      <c r="K305" s="1">
        <f>VLOOKUP($B305,'inschr ko zonder ophoging'!$A$5:$L$324,8,FALSE) + VLOOKUP($B305,'INSCHRIJVINGEN KO OPHOGING'!$L$3:$W$322,8,FALSE)</f>
        <v>1429.05</v>
      </c>
      <c r="L305" s="1">
        <f>VLOOKUP($B305,'inschr ko zonder ophoging'!$A$5:$L$324,9,FALSE) + VLOOKUP($B305,'INSCHRIJVINGEN KO OPHOGING'!$L$3:$W$322,9,FALSE)</f>
        <v>1426.95</v>
      </c>
      <c r="M305" s="1">
        <f>VLOOKUP($B305,'inschr ko zonder ophoging'!$A$5:$L$324,10,FALSE) + VLOOKUP($B305,'INSCHRIJVINGEN KO OPHOGING'!$L$3:$W$322,10,FALSE)</f>
        <v>1362.21</v>
      </c>
      <c r="N305" s="1">
        <f>VLOOKUP($B305,'inschr ko zonder ophoging'!$A$5:$L$324,11,FALSE) + VLOOKUP($B305,'INSCHRIJVINGEN KO OPHOGING'!$L$3:$W$322,11,FALSE)</f>
        <v>1365.8899999999999</v>
      </c>
      <c r="O305" s="1">
        <f>VLOOKUP($B305,'inschr ko zonder ophoging'!$A$5:$L$324,12,FALSE) + VLOOKUP($B305,'INSCHRIJVINGEN KO OPHOGING'!$L$3:$W$322,12,FALSE)</f>
        <v>1387.7</v>
      </c>
      <c r="P305" s="1">
        <f>VLOOKUP($B305,'VRAAGPROGNOSE KO'!$B$2:$N$321,2,FALSE)</f>
        <v>1364.6575239005736</v>
      </c>
      <c r="Q305" s="1">
        <f>VLOOKUP($B305,'VRAAGPROGNOSE KO'!$B$2:$N$321,3,FALSE)</f>
        <v>1348.0558508604206</v>
      </c>
      <c r="R305" s="1">
        <f>VLOOKUP($B305,'VRAAGPROGNOSE KO'!$B$2:$N$321,4,FALSE)</f>
        <v>1309.3186137667303</v>
      </c>
      <c r="S305" s="1">
        <f>VLOOKUP($B305,'VRAAGPROGNOSE KO'!$B$2:$N$321,5,FALSE)</f>
        <v>1260.6203728489484</v>
      </c>
      <c r="T305" s="1">
        <f>VLOOKUP($B305,'VRAAGPROGNOSE KO'!$B$2:$N$321,6,FALSE)</f>
        <v>1227.4170267686425</v>
      </c>
      <c r="U305" s="1">
        <f>VLOOKUP($B305,'VRAAGPROGNOSE KO'!$B$2:$N$321,7,FALSE)</f>
        <v>1200.8543499043976</v>
      </c>
      <c r="V305" s="1">
        <f>VLOOKUP($B305,'VRAAGPROGNOSE KO'!$B$2:$N$321,8,FALSE)</f>
        <v>1169.8645602294455</v>
      </c>
      <c r="W305" s="1">
        <f>VLOOKUP($B305,'VRAAGPROGNOSE KO'!$B$2:$N$321,9,FALSE)</f>
        <v>1157.69</v>
      </c>
      <c r="X305" s="1">
        <f>VLOOKUP($B305,'VRAAGPROGNOSE KO'!$B$2:$N$321,10,FALSE)</f>
        <v>1153.2628871892925</v>
      </c>
      <c r="Y305" s="1">
        <f>VLOOKUP($B305,'VRAAGPROGNOSE KO'!$B$2:$N$321,11,FALSE)</f>
        <v>1157.69</v>
      </c>
      <c r="Z305" s="1">
        <f>VLOOKUP($B305,'VRAAGPROGNOSE KO'!$B$2:$N$321,12,FALSE)</f>
        <v>1169.8645602294455</v>
      </c>
      <c r="AA305" s="1">
        <f>VLOOKUP($B305,'VRAAGPROGNOSE KO'!$B$2:$N$321,13,FALSE)</f>
        <v>1185.3594550669216</v>
      </c>
    </row>
    <row r="306" spans="2:27" x14ac:dyDescent="0.3">
      <c r="B306" s="1">
        <v>72041</v>
      </c>
      <c r="C306" s="1">
        <f>VLOOKUP(B306,AANBODPROGNOSE!A306:G623, 5, FALSE)</f>
        <v>1081.0871327254308</v>
      </c>
      <c r="D306" s="1">
        <f>VLOOKUP(B306,AANBODPROGNOSE!A306:H623, 2, FALSE)</f>
        <v>918.92406281661613</v>
      </c>
      <c r="E306" s="1">
        <f>VLOOKUP($B306,'inschr ko zonder ophoging'!$A$5:$L$324,2,FALSE) + VLOOKUP($B306,'INSCHRIJVINGEN KO OPHOGING'!$L$3:$W$322,2,FALSE)</f>
        <v>810.33</v>
      </c>
      <c r="F306" s="1">
        <f>VLOOKUP($B306,'inschr ko zonder ophoging'!$A$5:$L$324,3,FALSE) + VLOOKUP($B306,'INSCHRIJVINGEN KO OPHOGING'!$L$3:$W$322,3,FALSE)</f>
        <v>799.41</v>
      </c>
      <c r="G306" s="1">
        <f>VLOOKUP($B306,'inschr ko zonder ophoging'!$A$5:$L$324,4,FALSE) + VLOOKUP($B306,'INSCHRIJVINGEN KO OPHOGING'!$L$3:$W$322,4,FALSE)</f>
        <v>829.56999999999994</v>
      </c>
      <c r="H306" s="1">
        <f>VLOOKUP($B306,'inschr ko zonder ophoging'!$A$5:$L$324,5,FALSE) + VLOOKUP($B306,'INSCHRIJVINGEN KO OPHOGING'!$L$3:$W$322,5,FALSE)</f>
        <v>836.56999999999994</v>
      </c>
      <c r="I306" s="1">
        <f>VLOOKUP($B306,'inschr ko zonder ophoging'!$A$5:$L$324,6,FALSE) + VLOOKUP($B306,'INSCHRIJVINGEN KO OPHOGING'!$L$3:$W$322,6,FALSE)</f>
        <v>870.55</v>
      </c>
      <c r="J306" s="1">
        <f>VLOOKUP($B306,'inschr ko zonder ophoging'!$A$5:$L$324,7,FALSE) + VLOOKUP($B306,'INSCHRIJVINGEN KO OPHOGING'!$L$3:$W$322,7,FALSE)</f>
        <v>932.58</v>
      </c>
      <c r="K306" s="1">
        <f>VLOOKUP($B306,'inschr ko zonder ophoging'!$A$5:$L$324,8,FALSE) + VLOOKUP($B306,'INSCHRIJVINGEN KO OPHOGING'!$L$3:$W$322,8,FALSE)</f>
        <v>853.38</v>
      </c>
      <c r="L306" s="1">
        <f>VLOOKUP($B306,'inschr ko zonder ophoging'!$A$5:$L$324,9,FALSE) + VLOOKUP($B306,'INSCHRIJVINGEN KO OPHOGING'!$L$3:$W$322,9,FALSE)</f>
        <v>861.11</v>
      </c>
      <c r="M306" s="1">
        <f>VLOOKUP($B306,'inschr ko zonder ophoging'!$A$5:$L$324,10,FALSE) + VLOOKUP($B306,'INSCHRIJVINGEN KO OPHOGING'!$L$3:$W$322,10,FALSE)</f>
        <v>819.3</v>
      </c>
      <c r="N306" s="1">
        <f>VLOOKUP($B306,'inschr ko zonder ophoging'!$A$5:$L$324,11,FALSE) + VLOOKUP($B306,'INSCHRIJVINGEN KO OPHOGING'!$L$3:$W$322,11,FALSE)</f>
        <v>777.46</v>
      </c>
      <c r="O306" s="1">
        <f>VLOOKUP($B306,'inschr ko zonder ophoging'!$A$5:$L$324,12,FALSE) + VLOOKUP($B306,'INSCHRIJVINGEN KO OPHOGING'!$L$3:$W$322,12,FALSE)</f>
        <v>750.38</v>
      </c>
      <c r="P306" s="1">
        <f>VLOOKUP($B306,'VRAAGPROGNOSE KO'!$B$2:$N$321,2,FALSE)</f>
        <v>741.2292150170648</v>
      </c>
      <c r="Q306" s="1">
        <f>VLOOKUP($B306,'VRAAGPROGNOSE KO'!$B$2:$N$321,3,FALSE)</f>
        <v>719.0367235494881</v>
      </c>
      <c r="R306" s="1">
        <f>VLOOKUP($B306,'VRAAGPROGNOSE KO'!$B$2:$N$321,4,FALSE)</f>
        <v>720.14634812286693</v>
      </c>
      <c r="S306" s="1">
        <f>VLOOKUP($B306,'VRAAGPROGNOSE KO'!$B$2:$N$321,5,FALSE)</f>
        <v>699.06348122866893</v>
      </c>
      <c r="T306" s="1">
        <f>VLOOKUP($B306,'VRAAGPROGNOSE KO'!$B$2:$N$321,6,FALSE)</f>
        <v>683.52873720136517</v>
      </c>
      <c r="U306" s="1">
        <f>VLOOKUP($B306,'VRAAGPROGNOSE KO'!$B$2:$N$321,7,FALSE)</f>
        <v>667.99399317406142</v>
      </c>
      <c r="V306" s="1">
        <f>VLOOKUP($B306,'VRAAGPROGNOSE KO'!$B$2:$N$321,8,FALSE)</f>
        <v>655.78812286689424</v>
      </c>
      <c r="W306" s="1">
        <f>VLOOKUP($B306,'VRAAGPROGNOSE KO'!$B$2:$N$321,9,FALSE)</f>
        <v>650.24</v>
      </c>
      <c r="X306" s="1">
        <f>VLOOKUP($B306,'VRAAGPROGNOSE KO'!$B$2:$N$321,10,FALSE)</f>
        <v>639.14375426621154</v>
      </c>
      <c r="Y306" s="1">
        <f>VLOOKUP($B306,'VRAAGPROGNOSE KO'!$B$2:$N$321,11,FALSE)</f>
        <v>650.24</v>
      </c>
      <c r="Z306" s="1">
        <f>VLOOKUP($B306,'VRAAGPROGNOSE KO'!$B$2:$N$321,12,FALSE)</f>
        <v>651.34962457337883</v>
      </c>
      <c r="AA306" s="1">
        <f>VLOOKUP($B306,'VRAAGPROGNOSE KO'!$B$2:$N$321,13,FALSE)</f>
        <v>660.22662116040954</v>
      </c>
    </row>
    <row r="307" spans="2:27" x14ac:dyDescent="0.3">
      <c r="B307" s="1">
        <v>72042</v>
      </c>
      <c r="C307" s="1">
        <f>VLOOKUP(B307,AANBODPROGNOSE!A307:G624, 5, FALSE)</f>
        <v>1211.1538461538462</v>
      </c>
      <c r="D307" s="1">
        <f>VLOOKUP(B307,AANBODPROGNOSE!A307:H624, 2, FALSE)</f>
        <v>1029.4807692307693</v>
      </c>
      <c r="E307" s="1">
        <f>VLOOKUP($B307,'inschr ko zonder ophoging'!$A$5:$L$324,2,FALSE) + VLOOKUP($B307,'INSCHRIJVINGEN KO OPHOGING'!$L$3:$W$322,2,FALSE)</f>
        <v>1027.26</v>
      </c>
      <c r="F307" s="1">
        <f>VLOOKUP($B307,'inschr ko zonder ophoging'!$A$5:$L$324,3,FALSE) + VLOOKUP($B307,'INSCHRIJVINGEN KO OPHOGING'!$L$3:$W$322,3,FALSE)</f>
        <v>1030.3900000000001</v>
      </c>
      <c r="G307" s="1">
        <f>VLOOKUP($B307,'inschr ko zonder ophoging'!$A$5:$L$324,4,FALSE) + VLOOKUP($B307,'INSCHRIJVINGEN KO OPHOGING'!$L$3:$W$322,4,FALSE)</f>
        <v>1042.2</v>
      </c>
      <c r="H307" s="1">
        <f>VLOOKUP($B307,'inschr ko zonder ophoging'!$A$5:$L$324,5,FALSE) + VLOOKUP($B307,'INSCHRIJVINGEN KO OPHOGING'!$L$3:$W$322,5,FALSE)</f>
        <v>1069.26</v>
      </c>
      <c r="I307" s="1">
        <f>VLOOKUP($B307,'inschr ko zonder ophoging'!$A$5:$L$324,6,FALSE) + VLOOKUP($B307,'INSCHRIJVINGEN KO OPHOGING'!$L$3:$W$322,6,FALSE)</f>
        <v>1075.75</v>
      </c>
      <c r="J307" s="1">
        <f>VLOOKUP($B307,'inschr ko zonder ophoging'!$A$5:$L$324,7,FALSE) + VLOOKUP($B307,'INSCHRIJVINGEN KO OPHOGING'!$L$3:$W$322,7,FALSE)</f>
        <v>1018.01</v>
      </c>
      <c r="K307" s="1">
        <f>VLOOKUP($B307,'inschr ko zonder ophoging'!$A$5:$L$324,8,FALSE) + VLOOKUP($B307,'INSCHRIJVINGEN KO OPHOGING'!$L$3:$W$322,8,FALSE)</f>
        <v>1055.8499999999999</v>
      </c>
      <c r="L307" s="1">
        <f>VLOOKUP($B307,'inschr ko zonder ophoging'!$A$5:$L$324,9,FALSE) + VLOOKUP($B307,'INSCHRIJVINGEN KO OPHOGING'!$L$3:$W$322,9,FALSE)</f>
        <v>1004.17</v>
      </c>
      <c r="M307" s="1">
        <f>VLOOKUP($B307,'inschr ko zonder ophoging'!$A$5:$L$324,10,FALSE) + VLOOKUP($B307,'INSCHRIJVINGEN KO OPHOGING'!$L$3:$W$322,10,FALSE)</f>
        <v>949.44</v>
      </c>
      <c r="N307" s="1">
        <f>VLOOKUP($B307,'inschr ko zonder ophoging'!$A$5:$L$324,11,FALSE) + VLOOKUP($B307,'INSCHRIJVINGEN KO OPHOGING'!$L$3:$W$322,11,FALSE)</f>
        <v>953.31</v>
      </c>
      <c r="O307" s="1">
        <f>VLOOKUP($B307,'inschr ko zonder ophoging'!$A$5:$L$324,12,FALSE) + VLOOKUP($B307,'INSCHRIJVINGEN KO OPHOGING'!$L$3:$W$322,12,FALSE)</f>
        <v>886.79</v>
      </c>
      <c r="P307" s="1">
        <f>VLOOKUP($B307,'VRAAGPROGNOSE KO'!$B$2:$N$321,2,FALSE)</f>
        <v>858.70366153846157</v>
      </c>
      <c r="Q307" s="1">
        <f>VLOOKUP($B307,'VRAAGPROGNOSE KO'!$B$2:$N$321,3,FALSE)</f>
        <v>826.02333846153851</v>
      </c>
      <c r="R307" s="1">
        <f>VLOOKUP($B307,'VRAAGPROGNOSE KO'!$B$2:$N$321,4,FALSE)</f>
        <v>787.70847692307689</v>
      </c>
      <c r="S307" s="1">
        <f>VLOOKUP($B307,'VRAAGPROGNOSE KO'!$B$2:$N$321,5,FALSE)</f>
        <v>769.67795384615386</v>
      </c>
      <c r="T307" s="1">
        <f>VLOOKUP($B307,'VRAAGPROGNOSE KO'!$B$2:$N$321,6,FALSE)</f>
        <v>759.53578461538461</v>
      </c>
      <c r="U307" s="1">
        <f>VLOOKUP($B307,'VRAAGPROGNOSE KO'!$B$2:$N$321,7,FALSE)</f>
        <v>743.75907692307692</v>
      </c>
      <c r="V307" s="1">
        <f>VLOOKUP($B307,'VRAAGPROGNOSE KO'!$B$2:$N$321,8,FALSE)</f>
        <v>736.9976307692308</v>
      </c>
      <c r="W307" s="1">
        <f>VLOOKUP($B307,'VRAAGPROGNOSE KO'!$B$2:$N$321,9,FALSE)</f>
        <v>732.49</v>
      </c>
      <c r="X307" s="1">
        <f>VLOOKUP($B307,'VRAAGPROGNOSE KO'!$B$2:$N$321,10,FALSE)</f>
        <v>720.09401538461543</v>
      </c>
      <c r="Y307" s="1">
        <f>VLOOKUP($B307,'VRAAGPROGNOSE KO'!$B$2:$N$321,11,FALSE)</f>
        <v>712.20566153846153</v>
      </c>
      <c r="Z307" s="1">
        <f>VLOOKUP($B307,'VRAAGPROGNOSE KO'!$B$2:$N$321,12,FALSE)</f>
        <v>723.47473846153844</v>
      </c>
      <c r="AA307" s="1">
        <f>VLOOKUP($B307,'VRAAGPROGNOSE KO'!$B$2:$N$321,13,FALSE)</f>
        <v>723.47473846153844</v>
      </c>
    </row>
    <row r="308" spans="2:27" x14ac:dyDescent="0.3">
      <c r="B308" s="1">
        <v>72043</v>
      </c>
      <c r="C308" s="1">
        <f>VLOOKUP(B308,AANBODPROGNOSE!A308:G625, 5, FALSE)</f>
        <v>1549.5944055944055</v>
      </c>
      <c r="D308" s="1">
        <f>VLOOKUP(B308,AANBODPROGNOSE!A308:H625, 2, FALSE)</f>
        <v>1317.1552447552447</v>
      </c>
      <c r="E308" s="1">
        <f>VLOOKUP($B308,'inschr ko zonder ophoging'!$A$5:$L$324,2,FALSE) + VLOOKUP($B308,'INSCHRIJVINGEN KO OPHOGING'!$L$3:$W$322,2,FALSE)</f>
        <v>1184.05</v>
      </c>
      <c r="F308" s="1">
        <f>VLOOKUP($B308,'inschr ko zonder ophoging'!$A$5:$L$324,3,FALSE) + VLOOKUP($B308,'INSCHRIJVINGEN KO OPHOGING'!$L$3:$W$322,3,FALSE)</f>
        <v>1131.8499999999999</v>
      </c>
      <c r="G308" s="1">
        <f>VLOOKUP($B308,'inschr ko zonder ophoging'!$A$5:$L$324,4,FALSE) + VLOOKUP($B308,'INSCHRIJVINGEN KO OPHOGING'!$L$3:$W$322,4,FALSE)</f>
        <v>1219.29</v>
      </c>
      <c r="H308" s="1">
        <f>VLOOKUP($B308,'inschr ko zonder ophoging'!$A$5:$L$324,5,FALSE) + VLOOKUP($B308,'INSCHRIJVINGEN KO OPHOGING'!$L$3:$W$322,5,FALSE)</f>
        <v>1282.46</v>
      </c>
      <c r="I308" s="1">
        <f>VLOOKUP($B308,'inschr ko zonder ophoging'!$A$5:$L$324,6,FALSE) + VLOOKUP($B308,'INSCHRIJVINGEN KO OPHOGING'!$L$3:$W$322,6,FALSE)</f>
        <v>1291.24</v>
      </c>
      <c r="J308" s="1">
        <f>VLOOKUP($B308,'inschr ko zonder ophoging'!$A$5:$L$324,7,FALSE) + VLOOKUP($B308,'INSCHRIJVINGEN KO OPHOGING'!$L$3:$W$322,7,FALSE)</f>
        <v>1365.43</v>
      </c>
      <c r="K308" s="1">
        <f>VLOOKUP($B308,'inschr ko zonder ophoging'!$A$5:$L$324,8,FALSE) + VLOOKUP($B308,'INSCHRIJVINGEN KO OPHOGING'!$L$3:$W$322,8,FALSE)</f>
        <v>1380.43</v>
      </c>
      <c r="L308" s="1">
        <f>VLOOKUP($B308,'inschr ko zonder ophoging'!$A$5:$L$324,9,FALSE) + VLOOKUP($B308,'INSCHRIJVINGEN KO OPHOGING'!$L$3:$W$322,9,FALSE)</f>
        <v>1364</v>
      </c>
      <c r="M308" s="1">
        <f>VLOOKUP($B308,'inschr ko zonder ophoging'!$A$5:$L$324,10,FALSE) + VLOOKUP($B308,'INSCHRIJVINGEN KO OPHOGING'!$L$3:$W$322,10,FALSE)</f>
        <v>1321.67</v>
      </c>
      <c r="N308" s="1">
        <f>VLOOKUP($B308,'inschr ko zonder ophoging'!$A$5:$L$324,11,FALSE) + VLOOKUP($B308,'INSCHRIJVINGEN KO OPHOGING'!$L$3:$W$322,11,FALSE)</f>
        <v>1370.35</v>
      </c>
      <c r="O308" s="1">
        <f>VLOOKUP($B308,'inschr ko zonder ophoging'!$A$5:$L$324,12,FALSE) + VLOOKUP($B308,'INSCHRIJVINGEN KO OPHOGING'!$L$3:$W$322,12,FALSE)</f>
        <v>1390.1399999999999</v>
      </c>
      <c r="P308" s="1">
        <f>VLOOKUP($B308,'VRAAGPROGNOSE KO'!$B$2:$N$321,2,FALSE)</f>
        <v>1379.3601659751037</v>
      </c>
      <c r="Q308" s="1">
        <f>VLOOKUP($B308,'VRAAGPROGNOSE KO'!$B$2:$N$321,3,FALSE)</f>
        <v>1374.856132780083</v>
      </c>
      <c r="R308" s="1">
        <f>VLOOKUP($B308,'VRAAGPROGNOSE KO'!$B$2:$N$321,4,FALSE)</f>
        <v>1363.5960497925312</v>
      </c>
      <c r="S308" s="1">
        <f>VLOOKUP($B308,'VRAAGPROGNOSE KO'!$B$2:$N$321,5,FALSE)</f>
        <v>1323.0597510373445</v>
      </c>
      <c r="T308" s="1">
        <f>VLOOKUP($B308,'VRAAGPROGNOSE KO'!$B$2:$N$321,6,FALSE)</f>
        <v>1323.0597510373445</v>
      </c>
      <c r="U308" s="1">
        <f>VLOOKUP($B308,'VRAAGPROGNOSE KO'!$B$2:$N$321,7,FALSE)</f>
        <v>1332.067817427386</v>
      </c>
      <c r="V308" s="1">
        <f>VLOOKUP($B308,'VRAAGPROGNOSE KO'!$B$2:$N$321,8,FALSE)</f>
        <v>1345.5799170124483</v>
      </c>
      <c r="W308" s="1">
        <f>VLOOKUP($B308,'VRAAGPROGNOSE KO'!$B$2:$N$321,9,FALSE)</f>
        <v>1356.8400000000001</v>
      </c>
      <c r="X308" s="1">
        <f>VLOOKUP($B308,'VRAAGPROGNOSE KO'!$B$2:$N$321,10,FALSE)</f>
        <v>1356.8400000000001</v>
      </c>
      <c r="Y308" s="1">
        <f>VLOOKUP($B308,'VRAAGPROGNOSE KO'!$B$2:$N$321,11,FALSE)</f>
        <v>1362.4700414937761</v>
      </c>
      <c r="Z308" s="1">
        <f>VLOOKUP($B308,'VRAAGPROGNOSE KO'!$B$2:$N$321,12,FALSE)</f>
        <v>1368.1000829875518</v>
      </c>
      <c r="AA308" s="1">
        <f>VLOOKUP($B308,'VRAAGPROGNOSE KO'!$B$2:$N$321,13,FALSE)</f>
        <v>1356.8400000000001</v>
      </c>
    </row>
    <row r="309" spans="2:27" x14ac:dyDescent="0.3">
      <c r="B309" s="1">
        <v>73001</v>
      </c>
      <c r="C309" s="1">
        <f>VLOOKUP(B309,AANBODPROGNOSE!A309:G626, 5, FALSE)</f>
        <v>564.70588235294122</v>
      </c>
      <c r="D309" s="1">
        <f>VLOOKUP(B309,AANBODPROGNOSE!A309:H626, 2, FALSE)</f>
        <v>480</v>
      </c>
      <c r="E309" s="1">
        <f>VLOOKUP($B309,'inschr ko zonder ophoging'!$A$5:$L$324,2,FALSE) + VLOOKUP($B309,'INSCHRIJVINGEN KO OPHOGING'!$L$3:$W$322,2,FALSE)</f>
        <v>493.99</v>
      </c>
      <c r="F309" s="1">
        <f>VLOOKUP($B309,'inschr ko zonder ophoging'!$A$5:$L$324,3,FALSE) + VLOOKUP($B309,'INSCHRIJVINGEN KO OPHOGING'!$L$3:$W$322,3,FALSE)</f>
        <v>481.77</v>
      </c>
      <c r="G309" s="1">
        <f>VLOOKUP($B309,'inschr ko zonder ophoging'!$A$5:$L$324,4,FALSE) + VLOOKUP($B309,'INSCHRIJVINGEN KO OPHOGING'!$L$3:$W$322,4,FALSE)</f>
        <v>542.78</v>
      </c>
      <c r="H309" s="1">
        <f>VLOOKUP($B309,'inschr ko zonder ophoging'!$A$5:$L$324,5,FALSE) + VLOOKUP($B309,'INSCHRIJVINGEN KO OPHOGING'!$L$3:$W$322,5,FALSE)</f>
        <v>498.83</v>
      </c>
      <c r="I309" s="1">
        <f>VLOOKUP($B309,'inschr ko zonder ophoging'!$A$5:$L$324,6,FALSE) + VLOOKUP($B309,'INSCHRIJVINGEN KO OPHOGING'!$L$3:$W$322,6,FALSE)</f>
        <v>474.42</v>
      </c>
      <c r="J309" s="1">
        <f>VLOOKUP($B309,'inschr ko zonder ophoging'!$A$5:$L$324,7,FALSE) + VLOOKUP($B309,'INSCHRIJVINGEN KO OPHOGING'!$L$3:$W$322,7,FALSE)</f>
        <v>502.37</v>
      </c>
      <c r="K309" s="1">
        <f>VLOOKUP($B309,'inschr ko zonder ophoging'!$A$5:$L$324,8,FALSE) + VLOOKUP($B309,'INSCHRIJVINGEN KO OPHOGING'!$L$3:$W$322,8,FALSE)</f>
        <v>496.64</v>
      </c>
      <c r="L309" s="1">
        <f>VLOOKUP($B309,'inschr ko zonder ophoging'!$A$5:$L$324,9,FALSE) + VLOOKUP($B309,'INSCHRIJVINGEN KO OPHOGING'!$L$3:$W$322,9,FALSE)</f>
        <v>494.90999999999997</v>
      </c>
      <c r="M309" s="1">
        <f>VLOOKUP($B309,'inschr ko zonder ophoging'!$A$5:$L$324,10,FALSE) + VLOOKUP($B309,'INSCHRIJVINGEN KO OPHOGING'!$L$3:$W$322,10,FALSE)</f>
        <v>493.83</v>
      </c>
      <c r="N309" s="1">
        <f>VLOOKUP($B309,'inschr ko zonder ophoging'!$A$5:$L$324,11,FALSE) + VLOOKUP($B309,'INSCHRIJVINGEN KO OPHOGING'!$L$3:$W$322,11,FALSE)</f>
        <v>494.64</v>
      </c>
      <c r="O309" s="1">
        <f>VLOOKUP($B309,'inschr ko zonder ophoging'!$A$5:$L$324,12,FALSE) + VLOOKUP($B309,'INSCHRIJVINGEN KO OPHOGING'!$L$3:$W$322,12,FALSE)</f>
        <v>485.83</v>
      </c>
      <c r="P309" s="1">
        <f>VLOOKUP($B309,'VRAAGPROGNOSE KO'!$B$2:$N$321,2,FALSE)</f>
        <v>487.07283720930229</v>
      </c>
      <c r="Q309" s="1">
        <f>VLOOKUP($B309,'VRAAGPROGNOSE KO'!$B$2:$N$321,3,FALSE)</f>
        <v>468.08146511627905</v>
      </c>
      <c r="R309" s="1">
        <f>VLOOKUP($B309,'VRAAGPROGNOSE KO'!$B$2:$N$321,4,FALSE)</f>
        <v>461.37862790697676</v>
      </c>
      <c r="S309" s="1">
        <f>VLOOKUP($B309,'VRAAGPROGNOSE KO'!$B$2:$N$321,5,FALSE)</f>
        <v>461.37862790697676</v>
      </c>
      <c r="T309" s="1">
        <f>VLOOKUP($B309,'VRAAGPROGNOSE KO'!$B$2:$N$321,6,FALSE)</f>
        <v>482.60427906976741</v>
      </c>
      <c r="U309" s="1">
        <f>VLOOKUP($B309,'VRAAGPROGNOSE KO'!$B$2:$N$321,7,FALSE)</f>
        <v>494.89281395348837</v>
      </c>
      <c r="V309" s="1">
        <f>VLOOKUP($B309,'VRAAGPROGNOSE KO'!$B$2:$N$321,8,FALSE)</f>
        <v>485.95569767441862</v>
      </c>
      <c r="W309" s="1">
        <f>VLOOKUP($B309,'VRAAGPROGNOSE KO'!$B$2:$N$321,9,FALSE)</f>
        <v>480.37</v>
      </c>
      <c r="X309" s="1">
        <f>VLOOKUP($B309,'VRAAGPROGNOSE KO'!$B$2:$N$321,10,FALSE)</f>
        <v>483.72141860465115</v>
      </c>
      <c r="Y309" s="1">
        <f>VLOOKUP($B309,'VRAAGPROGNOSE KO'!$B$2:$N$321,11,FALSE)</f>
        <v>490.42425581395349</v>
      </c>
      <c r="Z309" s="1">
        <f>VLOOKUP($B309,'VRAAGPROGNOSE KO'!$B$2:$N$321,12,FALSE)</f>
        <v>496.0099534883721</v>
      </c>
      <c r="AA309" s="1">
        <f>VLOOKUP($B309,'VRAAGPROGNOSE KO'!$B$2:$N$321,13,FALSE)</f>
        <v>499.36137209302325</v>
      </c>
    </row>
    <row r="310" spans="2:27" x14ac:dyDescent="0.3">
      <c r="B310" s="1">
        <v>73006</v>
      </c>
      <c r="C310" s="1">
        <f>VLOOKUP(B310,AANBODPROGNOSE!A310:G627, 5, FALSE)</f>
        <v>1534.0230769230768</v>
      </c>
      <c r="D310" s="1">
        <f>VLOOKUP(B310,AANBODPROGNOSE!A310:H627, 2, FALSE)</f>
        <v>1303.9196153846153</v>
      </c>
      <c r="E310" s="1">
        <f>VLOOKUP($B310,'inschr ko zonder ophoging'!$A$5:$L$324,2,FALSE) + VLOOKUP($B310,'INSCHRIJVINGEN KO OPHOGING'!$L$3:$W$322,2,FALSE)</f>
        <v>1347.95</v>
      </c>
      <c r="F310" s="1">
        <f>VLOOKUP($B310,'inschr ko zonder ophoging'!$A$5:$L$324,3,FALSE) + VLOOKUP($B310,'INSCHRIJVINGEN KO OPHOGING'!$L$3:$W$322,3,FALSE)</f>
        <v>1400.6</v>
      </c>
      <c r="G310" s="1">
        <f>VLOOKUP($B310,'inschr ko zonder ophoging'!$A$5:$L$324,4,FALSE) + VLOOKUP($B310,'INSCHRIJVINGEN KO OPHOGING'!$L$3:$W$322,4,FALSE)</f>
        <v>1429.1399999999999</v>
      </c>
      <c r="H310" s="1">
        <f>VLOOKUP($B310,'inschr ko zonder ophoging'!$A$5:$L$324,5,FALSE) + VLOOKUP($B310,'INSCHRIJVINGEN KO OPHOGING'!$L$3:$W$322,5,FALSE)</f>
        <v>1472.98</v>
      </c>
      <c r="I310" s="1">
        <f>VLOOKUP($B310,'inschr ko zonder ophoging'!$A$5:$L$324,6,FALSE) + VLOOKUP($B310,'INSCHRIJVINGEN KO OPHOGING'!$L$3:$W$322,6,FALSE)</f>
        <v>1445.16</v>
      </c>
      <c r="J310" s="1">
        <f>VLOOKUP($B310,'inschr ko zonder ophoging'!$A$5:$L$324,7,FALSE) + VLOOKUP($B310,'INSCHRIJVINGEN KO OPHOGING'!$L$3:$W$322,7,FALSE)</f>
        <v>1477.84</v>
      </c>
      <c r="K310" s="1">
        <f>VLOOKUP($B310,'inschr ko zonder ophoging'!$A$5:$L$324,8,FALSE) + VLOOKUP($B310,'INSCHRIJVINGEN KO OPHOGING'!$L$3:$W$322,8,FALSE)</f>
        <v>1445.51</v>
      </c>
      <c r="L310" s="1">
        <f>VLOOKUP($B310,'inschr ko zonder ophoging'!$A$5:$L$324,9,FALSE) + VLOOKUP($B310,'INSCHRIJVINGEN KO OPHOGING'!$L$3:$W$322,9,FALSE)</f>
        <v>1451.3</v>
      </c>
      <c r="M310" s="1">
        <f>VLOOKUP($B310,'inschr ko zonder ophoging'!$A$5:$L$324,10,FALSE) + VLOOKUP($B310,'INSCHRIJVINGEN KO OPHOGING'!$L$3:$W$322,10,FALSE)</f>
        <v>1417.81</v>
      </c>
      <c r="N310" s="1">
        <f>VLOOKUP($B310,'inschr ko zonder ophoging'!$A$5:$L$324,11,FALSE) + VLOOKUP($B310,'INSCHRIJVINGEN KO OPHOGING'!$L$3:$W$322,11,FALSE)</f>
        <v>1364.35</v>
      </c>
      <c r="O310" s="1">
        <f>VLOOKUP($B310,'inschr ko zonder ophoging'!$A$5:$L$324,12,FALSE) + VLOOKUP($B310,'INSCHRIJVINGEN KO OPHOGING'!$L$3:$W$322,12,FALSE)</f>
        <v>1336.73</v>
      </c>
      <c r="P310" s="1">
        <f>VLOOKUP($B310,'VRAAGPROGNOSE KO'!$B$2:$N$321,2,FALSE)</f>
        <v>1290.3708484270735</v>
      </c>
      <c r="Q310" s="1">
        <f>VLOOKUP($B310,'VRAAGPROGNOSE KO'!$B$2:$N$321,3,FALSE)</f>
        <v>1262.3436796949477</v>
      </c>
      <c r="R310" s="1">
        <f>VLOOKUP($B310,'VRAAGPROGNOSE KO'!$B$2:$N$321,4,FALSE)</f>
        <v>1236.5586844613917</v>
      </c>
      <c r="S310" s="1">
        <f>VLOOKUP($B310,'VRAAGPROGNOSE KO'!$B$2:$N$321,5,FALSE)</f>
        <v>1184.9886939942803</v>
      </c>
      <c r="T310" s="1">
        <f>VLOOKUP($B310,'VRAAGPROGNOSE KO'!$B$2:$N$321,6,FALSE)</f>
        <v>1172.6567397521449</v>
      </c>
      <c r="U310" s="1">
        <f>VLOOKUP($B310,'VRAAGPROGNOSE KO'!$B$2:$N$321,7,FALSE)</f>
        <v>1171.5356530028598</v>
      </c>
      <c r="V310" s="1">
        <f>VLOOKUP($B310,'VRAAGPROGNOSE KO'!$B$2:$N$321,8,FALSE)</f>
        <v>1164.8091325071496</v>
      </c>
      <c r="W310" s="1">
        <f>VLOOKUP($B310,'VRAAGPROGNOSE KO'!$B$2:$N$321,9,FALSE)</f>
        <v>1176.02</v>
      </c>
      <c r="X310" s="1">
        <f>VLOOKUP($B310,'VRAAGPROGNOSE KO'!$B$2:$N$321,10,FALSE)</f>
        <v>1177.141086749285</v>
      </c>
      <c r="Y310" s="1">
        <f>VLOOKUP($B310,'VRAAGPROGNOSE KO'!$B$2:$N$321,11,FALSE)</f>
        <v>1177.141086749285</v>
      </c>
      <c r="Z310" s="1">
        <f>VLOOKUP($B310,'VRAAGPROGNOSE KO'!$B$2:$N$321,12,FALSE)</f>
        <v>1176.02</v>
      </c>
      <c r="AA310" s="1">
        <f>VLOOKUP($B310,'VRAAGPROGNOSE KO'!$B$2:$N$321,13,FALSE)</f>
        <v>1174.8989132507149</v>
      </c>
    </row>
    <row r="311" spans="2:27" x14ac:dyDescent="0.3">
      <c r="B311" s="1">
        <v>73009</v>
      </c>
      <c r="C311" s="1">
        <f>VLOOKUP(B311,AANBODPROGNOSE!A311:G628, 5, FALSE)</f>
        <v>519.6</v>
      </c>
      <c r="D311" s="1">
        <f>VLOOKUP(B311,AANBODPROGNOSE!A311:H628, 2, FALSE)</f>
        <v>441.66</v>
      </c>
      <c r="E311" s="1">
        <f>VLOOKUP($B311,'inschr ko zonder ophoging'!$A$5:$L$324,2,FALSE) + VLOOKUP($B311,'INSCHRIJVINGEN KO OPHOGING'!$L$3:$W$322,2,FALSE)</f>
        <v>386.34</v>
      </c>
      <c r="F311" s="1">
        <f>VLOOKUP($B311,'inschr ko zonder ophoging'!$A$5:$L$324,3,FALSE) + VLOOKUP($B311,'INSCHRIJVINGEN KO OPHOGING'!$L$3:$W$322,3,FALSE)</f>
        <v>384.34</v>
      </c>
      <c r="G311" s="1">
        <f>VLOOKUP($B311,'inschr ko zonder ophoging'!$A$5:$L$324,4,FALSE) + VLOOKUP($B311,'INSCHRIJVINGEN KO OPHOGING'!$L$3:$W$322,4,FALSE)</f>
        <v>391.96</v>
      </c>
      <c r="H311" s="1">
        <f>VLOOKUP($B311,'inschr ko zonder ophoging'!$A$5:$L$324,5,FALSE) + VLOOKUP($B311,'INSCHRIJVINGEN KO OPHOGING'!$L$3:$W$322,5,FALSE)</f>
        <v>392.23</v>
      </c>
      <c r="I311" s="1">
        <f>VLOOKUP($B311,'inschr ko zonder ophoging'!$A$5:$L$324,6,FALSE) + VLOOKUP($B311,'INSCHRIJVINGEN KO OPHOGING'!$L$3:$W$322,6,FALSE)</f>
        <v>403.53</v>
      </c>
      <c r="J311" s="1">
        <f>VLOOKUP($B311,'inschr ko zonder ophoging'!$A$5:$L$324,7,FALSE) + VLOOKUP($B311,'INSCHRIJVINGEN KO OPHOGING'!$L$3:$W$322,7,FALSE)</f>
        <v>389.96</v>
      </c>
      <c r="K311" s="1">
        <f>VLOOKUP($B311,'inschr ko zonder ophoging'!$A$5:$L$324,8,FALSE) + VLOOKUP($B311,'INSCHRIJVINGEN KO OPHOGING'!$L$3:$W$322,8,FALSE)</f>
        <v>416.90999999999997</v>
      </c>
      <c r="L311" s="1">
        <f>VLOOKUP($B311,'inschr ko zonder ophoging'!$A$5:$L$324,9,FALSE) + VLOOKUP($B311,'INSCHRIJVINGEN KO OPHOGING'!$L$3:$W$322,9,FALSE)</f>
        <v>441.72</v>
      </c>
      <c r="M311" s="1">
        <f>VLOOKUP($B311,'inschr ko zonder ophoging'!$A$5:$L$324,10,FALSE) + VLOOKUP($B311,'INSCHRIJVINGEN KO OPHOGING'!$L$3:$W$322,10,FALSE)</f>
        <v>427.8</v>
      </c>
      <c r="N311" s="1">
        <f>VLOOKUP($B311,'inschr ko zonder ophoging'!$A$5:$L$324,11,FALSE) + VLOOKUP($B311,'INSCHRIJVINGEN KO OPHOGING'!$L$3:$W$322,11,FALSE)</f>
        <v>425.42</v>
      </c>
      <c r="O311" s="1">
        <f>VLOOKUP($B311,'inschr ko zonder ophoging'!$A$5:$L$324,12,FALSE) + VLOOKUP($B311,'INSCHRIJVINGEN KO OPHOGING'!$L$3:$W$322,12,FALSE)</f>
        <v>422.07</v>
      </c>
      <c r="P311" s="1">
        <f>VLOOKUP($B311,'VRAAGPROGNOSE KO'!$B$2:$N$321,2,FALSE)</f>
        <v>413.3640105540897</v>
      </c>
      <c r="Q311" s="1">
        <f>VLOOKUP($B311,'VRAAGPROGNOSE KO'!$B$2:$N$321,3,FALSE)</f>
        <v>405.50110817941953</v>
      </c>
      <c r="R311" s="1">
        <f>VLOOKUP($B311,'VRAAGPROGNOSE KO'!$B$2:$N$321,4,FALSE)</f>
        <v>418.98036939313982</v>
      </c>
      <c r="S311" s="1">
        <f>VLOOKUP($B311,'VRAAGPROGNOSE KO'!$B$2:$N$321,5,FALSE)</f>
        <v>426.84327176781005</v>
      </c>
      <c r="T311" s="1">
        <f>VLOOKUP($B311,'VRAAGPROGNOSE KO'!$B$2:$N$321,6,FALSE)</f>
        <v>435.82944591029025</v>
      </c>
      <c r="U311" s="1">
        <f>VLOOKUP($B311,'VRAAGPROGNOSE KO'!$B$2:$N$321,7,FALSE)</f>
        <v>429.0898153034301</v>
      </c>
      <c r="V311" s="1">
        <f>VLOOKUP($B311,'VRAAGPROGNOSE KO'!$B$2:$N$321,8,FALSE)</f>
        <v>425.72</v>
      </c>
      <c r="W311" s="1">
        <f>VLOOKUP($B311,'VRAAGPROGNOSE KO'!$B$2:$N$321,9,FALSE)</f>
        <v>425.72</v>
      </c>
      <c r="X311" s="1">
        <f>VLOOKUP($B311,'VRAAGPROGNOSE KO'!$B$2:$N$321,10,FALSE)</f>
        <v>430.21308707124012</v>
      </c>
      <c r="Y311" s="1">
        <f>VLOOKUP($B311,'VRAAGPROGNOSE KO'!$B$2:$N$321,11,FALSE)</f>
        <v>432.45963060686017</v>
      </c>
      <c r="Z311" s="1">
        <f>VLOOKUP($B311,'VRAAGPROGNOSE KO'!$B$2:$N$321,12,FALSE)</f>
        <v>435.82944591029025</v>
      </c>
      <c r="AA311" s="1">
        <f>VLOOKUP($B311,'VRAAGPROGNOSE KO'!$B$2:$N$321,13,FALSE)</f>
        <v>435.82944591029025</v>
      </c>
    </row>
    <row r="312" spans="2:27" x14ac:dyDescent="0.3">
      <c r="B312" s="1">
        <v>73022</v>
      </c>
      <c r="C312" s="1">
        <f>VLOOKUP(B312,AANBODPROGNOSE!A312:G629, 5, FALSE)</f>
        <v>260</v>
      </c>
      <c r="D312" s="1">
        <f>VLOOKUP(B312,AANBODPROGNOSE!A312:H629, 2, FALSE)</f>
        <v>221</v>
      </c>
      <c r="E312" s="1">
        <f>VLOOKUP($B312,'inschr ko zonder ophoging'!$A$5:$L$324,2,FALSE) + VLOOKUP($B312,'INSCHRIJVINGEN KO OPHOGING'!$L$3:$W$322,2,FALSE)</f>
        <v>221.06</v>
      </c>
      <c r="F312" s="1">
        <f>VLOOKUP($B312,'inschr ko zonder ophoging'!$A$5:$L$324,3,FALSE) + VLOOKUP($B312,'INSCHRIJVINGEN KO OPHOGING'!$L$3:$W$322,3,FALSE)</f>
        <v>274.95999999999998</v>
      </c>
      <c r="G312" s="1">
        <f>VLOOKUP($B312,'inschr ko zonder ophoging'!$A$5:$L$324,4,FALSE) + VLOOKUP($B312,'INSCHRIJVINGEN KO OPHOGING'!$L$3:$W$322,4,FALSE)</f>
        <v>258.08999999999997</v>
      </c>
      <c r="H312" s="1">
        <f>VLOOKUP($B312,'inschr ko zonder ophoging'!$A$5:$L$324,5,FALSE) + VLOOKUP($B312,'INSCHRIJVINGEN KO OPHOGING'!$L$3:$W$322,5,FALSE)</f>
        <v>243.01</v>
      </c>
      <c r="I312" s="1">
        <f>VLOOKUP($B312,'inschr ko zonder ophoging'!$A$5:$L$324,6,FALSE) + VLOOKUP($B312,'INSCHRIJVINGEN KO OPHOGING'!$L$3:$W$322,6,FALSE)</f>
        <v>224.9</v>
      </c>
      <c r="J312" s="1">
        <f>VLOOKUP($B312,'inschr ko zonder ophoging'!$A$5:$L$324,7,FALSE) + VLOOKUP($B312,'INSCHRIJVINGEN KO OPHOGING'!$L$3:$W$322,7,FALSE)</f>
        <v>194.9</v>
      </c>
      <c r="K312" s="1">
        <f>VLOOKUP($B312,'inschr ko zonder ophoging'!$A$5:$L$324,8,FALSE) + VLOOKUP($B312,'INSCHRIJVINGEN KO OPHOGING'!$L$3:$W$322,8,FALSE)</f>
        <v>190.25</v>
      </c>
      <c r="L312" s="1">
        <f>VLOOKUP($B312,'inschr ko zonder ophoging'!$A$5:$L$324,9,FALSE) + VLOOKUP($B312,'INSCHRIJVINGEN KO OPHOGING'!$L$3:$W$322,9,FALSE)</f>
        <v>177.6</v>
      </c>
      <c r="M312" s="1">
        <f>VLOOKUP($B312,'inschr ko zonder ophoging'!$A$5:$L$324,10,FALSE) + VLOOKUP($B312,'INSCHRIJVINGEN KO OPHOGING'!$L$3:$W$322,10,FALSE)</f>
        <v>166.06</v>
      </c>
      <c r="N312" s="1">
        <f>VLOOKUP($B312,'inschr ko zonder ophoging'!$A$5:$L$324,11,FALSE) + VLOOKUP($B312,'INSCHRIJVINGEN KO OPHOGING'!$L$3:$W$322,11,FALSE)</f>
        <v>162.87</v>
      </c>
      <c r="O312" s="1">
        <f>VLOOKUP($B312,'inschr ko zonder ophoging'!$A$5:$L$324,12,FALSE) + VLOOKUP($B312,'INSCHRIJVINGEN KO OPHOGING'!$L$3:$W$322,12,FALSE)</f>
        <v>177.17</v>
      </c>
      <c r="P312" s="1">
        <f>VLOOKUP($B312,'VRAAGPROGNOSE KO'!$B$2:$N$321,2,FALSE)</f>
        <v>170.07826923076922</v>
      </c>
      <c r="Q312" s="1">
        <f>VLOOKUP($B312,'VRAAGPROGNOSE KO'!$B$2:$N$321,3,FALSE)</f>
        <v>166.69923076923078</v>
      </c>
      <c r="R312" s="1">
        <f>VLOOKUP($B312,'VRAAGPROGNOSE KO'!$B$2:$N$321,4,FALSE)</f>
        <v>173.45730769230769</v>
      </c>
      <c r="S312" s="1">
        <f>VLOOKUP($B312,'VRAAGPROGNOSE KO'!$B$2:$N$321,5,FALSE)</f>
        <v>175.71</v>
      </c>
      <c r="T312" s="1">
        <f>VLOOKUP($B312,'VRAAGPROGNOSE KO'!$B$2:$N$321,6,FALSE)</f>
        <v>180.21538461538461</v>
      </c>
      <c r="U312" s="1">
        <f>VLOOKUP($B312,'VRAAGPROGNOSE KO'!$B$2:$N$321,7,FALSE)</f>
        <v>176.83634615384616</v>
      </c>
      <c r="V312" s="1">
        <f>VLOOKUP($B312,'VRAAGPROGNOSE KO'!$B$2:$N$321,8,FALSE)</f>
        <v>175.71</v>
      </c>
      <c r="W312" s="1">
        <f>VLOOKUP($B312,'VRAAGPROGNOSE KO'!$B$2:$N$321,9,FALSE)</f>
        <v>175.71</v>
      </c>
      <c r="X312" s="1">
        <f>VLOOKUP($B312,'VRAAGPROGNOSE KO'!$B$2:$N$321,10,FALSE)</f>
        <v>177.96269230769232</v>
      </c>
      <c r="Y312" s="1">
        <f>VLOOKUP($B312,'VRAAGPROGNOSE KO'!$B$2:$N$321,11,FALSE)</f>
        <v>179.08903846153845</v>
      </c>
      <c r="Z312" s="1">
        <f>VLOOKUP($B312,'VRAAGPROGNOSE KO'!$B$2:$N$321,12,FALSE)</f>
        <v>179.08903846153845</v>
      </c>
      <c r="AA312" s="1">
        <f>VLOOKUP($B312,'VRAAGPROGNOSE KO'!$B$2:$N$321,13,FALSE)</f>
        <v>179.08903846153845</v>
      </c>
    </row>
    <row r="313" spans="2:27" x14ac:dyDescent="0.3">
      <c r="B313" s="1">
        <v>73032</v>
      </c>
      <c r="C313" s="1">
        <f>VLOOKUP(B313,AANBODPROGNOSE!A313:G630, 5, FALSE)</f>
        <v>361.81818181818187</v>
      </c>
      <c r="D313" s="1">
        <f>VLOOKUP(B313,AANBODPROGNOSE!A313:H630, 2, FALSE)</f>
        <v>307.54545454545456</v>
      </c>
      <c r="E313" s="1">
        <f>VLOOKUP($B313,'inschr ko zonder ophoging'!$A$5:$L$324,2,FALSE) + VLOOKUP($B313,'INSCHRIJVINGEN KO OPHOGING'!$L$3:$W$322,2,FALSE)</f>
        <v>381.45</v>
      </c>
      <c r="F313" s="1">
        <f>VLOOKUP($B313,'inschr ko zonder ophoging'!$A$5:$L$324,3,FALSE) + VLOOKUP($B313,'INSCHRIJVINGEN KO OPHOGING'!$L$3:$W$322,3,FALSE)</f>
        <v>372.42</v>
      </c>
      <c r="G313" s="1">
        <f>VLOOKUP($B313,'inschr ko zonder ophoging'!$A$5:$L$324,4,FALSE) + VLOOKUP($B313,'INSCHRIJVINGEN KO OPHOGING'!$L$3:$W$322,4,FALSE)</f>
        <v>353.15</v>
      </c>
      <c r="H313" s="1">
        <f>VLOOKUP($B313,'inschr ko zonder ophoging'!$A$5:$L$324,5,FALSE) + VLOOKUP($B313,'INSCHRIJVINGEN KO OPHOGING'!$L$3:$W$322,5,FALSE)</f>
        <v>368.85</v>
      </c>
      <c r="I313" s="1">
        <f>VLOOKUP($B313,'inschr ko zonder ophoging'!$A$5:$L$324,6,FALSE) + VLOOKUP($B313,'INSCHRIJVINGEN KO OPHOGING'!$L$3:$W$322,6,FALSE)</f>
        <v>381.07</v>
      </c>
      <c r="J313" s="1">
        <f>VLOOKUP($B313,'inschr ko zonder ophoging'!$A$5:$L$324,7,FALSE) + VLOOKUP($B313,'INSCHRIJVINGEN KO OPHOGING'!$L$3:$W$322,7,FALSE)</f>
        <v>364.31</v>
      </c>
      <c r="K313" s="1">
        <f>VLOOKUP($B313,'inschr ko zonder ophoging'!$A$5:$L$324,8,FALSE) + VLOOKUP($B313,'INSCHRIJVINGEN KO OPHOGING'!$L$3:$W$322,8,FALSE)</f>
        <v>364.58</v>
      </c>
      <c r="L313" s="1">
        <f>VLOOKUP($B313,'inschr ko zonder ophoging'!$A$5:$L$324,9,FALSE) + VLOOKUP($B313,'INSCHRIJVINGEN KO OPHOGING'!$L$3:$W$322,9,FALSE)</f>
        <v>346.47</v>
      </c>
      <c r="M313" s="1">
        <f>VLOOKUP($B313,'inschr ko zonder ophoging'!$A$5:$L$324,10,FALSE) + VLOOKUP($B313,'INSCHRIJVINGEN KO OPHOGING'!$L$3:$W$322,10,FALSE)</f>
        <v>339.5</v>
      </c>
      <c r="N313" s="1">
        <f>VLOOKUP($B313,'inschr ko zonder ophoging'!$A$5:$L$324,11,FALSE) + VLOOKUP($B313,'INSCHRIJVINGEN KO OPHOGING'!$L$3:$W$322,11,FALSE)</f>
        <v>314.23</v>
      </c>
      <c r="O313" s="1">
        <f>VLOOKUP($B313,'inschr ko zonder ophoging'!$A$5:$L$324,12,FALSE) + VLOOKUP($B313,'INSCHRIJVINGEN KO OPHOGING'!$L$3:$W$322,12,FALSE)</f>
        <v>300.93</v>
      </c>
      <c r="P313" s="1">
        <f>VLOOKUP($B313,'VRAAGPROGNOSE KO'!$B$2:$N$321,2,FALSE)</f>
        <v>300.67292418772564</v>
      </c>
      <c r="Q313" s="1">
        <f>VLOOKUP($B313,'VRAAGPROGNOSE KO'!$B$2:$N$321,3,FALSE)</f>
        <v>307.30541516245489</v>
      </c>
      <c r="R313" s="1">
        <f>VLOOKUP($B313,'VRAAGPROGNOSE KO'!$B$2:$N$321,4,FALSE)</f>
        <v>298.46209386281589</v>
      </c>
      <c r="S313" s="1">
        <f>VLOOKUP($B313,'VRAAGPROGNOSE KO'!$B$2:$N$321,5,FALSE)</f>
        <v>303.98916967509024</v>
      </c>
      <c r="T313" s="1">
        <f>VLOOKUP($B313,'VRAAGPROGNOSE KO'!$B$2:$N$321,6,FALSE)</f>
        <v>309.51624548736464</v>
      </c>
      <c r="U313" s="1">
        <f>VLOOKUP($B313,'VRAAGPROGNOSE KO'!$B$2:$N$321,7,FALSE)</f>
        <v>308.41083032490974</v>
      </c>
      <c r="V313" s="1">
        <f>VLOOKUP($B313,'VRAAGPROGNOSE KO'!$B$2:$N$321,8,FALSE)</f>
        <v>310.62166064981949</v>
      </c>
      <c r="W313" s="1">
        <f>VLOOKUP($B313,'VRAAGPROGNOSE KO'!$B$2:$N$321,9,FALSE)</f>
        <v>306.2</v>
      </c>
      <c r="X313" s="1">
        <f>VLOOKUP($B313,'VRAAGPROGNOSE KO'!$B$2:$N$321,10,FALSE)</f>
        <v>305.09458483754514</v>
      </c>
      <c r="Y313" s="1">
        <f>VLOOKUP($B313,'VRAAGPROGNOSE KO'!$B$2:$N$321,11,FALSE)</f>
        <v>303.98916967509024</v>
      </c>
      <c r="Z313" s="1">
        <f>VLOOKUP($B313,'VRAAGPROGNOSE KO'!$B$2:$N$321,12,FALSE)</f>
        <v>301.77833935018049</v>
      </c>
      <c r="AA313" s="1">
        <f>VLOOKUP($B313,'VRAAGPROGNOSE KO'!$B$2:$N$321,13,FALSE)</f>
        <v>306.2</v>
      </c>
    </row>
    <row r="314" spans="2:27" x14ac:dyDescent="0.3">
      <c r="B314" s="1">
        <v>73040</v>
      </c>
      <c r="C314" s="1">
        <f>VLOOKUP(B314,AANBODPROGNOSE!A314:G631, 5, FALSE)</f>
        <v>370</v>
      </c>
      <c r="D314" s="1">
        <f>VLOOKUP(B314,AANBODPROGNOSE!A314:H631, 2, FALSE)</f>
        <v>314.5</v>
      </c>
      <c r="E314" s="1">
        <f>VLOOKUP($B314,'inschr ko zonder ophoging'!$A$5:$L$324,2,FALSE) + VLOOKUP($B314,'INSCHRIJVINGEN KO OPHOGING'!$L$3:$W$322,2,FALSE)</f>
        <v>257.39</v>
      </c>
      <c r="F314" s="1">
        <f>VLOOKUP($B314,'inschr ko zonder ophoging'!$A$5:$L$324,3,FALSE) + VLOOKUP($B314,'INSCHRIJVINGEN KO OPHOGING'!$L$3:$W$322,3,FALSE)</f>
        <v>273.93</v>
      </c>
      <c r="G314" s="1">
        <f>VLOOKUP($B314,'inschr ko zonder ophoging'!$A$5:$L$324,4,FALSE) + VLOOKUP($B314,'INSCHRIJVINGEN KO OPHOGING'!$L$3:$W$322,4,FALSE)</f>
        <v>294.85000000000002</v>
      </c>
      <c r="H314" s="1">
        <f>VLOOKUP($B314,'inschr ko zonder ophoging'!$A$5:$L$324,5,FALSE) + VLOOKUP($B314,'INSCHRIJVINGEN KO OPHOGING'!$L$3:$W$322,5,FALSE)</f>
        <v>301.01</v>
      </c>
      <c r="I314" s="1">
        <f>VLOOKUP($B314,'inschr ko zonder ophoging'!$A$5:$L$324,6,FALSE) + VLOOKUP($B314,'INSCHRIJVINGEN KO OPHOGING'!$L$3:$W$322,6,FALSE)</f>
        <v>317.69</v>
      </c>
      <c r="J314" s="1">
        <f>VLOOKUP($B314,'inschr ko zonder ophoging'!$A$5:$L$324,7,FALSE) + VLOOKUP($B314,'INSCHRIJVINGEN KO OPHOGING'!$L$3:$W$322,7,FALSE)</f>
        <v>313.2</v>
      </c>
      <c r="K314" s="1">
        <f>VLOOKUP($B314,'inschr ko zonder ophoging'!$A$5:$L$324,8,FALSE) + VLOOKUP($B314,'INSCHRIJVINGEN KO OPHOGING'!$L$3:$W$322,8,FALSE)</f>
        <v>310.31</v>
      </c>
      <c r="L314" s="1">
        <f>VLOOKUP($B314,'inschr ko zonder ophoging'!$A$5:$L$324,9,FALSE) + VLOOKUP($B314,'INSCHRIJVINGEN KO OPHOGING'!$L$3:$W$322,9,FALSE)</f>
        <v>326.85000000000002</v>
      </c>
      <c r="M314" s="1">
        <f>VLOOKUP($B314,'inschr ko zonder ophoging'!$A$5:$L$324,10,FALSE) + VLOOKUP($B314,'INSCHRIJVINGEN KO OPHOGING'!$L$3:$W$322,10,FALSE)</f>
        <v>307.58</v>
      </c>
      <c r="N314" s="1">
        <f>VLOOKUP($B314,'inschr ko zonder ophoging'!$A$5:$L$324,11,FALSE) + VLOOKUP($B314,'INSCHRIJVINGEN KO OPHOGING'!$L$3:$W$322,11,FALSE)</f>
        <v>282.74</v>
      </c>
      <c r="O314" s="1">
        <f>VLOOKUP($B314,'inschr ko zonder ophoging'!$A$5:$L$324,12,FALSE) + VLOOKUP($B314,'INSCHRIJVINGEN KO OPHOGING'!$L$3:$W$322,12,FALSE)</f>
        <v>318.61</v>
      </c>
      <c r="P314" s="1">
        <f>VLOOKUP($B314,'VRAAGPROGNOSE KO'!$B$2:$N$321,2,FALSE)</f>
        <v>310.73146853146852</v>
      </c>
      <c r="Q314" s="1">
        <f>VLOOKUP($B314,'VRAAGPROGNOSE KO'!$B$2:$N$321,3,FALSE)</f>
        <v>311.84122377622379</v>
      </c>
      <c r="R314" s="1">
        <f>VLOOKUP($B314,'VRAAGPROGNOSE KO'!$B$2:$N$321,4,FALSE)</f>
        <v>314.06073426573425</v>
      </c>
      <c r="S314" s="1">
        <f>VLOOKUP($B314,'VRAAGPROGNOSE KO'!$B$2:$N$321,5,FALSE)</f>
        <v>310.73146853146852</v>
      </c>
      <c r="T314" s="1">
        <f>VLOOKUP($B314,'VRAAGPROGNOSE KO'!$B$2:$N$321,6,FALSE)</f>
        <v>321.82902097902098</v>
      </c>
      <c r="U314" s="1">
        <f>VLOOKUP($B314,'VRAAGPROGNOSE KO'!$B$2:$N$321,7,FALSE)</f>
        <v>328.48755244755245</v>
      </c>
      <c r="V314" s="1">
        <f>VLOOKUP($B314,'VRAAGPROGNOSE KO'!$B$2:$N$321,8,FALSE)</f>
        <v>322.93877622377624</v>
      </c>
      <c r="W314" s="1">
        <f>VLOOKUP($B314,'VRAAGPROGNOSE KO'!$B$2:$N$321,9,FALSE)</f>
        <v>317.39</v>
      </c>
      <c r="X314" s="1">
        <f>VLOOKUP($B314,'VRAAGPROGNOSE KO'!$B$2:$N$321,10,FALSE)</f>
        <v>308.51195804195805</v>
      </c>
      <c r="Y314" s="1">
        <f>VLOOKUP($B314,'VRAAGPROGNOSE KO'!$B$2:$N$321,11,FALSE)</f>
        <v>309.62171328671332</v>
      </c>
      <c r="Z314" s="1">
        <f>VLOOKUP($B314,'VRAAGPROGNOSE KO'!$B$2:$N$321,12,FALSE)</f>
        <v>318.49975524475525</v>
      </c>
      <c r="AA314" s="1">
        <f>VLOOKUP($B314,'VRAAGPROGNOSE KO'!$B$2:$N$321,13,FALSE)</f>
        <v>325.15828671328671</v>
      </c>
    </row>
    <row r="315" spans="2:27" x14ac:dyDescent="0.3">
      <c r="B315" s="1">
        <v>73042</v>
      </c>
      <c r="C315" s="1">
        <f>VLOOKUP(B315,AANBODPROGNOSE!A315:G632, 5, FALSE)</f>
        <v>1340</v>
      </c>
      <c r="D315" s="1">
        <f>VLOOKUP(B315,AANBODPROGNOSE!A315:H632, 2, FALSE)</f>
        <v>1139</v>
      </c>
      <c r="E315" s="1">
        <f>VLOOKUP($B315,'inschr ko zonder ophoging'!$A$5:$L$324,2,FALSE) + VLOOKUP($B315,'INSCHRIJVINGEN KO OPHOGING'!$L$3:$W$322,2,FALSE)</f>
        <v>1031.96</v>
      </c>
      <c r="F315" s="1">
        <f>VLOOKUP($B315,'inschr ko zonder ophoging'!$A$5:$L$324,3,FALSE) + VLOOKUP($B315,'INSCHRIJVINGEN KO OPHOGING'!$L$3:$W$322,3,FALSE)</f>
        <v>1035.8499999999999</v>
      </c>
      <c r="G315" s="1">
        <f>VLOOKUP($B315,'inschr ko zonder ophoging'!$A$5:$L$324,4,FALSE) + VLOOKUP($B315,'INSCHRIJVINGEN KO OPHOGING'!$L$3:$W$322,4,FALSE)</f>
        <v>1042.1199999999999</v>
      </c>
      <c r="H315" s="1">
        <f>VLOOKUP($B315,'inschr ko zonder ophoging'!$A$5:$L$324,5,FALSE) + VLOOKUP($B315,'INSCHRIJVINGEN KO OPHOGING'!$L$3:$W$322,5,FALSE)</f>
        <v>1118.18</v>
      </c>
      <c r="I315" s="1">
        <f>VLOOKUP($B315,'inschr ko zonder ophoging'!$A$5:$L$324,6,FALSE) + VLOOKUP($B315,'INSCHRIJVINGEN KO OPHOGING'!$L$3:$W$322,6,FALSE)</f>
        <v>1143.72</v>
      </c>
      <c r="J315" s="1">
        <f>VLOOKUP($B315,'inschr ko zonder ophoging'!$A$5:$L$324,7,FALSE) + VLOOKUP($B315,'INSCHRIJVINGEN KO OPHOGING'!$L$3:$W$322,7,FALSE)</f>
        <v>1201.21</v>
      </c>
      <c r="K315" s="1">
        <f>VLOOKUP($B315,'inschr ko zonder ophoging'!$A$5:$L$324,8,FALSE) + VLOOKUP($B315,'INSCHRIJVINGEN KO OPHOGING'!$L$3:$W$322,8,FALSE)</f>
        <v>1237.8</v>
      </c>
      <c r="L315" s="1">
        <f>VLOOKUP($B315,'inschr ko zonder ophoging'!$A$5:$L$324,9,FALSE) + VLOOKUP($B315,'INSCHRIJVINGEN KO OPHOGING'!$L$3:$W$322,9,FALSE)</f>
        <v>1255.1300000000001</v>
      </c>
      <c r="M315" s="1">
        <f>VLOOKUP($B315,'inschr ko zonder ophoging'!$A$5:$L$324,10,FALSE) + VLOOKUP($B315,'INSCHRIJVINGEN KO OPHOGING'!$L$3:$W$322,10,FALSE)</f>
        <v>1157.47</v>
      </c>
      <c r="N315" s="1">
        <f>VLOOKUP($B315,'inschr ko zonder ophoging'!$A$5:$L$324,11,FALSE) + VLOOKUP($B315,'INSCHRIJVINGEN KO OPHOGING'!$L$3:$W$322,11,FALSE)</f>
        <v>1188.5899999999999</v>
      </c>
      <c r="O315" s="1">
        <f>VLOOKUP($B315,'inschr ko zonder ophoging'!$A$5:$L$324,12,FALSE) + VLOOKUP($B315,'INSCHRIJVINGEN KO OPHOGING'!$L$3:$W$322,12,FALSE)</f>
        <v>1140.5</v>
      </c>
      <c r="P315" s="1">
        <f>VLOOKUP($B315,'VRAAGPROGNOSE KO'!$B$2:$N$321,2,FALSE)</f>
        <v>1100.261236673774</v>
      </c>
      <c r="Q315" s="1">
        <f>VLOOKUP($B315,'VRAAGPROGNOSE KO'!$B$2:$N$321,3,FALSE)</f>
        <v>1100.261236673774</v>
      </c>
      <c r="R315" s="1">
        <f>VLOOKUP($B315,'VRAAGPROGNOSE KO'!$B$2:$N$321,4,FALSE)</f>
        <v>1071.3069936034115</v>
      </c>
      <c r="S315" s="1">
        <f>VLOOKUP($B315,'VRAAGPROGNOSE KO'!$B$2:$N$321,5,FALSE)</f>
        <v>1072.4206183368869</v>
      </c>
      <c r="T315" s="1">
        <f>VLOOKUP($B315,'VRAAGPROGNOSE KO'!$B$2:$N$321,6,FALSE)</f>
        <v>1074.6478678038379</v>
      </c>
      <c r="U315" s="1">
        <f>VLOOKUP($B315,'VRAAGPROGNOSE KO'!$B$2:$N$321,7,FALSE)</f>
        <v>1062.3979957356078</v>
      </c>
      <c r="V315" s="1">
        <f>VLOOKUP($B315,'VRAAGPROGNOSE KO'!$B$2:$N$321,8,FALSE)</f>
        <v>1054.6026226012793</v>
      </c>
      <c r="W315" s="1">
        <f>VLOOKUP($B315,'VRAAGPROGNOSE KO'!$B$2:$N$321,9,FALSE)</f>
        <v>1044.58</v>
      </c>
      <c r="X315" s="1">
        <f>VLOOKUP($B315,'VRAAGPROGNOSE KO'!$B$2:$N$321,10,FALSE)</f>
        <v>1047.9208742004264</v>
      </c>
      <c r="Y315" s="1">
        <f>VLOOKUP($B315,'VRAAGPROGNOSE KO'!$B$2:$N$321,11,FALSE)</f>
        <v>1035.6710021321962</v>
      </c>
      <c r="Z315" s="1">
        <f>VLOOKUP($B315,'VRAAGPROGNOSE KO'!$B$2:$N$321,12,FALSE)</f>
        <v>1036.7846268656717</v>
      </c>
      <c r="AA315" s="1">
        <f>VLOOKUP($B315,'VRAAGPROGNOSE KO'!$B$2:$N$321,13,FALSE)</f>
        <v>1033.4437526652453</v>
      </c>
    </row>
    <row r="316" spans="2:27" x14ac:dyDescent="0.3">
      <c r="B316" s="1">
        <v>73066</v>
      </c>
      <c r="C316" s="1">
        <f>VLOOKUP(B316,AANBODPROGNOSE!A316:G633, 5, FALSE)</f>
        <v>823</v>
      </c>
      <c r="D316" s="1">
        <f>VLOOKUP(B316,AANBODPROGNOSE!A316:H633, 2, FALSE)</f>
        <v>699.55</v>
      </c>
      <c r="E316" s="1">
        <f>VLOOKUP($B316,'inschr ko zonder ophoging'!$A$5:$L$324,2,FALSE) + VLOOKUP($B316,'INSCHRIJVINGEN KO OPHOGING'!$L$3:$W$322,2,FALSE)</f>
        <v>635</v>
      </c>
      <c r="F316" s="1">
        <f>VLOOKUP($B316,'inschr ko zonder ophoging'!$A$5:$L$324,3,FALSE) + VLOOKUP($B316,'INSCHRIJVINGEN KO OPHOGING'!$L$3:$W$322,3,FALSE)</f>
        <v>650.04999999999995</v>
      </c>
      <c r="G316" s="1">
        <f>VLOOKUP($B316,'inschr ko zonder ophoging'!$A$5:$L$324,4,FALSE) + VLOOKUP($B316,'INSCHRIJVINGEN KO OPHOGING'!$L$3:$W$322,4,FALSE)</f>
        <v>660.81</v>
      </c>
      <c r="H316" s="1">
        <f>VLOOKUP($B316,'inschr ko zonder ophoging'!$A$5:$L$324,5,FALSE) + VLOOKUP($B316,'INSCHRIJVINGEN KO OPHOGING'!$L$3:$W$322,5,FALSE)</f>
        <v>680.68</v>
      </c>
      <c r="I316" s="1">
        <f>VLOOKUP($B316,'inschr ko zonder ophoging'!$A$5:$L$324,6,FALSE) + VLOOKUP($B316,'INSCHRIJVINGEN KO OPHOGING'!$L$3:$W$322,6,FALSE)</f>
        <v>651.70000000000005</v>
      </c>
      <c r="J316" s="1">
        <f>VLOOKUP($B316,'inschr ko zonder ophoging'!$A$5:$L$324,7,FALSE) + VLOOKUP($B316,'INSCHRIJVINGEN KO OPHOGING'!$L$3:$W$322,7,FALSE)</f>
        <v>693.73</v>
      </c>
      <c r="K316" s="1">
        <f>VLOOKUP($B316,'inschr ko zonder ophoging'!$A$5:$L$324,8,FALSE) + VLOOKUP($B316,'INSCHRIJVINGEN KO OPHOGING'!$L$3:$W$322,8,FALSE)</f>
        <v>689.81</v>
      </c>
      <c r="L316" s="1">
        <f>VLOOKUP($B316,'inschr ko zonder ophoging'!$A$5:$L$324,9,FALSE) + VLOOKUP($B316,'INSCHRIJVINGEN KO OPHOGING'!$L$3:$W$322,9,FALSE)</f>
        <v>653.78</v>
      </c>
      <c r="M316" s="1">
        <f>VLOOKUP($B316,'inschr ko zonder ophoging'!$A$5:$L$324,10,FALSE) + VLOOKUP($B316,'INSCHRIJVINGEN KO OPHOGING'!$L$3:$W$322,10,FALSE)</f>
        <v>677.73</v>
      </c>
      <c r="N316" s="1">
        <f>VLOOKUP($B316,'inschr ko zonder ophoging'!$A$5:$L$324,11,FALSE) + VLOOKUP($B316,'INSCHRIJVINGEN KO OPHOGING'!$L$3:$W$322,11,FALSE)</f>
        <v>674.62</v>
      </c>
      <c r="O316" s="1">
        <f>VLOOKUP($B316,'inschr ko zonder ophoging'!$A$5:$L$324,12,FALSE) + VLOOKUP($B316,'INSCHRIJVINGEN KO OPHOGING'!$L$3:$W$322,12,FALSE)</f>
        <v>692.73</v>
      </c>
      <c r="P316" s="1">
        <f>VLOOKUP($B316,'VRAAGPROGNOSE KO'!$B$2:$N$321,2,FALSE)</f>
        <v>694.24030201342282</v>
      </c>
      <c r="Q316" s="1">
        <f>VLOOKUP($B316,'VRAAGPROGNOSE KO'!$B$2:$N$321,3,FALSE)</f>
        <v>673.16911073825509</v>
      </c>
      <c r="R316" s="1">
        <f>VLOOKUP($B316,'VRAAGPROGNOSE KO'!$B$2:$N$321,4,FALSE)</f>
        <v>668.73307046979869</v>
      </c>
      <c r="S316" s="1">
        <f>VLOOKUP($B316,'VRAAGPROGNOSE KO'!$B$2:$N$321,5,FALSE)</f>
        <v>653.20692953020136</v>
      </c>
      <c r="T316" s="1">
        <f>VLOOKUP($B316,'VRAAGPROGNOSE KO'!$B$2:$N$321,6,FALSE)</f>
        <v>663.18802013422817</v>
      </c>
      <c r="U316" s="1">
        <f>VLOOKUP($B316,'VRAAGPROGNOSE KO'!$B$2:$N$321,7,FALSE)</f>
        <v>662.07901006711404</v>
      </c>
      <c r="V316" s="1">
        <f>VLOOKUP($B316,'VRAAGPROGNOSE KO'!$B$2:$N$321,8,FALSE)</f>
        <v>664.2970302013423</v>
      </c>
      <c r="W316" s="1">
        <f>VLOOKUP($B316,'VRAAGPROGNOSE KO'!$B$2:$N$321,9,FALSE)</f>
        <v>660.97</v>
      </c>
      <c r="X316" s="1">
        <f>VLOOKUP($B316,'VRAAGPROGNOSE KO'!$B$2:$N$321,10,FALSE)</f>
        <v>665.40604026845642</v>
      </c>
      <c r="Y316" s="1">
        <f>VLOOKUP($B316,'VRAAGPROGNOSE KO'!$B$2:$N$321,11,FALSE)</f>
        <v>668.73307046979869</v>
      </c>
      <c r="Z316" s="1">
        <f>VLOOKUP($B316,'VRAAGPROGNOSE KO'!$B$2:$N$321,12,FALSE)</f>
        <v>668.73307046979869</v>
      </c>
      <c r="AA316" s="1">
        <f>VLOOKUP($B316,'VRAAGPROGNOSE KO'!$B$2:$N$321,13,FALSE)</f>
        <v>666.51505033557044</v>
      </c>
    </row>
    <row r="317" spans="2:27" x14ac:dyDescent="0.3">
      <c r="B317" s="1">
        <v>73083</v>
      </c>
      <c r="C317" s="1">
        <f>VLOOKUP(B317,AANBODPROGNOSE!A317:G634, 5, FALSE)</f>
        <v>1515.7</v>
      </c>
      <c r="D317" s="1">
        <f>VLOOKUP(B317,AANBODPROGNOSE!A317:H634, 2, FALSE)</f>
        <v>1288.345</v>
      </c>
      <c r="E317" s="1">
        <f>VLOOKUP($B317,'inschr ko zonder ophoging'!$A$5:$L$324,2,FALSE) + VLOOKUP($B317,'INSCHRIJVINGEN KO OPHOGING'!$L$3:$W$322,2,FALSE)</f>
        <v>1178.0999999999999</v>
      </c>
      <c r="F317" s="1">
        <f>VLOOKUP($B317,'inschr ko zonder ophoging'!$A$5:$L$324,3,FALSE) + VLOOKUP($B317,'INSCHRIJVINGEN KO OPHOGING'!$L$3:$W$322,3,FALSE)</f>
        <v>1236.5899999999999</v>
      </c>
      <c r="G317" s="1">
        <f>VLOOKUP($B317,'inschr ko zonder ophoging'!$A$5:$L$324,4,FALSE) + VLOOKUP($B317,'INSCHRIJVINGEN KO OPHOGING'!$L$3:$W$322,4,FALSE)</f>
        <v>1248.29</v>
      </c>
      <c r="H317" s="1">
        <f>VLOOKUP($B317,'inschr ko zonder ophoging'!$A$5:$L$324,5,FALSE) + VLOOKUP($B317,'INSCHRIJVINGEN KO OPHOGING'!$L$3:$W$322,5,FALSE)</f>
        <v>1245.6400000000001</v>
      </c>
      <c r="I317" s="1">
        <f>VLOOKUP($B317,'inschr ko zonder ophoging'!$A$5:$L$324,6,FALSE) + VLOOKUP($B317,'INSCHRIJVINGEN KO OPHOGING'!$L$3:$W$322,6,FALSE)</f>
        <v>1209.3399999999999</v>
      </c>
      <c r="J317" s="1">
        <f>VLOOKUP($B317,'inschr ko zonder ophoging'!$A$5:$L$324,7,FALSE) + VLOOKUP($B317,'INSCHRIJVINGEN KO OPHOGING'!$L$3:$W$322,7,FALSE)</f>
        <v>1198.0999999999999</v>
      </c>
      <c r="K317" s="1">
        <f>VLOOKUP($B317,'inschr ko zonder ophoging'!$A$5:$L$324,8,FALSE) + VLOOKUP($B317,'INSCHRIJVINGEN KO OPHOGING'!$L$3:$W$322,8,FALSE)</f>
        <v>1223.67</v>
      </c>
      <c r="L317" s="1">
        <f>VLOOKUP($B317,'inschr ko zonder ophoging'!$A$5:$L$324,9,FALSE) + VLOOKUP($B317,'INSCHRIJVINGEN KO OPHOGING'!$L$3:$W$322,9,FALSE)</f>
        <v>1162.31</v>
      </c>
      <c r="M317" s="1">
        <f>VLOOKUP($B317,'inschr ko zonder ophoging'!$A$5:$L$324,10,FALSE) + VLOOKUP($B317,'INSCHRIJVINGEN KO OPHOGING'!$L$3:$W$322,10,FALSE)</f>
        <v>1222.67</v>
      </c>
      <c r="N317" s="1">
        <f>VLOOKUP($B317,'inschr ko zonder ophoging'!$A$5:$L$324,11,FALSE) + VLOOKUP($B317,'INSCHRIJVINGEN KO OPHOGING'!$L$3:$W$322,11,FALSE)</f>
        <v>1205.26</v>
      </c>
      <c r="O317" s="1">
        <f>VLOOKUP($B317,'inschr ko zonder ophoging'!$A$5:$L$324,12,FALSE) + VLOOKUP($B317,'INSCHRIJVINGEN KO OPHOGING'!$L$3:$W$322,12,FALSE)</f>
        <v>1179.5</v>
      </c>
      <c r="P317" s="1">
        <f>VLOOKUP($B317,'VRAAGPROGNOSE KO'!$B$2:$N$321,2,FALSE)</f>
        <v>1185.4741288278774</v>
      </c>
      <c r="Q317" s="1">
        <f>VLOOKUP($B317,'VRAAGPROGNOSE KO'!$B$2:$N$321,3,FALSE)</f>
        <v>1127.8623020063358</v>
      </c>
      <c r="R317" s="1">
        <f>VLOOKUP($B317,'VRAAGPROGNOSE KO'!$B$2:$N$321,4,FALSE)</f>
        <v>1074.6821541710665</v>
      </c>
      <c r="S317" s="1">
        <f>VLOOKUP($B317,'VRAAGPROGNOSE KO'!$B$2:$N$321,5,FALSE)</f>
        <v>1055.8475184794086</v>
      </c>
      <c r="T317" s="1">
        <f>VLOOKUP($B317,'VRAAGPROGNOSE KO'!$B$2:$N$321,6,FALSE)</f>
        <v>1039.228722280887</v>
      </c>
      <c r="U317" s="1">
        <f>VLOOKUP($B317,'VRAAGPROGNOSE KO'!$B$2:$N$321,7,FALSE)</f>
        <v>1051.4158394931362</v>
      </c>
      <c r="V317" s="1">
        <f>VLOOKUP($B317,'VRAAGPROGNOSE KO'!$B$2:$N$321,8,FALSE)</f>
        <v>1051.4158394931362</v>
      </c>
      <c r="W317" s="1">
        <f>VLOOKUP($B317,'VRAAGPROGNOSE KO'!$B$2:$N$321,9,FALSE)</f>
        <v>1049.2</v>
      </c>
      <c r="X317" s="1">
        <f>VLOOKUP($B317,'VRAAGPROGNOSE KO'!$B$2:$N$321,10,FALSE)</f>
        <v>1051.4158394931362</v>
      </c>
      <c r="Y317" s="1">
        <f>VLOOKUP($B317,'VRAAGPROGNOSE KO'!$B$2:$N$321,11,FALSE)</f>
        <v>1060.2791974656811</v>
      </c>
      <c r="Z317" s="1">
        <f>VLOOKUP($B317,'VRAAGPROGNOSE KO'!$B$2:$N$321,12,FALSE)</f>
        <v>1063.6029567053854</v>
      </c>
      <c r="AA317" s="1">
        <f>VLOOKUP($B317,'VRAAGPROGNOSE KO'!$B$2:$N$321,13,FALSE)</f>
        <v>1065.8187961985216</v>
      </c>
    </row>
    <row r="318" spans="2:27" x14ac:dyDescent="0.3">
      <c r="B318" s="1">
        <v>73098</v>
      </c>
      <c r="C318" s="1">
        <f>VLOOKUP(B318,AANBODPROGNOSE!A318:G635, 5, FALSE)</f>
        <v>291.76470588235293</v>
      </c>
      <c r="D318" s="1">
        <f>VLOOKUP(B318,AANBODPROGNOSE!A318:H635, 2, FALSE)</f>
        <v>248</v>
      </c>
      <c r="E318" s="1">
        <f>VLOOKUP($B318,'inschr ko zonder ophoging'!$A$5:$L$324,2,FALSE) + VLOOKUP($B318,'INSCHRIJVINGEN KO OPHOGING'!$L$3:$W$322,2,FALSE)</f>
        <v>336.77</v>
      </c>
      <c r="F318" s="1">
        <f>VLOOKUP($B318,'inschr ko zonder ophoging'!$A$5:$L$324,3,FALSE) + VLOOKUP($B318,'INSCHRIJVINGEN KO OPHOGING'!$L$3:$W$322,3,FALSE)</f>
        <v>365.18</v>
      </c>
      <c r="G318" s="1">
        <f>VLOOKUP($B318,'inschr ko zonder ophoging'!$A$5:$L$324,4,FALSE) + VLOOKUP($B318,'INSCHRIJVINGEN KO OPHOGING'!$L$3:$W$322,4,FALSE)</f>
        <v>337.85</v>
      </c>
      <c r="H318" s="1">
        <f>VLOOKUP($B318,'inschr ko zonder ophoging'!$A$5:$L$324,5,FALSE) + VLOOKUP($B318,'INSCHRIJVINGEN KO OPHOGING'!$L$3:$W$322,5,FALSE)</f>
        <v>373.90999999999997</v>
      </c>
      <c r="I318" s="1">
        <f>VLOOKUP($B318,'inschr ko zonder ophoging'!$A$5:$L$324,6,FALSE) + VLOOKUP($B318,'INSCHRIJVINGEN KO OPHOGING'!$L$3:$W$322,6,FALSE)</f>
        <v>364.31</v>
      </c>
      <c r="J318" s="1">
        <f>VLOOKUP($B318,'inschr ko zonder ophoging'!$A$5:$L$324,7,FALSE) + VLOOKUP($B318,'INSCHRIJVINGEN KO OPHOGING'!$L$3:$W$322,7,FALSE)</f>
        <v>336.85</v>
      </c>
      <c r="K318" s="1">
        <f>VLOOKUP($B318,'inschr ko zonder ophoging'!$A$5:$L$324,8,FALSE) + VLOOKUP($B318,'INSCHRIJVINGEN KO OPHOGING'!$L$3:$W$322,8,FALSE)</f>
        <v>343.15</v>
      </c>
      <c r="L318" s="1">
        <f>VLOOKUP($B318,'inschr ko zonder ophoging'!$A$5:$L$324,9,FALSE) + VLOOKUP($B318,'INSCHRIJVINGEN KO OPHOGING'!$L$3:$W$322,9,FALSE)</f>
        <v>299.2</v>
      </c>
      <c r="M318" s="1">
        <f>VLOOKUP($B318,'inschr ko zonder ophoging'!$A$5:$L$324,10,FALSE) + VLOOKUP($B318,'INSCHRIJVINGEN KO OPHOGING'!$L$3:$W$322,10,FALSE)</f>
        <v>278.08999999999997</v>
      </c>
      <c r="N318" s="1">
        <f>VLOOKUP($B318,'inschr ko zonder ophoging'!$A$5:$L$324,11,FALSE) + VLOOKUP($B318,'INSCHRIJVINGEN KO OPHOGING'!$L$3:$W$322,11,FALSE)</f>
        <v>276.2</v>
      </c>
      <c r="O318" s="1">
        <f>VLOOKUP($B318,'inschr ko zonder ophoging'!$A$5:$L$324,12,FALSE) + VLOOKUP($B318,'INSCHRIJVINGEN KO OPHOGING'!$L$3:$W$322,12,FALSE)</f>
        <v>245.17</v>
      </c>
      <c r="P318" s="1">
        <f>VLOOKUP($B318,'VRAAGPROGNOSE KO'!$B$2:$N$321,2,FALSE)</f>
        <v>250.28277056277057</v>
      </c>
      <c r="Q318" s="1">
        <f>VLOOKUP($B318,'VRAAGPROGNOSE KO'!$B$2:$N$321,3,FALSE)</f>
        <v>252.49766233766235</v>
      </c>
      <c r="R318" s="1">
        <f>VLOOKUP($B318,'VRAAGPROGNOSE KO'!$B$2:$N$321,4,FALSE)</f>
        <v>252.49766233766235</v>
      </c>
      <c r="S318" s="1">
        <f>VLOOKUP($B318,'VRAAGPROGNOSE KO'!$B$2:$N$321,5,FALSE)</f>
        <v>251.39021645021646</v>
      </c>
      <c r="T318" s="1">
        <f>VLOOKUP($B318,'VRAAGPROGNOSE KO'!$B$2:$N$321,6,FALSE)</f>
        <v>260.24978354978356</v>
      </c>
      <c r="U318" s="1">
        <f>VLOOKUP($B318,'VRAAGPROGNOSE KO'!$B$2:$N$321,7,FALSE)</f>
        <v>265.78701298701299</v>
      </c>
      <c r="V318" s="1">
        <f>VLOOKUP($B318,'VRAAGPROGNOSE KO'!$B$2:$N$321,8,FALSE)</f>
        <v>261.35722943722942</v>
      </c>
      <c r="W318" s="1">
        <f>VLOOKUP($B318,'VRAAGPROGNOSE KO'!$B$2:$N$321,9,FALSE)</f>
        <v>255.82</v>
      </c>
      <c r="X318" s="1">
        <f>VLOOKUP($B318,'VRAAGPROGNOSE KO'!$B$2:$N$321,10,FALSE)</f>
        <v>249.17532467532467</v>
      </c>
      <c r="Y318" s="1">
        <f>VLOOKUP($B318,'VRAAGPROGNOSE KO'!$B$2:$N$321,11,FALSE)</f>
        <v>249.17532467532467</v>
      </c>
      <c r="Z318" s="1">
        <f>VLOOKUP($B318,'VRAAGPROGNOSE KO'!$B$2:$N$321,12,FALSE)</f>
        <v>256.92744588744591</v>
      </c>
      <c r="AA318" s="1">
        <f>VLOOKUP($B318,'VRAAGPROGNOSE KO'!$B$2:$N$321,13,FALSE)</f>
        <v>262.46467532467534</v>
      </c>
    </row>
    <row r="319" spans="2:27" x14ac:dyDescent="0.3">
      <c r="B319" s="1">
        <v>73107</v>
      </c>
      <c r="C319" s="1">
        <f>VLOOKUP(B319,AANBODPROGNOSE!A319:G636, 5, FALSE)</f>
        <v>2194.6894613583136</v>
      </c>
      <c r="D319" s="1">
        <f>VLOOKUP(B319,AANBODPROGNOSE!A319:H636, 2, FALSE)</f>
        <v>1865.4860421545666</v>
      </c>
      <c r="E319" s="1">
        <f>VLOOKUP($B319,'inschr ko zonder ophoging'!$A$5:$L$324,2,FALSE) + VLOOKUP($B319,'INSCHRIJVINGEN KO OPHOGING'!$L$3:$W$322,2,FALSE)</f>
        <v>1601.17</v>
      </c>
      <c r="F319" s="1">
        <f>VLOOKUP($B319,'inschr ko zonder ophoging'!$A$5:$L$324,3,FALSE) + VLOOKUP($B319,'INSCHRIJVINGEN KO OPHOGING'!$L$3:$W$322,3,FALSE)</f>
        <v>1627.23</v>
      </c>
      <c r="G319" s="1">
        <f>VLOOKUP($B319,'inschr ko zonder ophoging'!$A$5:$L$324,4,FALSE) + VLOOKUP($B319,'INSCHRIJVINGEN KO OPHOGING'!$L$3:$W$322,4,FALSE)</f>
        <v>1700.91</v>
      </c>
      <c r="H319" s="1">
        <f>VLOOKUP($B319,'inschr ko zonder ophoging'!$A$5:$L$324,5,FALSE) + VLOOKUP($B319,'INSCHRIJVINGEN KO OPHOGING'!$L$3:$W$322,5,FALSE)</f>
        <v>1688.55</v>
      </c>
      <c r="I319" s="1">
        <f>VLOOKUP($B319,'inschr ko zonder ophoging'!$A$5:$L$324,6,FALSE) + VLOOKUP($B319,'INSCHRIJVINGEN KO OPHOGING'!$L$3:$W$322,6,FALSE)</f>
        <v>1727.31</v>
      </c>
      <c r="J319" s="1">
        <f>VLOOKUP($B319,'inschr ko zonder ophoging'!$A$5:$L$324,7,FALSE) + VLOOKUP($B319,'INSCHRIJVINGEN KO OPHOGING'!$L$3:$W$322,7,FALSE)</f>
        <v>1663.63</v>
      </c>
      <c r="K319" s="1">
        <f>VLOOKUP($B319,'inschr ko zonder ophoging'!$A$5:$L$324,8,FALSE) + VLOOKUP($B319,'INSCHRIJVINGEN KO OPHOGING'!$L$3:$W$322,8,FALSE)</f>
        <v>1627.49</v>
      </c>
      <c r="L319" s="1">
        <f>VLOOKUP($B319,'inschr ko zonder ophoging'!$A$5:$L$324,9,FALSE) + VLOOKUP($B319,'INSCHRIJVINGEN KO OPHOGING'!$L$3:$W$322,9,FALSE)</f>
        <v>1679.31</v>
      </c>
      <c r="M319" s="1">
        <f>VLOOKUP($B319,'inschr ko zonder ophoging'!$A$5:$L$324,10,FALSE) + VLOOKUP($B319,'INSCHRIJVINGEN KO OPHOGING'!$L$3:$W$322,10,FALSE)</f>
        <v>1672.85</v>
      </c>
      <c r="N319" s="1">
        <f>VLOOKUP($B319,'inschr ko zonder ophoging'!$A$5:$L$324,11,FALSE) + VLOOKUP($B319,'INSCHRIJVINGEN KO OPHOGING'!$L$3:$W$322,11,FALSE)</f>
        <v>1652.66</v>
      </c>
      <c r="O319" s="1">
        <f>VLOOKUP($B319,'inschr ko zonder ophoging'!$A$5:$L$324,12,FALSE) + VLOOKUP($B319,'INSCHRIJVINGEN KO OPHOGING'!$L$3:$W$322,12,FALSE)</f>
        <v>1649.36</v>
      </c>
      <c r="P319" s="1">
        <f>VLOOKUP($B319,'VRAAGPROGNOSE KO'!$B$2:$N$321,2,FALSE)</f>
        <v>1620.0650154083205</v>
      </c>
      <c r="Q319" s="1">
        <f>VLOOKUP($B319,'VRAAGPROGNOSE KO'!$B$2:$N$321,3,FALSE)</f>
        <v>1611.1696687211095</v>
      </c>
      <c r="R319" s="1">
        <f>VLOOKUP($B319,'VRAAGPROGNOSE KO'!$B$2:$N$321,4,FALSE)</f>
        <v>1577.8121186440678</v>
      </c>
      <c r="S319" s="1">
        <f>VLOOKUP($B319,'VRAAGPROGNOSE KO'!$B$2:$N$321,5,FALSE)</f>
        <v>1543.3426502311249</v>
      </c>
      <c r="T319" s="1">
        <f>VLOOKUP($B319,'VRAAGPROGNOSE KO'!$B$2:$N$321,6,FALSE)</f>
        <v>1537.7830585516178</v>
      </c>
      <c r="U319" s="1">
        <f>VLOOKUP($B319,'VRAAGPROGNOSE KO'!$B$2:$N$321,7,FALSE)</f>
        <v>1492.194406779661</v>
      </c>
      <c r="V319" s="1">
        <f>VLOOKUP($B319,'VRAAGPROGNOSE KO'!$B$2:$N$321,8,FALSE)</f>
        <v>1465.5083667180277</v>
      </c>
      <c r="W319" s="1">
        <f>VLOOKUP($B319,'VRAAGPROGNOSE KO'!$B$2:$N$321,9,FALSE)</f>
        <v>1443.27</v>
      </c>
      <c r="X319" s="1">
        <f>VLOOKUP($B319,'VRAAGPROGNOSE KO'!$B$2:$N$321,10,FALSE)</f>
        <v>1428.8150616332819</v>
      </c>
      <c r="Y319" s="1">
        <f>VLOOKUP($B319,'VRAAGPROGNOSE KO'!$B$2:$N$321,11,FALSE)</f>
        <v>1426.5912249614792</v>
      </c>
      <c r="Z319" s="1">
        <f>VLOOKUP($B319,'VRAAGPROGNOSE KO'!$B$2:$N$321,12,FALSE)</f>
        <v>1416.5839599383667</v>
      </c>
      <c r="AA319" s="1">
        <f>VLOOKUP($B319,'VRAAGPROGNOSE KO'!$B$2:$N$321,13,FALSE)</f>
        <v>1414.360123266564</v>
      </c>
    </row>
    <row r="320" spans="2:27" x14ac:dyDescent="0.3">
      <c r="B320" s="1">
        <v>73109</v>
      </c>
      <c r="C320" s="1">
        <f>VLOOKUP(B320,AANBODPROGNOSE!A320:G637, 5, FALSE)</f>
        <v>325.94117647058823</v>
      </c>
      <c r="D320" s="1">
        <f>VLOOKUP(B320,AANBODPROGNOSE!A320:H637, 2, FALSE)</f>
        <v>277.05</v>
      </c>
      <c r="E320" s="1">
        <f>VLOOKUP($B320,'inschr ko zonder ophoging'!$A$5:$L$324,2,FALSE) + VLOOKUP($B320,'INSCHRIJVINGEN KO OPHOGING'!$L$3:$W$322,2,FALSE)</f>
        <v>202.44</v>
      </c>
      <c r="F320" s="1">
        <f>VLOOKUP($B320,'inschr ko zonder ophoging'!$A$5:$L$324,3,FALSE) + VLOOKUP($B320,'INSCHRIJVINGEN KO OPHOGING'!$L$3:$W$322,3,FALSE)</f>
        <v>229.66</v>
      </c>
      <c r="G320" s="1">
        <f>VLOOKUP($B320,'inschr ko zonder ophoging'!$A$5:$L$324,4,FALSE) + VLOOKUP($B320,'INSCHRIJVINGEN KO OPHOGING'!$L$3:$W$322,4,FALSE)</f>
        <v>203.14</v>
      </c>
      <c r="H320" s="1">
        <f>VLOOKUP($B320,'inschr ko zonder ophoging'!$A$5:$L$324,5,FALSE) + VLOOKUP($B320,'INSCHRIJVINGEN KO OPHOGING'!$L$3:$W$322,5,FALSE)</f>
        <v>195.44</v>
      </c>
      <c r="I320" s="1">
        <f>VLOOKUP($B320,'inschr ko zonder ophoging'!$A$5:$L$324,6,FALSE) + VLOOKUP($B320,'INSCHRIJVINGEN KO OPHOGING'!$L$3:$W$322,6,FALSE)</f>
        <v>202.17</v>
      </c>
      <c r="J320" s="1">
        <f>VLOOKUP($B320,'inschr ko zonder ophoging'!$A$5:$L$324,7,FALSE) + VLOOKUP($B320,'INSCHRIJVINGEN KO OPHOGING'!$L$3:$W$322,7,FALSE)</f>
        <v>171.87</v>
      </c>
      <c r="K320" s="1">
        <f>VLOOKUP($B320,'inschr ko zonder ophoging'!$A$5:$L$324,8,FALSE) + VLOOKUP($B320,'INSCHRIJVINGEN KO OPHOGING'!$L$3:$W$322,8,FALSE)</f>
        <v>166.95</v>
      </c>
      <c r="L320" s="1">
        <f>VLOOKUP($B320,'inschr ko zonder ophoging'!$A$5:$L$324,9,FALSE) + VLOOKUP($B320,'INSCHRIJVINGEN KO OPHOGING'!$L$3:$W$322,9,FALSE)</f>
        <v>171.71</v>
      </c>
      <c r="M320" s="1">
        <f>VLOOKUP($B320,'inschr ko zonder ophoging'!$A$5:$L$324,10,FALSE) + VLOOKUP($B320,'INSCHRIJVINGEN KO OPHOGING'!$L$3:$W$322,10,FALSE)</f>
        <v>164.06</v>
      </c>
      <c r="N320" s="1">
        <f>VLOOKUP($B320,'inschr ko zonder ophoging'!$A$5:$L$324,11,FALSE) + VLOOKUP($B320,'INSCHRIJVINGEN KO OPHOGING'!$L$3:$W$322,11,FALSE)</f>
        <v>172.79</v>
      </c>
      <c r="O320" s="1">
        <f>VLOOKUP($B320,'inschr ko zonder ophoging'!$A$5:$L$324,12,FALSE) + VLOOKUP($B320,'INSCHRIJVINGEN KO OPHOGING'!$L$3:$W$322,12,FALSE)</f>
        <v>196.71</v>
      </c>
      <c r="P320" s="1">
        <f>VLOOKUP($B320,'VRAAGPROGNOSE KO'!$B$2:$N$321,2,FALSE)</f>
        <v>198.10380116959064</v>
      </c>
      <c r="Q320" s="1">
        <f>VLOOKUP($B320,'VRAAGPROGNOSE KO'!$B$2:$N$321,3,FALSE)</f>
        <v>192.57017543859649</v>
      </c>
      <c r="R320" s="1">
        <f>VLOOKUP($B320,'VRAAGPROGNOSE KO'!$B$2:$N$321,4,FALSE)</f>
        <v>191.46345029239765</v>
      </c>
      <c r="S320" s="1">
        <f>VLOOKUP($B320,'VRAAGPROGNOSE KO'!$B$2:$N$321,5,FALSE)</f>
        <v>185.92982456140351</v>
      </c>
      <c r="T320" s="1">
        <f>VLOOKUP($B320,'VRAAGPROGNOSE KO'!$B$2:$N$321,6,FALSE)</f>
        <v>189.25</v>
      </c>
      <c r="U320" s="1">
        <f>VLOOKUP($B320,'VRAAGPROGNOSE KO'!$B$2:$N$321,7,FALSE)</f>
        <v>189.25</v>
      </c>
      <c r="V320" s="1">
        <f>VLOOKUP($B320,'VRAAGPROGNOSE KO'!$B$2:$N$321,8,FALSE)</f>
        <v>189.25</v>
      </c>
      <c r="W320" s="1">
        <f>VLOOKUP($B320,'VRAAGPROGNOSE KO'!$B$2:$N$321,9,FALSE)</f>
        <v>189.25</v>
      </c>
      <c r="X320" s="1">
        <f>VLOOKUP($B320,'VRAAGPROGNOSE KO'!$B$2:$N$321,10,FALSE)</f>
        <v>189.25</v>
      </c>
      <c r="Y320" s="1">
        <f>VLOOKUP($B320,'VRAAGPROGNOSE KO'!$B$2:$N$321,11,FALSE)</f>
        <v>190.35672514619884</v>
      </c>
      <c r="Z320" s="1">
        <f>VLOOKUP($B320,'VRAAGPROGNOSE KO'!$B$2:$N$321,12,FALSE)</f>
        <v>190.35672514619884</v>
      </c>
      <c r="AA320" s="1">
        <f>VLOOKUP($B320,'VRAAGPROGNOSE KO'!$B$2:$N$321,13,FALSE)</f>
        <v>190.35672514619884</v>
      </c>
    </row>
  </sheetData>
  <mergeCells count="4">
    <mergeCell ref="C1:D1"/>
    <mergeCell ref="E1:O1"/>
    <mergeCell ref="P1:Z1"/>
    <mergeCell ref="A1: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A6C2E-BC29-4024-8D87-42B6F3402171}">
  <dimension ref="A1:AA320"/>
  <sheetViews>
    <sheetView topLeftCell="C25" workbookViewId="0">
      <selection activeCell="AA3" sqref="AA3:AA320"/>
    </sheetView>
  </sheetViews>
  <sheetFormatPr defaultRowHeight="14.4" x14ac:dyDescent="0.3"/>
  <cols>
    <col min="1" max="1" width="10.44140625" bestFit="1" customWidth="1"/>
    <col min="2" max="2" width="10.44140625" customWidth="1"/>
    <col min="3" max="3" width="19.109375" bestFit="1" customWidth="1"/>
    <col min="4" max="4" width="22.88671875" bestFit="1" customWidth="1"/>
    <col min="5" max="26" width="9.6640625" bestFit="1" customWidth="1"/>
  </cols>
  <sheetData>
    <row r="1" spans="1:27" s="5" customFormat="1" ht="15" thickBot="1" x14ac:dyDescent="0.35">
      <c r="A1" s="23" t="s">
        <v>60</v>
      </c>
      <c r="B1" s="23"/>
      <c r="C1" s="23" t="s">
        <v>0</v>
      </c>
      <c r="D1" s="23"/>
      <c r="E1" s="24" t="s">
        <v>1</v>
      </c>
      <c r="F1" s="25"/>
      <c r="G1" s="25"/>
      <c r="H1" s="25"/>
      <c r="I1" s="25"/>
      <c r="J1" s="25"/>
      <c r="K1" s="25"/>
      <c r="L1" s="25"/>
      <c r="M1" s="25"/>
      <c r="N1" s="25"/>
      <c r="O1" s="26"/>
      <c r="P1" s="24" t="s">
        <v>2</v>
      </c>
      <c r="Q1" s="25"/>
      <c r="R1" s="25"/>
      <c r="S1" s="25"/>
      <c r="T1" s="25"/>
      <c r="U1" s="25"/>
      <c r="V1" s="25"/>
      <c r="W1" s="25"/>
      <c r="X1" s="25"/>
      <c r="Y1" s="25"/>
      <c r="Z1" s="26"/>
    </row>
    <row r="2" spans="1:27" x14ac:dyDescent="0.3">
      <c r="A2" t="s">
        <v>3</v>
      </c>
      <c r="B2" t="s">
        <v>47</v>
      </c>
      <c r="C2" t="s">
        <v>4</v>
      </c>
      <c r="D2" t="s">
        <v>5</v>
      </c>
      <c r="E2" t="s">
        <v>6</v>
      </c>
      <c r="F2" t="s">
        <v>7</v>
      </c>
      <c r="G2" t="s">
        <v>8</v>
      </c>
      <c r="H2" t="s">
        <v>9</v>
      </c>
      <c r="I2" t="s">
        <v>10</v>
      </c>
      <c r="J2" t="s">
        <v>11</v>
      </c>
      <c r="K2" t="s">
        <v>12</v>
      </c>
      <c r="L2" t="s">
        <v>13</v>
      </c>
      <c r="M2" t="s">
        <v>14</v>
      </c>
      <c r="N2" t="s">
        <v>15</v>
      </c>
      <c r="O2" t="s">
        <v>16</v>
      </c>
      <c r="P2" t="s">
        <v>17</v>
      </c>
      <c r="Q2" t="s">
        <v>18</v>
      </c>
      <c r="R2" t="s">
        <v>19</v>
      </c>
      <c r="S2" t="s">
        <v>20</v>
      </c>
      <c r="T2" t="s">
        <v>21</v>
      </c>
      <c r="U2" t="s">
        <v>22</v>
      </c>
      <c r="V2" t="s">
        <v>23</v>
      </c>
      <c r="W2" t="s">
        <v>24</v>
      </c>
      <c r="X2" t="s">
        <v>25</v>
      </c>
      <c r="Y2" t="s">
        <v>26</v>
      </c>
      <c r="Z2" t="s">
        <v>27</v>
      </c>
      <c r="AA2" t="s">
        <v>68</v>
      </c>
    </row>
    <row r="3" spans="1:27" x14ac:dyDescent="0.3">
      <c r="B3" s="1">
        <v>11001</v>
      </c>
      <c r="C3" s="1">
        <f>VLOOKUP(B3,AANBODPROGNOSE!A3:G320, 6, FALSE)</f>
        <v>1065.8823529411766</v>
      </c>
      <c r="D3" s="1">
        <f>VLOOKUP(B3,AANBODPROGNOSE!A3:H320, 3, FALSE)</f>
        <v>906</v>
      </c>
      <c r="E3" s="1">
        <f>VLOOKUP($B3,'inschr lo'!$A$5:$L$324,2,FALSE)</f>
        <v>818</v>
      </c>
      <c r="F3" s="1">
        <f>VLOOKUP($B3,'inschr lo'!$A$5:$L$324,3,FALSE)</f>
        <v>802</v>
      </c>
      <c r="G3" s="1">
        <f>VLOOKUP($B3,'inschr lo'!$A$5:$L$324,4,FALSE)</f>
        <v>808</v>
      </c>
      <c r="H3" s="1">
        <f>VLOOKUP($B3,'inschr lo'!$A$5:$L$324,5,FALSE)</f>
        <v>787</v>
      </c>
      <c r="I3" s="1">
        <f>VLOOKUP($B3,'inschr lo'!$A$5:$L$324,6,FALSE)</f>
        <v>790</v>
      </c>
      <c r="J3" s="1">
        <f>VLOOKUP($B3,'inschr lo'!$A$5:$L$324,7,FALSE)</f>
        <v>788</v>
      </c>
      <c r="K3" s="1">
        <f>VLOOKUP($B3,'inschr lo'!$A$5:$L$324,8,FALSE)</f>
        <v>805</v>
      </c>
      <c r="L3" s="1">
        <f>VLOOKUP($B3,'inschr lo'!$A$5:$L$324,9,FALSE)</f>
        <v>824</v>
      </c>
      <c r="M3" s="1">
        <f>VLOOKUP($B3,'inschr lo'!$A$5:$L$324,10,FALSE)</f>
        <v>810</v>
      </c>
      <c r="N3" s="1">
        <f>VLOOKUP($B3,'inschr lo'!$A$5:$L$324,11,FALSE)</f>
        <v>816</v>
      </c>
      <c r="O3" s="1">
        <f>VLOOKUP($B3,'inschr lo'!$A$5:$L$324,12,FALSE)</f>
        <v>820</v>
      </c>
      <c r="P3" s="1">
        <f>VLOOKUP($B3,'VRAAGPROGNOSE LO'!$B$2:$N$321,2,FALSE)</f>
        <v>830</v>
      </c>
      <c r="Q3" s="1">
        <f>VLOOKUP($B3,'VRAAGPROGNOSE LO'!$B$2:$N$321,3,FALSE)</f>
        <v>812</v>
      </c>
      <c r="R3" s="1">
        <f>VLOOKUP($B3,'VRAAGPROGNOSE LO'!$B$2:$N$321,4,FALSE)</f>
        <v>797</v>
      </c>
      <c r="S3" s="1">
        <f>VLOOKUP($B3,'VRAAGPROGNOSE LO'!$B$2:$N$321,5,FALSE)</f>
        <v>775</v>
      </c>
      <c r="T3" s="1">
        <f>VLOOKUP($B3,'VRAAGPROGNOSE LO'!$B$2:$N$321,6,FALSE)</f>
        <v>757</v>
      </c>
      <c r="U3" s="1">
        <f>VLOOKUP($B3,'VRAAGPROGNOSE LO'!$B$2:$N$321,7,FALSE)</f>
        <v>747</v>
      </c>
      <c r="V3" s="1">
        <f>VLOOKUP($B3,'VRAAGPROGNOSE LO'!$B$2:$N$321,8,FALSE)</f>
        <v>729</v>
      </c>
      <c r="W3" s="1">
        <f>VLOOKUP($B3,'VRAAGPROGNOSE LO'!$B$2:$N$321,9,FALSE)</f>
        <v>713</v>
      </c>
      <c r="X3" s="1">
        <f>VLOOKUP($B3,'VRAAGPROGNOSE LO'!$B$2:$N$321,10,FALSE)</f>
        <v>703</v>
      </c>
      <c r="Y3" s="1">
        <f>VLOOKUP($B3,'VRAAGPROGNOSE LO'!$B$2:$N$321,11,FALSE)</f>
        <v>714</v>
      </c>
      <c r="Z3" s="1">
        <f>VLOOKUP($B3,'VRAAGPROGNOSE LO'!$B$2:$N$321,12,FALSE)</f>
        <v>710</v>
      </c>
      <c r="AA3" s="1">
        <f>VLOOKUP($B3,'VRAAGPROGNOSE LO'!$B$2:$N$321,13,FALSE)</f>
        <v>710</v>
      </c>
    </row>
    <row r="4" spans="1:27" x14ac:dyDescent="0.3">
      <c r="B4" s="1">
        <v>11002</v>
      </c>
      <c r="C4" s="1">
        <f>VLOOKUP(B4,AANBODPROGNOSE!A4:G321, 6, FALSE)</f>
        <v>47414.131726716769</v>
      </c>
      <c r="D4" s="1">
        <f>VLOOKUP(B4,AANBODPROGNOSE!A4:H321, 3, FALSE)</f>
        <v>40302.011967709252</v>
      </c>
      <c r="E4" s="1">
        <f>VLOOKUP($B4,'inschr lo'!$A$5:$L$324,2,FALSE)</f>
        <v>29535</v>
      </c>
      <c r="F4" s="1">
        <f>VLOOKUP($B4,'inschr lo'!$A$5:$L$324,3,FALSE)</f>
        <v>30164</v>
      </c>
      <c r="G4" s="1">
        <f>VLOOKUP($B4,'inschr lo'!$A$5:$L$324,4,FALSE)</f>
        <v>31188</v>
      </c>
      <c r="H4" s="1">
        <f>VLOOKUP($B4,'inschr lo'!$A$5:$L$324,5,FALSE)</f>
        <v>32090</v>
      </c>
      <c r="I4" s="1">
        <f>VLOOKUP($B4,'inschr lo'!$A$5:$L$324,6,FALSE)</f>
        <v>33220</v>
      </c>
      <c r="J4" s="1">
        <f>VLOOKUP($B4,'inschr lo'!$A$5:$L$324,7,FALSE)</f>
        <v>34636</v>
      </c>
      <c r="K4" s="1">
        <f>VLOOKUP($B4,'inschr lo'!$A$5:$L$324,8,FALSE)</f>
        <v>36126</v>
      </c>
      <c r="L4" s="1">
        <f>VLOOKUP($B4,'inschr lo'!$A$5:$L$324,9,FALSE)</f>
        <v>37328</v>
      </c>
      <c r="M4" s="1">
        <f>VLOOKUP($B4,'inschr lo'!$A$5:$L$324,10,FALSE)</f>
        <v>38162</v>
      </c>
      <c r="N4" s="1">
        <f>VLOOKUP($B4,'inschr lo'!$A$5:$L$324,11,FALSE)</f>
        <v>38558</v>
      </c>
      <c r="O4" s="1">
        <f>VLOOKUP($B4,'inschr lo'!$A$5:$L$324,12,FALSE)</f>
        <v>38761</v>
      </c>
      <c r="P4" s="1">
        <f>VLOOKUP($B4,'VRAAGPROGNOSE LO'!$B$2:$N$321,2,FALSE)</f>
        <v>38838</v>
      </c>
      <c r="Q4" s="1">
        <f>VLOOKUP($B4,'VRAAGPROGNOSE LO'!$B$2:$N$321,3,FALSE)</f>
        <v>38700</v>
      </c>
      <c r="R4" s="1">
        <f>VLOOKUP($B4,'VRAAGPROGNOSE LO'!$B$2:$N$321,4,FALSE)</f>
        <v>38324</v>
      </c>
      <c r="S4" s="1">
        <f>VLOOKUP($B4,'VRAAGPROGNOSE LO'!$B$2:$N$321,5,FALSE)</f>
        <v>38183</v>
      </c>
      <c r="T4" s="1">
        <f>VLOOKUP($B4,'VRAAGPROGNOSE LO'!$B$2:$N$321,6,FALSE)</f>
        <v>37790</v>
      </c>
      <c r="U4" s="1">
        <f>VLOOKUP($B4,'VRAAGPROGNOSE LO'!$B$2:$N$321,7,FALSE)</f>
        <v>37385</v>
      </c>
      <c r="V4" s="1">
        <f>VLOOKUP($B4,'VRAAGPROGNOSE LO'!$B$2:$N$321,8,FALSE)</f>
        <v>37135</v>
      </c>
      <c r="W4" s="1">
        <f>VLOOKUP($B4,'VRAAGPROGNOSE LO'!$B$2:$N$321,9,FALSE)</f>
        <v>36803</v>
      </c>
      <c r="X4" s="1">
        <f>VLOOKUP($B4,'VRAAGPROGNOSE LO'!$B$2:$N$321,10,FALSE)</f>
        <v>36481</v>
      </c>
      <c r="Y4" s="1">
        <f>VLOOKUP($B4,'VRAAGPROGNOSE LO'!$B$2:$N$321,11,FALSE)</f>
        <v>36046</v>
      </c>
      <c r="Z4" s="1">
        <f>VLOOKUP($B4,'VRAAGPROGNOSE LO'!$B$2:$N$321,12,FALSE)</f>
        <v>35750</v>
      </c>
      <c r="AA4" s="1">
        <f>VLOOKUP($B4,'VRAAGPROGNOSE LO'!$B$2:$N$321,13,FALSE)</f>
        <v>35606</v>
      </c>
    </row>
    <row r="5" spans="1:27" x14ac:dyDescent="0.3">
      <c r="B5" s="1">
        <v>11004</v>
      </c>
      <c r="C5" s="1">
        <f>VLOOKUP(B5,AANBODPROGNOSE!A5:G322, 6, FALSE)</f>
        <v>1021.3333333333333</v>
      </c>
      <c r="D5" s="1">
        <f>VLOOKUP(B5,AANBODPROGNOSE!A5:H322, 3, FALSE)</f>
        <v>868.13333333333321</v>
      </c>
      <c r="E5" s="1">
        <f>VLOOKUP($B5,'inschr lo'!$A$5:$L$324,2,FALSE)</f>
        <v>828</v>
      </c>
      <c r="F5" s="1">
        <f>VLOOKUP($B5,'inschr lo'!$A$5:$L$324,3,FALSE)</f>
        <v>825</v>
      </c>
      <c r="G5" s="1">
        <f>VLOOKUP($B5,'inschr lo'!$A$5:$L$324,4,FALSE)</f>
        <v>813</v>
      </c>
      <c r="H5" s="1">
        <f>VLOOKUP($B5,'inschr lo'!$A$5:$L$324,5,FALSE)</f>
        <v>767</v>
      </c>
      <c r="I5" s="1">
        <f>VLOOKUP($B5,'inschr lo'!$A$5:$L$324,6,FALSE)</f>
        <v>780</v>
      </c>
      <c r="J5" s="1">
        <f>VLOOKUP($B5,'inschr lo'!$A$5:$L$324,7,FALSE)</f>
        <v>789</v>
      </c>
      <c r="K5" s="1">
        <f>VLOOKUP($B5,'inschr lo'!$A$5:$L$324,8,FALSE)</f>
        <v>830</v>
      </c>
      <c r="L5" s="1">
        <f>VLOOKUP($B5,'inschr lo'!$A$5:$L$324,9,FALSE)</f>
        <v>819</v>
      </c>
      <c r="M5" s="1">
        <f>VLOOKUP($B5,'inschr lo'!$A$5:$L$324,10,FALSE)</f>
        <v>824</v>
      </c>
      <c r="N5" s="1">
        <f>VLOOKUP($B5,'inschr lo'!$A$5:$L$324,11,FALSE)</f>
        <v>828</v>
      </c>
      <c r="O5" s="1">
        <f>VLOOKUP($B5,'inschr lo'!$A$5:$L$324,12,FALSE)</f>
        <v>834</v>
      </c>
      <c r="P5" s="1">
        <f>VLOOKUP($B5,'VRAAGPROGNOSE LO'!$B$2:$N$321,2,FALSE)</f>
        <v>818</v>
      </c>
      <c r="Q5" s="1">
        <f>VLOOKUP($B5,'VRAAGPROGNOSE LO'!$B$2:$N$321,3,FALSE)</f>
        <v>791</v>
      </c>
      <c r="R5" s="1">
        <f>VLOOKUP($B5,'VRAAGPROGNOSE LO'!$B$2:$N$321,4,FALSE)</f>
        <v>783</v>
      </c>
      <c r="S5" s="1">
        <f>VLOOKUP($B5,'VRAAGPROGNOSE LO'!$B$2:$N$321,5,FALSE)</f>
        <v>776</v>
      </c>
      <c r="T5" s="1">
        <f>VLOOKUP($B5,'VRAAGPROGNOSE LO'!$B$2:$N$321,6,FALSE)</f>
        <v>770</v>
      </c>
      <c r="U5" s="1">
        <f>VLOOKUP($B5,'VRAAGPROGNOSE LO'!$B$2:$N$321,7,FALSE)</f>
        <v>752</v>
      </c>
      <c r="V5" s="1">
        <f>VLOOKUP($B5,'VRAAGPROGNOSE LO'!$B$2:$N$321,8,FALSE)</f>
        <v>752</v>
      </c>
      <c r="W5" s="1">
        <f>VLOOKUP($B5,'VRAAGPROGNOSE LO'!$B$2:$N$321,9,FALSE)</f>
        <v>762</v>
      </c>
      <c r="X5" s="1">
        <f>VLOOKUP($B5,'VRAAGPROGNOSE LO'!$B$2:$N$321,10,FALSE)</f>
        <v>760</v>
      </c>
      <c r="Y5" s="1">
        <f>VLOOKUP($B5,'VRAAGPROGNOSE LO'!$B$2:$N$321,11,FALSE)</f>
        <v>763</v>
      </c>
      <c r="Z5" s="1">
        <f>VLOOKUP($B5,'VRAAGPROGNOSE LO'!$B$2:$N$321,12,FALSE)</f>
        <v>757</v>
      </c>
      <c r="AA5" s="1">
        <f>VLOOKUP($B5,'VRAAGPROGNOSE LO'!$B$2:$N$321,13,FALSE)</f>
        <v>761</v>
      </c>
    </row>
    <row r="6" spans="1:27" x14ac:dyDescent="0.3">
      <c r="B6" s="1">
        <v>11005</v>
      </c>
      <c r="C6" s="1">
        <f>VLOOKUP(B6,AANBODPROGNOSE!A6:G323, 6, FALSE)</f>
        <v>1297</v>
      </c>
      <c r="D6" s="1">
        <f>VLOOKUP(B6,AANBODPROGNOSE!A6:H323, 3, FALSE)</f>
        <v>1102.45</v>
      </c>
      <c r="E6" s="1">
        <f>VLOOKUP($B6,'inschr lo'!$A$5:$L$324,2,FALSE)</f>
        <v>972</v>
      </c>
      <c r="F6" s="1">
        <f>VLOOKUP($B6,'inschr lo'!$A$5:$L$324,3,FALSE)</f>
        <v>1022</v>
      </c>
      <c r="G6" s="1">
        <f>VLOOKUP($B6,'inschr lo'!$A$5:$L$324,4,FALSE)</f>
        <v>1054</v>
      </c>
      <c r="H6" s="1">
        <f>VLOOKUP($B6,'inschr lo'!$A$5:$L$324,5,FALSE)</f>
        <v>1037</v>
      </c>
      <c r="I6" s="1">
        <f>VLOOKUP($B6,'inschr lo'!$A$5:$L$324,6,FALSE)</f>
        <v>1050</v>
      </c>
      <c r="J6" s="1">
        <f>VLOOKUP($B6,'inschr lo'!$A$5:$L$324,7,FALSE)</f>
        <v>1057</v>
      </c>
      <c r="K6" s="1">
        <f>VLOOKUP($B6,'inschr lo'!$A$5:$L$324,8,FALSE)</f>
        <v>1051</v>
      </c>
      <c r="L6" s="1">
        <f>VLOOKUP($B6,'inschr lo'!$A$5:$L$324,9,FALSE)</f>
        <v>1036</v>
      </c>
      <c r="M6" s="1">
        <f>VLOOKUP($B6,'inschr lo'!$A$5:$L$324,10,FALSE)</f>
        <v>1028</v>
      </c>
      <c r="N6" s="1">
        <f>VLOOKUP($B6,'inschr lo'!$A$5:$L$324,11,FALSE)</f>
        <v>1084</v>
      </c>
      <c r="O6" s="1">
        <f>VLOOKUP($B6,'inschr lo'!$A$5:$L$324,12,FALSE)</f>
        <v>1139</v>
      </c>
      <c r="P6" s="1">
        <f>VLOOKUP($B6,'VRAAGPROGNOSE LO'!$B$2:$N$321,2,FALSE)</f>
        <v>1186</v>
      </c>
      <c r="Q6" s="1">
        <f>VLOOKUP($B6,'VRAAGPROGNOSE LO'!$B$2:$N$321,3,FALSE)</f>
        <v>1241</v>
      </c>
      <c r="R6" s="1">
        <f>VLOOKUP($B6,'VRAAGPROGNOSE LO'!$B$2:$N$321,4,FALSE)</f>
        <v>1262</v>
      </c>
      <c r="S6" s="1">
        <f>VLOOKUP($B6,'VRAAGPROGNOSE LO'!$B$2:$N$321,5,FALSE)</f>
        <v>1274</v>
      </c>
      <c r="T6" s="1">
        <f>VLOOKUP($B6,'VRAAGPROGNOSE LO'!$B$2:$N$321,6,FALSE)</f>
        <v>1274</v>
      </c>
      <c r="U6" s="1">
        <f>VLOOKUP($B6,'VRAAGPROGNOSE LO'!$B$2:$N$321,7,FALSE)</f>
        <v>1258</v>
      </c>
      <c r="V6" s="1">
        <f>VLOOKUP($B6,'VRAAGPROGNOSE LO'!$B$2:$N$321,8,FALSE)</f>
        <v>1238</v>
      </c>
      <c r="W6" s="1">
        <f>VLOOKUP($B6,'VRAAGPROGNOSE LO'!$B$2:$N$321,9,FALSE)</f>
        <v>1224</v>
      </c>
      <c r="X6" s="1">
        <f>VLOOKUP($B6,'VRAAGPROGNOSE LO'!$B$2:$N$321,10,FALSE)</f>
        <v>1215</v>
      </c>
      <c r="Y6" s="1">
        <f>VLOOKUP($B6,'VRAAGPROGNOSE LO'!$B$2:$N$321,11,FALSE)</f>
        <v>1213</v>
      </c>
      <c r="Z6" s="1">
        <f>VLOOKUP($B6,'VRAAGPROGNOSE LO'!$B$2:$N$321,12,FALSE)</f>
        <v>1210</v>
      </c>
      <c r="AA6" s="1">
        <f>VLOOKUP($B6,'VRAAGPROGNOSE LO'!$B$2:$N$321,13,FALSE)</f>
        <v>1214</v>
      </c>
    </row>
    <row r="7" spans="1:27" x14ac:dyDescent="0.3">
      <c r="B7" s="1">
        <v>11007</v>
      </c>
      <c r="C7" s="1">
        <f>VLOOKUP(B7,AANBODPROGNOSE!A7:G324, 6, FALSE)</f>
        <v>872.94117647058829</v>
      </c>
      <c r="D7" s="1">
        <f>VLOOKUP(B7,AANBODPROGNOSE!A7:H324, 3, FALSE)</f>
        <v>742</v>
      </c>
      <c r="E7" s="1">
        <f>VLOOKUP($B7,'inschr lo'!$A$5:$L$324,2,FALSE)</f>
        <v>659</v>
      </c>
      <c r="F7" s="1">
        <f>VLOOKUP($B7,'inschr lo'!$A$5:$L$324,3,FALSE)</f>
        <v>671</v>
      </c>
      <c r="G7" s="1">
        <f>VLOOKUP($B7,'inschr lo'!$A$5:$L$324,4,FALSE)</f>
        <v>696</v>
      </c>
      <c r="H7" s="1">
        <f>VLOOKUP($B7,'inschr lo'!$A$5:$L$324,5,FALSE)</f>
        <v>689</v>
      </c>
      <c r="I7" s="1">
        <f>VLOOKUP($B7,'inschr lo'!$A$5:$L$324,6,FALSE)</f>
        <v>669</v>
      </c>
      <c r="J7" s="1">
        <f>VLOOKUP($B7,'inschr lo'!$A$5:$L$324,7,FALSE)</f>
        <v>672</v>
      </c>
      <c r="K7" s="1">
        <f>VLOOKUP($B7,'inschr lo'!$A$5:$L$324,8,FALSE)</f>
        <v>657</v>
      </c>
      <c r="L7" s="1">
        <f>VLOOKUP($B7,'inschr lo'!$A$5:$L$324,9,FALSE)</f>
        <v>668</v>
      </c>
      <c r="M7" s="1">
        <f>VLOOKUP($B7,'inschr lo'!$A$5:$L$324,10,FALSE)</f>
        <v>649</v>
      </c>
      <c r="N7" s="1">
        <f>VLOOKUP($B7,'inschr lo'!$A$5:$L$324,11,FALSE)</f>
        <v>639</v>
      </c>
      <c r="O7" s="1">
        <f>VLOOKUP($B7,'inschr lo'!$A$5:$L$324,12,FALSE)</f>
        <v>672</v>
      </c>
      <c r="P7" s="1">
        <f>VLOOKUP($B7,'VRAAGPROGNOSE LO'!$B$2:$N$321,2,FALSE)</f>
        <v>684</v>
      </c>
      <c r="Q7" s="1">
        <f>VLOOKUP($B7,'VRAAGPROGNOSE LO'!$B$2:$N$321,3,FALSE)</f>
        <v>701</v>
      </c>
      <c r="R7" s="1">
        <f>VLOOKUP($B7,'VRAAGPROGNOSE LO'!$B$2:$N$321,4,FALSE)</f>
        <v>699</v>
      </c>
      <c r="S7" s="1">
        <f>VLOOKUP($B7,'VRAAGPROGNOSE LO'!$B$2:$N$321,5,FALSE)</f>
        <v>692</v>
      </c>
      <c r="T7" s="1">
        <f>VLOOKUP($B7,'VRAAGPROGNOSE LO'!$B$2:$N$321,6,FALSE)</f>
        <v>676</v>
      </c>
      <c r="U7" s="1">
        <f>VLOOKUP($B7,'VRAAGPROGNOSE LO'!$B$2:$N$321,7,FALSE)</f>
        <v>660</v>
      </c>
      <c r="V7" s="1">
        <f>VLOOKUP($B7,'VRAAGPROGNOSE LO'!$B$2:$N$321,8,FALSE)</f>
        <v>638</v>
      </c>
      <c r="W7" s="1">
        <f>VLOOKUP($B7,'VRAAGPROGNOSE LO'!$B$2:$N$321,9,FALSE)</f>
        <v>610</v>
      </c>
      <c r="X7" s="1">
        <f>VLOOKUP($B7,'VRAAGPROGNOSE LO'!$B$2:$N$321,10,FALSE)</f>
        <v>589</v>
      </c>
      <c r="Y7" s="1">
        <f>VLOOKUP($B7,'VRAAGPROGNOSE LO'!$B$2:$N$321,11,FALSE)</f>
        <v>572</v>
      </c>
      <c r="Z7" s="1">
        <f>VLOOKUP($B7,'VRAAGPROGNOSE LO'!$B$2:$N$321,12,FALSE)</f>
        <v>552</v>
      </c>
      <c r="AA7" s="1">
        <f>VLOOKUP($B7,'VRAAGPROGNOSE LO'!$B$2:$N$321,13,FALSE)</f>
        <v>535</v>
      </c>
    </row>
    <row r="8" spans="1:27" x14ac:dyDescent="0.3">
      <c r="B8" s="1">
        <v>11008</v>
      </c>
      <c r="C8" s="1">
        <f>VLOOKUP(B8,AANBODPROGNOSE!A8:G325, 6, FALSE)</f>
        <v>4196.0405629139077</v>
      </c>
      <c r="D8" s="1">
        <f>VLOOKUP(B8,AANBODPROGNOSE!A8:H325, 3, FALSE)</f>
        <v>3566.6344784768216</v>
      </c>
      <c r="E8" s="1">
        <f>VLOOKUP($B8,'inschr lo'!$A$5:$L$324,2,FALSE)</f>
        <v>2900</v>
      </c>
      <c r="F8" s="1">
        <f>VLOOKUP($B8,'inschr lo'!$A$5:$L$324,3,FALSE)</f>
        <v>2892</v>
      </c>
      <c r="G8" s="1">
        <f>VLOOKUP($B8,'inschr lo'!$A$5:$L$324,4,FALSE)</f>
        <v>2851</v>
      </c>
      <c r="H8" s="1">
        <f>VLOOKUP($B8,'inschr lo'!$A$5:$L$324,5,FALSE)</f>
        <v>2827</v>
      </c>
      <c r="I8" s="1">
        <f>VLOOKUP($B8,'inschr lo'!$A$5:$L$324,6,FALSE)</f>
        <v>2918</v>
      </c>
      <c r="J8" s="1">
        <f>VLOOKUP($B8,'inschr lo'!$A$5:$L$324,7,FALSE)</f>
        <v>2917</v>
      </c>
      <c r="K8" s="1">
        <f>VLOOKUP($B8,'inschr lo'!$A$5:$L$324,8,FALSE)</f>
        <v>2962</v>
      </c>
      <c r="L8" s="1">
        <f>VLOOKUP($B8,'inschr lo'!$A$5:$L$324,9,FALSE)</f>
        <v>3029</v>
      </c>
      <c r="M8" s="1">
        <f>VLOOKUP($B8,'inschr lo'!$A$5:$L$324,10,FALSE)</f>
        <v>3108</v>
      </c>
      <c r="N8" s="1">
        <f>VLOOKUP($B8,'inschr lo'!$A$5:$L$324,11,FALSE)</f>
        <v>3156</v>
      </c>
      <c r="O8" s="1">
        <f>VLOOKUP($B8,'inschr lo'!$A$5:$L$324,12,FALSE)</f>
        <v>3179</v>
      </c>
      <c r="P8" s="1">
        <f>VLOOKUP($B8,'VRAAGPROGNOSE LO'!$B$2:$N$321,2,FALSE)</f>
        <v>3221</v>
      </c>
      <c r="Q8" s="1">
        <f>VLOOKUP($B8,'VRAAGPROGNOSE LO'!$B$2:$N$321,3,FALSE)</f>
        <v>3233</v>
      </c>
      <c r="R8" s="1">
        <f>VLOOKUP($B8,'VRAAGPROGNOSE LO'!$B$2:$N$321,4,FALSE)</f>
        <v>3246</v>
      </c>
      <c r="S8" s="1">
        <f>VLOOKUP($B8,'VRAAGPROGNOSE LO'!$B$2:$N$321,5,FALSE)</f>
        <v>3255</v>
      </c>
      <c r="T8" s="1">
        <f>VLOOKUP($B8,'VRAAGPROGNOSE LO'!$B$2:$N$321,6,FALSE)</f>
        <v>3301</v>
      </c>
      <c r="U8" s="1">
        <f>VLOOKUP($B8,'VRAAGPROGNOSE LO'!$B$2:$N$321,7,FALSE)</f>
        <v>3293</v>
      </c>
      <c r="V8" s="1">
        <f>VLOOKUP($B8,'VRAAGPROGNOSE LO'!$B$2:$N$321,8,FALSE)</f>
        <v>3279</v>
      </c>
      <c r="W8" s="1">
        <f>VLOOKUP($B8,'VRAAGPROGNOSE LO'!$B$2:$N$321,9,FALSE)</f>
        <v>3266</v>
      </c>
      <c r="X8" s="1">
        <f>VLOOKUP($B8,'VRAAGPROGNOSE LO'!$B$2:$N$321,10,FALSE)</f>
        <v>3251</v>
      </c>
      <c r="Y8" s="1">
        <f>VLOOKUP($B8,'VRAAGPROGNOSE LO'!$B$2:$N$321,11,FALSE)</f>
        <v>3216</v>
      </c>
      <c r="Z8" s="1">
        <f>VLOOKUP($B8,'VRAAGPROGNOSE LO'!$B$2:$N$321,12,FALSE)</f>
        <v>3145</v>
      </c>
      <c r="AA8" s="1">
        <f>VLOOKUP($B8,'VRAAGPROGNOSE LO'!$B$2:$N$321,13,FALSE)</f>
        <v>3123</v>
      </c>
    </row>
    <row r="9" spans="1:27" x14ac:dyDescent="0.3">
      <c r="B9" s="1">
        <v>11009</v>
      </c>
      <c r="C9" s="1">
        <f>VLOOKUP(B9,AANBODPROGNOSE!A9:G326, 6, FALSE)</f>
        <v>1982</v>
      </c>
      <c r="D9" s="1">
        <f>VLOOKUP(B9,AANBODPROGNOSE!A9:H326, 3, FALSE)</f>
        <v>1684.7</v>
      </c>
      <c r="E9" s="1">
        <f>VLOOKUP($B9,'inschr lo'!$A$5:$L$324,2,FALSE)</f>
        <v>1422</v>
      </c>
      <c r="F9" s="1">
        <f>VLOOKUP($B9,'inschr lo'!$A$5:$L$324,3,FALSE)</f>
        <v>1386</v>
      </c>
      <c r="G9" s="1">
        <f>VLOOKUP($B9,'inschr lo'!$A$5:$L$324,4,FALSE)</f>
        <v>1398</v>
      </c>
      <c r="H9" s="1">
        <f>VLOOKUP($B9,'inschr lo'!$A$5:$L$324,5,FALSE)</f>
        <v>1349</v>
      </c>
      <c r="I9" s="1">
        <f>VLOOKUP($B9,'inschr lo'!$A$5:$L$324,6,FALSE)</f>
        <v>1415</v>
      </c>
      <c r="J9" s="1">
        <f>VLOOKUP($B9,'inschr lo'!$A$5:$L$324,7,FALSE)</f>
        <v>1429</v>
      </c>
      <c r="K9" s="1">
        <f>VLOOKUP($B9,'inschr lo'!$A$5:$L$324,8,FALSE)</f>
        <v>1460</v>
      </c>
      <c r="L9" s="1">
        <f>VLOOKUP($B9,'inschr lo'!$A$5:$L$324,9,FALSE)</f>
        <v>1477</v>
      </c>
      <c r="M9" s="1">
        <f>VLOOKUP($B9,'inschr lo'!$A$5:$L$324,10,FALSE)</f>
        <v>1487</v>
      </c>
      <c r="N9" s="1">
        <f>VLOOKUP($B9,'inschr lo'!$A$5:$L$324,11,FALSE)</f>
        <v>1466</v>
      </c>
      <c r="O9" s="1">
        <f>VLOOKUP($B9,'inschr lo'!$A$5:$L$324,12,FALSE)</f>
        <v>1470</v>
      </c>
      <c r="P9" s="1">
        <f>VLOOKUP($B9,'VRAAGPROGNOSE LO'!$B$2:$N$321,2,FALSE)</f>
        <v>1480</v>
      </c>
      <c r="Q9" s="1">
        <f>VLOOKUP($B9,'VRAAGPROGNOSE LO'!$B$2:$N$321,3,FALSE)</f>
        <v>1500</v>
      </c>
      <c r="R9" s="1">
        <f>VLOOKUP($B9,'VRAAGPROGNOSE LO'!$B$2:$N$321,4,FALSE)</f>
        <v>1541</v>
      </c>
      <c r="S9" s="1">
        <f>VLOOKUP($B9,'VRAAGPROGNOSE LO'!$B$2:$N$321,5,FALSE)</f>
        <v>1576</v>
      </c>
      <c r="T9" s="1">
        <f>VLOOKUP($B9,'VRAAGPROGNOSE LO'!$B$2:$N$321,6,FALSE)</f>
        <v>1616</v>
      </c>
      <c r="U9" s="1">
        <f>VLOOKUP($B9,'VRAAGPROGNOSE LO'!$B$2:$N$321,7,FALSE)</f>
        <v>1628</v>
      </c>
      <c r="V9" s="1">
        <f>VLOOKUP($B9,'VRAAGPROGNOSE LO'!$B$2:$N$321,8,FALSE)</f>
        <v>1648</v>
      </c>
      <c r="W9" s="1">
        <f>VLOOKUP($B9,'VRAAGPROGNOSE LO'!$B$2:$N$321,9,FALSE)</f>
        <v>1645</v>
      </c>
      <c r="X9" s="1">
        <f>VLOOKUP($B9,'VRAAGPROGNOSE LO'!$B$2:$N$321,10,FALSE)</f>
        <v>1632</v>
      </c>
      <c r="Y9" s="1">
        <f>VLOOKUP($B9,'VRAAGPROGNOSE LO'!$B$2:$N$321,11,FALSE)</f>
        <v>1620</v>
      </c>
      <c r="Z9" s="1">
        <f>VLOOKUP($B9,'VRAAGPROGNOSE LO'!$B$2:$N$321,12,FALSE)</f>
        <v>1608</v>
      </c>
      <c r="AA9" s="1">
        <f>VLOOKUP($B9,'VRAAGPROGNOSE LO'!$B$2:$N$321,13,FALSE)</f>
        <v>1611</v>
      </c>
    </row>
    <row r="10" spans="1:27" x14ac:dyDescent="0.3">
      <c r="B10" s="1">
        <v>11013</v>
      </c>
      <c r="C10" s="1">
        <f>VLOOKUP(B10,AANBODPROGNOSE!A10:G327, 6, FALSE)</f>
        <v>2092</v>
      </c>
      <c r="D10" s="1">
        <f>VLOOKUP(B10,AANBODPROGNOSE!A10:H327, 3, FALSE)</f>
        <v>1778.2</v>
      </c>
      <c r="E10" s="1">
        <f>VLOOKUP($B10,'inschr lo'!$A$5:$L$324,2,FALSE)</f>
        <v>1456</v>
      </c>
      <c r="F10" s="1">
        <f>VLOOKUP($B10,'inschr lo'!$A$5:$L$324,3,FALSE)</f>
        <v>1437</v>
      </c>
      <c r="G10" s="1">
        <f>VLOOKUP($B10,'inschr lo'!$A$5:$L$324,4,FALSE)</f>
        <v>1408</v>
      </c>
      <c r="H10" s="1">
        <f>VLOOKUP($B10,'inschr lo'!$A$5:$L$324,5,FALSE)</f>
        <v>1474</v>
      </c>
      <c r="I10" s="1">
        <f>VLOOKUP($B10,'inschr lo'!$A$5:$L$324,6,FALSE)</f>
        <v>1514</v>
      </c>
      <c r="J10" s="1">
        <f>VLOOKUP($B10,'inschr lo'!$A$5:$L$324,7,FALSE)</f>
        <v>1556</v>
      </c>
      <c r="K10" s="1">
        <f>VLOOKUP($B10,'inschr lo'!$A$5:$L$324,8,FALSE)</f>
        <v>1577</v>
      </c>
      <c r="L10" s="1">
        <f>VLOOKUP($B10,'inschr lo'!$A$5:$L$324,9,FALSE)</f>
        <v>1628</v>
      </c>
      <c r="M10" s="1">
        <f>VLOOKUP($B10,'inschr lo'!$A$5:$L$324,10,FALSE)</f>
        <v>1662</v>
      </c>
      <c r="N10" s="1">
        <f>VLOOKUP($B10,'inschr lo'!$A$5:$L$324,11,FALSE)</f>
        <v>1752</v>
      </c>
      <c r="O10" s="1">
        <f>VLOOKUP($B10,'inschr lo'!$A$5:$L$324,12,FALSE)</f>
        <v>1759</v>
      </c>
      <c r="P10" s="1">
        <f>VLOOKUP($B10,'VRAAGPROGNOSE LO'!$B$2:$N$321,2,FALSE)</f>
        <v>1768</v>
      </c>
      <c r="Q10" s="1">
        <f>VLOOKUP($B10,'VRAAGPROGNOSE LO'!$B$2:$N$321,3,FALSE)</f>
        <v>1754</v>
      </c>
      <c r="R10" s="1">
        <f>VLOOKUP($B10,'VRAAGPROGNOSE LO'!$B$2:$N$321,4,FALSE)</f>
        <v>1716</v>
      </c>
      <c r="S10" s="1">
        <f>VLOOKUP($B10,'VRAAGPROGNOSE LO'!$B$2:$N$321,5,FALSE)</f>
        <v>1726</v>
      </c>
      <c r="T10" s="1">
        <f>VLOOKUP($B10,'VRAAGPROGNOSE LO'!$B$2:$N$321,6,FALSE)</f>
        <v>1738</v>
      </c>
      <c r="U10" s="1">
        <f>VLOOKUP($B10,'VRAAGPROGNOSE LO'!$B$2:$N$321,7,FALSE)</f>
        <v>1720</v>
      </c>
      <c r="V10" s="1">
        <f>VLOOKUP($B10,'VRAAGPROGNOSE LO'!$B$2:$N$321,8,FALSE)</f>
        <v>1730</v>
      </c>
      <c r="W10" s="1">
        <f>VLOOKUP($B10,'VRAAGPROGNOSE LO'!$B$2:$N$321,9,FALSE)</f>
        <v>1723</v>
      </c>
      <c r="X10" s="1">
        <f>VLOOKUP($B10,'VRAAGPROGNOSE LO'!$B$2:$N$321,10,FALSE)</f>
        <v>1722</v>
      </c>
      <c r="Y10" s="1">
        <f>VLOOKUP($B10,'VRAAGPROGNOSE LO'!$B$2:$N$321,11,FALSE)</f>
        <v>1730</v>
      </c>
      <c r="Z10" s="1">
        <f>VLOOKUP($B10,'VRAAGPROGNOSE LO'!$B$2:$N$321,12,FALSE)</f>
        <v>1708</v>
      </c>
      <c r="AA10" s="1">
        <f>VLOOKUP($B10,'VRAAGPROGNOSE LO'!$B$2:$N$321,13,FALSE)</f>
        <v>1725</v>
      </c>
    </row>
    <row r="11" spans="1:27" x14ac:dyDescent="0.3">
      <c r="B11" s="1">
        <v>11016</v>
      </c>
      <c r="C11" s="1">
        <f>VLOOKUP(B11,AANBODPROGNOSE!A11:G328, 6, FALSE)</f>
        <v>1687.9000000000003</v>
      </c>
      <c r="D11" s="1">
        <f>VLOOKUP(B11,AANBODPROGNOSE!A11:H328, 3, FALSE)</f>
        <v>1434.7150000000001</v>
      </c>
      <c r="E11" s="1">
        <f>VLOOKUP($B11,'inschr lo'!$A$5:$L$324,2,FALSE)</f>
        <v>1271</v>
      </c>
      <c r="F11" s="1">
        <f>VLOOKUP($B11,'inschr lo'!$A$5:$L$324,3,FALSE)</f>
        <v>1212</v>
      </c>
      <c r="G11" s="1">
        <f>VLOOKUP($B11,'inschr lo'!$A$5:$L$324,4,FALSE)</f>
        <v>1198</v>
      </c>
      <c r="H11" s="1">
        <f>VLOOKUP($B11,'inschr lo'!$A$5:$L$324,5,FALSE)</f>
        <v>1203</v>
      </c>
      <c r="I11" s="1">
        <f>VLOOKUP($B11,'inschr lo'!$A$5:$L$324,6,FALSE)</f>
        <v>1198</v>
      </c>
      <c r="J11" s="1">
        <f>VLOOKUP($B11,'inschr lo'!$A$5:$L$324,7,FALSE)</f>
        <v>1233</v>
      </c>
      <c r="K11" s="1">
        <f>VLOOKUP($B11,'inschr lo'!$A$5:$L$324,8,FALSE)</f>
        <v>1259</v>
      </c>
      <c r="L11" s="1">
        <f>VLOOKUP($B11,'inschr lo'!$A$5:$L$324,9,FALSE)</f>
        <v>1288</v>
      </c>
      <c r="M11" s="1">
        <f>VLOOKUP($B11,'inschr lo'!$A$5:$L$324,10,FALSE)</f>
        <v>1324</v>
      </c>
      <c r="N11" s="1">
        <f>VLOOKUP($B11,'inschr lo'!$A$5:$L$324,11,FALSE)</f>
        <v>1334</v>
      </c>
      <c r="O11" s="1">
        <f>VLOOKUP($B11,'inschr lo'!$A$5:$L$324,12,FALSE)</f>
        <v>1372</v>
      </c>
      <c r="P11" s="1">
        <f>VLOOKUP($B11,'VRAAGPROGNOSE LO'!$B$2:$N$321,2,FALSE)</f>
        <v>1415</v>
      </c>
      <c r="Q11" s="1">
        <f>VLOOKUP($B11,'VRAAGPROGNOSE LO'!$B$2:$N$321,3,FALSE)</f>
        <v>1412</v>
      </c>
      <c r="R11" s="1">
        <f>VLOOKUP($B11,'VRAAGPROGNOSE LO'!$B$2:$N$321,4,FALSE)</f>
        <v>1409</v>
      </c>
      <c r="S11" s="1">
        <f>VLOOKUP($B11,'VRAAGPROGNOSE LO'!$B$2:$N$321,5,FALSE)</f>
        <v>1389</v>
      </c>
      <c r="T11" s="1">
        <f>VLOOKUP($B11,'VRAAGPROGNOSE LO'!$B$2:$N$321,6,FALSE)</f>
        <v>1353</v>
      </c>
      <c r="U11" s="1">
        <f>VLOOKUP($B11,'VRAAGPROGNOSE LO'!$B$2:$N$321,7,FALSE)</f>
        <v>1308</v>
      </c>
      <c r="V11" s="1">
        <f>VLOOKUP($B11,'VRAAGPROGNOSE LO'!$B$2:$N$321,8,FALSE)</f>
        <v>1277</v>
      </c>
      <c r="W11" s="1">
        <f>VLOOKUP($B11,'VRAAGPROGNOSE LO'!$B$2:$N$321,9,FALSE)</f>
        <v>1269</v>
      </c>
      <c r="X11" s="1">
        <f>VLOOKUP($B11,'VRAAGPROGNOSE LO'!$B$2:$N$321,10,FALSE)</f>
        <v>1255</v>
      </c>
      <c r="Y11" s="1">
        <f>VLOOKUP($B11,'VRAAGPROGNOSE LO'!$B$2:$N$321,11,FALSE)</f>
        <v>1239</v>
      </c>
      <c r="Z11" s="1">
        <f>VLOOKUP($B11,'VRAAGPROGNOSE LO'!$B$2:$N$321,12,FALSE)</f>
        <v>1240</v>
      </c>
      <c r="AA11" s="1">
        <f>VLOOKUP($B11,'VRAAGPROGNOSE LO'!$B$2:$N$321,13,FALSE)</f>
        <v>1235</v>
      </c>
    </row>
    <row r="12" spans="1:27" x14ac:dyDescent="0.3">
      <c r="B12" s="1">
        <v>11018</v>
      </c>
      <c r="C12" s="1">
        <f>VLOOKUP(B12,AANBODPROGNOSE!A12:G329, 6, FALSE)</f>
        <v>1082.3529411764707</v>
      </c>
      <c r="D12" s="1">
        <f>VLOOKUP(B12,AANBODPROGNOSE!A12:H329, 3, FALSE)</f>
        <v>920</v>
      </c>
      <c r="E12" s="1">
        <f>VLOOKUP($B12,'inschr lo'!$A$5:$L$324,2,FALSE)</f>
        <v>643</v>
      </c>
      <c r="F12" s="1">
        <f>VLOOKUP($B12,'inschr lo'!$A$5:$L$324,3,FALSE)</f>
        <v>666</v>
      </c>
      <c r="G12" s="1">
        <f>VLOOKUP($B12,'inschr lo'!$A$5:$L$324,4,FALSE)</f>
        <v>658</v>
      </c>
      <c r="H12" s="1">
        <f>VLOOKUP($B12,'inschr lo'!$A$5:$L$324,5,FALSE)</f>
        <v>687</v>
      </c>
      <c r="I12" s="1">
        <f>VLOOKUP($B12,'inschr lo'!$A$5:$L$324,6,FALSE)</f>
        <v>717</v>
      </c>
      <c r="J12" s="1">
        <f>VLOOKUP($B12,'inschr lo'!$A$5:$L$324,7,FALSE)</f>
        <v>750</v>
      </c>
      <c r="K12" s="1">
        <f>VLOOKUP($B12,'inschr lo'!$A$5:$L$324,8,FALSE)</f>
        <v>758</v>
      </c>
      <c r="L12" s="1">
        <f>VLOOKUP($B12,'inschr lo'!$A$5:$L$324,9,FALSE)</f>
        <v>746</v>
      </c>
      <c r="M12" s="1">
        <f>VLOOKUP($B12,'inschr lo'!$A$5:$L$324,10,FALSE)</f>
        <v>791</v>
      </c>
      <c r="N12" s="1">
        <f>VLOOKUP($B12,'inschr lo'!$A$5:$L$324,11,FALSE)</f>
        <v>819</v>
      </c>
      <c r="O12" s="1">
        <f>VLOOKUP($B12,'inschr lo'!$A$5:$L$324,12,FALSE)</f>
        <v>832</v>
      </c>
      <c r="P12" s="1">
        <f>VLOOKUP($B12,'VRAAGPROGNOSE LO'!$B$2:$N$321,2,FALSE)</f>
        <v>848</v>
      </c>
      <c r="Q12" s="1">
        <f>VLOOKUP($B12,'VRAAGPROGNOSE LO'!$B$2:$N$321,3,FALSE)</f>
        <v>854</v>
      </c>
      <c r="R12" s="1">
        <f>VLOOKUP($B12,'VRAAGPROGNOSE LO'!$B$2:$N$321,4,FALSE)</f>
        <v>848</v>
      </c>
      <c r="S12" s="1">
        <f>VLOOKUP($B12,'VRAAGPROGNOSE LO'!$B$2:$N$321,5,FALSE)</f>
        <v>824</v>
      </c>
      <c r="T12" s="1">
        <f>VLOOKUP($B12,'VRAAGPROGNOSE LO'!$B$2:$N$321,6,FALSE)</f>
        <v>821</v>
      </c>
      <c r="U12" s="1">
        <f>VLOOKUP($B12,'VRAAGPROGNOSE LO'!$B$2:$N$321,7,FALSE)</f>
        <v>806</v>
      </c>
      <c r="V12" s="1">
        <f>VLOOKUP($B12,'VRAAGPROGNOSE LO'!$B$2:$N$321,8,FALSE)</f>
        <v>775</v>
      </c>
      <c r="W12" s="1">
        <f>VLOOKUP($B12,'VRAAGPROGNOSE LO'!$B$2:$N$321,9,FALSE)</f>
        <v>762</v>
      </c>
      <c r="X12" s="1">
        <f>VLOOKUP($B12,'VRAAGPROGNOSE LO'!$B$2:$N$321,10,FALSE)</f>
        <v>747</v>
      </c>
      <c r="Y12" s="1">
        <f>VLOOKUP($B12,'VRAAGPROGNOSE LO'!$B$2:$N$321,11,FALSE)</f>
        <v>745</v>
      </c>
      <c r="Z12" s="1">
        <f>VLOOKUP($B12,'VRAAGPROGNOSE LO'!$B$2:$N$321,12,FALSE)</f>
        <v>731</v>
      </c>
      <c r="AA12" s="1">
        <f>VLOOKUP($B12,'VRAAGPROGNOSE LO'!$B$2:$N$321,13,FALSE)</f>
        <v>728</v>
      </c>
    </row>
    <row r="13" spans="1:27" x14ac:dyDescent="0.3">
      <c r="B13" s="1">
        <v>11021</v>
      </c>
      <c r="C13" s="1">
        <f>VLOOKUP(B13,AANBODPROGNOSE!A13:G330, 6, FALSE)</f>
        <v>1084.5538461538461</v>
      </c>
      <c r="D13" s="1">
        <f>VLOOKUP(B13,AANBODPROGNOSE!A13:H330, 3, FALSE)</f>
        <v>921.87076923076916</v>
      </c>
      <c r="E13" s="1">
        <f>VLOOKUP($B13,'inschr lo'!$A$5:$L$324,2,FALSE)</f>
        <v>951</v>
      </c>
      <c r="F13" s="1">
        <f>VLOOKUP($B13,'inschr lo'!$A$5:$L$324,3,FALSE)</f>
        <v>946</v>
      </c>
      <c r="G13" s="1">
        <f>VLOOKUP($B13,'inschr lo'!$A$5:$L$324,4,FALSE)</f>
        <v>932</v>
      </c>
      <c r="H13" s="1">
        <f>VLOOKUP($B13,'inschr lo'!$A$5:$L$324,5,FALSE)</f>
        <v>949</v>
      </c>
      <c r="I13" s="1">
        <f>VLOOKUP($B13,'inschr lo'!$A$5:$L$324,6,FALSE)</f>
        <v>947</v>
      </c>
      <c r="J13" s="1">
        <f>VLOOKUP($B13,'inschr lo'!$A$5:$L$324,7,FALSE)</f>
        <v>942</v>
      </c>
      <c r="K13" s="1">
        <f>VLOOKUP($B13,'inschr lo'!$A$5:$L$324,8,FALSE)</f>
        <v>941</v>
      </c>
      <c r="L13" s="1">
        <f>VLOOKUP($B13,'inschr lo'!$A$5:$L$324,9,FALSE)</f>
        <v>942</v>
      </c>
      <c r="M13" s="1">
        <f>VLOOKUP($B13,'inschr lo'!$A$5:$L$324,10,FALSE)</f>
        <v>932</v>
      </c>
      <c r="N13" s="1">
        <f>VLOOKUP($B13,'inschr lo'!$A$5:$L$324,11,FALSE)</f>
        <v>952</v>
      </c>
      <c r="O13" s="1">
        <f>VLOOKUP($B13,'inschr lo'!$A$5:$L$324,12,FALSE)</f>
        <v>948</v>
      </c>
      <c r="P13" s="1">
        <f>VLOOKUP($B13,'VRAAGPROGNOSE LO'!$B$2:$N$321,2,FALSE)</f>
        <v>962</v>
      </c>
      <c r="Q13" s="1">
        <f>VLOOKUP($B13,'VRAAGPROGNOSE LO'!$B$2:$N$321,3,FALSE)</f>
        <v>957</v>
      </c>
      <c r="R13" s="1">
        <f>VLOOKUP($B13,'VRAAGPROGNOSE LO'!$B$2:$N$321,4,FALSE)</f>
        <v>949</v>
      </c>
      <c r="S13" s="1">
        <f>VLOOKUP($B13,'VRAAGPROGNOSE LO'!$B$2:$N$321,5,FALSE)</f>
        <v>956</v>
      </c>
      <c r="T13" s="1">
        <f>VLOOKUP($B13,'VRAAGPROGNOSE LO'!$B$2:$N$321,6,FALSE)</f>
        <v>947</v>
      </c>
      <c r="U13" s="1">
        <f>VLOOKUP($B13,'VRAAGPROGNOSE LO'!$B$2:$N$321,7,FALSE)</f>
        <v>940</v>
      </c>
      <c r="V13" s="1">
        <f>VLOOKUP($B13,'VRAAGPROGNOSE LO'!$B$2:$N$321,8,FALSE)</f>
        <v>930</v>
      </c>
      <c r="W13" s="1">
        <f>VLOOKUP($B13,'VRAAGPROGNOSE LO'!$B$2:$N$321,9,FALSE)</f>
        <v>931</v>
      </c>
      <c r="X13" s="1">
        <f>VLOOKUP($B13,'VRAAGPROGNOSE LO'!$B$2:$N$321,10,FALSE)</f>
        <v>938</v>
      </c>
      <c r="Y13" s="1">
        <f>VLOOKUP($B13,'VRAAGPROGNOSE LO'!$B$2:$N$321,11,FALSE)</f>
        <v>937</v>
      </c>
      <c r="Z13" s="1">
        <f>VLOOKUP($B13,'VRAAGPROGNOSE LO'!$B$2:$N$321,12,FALSE)</f>
        <v>927</v>
      </c>
      <c r="AA13" s="1">
        <f>VLOOKUP($B13,'VRAAGPROGNOSE LO'!$B$2:$N$321,13,FALSE)</f>
        <v>926</v>
      </c>
    </row>
    <row r="14" spans="1:27" x14ac:dyDescent="0.3">
      <c r="B14" s="1">
        <v>11022</v>
      </c>
      <c r="C14" s="1">
        <f>VLOOKUP(B14,AANBODPROGNOSE!A14:G331, 6, FALSE)</f>
        <v>1717.6964516964517</v>
      </c>
      <c r="D14" s="1">
        <f>VLOOKUP(B14,AANBODPROGNOSE!A14:H331, 3, FALSE)</f>
        <v>1460.041983941984</v>
      </c>
      <c r="E14" s="1">
        <f>VLOOKUP($B14,'inschr lo'!$A$5:$L$324,2,FALSE)</f>
        <v>1411</v>
      </c>
      <c r="F14" s="1">
        <f>VLOOKUP($B14,'inschr lo'!$A$5:$L$324,3,FALSE)</f>
        <v>1333</v>
      </c>
      <c r="G14" s="1">
        <f>VLOOKUP($B14,'inschr lo'!$A$5:$L$324,4,FALSE)</f>
        <v>1364</v>
      </c>
      <c r="H14" s="1">
        <f>VLOOKUP($B14,'inschr lo'!$A$5:$L$324,5,FALSE)</f>
        <v>1378</v>
      </c>
      <c r="I14" s="1">
        <f>VLOOKUP($B14,'inschr lo'!$A$5:$L$324,6,FALSE)</f>
        <v>1363</v>
      </c>
      <c r="J14" s="1">
        <f>VLOOKUP($B14,'inschr lo'!$A$5:$L$324,7,FALSE)</f>
        <v>1334</v>
      </c>
      <c r="K14" s="1">
        <f>VLOOKUP($B14,'inschr lo'!$A$5:$L$324,8,FALSE)</f>
        <v>1387</v>
      </c>
      <c r="L14" s="1">
        <f>VLOOKUP($B14,'inschr lo'!$A$5:$L$324,9,FALSE)</f>
        <v>1389</v>
      </c>
      <c r="M14" s="1">
        <f>VLOOKUP($B14,'inschr lo'!$A$5:$L$324,10,FALSE)</f>
        <v>1392</v>
      </c>
      <c r="N14" s="1">
        <f>VLOOKUP($B14,'inschr lo'!$A$5:$L$324,11,FALSE)</f>
        <v>1407</v>
      </c>
      <c r="O14" s="1">
        <f>VLOOKUP($B14,'inschr lo'!$A$5:$L$324,12,FALSE)</f>
        <v>1391</v>
      </c>
      <c r="P14" s="1">
        <f>VLOOKUP($B14,'VRAAGPROGNOSE LO'!$B$2:$N$321,2,FALSE)</f>
        <v>1409</v>
      </c>
      <c r="Q14" s="1">
        <f>VLOOKUP($B14,'VRAAGPROGNOSE LO'!$B$2:$N$321,3,FALSE)</f>
        <v>1410</v>
      </c>
      <c r="R14" s="1">
        <f>VLOOKUP($B14,'VRAAGPROGNOSE LO'!$B$2:$N$321,4,FALSE)</f>
        <v>1400</v>
      </c>
      <c r="S14" s="1">
        <f>VLOOKUP($B14,'VRAAGPROGNOSE LO'!$B$2:$N$321,5,FALSE)</f>
        <v>1410</v>
      </c>
      <c r="T14" s="1">
        <f>VLOOKUP($B14,'VRAAGPROGNOSE LO'!$B$2:$N$321,6,FALSE)</f>
        <v>1404</v>
      </c>
      <c r="U14" s="1">
        <f>VLOOKUP($B14,'VRAAGPROGNOSE LO'!$B$2:$N$321,7,FALSE)</f>
        <v>1418</v>
      </c>
      <c r="V14" s="1">
        <f>VLOOKUP($B14,'VRAAGPROGNOSE LO'!$B$2:$N$321,8,FALSE)</f>
        <v>1396</v>
      </c>
      <c r="W14" s="1">
        <f>VLOOKUP($B14,'VRAAGPROGNOSE LO'!$B$2:$N$321,9,FALSE)</f>
        <v>1374</v>
      </c>
      <c r="X14" s="1">
        <f>VLOOKUP($B14,'VRAAGPROGNOSE LO'!$B$2:$N$321,10,FALSE)</f>
        <v>1374</v>
      </c>
      <c r="Y14" s="1">
        <f>VLOOKUP($B14,'VRAAGPROGNOSE LO'!$B$2:$N$321,11,FALSE)</f>
        <v>1368</v>
      </c>
      <c r="Z14" s="1">
        <f>VLOOKUP($B14,'VRAAGPROGNOSE LO'!$B$2:$N$321,12,FALSE)</f>
        <v>1353</v>
      </c>
      <c r="AA14" s="1">
        <f>VLOOKUP($B14,'VRAAGPROGNOSE LO'!$B$2:$N$321,13,FALSE)</f>
        <v>1341</v>
      </c>
    </row>
    <row r="15" spans="1:27" x14ac:dyDescent="0.3">
      <c r="B15" s="1">
        <v>11023</v>
      </c>
      <c r="C15" s="1">
        <f>VLOOKUP(B15,AANBODPROGNOSE!A15:G332, 6, FALSE)</f>
        <v>2063.4076923076923</v>
      </c>
      <c r="D15" s="1">
        <f>VLOOKUP(B15,AANBODPROGNOSE!A15:H332, 3, FALSE)</f>
        <v>1753.8965384615383</v>
      </c>
      <c r="E15" s="1">
        <f>VLOOKUP($B15,'inschr lo'!$A$5:$L$324,2,FALSE)</f>
        <v>1221</v>
      </c>
      <c r="F15" s="1">
        <f>VLOOKUP($B15,'inschr lo'!$A$5:$L$324,3,FALSE)</f>
        <v>1197</v>
      </c>
      <c r="G15" s="1">
        <f>VLOOKUP($B15,'inschr lo'!$A$5:$L$324,4,FALSE)</f>
        <v>1184</v>
      </c>
      <c r="H15" s="1">
        <f>VLOOKUP($B15,'inschr lo'!$A$5:$L$324,5,FALSE)</f>
        <v>1204</v>
      </c>
      <c r="I15" s="1">
        <f>VLOOKUP($B15,'inschr lo'!$A$5:$L$324,6,FALSE)</f>
        <v>1211</v>
      </c>
      <c r="J15" s="1">
        <f>VLOOKUP($B15,'inschr lo'!$A$5:$L$324,7,FALSE)</f>
        <v>1285</v>
      </c>
      <c r="K15" s="1">
        <f>VLOOKUP($B15,'inschr lo'!$A$5:$L$324,8,FALSE)</f>
        <v>1327</v>
      </c>
      <c r="L15" s="1">
        <f>VLOOKUP($B15,'inschr lo'!$A$5:$L$324,9,FALSE)</f>
        <v>1348</v>
      </c>
      <c r="M15" s="1">
        <f>VLOOKUP($B15,'inschr lo'!$A$5:$L$324,10,FALSE)</f>
        <v>1403</v>
      </c>
      <c r="N15" s="1">
        <f>VLOOKUP($B15,'inschr lo'!$A$5:$L$324,11,FALSE)</f>
        <v>1450</v>
      </c>
      <c r="O15" s="1">
        <f>VLOOKUP($B15,'inschr lo'!$A$5:$L$324,12,FALSE)</f>
        <v>1471</v>
      </c>
      <c r="P15" s="1">
        <f>VLOOKUP($B15,'VRAAGPROGNOSE LO'!$B$2:$N$321,2,FALSE)</f>
        <v>1472</v>
      </c>
      <c r="Q15" s="1">
        <f>VLOOKUP($B15,'VRAAGPROGNOSE LO'!$B$2:$N$321,3,FALSE)</f>
        <v>1474</v>
      </c>
      <c r="R15" s="1">
        <f>VLOOKUP($B15,'VRAAGPROGNOSE LO'!$B$2:$N$321,4,FALSE)</f>
        <v>1483</v>
      </c>
      <c r="S15" s="1">
        <f>VLOOKUP($B15,'VRAAGPROGNOSE LO'!$B$2:$N$321,5,FALSE)</f>
        <v>1467</v>
      </c>
      <c r="T15" s="1">
        <f>VLOOKUP($B15,'VRAAGPROGNOSE LO'!$B$2:$N$321,6,FALSE)</f>
        <v>1445</v>
      </c>
      <c r="U15" s="1">
        <f>VLOOKUP($B15,'VRAAGPROGNOSE LO'!$B$2:$N$321,7,FALSE)</f>
        <v>1407</v>
      </c>
      <c r="V15" s="1">
        <f>VLOOKUP($B15,'VRAAGPROGNOSE LO'!$B$2:$N$321,8,FALSE)</f>
        <v>1363</v>
      </c>
      <c r="W15" s="1">
        <f>VLOOKUP($B15,'VRAAGPROGNOSE LO'!$B$2:$N$321,9,FALSE)</f>
        <v>1334</v>
      </c>
      <c r="X15" s="1">
        <f>VLOOKUP($B15,'VRAAGPROGNOSE LO'!$B$2:$N$321,10,FALSE)</f>
        <v>1318</v>
      </c>
      <c r="Y15" s="1">
        <f>VLOOKUP($B15,'VRAAGPROGNOSE LO'!$B$2:$N$321,11,FALSE)</f>
        <v>1305</v>
      </c>
      <c r="Z15" s="1">
        <f>VLOOKUP($B15,'VRAAGPROGNOSE LO'!$B$2:$N$321,12,FALSE)</f>
        <v>1302</v>
      </c>
      <c r="AA15" s="1">
        <f>VLOOKUP($B15,'VRAAGPROGNOSE LO'!$B$2:$N$321,13,FALSE)</f>
        <v>1283</v>
      </c>
    </row>
    <row r="16" spans="1:27" x14ac:dyDescent="0.3">
      <c r="B16" s="1">
        <v>11024</v>
      </c>
      <c r="C16" s="1">
        <f>VLOOKUP(B16,AANBODPROGNOSE!A16:G333, 6, FALSE)</f>
        <v>1700</v>
      </c>
      <c r="D16" s="1">
        <f>VLOOKUP(B16,AANBODPROGNOSE!A16:H333, 3, FALSE)</f>
        <v>1445</v>
      </c>
      <c r="E16" s="1">
        <f>VLOOKUP($B16,'inschr lo'!$A$5:$L$324,2,FALSE)</f>
        <v>1367</v>
      </c>
      <c r="F16" s="1">
        <f>VLOOKUP($B16,'inschr lo'!$A$5:$L$324,3,FALSE)</f>
        <v>1353</v>
      </c>
      <c r="G16" s="1">
        <f>VLOOKUP($B16,'inschr lo'!$A$5:$L$324,4,FALSE)</f>
        <v>1357</v>
      </c>
      <c r="H16" s="1">
        <f>VLOOKUP($B16,'inschr lo'!$A$5:$L$324,5,FALSE)</f>
        <v>1326</v>
      </c>
      <c r="I16" s="1">
        <f>VLOOKUP($B16,'inschr lo'!$A$5:$L$324,6,FALSE)</f>
        <v>1347</v>
      </c>
      <c r="J16" s="1">
        <f>VLOOKUP($B16,'inschr lo'!$A$5:$L$324,7,FALSE)</f>
        <v>1347</v>
      </c>
      <c r="K16" s="1">
        <f>VLOOKUP($B16,'inschr lo'!$A$5:$L$324,8,FALSE)</f>
        <v>1366</v>
      </c>
      <c r="L16" s="1">
        <f>VLOOKUP($B16,'inschr lo'!$A$5:$L$324,9,FALSE)</f>
        <v>1401</v>
      </c>
      <c r="M16" s="1">
        <f>VLOOKUP($B16,'inschr lo'!$A$5:$L$324,10,FALSE)</f>
        <v>1424</v>
      </c>
      <c r="N16" s="1">
        <f>VLOOKUP($B16,'inschr lo'!$A$5:$L$324,11,FALSE)</f>
        <v>1440</v>
      </c>
      <c r="O16" s="1">
        <f>VLOOKUP($B16,'inschr lo'!$A$5:$L$324,12,FALSE)</f>
        <v>1414</v>
      </c>
      <c r="P16" s="1">
        <f>VLOOKUP($B16,'VRAAGPROGNOSE LO'!$B$2:$N$321,2,FALSE)</f>
        <v>1395</v>
      </c>
      <c r="Q16" s="1">
        <f>VLOOKUP($B16,'VRAAGPROGNOSE LO'!$B$2:$N$321,3,FALSE)</f>
        <v>1390</v>
      </c>
      <c r="R16" s="1">
        <f>VLOOKUP($B16,'VRAAGPROGNOSE LO'!$B$2:$N$321,4,FALSE)</f>
        <v>1376</v>
      </c>
      <c r="S16" s="1">
        <f>VLOOKUP($B16,'VRAAGPROGNOSE LO'!$B$2:$N$321,5,FALSE)</f>
        <v>1336</v>
      </c>
      <c r="T16" s="1">
        <f>VLOOKUP($B16,'VRAAGPROGNOSE LO'!$B$2:$N$321,6,FALSE)</f>
        <v>1304</v>
      </c>
      <c r="U16" s="1">
        <f>VLOOKUP($B16,'VRAAGPROGNOSE LO'!$B$2:$N$321,7,FALSE)</f>
        <v>1289</v>
      </c>
      <c r="V16" s="1">
        <f>VLOOKUP($B16,'VRAAGPROGNOSE LO'!$B$2:$N$321,8,FALSE)</f>
        <v>1284</v>
      </c>
      <c r="W16" s="1">
        <f>VLOOKUP($B16,'VRAAGPROGNOSE LO'!$B$2:$N$321,9,FALSE)</f>
        <v>1265</v>
      </c>
      <c r="X16" s="1">
        <f>VLOOKUP($B16,'VRAAGPROGNOSE LO'!$B$2:$N$321,10,FALSE)</f>
        <v>1245</v>
      </c>
      <c r="Y16" s="1">
        <f>VLOOKUP($B16,'VRAAGPROGNOSE LO'!$B$2:$N$321,11,FALSE)</f>
        <v>1249</v>
      </c>
      <c r="Z16" s="1">
        <f>VLOOKUP($B16,'VRAAGPROGNOSE LO'!$B$2:$N$321,12,FALSE)</f>
        <v>1251</v>
      </c>
      <c r="AA16" s="1">
        <f>VLOOKUP($B16,'VRAAGPROGNOSE LO'!$B$2:$N$321,13,FALSE)</f>
        <v>1258</v>
      </c>
    </row>
    <row r="17" spans="2:27" x14ac:dyDescent="0.3">
      <c r="B17" s="1">
        <v>11025</v>
      </c>
      <c r="C17" s="1">
        <f>VLOOKUP(B17,AANBODPROGNOSE!A17:G334, 6, FALSE)</f>
        <v>834.11764705882354</v>
      </c>
      <c r="D17" s="1">
        <f>VLOOKUP(B17,AANBODPROGNOSE!A17:H334, 3, FALSE)</f>
        <v>709</v>
      </c>
      <c r="E17" s="1">
        <f>VLOOKUP($B17,'inschr lo'!$A$5:$L$324,2,FALSE)</f>
        <v>495</v>
      </c>
      <c r="F17" s="1">
        <f>VLOOKUP($B17,'inschr lo'!$A$5:$L$324,3,FALSE)</f>
        <v>503</v>
      </c>
      <c r="G17" s="1">
        <f>VLOOKUP($B17,'inschr lo'!$A$5:$L$324,4,FALSE)</f>
        <v>511</v>
      </c>
      <c r="H17" s="1">
        <f>VLOOKUP($B17,'inschr lo'!$A$5:$L$324,5,FALSE)</f>
        <v>521</v>
      </c>
      <c r="I17" s="1">
        <f>VLOOKUP($B17,'inschr lo'!$A$5:$L$324,6,FALSE)</f>
        <v>546</v>
      </c>
      <c r="J17" s="1">
        <f>VLOOKUP($B17,'inschr lo'!$A$5:$L$324,7,FALSE)</f>
        <v>579</v>
      </c>
      <c r="K17" s="1">
        <f>VLOOKUP($B17,'inschr lo'!$A$5:$L$324,8,FALSE)</f>
        <v>575</v>
      </c>
      <c r="L17" s="1">
        <f>VLOOKUP($B17,'inschr lo'!$A$5:$L$324,9,FALSE)</f>
        <v>610</v>
      </c>
      <c r="M17" s="1">
        <f>VLOOKUP($B17,'inschr lo'!$A$5:$L$324,10,FALSE)</f>
        <v>630</v>
      </c>
      <c r="N17" s="1">
        <f>VLOOKUP($B17,'inschr lo'!$A$5:$L$324,11,FALSE)</f>
        <v>635</v>
      </c>
      <c r="O17" s="1">
        <f>VLOOKUP($B17,'inschr lo'!$A$5:$L$324,12,FALSE)</f>
        <v>642</v>
      </c>
      <c r="P17" s="1">
        <f>VLOOKUP($B17,'VRAAGPROGNOSE LO'!$B$2:$N$321,2,FALSE)</f>
        <v>667</v>
      </c>
      <c r="Q17" s="1">
        <f>VLOOKUP($B17,'VRAAGPROGNOSE LO'!$B$2:$N$321,3,FALSE)</f>
        <v>666</v>
      </c>
      <c r="R17" s="1">
        <f>VLOOKUP($B17,'VRAAGPROGNOSE LO'!$B$2:$N$321,4,FALSE)</f>
        <v>647</v>
      </c>
      <c r="S17" s="1">
        <f>VLOOKUP($B17,'VRAAGPROGNOSE LO'!$B$2:$N$321,5,FALSE)</f>
        <v>625</v>
      </c>
      <c r="T17" s="1">
        <f>VLOOKUP($B17,'VRAAGPROGNOSE LO'!$B$2:$N$321,6,FALSE)</f>
        <v>598</v>
      </c>
      <c r="U17" s="1">
        <f>VLOOKUP($B17,'VRAAGPROGNOSE LO'!$B$2:$N$321,7,FALSE)</f>
        <v>591</v>
      </c>
      <c r="V17" s="1">
        <f>VLOOKUP($B17,'VRAAGPROGNOSE LO'!$B$2:$N$321,8,FALSE)</f>
        <v>560</v>
      </c>
      <c r="W17" s="1">
        <f>VLOOKUP($B17,'VRAAGPROGNOSE LO'!$B$2:$N$321,9,FALSE)</f>
        <v>545</v>
      </c>
      <c r="X17" s="1">
        <f>VLOOKUP($B17,'VRAAGPROGNOSE LO'!$B$2:$N$321,10,FALSE)</f>
        <v>537</v>
      </c>
      <c r="Y17" s="1">
        <f>VLOOKUP($B17,'VRAAGPROGNOSE LO'!$B$2:$N$321,11,FALSE)</f>
        <v>544</v>
      </c>
      <c r="Z17" s="1">
        <f>VLOOKUP($B17,'VRAAGPROGNOSE LO'!$B$2:$N$321,12,FALSE)</f>
        <v>561</v>
      </c>
      <c r="AA17" s="1">
        <f>VLOOKUP($B17,'VRAAGPROGNOSE LO'!$B$2:$N$321,13,FALSE)</f>
        <v>561</v>
      </c>
    </row>
    <row r="18" spans="2:27" x14ac:dyDescent="0.3">
      <c r="B18" s="1">
        <v>11029</v>
      </c>
      <c r="C18" s="1">
        <f>VLOOKUP(B18,AANBODPROGNOSE!A18:G335, 6, FALSE)</f>
        <v>1668</v>
      </c>
      <c r="D18" s="1">
        <f>VLOOKUP(B18,AANBODPROGNOSE!A18:H335, 3, FALSE)</f>
        <v>1417.8</v>
      </c>
      <c r="E18" s="1">
        <f>VLOOKUP($B18,'inschr lo'!$A$5:$L$324,2,FALSE)</f>
        <v>1153</v>
      </c>
      <c r="F18" s="1">
        <f>VLOOKUP($B18,'inschr lo'!$A$5:$L$324,3,FALSE)</f>
        <v>1189</v>
      </c>
      <c r="G18" s="1">
        <f>VLOOKUP($B18,'inschr lo'!$A$5:$L$324,4,FALSE)</f>
        <v>1247</v>
      </c>
      <c r="H18" s="1">
        <f>VLOOKUP($B18,'inschr lo'!$A$5:$L$324,5,FALSE)</f>
        <v>1276</v>
      </c>
      <c r="I18" s="1">
        <f>VLOOKUP($B18,'inschr lo'!$A$5:$L$324,6,FALSE)</f>
        <v>1317</v>
      </c>
      <c r="J18" s="1">
        <f>VLOOKUP($B18,'inschr lo'!$A$5:$L$324,7,FALSE)</f>
        <v>1354</v>
      </c>
      <c r="K18" s="1">
        <f>VLOOKUP($B18,'inschr lo'!$A$5:$L$324,8,FALSE)</f>
        <v>1416</v>
      </c>
      <c r="L18" s="1">
        <f>VLOOKUP($B18,'inschr lo'!$A$5:$L$324,9,FALSE)</f>
        <v>1424</v>
      </c>
      <c r="M18" s="1">
        <f>VLOOKUP($B18,'inschr lo'!$A$5:$L$324,10,FALSE)</f>
        <v>1421</v>
      </c>
      <c r="N18" s="1">
        <f>VLOOKUP($B18,'inschr lo'!$A$5:$L$324,11,FALSE)</f>
        <v>1470</v>
      </c>
      <c r="O18" s="1">
        <f>VLOOKUP($B18,'inschr lo'!$A$5:$L$324,12,FALSE)</f>
        <v>1456</v>
      </c>
      <c r="P18" s="1">
        <f>VLOOKUP($B18,'VRAAGPROGNOSE LO'!$B$2:$N$321,2,FALSE)</f>
        <v>1454</v>
      </c>
      <c r="Q18" s="1">
        <f>VLOOKUP($B18,'VRAAGPROGNOSE LO'!$B$2:$N$321,3,FALSE)</f>
        <v>1425</v>
      </c>
      <c r="R18" s="1">
        <f>VLOOKUP($B18,'VRAAGPROGNOSE LO'!$B$2:$N$321,4,FALSE)</f>
        <v>1407</v>
      </c>
      <c r="S18" s="1">
        <f>VLOOKUP($B18,'VRAAGPROGNOSE LO'!$B$2:$N$321,5,FALSE)</f>
        <v>1378</v>
      </c>
      <c r="T18" s="1">
        <f>VLOOKUP($B18,'VRAAGPROGNOSE LO'!$B$2:$N$321,6,FALSE)</f>
        <v>1360</v>
      </c>
      <c r="U18" s="1">
        <f>VLOOKUP($B18,'VRAAGPROGNOSE LO'!$B$2:$N$321,7,FALSE)</f>
        <v>1341</v>
      </c>
      <c r="V18" s="1">
        <f>VLOOKUP($B18,'VRAAGPROGNOSE LO'!$B$2:$N$321,8,FALSE)</f>
        <v>1320</v>
      </c>
      <c r="W18" s="1">
        <f>VLOOKUP($B18,'VRAAGPROGNOSE LO'!$B$2:$N$321,9,FALSE)</f>
        <v>1320</v>
      </c>
      <c r="X18" s="1">
        <f>VLOOKUP($B18,'VRAAGPROGNOSE LO'!$B$2:$N$321,10,FALSE)</f>
        <v>1307</v>
      </c>
      <c r="Y18" s="1">
        <f>VLOOKUP($B18,'VRAAGPROGNOSE LO'!$B$2:$N$321,11,FALSE)</f>
        <v>1297</v>
      </c>
      <c r="Z18" s="1">
        <f>VLOOKUP($B18,'VRAAGPROGNOSE LO'!$B$2:$N$321,12,FALSE)</f>
        <v>1289</v>
      </c>
      <c r="AA18" s="1">
        <f>VLOOKUP($B18,'VRAAGPROGNOSE LO'!$B$2:$N$321,13,FALSE)</f>
        <v>1291</v>
      </c>
    </row>
    <row r="19" spans="2:27" x14ac:dyDescent="0.3">
      <c r="B19" s="1">
        <v>11030</v>
      </c>
      <c r="C19" s="1">
        <f>VLOOKUP(B19,AANBODPROGNOSE!A19:G336, 6, FALSE)</f>
        <v>856.47058823529414</v>
      </c>
      <c r="D19" s="1">
        <f>VLOOKUP(B19,AANBODPROGNOSE!A19:H336, 3, FALSE)</f>
        <v>728</v>
      </c>
      <c r="E19" s="1">
        <f>VLOOKUP($B19,'inschr lo'!$A$5:$L$324,2,FALSE)</f>
        <v>486</v>
      </c>
      <c r="F19" s="1">
        <f>VLOOKUP($B19,'inschr lo'!$A$5:$L$324,3,FALSE)</f>
        <v>479</v>
      </c>
      <c r="G19" s="1">
        <f>VLOOKUP($B19,'inschr lo'!$A$5:$L$324,4,FALSE)</f>
        <v>499</v>
      </c>
      <c r="H19" s="1">
        <f>VLOOKUP($B19,'inschr lo'!$A$5:$L$324,5,FALSE)</f>
        <v>525</v>
      </c>
      <c r="I19" s="1">
        <f>VLOOKUP($B19,'inschr lo'!$A$5:$L$324,6,FALSE)</f>
        <v>571</v>
      </c>
      <c r="J19" s="1">
        <f>VLOOKUP($B19,'inschr lo'!$A$5:$L$324,7,FALSE)</f>
        <v>597</v>
      </c>
      <c r="K19" s="1">
        <f>VLOOKUP($B19,'inschr lo'!$A$5:$L$324,8,FALSE)</f>
        <v>617</v>
      </c>
      <c r="L19" s="1">
        <f>VLOOKUP($B19,'inschr lo'!$A$5:$L$324,9,FALSE)</f>
        <v>634</v>
      </c>
      <c r="M19" s="1">
        <f>VLOOKUP($B19,'inschr lo'!$A$5:$L$324,10,FALSE)</f>
        <v>654</v>
      </c>
      <c r="N19" s="1">
        <f>VLOOKUP($B19,'inschr lo'!$A$5:$L$324,11,FALSE)</f>
        <v>644</v>
      </c>
      <c r="O19" s="1">
        <f>VLOOKUP($B19,'inschr lo'!$A$5:$L$324,12,FALSE)</f>
        <v>659</v>
      </c>
      <c r="P19" s="1">
        <f>VLOOKUP($B19,'VRAAGPROGNOSE LO'!$B$2:$N$321,2,FALSE)</f>
        <v>671</v>
      </c>
      <c r="Q19" s="1">
        <f>VLOOKUP($B19,'VRAAGPROGNOSE LO'!$B$2:$N$321,3,FALSE)</f>
        <v>679</v>
      </c>
      <c r="R19" s="1">
        <f>VLOOKUP($B19,'VRAAGPROGNOSE LO'!$B$2:$N$321,4,FALSE)</f>
        <v>691</v>
      </c>
      <c r="S19" s="1">
        <f>VLOOKUP($B19,'VRAAGPROGNOSE LO'!$B$2:$N$321,5,FALSE)</f>
        <v>687</v>
      </c>
      <c r="T19" s="1">
        <f>VLOOKUP($B19,'VRAAGPROGNOSE LO'!$B$2:$N$321,6,FALSE)</f>
        <v>676</v>
      </c>
      <c r="U19" s="1">
        <f>VLOOKUP($B19,'VRAAGPROGNOSE LO'!$B$2:$N$321,7,FALSE)</f>
        <v>672</v>
      </c>
      <c r="V19" s="1">
        <f>VLOOKUP($B19,'VRAAGPROGNOSE LO'!$B$2:$N$321,8,FALSE)</f>
        <v>670</v>
      </c>
      <c r="W19" s="1">
        <f>VLOOKUP($B19,'VRAAGPROGNOSE LO'!$B$2:$N$321,9,FALSE)</f>
        <v>645</v>
      </c>
      <c r="X19" s="1">
        <f>VLOOKUP($B19,'VRAAGPROGNOSE LO'!$B$2:$N$321,10,FALSE)</f>
        <v>621</v>
      </c>
      <c r="Y19" s="1">
        <f>VLOOKUP($B19,'VRAAGPROGNOSE LO'!$B$2:$N$321,11,FALSE)</f>
        <v>621</v>
      </c>
      <c r="Z19" s="1">
        <f>VLOOKUP($B19,'VRAAGPROGNOSE LO'!$B$2:$N$321,12,FALSE)</f>
        <v>617</v>
      </c>
      <c r="AA19" s="1">
        <f>VLOOKUP($B19,'VRAAGPROGNOSE LO'!$B$2:$N$321,13,FALSE)</f>
        <v>613</v>
      </c>
    </row>
    <row r="20" spans="2:27" x14ac:dyDescent="0.3">
      <c r="B20" s="1">
        <v>11035</v>
      </c>
      <c r="C20" s="1">
        <f>VLOOKUP(B20,AANBODPROGNOSE!A20:G337, 6, FALSE)</f>
        <v>1325.0498530443078</v>
      </c>
      <c r="D20" s="1">
        <f>VLOOKUP(B20,AANBODPROGNOSE!A20:H337, 3, FALSE)</f>
        <v>1126.2923750876616</v>
      </c>
      <c r="E20" s="1">
        <f>VLOOKUP($B20,'inschr lo'!$A$5:$L$324,2,FALSE)</f>
        <v>967</v>
      </c>
      <c r="F20" s="1">
        <f>VLOOKUP($B20,'inschr lo'!$A$5:$L$324,3,FALSE)</f>
        <v>973</v>
      </c>
      <c r="G20" s="1">
        <f>VLOOKUP($B20,'inschr lo'!$A$5:$L$324,4,FALSE)</f>
        <v>980</v>
      </c>
      <c r="H20" s="1">
        <f>VLOOKUP($B20,'inschr lo'!$A$5:$L$324,5,FALSE)</f>
        <v>959</v>
      </c>
      <c r="I20" s="1">
        <f>VLOOKUP($B20,'inschr lo'!$A$5:$L$324,6,FALSE)</f>
        <v>953</v>
      </c>
      <c r="J20" s="1">
        <f>VLOOKUP($B20,'inschr lo'!$A$5:$L$324,7,FALSE)</f>
        <v>990</v>
      </c>
      <c r="K20" s="1">
        <f>VLOOKUP($B20,'inschr lo'!$A$5:$L$324,8,FALSE)</f>
        <v>998</v>
      </c>
      <c r="L20" s="1">
        <f>VLOOKUP($B20,'inschr lo'!$A$5:$L$324,9,FALSE)</f>
        <v>1014</v>
      </c>
      <c r="M20" s="1">
        <f>VLOOKUP($B20,'inschr lo'!$A$5:$L$324,10,FALSE)</f>
        <v>1033</v>
      </c>
      <c r="N20" s="1">
        <f>VLOOKUP($B20,'inschr lo'!$A$5:$L$324,11,FALSE)</f>
        <v>1041</v>
      </c>
      <c r="O20" s="1">
        <f>VLOOKUP($B20,'inschr lo'!$A$5:$L$324,12,FALSE)</f>
        <v>1045</v>
      </c>
      <c r="P20" s="1">
        <f>VLOOKUP($B20,'VRAAGPROGNOSE LO'!$B$2:$N$321,2,FALSE)</f>
        <v>1054</v>
      </c>
      <c r="Q20" s="1">
        <f>VLOOKUP($B20,'VRAAGPROGNOSE LO'!$B$2:$N$321,3,FALSE)</f>
        <v>1079</v>
      </c>
      <c r="R20" s="1">
        <f>VLOOKUP($B20,'VRAAGPROGNOSE LO'!$B$2:$N$321,4,FALSE)</f>
        <v>1106</v>
      </c>
      <c r="S20" s="1">
        <f>VLOOKUP($B20,'VRAAGPROGNOSE LO'!$B$2:$N$321,5,FALSE)</f>
        <v>1092</v>
      </c>
      <c r="T20" s="1">
        <f>VLOOKUP($B20,'VRAAGPROGNOSE LO'!$B$2:$N$321,6,FALSE)</f>
        <v>1099</v>
      </c>
      <c r="U20" s="1">
        <f>VLOOKUP($B20,'VRAAGPROGNOSE LO'!$B$2:$N$321,7,FALSE)</f>
        <v>1105</v>
      </c>
      <c r="V20" s="1">
        <f>VLOOKUP($B20,'VRAAGPROGNOSE LO'!$B$2:$N$321,8,FALSE)</f>
        <v>1071</v>
      </c>
      <c r="W20" s="1">
        <f>VLOOKUP($B20,'VRAAGPROGNOSE LO'!$B$2:$N$321,9,FALSE)</f>
        <v>1049</v>
      </c>
      <c r="X20" s="1">
        <f>VLOOKUP($B20,'VRAAGPROGNOSE LO'!$B$2:$N$321,10,FALSE)</f>
        <v>1019</v>
      </c>
      <c r="Y20" s="1">
        <f>VLOOKUP($B20,'VRAAGPROGNOSE LO'!$B$2:$N$321,11,FALSE)</f>
        <v>1016</v>
      </c>
      <c r="Z20" s="1">
        <f>VLOOKUP($B20,'VRAAGPROGNOSE LO'!$B$2:$N$321,12,FALSE)</f>
        <v>1002</v>
      </c>
      <c r="AA20" s="1">
        <f>VLOOKUP($B20,'VRAAGPROGNOSE LO'!$B$2:$N$321,13,FALSE)</f>
        <v>993</v>
      </c>
    </row>
    <row r="21" spans="2:27" x14ac:dyDescent="0.3">
      <c r="B21" s="1">
        <v>11037</v>
      </c>
      <c r="C21" s="1">
        <f>VLOOKUP(B21,AANBODPROGNOSE!A21:G338, 6, FALSE)</f>
        <v>1447.2973262032087</v>
      </c>
      <c r="D21" s="1">
        <f>VLOOKUP(B21,AANBODPROGNOSE!A21:H338, 3, FALSE)</f>
        <v>1230.2027272727273</v>
      </c>
      <c r="E21" s="1">
        <f>VLOOKUP($B21,'inschr lo'!$A$5:$L$324,2,FALSE)</f>
        <v>945</v>
      </c>
      <c r="F21" s="1">
        <f>VLOOKUP($B21,'inschr lo'!$A$5:$L$324,3,FALSE)</f>
        <v>981</v>
      </c>
      <c r="G21" s="1">
        <f>VLOOKUP($B21,'inschr lo'!$A$5:$L$324,4,FALSE)</f>
        <v>981</v>
      </c>
      <c r="H21" s="1">
        <f>VLOOKUP($B21,'inschr lo'!$A$5:$L$324,5,FALSE)</f>
        <v>1003</v>
      </c>
      <c r="I21" s="1">
        <f>VLOOKUP($B21,'inschr lo'!$A$5:$L$324,6,FALSE)</f>
        <v>1036</v>
      </c>
      <c r="J21" s="1">
        <f>VLOOKUP($B21,'inschr lo'!$A$5:$L$324,7,FALSE)</f>
        <v>1101</v>
      </c>
      <c r="K21" s="1">
        <f>VLOOKUP($B21,'inschr lo'!$A$5:$L$324,8,FALSE)</f>
        <v>1161</v>
      </c>
      <c r="L21" s="1">
        <f>VLOOKUP($B21,'inschr lo'!$A$5:$L$324,9,FALSE)</f>
        <v>1178</v>
      </c>
      <c r="M21" s="1">
        <f>VLOOKUP($B21,'inschr lo'!$A$5:$L$324,10,FALSE)</f>
        <v>1212</v>
      </c>
      <c r="N21" s="1">
        <f>VLOOKUP($B21,'inschr lo'!$A$5:$L$324,11,FALSE)</f>
        <v>1218</v>
      </c>
      <c r="O21" s="1">
        <f>VLOOKUP($B21,'inschr lo'!$A$5:$L$324,12,FALSE)</f>
        <v>1228</v>
      </c>
      <c r="P21" s="1">
        <f>VLOOKUP($B21,'VRAAGPROGNOSE LO'!$B$2:$N$321,2,FALSE)</f>
        <v>1191</v>
      </c>
      <c r="Q21" s="1">
        <f>VLOOKUP($B21,'VRAAGPROGNOSE LO'!$B$2:$N$321,3,FALSE)</f>
        <v>1174</v>
      </c>
      <c r="R21" s="1">
        <f>VLOOKUP($B21,'VRAAGPROGNOSE LO'!$B$2:$N$321,4,FALSE)</f>
        <v>1186</v>
      </c>
      <c r="S21" s="1">
        <f>VLOOKUP($B21,'VRAAGPROGNOSE LO'!$B$2:$N$321,5,FALSE)</f>
        <v>1182</v>
      </c>
      <c r="T21" s="1">
        <f>VLOOKUP($B21,'VRAAGPROGNOSE LO'!$B$2:$N$321,6,FALSE)</f>
        <v>1167</v>
      </c>
      <c r="U21" s="1">
        <f>VLOOKUP($B21,'VRAAGPROGNOSE LO'!$B$2:$N$321,7,FALSE)</f>
        <v>1139</v>
      </c>
      <c r="V21" s="1">
        <f>VLOOKUP($B21,'VRAAGPROGNOSE LO'!$B$2:$N$321,8,FALSE)</f>
        <v>1128</v>
      </c>
      <c r="W21" s="1">
        <f>VLOOKUP($B21,'VRAAGPROGNOSE LO'!$B$2:$N$321,9,FALSE)</f>
        <v>1103</v>
      </c>
      <c r="X21" s="1">
        <f>VLOOKUP($B21,'VRAAGPROGNOSE LO'!$B$2:$N$321,10,FALSE)</f>
        <v>1070</v>
      </c>
      <c r="Y21" s="1">
        <f>VLOOKUP($B21,'VRAAGPROGNOSE LO'!$B$2:$N$321,11,FALSE)</f>
        <v>1060</v>
      </c>
      <c r="Z21" s="1">
        <f>VLOOKUP($B21,'VRAAGPROGNOSE LO'!$B$2:$N$321,12,FALSE)</f>
        <v>1043</v>
      </c>
      <c r="AA21" s="1">
        <f>VLOOKUP($B21,'VRAAGPROGNOSE LO'!$B$2:$N$321,13,FALSE)</f>
        <v>1057</v>
      </c>
    </row>
    <row r="22" spans="2:27" x14ac:dyDescent="0.3">
      <c r="B22" s="1">
        <v>11038</v>
      </c>
      <c r="C22" s="1">
        <f>VLOOKUP(B22,AANBODPROGNOSE!A22:G339, 6, FALSE)</f>
        <v>738.44958758222253</v>
      </c>
      <c r="D22" s="1">
        <f>VLOOKUP(B22,AANBODPROGNOSE!A22:H339, 3, FALSE)</f>
        <v>627.68214944488909</v>
      </c>
      <c r="E22" s="1">
        <f>VLOOKUP($B22,'inschr lo'!$A$5:$L$324,2,FALSE)</f>
        <v>579</v>
      </c>
      <c r="F22" s="1">
        <f>VLOOKUP($B22,'inschr lo'!$A$5:$L$324,3,FALSE)</f>
        <v>584</v>
      </c>
      <c r="G22" s="1">
        <f>VLOOKUP($B22,'inschr lo'!$A$5:$L$324,4,FALSE)</f>
        <v>587</v>
      </c>
      <c r="H22" s="1">
        <f>VLOOKUP($B22,'inschr lo'!$A$5:$L$324,5,FALSE)</f>
        <v>579</v>
      </c>
      <c r="I22" s="1">
        <f>VLOOKUP($B22,'inschr lo'!$A$5:$L$324,6,FALSE)</f>
        <v>619</v>
      </c>
      <c r="J22" s="1">
        <f>VLOOKUP($B22,'inschr lo'!$A$5:$L$324,7,FALSE)</f>
        <v>646</v>
      </c>
      <c r="K22" s="1">
        <f>VLOOKUP($B22,'inschr lo'!$A$5:$L$324,8,FALSE)</f>
        <v>684</v>
      </c>
      <c r="L22" s="1">
        <f>VLOOKUP($B22,'inschr lo'!$A$5:$L$324,9,FALSE)</f>
        <v>716</v>
      </c>
      <c r="M22" s="1">
        <f>VLOOKUP($B22,'inschr lo'!$A$5:$L$324,10,FALSE)</f>
        <v>723</v>
      </c>
      <c r="N22" s="1">
        <f>VLOOKUP($B22,'inschr lo'!$A$5:$L$324,11,FALSE)</f>
        <v>701</v>
      </c>
      <c r="O22" s="1">
        <f>VLOOKUP($B22,'inschr lo'!$A$5:$L$324,12,FALSE)</f>
        <v>686</v>
      </c>
      <c r="P22" s="1">
        <f>VLOOKUP($B22,'VRAAGPROGNOSE LO'!$B$2:$N$321,2,FALSE)</f>
        <v>686</v>
      </c>
      <c r="Q22" s="1">
        <f>VLOOKUP($B22,'VRAAGPROGNOSE LO'!$B$2:$N$321,3,FALSE)</f>
        <v>680</v>
      </c>
      <c r="R22" s="1">
        <f>VLOOKUP($B22,'VRAAGPROGNOSE LO'!$B$2:$N$321,4,FALSE)</f>
        <v>653</v>
      </c>
      <c r="S22" s="1">
        <f>VLOOKUP($B22,'VRAAGPROGNOSE LO'!$B$2:$N$321,5,FALSE)</f>
        <v>675</v>
      </c>
      <c r="T22" s="1">
        <f>VLOOKUP($B22,'VRAAGPROGNOSE LO'!$B$2:$N$321,6,FALSE)</f>
        <v>682</v>
      </c>
      <c r="U22" s="1">
        <f>VLOOKUP($B22,'VRAAGPROGNOSE LO'!$B$2:$N$321,7,FALSE)</f>
        <v>689</v>
      </c>
      <c r="V22" s="1">
        <f>VLOOKUP($B22,'VRAAGPROGNOSE LO'!$B$2:$N$321,8,FALSE)</f>
        <v>684</v>
      </c>
      <c r="W22" s="1">
        <f>VLOOKUP($B22,'VRAAGPROGNOSE LO'!$B$2:$N$321,9,FALSE)</f>
        <v>678</v>
      </c>
      <c r="X22" s="1">
        <f>VLOOKUP($B22,'VRAAGPROGNOSE LO'!$B$2:$N$321,10,FALSE)</f>
        <v>686</v>
      </c>
      <c r="Y22" s="1">
        <f>VLOOKUP($B22,'VRAAGPROGNOSE LO'!$B$2:$N$321,11,FALSE)</f>
        <v>684</v>
      </c>
      <c r="Z22" s="1">
        <f>VLOOKUP($B22,'VRAAGPROGNOSE LO'!$B$2:$N$321,12,FALSE)</f>
        <v>695</v>
      </c>
      <c r="AA22" s="1">
        <f>VLOOKUP($B22,'VRAAGPROGNOSE LO'!$B$2:$N$321,13,FALSE)</f>
        <v>694</v>
      </c>
    </row>
    <row r="23" spans="2:27" x14ac:dyDescent="0.3">
      <c r="B23" s="1">
        <v>11039</v>
      </c>
      <c r="C23" s="1">
        <f>VLOOKUP(B23,AANBODPROGNOSE!A23:G340, 6, FALSE)</f>
        <v>1275</v>
      </c>
      <c r="D23" s="1">
        <f>VLOOKUP(B23,AANBODPROGNOSE!A23:H340, 3, FALSE)</f>
        <v>1083.75</v>
      </c>
      <c r="E23" s="1">
        <f>VLOOKUP($B23,'inschr lo'!$A$5:$L$324,2,FALSE)</f>
        <v>1311</v>
      </c>
      <c r="F23" s="1">
        <f>VLOOKUP($B23,'inschr lo'!$A$5:$L$324,3,FALSE)</f>
        <v>1302</v>
      </c>
      <c r="G23" s="1">
        <f>VLOOKUP($B23,'inschr lo'!$A$5:$L$324,4,FALSE)</f>
        <v>1253</v>
      </c>
      <c r="H23" s="1">
        <f>VLOOKUP($B23,'inschr lo'!$A$5:$L$324,5,FALSE)</f>
        <v>1241</v>
      </c>
      <c r="I23" s="1">
        <f>VLOOKUP($B23,'inschr lo'!$A$5:$L$324,6,FALSE)</f>
        <v>1271</v>
      </c>
      <c r="J23" s="1">
        <f>VLOOKUP($B23,'inschr lo'!$A$5:$L$324,7,FALSE)</f>
        <v>1252</v>
      </c>
      <c r="K23" s="1">
        <f>VLOOKUP($B23,'inschr lo'!$A$5:$L$324,8,FALSE)</f>
        <v>1249</v>
      </c>
      <c r="L23" s="1">
        <f>VLOOKUP($B23,'inschr lo'!$A$5:$L$324,9,FALSE)</f>
        <v>1222</v>
      </c>
      <c r="M23" s="1">
        <f>VLOOKUP($B23,'inschr lo'!$A$5:$L$324,10,FALSE)</f>
        <v>1226</v>
      </c>
      <c r="N23" s="1">
        <f>VLOOKUP($B23,'inschr lo'!$A$5:$L$324,11,FALSE)</f>
        <v>1239</v>
      </c>
      <c r="O23" s="1">
        <f>VLOOKUP($B23,'inschr lo'!$A$5:$L$324,12,FALSE)</f>
        <v>1217</v>
      </c>
      <c r="P23" s="1">
        <f>VLOOKUP($B23,'VRAAGPROGNOSE LO'!$B$2:$N$321,2,FALSE)</f>
        <v>1193</v>
      </c>
      <c r="Q23" s="1">
        <f>VLOOKUP($B23,'VRAAGPROGNOSE LO'!$B$2:$N$321,3,FALSE)</f>
        <v>1160</v>
      </c>
      <c r="R23" s="1">
        <f>VLOOKUP($B23,'VRAAGPROGNOSE LO'!$B$2:$N$321,4,FALSE)</f>
        <v>1149</v>
      </c>
      <c r="S23" s="1">
        <f>VLOOKUP($B23,'VRAAGPROGNOSE LO'!$B$2:$N$321,5,FALSE)</f>
        <v>1122</v>
      </c>
      <c r="T23" s="1">
        <f>VLOOKUP($B23,'VRAAGPROGNOSE LO'!$B$2:$N$321,6,FALSE)</f>
        <v>1129</v>
      </c>
      <c r="U23" s="1">
        <f>VLOOKUP($B23,'VRAAGPROGNOSE LO'!$B$2:$N$321,7,FALSE)</f>
        <v>1137</v>
      </c>
      <c r="V23" s="1">
        <f>VLOOKUP($B23,'VRAAGPROGNOSE LO'!$B$2:$N$321,8,FALSE)</f>
        <v>1120</v>
      </c>
      <c r="W23" s="1">
        <f>VLOOKUP($B23,'VRAAGPROGNOSE LO'!$B$2:$N$321,9,FALSE)</f>
        <v>1127</v>
      </c>
      <c r="X23" s="1">
        <f>VLOOKUP($B23,'VRAAGPROGNOSE LO'!$B$2:$N$321,10,FALSE)</f>
        <v>1121</v>
      </c>
      <c r="Y23" s="1">
        <f>VLOOKUP($B23,'VRAAGPROGNOSE LO'!$B$2:$N$321,11,FALSE)</f>
        <v>1137</v>
      </c>
      <c r="Z23" s="1">
        <f>VLOOKUP($B23,'VRAAGPROGNOSE LO'!$B$2:$N$321,12,FALSE)</f>
        <v>1130</v>
      </c>
      <c r="AA23" s="1">
        <f>VLOOKUP($B23,'VRAAGPROGNOSE LO'!$B$2:$N$321,13,FALSE)</f>
        <v>1117</v>
      </c>
    </row>
    <row r="24" spans="2:27" x14ac:dyDescent="0.3">
      <c r="B24" s="1">
        <v>11040</v>
      </c>
      <c r="C24" s="1">
        <f>VLOOKUP(B24,AANBODPROGNOSE!A24:G341, 6, FALSE)</f>
        <v>3082.1344537815125</v>
      </c>
      <c r="D24" s="1">
        <f>VLOOKUP(B24,AANBODPROGNOSE!A24:H341, 3, FALSE)</f>
        <v>2619.8142857142857</v>
      </c>
      <c r="E24" s="1">
        <f>VLOOKUP($B24,'inschr lo'!$A$5:$L$324,2,FALSE)</f>
        <v>2181</v>
      </c>
      <c r="F24" s="1">
        <f>VLOOKUP($B24,'inschr lo'!$A$5:$L$324,3,FALSE)</f>
        <v>2193</v>
      </c>
      <c r="G24" s="1">
        <f>VLOOKUP($B24,'inschr lo'!$A$5:$L$324,4,FALSE)</f>
        <v>2182</v>
      </c>
      <c r="H24" s="1">
        <f>VLOOKUP($B24,'inschr lo'!$A$5:$L$324,5,FALSE)</f>
        <v>2182</v>
      </c>
      <c r="I24" s="1">
        <f>VLOOKUP($B24,'inschr lo'!$A$5:$L$324,6,FALSE)</f>
        <v>2171</v>
      </c>
      <c r="J24" s="1">
        <f>VLOOKUP($B24,'inschr lo'!$A$5:$L$324,7,FALSE)</f>
        <v>2244</v>
      </c>
      <c r="K24" s="1">
        <f>VLOOKUP($B24,'inschr lo'!$A$5:$L$324,8,FALSE)</f>
        <v>2249</v>
      </c>
      <c r="L24" s="1">
        <f>VLOOKUP($B24,'inschr lo'!$A$5:$L$324,9,FALSE)</f>
        <v>2364</v>
      </c>
      <c r="M24" s="1">
        <f>VLOOKUP($B24,'inschr lo'!$A$5:$L$324,10,FALSE)</f>
        <v>2384</v>
      </c>
      <c r="N24" s="1">
        <f>VLOOKUP($B24,'inschr lo'!$A$5:$L$324,11,FALSE)</f>
        <v>2458</v>
      </c>
      <c r="O24" s="1">
        <f>VLOOKUP($B24,'inschr lo'!$A$5:$L$324,12,FALSE)</f>
        <v>2502</v>
      </c>
      <c r="P24" s="1">
        <f>VLOOKUP($B24,'VRAAGPROGNOSE LO'!$B$2:$N$321,2,FALSE)</f>
        <v>2493</v>
      </c>
      <c r="Q24" s="1">
        <f>VLOOKUP($B24,'VRAAGPROGNOSE LO'!$B$2:$N$321,3,FALSE)</f>
        <v>2528</v>
      </c>
      <c r="R24" s="1">
        <f>VLOOKUP($B24,'VRAAGPROGNOSE LO'!$B$2:$N$321,4,FALSE)</f>
        <v>2496</v>
      </c>
      <c r="S24" s="1">
        <f>VLOOKUP($B24,'VRAAGPROGNOSE LO'!$B$2:$N$321,5,FALSE)</f>
        <v>2496</v>
      </c>
      <c r="T24" s="1">
        <f>VLOOKUP($B24,'VRAAGPROGNOSE LO'!$B$2:$N$321,6,FALSE)</f>
        <v>2452</v>
      </c>
      <c r="U24" s="1">
        <f>VLOOKUP($B24,'VRAAGPROGNOSE LO'!$B$2:$N$321,7,FALSE)</f>
        <v>2428</v>
      </c>
      <c r="V24" s="1">
        <f>VLOOKUP($B24,'VRAAGPROGNOSE LO'!$B$2:$N$321,8,FALSE)</f>
        <v>2405</v>
      </c>
      <c r="W24" s="1">
        <f>VLOOKUP($B24,'VRAAGPROGNOSE LO'!$B$2:$N$321,9,FALSE)</f>
        <v>2359</v>
      </c>
      <c r="X24" s="1">
        <f>VLOOKUP($B24,'VRAAGPROGNOSE LO'!$B$2:$N$321,10,FALSE)</f>
        <v>2334</v>
      </c>
      <c r="Y24" s="1">
        <f>VLOOKUP($B24,'VRAAGPROGNOSE LO'!$B$2:$N$321,11,FALSE)</f>
        <v>2311</v>
      </c>
      <c r="Z24" s="1">
        <f>VLOOKUP($B24,'VRAAGPROGNOSE LO'!$B$2:$N$321,12,FALSE)</f>
        <v>2315</v>
      </c>
      <c r="AA24" s="1">
        <f>VLOOKUP($B24,'VRAAGPROGNOSE LO'!$B$2:$N$321,13,FALSE)</f>
        <v>2303</v>
      </c>
    </row>
    <row r="25" spans="2:27" x14ac:dyDescent="0.3">
      <c r="B25" s="1">
        <v>11044</v>
      </c>
      <c r="C25" s="1">
        <f>VLOOKUP(B25,AANBODPROGNOSE!A25:G342, 6, FALSE)</f>
        <v>1687.5</v>
      </c>
      <c r="D25" s="1">
        <f>VLOOKUP(B25,AANBODPROGNOSE!A25:H342, 3, FALSE)</f>
        <v>1434.375</v>
      </c>
      <c r="E25" s="1">
        <f>VLOOKUP($B25,'inschr lo'!$A$5:$L$324,2,FALSE)</f>
        <v>962</v>
      </c>
      <c r="F25" s="1">
        <f>VLOOKUP($B25,'inschr lo'!$A$5:$L$324,3,FALSE)</f>
        <v>981</v>
      </c>
      <c r="G25" s="1">
        <f>VLOOKUP($B25,'inschr lo'!$A$5:$L$324,4,FALSE)</f>
        <v>1020</v>
      </c>
      <c r="H25" s="1">
        <f>VLOOKUP($B25,'inschr lo'!$A$5:$L$324,5,FALSE)</f>
        <v>1041</v>
      </c>
      <c r="I25" s="1">
        <f>VLOOKUP($B25,'inschr lo'!$A$5:$L$324,6,FALSE)</f>
        <v>1061</v>
      </c>
      <c r="J25" s="1">
        <f>VLOOKUP($B25,'inschr lo'!$A$5:$L$324,7,FALSE)</f>
        <v>1107</v>
      </c>
      <c r="K25" s="1">
        <f>VLOOKUP($B25,'inschr lo'!$A$5:$L$324,8,FALSE)</f>
        <v>1143</v>
      </c>
      <c r="L25" s="1">
        <f>VLOOKUP($B25,'inschr lo'!$A$5:$L$324,9,FALSE)</f>
        <v>1168</v>
      </c>
      <c r="M25" s="1">
        <f>VLOOKUP($B25,'inschr lo'!$A$5:$L$324,10,FALSE)</f>
        <v>1183</v>
      </c>
      <c r="N25" s="1">
        <f>VLOOKUP($B25,'inschr lo'!$A$5:$L$324,11,FALSE)</f>
        <v>1169</v>
      </c>
      <c r="O25" s="1">
        <f>VLOOKUP($B25,'inschr lo'!$A$5:$L$324,12,FALSE)</f>
        <v>1149</v>
      </c>
      <c r="P25" s="1">
        <f>VLOOKUP($B25,'VRAAGPROGNOSE LO'!$B$2:$N$321,2,FALSE)</f>
        <v>1128</v>
      </c>
      <c r="Q25" s="1">
        <f>VLOOKUP($B25,'VRAAGPROGNOSE LO'!$B$2:$N$321,3,FALSE)</f>
        <v>1099</v>
      </c>
      <c r="R25" s="1">
        <f>VLOOKUP($B25,'VRAAGPROGNOSE LO'!$B$2:$N$321,4,FALSE)</f>
        <v>1070</v>
      </c>
      <c r="S25" s="1">
        <f>VLOOKUP($B25,'VRAAGPROGNOSE LO'!$B$2:$N$321,5,FALSE)</f>
        <v>1024</v>
      </c>
      <c r="T25" s="1">
        <f>VLOOKUP($B25,'VRAAGPROGNOSE LO'!$B$2:$N$321,6,FALSE)</f>
        <v>986</v>
      </c>
      <c r="U25" s="1">
        <f>VLOOKUP($B25,'VRAAGPROGNOSE LO'!$B$2:$N$321,7,FALSE)</f>
        <v>980</v>
      </c>
      <c r="V25" s="1">
        <f>VLOOKUP($B25,'VRAAGPROGNOSE LO'!$B$2:$N$321,8,FALSE)</f>
        <v>958</v>
      </c>
      <c r="W25" s="1">
        <f>VLOOKUP($B25,'VRAAGPROGNOSE LO'!$B$2:$N$321,9,FALSE)</f>
        <v>939</v>
      </c>
      <c r="X25" s="1">
        <f>VLOOKUP($B25,'VRAAGPROGNOSE LO'!$B$2:$N$321,10,FALSE)</f>
        <v>918</v>
      </c>
      <c r="Y25" s="1">
        <f>VLOOKUP($B25,'VRAAGPROGNOSE LO'!$B$2:$N$321,11,FALSE)</f>
        <v>906</v>
      </c>
      <c r="Z25" s="1">
        <f>VLOOKUP($B25,'VRAAGPROGNOSE LO'!$B$2:$N$321,12,FALSE)</f>
        <v>909</v>
      </c>
      <c r="AA25" s="1">
        <f>VLOOKUP($B25,'VRAAGPROGNOSE LO'!$B$2:$N$321,13,FALSE)</f>
        <v>882</v>
      </c>
    </row>
    <row r="26" spans="2:27" x14ac:dyDescent="0.3">
      <c r="B26" s="1">
        <v>11050</v>
      </c>
      <c r="C26" s="1">
        <f>VLOOKUP(B26,AANBODPROGNOSE!A26:G343, 6, FALSE)</f>
        <v>928</v>
      </c>
      <c r="D26" s="1">
        <f>VLOOKUP(B26,AANBODPROGNOSE!A26:H343, 3, FALSE)</f>
        <v>788.8</v>
      </c>
      <c r="E26" s="1">
        <f>VLOOKUP($B26,'inschr lo'!$A$5:$L$324,2,FALSE)</f>
        <v>644</v>
      </c>
      <c r="F26" s="1">
        <f>VLOOKUP($B26,'inschr lo'!$A$5:$L$324,3,FALSE)</f>
        <v>670</v>
      </c>
      <c r="G26" s="1">
        <f>VLOOKUP($B26,'inschr lo'!$A$5:$L$324,4,FALSE)</f>
        <v>707</v>
      </c>
      <c r="H26" s="1">
        <f>VLOOKUP($B26,'inschr lo'!$A$5:$L$324,5,FALSE)</f>
        <v>757</v>
      </c>
      <c r="I26" s="1">
        <f>VLOOKUP($B26,'inschr lo'!$A$5:$L$324,6,FALSE)</f>
        <v>738</v>
      </c>
      <c r="J26" s="1">
        <f>VLOOKUP($B26,'inschr lo'!$A$5:$L$324,7,FALSE)</f>
        <v>772</v>
      </c>
      <c r="K26" s="1">
        <f>VLOOKUP($B26,'inschr lo'!$A$5:$L$324,8,FALSE)</f>
        <v>762</v>
      </c>
      <c r="L26" s="1">
        <f>VLOOKUP($B26,'inschr lo'!$A$5:$L$324,9,FALSE)</f>
        <v>788</v>
      </c>
      <c r="M26" s="1">
        <f>VLOOKUP($B26,'inschr lo'!$A$5:$L$324,10,FALSE)</f>
        <v>795</v>
      </c>
      <c r="N26" s="1">
        <f>VLOOKUP($B26,'inschr lo'!$A$5:$L$324,11,FALSE)</f>
        <v>825</v>
      </c>
      <c r="O26" s="1">
        <f>VLOOKUP($B26,'inschr lo'!$A$5:$L$324,12,FALSE)</f>
        <v>851</v>
      </c>
      <c r="P26" s="1">
        <f>VLOOKUP($B26,'VRAAGPROGNOSE LO'!$B$2:$N$321,2,FALSE)</f>
        <v>860</v>
      </c>
      <c r="Q26" s="1">
        <f>VLOOKUP($B26,'VRAAGPROGNOSE LO'!$B$2:$N$321,3,FALSE)</f>
        <v>873</v>
      </c>
      <c r="R26" s="1">
        <f>VLOOKUP($B26,'VRAAGPROGNOSE LO'!$B$2:$N$321,4,FALSE)</f>
        <v>894</v>
      </c>
      <c r="S26" s="1">
        <f>VLOOKUP($B26,'VRAAGPROGNOSE LO'!$B$2:$N$321,5,FALSE)</f>
        <v>898</v>
      </c>
      <c r="T26" s="1">
        <f>VLOOKUP($B26,'VRAAGPROGNOSE LO'!$B$2:$N$321,6,FALSE)</f>
        <v>901</v>
      </c>
      <c r="U26" s="1">
        <f>VLOOKUP($B26,'VRAAGPROGNOSE LO'!$B$2:$N$321,7,FALSE)</f>
        <v>917</v>
      </c>
      <c r="V26" s="1">
        <f>VLOOKUP($B26,'VRAAGPROGNOSE LO'!$B$2:$N$321,8,FALSE)</f>
        <v>917</v>
      </c>
      <c r="W26" s="1">
        <f>VLOOKUP($B26,'VRAAGPROGNOSE LO'!$B$2:$N$321,9,FALSE)</f>
        <v>926</v>
      </c>
      <c r="X26" s="1">
        <f>VLOOKUP($B26,'VRAAGPROGNOSE LO'!$B$2:$N$321,10,FALSE)</f>
        <v>925</v>
      </c>
      <c r="Y26" s="1">
        <f>VLOOKUP($B26,'VRAAGPROGNOSE LO'!$B$2:$N$321,11,FALSE)</f>
        <v>933</v>
      </c>
      <c r="Z26" s="1">
        <f>VLOOKUP($B26,'VRAAGPROGNOSE LO'!$B$2:$N$321,12,FALSE)</f>
        <v>933</v>
      </c>
      <c r="AA26" s="1">
        <f>VLOOKUP($B26,'VRAAGPROGNOSE LO'!$B$2:$N$321,13,FALSE)</f>
        <v>934</v>
      </c>
    </row>
    <row r="27" spans="2:27" x14ac:dyDescent="0.3">
      <c r="B27" s="1">
        <v>11052</v>
      </c>
      <c r="C27" s="1">
        <f>VLOOKUP(B27,AANBODPROGNOSE!A27:G344, 6, FALSE)</f>
        <v>993.91353383458647</v>
      </c>
      <c r="D27" s="1">
        <f>VLOOKUP(B27,AANBODPROGNOSE!A27:H344, 3, FALSE)</f>
        <v>844.82650375939852</v>
      </c>
      <c r="E27" s="1">
        <f>VLOOKUP($B27,'inschr lo'!$A$5:$L$324,2,FALSE)</f>
        <v>701</v>
      </c>
      <c r="F27" s="1">
        <f>VLOOKUP($B27,'inschr lo'!$A$5:$L$324,3,FALSE)</f>
        <v>678</v>
      </c>
      <c r="G27" s="1">
        <f>VLOOKUP($B27,'inschr lo'!$A$5:$L$324,4,FALSE)</f>
        <v>683</v>
      </c>
      <c r="H27" s="1">
        <f>VLOOKUP($B27,'inschr lo'!$A$5:$L$324,5,FALSE)</f>
        <v>674</v>
      </c>
      <c r="I27" s="1">
        <f>VLOOKUP($B27,'inschr lo'!$A$5:$L$324,6,FALSE)</f>
        <v>680</v>
      </c>
      <c r="J27" s="1">
        <f>VLOOKUP($B27,'inschr lo'!$A$5:$L$324,7,FALSE)</f>
        <v>676</v>
      </c>
      <c r="K27" s="1">
        <f>VLOOKUP($B27,'inschr lo'!$A$5:$L$324,8,FALSE)</f>
        <v>692</v>
      </c>
      <c r="L27" s="1">
        <f>VLOOKUP($B27,'inschr lo'!$A$5:$L$324,9,FALSE)</f>
        <v>741</v>
      </c>
      <c r="M27" s="1">
        <f>VLOOKUP($B27,'inschr lo'!$A$5:$L$324,10,FALSE)</f>
        <v>758</v>
      </c>
      <c r="N27" s="1">
        <f>VLOOKUP($B27,'inschr lo'!$A$5:$L$324,11,FALSE)</f>
        <v>795</v>
      </c>
      <c r="O27" s="1">
        <f>VLOOKUP($B27,'inschr lo'!$A$5:$L$324,12,FALSE)</f>
        <v>808</v>
      </c>
      <c r="P27" s="1">
        <f>VLOOKUP($B27,'VRAAGPROGNOSE LO'!$B$2:$N$321,2,FALSE)</f>
        <v>822</v>
      </c>
      <c r="Q27" s="1">
        <f>VLOOKUP($B27,'VRAAGPROGNOSE LO'!$B$2:$N$321,3,FALSE)</f>
        <v>835</v>
      </c>
      <c r="R27" s="1">
        <f>VLOOKUP($B27,'VRAAGPROGNOSE LO'!$B$2:$N$321,4,FALSE)</f>
        <v>818</v>
      </c>
      <c r="S27" s="1">
        <f>VLOOKUP($B27,'VRAAGPROGNOSE LO'!$B$2:$N$321,5,FALSE)</f>
        <v>814</v>
      </c>
      <c r="T27" s="1">
        <f>VLOOKUP($B27,'VRAAGPROGNOSE LO'!$B$2:$N$321,6,FALSE)</f>
        <v>823</v>
      </c>
      <c r="U27" s="1">
        <f>VLOOKUP($B27,'VRAAGPROGNOSE LO'!$B$2:$N$321,7,FALSE)</f>
        <v>820</v>
      </c>
      <c r="V27" s="1">
        <f>VLOOKUP($B27,'VRAAGPROGNOSE LO'!$B$2:$N$321,8,FALSE)</f>
        <v>802</v>
      </c>
      <c r="W27" s="1">
        <f>VLOOKUP($B27,'VRAAGPROGNOSE LO'!$B$2:$N$321,9,FALSE)</f>
        <v>787</v>
      </c>
      <c r="X27" s="1">
        <f>VLOOKUP($B27,'VRAAGPROGNOSE LO'!$B$2:$N$321,10,FALSE)</f>
        <v>785</v>
      </c>
      <c r="Y27" s="1">
        <f>VLOOKUP($B27,'VRAAGPROGNOSE LO'!$B$2:$N$321,11,FALSE)</f>
        <v>765</v>
      </c>
      <c r="Z27" s="1">
        <f>VLOOKUP($B27,'VRAAGPROGNOSE LO'!$B$2:$N$321,12,FALSE)</f>
        <v>760</v>
      </c>
      <c r="AA27" s="1">
        <f>VLOOKUP($B27,'VRAAGPROGNOSE LO'!$B$2:$N$321,13,FALSE)</f>
        <v>751</v>
      </c>
    </row>
    <row r="28" spans="2:27" x14ac:dyDescent="0.3">
      <c r="B28" s="1">
        <v>11053</v>
      </c>
      <c r="C28" s="1">
        <f>VLOOKUP(B28,AANBODPROGNOSE!A28:G345, 6, FALSE)</f>
        <v>1844</v>
      </c>
      <c r="D28" s="1">
        <f>VLOOKUP(B28,AANBODPROGNOSE!A28:H345, 3, FALSE)</f>
        <v>1567.3999999999999</v>
      </c>
      <c r="E28" s="1">
        <f>VLOOKUP($B28,'inschr lo'!$A$5:$L$324,2,FALSE)</f>
        <v>1181</v>
      </c>
      <c r="F28" s="1">
        <f>VLOOKUP($B28,'inschr lo'!$A$5:$L$324,3,FALSE)</f>
        <v>1175</v>
      </c>
      <c r="G28" s="1">
        <f>VLOOKUP($B28,'inschr lo'!$A$5:$L$324,4,FALSE)</f>
        <v>1146</v>
      </c>
      <c r="H28" s="1">
        <f>VLOOKUP($B28,'inschr lo'!$A$5:$L$324,5,FALSE)</f>
        <v>1133</v>
      </c>
      <c r="I28" s="1">
        <f>VLOOKUP($B28,'inschr lo'!$A$5:$L$324,6,FALSE)</f>
        <v>1163</v>
      </c>
      <c r="J28" s="1">
        <f>VLOOKUP($B28,'inschr lo'!$A$5:$L$324,7,FALSE)</f>
        <v>1171</v>
      </c>
      <c r="K28" s="1">
        <f>VLOOKUP($B28,'inschr lo'!$A$5:$L$324,8,FALSE)</f>
        <v>1219</v>
      </c>
      <c r="L28" s="1">
        <f>VLOOKUP($B28,'inschr lo'!$A$5:$L$324,9,FALSE)</f>
        <v>1246</v>
      </c>
      <c r="M28" s="1">
        <f>VLOOKUP($B28,'inschr lo'!$A$5:$L$324,10,FALSE)</f>
        <v>1318</v>
      </c>
      <c r="N28" s="1">
        <f>VLOOKUP($B28,'inschr lo'!$A$5:$L$324,11,FALSE)</f>
        <v>1340</v>
      </c>
      <c r="O28" s="1">
        <f>VLOOKUP($B28,'inschr lo'!$A$5:$L$324,12,FALSE)</f>
        <v>1332</v>
      </c>
      <c r="P28" s="1">
        <f>VLOOKUP($B28,'VRAAGPROGNOSE LO'!$B$2:$N$321,2,FALSE)</f>
        <v>1342</v>
      </c>
      <c r="Q28" s="1">
        <f>VLOOKUP($B28,'VRAAGPROGNOSE LO'!$B$2:$N$321,3,FALSE)</f>
        <v>1314</v>
      </c>
      <c r="R28" s="1">
        <f>VLOOKUP($B28,'VRAAGPROGNOSE LO'!$B$2:$N$321,4,FALSE)</f>
        <v>1344</v>
      </c>
      <c r="S28" s="1">
        <f>VLOOKUP($B28,'VRAAGPROGNOSE LO'!$B$2:$N$321,5,FALSE)</f>
        <v>1341</v>
      </c>
      <c r="T28" s="1">
        <f>VLOOKUP($B28,'VRAAGPROGNOSE LO'!$B$2:$N$321,6,FALSE)</f>
        <v>1318</v>
      </c>
      <c r="U28" s="1">
        <f>VLOOKUP($B28,'VRAAGPROGNOSE LO'!$B$2:$N$321,7,FALSE)</f>
        <v>1348</v>
      </c>
      <c r="V28" s="1">
        <f>VLOOKUP($B28,'VRAAGPROGNOSE LO'!$B$2:$N$321,8,FALSE)</f>
        <v>1327</v>
      </c>
      <c r="W28" s="1">
        <f>VLOOKUP($B28,'VRAAGPROGNOSE LO'!$B$2:$N$321,9,FALSE)</f>
        <v>1341</v>
      </c>
      <c r="X28" s="1">
        <f>VLOOKUP($B28,'VRAAGPROGNOSE LO'!$B$2:$N$321,10,FALSE)</f>
        <v>1332</v>
      </c>
      <c r="Y28" s="1">
        <f>VLOOKUP($B28,'VRAAGPROGNOSE LO'!$B$2:$N$321,11,FALSE)</f>
        <v>1316</v>
      </c>
      <c r="Z28" s="1">
        <f>VLOOKUP($B28,'VRAAGPROGNOSE LO'!$B$2:$N$321,12,FALSE)</f>
        <v>1314</v>
      </c>
      <c r="AA28" s="1">
        <f>VLOOKUP($B28,'VRAAGPROGNOSE LO'!$B$2:$N$321,13,FALSE)</f>
        <v>1303</v>
      </c>
    </row>
    <row r="29" spans="2:27" x14ac:dyDescent="0.3">
      <c r="B29" s="1">
        <v>11054</v>
      </c>
      <c r="C29" s="1">
        <f>VLOOKUP(B29,AANBODPROGNOSE!A29:G346, 6, FALSE)</f>
        <v>1332.7</v>
      </c>
      <c r="D29" s="1">
        <f>VLOOKUP(B29,AANBODPROGNOSE!A29:H346, 3, FALSE)</f>
        <v>1132.7950000000001</v>
      </c>
      <c r="E29" s="1">
        <f>VLOOKUP($B29,'inschr lo'!$A$5:$L$324,2,FALSE)</f>
        <v>731</v>
      </c>
      <c r="F29" s="1">
        <f>VLOOKUP($B29,'inschr lo'!$A$5:$L$324,3,FALSE)</f>
        <v>709</v>
      </c>
      <c r="G29" s="1">
        <f>VLOOKUP($B29,'inschr lo'!$A$5:$L$324,4,FALSE)</f>
        <v>728</v>
      </c>
      <c r="H29" s="1">
        <f>VLOOKUP($B29,'inschr lo'!$A$5:$L$324,5,FALSE)</f>
        <v>748</v>
      </c>
      <c r="I29" s="1">
        <f>VLOOKUP($B29,'inschr lo'!$A$5:$L$324,6,FALSE)</f>
        <v>758</v>
      </c>
      <c r="J29" s="1">
        <f>VLOOKUP($B29,'inschr lo'!$A$5:$L$324,7,FALSE)</f>
        <v>767</v>
      </c>
      <c r="K29" s="1">
        <f>VLOOKUP($B29,'inschr lo'!$A$5:$L$324,8,FALSE)</f>
        <v>777</v>
      </c>
      <c r="L29" s="1">
        <f>VLOOKUP($B29,'inschr lo'!$A$5:$L$324,9,FALSE)</f>
        <v>810</v>
      </c>
      <c r="M29" s="1">
        <f>VLOOKUP($B29,'inschr lo'!$A$5:$L$324,10,FALSE)</f>
        <v>861</v>
      </c>
      <c r="N29" s="1">
        <f>VLOOKUP($B29,'inschr lo'!$A$5:$L$324,11,FALSE)</f>
        <v>858</v>
      </c>
      <c r="O29" s="1">
        <f>VLOOKUP($B29,'inschr lo'!$A$5:$L$324,12,FALSE)</f>
        <v>854</v>
      </c>
      <c r="P29" s="1">
        <f>VLOOKUP($B29,'VRAAGPROGNOSE LO'!$B$2:$N$321,2,FALSE)</f>
        <v>843</v>
      </c>
      <c r="Q29" s="1">
        <f>VLOOKUP($B29,'VRAAGPROGNOSE LO'!$B$2:$N$321,3,FALSE)</f>
        <v>827</v>
      </c>
      <c r="R29" s="1">
        <f>VLOOKUP($B29,'VRAAGPROGNOSE LO'!$B$2:$N$321,4,FALSE)</f>
        <v>834</v>
      </c>
      <c r="S29" s="1">
        <f>VLOOKUP($B29,'VRAAGPROGNOSE LO'!$B$2:$N$321,5,FALSE)</f>
        <v>834</v>
      </c>
      <c r="T29" s="1">
        <f>VLOOKUP($B29,'VRAAGPROGNOSE LO'!$B$2:$N$321,6,FALSE)</f>
        <v>832</v>
      </c>
      <c r="U29" s="1">
        <f>VLOOKUP($B29,'VRAAGPROGNOSE LO'!$B$2:$N$321,7,FALSE)</f>
        <v>847</v>
      </c>
      <c r="V29" s="1">
        <f>VLOOKUP($B29,'VRAAGPROGNOSE LO'!$B$2:$N$321,8,FALSE)</f>
        <v>860</v>
      </c>
      <c r="W29" s="1">
        <f>VLOOKUP($B29,'VRAAGPROGNOSE LO'!$B$2:$N$321,9,FALSE)</f>
        <v>858</v>
      </c>
      <c r="X29" s="1">
        <f>VLOOKUP($B29,'VRAAGPROGNOSE LO'!$B$2:$N$321,10,FALSE)</f>
        <v>853</v>
      </c>
      <c r="Y29" s="1">
        <f>VLOOKUP($B29,'VRAAGPROGNOSE LO'!$B$2:$N$321,11,FALSE)</f>
        <v>845</v>
      </c>
      <c r="Z29" s="1">
        <f>VLOOKUP($B29,'VRAAGPROGNOSE LO'!$B$2:$N$321,12,FALSE)</f>
        <v>842</v>
      </c>
      <c r="AA29" s="1">
        <f>VLOOKUP($B29,'VRAAGPROGNOSE LO'!$B$2:$N$321,13,FALSE)</f>
        <v>825</v>
      </c>
    </row>
    <row r="30" spans="2:27" x14ac:dyDescent="0.3">
      <c r="B30" s="1">
        <v>11055</v>
      </c>
      <c r="C30" s="1">
        <f>VLOOKUP(B30,AANBODPROGNOSE!A30:G347, 6, FALSE)</f>
        <v>1718.7</v>
      </c>
      <c r="D30" s="1">
        <f>VLOOKUP(B30,AANBODPROGNOSE!A30:H347, 3, FALSE)</f>
        <v>1460.895</v>
      </c>
      <c r="E30" s="1">
        <f>VLOOKUP($B30,'inschr lo'!$A$5:$L$324,2,FALSE)</f>
        <v>1207</v>
      </c>
      <c r="F30" s="1">
        <f>VLOOKUP($B30,'inschr lo'!$A$5:$L$324,3,FALSE)</f>
        <v>1207</v>
      </c>
      <c r="G30" s="1">
        <f>VLOOKUP($B30,'inschr lo'!$A$5:$L$324,4,FALSE)</f>
        <v>1209</v>
      </c>
      <c r="H30" s="1">
        <f>VLOOKUP($B30,'inschr lo'!$A$5:$L$324,5,FALSE)</f>
        <v>1226</v>
      </c>
      <c r="I30" s="1">
        <f>VLOOKUP($B30,'inschr lo'!$A$5:$L$324,6,FALSE)</f>
        <v>1210</v>
      </c>
      <c r="J30" s="1">
        <f>VLOOKUP($B30,'inschr lo'!$A$5:$L$324,7,FALSE)</f>
        <v>1214</v>
      </c>
      <c r="K30" s="1">
        <f>VLOOKUP($B30,'inschr lo'!$A$5:$L$324,8,FALSE)</f>
        <v>1220</v>
      </c>
      <c r="L30" s="1">
        <f>VLOOKUP($B30,'inschr lo'!$A$5:$L$324,9,FALSE)</f>
        <v>1244</v>
      </c>
      <c r="M30" s="1">
        <f>VLOOKUP($B30,'inschr lo'!$A$5:$L$324,10,FALSE)</f>
        <v>1253</v>
      </c>
      <c r="N30" s="1">
        <f>VLOOKUP($B30,'inschr lo'!$A$5:$L$324,11,FALSE)</f>
        <v>1257</v>
      </c>
      <c r="O30" s="1">
        <f>VLOOKUP($B30,'inschr lo'!$A$5:$L$324,12,FALSE)</f>
        <v>1242</v>
      </c>
      <c r="P30" s="1">
        <f>VLOOKUP($B30,'VRAAGPROGNOSE LO'!$B$2:$N$321,2,FALSE)</f>
        <v>1217</v>
      </c>
      <c r="Q30" s="1">
        <f>VLOOKUP($B30,'VRAAGPROGNOSE LO'!$B$2:$N$321,3,FALSE)</f>
        <v>1206</v>
      </c>
      <c r="R30" s="1">
        <f>VLOOKUP($B30,'VRAAGPROGNOSE LO'!$B$2:$N$321,4,FALSE)</f>
        <v>1195</v>
      </c>
      <c r="S30" s="1">
        <f>VLOOKUP($B30,'VRAAGPROGNOSE LO'!$B$2:$N$321,5,FALSE)</f>
        <v>1186</v>
      </c>
      <c r="T30" s="1">
        <f>VLOOKUP($B30,'VRAAGPROGNOSE LO'!$B$2:$N$321,6,FALSE)</f>
        <v>1174</v>
      </c>
      <c r="U30" s="1">
        <f>VLOOKUP($B30,'VRAAGPROGNOSE LO'!$B$2:$N$321,7,FALSE)</f>
        <v>1173</v>
      </c>
      <c r="V30" s="1">
        <f>VLOOKUP($B30,'VRAAGPROGNOSE LO'!$B$2:$N$321,8,FALSE)</f>
        <v>1170</v>
      </c>
      <c r="W30" s="1">
        <f>VLOOKUP($B30,'VRAAGPROGNOSE LO'!$B$2:$N$321,9,FALSE)</f>
        <v>1160</v>
      </c>
      <c r="X30" s="1">
        <f>VLOOKUP($B30,'VRAAGPROGNOSE LO'!$B$2:$N$321,10,FALSE)</f>
        <v>1150</v>
      </c>
      <c r="Y30" s="1">
        <f>VLOOKUP($B30,'VRAAGPROGNOSE LO'!$B$2:$N$321,11,FALSE)</f>
        <v>1156</v>
      </c>
      <c r="Z30" s="1">
        <f>VLOOKUP($B30,'VRAAGPROGNOSE LO'!$B$2:$N$321,12,FALSE)</f>
        <v>1150</v>
      </c>
      <c r="AA30" s="1">
        <f>VLOOKUP($B30,'VRAAGPROGNOSE LO'!$B$2:$N$321,13,FALSE)</f>
        <v>1154</v>
      </c>
    </row>
    <row r="31" spans="2:27" x14ac:dyDescent="0.3">
      <c r="B31" s="1">
        <v>11056</v>
      </c>
      <c r="C31" s="1">
        <f>VLOOKUP(B31,AANBODPROGNOSE!A31:G348, 6, FALSE)</f>
        <v>1389.4180597771024</v>
      </c>
      <c r="D31" s="1">
        <f>VLOOKUP(B31,AANBODPROGNOSE!A31:H348, 3, FALSE)</f>
        <v>1181.005350810537</v>
      </c>
      <c r="E31" s="1">
        <f>VLOOKUP($B31,'inschr lo'!$A$5:$L$324,2,FALSE)</f>
        <v>951</v>
      </c>
      <c r="F31" s="1">
        <f>VLOOKUP($B31,'inschr lo'!$A$5:$L$324,3,FALSE)</f>
        <v>1003</v>
      </c>
      <c r="G31" s="1">
        <f>VLOOKUP($B31,'inschr lo'!$A$5:$L$324,4,FALSE)</f>
        <v>1018</v>
      </c>
      <c r="H31" s="1">
        <f>VLOOKUP($B31,'inschr lo'!$A$5:$L$324,5,FALSE)</f>
        <v>1078</v>
      </c>
      <c r="I31" s="1">
        <f>VLOOKUP($B31,'inschr lo'!$A$5:$L$324,6,FALSE)</f>
        <v>1119</v>
      </c>
      <c r="J31" s="1">
        <f>VLOOKUP($B31,'inschr lo'!$A$5:$L$324,7,FALSE)</f>
        <v>1149</v>
      </c>
      <c r="K31" s="1">
        <f>VLOOKUP($B31,'inschr lo'!$A$5:$L$324,8,FALSE)</f>
        <v>1231</v>
      </c>
      <c r="L31" s="1">
        <f>VLOOKUP($B31,'inschr lo'!$A$5:$L$324,9,FALSE)</f>
        <v>1240</v>
      </c>
      <c r="M31" s="1">
        <f>VLOOKUP($B31,'inschr lo'!$A$5:$L$324,10,FALSE)</f>
        <v>1267</v>
      </c>
      <c r="N31" s="1">
        <f>VLOOKUP($B31,'inschr lo'!$A$5:$L$324,11,FALSE)</f>
        <v>1297</v>
      </c>
      <c r="O31" s="1">
        <f>VLOOKUP($B31,'inschr lo'!$A$5:$L$324,12,FALSE)</f>
        <v>1306</v>
      </c>
      <c r="P31" s="1">
        <f>VLOOKUP($B31,'VRAAGPROGNOSE LO'!$B$2:$N$321,2,FALSE)</f>
        <v>1312</v>
      </c>
      <c r="Q31" s="1">
        <f>VLOOKUP($B31,'VRAAGPROGNOSE LO'!$B$2:$N$321,3,FALSE)</f>
        <v>1270</v>
      </c>
      <c r="R31" s="1">
        <f>VLOOKUP($B31,'VRAAGPROGNOSE LO'!$B$2:$N$321,4,FALSE)</f>
        <v>1302</v>
      </c>
      <c r="S31" s="1">
        <f>VLOOKUP($B31,'VRAAGPROGNOSE LO'!$B$2:$N$321,5,FALSE)</f>
        <v>1335</v>
      </c>
      <c r="T31" s="1">
        <f>VLOOKUP($B31,'VRAAGPROGNOSE LO'!$B$2:$N$321,6,FALSE)</f>
        <v>1321</v>
      </c>
      <c r="U31" s="1">
        <f>VLOOKUP($B31,'VRAAGPROGNOSE LO'!$B$2:$N$321,7,FALSE)</f>
        <v>1317</v>
      </c>
      <c r="V31" s="1">
        <f>VLOOKUP($B31,'VRAAGPROGNOSE LO'!$B$2:$N$321,8,FALSE)</f>
        <v>1326</v>
      </c>
      <c r="W31" s="1">
        <f>VLOOKUP($B31,'VRAAGPROGNOSE LO'!$B$2:$N$321,9,FALSE)</f>
        <v>1334</v>
      </c>
      <c r="X31" s="1">
        <f>VLOOKUP($B31,'VRAAGPROGNOSE LO'!$B$2:$N$321,10,FALSE)</f>
        <v>1293</v>
      </c>
      <c r="Y31" s="1">
        <f>VLOOKUP($B31,'VRAAGPROGNOSE LO'!$B$2:$N$321,11,FALSE)</f>
        <v>1260</v>
      </c>
      <c r="Z31" s="1">
        <f>VLOOKUP($B31,'VRAAGPROGNOSE LO'!$B$2:$N$321,12,FALSE)</f>
        <v>1237</v>
      </c>
      <c r="AA31" s="1">
        <f>VLOOKUP($B31,'VRAAGPROGNOSE LO'!$B$2:$N$321,13,FALSE)</f>
        <v>1209</v>
      </c>
    </row>
    <row r="32" spans="2:27" x14ac:dyDescent="0.3">
      <c r="B32" s="1">
        <v>11057</v>
      </c>
      <c r="C32" s="1">
        <f>VLOOKUP(B32,AANBODPROGNOSE!A32:G349, 6, FALSE)</f>
        <v>1391.6</v>
      </c>
      <c r="D32" s="1">
        <f>VLOOKUP(B32,AANBODPROGNOSE!A32:H349, 3, FALSE)</f>
        <v>1182.8599999999999</v>
      </c>
      <c r="E32" s="1">
        <f>VLOOKUP($B32,'inschr lo'!$A$5:$L$324,2,FALSE)</f>
        <v>1086</v>
      </c>
      <c r="F32" s="1">
        <f>VLOOKUP($B32,'inschr lo'!$A$5:$L$324,3,FALSE)</f>
        <v>1074</v>
      </c>
      <c r="G32" s="1">
        <f>VLOOKUP($B32,'inschr lo'!$A$5:$L$324,4,FALSE)</f>
        <v>1080</v>
      </c>
      <c r="H32" s="1">
        <f>VLOOKUP($B32,'inschr lo'!$A$5:$L$324,5,FALSE)</f>
        <v>1099</v>
      </c>
      <c r="I32" s="1">
        <f>VLOOKUP($B32,'inschr lo'!$A$5:$L$324,6,FALSE)</f>
        <v>1105</v>
      </c>
      <c r="J32" s="1">
        <f>VLOOKUP($B32,'inschr lo'!$A$5:$L$324,7,FALSE)</f>
        <v>1124</v>
      </c>
      <c r="K32" s="1">
        <f>VLOOKUP($B32,'inschr lo'!$A$5:$L$324,8,FALSE)</f>
        <v>1127</v>
      </c>
      <c r="L32" s="1">
        <f>VLOOKUP($B32,'inschr lo'!$A$5:$L$324,9,FALSE)</f>
        <v>1113</v>
      </c>
      <c r="M32" s="1">
        <f>VLOOKUP($B32,'inschr lo'!$A$5:$L$324,10,FALSE)</f>
        <v>1103</v>
      </c>
      <c r="N32" s="1">
        <f>VLOOKUP($B32,'inschr lo'!$A$5:$L$324,11,FALSE)</f>
        <v>1096</v>
      </c>
      <c r="O32" s="1">
        <f>VLOOKUP($B32,'inschr lo'!$A$5:$L$324,12,FALSE)</f>
        <v>1068</v>
      </c>
      <c r="P32" s="1">
        <f>VLOOKUP($B32,'VRAAGPROGNOSE LO'!$B$2:$N$321,2,FALSE)</f>
        <v>1030</v>
      </c>
      <c r="Q32" s="1">
        <f>VLOOKUP($B32,'VRAAGPROGNOSE LO'!$B$2:$N$321,3,FALSE)</f>
        <v>993</v>
      </c>
      <c r="R32" s="1">
        <f>VLOOKUP($B32,'VRAAGPROGNOSE LO'!$B$2:$N$321,4,FALSE)</f>
        <v>972</v>
      </c>
      <c r="S32" s="1">
        <f>VLOOKUP($B32,'VRAAGPROGNOSE LO'!$B$2:$N$321,5,FALSE)</f>
        <v>943</v>
      </c>
      <c r="T32" s="1">
        <f>VLOOKUP($B32,'VRAAGPROGNOSE LO'!$B$2:$N$321,6,FALSE)</f>
        <v>943</v>
      </c>
      <c r="U32" s="1">
        <f>VLOOKUP($B32,'VRAAGPROGNOSE LO'!$B$2:$N$321,7,FALSE)</f>
        <v>931</v>
      </c>
      <c r="V32" s="1">
        <f>VLOOKUP($B32,'VRAAGPROGNOSE LO'!$B$2:$N$321,8,FALSE)</f>
        <v>911</v>
      </c>
      <c r="W32" s="1">
        <f>VLOOKUP($B32,'VRAAGPROGNOSE LO'!$B$2:$N$321,9,FALSE)</f>
        <v>901</v>
      </c>
      <c r="X32" s="1">
        <f>VLOOKUP($B32,'VRAAGPROGNOSE LO'!$B$2:$N$321,10,FALSE)</f>
        <v>896</v>
      </c>
      <c r="Y32" s="1">
        <f>VLOOKUP($B32,'VRAAGPROGNOSE LO'!$B$2:$N$321,11,FALSE)</f>
        <v>902</v>
      </c>
      <c r="Z32" s="1">
        <f>VLOOKUP($B32,'VRAAGPROGNOSE LO'!$B$2:$N$321,12,FALSE)</f>
        <v>892</v>
      </c>
      <c r="AA32" s="1">
        <f>VLOOKUP($B32,'VRAAGPROGNOSE LO'!$B$2:$N$321,13,FALSE)</f>
        <v>898</v>
      </c>
    </row>
    <row r="33" spans="2:27" x14ac:dyDescent="0.3">
      <c r="B33" s="1">
        <v>12002</v>
      </c>
      <c r="C33" s="1">
        <f>VLOOKUP(B33,AANBODPROGNOSE!A33:G350, 6, FALSE)</f>
        <v>1017.6470588235294</v>
      </c>
      <c r="D33" s="1">
        <f>VLOOKUP(B33,AANBODPROGNOSE!A33:H350, 3, FALSE)</f>
        <v>865</v>
      </c>
      <c r="E33" s="1">
        <f>VLOOKUP($B33,'inschr lo'!$A$5:$L$324,2,FALSE)</f>
        <v>698</v>
      </c>
      <c r="F33" s="1">
        <f>VLOOKUP($B33,'inschr lo'!$A$5:$L$324,3,FALSE)</f>
        <v>695</v>
      </c>
      <c r="G33" s="1">
        <f>VLOOKUP($B33,'inschr lo'!$A$5:$L$324,4,FALSE)</f>
        <v>714</v>
      </c>
      <c r="H33" s="1">
        <f>VLOOKUP($B33,'inschr lo'!$A$5:$L$324,5,FALSE)</f>
        <v>717</v>
      </c>
      <c r="I33" s="1">
        <f>VLOOKUP($B33,'inschr lo'!$A$5:$L$324,6,FALSE)</f>
        <v>715</v>
      </c>
      <c r="J33" s="1">
        <f>VLOOKUP($B33,'inschr lo'!$A$5:$L$324,7,FALSE)</f>
        <v>746</v>
      </c>
      <c r="K33" s="1">
        <f>VLOOKUP($B33,'inschr lo'!$A$5:$L$324,8,FALSE)</f>
        <v>754</v>
      </c>
      <c r="L33" s="1">
        <f>VLOOKUP($B33,'inschr lo'!$A$5:$L$324,9,FALSE)</f>
        <v>796</v>
      </c>
      <c r="M33" s="1">
        <f>VLOOKUP($B33,'inschr lo'!$A$5:$L$324,10,FALSE)</f>
        <v>808</v>
      </c>
      <c r="N33" s="1">
        <f>VLOOKUP($B33,'inschr lo'!$A$5:$L$324,11,FALSE)</f>
        <v>795</v>
      </c>
      <c r="O33" s="1">
        <f>VLOOKUP($B33,'inschr lo'!$A$5:$L$324,12,FALSE)</f>
        <v>783</v>
      </c>
      <c r="P33" s="1">
        <f>VLOOKUP($B33,'VRAAGPROGNOSE LO'!$B$2:$N$321,2,FALSE)</f>
        <v>778</v>
      </c>
      <c r="Q33" s="1">
        <f>VLOOKUP($B33,'VRAAGPROGNOSE LO'!$B$2:$N$321,3,FALSE)</f>
        <v>765</v>
      </c>
      <c r="R33" s="1">
        <f>VLOOKUP($B33,'VRAAGPROGNOSE LO'!$B$2:$N$321,4,FALSE)</f>
        <v>776</v>
      </c>
      <c r="S33" s="1">
        <f>VLOOKUP($B33,'VRAAGPROGNOSE LO'!$B$2:$N$321,5,FALSE)</f>
        <v>803</v>
      </c>
      <c r="T33" s="1">
        <f>VLOOKUP($B33,'VRAAGPROGNOSE LO'!$B$2:$N$321,6,FALSE)</f>
        <v>820</v>
      </c>
      <c r="U33" s="1">
        <f>VLOOKUP($B33,'VRAAGPROGNOSE LO'!$B$2:$N$321,7,FALSE)</f>
        <v>860</v>
      </c>
      <c r="V33" s="1">
        <f>VLOOKUP($B33,'VRAAGPROGNOSE LO'!$B$2:$N$321,8,FALSE)</f>
        <v>869</v>
      </c>
      <c r="W33" s="1">
        <f>VLOOKUP($B33,'VRAAGPROGNOSE LO'!$B$2:$N$321,9,FALSE)</f>
        <v>890</v>
      </c>
      <c r="X33" s="1">
        <f>VLOOKUP($B33,'VRAAGPROGNOSE LO'!$B$2:$N$321,10,FALSE)</f>
        <v>878</v>
      </c>
      <c r="Y33" s="1">
        <f>VLOOKUP($B33,'VRAAGPROGNOSE LO'!$B$2:$N$321,11,FALSE)</f>
        <v>874</v>
      </c>
      <c r="Z33" s="1">
        <f>VLOOKUP($B33,'VRAAGPROGNOSE LO'!$B$2:$N$321,12,FALSE)</f>
        <v>888</v>
      </c>
      <c r="AA33" s="1">
        <f>VLOOKUP($B33,'VRAAGPROGNOSE LO'!$B$2:$N$321,13,FALSE)</f>
        <v>874</v>
      </c>
    </row>
    <row r="34" spans="2:27" x14ac:dyDescent="0.3">
      <c r="B34" s="1">
        <v>12005</v>
      </c>
      <c r="C34" s="1">
        <f>VLOOKUP(B34,AANBODPROGNOSE!A34:G351, 6, FALSE)</f>
        <v>1245.5601659751037</v>
      </c>
      <c r="D34" s="1">
        <f>VLOOKUP(B34,AANBODPROGNOSE!A34:H351, 3, FALSE)</f>
        <v>1058.7261410788381</v>
      </c>
      <c r="E34" s="1">
        <f>VLOOKUP($B34,'inschr lo'!$A$5:$L$324,2,FALSE)</f>
        <v>845</v>
      </c>
      <c r="F34" s="1">
        <f>VLOOKUP($B34,'inschr lo'!$A$5:$L$324,3,FALSE)</f>
        <v>849</v>
      </c>
      <c r="G34" s="1">
        <f>VLOOKUP($B34,'inschr lo'!$A$5:$L$324,4,FALSE)</f>
        <v>838</v>
      </c>
      <c r="H34" s="1">
        <f>VLOOKUP($B34,'inschr lo'!$A$5:$L$324,5,FALSE)</f>
        <v>849</v>
      </c>
      <c r="I34" s="1">
        <f>VLOOKUP($B34,'inschr lo'!$A$5:$L$324,6,FALSE)</f>
        <v>888</v>
      </c>
      <c r="J34" s="1">
        <f>VLOOKUP($B34,'inschr lo'!$A$5:$L$324,7,FALSE)</f>
        <v>906</v>
      </c>
      <c r="K34" s="1">
        <f>VLOOKUP($B34,'inschr lo'!$A$5:$L$324,8,FALSE)</f>
        <v>938</v>
      </c>
      <c r="L34" s="1">
        <f>VLOOKUP($B34,'inschr lo'!$A$5:$L$324,9,FALSE)</f>
        <v>970</v>
      </c>
      <c r="M34" s="1">
        <f>VLOOKUP($B34,'inschr lo'!$A$5:$L$324,10,FALSE)</f>
        <v>986</v>
      </c>
      <c r="N34" s="1">
        <f>VLOOKUP($B34,'inschr lo'!$A$5:$L$324,11,FALSE)</f>
        <v>1016</v>
      </c>
      <c r="O34" s="1">
        <f>VLOOKUP($B34,'inschr lo'!$A$5:$L$324,12,FALSE)</f>
        <v>1020</v>
      </c>
      <c r="P34" s="1">
        <f>VLOOKUP($B34,'VRAAGPROGNOSE LO'!$B$2:$N$321,2,FALSE)</f>
        <v>985</v>
      </c>
      <c r="Q34" s="1">
        <f>VLOOKUP($B34,'VRAAGPROGNOSE LO'!$B$2:$N$321,3,FALSE)</f>
        <v>957</v>
      </c>
      <c r="R34" s="1">
        <f>VLOOKUP($B34,'VRAAGPROGNOSE LO'!$B$2:$N$321,4,FALSE)</f>
        <v>950</v>
      </c>
      <c r="S34" s="1">
        <f>VLOOKUP($B34,'VRAAGPROGNOSE LO'!$B$2:$N$321,5,FALSE)</f>
        <v>921</v>
      </c>
      <c r="T34" s="1">
        <f>VLOOKUP($B34,'VRAAGPROGNOSE LO'!$B$2:$N$321,6,FALSE)</f>
        <v>911</v>
      </c>
      <c r="U34" s="1">
        <f>VLOOKUP($B34,'VRAAGPROGNOSE LO'!$B$2:$N$321,7,FALSE)</f>
        <v>900</v>
      </c>
      <c r="V34" s="1">
        <f>VLOOKUP($B34,'VRAAGPROGNOSE LO'!$B$2:$N$321,8,FALSE)</f>
        <v>903</v>
      </c>
      <c r="W34" s="1">
        <f>VLOOKUP($B34,'VRAAGPROGNOSE LO'!$B$2:$N$321,9,FALSE)</f>
        <v>902</v>
      </c>
      <c r="X34" s="1">
        <f>VLOOKUP($B34,'VRAAGPROGNOSE LO'!$B$2:$N$321,10,FALSE)</f>
        <v>878</v>
      </c>
      <c r="Y34" s="1">
        <f>VLOOKUP($B34,'VRAAGPROGNOSE LO'!$B$2:$N$321,11,FALSE)</f>
        <v>891</v>
      </c>
      <c r="Z34" s="1">
        <f>VLOOKUP($B34,'VRAAGPROGNOSE LO'!$B$2:$N$321,12,FALSE)</f>
        <v>885</v>
      </c>
      <c r="AA34" s="1">
        <f>VLOOKUP($B34,'VRAAGPROGNOSE LO'!$B$2:$N$321,13,FALSE)</f>
        <v>880</v>
      </c>
    </row>
    <row r="35" spans="2:27" x14ac:dyDescent="0.3">
      <c r="B35" s="1">
        <v>12007</v>
      </c>
      <c r="C35" s="1">
        <f>VLOOKUP(B35,AANBODPROGNOSE!A35:G352, 6, FALSE)</f>
        <v>1692.9411764705883</v>
      </c>
      <c r="D35" s="1">
        <f>VLOOKUP(B35,AANBODPROGNOSE!A35:H352, 3, FALSE)</f>
        <v>1439</v>
      </c>
      <c r="E35" s="1">
        <f>VLOOKUP($B35,'inschr lo'!$A$5:$L$324,2,FALSE)</f>
        <v>1208</v>
      </c>
      <c r="F35" s="1">
        <f>VLOOKUP($B35,'inschr lo'!$A$5:$L$324,3,FALSE)</f>
        <v>1242</v>
      </c>
      <c r="G35" s="1">
        <f>VLOOKUP($B35,'inschr lo'!$A$5:$L$324,4,FALSE)</f>
        <v>1240</v>
      </c>
      <c r="H35" s="1">
        <f>VLOOKUP($B35,'inschr lo'!$A$5:$L$324,5,FALSE)</f>
        <v>1250</v>
      </c>
      <c r="I35" s="1">
        <f>VLOOKUP($B35,'inschr lo'!$A$5:$L$324,6,FALSE)</f>
        <v>1259</v>
      </c>
      <c r="J35" s="1">
        <f>VLOOKUP($B35,'inschr lo'!$A$5:$L$324,7,FALSE)</f>
        <v>1278</v>
      </c>
      <c r="K35" s="1">
        <f>VLOOKUP($B35,'inschr lo'!$A$5:$L$324,8,FALSE)</f>
        <v>1304</v>
      </c>
      <c r="L35" s="1">
        <f>VLOOKUP($B35,'inschr lo'!$A$5:$L$324,9,FALSE)</f>
        <v>1346</v>
      </c>
      <c r="M35" s="1">
        <f>VLOOKUP($B35,'inschr lo'!$A$5:$L$324,10,FALSE)</f>
        <v>1350</v>
      </c>
      <c r="N35" s="1">
        <f>VLOOKUP($B35,'inschr lo'!$A$5:$L$324,11,FALSE)</f>
        <v>1333</v>
      </c>
      <c r="O35" s="1">
        <f>VLOOKUP($B35,'inschr lo'!$A$5:$L$324,12,FALSE)</f>
        <v>1303</v>
      </c>
      <c r="P35" s="1">
        <f>VLOOKUP($B35,'VRAAGPROGNOSE LO'!$B$2:$N$321,2,FALSE)</f>
        <v>1275</v>
      </c>
      <c r="Q35" s="1">
        <f>VLOOKUP($B35,'VRAAGPROGNOSE LO'!$B$2:$N$321,3,FALSE)</f>
        <v>1227</v>
      </c>
      <c r="R35" s="1">
        <f>VLOOKUP($B35,'VRAAGPROGNOSE LO'!$B$2:$N$321,4,FALSE)</f>
        <v>1186</v>
      </c>
      <c r="S35" s="1">
        <f>VLOOKUP($B35,'VRAAGPROGNOSE LO'!$B$2:$N$321,5,FALSE)</f>
        <v>1152</v>
      </c>
      <c r="T35" s="1">
        <f>VLOOKUP($B35,'VRAAGPROGNOSE LO'!$B$2:$N$321,6,FALSE)</f>
        <v>1164</v>
      </c>
      <c r="U35" s="1">
        <f>VLOOKUP($B35,'VRAAGPROGNOSE LO'!$B$2:$N$321,7,FALSE)</f>
        <v>1158</v>
      </c>
      <c r="V35" s="1">
        <f>VLOOKUP($B35,'VRAAGPROGNOSE LO'!$B$2:$N$321,8,FALSE)</f>
        <v>1152</v>
      </c>
      <c r="W35" s="1">
        <f>VLOOKUP($B35,'VRAAGPROGNOSE LO'!$B$2:$N$321,9,FALSE)</f>
        <v>1156</v>
      </c>
      <c r="X35" s="1">
        <f>VLOOKUP($B35,'VRAAGPROGNOSE LO'!$B$2:$N$321,10,FALSE)</f>
        <v>1155</v>
      </c>
      <c r="Y35" s="1">
        <f>VLOOKUP($B35,'VRAAGPROGNOSE LO'!$B$2:$N$321,11,FALSE)</f>
        <v>1155</v>
      </c>
      <c r="Z35" s="1">
        <f>VLOOKUP($B35,'VRAAGPROGNOSE LO'!$B$2:$N$321,12,FALSE)</f>
        <v>1142</v>
      </c>
      <c r="AA35" s="1">
        <f>VLOOKUP($B35,'VRAAGPROGNOSE LO'!$B$2:$N$321,13,FALSE)</f>
        <v>1155</v>
      </c>
    </row>
    <row r="36" spans="2:27" x14ac:dyDescent="0.3">
      <c r="B36" s="1">
        <v>12009</v>
      </c>
      <c r="C36" s="1">
        <f>VLOOKUP(B36,AANBODPROGNOSE!A36:G353, 6, FALSE)</f>
        <v>1628.9999999999998</v>
      </c>
      <c r="D36" s="1">
        <f>VLOOKUP(B36,AANBODPROGNOSE!A36:H353, 3, FALSE)</f>
        <v>1384.6499999999999</v>
      </c>
      <c r="E36" s="1">
        <f>VLOOKUP($B36,'inschr lo'!$A$5:$L$324,2,FALSE)</f>
        <v>986</v>
      </c>
      <c r="F36" s="1">
        <f>VLOOKUP($B36,'inschr lo'!$A$5:$L$324,3,FALSE)</f>
        <v>982</v>
      </c>
      <c r="G36" s="1">
        <f>VLOOKUP($B36,'inschr lo'!$A$5:$L$324,4,FALSE)</f>
        <v>1007</v>
      </c>
      <c r="H36" s="1">
        <f>VLOOKUP($B36,'inschr lo'!$A$5:$L$324,5,FALSE)</f>
        <v>991</v>
      </c>
      <c r="I36" s="1">
        <f>VLOOKUP($B36,'inschr lo'!$A$5:$L$324,6,FALSE)</f>
        <v>1043</v>
      </c>
      <c r="J36" s="1">
        <f>VLOOKUP($B36,'inschr lo'!$A$5:$L$324,7,FALSE)</f>
        <v>1073</v>
      </c>
      <c r="K36" s="1">
        <f>VLOOKUP($B36,'inschr lo'!$A$5:$L$324,8,FALSE)</f>
        <v>1133</v>
      </c>
      <c r="L36" s="1">
        <f>VLOOKUP($B36,'inschr lo'!$A$5:$L$324,9,FALSE)</f>
        <v>1170</v>
      </c>
      <c r="M36" s="1">
        <f>VLOOKUP($B36,'inschr lo'!$A$5:$L$324,10,FALSE)</f>
        <v>1191</v>
      </c>
      <c r="N36" s="1">
        <f>VLOOKUP($B36,'inschr lo'!$A$5:$L$324,11,FALSE)</f>
        <v>1210</v>
      </c>
      <c r="O36" s="1">
        <f>VLOOKUP($B36,'inschr lo'!$A$5:$L$324,12,FALSE)</f>
        <v>1195</v>
      </c>
      <c r="P36" s="1">
        <f>VLOOKUP($B36,'VRAAGPROGNOSE LO'!$B$2:$N$321,2,FALSE)</f>
        <v>1153</v>
      </c>
      <c r="Q36" s="1">
        <f>VLOOKUP($B36,'VRAAGPROGNOSE LO'!$B$2:$N$321,3,FALSE)</f>
        <v>1093</v>
      </c>
      <c r="R36" s="1">
        <f>VLOOKUP($B36,'VRAAGPROGNOSE LO'!$B$2:$N$321,4,FALSE)</f>
        <v>1046</v>
      </c>
      <c r="S36" s="1">
        <f>VLOOKUP($B36,'VRAAGPROGNOSE LO'!$B$2:$N$321,5,FALSE)</f>
        <v>984</v>
      </c>
      <c r="T36" s="1">
        <f>VLOOKUP($B36,'VRAAGPROGNOSE LO'!$B$2:$N$321,6,FALSE)</f>
        <v>934</v>
      </c>
      <c r="U36" s="1">
        <f>VLOOKUP($B36,'VRAAGPROGNOSE LO'!$B$2:$N$321,7,FALSE)</f>
        <v>868</v>
      </c>
      <c r="V36" s="1">
        <f>VLOOKUP($B36,'VRAAGPROGNOSE LO'!$B$2:$N$321,8,FALSE)</f>
        <v>835</v>
      </c>
      <c r="W36" s="1">
        <f>VLOOKUP($B36,'VRAAGPROGNOSE LO'!$B$2:$N$321,9,FALSE)</f>
        <v>812</v>
      </c>
      <c r="X36" s="1">
        <f>VLOOKUP($B36,'VRAAGPROGNOSE LO'!$B$2:$N$321,10,FALSE)</f>
        <v>789</v>
      </c>
      <c r="Y36" s="1">
        <f>VLOOKUP($B36,'VRAAGPROGNOSE LO'!$B$2:$N$321,11,FALSE)</f>
        <v>788</v>
      </c>
      <c r="Z36" s="1">
        <f>VLOOKUP($B36,'VRAAGPROGNOSE LO'!$B$2:$N$321,12,FALSE)</f>
        <v>773</v>
      </c>
      <c r="AA36" s="1">
        <f>VLOOKUP($B36,'VRAAGPROGNOSE LO'!$B$2:$N$321,13,FALSE)</f>
        <v>782</v>
      </c>
    </row>
    <row r="37" spans="2:27" x14ac:dyDescent="0.3">
      <c r="B37" s="1">
        <v>12014</v>
      </c>
      <c r="C37" s="1">
        <f>VLOOKUP(B37,AANBODPROGNOSE!A37:G354, 6, FALSE)</f>
        <v>2702.3636363636365</v>
      </c>
      <c r="D37" s="1">
        <f>VLOOKUP(B37,AANBODPROGNOSE!A37:H354, 3, FALSE)</f>
        <v>2297.0090909090909</v>
      </c>
      <c r="E37" s="1">
        <f>VLOOKUP($B37,'inschr lo'!$A$5:$L$324,2,FALSE)</f>
        <v>2032</v>
      </c>
      <c r="F37" s="1">
        <f>VLOOKUP($B37,'inschr lo'!$A$5:$L$324,3,FALSE)</f>
        <v>2031</v>
      </c>
      <c r="G37" s="1">
        <f>VLOOKUP($B37,'inschr lo'!$A$5:$L$324,4,FALSE)</f>
        <v>2015</v>
      </c>
      <c r="H37" s="1">
        <f>VLOOKUP($B37,'inschr lo'!$A$5:$L$324,5,FALSE)</f>
        <v>2047</v>
      </c>
      <c r="I37" s="1">
        <f>VLOOKUP($B37,'inschr lo'!$A$5:$L$324,6,FALSE)</f>
        <v>1968</v>
      </c>
      <c r="J37" s="1">
        <f>VLOOKUP($B37,'inschr lo'!$A$5:$L$324,7,FALSE)</f>
        <v>2142</v>
      </c>
      <c r="K37" s="1">
        <f>VLOOKUP($B37,'inschr lo'!$A$5:$L$324,8,FALSE)</f>
        <v>2134</v>
      </c>
      <c r="L37" s="1">
        <f>VLOOKUP($B37,'inschr lo'!$A$5:$L$324,9,FALSE)</f>
        <v>2131</v>
      </c>
      <c r="M37" s="1">
        <f>VLOOKUP($B37,'inschr lo'!$A$5:$L$324,10,FALSE)</f>
        <v>2206</v>
      </c>
      <c r="N37" s="1">
        <f>VLOOKUP($B37,'inschr lo'!$A$5:$L$324,11,FALSE)</f>
        <v>2196</v>
      </c>
      <c r="O37" s="1">
        <f>VLOOKUP($B37,'inschr lo'!$A$5:$L$324,12,FALSE)</f>
        <v>2276</v>
      </c>
      <c r="P37" s="1">
        <f>VLOOKUP($B37,'VRAAGPROGNOSE LO'!$B$2:$N$321,2,FALSE)</f>
        <v>2277</v>
      </c>
      <c r="Q37" s="1">
        <f>VLOOKUP($B37,'VRAAGPROGNOSE LO'!$B$2:$N$321,3,FALSE)</f>
        <v>2244</v>
      </c>
      <c r="R37" s="1">
        <f>VLOOKUP($B37,'VRAAGPROGNOSE LO'!$B$2:$N$321,4,FALSE)</f>
        <v>2212</v>
      </c>
      <c r="S37" s="1">
        <f>VLOOKUP($B37,'VRAAGPROGNOSE LO'!$B$2:$N$321,5,FALSE)</f>
        <v>2170</v>
      </c>
      <c r="T37" s="1">
        <f>VLOOKUP($B37,'VRAAGPROGNOSE LO'!$B$2:$N$321,6,FALSE)</f>
        <v>2137</v>
      </c>
      <c r="U37" s="1">
        <f>VLOOKUP($B37,'VRAAGPROGNOSE LO'!$B$2:$N$321,7,FALSE)</f>
        <v>2123</v>
      </c>
      <c r="V37" s="1">
        <f>VLOOKUP($B37,'VRAAGPROGNOSE LO'!$B$2:$N$321,8,FALSE)</f>
        <v>2108</v>
      </c>
      <c r="W37" s="1">
        <f>VLOOKUP($B37,'VRAAGPROGNOSE LO'!$B$2:$N$321,9,FALSE)</f>
        <v>2101</v>
      </c>
      <c r="X37" s="1">
        <f>VLOOKUP($B37,'VRAAGPROGNOSE LO'!$B$2:$N$321,10,FALSE)</f>
        <v>2086</v>
      </c>
      <c r="Y37" s="1">
        <f>VLOOKUP($B37,'VRAAGPROGNOSE LO'!$B$2:$N$321,11,FALSE)</f>
        <v>2066</v>
      </c>
      <c r="Z37" s="1">
        <f>VLOOKUP($B37,'VRAAGPROGNOSE LO'!$B$2:$N$321,12,FALSE)</f>
        <v>2059</v>
      </c>
      <c r="AA37" s="1">
        <f>VLOOKUP($B37,'VRAAGPROGNOSE LO'!$B$2:$N$321,13,FALSE)</f>
        <v>2024</v>
      </c>
    </row>
    <row r="38" spans="2:27" x14ac:dyDescent="0.3">
      <c r="B38" s="1">
        <v>12021</v>
      </c>
      <c r="C38" s="1">
        <f>VLOOKUP(B38,AANBODPROGNOSE!A38:G355, 6, FALSE)</f>
        <v>2329</v>
      </c>
      <c r="D38" s="1">
        <f>VLOOKUP(B38,AANBODPROGNOSE!A38:H355, 3, FALSE)</f>
        <v>1979.6499999999999</v>
      </c>
      <c r="E38" s="1">
        <f>VLOOKUP($B38,'inschr lo'!$A$5:$L$324,2,FALSE)</f>
        <v>1852</v>
      </c>
      <c r="F38" s="1">
        <f>VLOOKUP($B38,'inschr lo'!$A$5:$L$324,3,FALSE)</f>
        <v>1845</v>
      </c>
      <c r="G38" s="1">
        <f>VLOOKUP($B38,'inschr lo'!$A$5:$L$324,4,FALSE)</f>
        <v>1855</v>
      </c>
      <c r="H38" s="1">
        <f>VLOOKUP($B38,'inschr lo'!$A$5:$L$324,5,FALSE)</f>
        <v>1919</v>
      </c>
      <c r="I38" s="1">
        <f>VLOOKUP($B38,'inschr lo'!$A$5:$L$324,6,FALSE)</f>
        <v>1947</v>
      </c>
      <c r="J38" s="1">
        <f>VLOOKUP($B38,'inschr lo'!$A$5:$L$324,7,FALSE)</f>
        <v>1983</v>
      </c>
      <c r="K38" s="1">
        <f>VLOOKUP($B38,'inschr lo'!$A$5:$L$324,8,FALSE)</f>
        <v>2024</v>
      </c>
      <c r="L38" s="1">
        <f>VLOOKUP($B38,'inschr lo'!$A$5:$L$324,9,FALSE)</f>
        <v>2029</v>
      </c>
      <c r="M38" s="1">
        <f>VLOOKUP($B38,'inschr lo'!$A$5:$L$324,10,FALSE)</f>
        <v>2070</v>
      </c>
      <c r="N38" s="1">
        <f>VLOOKUP($B38,'inschr lo'!$A$5:$L$324,11,FALSE)</f>
        <v>2065</v>
      </c>
      <c r="O38" s="1">
        <f>VLOOKUP($B38,'inschr lo'!$A$5:$L$324,12,FALSE)</f>
        <v>2068</v>
      </c>
      <c r="P38" s="1">
        <f>VLOOKUP($B38,'VRAAGPROGNOSE LO'!$B$2:$N$321,2,FALSE)</f>
        <v>2098</v>
      </c>
      <c r="Q38" s="1">
        <f>VLOOKUP($B38,'VRAAGPROGNOSE LO'!$B$2:$N$321,3,FALSE)</f>
        <v>2093</v>
      </c>
      <c r="R38" s="1">
        <f>VLOOKUP($B38,'VRAAGPROGNOSE LO'!$B$2:$N$321,4,FALSE)</f>
        <v>2086</v>
      </c>
      <c r="S38" s="1">
        <f>VLOOKUP($B38,'VRAAGPROGNOSE LO'!$B$2:$N$321,5,FALSE)</f>
        <v>2065</v>
      </c>
      <c r="T38" s="1">
        <f>VLOOKUP($B38,'VRAAGPROGNOSE LO'!$B$2:$N$321,6,FALSE)</f>
        <v>2090</v>
      </c>
      <c r="U38" s="1">
        <f>VLOOKUP($B38,'VRAAGPROGNOSE LO'!$B$2:$N$321,7,FALSE)</f>
        <v>2105</v>
      </c>
      <c r="V38" s="1">
        <f>VLOOKUP($B38,'VRAAGPROGNOSE LO'!$B$2:$N$321,8,FALSE)</f>
        <v>2094</v>
      </c>
      <c r="W38" s="1">
        <f>VLOOKUP($B38,'VRAAGPROGNOSE LO'!$B$2:$N$321,9,FALSE)</f>
        <v>2102</v>
      </c>
      <c r="X38" s="1">
        <f>VLOOKUP($B38,'VRAAGPROGNOSE LO'!$B$2:$N$321,10,FALSE)</f>
        <v>2137</v>
      </c>
      <c r="Y38" s="1">
        <f>VLOOKUP($B38,'VRAAGPROGNOSE LO'!$B$2:$N$321,11,FALSE)</f>
        <v>2158</v>
      </c>
      <c r="Z38" s="1">
        <f>VLOOKUP($B38,'VRAAGPROGNOSE LO'!$B$2:$N$321,12,FALSE)</f>
        <v>2158</v>
      </c>
      <c r="AA38" s="1">
        <f>VLOOKUP($B38,'VRAAGPROGNOSE LO'!$B$2:$N$321,13,FALSE)</f>
        <v>2163</v>
      </c>
    </row>
    <row r="39" spans="2:27" x14ac:dyDescent="0.3">
      <c r="B39" s="1">
        <v>12025</v>
      </c>
      <c r="C39" s="1">
        <f>VLOOKUP(B39,AANBODPROGNOSE!A39:G356, 6, FALSE)</f>
        <v>6676.8</v>
      </c>
      <c r="D39" s="1">
        <f>VLOOKUP(B39,AANBODPROGNOSE!A39:H356, 3, FALSE)</f>
        <v>5675.28</v>
      </c>
      <c r="E39" s="1">
        <f>VLOOKUP($B39,'inschr lo'!$A$5:$L$324,2,FALSE)</f>
        <v>5050</v>
      </c>
      <c r="F39" s="1">
        <f>VLOOKUP($B39,'inschr lo'!$A$5:$L$324,3,FALSE)</f>
        <v>5139</v>
      </c>
      <c r="G39" s="1">
        <f>VLOOKUP($B39,'inschr lo'!$A$5:$L$324,4,FALSE)</f>
        <v>5227</v>
      </c>
      <c r="H39" s="1">
        <f>VLOOKUP($B39,'inschr lo'!$A$5:$L$324,5,FALSE)</f>
        <v>5287</v>
      </c>
      <c r="I39" s="1">
        <f>VLOOKUP($B39,'inschr lo'!$A$5:$L$324,6,FALSE)</f>
        <v>5401</v>
      </c>
      <c r="J39" s="1">
        <f>VLOOKUP($B39,'inschr lo'!$A$5:$L$324,7,FALSE)</f>
        <v>5607</v>
      </c>
      <c r="K39" s="1">
        <f>VLOOKUP($B39,'inschr lo'!$A$5:$L$324,8,FALSE)</f>
        <v>5899</v>
      </c>
      <c r="L39" s="1">
        <f>VLOOKUP($B39,'inschr lo'!$A$5:$L$324,9,FALSE)</f>
        <v>6101</v>
      </c>
      <c r="M39" s="1">
        <f>VLOOKUP($B39,'inschr lo'!$A$5:$L$324,10,FALSE)</f>
        <v>6249</v>
      </c>
      <c r="N39" s="1">
        <f>VLOOKUP($B39,'inschr lo'!$A$5:$L$324,11,FALSE)</f>
        <v>6426</v>
      </c>
      <c r="O39" s="1">
        <f>VLOOKUP($B39,'inschr lo'!$A$5:$L$324,12,FALSE)</f>
        <v>6455</v>
      </c>
      <c r="P39" s="1">
        <f>VLOOKUP($B39,'VRAAGPROGNOSE LO'!$B$2:$N$321,2,FALSE)</f>
        <v>6415</v>
      </c>
      <c r="Q39" s="1">
        <f>VLOOKUP($B39,'VRAAGPROGNOSE LO'!$B$2:$N$321,3,FALSE)</f>
        <v>6364</v>
      </c>
      <c r="R39" s="1">
        <f>VLOOKUP($B39,'VRAAGPROGNOSE LO'!$B$2:$N$321,4,FALSE)</f>
        <v>6310</v>
      </c>
      <c r="S39" s="1">
        <f>VLOOKUP($B39,'VRAAGPROGNOSE LO'!$B$2:$N$321,5,FALSE)</f>
        <v>6190</v>
      </c>
      <c r="T39" s="1">
        <f>VLOOKUP($B39,'VRAAGPROGNOSE LO'!$B$2:$N$321,6,FALSE)</f>
        <v>6103</v>
      </c>
      <c r="U39" s="1">
        <f>VLOOKUP($B39,'VRAAGPROGNOSE LO'!$B$2:$N$321,7,FALSE)</f>
        <v>5995</v>
      </c>
      <c r="V39" s="1">
        <f>VLOOKUP($B39,'VRAAGPROGNOSE LO'!$B$2:$N$321,8,FALSE)</f>
        <v>5941</v>
      </c>
      <c r="W39" s="1">
        <f>VLOOKUP($B39,'VRAAGPROGNOSE LO'!$B$2:$N$321,9,FALSE)</f>
        <v>5934</v>
      </c>
      <c r="X39" s="1">
        <f>VLOOKUP($B39,'VRAAGPROGNOSE LO'!$B$2:$N$321,10,FALSE)</f>
        <v>5863</v>
      </c>
      <c r="Y39" s="1">
        <f>VLOOKUP($B39,'VRAAGPROGNOSE LO'!$B$2:$N$321,11,FALSE)</f>
        <v>5862</v>
      </c>
      <c r="Z39" s="1">
        <f>VLOOKUP($B39,'VRAAGPROGNOSE LO'!$B$2:$N$321,12,FALSE)</f>
        <v>5838</v>
      </c>
      <c r="AA39" s="1">
        <f>VLOOKUP($B39,'VRAAGPROGNOSE LO'!$B$2:$N$321,13,FALSE)</f>
        <v>5868</v>
      </c>
    </row>
    <row r="40" spans="2:27" x14ac:dyDescent="0.3">
      <c r="B40" s="1">
        <v>12026</v>
      </c>
      <c r="C40" s="1">
        <f>VLOOKUP(B40,AANBODPROGNOSE!A40:G357, 6, FALSE)</f>
        <v>1861.8496503496506</v>
      </c>
      <c r="D40" s="1">
        <f>VLOOKUP(B40,AANBODPROGNOSE!A40:H357, 3, FALSE)</f>
        <v>1582.5722027972029</v>
      </c>
      <c r="E40" s="1">
        <f>VLOOKUP($B40,'inschr lo'!$A$5:$L$324,2,FALSE)</f>
        <v>1236</v>
      </c>
      <c r="F40" s="1">
        <f>VLOOKUP($B40,'inschr lo'!$A$5:$L$324,3,FALSE)</f>
        <v>1235</v>
      </c>
      <c r="G40" s="1">
        <f>VLOOKUP($B40,'inschr lo'!$A$5:$L$324,4,FALSE)</f>
        <v>1253</v>
      </c>
      <c r="H40" s="1">
        <f>VLOOKUP($B40,'inschr lo'!$A$5:$L$324,5,FALSE)</f>
        <v>1245</v>
      </c>
      <c r="I40" s="1">
        <f>VLOOKUP($B40,'inschr lo'!$A$5:$L$324,6,FALSE)</f>
        <v>1275</v>
      </c>
      <c r="J40" s="1">
        <f>VLOOKUP($B40,'inschr lo'!$A$5:$L$324,7,FALSE)</f>
        <v>1312</v>
      </c>
      <c r="K40" s="1">
        <f>VLOOKUP($B40,'inschr lo'!$A$5:$L$324,8,FALSE)</f>
        <v>1293</v>
      </c>
      <c r="L40" s="1">
        <f>VLOOKUP($B40,'inschr lo'!$A$5:$L$324,9,FALSE)</f>
        <v>1340</v>
      </c>
      <c r="M40" s="1">
        <f>VLOOKUP($B40,'inschr lo'!$A$5:$L$324,10,FALSE)</f>
        <v>1398</v>
      </c>
      <c r="N40" s="1">
        <f>VLOOKUP($B40,'inschr lo'!$A$5:$L$324,11,FALSE)</f>
        <v>1424</v>
      </c>
      <c r="O40" s="1">
        <f>VLOOKUP($B40,'inschr lo'!$A$5:$L$324,12,FALSE)</f>
        <v>1419</v>
      </c>
      <c r="P40" s="1">
        <f>VLOOKUP($B40,'VRAAGPROGNOSE LO'!$B$2:$N$321,2,FALSE)</f>
        <v>1416</v>
      </c>
      <c r="Q40" s="1">
        <f>VLOOKUP($B40,'VRAAGPROGNOSE LO'!$B$2:$N$321,3,FALSE)</f>
        <v>1447</v>
      </c>
      <c r="R40" s="1">
        <f>VLOOKUP($B40,'VRAAGPROGNOSE LO'!$B$2:$N$321,4,FALSE)</f>
        <v>1434</v>
      </c>
      <c r="S40" s="1">
        <f>VLOOKUP($B40,'VRAAGPROGNOSE LO'!$B$2:$N$321,5,FALSE)</f>
        <v>1410</v>
      </c>
      <c r="T40" s="1">
        <f>VLOOKUP($B40,'VRAAGPROGNOSE LO'!$B$2:$N$321,6,FALSE)</f>
        <v>1427</v>
      </c>
      <c r="U40" s="1">
        <f>VLOOKUP($B40,'VRAAGPROGNOSE LO'!$B$2:$N$321,7,FALSE)</f>
        <v>1427</v>
      </c>
      <c r="V40" s="1">
        <f>VLOOKUP($B40,'VRAAGPROGNOSE LO'!$B$2:$N$321,8,FALSE)</f>
        <v>1424</v>
      </c>
      <c r="W40" s="1">
        <f>VLOOKUP($B40,'VRAAGPROGNOSE LO'!$B$2:$N$321,9,FALSE)</f>
        <v>1422</v>
      </c>
      <c r="X40" s="1">
        <f>VLOOKUP($B40,'VRAAGPROGNOSE LO'!$B$2:$N$321,10,FALSE)</f>
        <v>1421</v>
      </c>
      <c r="Y40" s="1">
        <f>VLOOKUP($B40,'VRAAGPROGNOSE LO'!$B$2:$N$321,11,FALSE)</f>
        <v>1439</v>
      </c>
      <c r="Z40" s="1">
        <f>VLOOKUP($B40,'VRAAGPROGNOSE LO'!$B$2:$N$321,12,FALSE)</f>
        <v>1429</v>
      </c>
      <c r="AA40" s="1">
        <f>VLOOKUP($B40,'VRAAGPROGNOSE LO'!$B$2:$N$321,13,FALSE)</f>
        <v>1421</v>
      </c>
    </row>
    <row r="41" spans="2:27" x14ac:dyDescent="0.3">
      <c r="B41" s="1">
        <v>12029</v>
      </c>
      <c r="C41" s="1">
        <f>VLOOKUP(B41,AANBODPROGNOSE!A41:G358, 6, FALSE)</f>
        <v>1468.5626911314985</v>
      </c>
      <c r="D41" s="1">
        <f>VLOOKUP(B41,AANBODPROGNOSE!A41:H358, 3, FALSE)</f>
        <v>1248.2782874617737</v>
      </c>
      <c r="E41" s="1">
        <f>VLOOKUP($B41,'inschr lo'!$A$5:$L$324,2,FALSE)</f>
        <v>880</v>
      </c>
      <c r="F41" s="1">
        <f>VLOOKUP($B41,'inschr lo'!$A$5:$L$324,3,FALSE)</f>
        <v>911</v>
      </c>
      <c r="G41" s="1">
        <f>VLOOKUP($B41,'inschr lo'!$A$5:$L$324,4,FALSE)</f>
        <v>944</v>
      </c>
      <c r="H41" s="1">
        <f>VLOOKUP($B41,'inschr lo'!$A$5:$L$324,5,FALSE)</f>
        <v>991</v>
      </c>
      <c r="I41" s="1">
        <f>VLOOKUP($B41,'inschr lo'!$A$5:$L$324,6,FALSE)</f>
        <v>1038</v>
      </c>
      <c r="J41" s="1">
        <f>VLOOKUP($B41,'inschr lo'!$A$5:$L$324,7,FALSE)</f>
        <v>1066</v>
      </c>
      <c r="K41" s="1">
        <f>VLOOKUP($B41,'inschr lo'!$A$5:$L$324,8,FALSE)</f>
        <v>1065</v>
      </c>
      <c r="L41" s="1">
        <f>VLOOKUP($B41,'inschr lo'!$A$5:$L$324,9,FALSE)</f>
        <v>1087</v>
      </c>
      <c r="M41" s="1">
        <f>VLOOKUP($B41,'inschr lo'!$A$5:$L$324,10,FALSE)</f>
        <v>1098</v>
      </c>
      <c r="N41" s="1">
        <f>VLOOKUP($B41,'inschr lo'!$A$5:$L$324,11,FALSE)</f>
        <v>1085</v>
      </c>
      <c r="O41" s="1">
        <f>VLOOKUP($B41,'inschr lo'!$A$5:$L$324,12,FALSE)</f>
        <v>1090</v>
      </c>
      <c r="P41" s="1">
        <f>VLOOKUP($B41,'VRAAGPROGNOSE LO'!$B$2:$N$321,2,FALSE)</f>
        <v>1087</v>
      </c>
      <c r="Q41" s="1">
        <f>VLOOKUP($B41,'VRAAGPROGNOSE LO'!$B$2:$N$321,3,FALSE)</f>
        <v>1066</v>
      </c>
      <c r="R41" s="1">
        <f>VLOOKUP($B41,'VRAAGPROGNOSE LO'!$B$2:$N$321,4,FALSE)</f>
        <v>1021</v>
      </c>
      <c r="S41" s="1">
        <f>VLOOKUP($B41,'VRAAGPROGNOSE LO'!$B$2:$N$321,5,FALSE)</f>
        <v>1019</v>
      </c>
      <c r="T41" s="1">
        <f>VLOOKUP($B41,'VRAAGPROGNOSE LO'!$B$2:$N$321,6,FALSE)</f>
        <v>1002</v>
      </c>
      <c r="U41" s="1">
        <f>VLOOKUP($B41,'VRAAGPROGNOSE LO'!$B$2:$N$321,7,FALSE)</f>
        <v>972</v>
      </c>
      <c r="V41" s="1">
        <f>VLOOKUP($B41,'VRAAGPROGNOSE LO'!$B$2:$N$321,8,FALSE)</f>
        <v>942</v>
      </c>
      <c r="W41" s="1">
        <f>VLOOKUP($B41,'VRAAGPROGNOSE LO'!$B$2:$N$321,9,FALSE)</f>
        <v>945</v>
      </c>
      <c r="X41" s="1">
        <f>VLOOKUP($B41,'VRAAGPROGNOSE LO'!$B$2:$N$321,10,FALSE)</f>
        <v>959</v>
      </c>
      <c r="Y41" s="1">
        <f>VLOOKUP($B41,'VRAAGPROGNOSE LO'!$B$2:$N$321,11,FALSE)</f>
        <v>942</v>
      </c>
      <c r="Z41" s="1">
        <f>VLOOKUP($B41,'VRAAGPROGNOSE LO'!$B$2:$N$321,12,FALSE)</f>
        <v>944</v>
      </c>
      <c r="AA41" s="1">
        <f>VLOOKUP($B41,'VRAAGPROGNOSE LO'!$B$2:$N$321,13,FALSE)</f>
        <v>942</v>
      </c>
    </row>
    <row r="42" spans="2:27" x14ac:dyDescent="0.3">
      <c r="B42" s="1">
        <v>12035</v>
      </c>
      <c r="C42" s="1">
        <f>VLOOKUP(B42,AANBODPROGNOSE!A42:G359, 6, FALSE)</f>
        <v>2100.0926709125288</v>
      </c>
      <c r="D42" s="1">
        <f>VLOOKUP(B42,AANBODPROGNOSE!A42:H359, 3, FALSE)</f>
        <v>1785.0787702756495</v>
      </c>
      <c r="E42" s="1">
        <f>VLOOKUP($B42,'inschr lo'!$A$5:$L$324,2,FALSE)</f>
        <v>1562</v>
      </c>
      <c r="F42" s="1">
        <f>VLOOKUP($B42,'inschr lo'!$A$5:$L$324,3,FALSE)</f>
        <v>1569</v>
      </c>
      <c r="G42" s="1">
        <f>VLOOKUP($B42,'inschr lo'!$A$5:$L$324,4,FALSE)</f>
        <v>1571</v>
      </c>
      <c r="H42" s="1">
        <f>VLOOKUP($B42,'inschr lo'!$A$5:$L$324,5,FALSE)</f>
        <v>1598</v>
      </c>
      <c r="I42" s="1">
        <f>VLOOKUP($B42,'inschr lo'!$A$5:$L$324,6,FALSE)</f>
        <v>1586</v>
      </c>
      <c r="J42" s="1">
        <f>VLOOKUP($B42,'inschr lo'!$A$5:$L$324,7,FALSE)</f>
        <v>1657</v>
      </c>
      <c r="K42" s="1">
        <f>VLOOKUP($B42,'inschr lo'!$A$5:$L$324,8,FALSE)</f>
        <v>1721</v>
      </c>
      <c r="L42" s="1">
        <f>VLOOKUP($B42,'inschr lo'!$A$5:$L$324,9,FALSE)</f>
        <v>1762</v>
      </c>
      <c r="M42" s="1">
        <f>VLOOKUP($B42,'inschr lo'!$A$5:$L$324,10,FALSE)</f>
        <v>1801</v>
      </c>
      <c r="N42" s="1">
        <f>VLOOKUP($B42,'inschr lo'!$A$5:$L$324,11,FALSE)</f>
        <v>1800</v>
      </c>
      <c r="O42" s="1">
        <f>VLOOKUP($B42,'inschr lo'!$A$5:$L$324,12,FALSE)</f>
        <v>1777</v>
      </c>
      <c r="P42" s="1">
        <f>VLOOKUP($B42,'VRAAGPROGNOSE LO'!$B$2:$N$321,2,FALSE)</f>
        <v>1765</v>
      </c>
      <c r="Q42" s="1">
        <f>VLOOKUP($B42,'VRAAGPROGNOSE LO'!$B$2:$N$321,3,FALSE)</f>
        <v>1729</v>
      </c>
      <c r="R42" s="1">
        <f>VLOOKUP($B42,'VRAAGPROGNOSE LO'!$B$2:$N$321,4,FALSE)</f>
        <v>1739</v>
      </c>
      <c r="S42" s="1">
        <f>VLOOKUP($B42,'VRAAGPROGNOSE LO'!$B$2:$N$321,5,FALSE)</f>
        <v>1732</v>
      </c>
      <c r="T42" s="1">
        <f>VLOOKUP($B42,'VRAAGPROGNOSE LO'!$B$2:$N$321,6,FALSE)</f>
        <v>1701</v>
      </c>
      <c r="U42" s="1">
        <f>VLOOKUP($B42,'VRAAGPROGNOSE LO'!$B$2:$N$321,7,FALSE)</f>
        <v>1708</v>
      </c>
      <c r="V42" s="1">
        <f>VLOOKUP($B42,'VRAAGPROGNOSE LO'!$B$2:$N$321,8,FALSE)</f>
        <v>1713</v>
      </c>
      <c r="W42" s="1">
        <f>VLOOKUP($B42,'VRAAGPROGNOSE LO'!$B$2:$N$321,9,FALSE)</f>
        <v>1731</v>
      </c>
      <c r="X42" s="1">
        <f>VLOOKUP($B42,'VRAAGPROGNOSE LO'!$B$2:$N$321,10,FALSE)</f>
        <v>1719</v>
      </c>
      <c r="Y42" s="1">
        <f>VLOOKUP($B42,'VRAAGPROGNOSE LO'!$B$2:$N$321,11,FALSE)</f>
        <v>1716</v>
      </c>
      <c r="Z42" s="1">
        <f>VLOOKUP($B42,'VRAAGPROGNOSE LO'!$B$2:$N$321,12,FALSE)</f>
        <v>1712</v>
      </c>
      <c r="AA42" s="1">
        <f>VLOOKUP($B42,'VRAAGPROGNOSE LO'!$B$2:$N$321,13,FALSE)</f>
        <v>1725</v>
      </c>
    </row>
    <row r="43" spans="2:27" x14ac:dyDescent="0.3">
      <c r="B43" s="1">
        <v>12040</v>
      </c>
      <c r="C43" s="1">
        <f>VLOOKUP(B43,AANBODPROGNOSE!A43:G360, 6, FALSE)</f>
        <v>2306</v>
      </c>
      <c r="D43" s="1">
        <f>VLOOKUP(B43,AANBODPROGNOSE!A43:H360, 3, FALSE)</f>
        <v>1960.1</v>
      </c>
      <c r="E43" s="1">
        <f>VLOOKUP($B43,'inschr lo'!$A$5:$L$324,2,FALSE)</f>
        <v>1410</v>
      </c>
      <c r="F43" s="1">
        <f>VLOOKUP($B43,'inschr lo'!$A$5:$L$324,3,FALSE)</f>
        <v>1427</v>
      </c>
      <c r="G43" s="1">
        <f>VLOOKUP($B43,'inschr lo'!$A$5:$L$324,4,FALSE)</f>
        <v>1496</v>
      </c>
      <c r="H43" s="1">
        <f>VLOOKUP($B43,'inschr lo'!$A$5:$L$324,5,FALSE)</f>
        <v>1536</v>
      </c>
      <c r="I43" s="1">
        <f>VLOOKUP($B43,'inschr lo'!$A$5:$L$324,6,FALSE)</f>
        <v>1605</v>
      </c>
      <c r="J43" s="1">
        <f>VLOOKUP($B43,'inschr lo'!$A$5:$L$324,7,FALSE)</f>
        <v>1689</v>
      </c>
      <c r="K43" s="1">
        <f>VLOOKUP($B43,'inschr lo'!$A$5:$L$324,8,FALSE)</f>
        <v>1743</v>
      </c>
      <c r="L43" s="1">
        <f>VLOOKUP($B43,'inschr lo'!$A$5:$L$324,9,FALSE)</f>
        <v>1803</v>
      </c>
      <c r="M43" s="1">
        <f>VLOOKUP($B43,'inschr lo'!$A$5:$L$324,10,FALSE)</f>
        <v>1838</v>
      </c>
      <c r="N43" s="1">
        <f>VLOOKUP($B43,'inschr lo'!$A$5:$L$324,11,FALSE)</f>
        <v>1895</v>
      </c>
      <c r="O43" s="1">
        <f>VLOOKUP($B43,'inschr lo'!$A$5:$L$324,12,FALSE)</f>
        <v>1886</v>
      </c>
      <c r="P43" s="1">
        <f>VLOOKUP($B43,'VRAAGPROGNOSE LO'!$B$2:$N$321,2,FALSE)</f>
        <v>1916</v>
      </c>
      <c r="Q43" s="1">
        <f>VLOOKUP($B43,'VRAAGPROGNOSE LO'!$B$2:$N$321,3,FALSE)</f>
        <v>1902</v>
      </c>
      <c r="R43" s="1">
        <f>VLOOKUP($B43,'VRAAGPROGNOSE LO'!$B$2:$N$321,4,FALSE)</f>
        <v>1871</v>
      </c>
      <c r="S43" s="1">
        <f>VLOOKUP($B43,'VRAAGPROGNOSE LO'!$B$2:$N$321,5,FALSE)</f>
        <v>1854</v>
      </c>
      <c r="T43" s="1">
        <f>VLOOKUP($B43,'VRAAGPROGNOSE LO'!$B$2:$N$321,6,FALSE)</f>
        <v>1819</v>
      </c>
      <c r="U43" s="1">
        <f>VLOOKUP($B43,'VRAAGPROGNOSE LO'!$B$2:$N$321,7,FALSE)</f>
        <v>1801</v>
      </c>
      <c r="V43" s="1">
        <f>VLOOKUP($B43,'VRAAGPROGNOSE LO'!$B$2:$N$321,8,FALSE)</f>
        <v>1759</v>
      </c>
      <c r="W43" s="1">
        <f>VLOOKUP($B43,'VRAAGPROGNOSE LO'!$B$2:$N$321,9,FALSE)</f>
        <v>1735</v>
      </c>
      <c r="X43" s="1">
        <f>VLOOKUP($B43,'VRAAGPROGNOSE LO'!$B$2:$N$321,10,FALSE)</f>
        <v>1713</v>
      </c>
      <c r="Y43" s="1">
        <f>VLOOKUP($B43,'VRAAGPROGNOSE LO'!$B$2:$N$321,11,FALSE)</f>
        <v>1708</v>
      </c>
      <c r="Z43" s="1">
        <f>VLOOKUP($B43,'VRAAGPROGNOSE LO'!$B$2:$N$321,12,FALSE)</f>
        <v>1698</v>
      </c>
      <c r="AA43" s="1">
        <f>VLOOKUP($B43,'VRAAGPROGNOSE LO'!$B$2:$N$321,13,FALSE)</f>
        <v>1695</v>
      </c>
    </row>
    <row r="44" spans="2:27" x14ac:dyDescent="0.3">
      <c r="B44" s="1">
        <v>12041</v>
      </c>
      <c r="C44" s="1">
        <f>VLOOKUP(B44,AANBODPROGNOSE!A44:G361, 6, FALSE)</f>
        <v>2378</v>
      </c>
      <c r="D44" s="1">
        <f>VLOOKUP(B44,AANBODPROGNOSE!A44:H361, 3, FALSE)</f>
        <v>2021.3</v>
      </c>
      <c r="E44" s="1">
        <f>VLOOKUP($B44,'inschr lo'!$A$5:$L$324,2,FALSE)</f>
        <v>1586</v>
      </c>
      <c r="F44" s="1">
        <f>VLOOKUP($B44,'inschr lo'!$A$5:$L$324,3,FALSE)</f>
        <v>1612</v>
      </c>
      <c r="G44" s="1">
        <f>VLOOKUP($B44,'inschr lo'!$A$5:$L$324,4,FALSE)</f>
        <v>1653</v>
      </c>
      <c r="H44" s="1">
        <f>VLOOKUP($B44,'inschr lo'!$A$5:$L$324,5,FALSE)</f>
        <v>1686</v>
      </c>
      <c r="I44" s="1">
        <f>VLOOKUP($B44,'inschr lo'!$A$5:$L$324,6,FALSE)</f>
        <v>1672</v>
      </c>
      <c r="J44" s="1">
        <f>VLOOKUP($B44,'inschr lo'!$A$5:$L$324,7,FALSE)</f>
        <v>1699</v>
      </c>
      <c r="K44" s="1">
        <f>VLOOKUP($B44,'inschr lo'!$A$5:$L$324,8,FALSE)</f>
        <v>1737</v>
      </c>
      <c r="L44" s="1">
        <f>VLOOKUP($B44,'inschr lo'!$A$5:$L$324,9,FALSE)</f>
        <v>1731</v>
      </c>
      <c r="M44" s="1">
        <f>VLOOKUP($B44,'inschr lo'!$A$5:$L$324,10,FALSE)</f>
        <v>1768</v>
      </c>
      <c r="N44" s="1">
        <f>VLOOKUP($B44,'inschr lo'!$A$5:$L$324,11,FALSE)</f>
        <v>1751</v>
      </c>
      <c r="O44" s="1">
        <f>VLOOKUP($B44,'inschr lo'!$A$5:$L$324,12,FALSE)</f>
        <v>1786</v>
      </c>
      <c r="P44" s="1">
        <f>VLOOKUP($B44,'VRAAGPROGNOSE LO'!$B$2:$N$321,2,FALSE)</f>
        <v>1786</v>
      </c>
      <c r="Q44" s="1">
        <f>VLOOKUP($B44,'VRAAGPROGNOSE LO'!$B$2:$N$321,3,FALSE)</f>
        <v>1760</v>
      </c>
      <c r="R44" s="1">
        <f>VLOOKUP($B44,'VRAAGPROGNOSE LO'!$B$2:$N$321,4,FALSE)</f>
        <v>1748</v>
      </c>
      <c r="S44" s="1">
        <f>VLOOKUP($B44,'VRAAGPROGNOSE LO'!$B$2:$N$321,5,FALSE)</f>
        <v>1699</v>
      </c>
      <c r="T44" s="1">
        <f>VLOOKUP($B44,'VRAAGPROGNOSE LO'!$B$2:$N$321,6,FALSE)</f>
        <v>1671</v>
      </c>
      <c r="U44" s="1">
        <f>VLOOKUP($B44,'VRAAGPROGNOSE LO'!$B$2:$N$321,7,FALSE)</f>
        <v>1660</v>
      </c>
      <c r="V44" s="1">
        <f>VLOOKUP($B44,'VRAAGPROGNOSE LO'!$B$2:$N$321,8,FALSE)</f>
        <v>1617</v>
      </c>
      <c r="W44" s="1">
        <f>VLOOKUP($B44,'VRAAGPROGNOSE LO'!$B$2:$N$321,9,FALSE)</f>
        <v>1590</v>
      </c>
      <c r="X44" s="1">
        <f>VLOOKUP($B44,'VRAAGPROGNOSE LO'!$B$2:$N$321,10,FALSE)</f>
        <v>1551</v>
      </c>
      <c r="Y44" s="1">
        <f>VLOOKUP($B44,'VRAAGPROGNOSE LO'!$B$2:$N$321,11,FALSE)</f>
        <v>1534</v>
      </c>
      <c r="Z44" s="1">
        <f>VLOOKUP($B44,'VRAAGPROGNOSE LO'!$B$2:$N$321,12,FALSE)</f>
        <v>1514</v>
      </c>
      <c r="AA44" s="1">
        <f>VLOOKUP($B44,'VRAAGPROGNOSE LO'!$B$2:$N$321,13,FALSE)</f>
        <v>1502</v>
      </c>
    </row>
    <row r="45" spans="2:27" x14ac:dyDescent="0.3">
      <c r="B45" s="1">
        <v>13001</v>
      </c>
      <c r="C45" s="1">
        <f>VLOOKUP(B45,AANBODPROGNOSE!A45:G362, 6, FALSE)</f>
        <v>1274.1176470588236</v>
      </c>
      <c r="D45" s="1">
        <f>VLOOKUP(B45,AANBODPROGNOSE!A45:H362, 3, FALSE)</f>
        <v>1083</v>
      </c>
      <c r="E45" s="1">
        <f>VLOOKUP($B45,'inschr lo'!$A$5:$L$324,2,FALSE)</f>
        <v>874</v>
      </c>
      <c r="F45" s="1">
        <f>VLOOKUP($B45,'inschr lo'!$A$5:$L$324,3,FALSE)</f>
        <v>863</v>
      </c>
      <c r="G45" s="1">
        <f>VLOOKUP($B45,'inschr lo'!$A$5:$L$324,4,FALSE)</f>
        <v>849</v>
      </c>
      <c r="H45" s="1">
        <f>VLOOKUP($B45,'inschr lo'!$A$5:$L$324,5,FALSE)</f>
        <v>854</v>
      </c>
      <c r="I45" s="1">
        <f>VLOOKUP($B45,'inschr lo'!$A$5:$L$324,6,FALSE)</f>
        <v>835</v>
      </c>
      <c r="J45" s="1">
        <f>VLOOKUP($B45,'inschr lo'!$A$5:$L$324,7,FALSE)</f>
        <v>840</v>
      </c>
      <c r="K45" s="1">
        <f>VLOOKUP($B45,'inschr lo'!$A$5:$L$324,8,FALSE)</f>
        <v>877</v>
      </c>
      <c r="L45" s="1">
        <f>VLOOKUP($B45,'inschr lo'!$A$5:$L$324,9,FALSE)</f>
        <v>925</v>
      </c>
      <c r="M45" s="1">
        <f>VLOOKUP($B45,'inschr lo'!$A$5:$L$324,10,FALSE)</f>
        <v>982</v>
      </c>
      <c r="N45" s="1">
        <f>VLOOKUP($B45,'inschr lo'!$A$5:$L$324,11,FALSE)</f>
        <v>979</v>
      </c>
      <c r="O45" s="1">
        <f>VLOOKUP($B45,'inschr lo'!$A$5:$L$324,12,FALSE)</f>
        <v>980</v>
      </c>
      <c r="P45" s="1">
        <f>VLOOKUP($B45,'VRAAGPROGNOSE LO'!$B$2:$N$321,2,FALSE)</f>
        <v>969</v>
      </c>
      <c r="Q45" s="1">
        <f>VLOOKUP($B45,'VRAAGPROGNOSE LO'!$B$2:$N$321,3,FALSE)</f>
        <v>934</v>
      </c>
      <c r="R45" s="1">
        <f>VLOOKUP($B45,'VRAAGPROGNOSE LO'!$B$2:$N$321,4,FALSE)</f>
        <v>881</v>
      </c>
      <c r="S45" s="1">
        <f>VLOOKUP($B45,'VRAAGPROGNOSE LO'!$B$2:$N$321,5,FALSE)</f>
        <v>820</v>
      </c>
      <c r="T45" s="1">
        <f>VLOOKUP($B45,'VRAAGPROGNOSE LO'!$B$2:$N$321,6,FALSE)</f>
        <v>764</v>
      </c>
      <c r="U45" s="1">
        <f>VLOOKUP($B45,'VRAAGPROGNOSE LO'!$B$2:$N$321,7,FALSE)</f>
        <v>716</v>
      </c>
      <c r="V45" s="1">
        <f>VLOOKUP($B45,'VRAAGPROGNOSE LO'!$B$2:$N$321,8,FALSE)</f>
        <v>671</v>
      </c>
      <c r="W45" s="1">
        <f>VLOOKUP($B45,'VRAAGPROGNOSE LO'!$B$2:$N$321,9,FALSE)</f>
        <v>634</v>
      </c>
      <c r="X45" s="1">
        <f>VLOOKUP($B45,'VRAAGPROGNOSE LO'!$B$2:$N$321,10,FALSE)</f>
        <v>609</v>
      </c>
      <c r="Y45" s="1">
        <f>VLOOKUP($B45,'VRAAGPROGNOSE LO'!$B$2:$N$321,11,FALSE)</f>
        <v>605</v>
      </c>
      <c r="Z45" s="1">
        <f>VLOOKUP($B45,'VRAAGPROGNOSE LO'!$B$2:$N$321,12,FALSE)</f>
        <v>594</v>
      </c>
      <c r="AA45" s="1">
        <f>VLOOKUP($B45,'VRAAGPROGNOSE LO'!$B$2:$N$321,13,FALSE)</f>
        <v>592</v>
      </c>
    </row>
    <row r="46" spans="2:27" x14ac:dyDescent="0.3">
      <c r="B46" s="1">
        <v>13002</v>
      </c>
      <c r="C46" s="1">
        <f>VLOOKUP(B46,AANBODPROGNOSE!A46:G363, 6, FALSE)</f>
        <v>358.8235294117647</v>
      </c>
      <c r="D46" s="1">
        <f>VLOOKUP(B46,AANBODPROGNOSE!A46:H363, 3, FALSE)</f>
        <v>305</v>
      </c>
      <c r="E46" s="1">
        <f>VLOOKUP($B46,'inschr lo'!$A$5:$L$324,2,FALSE)</f>
        <v>241</v>
      </c>
      <c r="F46" s="1">
        <f>VLOOKUP($B46,'inschr lo'!$A$5:$L$324,3,FALSE)</f>
        <v>260</v>
      </c>
      <c r="G46" s="1">
        <f>VLOOKUP($B46,'inschr lo'!$A$5:$L$324,4,FALSE)</f>
        <v>266</v>
      </c>
      <c r="H46" s="1">
        <f>VLOOKUP($B46,'inschr lo'!$A$5:$L$324,5,FALSE)</f>
        <v>286</v>
      </c>
      <c r="I46" s="1">
        <f>VLOOKUP($B46,'inschr lo'!$A$5:$L$324,6,FALSE)</f>
        <v>277</v>
      </c>
      <c r="J46" s="1">
        <f>VLOOKUP($B46,'inschr lo'!$A$5:$L$324,7,FALSE)</f>
        <v>285</v>
      </c>
      <c r="K46" s="1">
        <f>VLOOKUP($B46,'inschr lo'!$A$5:$L$324,8,FALSE)</f>
        <v>272</v>
      </c>
      <c r="L46" s="1">
        <f>VLOOKUP($B46,'inschr lo'!$A$5:$L$324,9,FALSE)</f>
        <v>283</v>
      </c>
      <c r="M46" s="1">
        <f>VLOOKUP($B46,'inschr lo'!$A$5:$L$324,10,FALSE)</f>
        <v>284</v>
      </c>
      <c r="N46" s="1">
        <f>VLOOKUP($B46,'inschr lo'!$A$5:$L$324,11,FALSE)</f>
        <v>273</v>
      </c>
      <c r="O46" s="1">
        <f>VLOOKUP($B46,'inschr lo'!$A$5:$L$324,12,FALSE)</f>
        <v>276</v>
      </c>
      <c r="P46" s="1">
        <f>VLOOKUP($B46,'VRAAGPROGNOSE LO'!$B$2:$N$321,2,FALSE)</f>
        <v>276</v>
      </c>
      <c r="Q46" s="1">
        <f>VLOOKUP($B46,'VRAAGPROGNOSE LO'!$B$2:$N$321,3,FALSE)</f>
        <v>276</v>
      </c>
      <c r="R46" s="1">
        <f>VLOOKUP($B46,'VRAAGPROGNOSE LO'!$B$2:$N$321,4,FALSE)</f>
        <v>274</v>
      </c>
      <c r="S46" s="1">
        <f>VLOOKUP($B46,'VRAAGPROGNOSE LO'!$B$2:$N$321,5,FALSE)</f>
        <v>260</v>
      </c>
      <c r="T46" s="1">
        <f>VLOOKUP($B46,'VRAAGPROGNOSE LO'!$B$2:$N$321,6,FALSE)</f>
        <v>258</v>
      </c>
      <c r="U46" s="1">
        <f>VLOOKUP($B46,'VRAAGPROGNOSE LO'!$B$2:$N$321,7,FALSE)</f>
        <v>245</v>
      </c>
      <c r="V46" s="1">
        <f>VLOOKUP($B46,'VRAAGPROGNOSE LO'!$B$2:$N$321,8,FALSE)</f>
        <v>243</v>
      </c>
      <c r="W46" s="1">
        <f>VLOOKUP($B46,'VRAAGPROGNOSE LO'!$B$2:$N$321,9,FALSE)</f>
        <v>238</v>
      </c>
      <c r="X46" s="1">
        <f>VLOOKUP($B46,'VRAAGPROGNOSE LO'!$B$2:$N$321,10,FALSE)</f>
        <v>230</v>
      </c>
      <c r="Y46" s="1">
        <f>VLOOKUP($B46,'VRAAGPROGNOSE LO'!$B$2:$N$321,11,FALSE)</f>
        <v>230</v>
      </c>
      <c r="Z46" s="1">
        <f>VLOOKUP($B46,'VRAAGPROGNOSE LO'!$B$2:$N$321,12,FALSE)</f>
        <v>227</v>
      </c>
      <c r="AA46" s="1">
        <f>VLOOKUP($B46,'VRAAGPROGNOSE LO'!$B$2:$N$321,13,FALSE)</f>
        <v>228</v>
      </c>
    </row>
    <row r="47" spans="2:27" x14ac:dyDescent="0.3">
      <c r="B47" s="1">
        <v>13003</v>
      </c>
      <c r="C47" s="1">
        <f>VLOOKUP(B47,AANBODPROGNOSE!A47:G364, 6, FALSE)</f>
        <v>1661.4062304926713</v>
      </c>
      <c r="D47" s="1">
        <f>VLOOKUP(B47,AANBODPROGNOSE!A47:H364, 3, FALSE)</f>
        <v>1412.1952959187706</v>
      </c>
      <c r="E47" s="1">
        <f>VLOOKUP($B47,'inschr lo'!$A$5:$L$324,2,FALSE)</f>
        <v>1112</v>
      </c>
      <c r="F47" s="1">
        <f>VLOOKUP($B47,'inschr lo'!$A$5:$L$324,3,FALSE)</f>
        <v>1119</v>
      </c>
      <c r="G47" s="1">
        <f>VLOOKUP($B47,'inschr lo'!$A$5:$L$324,4,FALSE)</f>
        <v>1163</v>
      </c>
      <c r="H47" s="1">
        <f>VLOOKUP($B47,'inschr lo'!$A$5:$L$324,5,FALSE)</f>
        <v>1197</v>
      </c>
      <c r="I47" s="1">
        <f>VLOOKUP($B47,'inschr lo'!$A$5:$L$324,6,FALSE)</f>
        <v>1235</v>
      </c>
      <c r="J47" s="1">
        <f>VLOOKUP($B47,'inschr lo'!$A$5:$L$324,7,FALSE)</f>
        <v>1275</v>
      </c>
      <c r="K47" s="1">
        <f>VLOOKUP($B47,'inschr lo'!$A$5:$L$324,8,FALSE)</f>
        <v>1313</v>
      </c>
      <c r="L47" s="1">
        <f>VLOOKUP($B47,'inschr lo'!$A$5:$L$324,9,FALSE)</f>
        <v>1309</v>
      </c>
      <c r="M47" s="1">
        <f>VLOOKUP($B47,'inschr lo'!$A$5:$L$324,10,FALSE)</f>
        <v>1360</v>
      </c>
      <c r="N47" s="1">
        <f>VLOOKUP($B47,'inschr lo'!$A$5:$L$324,11,FALSE)</f>
        <v>1426</v>
      </c>
      <c r="O47" s="1">
        <f>VLOOKUP($B47,'inschr lo'!$A$5:$L$324,12,FALSE)</f>
        <v>1369</v>
      </c>
      <c r="P47" s="1">
        <f>VLOOKUP($B47,'VRAAGPROGNOSE LO'!$B$2:$N$321,2,FALSE)</f>
        <v>1293</v>
      </c>
      <c r="Q47" s="1">
        <f>VLOOKUP($B47,'VRAAGPROGNOSE LO'!$B$2:$N$321,3,FALSE)</f>
        <v>1235</v>
      </c>
      <c r="R47" s="1">
        <f>VLOOKUP($B47,'VRAAGPROGNOSE LO'!$B$2:$N$321,4,FALSE)</f>
        <v>1192</v>
      </c>
      <c r="S47" s="1">
        <f>VLOOKUP($B47,'VRAAGPROGNOSE LO'!$B$2:$N$321,5,FALSE)</f>
        <v>1109</v>
      </c>
      <c r="T47" s="1">
        <f>VLOOKUP($B47,'VRAAGPROGNOSE LO'!$B$2:$N$321,6,FALSE)</f>
        <v>1049</v>
      </c>
      <c r="U47" s="1">
        <f>VLOOKUP($B47,'VRAAGPROGNOSE LO'!$B$2:$N$321,7,FALSE)</f>
        <v>988</v>
      </c>
      <c r="V47" s="1">
        <f>VLOOKUP($B47,'VRAAGPROGNOSE LO'!$B$2:$N$321,8,FALSE)</f>
        <v>946</v>
      </c>
      <c r="W47" s="1">
        <f>VLOOKUP($B47,'VRAAGPROGNOSE LO'!$B$2:$N$321,9,FALSE)</f>
        <v>917</v>
      </c>
      <c r="X47" s="1">
        <f>VLOOKUP($B47,'VRAAGPROGNOSE LO'!$B$2:$N$321,10,FALSE)</f>
        <v>884</v>
      </c>
      <c r="Y47" s="1">
        <f>VLOOKUP($B47,'VRAAGPROGNOSE LO'!$B$2:$N$321,11,FALSE)</f>
        <v>872</v>
      </c>
      <c r="Z47" s="1">
        <f>VLOOKUP($B47,'VRAAGPROGNOSE LO'!$B$2:$N$321,12,FALSE)</f>
        <v>866</v>
      </c>
      <c r="AA47" s="1">
        <f>VLOOKUP($B47,'VRAAGPROGNOSE LO'!$B$2:$N$321,13,FALSE)</f>
        <v>855</v>
      </c>
    </row>
    <row r="48" spans="2:27" x14ac:dyDescent="0.3">
      <c r="B48" s="1">
        <v>13004</v>
      </c>
      <c r="C48" s="1">
        <f>VLOOKUP(B48,AANBODPROGNOSE!A48:G365, 6, FALSE)</f>
        <v>1531.8181818181818</v>
      </c>
      <c r="D48" s="1">
        <f>VLOOKUP(B48,AANBODPROGNOSE!A48:H365, 3, FALSE)</f>
        <v>1302.0454545454545</v>
      </c>
      <c r="E48" s="1">
        <f>VLOOKUP($B48,'inschr lo'!$A$5:$L$324,2,FALSE)</f>
        <v>1072</v>
      </c>
      <c r="F48" s="1">
        <f>VLOOKUP($B48,'inschr lo'!$A$5:$L$324,3,FALSE)</f>
        <v>1035</v>
      </c>
      <c r="G48" s="1">
        <f>VLOOKUP($B48,'inschr lo'!$A$5:$L$324,4,FALSE)</f>
        <v>1081</v>
      </c>
      <c r="H48" s="1">
        <f>VLOOKUP($B48,'inschr lo'!$A$5:$L$324,5,FALSE)</f>
        <v>1054</v>
      </c>
      <c r="I48" s="1">
        <f>VLOOKUP($B48,'inschr lo'!$A$5:$L$324,6,FALSE)</f>
        <v>1017</v>
      </c>
      <c r="J48" s="1">
        <f>VLOOKUP($B48,'inschr lo'!$A$5:$L$324,7,FALSE)</f>
        <v>1041</v>
      </c>
      <c r="K48" s="1">
        <f>VLOOKUP($B48,'inschr lo'!$A$5:$L$324,8,FALSE)</f>
        <v>1020</v>
      </c>
      <c r="L48" s="1">
        <f>VLOOKUP($B48,'inschr lo'!$A$5:$L$324,9,FALSE)</f>
        <v>1042</v>
      </c>
      <c r="M48" s="1">
        <f>VLOOKUP($B48,'inschr lo'!$A$5:$L$324,10,FALSE)</f>
        <v>1034</v>
      </c>
      <c r="N48" s="1">
        <f>VLOOKUP($B48,'inschr lo'!$A$5:$L$324,11,FALSE)</f>
        <v>1028</v>
      </c>
      <c r="O48" s="1">
        <f>VLOOKUP($B48,'inschr lo'!$A$5:$L$324,12,FALSE)</f>
        <v>1019</v>
      </c>
      <c r="P48" s="1">
        <f>VLOOKUP($B48,'VRAAGPROGNOSE LO'!$B$2:$N$321,2,FALSE)</f>
        <v>1020</v>
      </c>
      <c r="Q48" s="1">
        <f>VLOOKUP($B48,'VRAAGPROGNOSE LO'!$B$2:$N$321,3,FALSE)</f>
        <v>1014</v>
      </c>
      <c r="R48" s="1">
        <f>VLOOKUP($B48,'VRAAGPROGNOSE LO'!$B$2:$N$321,4,FALSE)</f>
        <v>1006</v>
      </c>
      <c r="S48" s="1">
        <f>VLOOKUP($B48,'VRAAGPROGNOSE LO'!$B$2:$N$321,5,FALSE)</f>
        <v>988</v>
      </c>
      <c r="T48" s="1">
        <f>VLOOKUP($B48,'VRAAGPROGNOSE LO'!$B$2:$N$321,6,FALSE)</f>
        <v>1007</v>
      </c>
      <c r="U48" s="1">
        <f>VLOOKUP($B48,'VRAAGPROGNOSE LO'!$B$2:$N$321,7,FALSE)</f>
        <v>1012</v>
      </c>
      <c r="V48" s="1">
        <f>VLOOKUP($B48,'VRAAGPROGNOSE LO'!$B$2:$N$321,8,FALSE)</f>
        <v>983</v>
      </c>
      <c r="W48" s="1">
        <f>VLOOKUP($B48,'VRAAGPROGNOSE LO'!$B$2:$N$321,9,FALSE)</f>
        <v>975</v>
      </c>
      <c r="X48" s="1">
        <f>VLOOKUP($B48,'VRAAGPROGNOSE LO'!$B$2:$N$321,10,FALSE)</f>
        <v>960</v>
      </c>
      <c r="Y48" s="1">
        <f>VLOOKUP($B48,'VRAAGPROGNOSE LO'!$B$2:$N$321,11,FALSE)</f>
        <v>961</v>
      </c>
      <c r="Z48" s="1">
        <f>VLOOKUP($B48,'VRAAGPROGNOSE LO'!$B$2:$N$321,12,FALSE)</f>
        <v>950</v>
      </c>
      <c r="AA48" s="1">
        <f>VLOOKUP($B48,'VRAAGPROGNOSE LO'!$B$2:$N$321,13,FALSE)</f>
        <v>941</v>
      </c>
    </row>
    <row r="49" spans="2:27" x14ac:dyDescent="0.3">
      <c r="B49" s="1">
        <v>13006</v>
      </c>
      <c r="C49" s="1">
        <f>VLOOKUP(B49,AANBODPROGNOSE!A49:G366, 6, FALSE)</f>
        <v>875</v>
      </c>
      <c r="D49" s="1">
        <f>VLOOKUP(B49,AANBODPROGNOSE!A49:H366, 3, FALSE)</f>
        <v>743.75</v>
      </c>
      <c r="E49" s="1">
        <f>VLOOKUP($B49,'inschr lo'!$A$5:$L$324,2,FALSE)</f>
        <v>515</v>
      </c>
      <c r="F49" s="1">
        <f>VLOOKUP($B49,'inschr lo'!$A$5:$L$324,3,FALSE)</f>
        <v>541</v>
      </c>
      <c r="G49" s="1">
        <f>VLOOKUP($B49,'inschr lo'!$A$5:$L$324,4,FALSE)</f>
        <v>547</v>
      </c>
      <c r="H49" s="1">
        <f>VLOOKUP($B49,'inschr lo'!$A$5:$L$324,5,FALSE)</f>
        <v>550</v>
      </c>
      <c r="I49" s="1">
        <f>VLOOKUP($B49,'inschr lo'!$A$5:$L$324,6,FALSE)</f>
        <v>556</v>
      </c>
      <c r="J49" s="1">
        <f>VLOOKUP($B49,'inschr lo'!$A$5:$L$324,7,FALSE)</f>
        <v>585</v>
      </c>
      <c r="K49" s="1">
        <f>VLOOKUP($B49,'inschr lo'!$A$5:$L$324,8,FALSE)</f>
        <v>616</v>
      </c>
      <c r="L49" s="1">
        <f>VLOOKUP($B49,'inschr lo'!$A$5:$L$324,9,FALSE)</f>
        <v>611</v>
      </c>
      <c r="M49" s="1">
        <f>VLOOKUP($B49,'inschr lo'!$A$5:$L$324,10,FALSE)</f>
        <v>641</v>
      </c>
      <c r="N49" s="1">
        <f>VLOOKUP($B49,'inschr lo'!$A$5:$L$324,11,FALSE)</f>
        <v>646</v>
      </c>
      <c r="O49" s="1">
        <f>VLOOKUP($B49,'inschr lo'!$A$5:$L$324,12,FALSE)</f>
        <v>634</v>
      </c>
      <c r="P49" s="1">
        <f>VLOOKUP($B49,'VRAAGPROGNOSE LO'!$B$2:$N$321,2,FALSE)</f>
        <v>616</v>
      </c>
      <c r="Q49" s="1">
        <f>VLOOKUP($B49,'VRAAGPROGNOSE LO'!$B$2:$N$321,3,FALSE)</f>
        <v>567</v>
      </c>
      <c r="R49" s="1">
        <f>VLOOKUP($B49,'VRAAGPROGNOSE LO'!$B$2:$N$321,4,FALSE)</f>
        <v>563</v>
      </c>
      <c r="S49" s="1">
        <f>VLOOKUP($B49,'VRAAGPROGNOSE LO'!$B$2:$N$321,5,FALSE)</f>
        <v>555</v>
      </c>
      <c r="T49" s="1">
        <f>VLOOKUP($B49,'VRAAGPROGNOSE LO'!$B$2:$N$321,6,FALSE)</f>
        <v>556</v>
      </c>
      <c r="U49" s="1">
        <f>VLOOKUP($B49,'VRAAGPROGNOSE LO'!$B$2:$N$321,7,FALSE)</f>
        <v>540</v>
      </c>
      <c r="V49" s="1">
        <f>VLOOKUP($B49,'VRAAGPROGNOSE LO'!$B$2:$N$321,8,FALSE)</f>
        <v>534</v>
      </c>
      <c r="W49" s="1">
        <f>VLOOKUP($B49,'VRAAGPROGNOSE LO'!$B$2:$N$321,9,FALSE)</f>
        <v>538</v>
      </c>
      <c r="X49" s="1">
        <f>VLOOKUP($B49,'VRAAGPROGNOSE LO'!$B$2:$N$321,10,FALSE)</f>
        <v>521</v>
      </c>
      <c r="Y49" s="1">
        <f>VLOOKUP($B49,'VRAAGPROGNOSE LO'!$B$2:$N$321,11,FALSE)</f>
        <v>503</v>
      </c>
      <c r="Z49" s="1">
        <f>VLOOKUP($B49,'VRAAGPROGNOSE LO'!$B$2:$N$321,12,FALSE)</f>
        <v>491</v>
      </c>
      <c r="AA49" s="1">
        <f>VLOOKUP($B49,'VRAAGPROGNOSE LO'!$B$2:$N$321,13,FALSE)</f>
        <v>488</v>
      </c>
    </row>
    <row r="50" spans="2:27" x14ac:dyDescent="0.3">
      <c r="B50" s="1">
        <v>13008</v>
      </c>
      <c r="C50" s="1">
        <f>VLOOKUP(B50,AANBODPROGNOSE!A50:G367, 6, FALSE)</f>
        <v>2981.2149189463016</v>
      </c>
      <c r="D50" s="1">
        <f>VLOOKUP(B50,AANBODPROGNOSE!A50:H367, 3, FALSE)</f>
        <v>2534.0326811043565</v>
      </c>
      <c r="E50" s="1">
        <f>VLOOKUP($B50,'inschr lo'!$A$5:$L$324,2,FALSE)</f>
        <v>1989</v>
      </c>
      <c r="F50" s="1">
        <f>VLOOKUP($B50,'inschr lo'!$A$5:$L$324,3,FALSE)</f>
        <v>2019</v>
      </c>
      <c r="G50" s="1">
        <f>VLOOKUP($B50,'inschr lo'!$A$5:$L$324,4,FALSE)</f>
        <v>2062</v>
      </c>
      <c r="H50" s="1">
        <f>VLOOKUP($B50,'inschr lo'!$A$5:$L$324,5,FALSE)</f>
        <v>2091</v>
      </c>
      <c r="I50" s="1">
        <f>VLOOKUP($B50,'inschr lo'!$A$5:$L$324,6,FALSE)</f>
        <v>2164</v>
      </c>
      <c r="J50" s="1">
        <f>VLOOKUP($B50,'inschr lo'!$A$5:$L$324,7,FALSE)</f>
        <v>2235</v>
      </c>
      <c r="K50" s="1">
        <f>VLOOKUP($B50,'inschr lo'!$A$5:$L$324,8,FALSE)</f>
        <v>2331</v>
      </c>
      <c r="L50" s="1">
        <f>VLOOKUP($B50,'inschr lo'!$A$5:$L$324,9,FALSE)</f>
        <v>2401</v>
      </c>
      <c r="M50" s="1">
        <f>VLOOKUP($B50,'inschr lo'!$A$5:$L$324,10,FALSE)</f>
        <v>2441</v>
      </c>
      <c r="N50" s="1">
        <f>VLOOKUP($B50,'inschr lo'!$A$5:$L$324,11,FALSE)</f>
        <v>2511</v>
      </c>
      <c r="O50" s="1">
        <f>VLOOKUP($B50,'inschr lo'!$A$5:$L$324,12,FALSE)</f>
        <v>2510</v>
      </c>
      <c r="P50" s="1">
        <f>VLOOKUP($B50,'VRAAGPROGNOSE LO'!$B$2:$N$321,2,FALSE)</f>
        <v>2555</v>
      </c>
      <c r="Q50" s="1">
        <f>VLOOKUP($B50,'VRAAGPROGNOSE LO'!$B$2:$N$321,3,FALSE)</f>
        <v>2551</v>
      </c>
      <c r="R50" s="1">
        <f>VLOOKUP($B50,'VRAAGPROGNOSE LO'!$B$2:$N$321,4,FALSE)</f>
        <v>2525</v>
      </c>
      <c r="S50" s="1">
        <f>VLOOKUP($B50,'VRAAGPROGNOSE LO'!$B$2:$N$321,5,FALSE)</f>
        <v>2468</v>
      </c>
      <c r="T50" s="1">
        <f>VLOOKUP($B50,'VRAAGPROGNOSE LO'!$B$2:$N$321,6,FALSE)</f>
        <v>2379</v>
      </c>
      <c r="U50" s="1">
        <f>VLOOKUP($B50,'VRAAGPROGNOSE LO'!$B$2:$N$321,7,FALSE)</f>
        <v>2342</v>
      </c>
      <c r="V50" s="1">
        <f>VLOOKUP($B50,'VRAAGPROGNOSE LO'!$B$2:$N$321,8,FALSE)</f>
        <v>2266</v>
      </c>
      <c r="W50" s="1">
        <f>VLOOKUP($B50,'VRAAGPROGNOSE LO'!$B$2:$N$321,9,FALSE)</f>
        <v>2222</v>
      </c>
      <c r="X50" s="1">
        <f>VLOOKUP($B50,'VRAAGPROGNOSE LO'!$B$2:$N$321,10,FALSE)</f>
        <v>2176</v>
      </c>
      <c r="Y50" s="1">
        <f>VLOOKUP($B50,'VRAAGPROGNOSE LO'!$B$2:$N$321,11,FALSE)</f>
        <v>2156</v>
      </c>
      <c r="Z50" s="1">
        <f>VLOOKUP($B50,'VRAAGPROGNOSE LO'!$B$2:$N$321,12,FALSE)</f>
        <v>2154</v>
      </c>
      <c r="AA50" s="1">
        <f>VLOOKUP($B50,'VRAAGPROGNOSE LO'!$B$2:$N$321,13,FALSE)</f>
        <v>2134</v>
      </c>
    </row>
    <row r="51" spans="2:27" x14ac:dyDescent="0.3">
      <c r="B51" s="1">
        <v>13010</v>
      </c>
      <c r="C51" s="1">
        <f>VLOOKUP(B51,AANBODPROGNOSE!A51:G368, 6, FALSE)</f>
        <v>828</v>
      </c>
      <c r="D51" s="1">
        <f>VLOOKUP(B51,AANBODPROGNOSE!A51:H368, 3, FALSE)</f>
        <v>703.8</v>
      </c>
      <c r="E51" s="1">
        <f>VLOOKUP($B51,'inschr lo'!$A$5:$L$324,2,FALSE)</f>
        <v>599</v>
      </c>
      <c r="F51" s="1">
        <f>VLOOKUP($B51,'inschr lo'!$A$5:$L$324,3,FALSE)</f>
        <v>544</v>
      </c>
      <c r="G51" s="1">
        <f>VLOOKUP($B51,'inschr lo'!$A$5:$L$324,4,FALSE)</f>
        <v>548</v>
      </c>
      <c r="H51" s="1">
        <f>VLOOKUP($B51,'inschr lo'!$A$5:$L$324,5,FALSE)</f>
        <v>537</v>
      </c>
      <c r="I51" s="1">
        <f>VLOOKUP($B51,'inschr lo'!$A$5:$L$324,6,FALSE)</f>
        <v>511</v>
      </c>
      <c r="J51" s="1">
        <f>VLOOKUP($B51,'inschr lo'!$A$5:$L$324,7,FALSE)</f>
        <v>506</v>
      </c>
      <c r="K51" s="1">
        <f>VLOOKUP($B51,'inschr lo'!$A$5:$L$324,8,FALSE)</f>
        <v>506</v>
      </c>
      <c r="L51" s="1">
        <f>VLOOKUP($B51,'inschr lo'!$A$5:$L$324,9,FALSE)</f>
        <v>506</v>
      </c>
      <c r="M51" s="1">
        <f>VLOOKUP($B51,'inschr lo'!$A$5:$L$324,10,FALSE)</f>
        <v>477</v>
      </c>
      <c r="N51" s="1">
        <f>VLOOKUP($B51,'inschr lo'!$A$5:$L$324,11,FALSE)</f>
        <v>459</v>
      </c>
      <c r="O51" s="1">
        <f>VLOOKUP($B51,'inschr lo'!$A$5:$L$324,12,FALSE)</f>
        <v>480</v>
      </c>
      <c r="P51" s="1">
        <f>VLOOKUP($B51,'VRAAGPROGNOSE LO'!$B$2:$N$321,2,FALSE)</f>
        <v>486</v>
      </c>
      <c r="Q51" s="1">
        <f>VLOOKUP($B51,'VRAAGPROGNOSE LO'!$B$2:$N$321,3,FALSE)</f>
        <v>492</v>
      </c>
      <c r="R51" s="1">
        <f>VLOOKUP($B51,'VRAAGPROGNOSE LO'!$B$2:$N$321,4,FALSE)</f>
        <v>520</v>
      </c>
      <c r="S51" s="1">
        <f>VLOOKUP($B51,'VRAAGPROGNOSE LO'!$B$2:$N$321,5,FALSE)</f>
        <v>517</v>
      </c>
      <c r="T51" s="1">
        <f>VLOOKUP($B51,'VRAAGPROGNOSE LO'!$B$2:$N$321,6,FALSE)</f>
        <v>516</v>
      </c>
      <c r="U51" s="1">
        <f>VLOOKUP($B51,'VRAAGPROGNOSE LO'!$B$2:$N$321,7,FALSE)</f>
        <v>501</v>
      </c>
      <c r="V51" s="1">
        <f>VLOOKUP($B51,'VRAAGPROGNOSE LO'!$B$2:$N$321,8,FALSE)</f>
        <v>499</v>
      </c>
      <c r="W51" s="1">
        <f>VLOOKUP($B51,'VRAAGPROGNOSE LO'!$B$2:$N$321,9,FALSE)</f>
        <v>485</v>
      </c>
      <c r="X51" s="1">
        <f>VLOOKUP($B51,'VRAAGPROGNOSE LO'!$B$2:$N$321,10,FALSE)</f>
        <v>485</v>
      </c>
      <c r="Y51" s="1">
        <f>VLOOKUP($B51,'VRAAGPROGNOSE LO'!$B$2:$N$321,11,FALSE)</f>
        <v>497</v>
      </c>
      <c r="Z51" s="1">
        <f>VLOOKUP($B51,'VRAAGPROGNOSE LO'!$B$2:$N$321,12,FALSE)</f>
        <v>496</v>
      </c>
      <c r="AA51" s="1">
        <f>VLOOKUP($B51,'VRAAGPROGNOSE LO'!$B$2:$N$321,13,FALSE)</f>
        <v>501</v>
      </c>
    </row>
    <row r="52" spans="2:27" x14ac:dyDescent="0.3">
      <c r="B52" s="1">
        <v>13011</v>
      </c>
      <c r="C52" s="1">
        <f>VLOOKUP(B52,AANBODPROGNOSE!A52:G369, 6, FALSE)</f>
        <v>2134.2973847818976</v>
      </c>
      <c r="D52" s="1">
        <f>VLOOKUP(B52,AANBODPROGNOSE!A52:H369, 3, FALSE)</f>
        <v>1814.1527770646128</v>
      </c>
      <c r="E52" s="1">
        <f>VLOOKUP($B52,'inschr lo'!$A$5:$L$324,2,FALSE)</f>
        <v>1505</v>
      </c>
      <c r="F52" s="1">
        <f>VLOOKUP($B52,'inschr lo'!$A$5:$L$324,3,FALSE)</f>
        <v>1470</v>
      </c>
      <c r="G52" s="1">
        <f>VLOOKUP($B52,'inschr lo'!$A$5:$L$324,4,FALSE)</f>
        <v>1443</v>
      </c>
      <c r="H52" s="1">
        <f>VLOOKUP($B52,'inschr lo'!$A$5:$L$324,5,FALSE)</f>
        <v>1425</v>
      </c>
      <c r="I52" s="1">
        <f>VLOOKUP($B52,'inschr lo'!$A$5:$L$324,6,FALSE)</f>
        <v>1437</v>
      </c>
      <c r="J52" s="1">
        <f>VLOOKUP($B52,'inschr lo'!$A$5:$L$324,7,FALSE)</f>
        <v>1480</v>
      </c>
      <c r="K52" s="1">
        <f>VLOOKUP($B52,'inschr lo'!$A$5:$L$324,8,FALSE)</f>
        <v>1538</v>
      </c>
      <c r="L52" s="1">
        <f>VLOOKUP($B52,'inschr lo'!$A$5:$L$324,9,FALSE)</f>
        <v>1571</v>
      </c>
      <c r="M52" s="1">
        <f>VLOOKUP($B52,'inschr lo'!$A$5:$L$324,10,FALSE)</f>
        <v>1636</v>
      </c>
      <c r="N52" s="1">
        <f>VLOOKUP($B52,'inschr lo'!$A$5:$L$324,11,FALSE)</f>
        <v>1684</v>
      </c>
      <c r="O52" s="1">
        <f>VLOOKUP($B52,'inschr lo'!$A$5:$L$324,12,FALSE)</f>
        <v>1702</v>
      </c>
      <c r="P52" s="1">
        <f>VLOOKUP($B52,'VRAAGPROGNOSE LO'!$B$2:$N$321,2,FALSE)</f>
        <v>1737</v>
      </c>
      <c r="Q52" s="1">
        <f>VLOOKUP($B52,'VRAAGPROGNOSE LO'!$B$2:$N$321,3,FALSE)</f>
        <v>1745</v>
      </c>
      <c r="R52" s="1">
        <f>VLOOKUP($B52,'VRAAGPROGNOSE LO'!$B$2:$N$321,4,FALSE)</f>
        <v>1708</v>
      </c>
      <c r="S52" s="1">
        <f>VLOOKUP($B52,'VRAAGPROGNOSE LO'!$B$2:$N$321,5,FALSE)</f>
        <v>1757</v>
      </c>
      <c r="T52" s="1">
        <f>VLOOKUP($B52,'VRAAGPROGNOSE LO'!$B$2:$N$321,6,FALSE)</f>
        <v>1782</v>
      </c>
      <c r="U52" s="1">
        <f>VLOOKUP($B52,'VRAAGPROGNOSE LO'!$B$2:$N$321,7,FALSE)</f>
        <v>1840</v>
      </c>
      <c r="V52" s="1">
        <f>VLOOKUP($B52,'VRAAGPROGNOSE LO'!$B$2:$N$321,8,FALSE)</f>
        <v>1845</v>
      </c>
      <c r="W52" s="1">
        <f>VLOOKUP($B52,'VRAAGPROGNOSE LO'!$B$2:$N$321,9,FALSE)</f>
        <v>1845</v>
      </c>
      <c r="X52" s="1">
        <f>VLOOKUP($B52,'VRAAGPROGNOSE LO'!$B$2:$N$321,10,FALSE)</f>
        <v>1863</v>
      </c>
      <c r="Y52" s="1">
        <f>VLOOKUP($B52,'VRAAGPROGNOSE LO'!$B$2:$N$321,11,FALSE)</f>
        <v>1841</v>
      </c>
      <c r="Z52" s="1">
        <f>VLOOKUP($B52,'VRAAGPROGNOSE LO'!$B$2:$N$321,12,FALSE)</f>
        <v>1844</v>
      </c>
      <c r="AA52" s="1">
        <f>VLOOKUP($B52,'VRAAGPROGNOSE LO'!$B$2:$N$321,13,FALSE)</f>
        <v>1810</v>
      </c>
    </row>
    <row r="53" spans="2:27" x14ac:dyDescent="0.3">
      <c r="B53" s="1">
        <v>13012</v>
      </c>
      <c r="C53" s="1">
        <f>VLOOKUP(B53,AANBODPROGNOSE!A53:G370, 6, FALSE)</f>
        <v>702.35294117647061</v>
      </c>
      <c r="D53" s="1">
        <f>VLOOKUP(B53,AANBODPROGNOSE!A53:H370, 3, FALSE)</f>
        <v>597</v>
      </c>
      <c r="E53" s="1">
        <f>VLOOKUP($B53,'inschr lo'!$A$5:$L$324,2,FALSE)</f>
        <v>470</v>
      </c>
      <c r="F53" s="1">
        <f>VLOOKUP($B53,'inschr lo'!$A$5:$L$324,3,FALSE)</f>
        <v>461</v>
      </c>
      <c r="G53" s="1">
        <f>VLOOKUP($B53,'inschr lo'!$A$5:$L$324,4,FALSE)</f>
        <v>483</v>
      </c>
      <c r="H53" s="1">
        <f>VLOOKUP($B53,'inschr lo'!$A$5:$L$324,5,FALSE)</f>
        <v>508</v>
      </c>
      <c r="I53" s="1">
        <f>VLOOKUP($B53,'inschr lo'!$A$5:$L$324,6,FALSE)</f>
        <v>530</v>
      </c>
      <c r="J53" s="1">
        <f>VLOOKUP($B53,'inschr lo'!$A$5:$L$324,7,FALSE)</f>
        <v>551</v>
      </c>
      <c r="K53" s="1">
        <f>VLOOKUP($B53,'inschr lo'!$A$5:$L$324,8,FALSE)</f>
        <v>553</v>
      </c>
      <c r="L53" s="1">
        <f>VLOOKUP($B53,'inschr lo'!$A$5:$L$324,9,FALSE)</f>
        <v>574</v>
      </c>
      <c r="M53" s="1">
        <f>VLOOKUP($B53,'inschr lo'!$A$5:$L$324,10,FALSE)</f>
        <v>566</v>
      </c>
      <c r="N53" s="1">
        <f>VLOOKUP($B53,'inschr lo'!$A$5:$L$324,11,FALSE)</f>
        <v>553</v>
      </c>
      <c r="O53" s="1">
        <f>VLOOKUP($B53,'inschr lo'!$A$5:$L$324,12,FALSE)</f>
        <v>540</v>
      </c>
      <c r="P53" s="1">
        <f>VLOOKUP($B53,'VRAAGPROGNOSE LO'!$B$2:$N$321,2,FALSE)</f>
        <v>524</v>
      </c>
      <c r="Q53" s="1">
        <f>VLOOKUP($B53,'VRAAGPROGNOSE LO'!$B$2:$N$321,3,FALSE)</f>
        <v>502</v>
      </c>
      <c r="R53" s="1">
        <f>VLOOKUP($B53,'VRAAGPROGNOSE LO'!$B$2:$N$321,4,FALSE)</f>
        <v>472</v>
      </c>
      <c r="S53" s="1">
        <f>VLOOKUP($B53,'VRAAGPROGNOSE LO'!$B$2:$N$321,5,FALSE)</f>
        <v>467</v>
      </c>
      <c r="T53" s="1">
        <f>VLOOKUP($B53,'VRAAGPROGNOSE LO'!$B$2:$N$321,6,FALSE)</f>
        <v>464</v>
      </c>
      <c r="U53" s="1">
        <f>VLOOKUP($B53,'VRAAGPROGNOSE LO'!$B$2:$N$321,7,FALSE)</f>
        <v>461</v>
      </c>
      <c r="V53" s="1">
        <f>VLOOKUP($B53,'VRAAGPROGNOSE LO'!$B$2:$N$321,8,FALSE)</f>
        <v>465</v>
      </c>
      <c r="W53" s="1">
        <f>VLOOKUP($B53,'VRAAGPROGNOSE LO'!$B$2:$N$321,9,FALSE)</f>
        <v>473</v>
      </c>
      <c r="X53" s="1">
        <f>VLOOKUP($B53,'VRAAGPROGNOSE LO'!$B$2:$N$321,10,FALSE)</f>
        <v>488</v>
      </c>
      <c r="Y53" s="1">
        <f>VLOOKUP($B53,'VRAAGPROGNOSE LO'!$B$2:$N$321,11,FALSE)</f>
        <v>495</v>
      </c>
      <c r="Z53" s="1">
        <f>VLOOKUP($B53,'VRAAGPROGNOSE LO'!$B$2:$N$321,12,FALSE)</f>
        <v>502</v>
      </c>
      <c r="AA53" s="1">
        <f>VLOOKUP($B53,'VRAAGPROGNOSE LO'!$B$2:$N$321,13,FALSE)</f>
        <v>511</v>
      </c>
    </row>
    <row r="54" spans="2:27" x14ac:dyDescent="0.3">
      <c r="B54" s="1">
        <v>13013</v>
      </c>
      <c r="C54" s="1">
        <f>VLOOKUP(B54,AANBODPROGNOSE!A54:G371, 6, FALSE)</f>
        <v>1028</v>
      </c>
      <c r="D54" s="1">
        <f>VLOOKUP(B54,AANBODPROGNOSE!A54:H371, 3, FALSE)</f>
        <v>873.8</v>
      </c>
      <c r="E54" s="1">
        <f>VLOOKUP($B54,'inschr lo'!$A$5:$L$324,2,FALSE)</f>
        <v>611</v>
      </c>
      <c r="F54" s="1">
        <f>VLOOKUP($B54,'inschr lo'!$A$5:$L$324,3,FALSE)</f>
        <v>597</v>
      </c>
      <c r="G54" s="1">
        <f>VLOOKUP($B54,'inschr lo'!$A$5:$L$324,4,FALSE)</f>
        <v>620</v>
      </c>
      <c r="H54" s="1">
        <f>VLOOKUP($B54,'inschr lo'!$A$5:$L$324,5,FALSE)</f>
        <v>605</v>
      </c>
      <c r="I54" s="1">
        <f>VLOOKUP($B54,'inschr lo'!$A$5:$L$324,6,FALSE)</f>
        <v>655</v>
      </c>
      <c r="J54" s="1">
        <f>VLOOKUP($B54,'inschr lo'!$A$5:$L$324,7,FALSE)</f>
        <v>675</v>
      </c>
      <c r="K54" s="1">
        <f>VLOOKUP($B54,'inschr lo'!$A$5:$L$324,8,FALSE)</f>
        <v>679</v>
      </c>
      <c r="L54" s="1">
        <f>VLOOKUP($B54,'inschr lo'!$A$5:$L$324,9,FALSE)</f>
        <v>715</v>
      </c>
      <c r="M54" s="1">
        <f>VLOOKUP($B54,'inschr lo'!$A$5:$L$324,10,FALSE)</f>
        <v>709</v>
      </c>
      <c r="N54" s="1">
        <f>VLOOKUP($B54,'inschr lo'!$A$5:$L$324,11,FALSE)</f>
        <v>714</v>
      </c>
      <c r="O54" s="1">
        <f>VLOOKUP($B54,'inschr lo'!$A$5:$L$324,12,FALSE)</f>
        <v>722</v>
      </c>
      <c r="P54" s="1">
        <f>VLOOKUP($B54,'VRAAGPROGNOSE LO'!$B$2:$N$321,2,FALSE)</f>
        <v>697</v>
      </c>
      <c r="Q54" s="1">
        <f>VLOOKUP($B54,'VRAAGPROGNOSE LO'!$B$2:$N$321,3,FALSE)</f>
        <v>675</v>
      </c>
      <c r="R54" s="1">
        <f>VLOOKUP($B54,'VRAAGPROGNOSE LO'!$B$2:$N$321,4,FALSE)</f>
        <v>642</v>
      </c>
      <c r="S54" s="1">
        <f>VLOOKUP($B54,'VRAAGPROGNOSE LO'!$B$2:$N$321,5,FALSE)</f>
        <v>619</v>
      </c>
      <c r="T54" s="1">
        <f>VLOOKUP($B54,'VRAAGPROGNOSE LO'!$B$2:$N$321,6,FALSE)</f>
        <v>576</v>
      </c>
      <c r="U54" s="1">
        <f>VLOOKUP($B54,'VRAAGPROGNOSE LO'!$B$2:$N$321,7,FALSE)</f>
        <v>532</v>
      </c>
      <c r="V54" s="1">
        <f>VLOOKUP($B54,'VRAAGPROGNOSE LO'!$B$2:$N$321,8,FALSE)</f>
        <v>508</v>
      </c>
      <c r="W54" s="1">
        <f>VLOOKUP($B54,'VRAAGPROGNOSE LO'!$B$2:$N$321,9,FALSE)</f>
        <v>493</v>
      </c>
      <c r="X54" s="1">
        <f>VLOOKUP($B54,'VRAAGPROGNOSE LO'!$B$2:$N$321,10,FALSE)</f>
        <v>476</v>
      </c>
      <c r="Y54" s="1">
        <f>VLOOKUP($B54,'VRAAGPROGNOSE LO'!$B$2:$N$321,11,FALSE)</f>
        <v>465</v>
      </c>
      <c r="Z54" s="1">
        <f>VLOOKUP($B54,'VRAAGPROGNOSE LO'!$B$2:$N$321,12,FALSE)</f>
        <v>462</v>
      </c>
      <c r="AA54" s="1">
        <f>VLOOKUP($B54,'VRAAGPROGNOSE LO'!$B$2:$N$321,13,FALSE)</f>
        <v>460</v>
      </c>
    </row>
    <row r="55" spans="2:27" x14ac:dyDescent="0.3">
      <c r="B55" s="1">
        <v>13014</v>
      </c>
      <c r="C55" s="1">
        <f>VLOOKUP(B55,AANBODPROGNOSE!A55:G372, 6, FALSE)</f>
        <v>1920</v>
      </c>
      <c r="D55" s="1">
        <f>VLOOKUP(B55,AANBODPROGNOSE!A55:H372, 3, FALSE)</f>
        <v>1632</v>
      </c>
      <c r="E55" s="1">
        <f>VLOOKUP($B55,'inschr lo'!$A$5:$L$324,2,FALSE)</f>
        <v>1386</v>
      </c>
      <c r="F55" s="1">
        <f>VLOOKUP($B55,'inschr lo'!$A$5:$L$324,3,FALSE)</f>
        <v>1355</v>
      </c>
      <c r="G55" s="1">
        <f>VLOOKUP($B55,'inschr lo'!$A$5:$L$324,4,FALSE)</f>
        <v>1347</v>
      </c>
      <c r="H55" s="1">
        <f>VLOOKUP($B55,'inschr lo'!$A$5:$L$324,5,FALSE)</f>
        <v>1296</v>
      </c>
      <c r="I55" s="1">
        <f>VLOOKUP($B55,'inschr lo'!$A$5:$L$324,6,FALSE)</f>
        <v>1330</v>
      </c>
      <c r="J55" s="1">
        <f>VLOOKUP($B55,'inschr lo'!$A$5:$L$324,7,FALSE)</f>
        <v>1380</v>
      </c>
      <c r="K55" s="1">
        <f>VLOOKUP($B55,'inschr lo'!$A$5:$L$324,8,FALSE)</f>
        <v>1405</v>
      </c>
      <c r="L55" s="1">
        <f>VLOOKUP($B55,'inschr lo'!$A$5:$L$324,9,FALSE)</f>
        <v>1419</v>
      </c>
      <c r="M55" s="1">
        <f>VLOOKUP($B55,'inschr lo'!$A$5:$L$324,10,FALSE)</f>
        <v>1436</v>
      </c>
      <c r="N55" s="1">
        <f>VLOOKUP($B55,'inschr lo'!$A$5:$L$324,11,FALSE)</f>
        <v>1454</v>
      </c>
      <c r="O55" s="1">
        <f>VLOOKUP($B55,'inschr lo'!$A$5:$L$324,12,FALSE)</f>
        <v>1470</v>
      </c>
      <c r="P55" s="1">
        <f>VLOOKUP($B55,'VRAAGPROGNOSE LO'!$B$2:$N$321,2,FALSE)</f>
        <v>1483</v>
      </c>
      <c r="Q55" s="1">
        <f>VLOOKUP($B55,'VRAAGPROGNOSE LO'!$B$2:$N$321,3,FALSE)</f>
        <v>1519</v>
      </c>
      <c r="R55" s="1">
        <f>VLOOKUP($B55,'VRAAGPROGNOSE LO'!$B$2:$N$321,4,FALSE)</f>
        <v>1514</v>
      </c>
      <c r="S55" s="1">
        <f>VLOOKUP($B55,'VRAAGPROGNOSE LO'!$B$2:$N$321,5,FALSE)</f>
        <v>1532</v>
      </c>
      <c r="T55" s="1">
        <f>VLOOKUP($B55,'VRAAGPROGNOSE LO'!$B$2:$N$321,6,FALSE)</f>
        <v>1551</v>
      </c>
      <c r="U55" s="1">
        <f>VLOOKUP($B55,'VRAAGPROGNOSE LO'!$B$2:$N$321,7,FALSE)</f>
        <v>1553</v>
      </c>
      <c r="V55" s="1">
        <f>VLOOKUP($B55,'VRAAGPROGNOSE LO'!$B$2:$N$321,8,FALSE)</f>
        <v>1552</v>
      </c>
      <c r="W55" s="1">
        <f>VLOOKUP($B55,'VRAAGPROGNOSE LO'!$B$2:$N$321,9,FALSE)</f>
        <v>1558</v>
      </c>
      <c r="X55" s="1">
        <f>VLOOKUP($B55,'VRAAGPROGNOSE LO'!$B$2:$N$321,10,FALSE)</f>
        <v>1547</v>
      </c>
      <c r="Y55" s="1">
        <f>VLOOKUP($B55,'VRAAGPROGNOSE LO'!$B$2:$N$321,11,FALSE)</f>
        <v>1545</v>
      </c>
      <c r="Z55" s="1">
        <f>VLOOKUP($B55,'VRAAGPROGNOSE LO'!$B$2:$N$321,12,FALSE)</f>
        <v>1532</v>
      </c>
      <c r="AA55" s="1">
        <f>VLOOKUP($B55,'VRAAGPROGNOSE LO'!$B$2:$N$321,13,FALSE)</f>
        <v>1521</v>
      </c>
    </row>
    <row r="56" spans="2:27" x14ac:dyDescent="0.3">
      <c r="B56" s="1">
        <v>13016</v>
      </c>
      <c r="C56" s="1">
        <f>VLOOKUP(B56,AANBODPROGNOSE!A56:G373, 6, FALSE)</f>
        <v>704.531914893617</v>
      </c>
      <c r="D56" s="1">
        <f>VLOOKUP(B56,AANBODPROGNOSE!A56:H373, 3, FALSE)</f>
        <v>598.85212765957442</v>
      </c>
      <c r="E56" s="1">
        <f>VLOOKUP($B56,'inschr lo'!$A$5:$L$324,2,FALSE)</f>
        <v>489</v>
      </c>
      <c r="F56" s="1">
        <f>VLOOKUP($B56,'inschr lo'!$A$5:$L$324,3,FALSE)</f>
        <v>488</v>
      </c>
      <c r="G56" s="1">
        <f>VLOOKUP($B56,'inschr lo'!$A$5:$L$324,4,FALSE)</f>
        <v>510</v>
      </c>
      <c r="H56" s="1">
        <f>VLOOKUP($B56,'inschr lo'!$A$5:$L$324,5,FALSE)</f>
        <v>521</v>
      </c>
      <c r="I56" s="1">
        <f>VLOOKUP($B56,'inschr lo'!$A$5:$L$324,6,FALSE)</f>
        <v>510</v>
      </c>
      <c r="J56" s="1">
        <f>VLOOKUP($B56,'inschr lo'!$A$5:$L$324,7,FALSE)</f>
        <v>499</v>
      </c>
      <c r="K56" s="1">
        <f>VLOOKUP($B56,'inschr lo'!$A$5:$L$324,8,FALSE)</f>
        <v>505</v>
      </c>
      <c r="L56" s="1">
        <f>VLOOKUP($B56,'inschr lo'!$A$5:$L$324,9,FALSE)</f>
        <v>527</v>
      </c>
      <c r="M56" s="1">
        <f>VLOOKUP($B56,'inschr lo'!$A$5:$L$324,10,FALSE)</f>
        <v>523</v>
      </c>
      <c r="N56" s="1">
        <f>VLOOKUP($B56,'inschr lo'!$A$5:$L$324,11,FALSE)</f>
        <v>524</v>
      </c>
      <c r="O56" s="1">
        <f>VLOOKUP($B56,'inschr lo'!$A$5:$L$324,12,FALSE)</f>
        <v>537</v>
      </c>
      <c r="P56" s="1">
        <f>VLOOKUP($B56,'VRAAGPROGNOSE LO'!$B$2:$N$321,2,FALSE)</f>
        <v>538</v>
      </c>
      <c r="Q56" s="1">
        <f>VLOOKUP($B56,'VRAAGPROGNOSE LO'!$B$2:$N$321,3,FALSE)</f>
        <v>519</v>
      </c>
      <c r="R56" s="1">
        <f>VLOOKUP($B56,'VRAAGPROGNOSE LO'!$B$2:$N$321,4,FALSE)</f>
        <v>488</v>
      </c>
      <c r="S56" s="1">
        <f>VLOOKUP($B56,'VRAAGPROGNOSE LO'!$B$2:$N$321,5,FALSE)</f>
        <v>478</v>
      </c>
      <c r="T56" s="1">
        <f>VLOOKUP($B56,'VRAAGPROGNOSE LO'!$B$2:$N$321,6,FALSE)</f>
        <v>453</v>
      </c>
      <c r="U56" s="1">
        <f>VLOOKUP($B56,'VRAAGPROGNOSE LO'!$B$2:$N$321,7,FALSE)</f>
        <v>432</v>
      </c>
      <c r="V56" s="1">
        <f>VLOOKUP($B56,'VRAAGPROGNOSE LO'!$B$2:$N$321,8,FALSE)</f>
        <v>424</v>
      </c>
      <c r="W56" s="1">
        <f>VLOOKUP($B56,'VRAAGPROGNOSE LO'!$B$2:$N$321,9,FALSE)</f>
        <v>427</v>
      </c>
      <c r="X56" s="1">
        <f>VLOOKUP($B56,'VRAAGPROGNOSE LO'!$B$2:$N$321,10,FALSE)</f>
        <v>429</v>
      </c>
      <c r="Y56" s="1">
        <f>VLOOKUP($B56,'VRAAGPROGNOSE LO'!$B$2:$N$321,11,FALSE)</f>
        <v>434</v>
      </c>
      <c r="Z56" s="1">
        <f>VLOOKUP($B56,'VRAAGPROGNOSE LO'!$B$2:$N$321,12,FALSE)</f>
        <v>443</v>
      </c>
      <c r="AA56" s="1">
        <f>VLOOKUP($B56,'VRAAGPROGNOSE LO'!$B$2:$N$321,13,FALSE)</f>
        <v>441</v>
      </c>
    </row>
    <row r="57" spans="2:27" x14ac:dyDescent="0.3">
      <c r="B57" s="1">
        <v>13017</v>
      </c>
      <c r="C57" s="1">
        <f>VLOOKUP(B57,AANBODPROGNOSE!A57:G374, 6, FALSE)</f>
        <v>1384.7058823529412</v>
      </c>
      <c r="D57" s="1">
        <f>VLOOKUP(B57,AANBODPROGNOSE!A57:H374, 3, FALSE)</f>
        <v>1177</v>
      </c>
      <c r="E57" s="1">
        <f>VLOOKUP($B57,'inschr lo'!$A$5:$L$324,2,FALSE)</f>
        <v>1000</v>
      </c>
      <c r="F57" s="1">
        <f>VLOOKUP($B57,'inschr lo'!$A$5:$L$324,3,FALSE)</f>
        <v>1007</v>
      </c>
      <c r="G57" s="1">
        <f>VLOOKUP($B57,'inschr lo'!$A$5:$L$324,4,FALSE)</f>
        <v>993</v>
      </c>
      <c r="H57" s="1">
        <f>VLOOKUP($B57,'inschr lo'!$A$5:$L$324,5,FALSE)</f>
        <v>969</v>
      </c>
      <c r="I57" s="1">
        <f>VLOOKUP($B57,'inschr lo'!$A$5:$L$324,6,FALSE)</f>
        <v>999</v>
      </c>
      <c r="J57" s="1">
        <f>VLOOKUP($B57,'inschr lo'!$A$5:$L$324,7,FALSE)</f>
        <v>1025</v>
      </c>
      <c r="K57" s="1">
        <f>VLOOKUP($B57,'inschr lo'!$A$5:$L$324,8,FALSE)</f>
        <v>1036</v>
      </c>
      <c r="L57" s="1">
        <f>VLOOKUP($B57,'inschr lo'!$A$5:$L$324,9,FALSE)</f>
        <v>1044</v>
      </c>
      <c r="M57" s="1">
        <f>VLOOKUP($B57,'inschr lo'!$A$5:$L$324,10,FALSE)</f>
        <v>1046</v>
      </c>
      <c r="N57" s="1">
        <f>VLOOKUP($B57,'inschr lo'!$A$5:$L$324,11,FALSE)</f>
        <v>1066</v>
      </c>
      <c r="O57" s="1">
        <f>VLOOKUP($B57,'inschr lo'!$A$5:$L$324,12,FALSE)</f>
        <v>1065</v>
      </c>
      <c r="P57" s="1">
        <f>VLOOKUP($B57,'VRAAGPROGNOSE LO'!$B$2:$N$321,2,FALSE)</f>
        <v>1082</v>
      </c>
      <c r="Q57" s="1">
        <f>VLOOKUP($B57,'VRAAGPROGNOSE LO'!$B$2:$N$321,3,FALSE)</f>
        <v>1088</v>
      </c>
      <c r="R57" s="1">
        <f>VLOOKUP($B57,'VRAAGPROGNOSE LO'!$B$2:$N$321,4,FALSE)</f>
        <v>1053</v>
      </c>
      <c r="S57" s="1">
        <f>VLOOKUP($B57,'VRAAGPROGNOSE LO'!$B$2:$N$321,5,FALSE)</f>
        <v>1044</v>
      </c>
      <c r="T57" s="1">
        <f>VLOOKUP($B57,'VRAAGPROGNOSE LO'!$B$2:$N$321,6,FALSE)</f>
        <v>994</v>
      </c>
      <c r="U57" s="1">
        <f>VLOOKUP($B57,'VRAAGPROGNOSE LO'!$B$2:$N$321,7,FALSE)</f>
        <v>1003</v>
      </c>
      <c r="V57" s="1">
        <f>VLOOKUP($B57,'VRAAGPROGNOSE LO'!$B$2:$N$321,8,FALSE)</f>
        <v>971</v>
      </c>
      <c r="W57" s="1">
        <f>VLOOKUP($B57,'VRAAGPROGNOSE LO'!$B$2:$N$321,9,FALSE)</f>
        <v>958</v>
      </c>
      <c r="X57" s="1">
        <f>VLOOKUP($B57,'VRAAGPROGNOSE LO'!$B$2:$N$321,10,FALSE)</f>
        <v>961</v>
      </c>
      <c r="Y57" s="1">
        <f>VLOOKUP($B57,'VRAAGPROGNOSE LO'!$B$2:$N$321,11,FALSE)</f>
        <v>967</v>
      </c>
      <c r="Z57" s="1">
        <f>VLOOKUP($B57,'VRAAGPROGNOSE LO'!$B$2:$N$321,12,FALSE)</f>
        <v>965</v>
      </c>
      <c r="AA57" s="1">
        <f>VLOOKUP($B57,'VRAAGPROGNOSE LO'!$B$2:$N$321,13,FALSE)</f>
        <v>953</v>
      </c>
    </row>
    <row r="58" spans="2:27" x14ac:dyDescent="0.3">
      <c r="B58" s="1">
        <v>13019</v>
      </c>
      <c r="C58" s="1">
        <f>VLOOKUP(B58,AANBODPROGNOSE!A58:G375, 6, FALSE)</f>
        <v>1438</v>
      </c>
      <c r="D58" s="1">
        <f>VLOOKUP(B58,AANBODPROGNOSE!A58:H375, 3, FALSE)</f>
        <v>1222.3</v>
      </c>
      <c r="E58" s="1">
        <f>VLOOKUP($B58,'inschr lo'!$A$5:$L$324,2,FALSE)</f>
        <v>977</v>
      </c>
      <c r="F58" s="1">
        <f>VLOOKUP($B58,'inschr lo'!$A$5:$L$324,3,FALSE)</f>
        <v>948</v>
      </c>
      <c r="G58" s="1">
        <f>VLOOKUP($B58,'inschr lo'!$A$5:$L$324,4,FALSE)</f>
        <v>939</v>
      </c>
      <c r="H58" s="1">
        <f>VLOOKUP($B58,'inschr lo'!$A$5:$L$324,5,FALSE)</f>
        <v>931</v>
      </c>
      <c r="I58" s="1">
        <f>VLOOKUP($B58,'inschr lo'!$A$5:$L$324,6,FALSE)</f>
        <v>956</v>
      </c>
      <c r="J58" s="1">
        <f>VLOOKUP($B58,'inschr lo'!$A$5:$L$324,7,FALSE)</f>
        <v>969</v>
      </c>
      <c r="K58" s="1">
        <f>VLOOKUP($B58,'inschr lo'!$A$5:$L$324,8,FALSE)</f>
        <v>969</v>
      </c>
      <c r="L58" s="1">
        <f>VLOOKUP($B58,'inschr lo'!$A$5:$L$324,9,FALSE)</f>
        <v>997</v>
      </c>
      <c r="M58" s="1">
        <f>VLOOKUP($B58,'inschr lo'!$A$5:$L$324,10,FALSE)</f>
        <v>1026</v>
      </c>
      <c r="N58" s="1">
        <f>VLOOKUP($B58,'inschr lo'!$A$5:$L$324,11,FALSE)</f>
        <v>1026</v>
      </c>
      <c r="O58" s="1">
        <f>VLOOKUP($B58,'inschr lo'!$A$5:$L$324,12,FALSE)</f>
        <v>1037</v>
      </c>
      <c r="P58" s="1">
        <f>VLOOKUP($B58,'VRAAGPROGNOSE LO'!$B$2:$N$321,2,FALSE)</f>
        <v>1064</v>
      </c>
      <c r="Q58" s="1">
        <f>VLOOKUP($B58,'VRAAGPROGNOSE LO'!$B$2:$N$321,3,FALSE)</f>
        <v>1039</v>
      </c>
      <c r="R58" s="1">
        <f>VLOOKUP($B58,'VRAAGPROGNOSE LO'!$B$2:$N$321,4,FALSE)</f>
        <v>1003</v>
      </c>
      <c r="S58" s="1">
        <f>VLOOKUP($B58,'VRAAGPROGNOSE LO'!$B$2:$N$321,5,FALSE)</f>
        <v>956</v>
      </c>
      <c r="T58" s="1">
        <f>VLOOKUP($B58,'VRAAGPROGNOSE LO'!$B$2:$N$321,6,FALSE)</f>
        <v>936</v>
      </c>
      <c r="U58" s="1">
        <f>VLOOKUP($B58,'VRAAGPROGNOSE LO'!$B$2:$N$321,7,FALSE)</f>
        <v>905</v>
      </c>
      <c r="V58" s="1">
        <f>VLOOKUP($B58,'VRAAGPROGNOSE LO'!$B$2:$N$321,8,FALSE)</f>
        <v>848</v>
      </c>
      <c r="W58" s="1">
        <f>VLOOKUP($B58,'VRAAGPROGNOSE LO'!$B$2:$N$321,9,FALSE)</f>
        <v>829</v>
      </c>
      <c r="X58" s="1">
        <f>VLOOKUP($B58,'VRAAGPROGNOSE LO'!$B$2:$N$321,10,FALSE)</f>
        <v>813</v>
      </c>
      <c r="Y58" s="1">
        <f>VLOOKUP($B58,'VRAAGPROGNOSE LO'!$B$2:$N$321,11,FALSE)</f>
        <v>806</v>
      </c>
      <c r="Z58" s="1">
        <f>VLOOKUP($B58,'VRAAGPROGNOSE LO'!$B$2:$N$321,12,FALSE)</f>
        <v>807</v>
      </c>
      <c r="AA58" s="1">
        <f>VLOOKUP($B58,'VRAAGPROGNOSE LO'!$B$2:$N$321,13,FALSE)</f>
        <v>803</v>
      </c>
    </row>
    <row r="59" spans="2:27" x14ac:dyDescent="0.3">
      <c r="B59" s="1">
        <v>13021</v>
      </c>
      <c r="C59" s="1">
        <f>VLOOKUP(B59,AANBODPROGNOSE!A59:G376, 6, FALSE)</f>
        <v>875</v>
      </c>
      <c r="D59" s="1">
        <f>VLOOKUP(B59,AANBODPROGNOSE!A59:H376, 3, FALSE)</f>
        <v>743.75</v>
      </c>
      <c r="E59" s="1">
        <f>VLOOKUP($B59,'inschr lo'!$A$5:$L$324,2,FALSE)</f>
        <v>478</v>
      </c>
      <c r="F59" s="1">
        <f>VLOOKUP($B59,'inschr lo'!$A$5:$L$324,3,FALSE)</f>
        <v>488</v>
      </c>
      <c r="G59" s="1">
        <f>VLOOKUP($B59,'inschr lo'!$A$5:$L$324,4,FALSE)</f>
        <v>496</v>
      </c>
      <c r="H59" s="1">
        <f>VLOOKUP($B59,'inschr lo'!$A$5:$L$324,5,FALSE)</f>
        <v>528</v>
      </c>
      <c r="I59" s="1">
        <f>VLOOKUP($B59,'inschr lo'!$A$5:$L$324,6,FALSE)</f>
        <v>523</v>
      </c>
      <c r="J59" s="1">
        <f>VLOOKUP($B59,'inschr lo'!$A$5:$L$324,7,FALSE)</f>
        <v>562</v>
      </c>
      <c r="K59" s="1">
        <f>VLOOKUP($B59,'inschr lo'!$A$5:$L$324,8,FALSE)</f>
        <v>578</v>
      </c>
      <c r="L59" s="1">
        <f>VLOOKUP($B59,'inschr lo'!$A$5:$L$324,9,FALSE)</f>
        <v>621</v>
      </c>
      <c r="M59" s="1">
        <f>VLOOKUP($B59,'inschr lo'!$A$5:$L$324,10,FALSE)</f>
        <v>641</v>
      </c>
      <c r="N59" s="1">
        <f>VLOOKUP($B59,'inschr lo'!$A$5:$L$324,11,FALSE)</f>
        <v>632</v>
      </c>
      <c r="O59" s="1">
        <f>VLOOKUP($B59,'inschr lo'!$A$5:$L$324,12,FALSE)</f>
        <v>636</v>
      </c>
      <c r="P59" s="1">
        <f>VLOOKUP($B59,'VRAAGPROGNOSE LO'!$B$2:$N$321,2,FALSE)</f>
        <v>633</v>
      </c>
      <c r="Q59" s="1">
        <f>VLOOKUP($B59,'VRAAGPROGNOSE LO'!$B$2:$N$321,3,FALSE)</f>
        <v>626</v>
      </c>
      <c r="R59" s="1">
        <f>VLOOKUP($B59,'VRAAGPROGNOSE LO'!$B$2:$N$321,4,FALSE)</f>
        <v>596</v>
      </c>
      <c r="S59" s="1">
        <f>VLOOKUP($B59,'VRAAGPROGNOSE LO'!$B$2:$N$321,5,FALSE)</f>
        <v>580</v>
      </c>
      <c r="T59" s="1">
        <f>VLOOKUP($B59,'VRAAGPROGNOSE LO'!$B$2:$N$321,6,FALSE)</f>
        <v>561</v>
      </c>
      <c r="U59" s="1">
        <f>VLOOKUP($B59,'VRAAGPROGNOSE LO'!$B$2:$N$321,7,FALSE)</f>
        <v>541</v>
      </c>
      <c r="V59" s="1">
        <f>VLOOKUP($B59,'VRAAGPROGNOSE LO'!$B$2:$N$321,8,FALSE)</f>
        <v>514</v>
      </c>
      <c r="W59" s="1">
        <f>VLOOKUP($B59,'VRAAGPROGNOSE LO'!$B$2:$N$321,9,FALSE)</f>
        <v>509</v>
      </c>
      <c r="X59" s="1">
        <f>VLOOKUP($B59,'VRAAGPROGNOSE LO'!$B$2:$N$321,10,FALSE)</f>
        <v>500</v>
      </c>
      <c r="Y59" s="1">
        <f>VLOOKUP($B59,'VRAAGPROGNOSE LO'!$B$2:$N$321,11,FALSE)</f>
        <v>496</v>
      </c>
      <c r="Z59" s="1">
        <f>VLOOKUP($B59,'VRAAGPROGNOSE LO'!$B$2:$N$321,12,FALSE)</f>
        <v>499</v>
      </c>
      <c r="AA59" s="1">
        <f>VLOOKUP($B59,'VRAAGPROGNOSE LO'!$B$2:$N$321,13,FALSE)</f>
        <v>504</v>
      </c>
    </row>
    <row r="60" spans="2:27" x14ac:dyDescent="0.3">
      <c r="B60" s="1">
        <v>13023</v>
      </c>
      <c r="C60" s="1">
        <f>VLOOKUP(B60,AANBODPROGNOSE!A60:G377, 6, FALSE)</f>
        <v>708</v>
      </c>
      <c r="D60" s="1">
        <f>VLOOKUP(B60,AANBODPROGNOSE!A60:H377, 3, FALSE)</f>
        <v>601.79999999999995</v>
      </c>
      <c r="E60" s="1">
        <f>VLOOKUP($B60,'inschr lo'!$A$5:$L$324,2,FALSE)</f>
        <v>531</v>
      </c>
      <c r="F60" s="1">
        <f>VLOOKUP($B60,'inschr lo'!$A$5:$L$324,3,FALSE)</f>
        <v>519</v>
      </c>
      <c r="G60" s="1">
        <f>VLOOKUP($B60,'inschr lo'!$A$5:$L$324,4,FALSE)</f>
        <v>515</v>
      </c>
      <c r="H60" s="1">
        <f>VLOOKUP($B60,'inschr lo'!$A$5:$L$324,5,FALSE)</f>
        <v>539</v>
      </c>
      <c r="I60" s="1">
        <f>VLOOKUP($B60,'inschr lo'!$A$5:$L$324,6,FALSE)</f>
        <v>583</v>
      </c>
      <c r="J60" s="1">
        <f>VLOOKUP($B60,'inschr lo'!$A$5:$L$324,7,FALSE)</f>
        <v>582</v>
      </c>
      <c r="K60" s="1">
        <f>VLOOKUP($B60,'inschr lo'!$A$5:$L$324,8,FALSE)</f>
        <v>584</v>
      </c>
      <c r="L60" s="1">
        <f>VLOOKUP($B60,'inschr lo'!$A$5:$L$324,9,FALSE)</f>
        <v>567</v>
      </c>
      <c r="M60" s="1">
        <f>VLOOKUP($B60,'inschr lo'!$A$5:$L$324,10,FALSE)</f>
        <v>559</v>
      </c>
      <c r="N60" s="1">
        <f>VLOOKUP($B60,'inschr lo'!$A$5:$L$324,11,FALSE)</f>
        <v>537</v>
      </c>
      <c r="O60" s="1">
        <f>VLOOKUP($B60,'inschr lo'!$A$5:$L$324,12,FALSE)</f>
        <v>516</v>
      </c>
      <c r="P60" s="1">
        <f>VLOOKUP($B60,'VRAAGPROGNOSE LO'!$B$2:$N$321,2,FALSE)</f>
        <v>516</v>
      </c>
      <c r="Q60" s="1">
        <f>VLOOKUP($B60,'VRAAGPROGNOSE LO'!$B$2:$N$321,3,FALSE)</f>
        <v>515</v>
      </c>
      <c r="R60" s="1">
        <f>VLOOKUP($B60,'VRAAGPROGNOSE LO'!$B$2:$N$321,4,FALSE)</f>
        <v>511</v>
      </c>
      <c r="S60" s="1">
        <f>VLOOKUP($B60,'VRAAGPROGNOSE LO'!$B$2:$N$321,5,FALSE)</f>
        <v>487</v>
      </c>
      <c r="T60" s="1">
        <f>VLOOKUP($B60,'VRAAGPROGNOSE LO'!$B$2:$N$321,6,FALSE)</f>
        <v>481</v>
      </c>
      <c r="U60" s="1">
        <f>VLOOKUP($B60,'VRAAGPROGNOSE LO'!$B$2:$N$321,7,FALSE)</f>
        <v>457</v>
      </c>
      <c r="V60" s="1">
        <f>VLOOKUP($B60,'VRAAGPROGNOSE LO'!$B$2:$N$321,8,FALSE)</f>
        <v>455</v>
      </c>
      <c r="W60" s="1">
        <f>VLOOKUP($B60,'VRAAGPROGNOSE LO'!$B$2:$N$321,9,FALSE)</f>
        <v>445</v>
      </c>
      <c r="X60" s="1">
        <f>VLOOKUP($B60,'VRAAGPROGNOSE LO'!$B$2:$N$321,10,FALSE)</f>
        <v>431</v>
      </c>
      <c r="Y60" s="1">
        <f>VLOOKUP($B60,'VRAAGPROGNOSE LO'!$B$2:$N$321,11,FALSE)</f>
        <v>431</v>
      </c>
      <c r="Z60" s="1">
        <f>VLOOKUP($B60,'VRAAGPROGNOSE LO'!$B$2:$N$321,12,FALSE)</f>
        <v>424</v>
      </c>
      <c r="AA60" s="1">
        <f>VLOOKUP($B60,'VRAAGPROGNOSE LO'!$B$2:$N$321,13,FALSE)</f>
        <v>425</v>
      </c>
    </row>
    <row r="61" spans="2:27" x14ac:dyDescent="0.3">
      <c r="B61" s="1">
        <v>13025</v>
      </c>
      <c r="C61" s="1">
        <f>VLOOKUP(B61,AANBODPROGNOSE!A61:G378, 6, FALSE)</f>
        <v>2999.9491712707186</v>
      </c>
      <c r="D61" s="1">
        <f>VLOOKUP(B61,AANBODPROGNOSE!A61:H378, 3, FALSE)</f>
        <v>2549.9567955801108</v>
      </c>
      <c r="E61" s="1">
        <f>VLOOKUP($B61,'inschr lo'!$A$5:$L$324,2,FALSE)</f>
        <v>1962</v>
      </c>
      <c r="F61" s="1">
        <f>VLOOKUP($B61,'inschr lo'!$A$5:$L$324,3,FALSE)</f>
        <v>1953</v>
      </c>
      <c r="G61" s="1">
        <f>VLOOKUP($B61,'inschr lo'!$A$5:$L$324,4,FALSE)</f>
        <v>1964</v>
      </c>
      <c r="H61" s="1">
        <f>VLOOKUP($B61,'inschr lo'!$A$5:$L$324,5,FALSE)</f>
        <v>1992</v>
      </c>
      <c r="I61" s="1">
        <f>VLOOKUP($B61,'inschr lo'!$A$5:$L$324,6,FALSE)</f>
        <v>2009</v>
      </c>
      <c r="J61" s="1">
        <f>VLOOKUP($B61,'inschr lo'!$A$5:$L$324,7,FALSE)</f>
        <v>2091</v>
      </c>
      <c r="K61" s="1">
        <f>VLOOKUP($B61,'inschr lo'!$A$5:$L$324,8,FALSE)</f>
        <v>2131</v>
      </c>
      <c r="L61" s="1">
        <f>VLOOKUP($B61,'inschr lo'!$A$5:$L$324,9,FALSE)</f>
        <v>2221</v>
      </c>
      <c r="M61" s="1">
        <f>VLOOKUP($B61,'inschr lo'!$A$5:$L$324,10,FALSE)</f>
        <v>2293</v>
      </c>
      <c r="N61" s="1">
        <f>VLOOKUP($B61,'inschr lo'!$A$5:$L$324,11,FALSE)</f>
        <v>2294</v>
      </c>
      <c r="O61" s="1">
        <f>VLOOKUP($B61,'inschr lo'!$A$5:$L$324,12,FALSE)</f>
        <v>2295</v>
      </c>
      <c r="P61" s="1">
        <f>VLOOKUP($B61,'VRAAGPROGNOSE LO'!$B$2:$N$321,2,FALSE)</f>
        <v>2287</v>
      </c>
      <c r="Q61" s="1">
        <f>VLOOKUP($B61,'VRAAGPROGNOSE LO'!$B$2:$N$321,3,FALSE)</f>
        <v>2283</v>
      </c>
      <c r="R61" s="1">
        <f>VLOOKUP($B61,'VRAAGPROGNOSE LO'!$B$2:$N$321,4,FALSE)</f>
        <v>2227</v>
      </c>
      <c r="S61" s="1">
        <f>VLOOKUP($B61,'VRAAGPROGNOSE LO'!$B$2:$N$321,5,FALSE)</f>
        <v>2187</v>
      </c>
      <c r="T61" s="1">
        <f>VLOOKUP($B61,'VRAAGPROGNOSE LO'!$B$2:$N$321,6,FALSE)</f>
        <v>2144</v>
      </c>
      <c r="U61" s="1">
        <f>VLOOKUP($B61,'VRAAGPROGNOSE LO'!$B$2:$N$321,7,FALSE)</f>
        <v>2096</v>
      </c>
      <c r="V61" s="1">
        <f>VLOOKUP($B61,'VRAAGPROGNOSE LO'!$B$2:$N$321,8,FALSE)</f>
        <v>2034</v>
      </c>
      <c r="W61" s="1">
        <f>VLOOKUP($B61,'VRAAGPROGNOSE LO'!$B$2:$N$321,9,FALSE)</f>
        <v>1972</v>
      </c>
      <c r="X61" s="1">
        <f>VLOOKUP($B61,'VRAAGPROGNOSE LO'!$B$2:$N$321,10,FALSE)</f>
        <v>1915</v>
      </c>
      <c r="Y61" s="1">
        <f>VLOOKUP($B61,'VRAAGPROGNOSE LO'!$B$2:$N$321,11,FALSE)</f>
        <v>1865</v>
      </c>
      <c r="Z61" s="1">
        <f>VLOOKUP($B61,'VRAAGPROGNOSE LO'!$B$2:$N$321,12,FALSE)</f>
        <v>1859</v>
      </c>
      <c r="AA61" s="1">
        <f>VLOOKUP($B61,'VRAAGPROGNOSE LO'!$B$2:$N$321,13,FALSE)</f>
        <v>1849</v>
      </c>
    </row>
    <row r="62" spans="2:27" x14ac:dyDescent="0.3">
      <c r="B62" s="1">
        <v>13029</v>
      </c>
      <c r="C62" s="1">
        <f>VLOOKUP(B62,AANBODPROGNOSE!A62:G379, 6, FALSE)</f>
        <v>1341.304347826087</v>
      </c>
      <c r="D62" s="1">
        <f>VLOOKUP(B62,AANBODPROGNOSE!A62:H379, 3, FALSE)</f>
        <v>1140.108695652174</v>
      </c>
      <c r="E62" s="1">
        <f>VLOOKUP($B62,'inschr lo'!$A$5:$L$324,2,FALSE)</f>
        <v>772</v>
      </c>
      <c r="F62" s="1">
        <f>VLOOKUP($B62,'inschr lo'!$A$5:$L$324,3,FALSE)</f>
        <v>773</v>
      </c>
      <c r="G62" s="1">
        <f>VLOOKUP($B62,'inschr lo'!$A$5:$L$324,4,FALSE)</f>
        <v>776</v>
      </c>
      <c r="H62" s="1">
        <f>VLOOKUP($B62,'inschr lo'!$A$5:$L$324,5,FALSE)</f>
        <v>805</v>
      </c>
      <c r="I62" s="1">
        <f>VLOOKUP($B62,'inschr lo'!$A$5:$L$324,6,FALSE)</f>
        <v>848</v>
      </c>
      <c r="J62" s="1">
        <f>VLOOKUP($B62,'inschr lo'!$A$5:$L$324,7,FALSE)</f>
        <v>888</v>
      </c>
      <c r="K62" s="1">
        <f>VLOOKUP($B62,'inschr lo'!$A$5:$L$324,8,FALSE)</f>
        <v>899</v>
      </c>
      <c r="L62" s="1">
        <f>VLOOKUP($B62,'inschr lo'!$A$5:$L$324,9,FALSE)</f>
        <v>927</v>
      </c>
      <c r="M62" s="1">
        <f>VLOOKUP($B62,'inschr lo'!$A$5:$L$324,10,FALSE)</f>
        <v>956</v>
      </c>
      <c r="N62" s="1">
        <f>VLOOKUP($B62,'inschr lo'!$A$5:$L$324,11,FALSE)</f>
        <v>931</v>
      </c>
      <c r="O62" s="1">
        <f>VLOOKUP($B62,'inschr lo'!$A$5:$L$324,12,FALSE)</f>
        <v>889</v>
      </c>
      <c r="P62" s="1">
        <f>VLOOKUP($B62,'VRAAGPROGNOSE LO'!$B$2:$N$321,2,FALSE)</f>
        <v>843</v>
      </c>
      <c r="Q62" s="1">
        <f>VLOOKUP($B62,'VRAAGPROGNOSE LO'!$B$2:$N$321,3,FALSE)</f>
        <v>809</v>
      </c>
      <c r="R62" s="1">
        <f>VLOOKUP($B62,'VRAAGPROGNOSE LO'!$B$2:$N$321,4,FALSE)</f>
        <v>801</v>
      </c>
      <c r="S62" s="1">
        <f>VLOOKUP($B62,'VRAAGPROGNOSE LO'!$B$2:$N$321,5,FALSE)</f>
        <v>765</v>
      </c>
      <c r="T62" s="1">
        <f>VLOOKUP($B62,'VRAAGPROGNOSE LO'!$B$2:$N$321,6,FALSE)</f>
        <v>734</v>
      </c>
      <c r="U62" s="1">
        <f>VLOOKUP($B62,'VRAAGPROGNOSE LO'!$B$2:$N$321,7,FALSE)</f>
        <v>717</v>
      </c>
      <c r="V62" s="1">
        <f>VLOOKUP($B62,'VRAAGPROGNOSE LO'!$B$2:$N$321,8,FALSE)</f>
        <v>688</v>
      </c>
      <c r="W62" s="1">
        <f>VLOOKUP($B62,'VRAAGPROGNOSE LO'!$B$2:$N$321,9,FALSE)</f>
        <v>678</v>
      </c>
      <c r="X62" s="1">
        <f>VLOOKUP($B62,'VRAAGPROGNOSE LO'!$B$2:$N$321,10,FALSE)</f>
        <v>651</v>
      </c>
      <c r="Y62" s="1">
        <f>VLOOKUP($B62,'VRAAGPROGNOSE LO'!$B$2:$N$321,11,FALSE)</f>
        <v>645</v>
      </c>
      <c r="Z62" s="1">
        <f>VLOOKUP($B62,'VRAAGPROGNOSE LO'!$B$2:$N$321,12,FALSE)</f>
        <v>653</v>
      </c>
      <c r="AA62" s="1">
        <f>VLOOKUP($B62,'VRAAGPROGNOSE LO'!$B$2:$N$321,13,FALSE)</f>
        <v>645</v>
      </c>
    </row>
    <row r="63" spans="2:27" x14ac:dyDescent="0.3">
      <c r="B63" s="1">
        <v>13031</v>
      </c>
      <c r="C63" s="1">
        <f>VLOOKUP(B63,AANBODPROGNOSE!A63:G380, 6, FALSE)</f>
        <v>984</v>
      </c>
      <c r="D63" s="1">
        <f>VLOOKUP(B63,AANBODPROGNOSE!A63:H380, 3, FALSE)</f>
        <v>836.4</v>
      </c>
      <c r="E63" s="1">
        <f>VLOOKUP($B63,'inschr lo'!$A$5:$L$324,2,FALSE)</f>
        <v>749</v>
      </c>
      <c r="F63" s="1">
        <f>VLOOKUP($B63,'inschr lo'!$A$5:$L$324,3,FALSE)</f>
        <v>752</v>
      </c>
      <c r="G63" s="1">
        <f>VLOOKUP($B63,'inschr lo'!$A$5:$L$324,4,FALSE)</f>
        <v>767</v>
      </c>
      <c r="H63" s="1">
        <f>VLOOKUP($B63,'inschr lo'!$A$5:$L$324,5,FALSE)</f>
        <v>766</v>
      </c>
      <c r="I63" s="1">
        <f>VLOOKUP($B63,'inschr lo'!$A$5:$L$324,6,FALSE)</f>
        <v>799</v>
      </c>
      <c r="J63" s="1">
        <f>VLOOKUP($B63,'inschr lo'!$A$5:$L$324,7,FALSE)</f>
        <v>821</v>
      </c>
      <c r="K63" s="1">
        <f>VLOOKUP($B63,'inschr lo'!$A$5:$L$324,8,FALSE)</f>
        <v>846</v>
      </c>
      <c r="L63" s="1">
        <f>VLOOKUP($B63,'inschr lo'!$A$5:$L$324,9,FALSE)</f>
        <v>855</v>
      </c>
      <c r="M63" s="1">
        <f>VLOOKUP($B63,'inschr lo'!$A$5:$L$324,10,FALSE)</f>
        <v>863</v>
      </c>
      <c r="N63" s="1">
        <f>VLOOKUP($B63,'inschr lo'!$A$5:$L$324,11,FALSE)</f>
        <v>859</v>
      </c>
      <c r="O63" s="1">
        <f>VLOOKUP($B63,'inschr lo'!$A$5:$L$324,12,FALSE)</f>
        <v>871</v>
      </c>
      <c r="P63" s="1">
        <f>VLOOKUP($B63,'VRAAGPROGNOSE LO'!$B$2:$N$321,2,FALSE)</f>
        <v>870</v>
      </c>
      <c r="Q63" s="1">
        <f>VLOOKUP($B63,'VRAAGPROGNOSE LO'!$B$2:$N$321,3,FALSE)</f>
        <v>865</v>
      </c>
      <c r="R63" s="1">
        <f>VLOOKUP($B63,'VRAAGPROGNOSE LO'!$B$2:$N$321,4,FALSE)</f>
        <v>850</v>
      </c>
      <c r="S63" s="1">
        <f>VLOOKUP($B63,'VRAAGPROGNOSE LO'!$B$2:$N$321,5,FALSE)</f>
        <v>835</v>
      </c>
      <c r="T63" s="1">
        <f>VLOOKUP($B63,'VRAAGPROGNOSE LO'!$B$2:$N$321,6,FALSE)</f>
        <v>832</v>
      </c>
      <c r="U63" s="1">
        <f>VLOOKUP($B63,'VRAAGPROGNOSE LO'!$B$2:$N$321,7,FALSE)</f>
        <v>827</v>
      </c>
      <c r="V63" s="1">
        <f>VLOOKUP($B63,'VRAAGPROGNOSE LO'!$B$2:$N$321,8,FALSE)</f>
        <v>786</v>
      </c>
      <c r="W63" s="1">
        <f>VLOOKUP($B63,'VRAAGPROGNOSE LO'!$B$2:$N$321,9,FALSE)</f>
        <v>779</v>
      </c>
      <c r="X63" s="1">
        <f>VLOOKUP($B63,'VRAAGPROGNOSE LO'!$B$2:$N$321,10,FALSE)</f>
        <v>763</v>
      </c>
      <c r="Y63" s="1">
        <f>VLOOKUP($B63,'VRAAGPROGNOSE LO'!$B$2:$N$321,11,FALSE)</f>
        <v>759</v>
      </c>
      <c r="Z63" s="1">
        <f>VLOOKUP($B63,'VRAAGPROGNOSE LO'!$B$2:$N$321,12,FALSE)</f>
        <v>735</v>
      </c>
      <c r="AA63" s="1">
        <f>VLOOKUP($B63,'VRAAGPROGNOSE LO'!$B$2:$N$321,13,FALSE)</f>
        <v>717</v>
      </c>
    </row>
    <row r="64" spans="2:27" x14ac:dyDescent="0.3">
      <c r="B64" s="1">
        <v>13035</v>
      </c>
      <c r="C64" s="1">
        <f>VLOOKUP(B64,AANBODPROGNOSE!A64:G381, 6, FALSE)</f>
        <v>1276.8</v>
      </c>
      <c r="D64" s="1">
        <f>VLOOKUP(B64,AANBODPROGNOSE!A64:H381, 3, FALSE)</f>
        <v>1085.28</v>
      </c>
      <c r="E64" s="1">
        <f>VLOOKUP($B64,'inschr lo'!$A$5:$L$324,2,FALSE)</f>
        <v>936</v>
      </c>
      <c r="F64" s="1">
        <f>VLOOKUP($B64,'inschr lo'!$A$5:$L$324,3,FALSE)</f>
        <v>900</v>
      </c>
      <c r="G64" s="1">
        <f>VLOOKUP($B64,'inschr lo'!$A$5:$L$324,4,FALSE)</f>
        <v>876</v>
      </c>
      <c r="H64" s="1">
        <f>VLOOKUP($B64,'inschr lo'!$A$5:$L$324,5,FALSE)</f>
        <v>852</v>
      </c>
      <c r="I64" s="1">
        <f>VLOOKUP($B64,'inschr lo'!$A$5:$L$324,6,FALSE)</f>
        <v>828</v>
      </c>
      <c r="J64" s="1">
        <f>VLOOKUP($B64,'inschr lo'!$A$5:$L$324,7,FALSE)</f>
        <v>817</v>
      </c>
      <c r="K64" s="1">
        <f>VLOOKUP($B64,'inschr lo'!$A$5:$L$324,8,FALSE)</f>
        <v>899</v>
      </c>
      <c r="L64" s="1">
        <f>VLOOKUP($B64,'inschr lo'!$A$5:$L$324,9,FALSE)</f>
        <v>874</v>
      </c>
      <c r="M64" s="1">
        <f>VLOOKUP($B64,'inschr lo'!$A$5:$L$324,10,FALSE)</f>
        <v>877</v>
      </c>
      <c r="N64" s="1">
        <f>VLOOKUP($B64,'inschr lo'!$A$5:$L$324,11,FALSE)</f>
        <v>919</v>
      </c>
      <c r="O64" s="1">
        <f>VLOOKUP($B64,'inschr lo'!$A$5:$L$324,12,FALSE)</f>
        <v>920</v>
      </c>
      <c r="P64" s="1">
        <f>VLOOKUP($B64,'VRAAGPROGNOSE LO'!$B$2:$N$321,2,FALSE)</f>
        <v>942</v>
      </c>
      <c r="Q64" s="1">
        <f>VLOOKUP($B64,'VRAAGPROGNOSE LO'!$B$2:$N$321,3,FALSE)</f>
        <v>939</v>
      </c>
      <c r="R64" s="1">
        <f>VLOOKUP($B64,'VRAAGPROGNOSE LO'!$B$2:$N$321,4,FALSE)</f>
        <v>1002</v>
      </c>
      <c r="S64" s="1">
        <f>VLOOKUP($B64,'VRAAGPROGNOSE LO'!$B$2:$N$321,5,FALSE)</f>
        <v>994</v>
      </c>
      <c r="T64" s="1">
        <f>VLOOKUP($B64,'VRAAGPROGNOSE LO'!$B$2:$N$321,6,FALSE)</f>
        <v>1013</v>
      </c>
      <c r="U64" s="1">
        <f>VLOOKUP($B64,'VRAAGPROGNOSE LO'!$B$2:$N$321,7,FALSE)</f>
        <v>1055</v>
      </c>
      <c r="V64" s="1">
        <f>VLOOKUP($B64,'VRAAGPROGNOSE LO'!$B$2:$N$321,8,FALSE)</f>
        <v>1054</v>
      </c>
      <c r="W64" s="1">
        <f>VLOOKUP($B64,'VRAAGPROGNOSE LO'!$B$2:$N$321,9,FALSE)</f>
        <v>1053</v>
      </c>
      <c r="X64" s="1">
        <f>VLOOKUP($B64,'VRAAGPROGNOSE LO'!$B$2:$N$321,10,FALSE)</f>
        <v>1033</v>
      </c>
      <c r="Y64" s="1">
        <f>VLOOKUP($B64,'VRAAGPROGNOSE LO'!$B$2:$N$321,11,FALSE)</f>
        <v>1032</v>
      </c>
      <c r="Z64" s="1">
        <f>VLOOKUP($B64,'VRAAGPROGNOSE LO'!$B$2:$N$321,12,FALSE)</f>
        <v>1023</v>
      </c>
      <c r="AA64" s="1">
        <f>VLOOKUP($B64,'VRAAGPROGNOSE LO'!$B$2:$N$321,13,FALSE)</f>
        <v>1003</v>
      </c>
    </row>
    <row r="65" spans="2:27" x14ac:dyDescent="0.3">
      <c r="B65" s="1">
        <v>13036</v>
      </c>
      <c r="C65" s="1">
        <f>VLOOKUP(B65,AANBODPROGNOSE!A65:G382, 6, FALSE)</f>
        <v>960</v>
      </c>
      <c r="D65" s="1">
        <f>VLOOKUP(B65,AANBODPROGNOSE!A65:H382, 3, FALSE)</f>
        <v>816</v>
      </c>
      <c r="E65" s="1">
        <f>VLOOKUP($B65,'inschr lo'!$A$5:$L$324,2,FALSE)</f>
        <v>652</v>
      </c>
      <c r="F65" s="1">
        <f>VLOOKUP($B65,'inschr lo'!$A$5:$L$324,3,FALSE)</f>
        <v>637</v>
      </c>
      <c r="G65" s="1">
        <f>VLOOKUP($B65,'inschr lo'!$A$5:$L$324,4,FALSE)</f>
        <v>642</v>
      </c>
      <c r="H65" s="1">
        <f>VLOOKUP($B65,'inschr lo'!$A$5:$L$324,5,FALSE)</f>
        <v>648</v>
      </c>
      <c r="I65" s="1">
        <f>VLOOKUP($B65,'inschr lo'!$A$5:$L$324,6,FALSE)</f>
        <v>654</v>
      </c>
      <c r="J65" s="1">
        <f>VLOOKUP($B65,'inschr lo'!$A$5:$L$324,7,FALSE)</f>
        <v>666</v>
      </c>
      <c r="K65" s="1">
        <f>VLOOKUP($B65,'inschr lo'!$A$5:$L$324,8,FALSE)</f>
        <v>673</v>
      </c>
      <c r="L65" s="1">
        <f>VLOOKUP($B65,'inschr lo'!$A$5:$L$324,9,FALSE)</f>
        <v>702</v>
      </c>
      <c r="M65" s="1">
        <f>VLOOKUP($B65,'inschr lo'!$A$5:$L$324,10,FALSE)</f>
        <v>687</v>
      </c>
      <c r="N65" s="1">
        <f>VLOOKUP($B65,'inschr lo'!$A$5:$L$324,11,FALSE)</f>
        <v>713</v>
      </c>
      <c r="O65" s="1">
        <f>VLOOKUP($B65,'inschr lo'!$A$5:$L$324,12,FALSE)</f>
        <v>739</v>
      </c>
      <c r="P65" s="1">
        <f>VLOOKUP($B65,'VRAAGPROGNOSE LO'!$B$2:$N$321,2,FALSE)</f>
        <v>733</v>
      </c>
      <c r="Q65" s="1">
        <f>VLOOKUP($B65,'VRAAGPROGNOSE LO'!$B$2:$N$321,3,FALSE)</f>
        <v>745</v>
      </c>
      <c r="R65" s="1">
        <f>VLOOKUP($B65,'VRAAGPROGNOSE LO'!$B$2:$N$321,4,FALSE)</f>
        <v>751</v>
      </c>
      <c r="S65" s="1">
        <f>VLOOKUP($B65,'VRAAGPROGNOSE LO'!$B$2:$N$321,5,FALSE)</f>
        <v>763</v>
      </c>
      <c r="T65" s="1">
        <f>VLOOKUP($B65,'VRAAGPROGNOSE LO'!$B$2:$N$321,6,FALSE)</f>
        <v>760</v>
      </c>
      <c r="U65" s="1">
        <f>VLOOKUP($B65,'VRAAGPROGNOSE LO'!$B$2:$N$321,7,FALSE)</f>
        <v>776</v>
      </c>
      <c r="V65" s="1">
        <f>VLOOKUP($B65,'VRAAGPROGNOSE LO'!$B$2:$N$321,8,FALSE)</f>
        <v>787</v>
      </c>
      <c r="W65" s="1">
        <f>VLOOKUP($B65,'VRAAGPROGNOSE LO'!$B$2:$N$321,9,FALSE)</f>
        <v>786</v>
      </c>
      <c r="X65" s="1">
        <f>VLOOKUP($B65,'VRAAGPROGNOSE LO'!$B$2:$N$321,10,FALSE)</f>
        <v>780</v>
      </c>
      <c r="Y65" s="1">
        <f>VLOOKUP($B65,'VRAAGPROGNOSE LO'!$B$2:$N$321,11,FALSE)</f>
        <v>786</v>
      </c>
      <c r="Z65" s="1">
        <f>VLOOKUP($B65,'VRAAGPROGNOSE LO'!$B$2:$N$321,12,FALSE)</f>
        <v>783</v>
      </c>
      <c r="AA65" s="1">
        <f>VLOOKUP($B65,'VRAAGPROGNOSE LO'!$B$2:$N$321,13,FALSE)</f>
        <v>768</v>
      </c>
    </row>
    <row r="66" spans="2:27" x14ac:dyDescent="0.3">
      <c r="B66" s="1">
        <v>13037</v>
      </c>
      <c r="C66" s="1">
        <f>VLOOKUP(B66,AANBODPROGNOSE!A66:G383, 6, FALSE)</f>
        <v>1005.8823529411765</v>
      </c>
      <c r="D66" s="1">
        <f>VLOOKUP(B66,AANBODPROGNOSE!A66:H383, 3, FALSE)</f>
        <v>855</v>
      </c>
      <c r="E66" s="1">
        <f>VLOOKUP($B66,'inschr lo'!$A$5:$L$324,2,FALSE)</f>
        <v>658</v>
      </c>
      <c r="F66" s="1">
        <f>VLOOKUP($B66,'inschr lo'!$A$5:$L$324,3,FALSE)</f>
        <v>629</v>
      </c>
      <c r="G66" s="1">
        <f>VLOOKUP($B66,'inschr lo'!$A$5:$L$324,4,FALSE)</f>
        <v>614</v>
      </c>
      <c r="H66" s="1">
        <f>VLOOKUP($B66,'inschr lo'!$A$5:$L$324,5,FALSE)</f>
        <v>626</v>
      </c>
      <c r="I66" s="1">
        <f>VLOOKUP($B66,'inschr lo'!$A$5:$L$324,6,FALSE)</f>
        <v>625</v>
      </c>
      <c r="J66" s="1">
        <f>VLOOKUP($B66,'inschr lo'!$A$5:$L$324,7,FALSE)</f>
        <v>675</v>
      </c>
      <c r="K66" s="1">
        <f>VLOOKUP($B66,'inschr lo'!$A$5:$L$324,8,FALSE)</f>
        <v>719</v>
      </c>
      <c r="L66" s="1">
        <f>VLOOKUP($B66,'inschr lo'!$A$5:$L$324,9,FALSE)</f>
        <v>752</v>
      </c>
      <c r="M66" s="1">
        <f>VLOOKUP($B66,'inschr lo'!$A$5:$L$324,10,FALSE)</f>
        <v>761</v>
      </c>
      <c r="N66" s="1">
        <f>VLOOKUP($B66,'inschr lo'!$A$5:$L$324,11,FALSE)</f>
        <v>786</v>
      </c>
      <c r="O66" s="1">
        <f>VLOOKUP($B66,'inschr lo'!$A$5:$L$324,12,FALSE)</f>
        <v>774</v>
      </c>
      <c r="P66" s="1">
        <f>VLOOKUP($B66,'VRAAGPROGNOSE LO'!$B$2:$N$321,2,FALSE)</f>
        <v>766</v>
      </c>
      <c r="Q66" s="1">
        <f>VLOOKUP($B66,'VRAAGPROGNOSE LO'!$B$2:$N$321,3,FALSE)</f>
        <v>763</v>
      </c>
      <c r="R66" s="1">
        <f>VLOOKUP($B66,'VRAAGPROGNOSE LO'!$B$2:$N$321,4,FALSE)</f>
        <v>761</v>
      </c>
      <c r="S66" s="1">
        <f>VLOOKUP($B66,'VRAAGPROGNOSE LO'!$B$2:$N$321,5,FALSE)</f>
        <v>761</v>
      </c>
      <c r="T66" s="1">
        <f>VLOOKUP($B66,'VRAAGPROGNOSE LO'!$B$2:$N$321,6,FALSE)</f>
        <v>757</v>
      </c>
      <c r="U66" s="1">
        <f>VLOOKUP($B66,'VRAAGPROGNOSE LO'!$B$2:$N$321,7,FALSE)</f>
        <v>773</v>
      </c>
      <c r="V66" s="1">
        <f>VLOOKUP($B66,'VRAAGPROGNOSE LO'!$B$2:$N$321,8,FALSE)</f>
        <v>777</v>
      </c>
      <c r="W66" s="1">
        <f>VLOOKUP($B66,'VRAAGPROGNOSE LO'!$B$2:$N$321,9,FALSE)</f>
        <v>779</v>
      </c>
      <c r="X66" s="1">
        <f>VLOOKUP($B66,'VRAAGPROGNOSE LO'!$B$2:$N$321,10,FALSE)</f>
        <v>784</v>
      </c>
      <c r="Y66" s="1">
        <f>VLOOKUP($B66,'VRAAGPROGNOSE LO'!$B$2:$N$321,11,FALSE)</f>
        <v>782</v>
      </c>
      <c r="Z66" s="1">
        <f>VLOOKUP($B66,'VRAAGPROGNOSE LO'!$B$2:$N$321,12,FALSE)</f>
        <v>781</v>
      </c>
      <c r="AA66" s="1">
        <f>VLOOKUP($B66,'VRAAGPROGNOSE LO'!$B$2:$N$321,13,FALSE)</f>
        <v>779</v>
      </c>
    </row>
    <row r="67" spans="2:27" x14ac:dyDescent="0.3">
      <c r="B67" s="1">
        <v>13040</v>
      </c>
      <c r="C67" s="1">
        <f>VLOOKUP(B67,AANBODPROGNOSE!A67:G384, 6, FALSE)</f>
        <v>3527.7156657191695</v>
      </c>
      <c r="D67" s="1">
        <f>VLOOKUP(B67,AANBODPROGNOSE!A67:H384, 3, FALSE)</f>
        <v>2998.558315861294</v>
      </c>
      <c r="E67" s="1">
        <f>VLOOKUP($B67,'inschr lo'!$A$5:$L$324,2,FALSE)</f>
        <v>2501</v>
      </c>
      <c r="F67" s="1">
        <f>VLOOKUP($B67,'inschr lo'!$A$5:$L$324,3,FALSE)</f>
        <v>2485</v>
      </c>
      <c r="G67" s="1">
        <f>VLOOKUP($B67,'inschr lo'!$A$5:$L$324,4,FALSE)</f>
        <v>2446</v>
      </c>
      <c r="H67" s="1">
        <f>VLOOKUP($B67,'inschr lo'!$A$5:$L$324,5,FALSE)</f>
        <v>2520</v>
      </c>
      <c r="I67" s="1">
        <f>VLOOKUP($B67,'inschr lo'!$A$5:$L$324,6,FALSE)</f>
        <v>2556</v>
      </c>
      <c r="J67" s="1">
        <f>VLOOKUP($B67,'inschr lo'!$A$5:$L$324,7,FALSE)</f>
        <v>2622</v>
      </c>
      <c r="K67" s="1">
        <f>VLOOKUP($B67,'inschr lo'!$A$5:$L$324,8,FALSE)</f>
        <v>2741</v>
      </c>
      <c r="L67" s="1">
        <f>VLOOKUP($B67,'inschr lo'!$A$5:$L$324,9,FALSE)</f>
        <v>2852</v>
      </c>
      <c r="M67" s="1">
        <f>VLOOKUP($B67,'inschr lo'!$A$5:$L$324,10,FALSE)</f>
        <v>3010</v>
      </c>
      <c r="N67" s="1">
        <f>VLOOKUP($B67,'inschr lo'!$A$5:$L$324,11,FALSE)</f>
        <v>3078</v>
      </c>
      <c r="O67" s="1">
        <f>VLOOKUP($B67,'inschr lo'!$A$5:$L$324,12,FALSE)</f>
        <v>3127</v>
      </c>
      <c r="P67" s="1">
        <f>VLOOKUP($B67,'VRAAGPROGNOSE LO'!$B$2:$N$321,2,FALSE)</f>
        <v>3200</v>
      </c>
      <c r="Q67" s="1">
        <f>VLOOKUP($B67,'VRAAGPROGNOSE LO'!$B$2:$N$321,3,FALSE)</f>
        <v>3224</v>
      </c>
      <c r="R67" s="1">
        <f>VLOOKUP($B67,'VRAAGPROGNOSE LO'!$B$2:$N$321,4,FALSE)</f>
        <v>3224</v>
      </c>
      <c r="S67" s="1">
        <f>VLOOKUP($B67,'VRAAGPROGNOSE LO'!$B$2:$N$321,5,FALSE)</f>
        <v>3258</v>
      </c>
      <c r="T67" s="1">
        <f>VLOOKUP($B67,'VRAAGPROGNOSE LO'!$B$2:$N$321,6,FALSE)</f>
        <v>3306</v>
      </c>
      <c r="U67" s="1">
        <f>VLOOKUP($B67,'VRAAGPROGNOSE LO'!$B$2:$N$321,7,FALSE)</f>
        <v>3387</v>
      </c>
      <c r="V67" s="1">
        <f>VLOOKUP($B67,'VRAAGPROGNOSE LO'!$B$2:$N$321,8,FALSE)</f>
        <v>3360</v>
      </c>
      <c r="W67" s="1">
        <f>VLOOKUP($B67,'VRAAGPROGNOSE LO'!$B$2:$N$321,9,FALSE)</f>
        <v>3334</v>
      </c>
      <c r="X67" s="1">
        <f>VLOOKUP($B67,'VRAAGPROGNOSE LO'!$B$2:$N$321,10,FALSE)</f>
        <v>3318</v>
      </c>
      <c r="Y67" s="1">
        <f>VLOOKUP($B67,'VRAAGPROGNOSE LO'!$B$2:$N$321,11,FALSE)</f>
        <v>3299</v>
      </c>
      <c r="Z67" s="1">
        <f>VLOOKUP($B67,'VRAAGPROGNOSE LO'!$B$2:$N$321,12,FALSE)</f>
        <v>3255</v>
      </c>
      <c r="AA67" s="1">
        <f>VLOOKUP($B67,'VRAAGPROGNOSE LO'!$B$2:$N$321,13,FALSE)</f>
        <v>3196</v>
      </c>
    </row>
    <row r="68" spans="2:27" x14ac:dyDescent="0.3">
      <c r="B68" s="1">
        <v>13044</v>
      </c>
      <c r="C68" s="1">
        <f>VLOOKUP(B68,AANBODPROGNOSE!A68:G385, 6, FALSE)</f>
        <v>665</v>
      </c>
      <c r="D68" s="1">
        <f>VLOOKUP(B68,AANBODPROGNOSE!A68:H385, 3, FALSE)</f>
        <v>565.25</v>
      </c>
      <c r="E68" s="1">
        <f>VLOOKUP($B68,'inschr lo'!$A$5:$L$324,2,FALSE)</f>
        <v>440</v>
      </c>
      <c r="F68" s="1">
        <f>VLOOKUP($B68,'inschr lo'!$A$5:$L$324,3,FALSE)</f>
        <v>446</v>
      </c>
      <c r="G68" s="1">
        <f>VLOOKUP($B68,'inschr lo'!$A$5:$L$324,4,FALSE)</f>
        <v>439</v>
      </c>
      <c r="H68" s="1">
        <f>VLOOKUP($B68,'inschr lo'!$A$5:$L$324,5,FALSE)</f>
        <v>473</v>
      </c>
      <c r="I68" s="1">
        <f>VLOOKUP($B68,'inschr lo'!$A$5:$L$324,6,FALSE)</f>
        <v>483</v>
      </c>
      <c r="J68" s="1">
        <f>VLOOKUP($B68,'inschr lo'!$A$5:$L$324,7,FALSE)</f>
        <v>501</v>
      </c>
      <c r="K68" s="1">
        <f>VLOOKUP($B68,'inschr lo'!$A$5:$L$324,8,FALSE)</f>
        <v>519</v>
      </c>
      <c r="L68" s="1">
        <f>VLOOKUP($B68,'inschr lo'!$A$5:$L$324,9,FALSE)</f>
        <v>518</v>
      </c>
      <c r="M68" s="1">
        <f>VLOOKUP($B68,'inschr lo'!$A$5:$L$324,10,FALSE)</f>
        <v>501</v>
      </c>
      <c r="N68" s="1">
        <f>VLOOKUP($B68,'inschr lo'!$A$5:$L$324,11,FALSE)</f>
        <v>497</v>
      </c>
      <c r="O68" s="1">
        <f>VLOOKUP($B68,'inschr lo'!$A$5:$L$324,12,FALSE)</f>
        <v>509</v>
      </c>
      <c r="P68" s="1">
        <f>VLOOKUP($B68,'VRAAGPROGNOSE LO'!$B$2:$N$321,2,FALSE)</f>
        <v>512</v>
      </c>
      <c r="Q68" s="1">
        <f>VLOOKUP($B68,'VRAAGPROGNOSE LO'!$B$2:$N$321,3,FALSE)</f>
        <v>498</v>
      </c>
      <c r="R68" s="1">
        <f>VLOOKUP($B68,'VRAAGPROGNOSE LO'!$B$2:$N$321,4,FALSE)</f>
        <v>521</v>
      </c>
      <c r="S68" s="1">
        <f>VLOOKUP($B68,'VRAAGPROGNOSE LO'!$B$2:$N$321,5,FALSE)</f>
        <v>522</v>
      </c>
      <c r="T68" s="1">
        <f>VLOOKUP($B68,'VRAAGPROGNOSE LO'!$B$2:$N$321,6,FALSE)</f>
        <v>533</v>
      </c>
      <c r="U68" s="1">
        <f>VLOOKUP($B68,'VRAAGPROGNOSE LO'!$B$2:$N$321,7,FALSE)</f>
        <v>531</v>
      </c>
      <c r="V68" s="1">
        <f>VLOOKUP($B68,'VRAAGPROGNOSE LO'!$B$2:$N$321,8,FALSE)</f>
        <v>550</v>
      </c>
      <c r="W68" s="1">
        <f>VLOOKUP($B68,'VRAAGPROGNOSE LO'!$B$2:$N$321,9,FALSE)</f>
        <v>566</v>
      </c>
      <c r="X68" s="1">
        <f>VLOOKUP($B68,'VRAAGPROGNOSE LO'!$B$2:$N$321,10,FALSE)</f>
        <v>561</v>
      </c>
      <c r="Y68" s="1">
        <f>VLOOKUP($B68,'VRAAGPROGNOSE LO'!$B$2:$N$321,11,FALSE)</f>
        <v>566</v>
      </c>
      <c r="Z68" s="1">
        <f>VLOOKUP($B68,'VRAAGPROGNOSE LO'!$B$2:$N$321,12,FALSE)</f>
        <v>566</v>
      </c>
      <c r="AA68" s="1">
        <f>VLOOKUP($B68,'VRAAGPROGNOSE LO'!$B$2:$N$321,13,FALSE)</f>
        <v>562</v>
      </c>
    </row>
    <row r="69" spans="2:27" x14ac:dyDescent="0.3">
      <c r="B69" s="1">
        <v>13046</v>
      </c>
      <c r="C69" s="1">
        <f>VLOOKUP(B69,AANBODPROGNOSE!A69:G386, 6, FALSE)</f>
        <v>861</v>
      </c>
      <c r="D69" s="1">
        <f>VLOOKUP(B69,AANBODPROGNOSE!A69:H386, 3, FALSE)</f>
        <v>731.85</v>
      </c>
      <c r="E69" s="1">
        <f>VLOOKUP($B69,'inschr lo'!$A$5:$L$324,2,FALSE)</f>
        <v>601</v>
      </c>
      <c r="F69" s="1">
        <f>VLOOKUP($B69,'inschr lo'!$A$5:$L$324,3,FALSE)</f>
        <v>590</v>
      </c>
      <c r="G69" s="1">
        <f>VLOOKUP($B69,'inschr lo'!$A$5:$L$324,4,FALSE)</f>
        <v>628</v>
      </c>
      <c r="H69" s="1">
        <f>VLOOKUP($B69,'inschr lo'!$A$5:$L$324,5,FALSE)</f>
        <v>635</v>
      </c>
      <c r="I69" s="1">
        <f>VLOOKUP($B69,'inschr lo'!$A$5:$L$324,6,FALSE)</f>
        <v>632</v>
      </c>
      <c r="J69" s="1">
        <f>VLOOKUP($B69,'inschr lo'!$A$5:$L$324,7,FALSE)</f>
        <v>651</v>
      </c>
      <c r="K69" s="1">
        <f>VLOOKUP($B69,'inschr lo'!$A$5:$L$324,8,FALSE)</f>
        <v>719</v>
      </c>
      <c r="L69" s="1">
        <f>VLOOKUP($B69,'inschr lo'!$A$5:$L$324,9,FALSE)</f>
        <v>718</v>
      </c>
      <c r="M69" s="1">
        <f>VLOOKUP($B69,'inschr lo'!$A$5:$L$324,10,FALSE)</f>
        <v>720</v>
      </c>
      <c r="N69" s="1">
        <f>VLOOKUP($B69,'inschr lo'!$A$5:$L$324,11,FALSE)</f>
        <v>742</v>
      </c>
      <c r="O69" s="1">
        <f>VLOOKUP($B69,'inschr lo'!$A$5:$L$324,12,FALSE)</f>
        <v>761</v>
      </c>
      <c r="P69" s="1">
        <f>VLOOKUP($B69,'VRAAGPROGNOSE LO'!$B$2:$N$321,2,FALSE)</f>
        <v>808</v>
      </c>
      <c r="Q69" s="1">
        <f>VLOOKUP($B69,'VRAAGPROGNOSE LO'!$B$2:$N$321,3,FALSE)</f>
        <v>795</v>
      </c>
      <c r="R69" s="1">
        <f>VLOOKUP($B69,'VRAAGPROGNOSE LO'!$B$2:$N$321,4,FALSE)</f>
        <v>823</v>
      </c>
      <c r="S69" s="1">
        <f>VLOOKUP($B69,'VRAAGPROGNOSE LO'!$B$2:$N$321,5,FALSE)</f>
        <v>816</v>
      </c>
      <c r="T69" s="1">
        <f>VLOOKUP($B69,'VRAAGPROGNOSE LO'!$B$2:$N$321,6,FALSE)</f>
        <v>801</v>
      </c>
      <c r="U69" s="1">
        <f>VLOOKUP($B69,'VRAAGPROGNOSE LO'!$B$2:$N$321,7,FALSE)</f>
        <v>784</v>
      </c>
      <c r="V69" s="1">
        <f>VLOOKUP($B69,'VRAAGPROGNOSE LO'!$B$2:$N$321,8,FALSE)</f>
        <v>745</v>
      </c>
      <c r="W69" s="1">
        <f>VLOOKUP($B69,'VRAAGPROGNOSE LO'!$B$2:$N$321,9,FALSE)</f>
        <v>729</v>
      </c>
      <c r="X69" s="1">
        <f>VLOOKUP($B69,'VRAAGPROGNOSE LO'!$B$2:$N$321,10,FALSE)</f>
        <v>696</v>
      </c>
      <c r="Y69" s="1">
        <f>VLOOKUP($B69,'VRAAGPROGNOSE LO'!$B$2:$N$321,11,FALSE)</f>
        <v>685</v>
      </c>
      <c r="Z69" s="1">
        <f>VLOOKUP($B69,'VRAAGPROGNOSE LO'!$B$2:$N$321,12,FALSE)</f>
        <v>680</v>
      </c>
      <c r="AA69" s="1">
        <f>VLOOKUP($B69,'VRAAGPROGNOSE LO'!$B$2:$N$321,13,FALSE)</f>
        <v>679</v>
      </c>
    </row>
    <row r="70" spans="2:27" x14ac:dyDescent="0.3">
      <c r="B70" s="1">
        <v>13049</v>
      </c>
      <c r="C70" s="1">
        <f>VLOOKUP(B70,AANBODPROGNOSE!A70:G387, 6, FALSE)</f>
        <v>2146.666666666667</v>
      </c>
      <c r="D70" s="1">
        <f>VLOOKUP(B70,AANBODPROGNOSE!A70:H387, 3, FALSE)</f>
        <v>1824.666666666667</v>
      </c>
      <c r="E70" s="1">
        <f>VLOOKUP($B70,'inschr lo'!$A$5:$L$324,2,FALSE)</f>
        <v>1290</v>
      </c>
      <c r="F70" s="1">
        <f>VLOOKUP($B70,'inschr lo'!$A$5:$L$324,3,FALSE)</f>
        <v>1290</v>
      </c>
      <c r="G70" s="1">
        <f>VLOOKUP($B70,'inschr lo'!$A$5:$L$324,4,FALSE)</f>
        <v>1334</v>
      </c>
      <c r="H70" s="1">
        <f>VLOOKUP($B70,'inschr lo'!$A$5:$L$324,5,FALSE)</f>
        <v>1361</v>
      </c>
      <c r="I70" s="1">
        <f>VLOOKUP($B70,'inschr lo'!$A$5:$L$324,6,FALSE)</f>
        <v>1393</v>
      </c>
      <c r="J70" s="1">
        <f>VLOOKUP($B70,'inschr lo'!$A$5:$L$324,7,FALSE)</f>
        <v>1464</v>
      </c>
      <c r="K70" s="1">
        <f>VLOOKUP($B70,'inschr lo'!$A$5:$L$324,8,FALSE)</f>
        <v>1496</v>
      </c>
      <c r="L70" s="1">
        <f>VLOOKUP($B70,'inschr lo'!$A$5:$L$324,9,FALSE)</f>
        <v>1575</v>
      </c>
      <c r="M70" s="1">
        <f>VLOOKUP($B70,'inschr lo'!$A$5:$L$324,10,FALSE)</f>
        <v>1592</v>
      </c>
      <c r="N70" s="1">
        <f>VLOOKUP($B70,'inschr lo'!$A$5:$L$324,11,FALSE)</f>
        <v>1592</v>
      </c>
      <c r="O70" s="1">
        <f>VLOOKUP($B70,'inschr lo'!$A$5:$L$324,12,FALSE)</f>
        <v>1595</v>
      </c>
      <c r="P70" s="1">
        <f>VLOOKUP($B70,'VRAAGPROGNOSE LO'!$B$2:$N$321,2,FALSE)</f>
        <v>1570</v>
      </c>
      <c r="Q70" s="1">
        <f>VLOOKUP($B70,'VRAAGPROGNOSE LO'!$B$2:$N$321,3,FALSE)</f>
        <v>1512</v>
      </c>
      <c r="R70" s="1">
        <f>VLOOKUP($B70,'VRAAGPROGNOSE LO'!$B$2:$N$321,4,FALSE)</f>
        <v>1462</v>
      </c>
      <c r="S70" s="1">
        <f>VLOOKUP($B70,'VRAAGPROGNOSE LO'!$B$2:$N$321,5,FALSE)</f>
        <v>1442</v>
      </c>
      <c r="T70" s="1">
        <f>VLOOKUP($B70,'VRAAGPROGNOSE LO'!$B$2:$N$321,6,FALSE)</f>
        <v>1385</v>
      </c>
      <c r="U70" s="1">
        <f>VLOOKUP($B70,'VRAAGPROGNOSE LO'!$B$2:$N$321,7,FALSE)</f>
        <v>1319</v>
      </c>
      <c r="V70" s="1">
        <f>VLOOKUP($B70,'VRAAGPROGNOSE LO'!$B$2:$N$321,8,FALSE)</f>
        <v>1267</v>
      </c>
      <c r="W70" s="1">
        <f>VLOOKUP($B70,'VRAAGPROGNOSE LO'!$B$2:$N$321,9,FALSE)</f>
        <v>1248</v>
      </c>
      <c r="X70" s="1">
        <f>VLOOKUP($B70,'VRAAGPROGNOSE LO'!$B$2:$N$321,10,FALSE)</f>
        <v>1215</v>
      </c>
      <c r="Y70" s="1">
        <f>VLOOKUP($B70,'VRAAGPROGNOSE LO'!$B$2:$N$321,11,FALSE)</f>
        <v>1176</v>
      </c>
      <c r="Z70" s="1">
        <f>VLOOKUP($B70,'VRAAGPROGNOSE LO'!$B$2:$N$321,12,FALSE)</f>
        <v>1162</v>
      </c>
      <c r="AA70" s="1">
        <f>VLOOKUP($B70,'VRAAGPROGNOSE LO'!$B$2:$N$321,13,FALSE)</f>
        <v>1152</v>
      </c>
    </row>
    <row r="71" spans="2:27" x14ac:dyDescent="0.3">
      <c r="B71" s="1">
        <v>13053</v>
      </c>
      <c r="C71" s="1">
        <f>VLOOKUP(B71,AANBODPROGNOSE!A71:G388, 6, FALSE)</f>
        <v>1341.1764705882354</v>
      </c>
      <c r="D71" s="1">
        <f>VLOOKUP(B71,AANBODPROGNOSE!A71:H388, 3, FALSE)</f>
        <v>1140</v>
      </c>
      <c r="E71" s="1">
        <f>VLOOKUP($B71,'inschr lo'!$A$5:$L$324,2,FALSE)</f>
        <v>868</v>
      </c>
      <c r="F71" s="1">
        <f>VLOOKUP($B71,'inschr lo'!$A$5:$L$324,3,FALSE)</f>
        <v>897</v>
      </c>
      <c r="G71" s="1">
        <f>VLOOKUP($B71,'inschr lo'!$A$5:$L$324,4,FALSE)</f>
        <v>884</v>
      </c>
      <c r="H71" s="1">
        <f>VLOOKUP($B71,'inschr lo'!$A$5:$L$324,5,FALSE)</f>
        <v>911</v>
      </c>
      <c r="I71" s="1">
        <f>VLOOKUP($B71,'inschr lo'!$A$5:$L$324,6,FALSE)</f>
        <v>959</v>
      </c>
      <c r="J71" s="1">
        <f>VLOOKUP($B71,'inschr lo'!$A$5:$L$324,7,FALSE)</f>
        <v>993</v>
      </c>
      <c r="K71" s="1">
        <f>VLOOKUP($B71,'inschr lo'!$A$5:$L$324,8,FALSE)</f>
        <v>1042</v>
      </c>
      <c r="L71" s="1">
        <f>VLOOKUP($B71,'inschr lo'!$A$5:$L$324,9,FALSE)</f>
        <v>1075</v>
      </c>
      <c r="M71" s="1">
        <f>VLOOKUP($B71,'inschr lo'!$A$5:$L$324,10,FALSE)</f>
        <v>1097</v>
      </c>
      <c r="N71" s="1">
        <f>VLOOKUP($B71,'inschr lo'!$A$5:$L$324,11,FALSE)</f>
        <v>1049</v>
      </c>
      <c r="O71" s="1">
        <f>VLOOKUP($B71,'inschr lo'!$A$5:$L$324,12,FALSE)</f>
        <v>1032</v>
      </c>
      <c r="P71" s="1">
        <f>VLOOKUP($B71,'VRAAGPROGNOSE LO'!$B$2:$N$321,2,FALSE)</f>
        <v>1001</v>
      </c>
      <c r="Q71" s="1">
        <f>VLOOKUP($B71,'VRAAGPROGNOSE LO'!$B$2:$N$321,3,FALSE)</f>
        <v>969</v>
      </c>
      <c r="R71" s="1">
        <f>VLOOKUP($B71,'VRAAGPROGNOSE LO'!$B$2:$N$321,4,FALSE)</f>
        <v>881</v>
      </c>
      <c r="S71" s="1">
        <f>VLOOKUP($B71,'VRAAGPROGNOSE LO'!$B$2:$N$321,5,FALSE)</f>
        <v>838</v>
      </c>
      <c r="T71" s="1">
        <f>VLOOKUP($B71,'VRAAGPROGNOSE LO'!$B$2:$N$321,6,FALSE)</f>
        <v>805</v>
      </c>
      <c r="U71" s="1">
        <f>VLOOKUP($B71,'VRAAGPROGNOSE LO'!$B$2:$N$321,7,FALSE)</f>
        <v>773</v>
      </c>
      <c r="V71" s="1">
        <f>VLOOKUP($B71,'VRAAGPROGNOSE LO'!$B$2:$N$321,8,FALSE)</f>
        <v>756</v>
      </c>
      <c r="W71" s="1">
        <f>VLOOKUP($B71,'VRAAGPROGNOSE LO'!$B$2:$N$321,9,FALSE)</f>
        <v>715</v>
      </c>
      <c r="X71" s="1">
        <f>VLOOKUP($B71,'VRAAGPROGNOSE LO'!$B$2:$N$321,10,FALSE)</f>
        <v>729</v>
      </c>
      <c r="Y71" s="1">
        <f>VLOOKUP($B71,'VRAAGPROGNOSE LO'!$B$2:$N$321,11,FALSE)</f>
        <v>727</v>
      </c>
      <c r="Z71" s="1">
        <f>VLOOKUP($B71,'VRAAGPROGNOSE LO'!$B$2:$N$321,12,FALSE)</f>
        <v>725</v>
      </c>
      <c r="AA71" s="1">
        <f>VLOOKUP($B71,'VRAAGPROGNOSE LO'!$B$2:$N$321,13,FALSE)</f>
        <v>715</v>
      </c>
    </row>
    <row r="72" spans="2:27" x14ac:dyDescent="0.3">
      <c r="B72" s="1">
        <v>21001</v>
      </c>
      <c r="C72" s="1">
        <f>VLOOKUP(B72,AANBODPROGNOSE!A72:G389, 6, FALSE)</f>
        <v>3900.3342717439618</v>
      </c>
      <c r="D72" s="1">
        <f>VLOOKUP(B72,AANBODPROGNOSE!A72:H389, 3, FALSE)</f>
        <v>3315.2841309823675</v>
      </c>
      <c r="E72" s="1">
        <f>VLOOKUP($B72,'inschr lo'!$A$5:$L$324,2,FALSE)</f>
        <v>2009</v>
      </c>
      <c r="F72" s="1">
        <f>VLOOKUP($B72,'inschr lo'!$A$5:$L$324,3,FALSE)</f>
        <v>2057</v>
      </c>
      <c r="G72" s="1">
        <f>VLOOKUP($B72,'inschr lo'!$A$5:$L$324,4,FALSE)</f>
        <v>2187</v>
      </c>
      <c r="H72" s="1">
        <f>VLOOKUP($B72,'inschr lo'!$A$5:$L$324,5,FALSE)</f>
        <v>2300</v>
      </c>
      <c r="I72" s="1">
        <f>VLOOKUP($B72,'inschr lo'!$A$5:$L$324,6,FALSE)</f>
        <v>2378</v>
      </c>
      <c r="J72" s="1">
        <f>VLOOKUP($B72,'inschr lo'!$A$5:$L$324,7,FALSE)</f>
        <v>2489</v>
      </c>
      <c r="K72" s="1">
        <f>VLOOKUP($B72,'inschr lo'!$A$5:$L$324,8,FALSE)</f>
        <v>2548</v>
      </c>
      <c r="L72" s="1">
        <f>VLOOKUP($B72,'inschr lo'!$A$5:$L$324,9,FALSE)</f>
        <v>2645</v>
      </c>
      <c r="M72" s="1">
        <f>VLOOKUP($B72,'inschr lo'!$A$5:$L$324,10,FALSE)</f>
        <v>2681</v>
      </c>
      <c r="N72" s="1">
        <f>VLOOKUP($B72,'inschr lo'!$A$5:$L$324,11,FALSE)</f>
        <v>2810</v>
      </c>
      <c r="O72" s="1">
        <f>VLOOKUP($B72,'inschr lo'!$A$5:$L$324,12,FALSE)</f>
        <v>2880</v>
      </c>
      <c r="P72" s="1">
        <f>VLOOKUP($B72,'VRAAGPROGNOSE LO'!$B$2:$N$321,2,FALSE)</f>
        <v>2972</v>
      </c>
      <c r="Q72" s="1">
        <f>VLOOKUP($B72,'VRAAGPROGNOSE LO'!$B$2:$N$321,3,FALSE)</f>
        <v>3076</v>
      </c>
      <c r="R72" s="1">
        <f>VLOOKUP($B72,'VRAAGPROGNOSE LO'!$B$2:$N$321,4,FALSE)</f>
        <v>3166</v>
      </c>
      <c r="S72" s="1">
        <f>VLOOKUP($B72,'VRAAGPROGNOSE LO'!$B$2:$N$321,5,FALSE)</f>
        <v>3222</v>
      </c>
      <c r="T72" s="1">
        <f>VLOOKUP($B72,'VRAAGPROGNOSE LO'!$B$2:$N$321,6,FALSE)</f>
        <v>3249</v>
      </c>
      <c r="U72" s="1">
        <f>VLOOKUP($B72,'VRAAGPROGNOSE LO'!$B$2:$N$321,7,FALSE)</f>
        <v>3250</v>
      </c>
      <c r="V72" s="1">
        <f>VLOOKUP($B72,'VRAAGPROGNOSE LO'!$B$2:$N$321,8,FALSE)</f>
        <v>3216</v>
      </c>
      <c r="W72" s="1">
        <f>VLOOKUP($B72,'VRAAGPROGNOSE LO'!$B$2:$N$321,9,FALSE)</f>
        <v>3179</v>
      </c>
      <c r="X72" s="1">
        <f>VLOOKUP($B72,'VRAAGPROGNOSE LO'!$B$2:$N$321,10,FALSE)</f>
        <v>3135</v>
      </c>
      <c r="Y72" s="1">
        <f>VLOOKUP($B72,'VRAAGPROGNOSE LO'!$B$2:$N$321,11,FALSE)</f>
        <v>3104</v>
      </c>
      <c r="Z72" s="1">
        <f>VLOOKUP($B72,'VRAAGPROGNOSE LO'!$B$2:$N$321,12,FALSE)</f>
        <v>3078</v>
      </c>
      <c r="AA72" s="1">
        <f>VLOOKUP($B72,'VRAAGPROGNOSE LO'!$B$2:$N$321,13,FALSE)</f>
        <v>3070</v>
      </c>
    </row>
    <row r="73" spans="2:27" x14ac:dyDescent="0.3">
      <c r="B73" s="1">
        <v>21002</v>
      </c>
      <c r="C73" s="1">
        <f>VLOOKUP(B73,AANBODPROGNOSE!A73:G390, 6, FALSE)</f>
        <v>522</v>
      </c>
      <c r="D73" s="1">
        <f>VLOOKUP(B73,AANBODPROGNOSE!A73:H390, 3, FALSE)</f>
        <v>443.7</v>
      </c>
      <c r="E73" s="1">
        <f>VLOOKUP($B73,'inschr lo'!$A$5:$L$324,2,FALSE)</f>
        <v>301</v>
      </c>
      <c r="F73" s="1">
        <f>VLOOKUP($B73,'inschr lo'!$A$5:$L$324,3,FALSE)</f>
        <v>300</v>
      </c>
      <c r="G73" s="1">
        <f>VLOOKUP($B73,'inschr lo'!$A$5:$L$324,4,FALSE)</f>
        <v>295</v>
      </c>
      <c r="H73" s="1">
        <f>VLOOKUP($B73,'inschr lo'!$A$5:$L$324,5,FALSE)</f>
        <v>304</v>
      </c>
      <c r="I73" s="1">
        <f>VLOOKUP($B73,'inschr lo'!$A$5:$L$324,6,FALSE)</f>
        <v>303</v>
      </c>
      <c r="J73" s="1">
        <f>VLOOKUP($B73,'inschr lo'!$A$5:$L$324,7,FALSE)</f>
        <v>301</v>
      </c>
      <c r="K73" s="1">
        <f>VLOOKUP($B73,'inschr lo'!$A$5:$L$324,8,FALSE)</f>
        <v>304</v>
      </c>
      <c r="L73" s="1">
        <f>VLOOKUP($B73,'inschr lo'!$A$5:$L$324,9,FALSE)</f>
        <v>332</v>
      </c>
      <c r="M73" s="1">
        <f>VLOOKUP($B73,'inschr lo'!$A$5:$L$324,10,FALSE)</f>
        <v>351</v>
      </c>
      <c r="N73" s="1">
        <f>VLOOKUP($B73,'inschr lo'!$A$5:$L$324,11,FALSE)</f>
        <v>356</v>
      </c>
      <c r="O73" s="1">
        <f>VLOOKUP($B73,'inschr lo'!$A$5:$L$324,12,FALSE)</f>
        <v>367</v>
      </c>
      <c r="P73" s="1">
        <f>VLOOKUP($B73,'VRAAGPROGNOSE LO'!$B$2:$N$321,2,FALSE)</f>
        <v>378</v>
      </c>
      <c r="Q73" s="1">
        <f>VLOOKUP($B73,'VRAAGPROGNOSE LO'!$B$2:$N$321,3,FALSE)</f>
        <v>380</v>
      </c>
      <c r="R73" s="1">
        <f>VLOOKUP($B73,'VRAAGPROGNOSE LO'!$B$2:$N$321,4,FALSE)</f>
        <v>380</v>
      </c>
      <c r="S73" s="1">
        <f>VLOOKUP($B73,'VRAAGPROGNOSE LO'!$B$2:$N$321,5,FALSE)</f>
        <v>394</v>
      </c>
      <c r="T73" s="1">
        <f>VLOOKUP($B73,'VRAAGPROGNOSE LO'!$B$2:$N$321,6,FALSE)</f>
        <v>400</v>
      </c>
      <c r="U73" s="1">
        <f>VLOOKUP($B73,'VRAAGPROGNOSE LO'!$B$2:$N$321,7,FALSE)</f>
        <v>402</v>
      </c>
      <c r="V73" s="1">
        <f>VLOOKUP($B73,'VRAAGPROGNOSE LO'!$B$2:$N$321,8,FALSE)</f>
        <v>400</v>
      </c>
      <c r="W73" s="1">
        <f>VLOOKUP($B73,'VRAAGPROGNOSE LO'!$B$2:$N$321,9,FALSE)</f>
        <v>397</v>
      </c>
      <c r="X73" s="1">
        <f>VLOOKUP($B73,'VRAAGPROGNOSE LO'!$B$2:$N$321,10,FALSE)</f>
        <v>395</v>
      </c>
      <c r="Y73" s="1">
        <f>VLOOKUP($B73,'VRAAGPROGNOSE LO'!$B$2:$N$321,11,FALSE)</f>
        <v>387</v>
      </c>
      <c r="Z73" s="1">
        <f>VLOOKUP($B73,'VRAAGPROGNOSE LO'!$B$2:$N$321,12,FALSE)</f>
        <v>382</v>
      </c>
      <c r="AA73" s="1">
        <f>VLOOKUP($B73,'VRAAGPROGNOSE LO'!$B$2:$N$321,13,FALSE)</f>
        <v>380</v>
      </c>
    </row>
    <row r="74" spans="2:27" x14ac:dyDescent="0.3">
      <c r="B74" s="1">
        <v>21003</v>
      </c>
      <c r="C74" s="1">
        <f>VLOOKUP(B74,AANBODPROGNOSE!A74:G391, 6, FALSE)</f>
        <v>746</v>
      </c>
      <c r="D74" s="1">
        <f>VLOOKUP(B74,AANBODPROGNOSE!A74:H391, 3, FALSE)</f>
        <v>634.1</v>
      </c>
      <c r="E74" s="1">
        <f>VLOOKUP($B74,'inschr lo'!$A$5:$L$324,2,FALSE)</f>
        <v>524</v>
      </c>
      <c r="F74" s="1">
        <f>VLOOKUP($B74,'inschr lo'!$A$5:$L$324,3,FALSE)</f>
        <v>527</v>
      </c>
      <c r="G74" s="1">
        <f>VLOOKUP($B74,'inschr lo'!$A$5:$L$324,4,FALSE)</f>
        <v>559</v>
      </c>
      <c r="H74" s="1">
        <f>VLOOKUP($B74,'inschr lo'!$A$5:$L$324,5,FALSE)</f>
        <v>562</v>
      </c>
      <c r="I74" s="1">
        <f>VLOOKUP($B74,'inschr lo'!$A$5:$L$324,6,FALSE)</f>
        <v>559</v>
      </c>
      <c r="J74" s="1">
        <f>VLOOKUP($B74,'inschr lo'!$A$5:$L$324,7,FALSE)</f>
        <v>562</v>
      </c>
      <c r="K74" s="1">
        <f>VLOOKUP($B74,'inschr lo'!$A$5:$L$324,8,FALSE)</f>
        <v>875</v>
      </c>
      <c r="L74" s="1">
        <f>VLOOKUP($B74,'inschr lo'!$A$5:$L$324,9,FALSE)</f>
        <v>898</v>
      </c>
      <c r="M74" s="1">
        <f>VLOOKUP($B74,'inschr lo'!$A$5:$L$324,10,FALSE)</f>
        <v>557</v>
      </c>
      <c r="N74" s="1">
        <f>VLOOKUP($B74,'inschr lo'!$A$5:$L$324,11,FALSE)</f>
        <v>591</v>
      </c>
      <c r="O74" s="1">
        <f>VLOOKUP($B74,'inschr lo'!$A$5:$L$324,12,FALSE)</f>
        <v>613</v>
      </c>
      <c r="P74" s="1">
        <f>VLOOKUP($B74,'VRAAGPROGNOSE LO'!$B$2:$N$321,2,FALSE)</f>
        <v>650</v>
      </c>
      <c r="Q74" s="1">
        <f>VLOOKUP($B74,'VRAAGPROGNOSE LO'!$B$2:$N$321,3,FALSE)</f>
        <v>675</v>
      </c>
      <c r="R74" s="1">
        <f>VLOOKUP($B74,'VRAAGPROGNOSE LO'!$B$2:$N$321,4,FALSE)</f>
        <v>701</v>
      </c>
      <c r="S74" s="1">
        <f>VLOOKUP($B74,'VRAAGPROGNOSE LO'!$B$2:$N$321,5,FALSE)</f>
        <v>722</v>
      </c>
      <c r="T74" s="1">
        <f>VLOOKUP($B74,'VRAAGPROGNOSE LO'!$B$2:$N$321,6,FALSE)</f>
        <v>728</v>
      </c>
      <c r="U74" s="1">
        <f>VLOOKUP($B74,'VRAAGPROGNOSE LO'!$B$2:$N$321,7,FALSE)</f>
        <v>734</v>
      </c>
      <c r="V74" s="1">
        <f>VLOOKUP($B74,'VRAAGPROGNOSE LO'!$B$2:$N$321,8,FALSE)</f>
        <v>730</v>
      </c>
      <c r="W74" s="1">
        <f>VLOOKUP($B74,'VRAAGPROGNOSE LO'!$B$2:$N$321,9,FALSE)</f>
        <v>727</v>
      </c>
      <c r="X74" s="1">
        <f>VLOOKUP($B74,'VRAAGPROGNOSE LO'!$B$2:$N$321,10,FALSE)</f>
        <v>721</v>
      </c>
      <c r="Y74" s="1">
        <f>VLOOKUP($B74,'VRAAGPROGNOSE LO'!$B$2:$N$321,11,FALSE)</f>
        <v>717</v>
      </c>
      <c r="Z74" s="1">
        <f>VLOOKUP($B74,'VRAAGPROGNOSE LO'!$B$2:$N$321,12,FALSE)</f>
        <v>715</v>
      </c>
      <c r="AA74" s="1">
        <f>VLOOKUP($B74,'VRAAGPROGNOSE LO'!$B$2:$N$321,13,FALSE)</f>
        <v>716</v>
      </c>
    </row>
    <row r="75" spans="2:27" x14ac:dyDescent="0.3">
      <c r="B75" s="1">
        <v>21004</v>
      </c>
      <c r="C75" s="1">
        <f>VLOOKUP(B75,AANBODPROGNOSE!A75:G392, 6, FALSE)</f>
        <v>4797</v>
      </c>
      <c r="D75" s="1">
        <f>VLOOKUP(B75,AANBODPROGNOSE!A75:H392, 3, FALSE)</f>
        <v>4077.45</v>
      </c>
      <c r="E75" s="1">
        <f>VLOOKUP($B75,'inschr lo'!$A$5:$L$324,2,FALSE)</f>
        <v>2682</v>
      </c>
      <c r="F75" s="1">
        <f>VLOOKUP($B75,'inschr lo'!$A$5:$L$324,3,FALSE)</f>
        <v>2712</v>
      </c>
      <c r="G75" s="1">
        <f>VLOOKUP($B75,'inschr lo'!$A$5:$L$324,4,FALSE)</f>
        <v>2759</v>
      </c>
      <c r="H75" s="1">
        <f>VLOOKUP($B75,'inschr lo'!$A$5:$L$324,5,FALSE)</f>
        <v>2860</v>
      </c>
      <c r="I75" s="1">
        <f>VLOOKUP($B75,'inschr lo'!$A$5:$L$324,6,FALSE)</f>
        <v>2936</v>
      </c>
      <c r="J75" s="1">
        <f>VLOOKUP($B75,'inschr lo'!$A$5:$L$324,7,FALSE)</f>
        <v>3109</v>
      </c>
      <c r="K75" s="1">
        <f>VLOOKUP($B75,'inschr lo'!$A$5:$L$324,8,FALSE)</f>
        <v>3299</v>
      </c>
      <c r="L75" s="1">
        <f>VLOOKUP($B75,'inschr lo'!$A$5:$L$324,9,FALSE)</f>
        <v>3359</v>
      </c>
      <c r="M75" s="1">
        <f>VLOOKUP($B75,'inschr lo'!$A$5:$L$324,10,FALSE)</f>
        <v>3483</v>
      </c>
      <c r="N75" s="1">
        <f>VLOOKUP($B75,'inschr lo'!$A$5:$L$324,11,FALSE)</f>
        <v>3576</v>
      </c>
      <c r="O75" s="1">
        <f>VLOOKUP($B75,'inschr lo'!$A$5:$L$324,12,FALSE)</f>
        <v>3769</v>
      </c>
      <c r="P75" s="1">
        <f>VLOOKUP($B75,'VRAAGPROGNOSE LO'!$B$2:$N$321,2,FALSE)</f>
        <v>3982</v>
      </c>
      <c r="Q75" s="1">
        <f>VLOOKUP($B75,'VRAAGPROGNOSE LO'!$B$2:$N$321,3,FALSE)</f>
        <v>4161</v>
      </c>
      <c r="R75" s="1">
        <f>VLOOKUP($B75,'VRAAGPROGNOSE LO'!$B$2:$N$321,4,FALSE)</f>
        <v>4258</v>
      </c>
      <c r="S75" s="1">
        <f>VLOOKUP($B75,'VRAAGPROGNOSE LO'!$B$2:$N$321,5,FALSE)</f>
        <v>4358</v>
      </c>
      <c r="T75" s="1">
        <f>VLOOKUP($B75,'VRAAGPROGNOSE LO'!$B$2:$N$321,6,FALSE)</f>
        <v>4392</v>
      </c>
      <c r="U75" s="1">
        <f>VLOOKUP($B75,'VRAAGPROGNOSE LO'!$B$2:$N$321,7,FALSE)</f>
        <v>4402</v>
      </c>
      <c r="V75" s="1">
        <f>VLOOKUP($B75,'VRAAGPROGNOSE LO'!$B$2:$N$321,8,FALSE)</f>
        <v>4349</v>
      </c>
      <c r="W75" s="1">
        <f>VLOOKUP($B75,'VRAAGPROGNOSE LO'!$B$2:$N$321,9,FALSE)</f>
        <v>4281</v>
      </c>
      <c r="X75" s="1">
        <f>VLOOKUP($B75,'VRAAGPROGNOSE LO'!$B$2:$N$321,10,FALSE)</f>
        <v>4236</v>
      </c>
      <c r="Y75" s="1">
        <f>VLOOKUP($B75,'VRAAGPROGNOSE LO'!$B$2:$N$321,11,FALSE)</f>
        <v>4179</v>
      </c>
      <c r="Z75" s="1">
        <f>VLOOKUP($B75,'VRAAGPROGNOSE LO'!$B$2:$N$321,12,FALSE)</f>
        <v>4137</v>
      </c>
      <c r="AA75" s="1">
        <f>VLOOKUP($B75,'VRAAGPROGNOSE LO'!$B$2:$N$321,13,FALSE)</f>
        <v>4118</v>
      </c>
    </row>
    <row r="76" spans="2:27" x14ac:dyDescent="0.3">
      <c r="B76" s="1">
        <v>21005</v>
      </c>
      <c r="C76" s="1">
        <f>VLOOKUP(B76,AANBODPROGNOSE!A76:G393, 6, FALSE)</f>
        <v>1110</v>
      </c>
      <c r="D76" s="1">
        <f>VLOOKUP(B76,AANBODPROGNOSE!A76:H393, 3, FALSE)</f>
        <v>943.5</v>
      </c>
      <c r="E76" s="1">
        <f>VLOOKUP($B76,'inschr lo'!$A$5:$L$324,2,FALSE)</f>
        <v>696</v>
      </c>
      <c r="F76" s="1">
        <f>VLOOKUP($B76,'inschr lo'!$A$5:$L$324,3,FALSE)</f>
        <v>729</v>
      </c>
      <c r="G76" s="1">
        <f>VLOOKUP($B76,'inschr lo'!$A$5:$L$324,4,FALSE)</f>
        <v>716</v>
      </c>
      <c r="H76" s="1">
        <f>VLOOKUP($B76,'inschr lo'!$A$5:$L$324,5,FALSE)</f>
        <v>723</v>
      </c>
      <c r="I76" s="1">
        <f>VLOOKUP($B76,'inschr lo'!$A$5:$L$324,6,FALSE)</f>
        <v>727</v>
      </c>
      <c r="J76" s="1">
        <f>VLOOKUP($B76,'inschr lo'!$A$5:$L$324,7,FALSE)</f>
        <v>741</v>
      </c>
      <c r="K76" s="1">
        <f>VLOOKUP($B76,'inschr lo'!$A$5:$L$324,8,FALSE)</f>
        <v>760</v>
      </c>
      <c r="L76" s="1">
        <f>VLOOKUP($B76,'inschr lo'!$A$5:$L$324,9,FALSE)</f>
        <v>786</v>
      </c>
      <c r="M76" s="1">
        <f>VLOOKUP($B76,'inschr lo'!$A$5:$L$324,10,FALSE)</f>
        <v>793</v>
      </c>
      <c r="N76" s="1">
        <f>VLOOKUP($B76,'inschr lo'!$A$5:$L$324,11,FALSE)</f>
        <v>822</v>
      </c>
      <c r="O76" s="1">
        <f>VLOOKUP($B76,'inschr lo'!$A$5:$L$324,12,FALSE)</f>
        <v>820</v>
      </c>
      <c r="P76" s="1">
        <f>VLOOKUP($B76,'VRAAGPROGNOSE LO'!$B$2:$N$321,2,FALSE)</f>
        <v>840</v>
      </c>
      <c r="Q76" s="1">
        <f>VLOOKUP($B76,'VRAAGPROGNOSE LO'!$B$2:$N$321,3,FALSE)</f>
        <v>853</v>
      </c>
      <c r="R76" s="1">
        <f>VLOOKUP($B76,'VRAAGPROGNOSE LO'!$B$2:$N$321,4,FALSE)</f>
        <v>863</v>
      </c>
      <c r="S76" s="1">
        <f>VLOOKUP($B76,'VRAAGPROGNOSE LO'!$B$2:$N$321,5,FALSE)</f>
        <v>883</v>
      </c>
      <c r="T76" s="1">
        <f>VLOOKUP($B76,'VRAAGPROGNOSE LO'!$B$2:$N$321,6,FALSE)</f>
        <v>887</v>
      </c>
      <c r="U76" s="1">
        <f>VLOOKUP($B76,'VRAAGPROGNOSE LO'!$B$2:$N$321,7,FALSE)</f>
        <v>890</v>
      </c>
      <c r="V76" s="1">
        <f>VLOOKUP($B76,'VRAAGPROGNOSE LO'!$B$2:$N$321,8,FALSE)</f>
        <v>879</v>
      </c>
      <c r="W76" s="1">
        <f>VLOOKUP($B76,'VRAAGPROGNOSE LO'!$B$2:$N$321,9,FALSE)</f>
        <v>867</v>
      </c>
      <c r="X76" s="1">
        <f>VLOOKUP($B76,'VRAAGPROGNOSE LO'!$B$2:$N$321,10,FALSE)</f>
        <v>848</v>
      </c>
      <c r="Y76" s="1">
        <f>VLOOKUP($B76,'VRAAGPROGNOSE LO'!$B$2:$N$321,11,FALSE)</f>
        <v>836</v>
      </c>
      <c r="Z76" s="1">
        <f>VLOOKUP($B76,'VRAAGPROGNOSE LO'!$B$2:$N$321,12,FALSE)</f>
        <v>824</v>
      </c>
      <c r="AA76" s="1">
        <f>VLOOKUP($B76,'VRAAGPROGNOSE LO'!$B$2:$N$321,13,FALSE)</f>
        <v>815</v>
      </c>
    </row>
    <row r="77" spans="2:27" x14ac:dyDescent="0.3">
      <c r="B77" s="1">
        <v>21006</v>
      </c>
      <c r="C77" s="1">
        <f>VLOOKUP(B77,AANBODPROGNOSE!A77:G394, 6, FALSE)</f>
        <v>965.74011299435028</v>
      </c>
      <c r="D77" s="1">
        <f>VLOOKUP(B77,AANBODPROGNOSE!A77:H394, 3, FALSE)</f>
        <v>820.87909604519768</v>
      </c>
      <c r="E77" s="1">
        <f>VLOOKUP($B77,'inschr lo'!$A$5:$L$324,2,FALSE)</f>
        <v>624</v>
      </c>
      <c r="F77" s="1">
        <f>VLOOKUP($B77,'inschr lo'!$A$5:$L$324,3,FALSE)</f>
        <v>638</v>
      </c>
      <c r="G77" s="1">
        <f>VLOOKUP($B77,'inschr lo'!$A$5:$L$324,4,FALSE)</f>
        <v>638</v>
      </c>
      <c r="H77" s="1">
        <f>VLOOKUP($B77,'inschr lo'!$A$5:$L$324,5,FALSE)</f>
        <v>662</v>
      </c>
      <c r="I77" s="1">
        <f>VLOOKUP($B77,'inschr lo'!$A$5:$L$324,6,FALSE)</f>
        <v>663</v>
      </c>
      <c r="J77" s="1">
        <f>VLOOKUP($B77,'inschr lo'!$A$5:$L$324,7,FALSE)</f>
        <v>694</v>
      </c>
      <c r="K77" s="1">
        <f>VLOOKUP($B77,'inschr lo'!$A$5:$L$324,8,FALSE)</f>
        <v>715</v>
      </c>
      <c r="L77" s="1">
        <f>VLOOKUP($B77,'inschr lo'!$A$5:$L$324,9,FALSE)</f>
        <v>743</v>
      </c>
      <c r="M77" s="1">
        <f>VLOOKUP($B77,'inschr lo'!$A$5:$L$324,10,FALSE)</f>
        <v>747</v>
      </c>
      <c r="N77" s="1">
        <f>VLOOKUP($B77,'inschr lo'!$A$5:$L$324,11,FALSE)</f>
        <v>764</v>
      </c>
      <c r="O77" s="1">
        <f>VLOOKUP($B77,'inschr lo'!$A$5:$L$324,12,FALSE)</f>
        <v>782</v>
      </c>
      <c r="P77" s="1">
        <f>VLOOKUP($B77,'VRAAGPROGNOSE LO'!$B$2:$N$321,2,FALSE)</f>
        <v>789</v>
      </c>
      <c r="Q77" s="1">
        <f>VLOOKUP($B77,'VRAAGPROGNOSE LO'!$B$2:$N$321,3,FALSE)</f>
        <v>792</v>
      </c>
      <c r="R77" s="1">
        <f>VLOOKUP($B77,'VRAAGPROGNOSE LO'!$B$2:$N$321,4,FALSE)</f>
        <v>804</v>
      </c>
      <c r="S77" s="1">
        <f>VLOOKUP($B77,'VRAAGPROGNOSE LO'!$B$2:$N$321,5,FALSE)</f>
        <v>807</v>
      </c>
      <c r="T77" s="1">
        <f>VLOOKUP($B77,'VRAAGPROGNOSE LO'!$B$2:$N$321,6,FALSE)</f>
        <v>812</v>
      </c>
      <c r="U77" s="1">
        <f>VLOOKUP($B77,'VRAAGPROGNOSE LO'!$B$2:$N$321,7,FALSE)</f>
        <v>812</v>
      </c>
      <c r="V77" s="1">
        <f>VLOOKUP($B77,'VRAAGPROGNOSE LO'!$B$2:$N$321,8,FALSE)</f>
        <v>811</v>
      </c>
      <c r="W77" s="1">
        <f>VLOOKUP($B77,'VRAAGPROGNOSE LO'!$B$2:$N$321,9,FALSE)</f>
        <v>810</v>
      </c>
      <c r="X77" s="1">
        <f>VLOOKUP($B77,'VRAAGPROGNOSE LO'!$B$2:$N$321,10,FALSE)</f>
        <v>807</v>
      </c>
      <c r="Y77" s="1">
        <f>VLOOKUP($B77,'VRAAGPROGNOSE LO'!$B$2:$N$321,11,FALSE)</f>
        <v>809</v>
      </c>
      <c r="Z77" s="1">
        <f>VLOOKUP($B77,'VRAAGPROGNOSE LO'!$B$2:$N$321,12,FALSE)</f>
        <v>810</v>
      </c>
      <c r="AA77" s="1">
        <f>VLOOKUP($B77,'VRAAGPROGNOSE LO'!$B$2:$N$321,13,FALSE)</f>
        <v>815</v>
      </c>
    </row>
    <row r="78" spans="2:27" x14ac:dyDescent="0.3">
      <c r="B78" s="1">
        <v>21007</v>
      </c>
      <c r="C78" s="1">
        <f>VLOOKUP(B78,AANBODPROGNOSE!A78:G395, 6, FALSE)</f>
        <v>562</v>
      </c>
      <c r="D78" s="1">
        <f>VLOOKUP(B78,AANBODPROGNOSE!A78:H395, 3, FALSE)</f>
        <v>477.7</v>
      </c>
      <c r="E78" s="1">
        <f>VLOOKUP($B78,'inschr lo'!$A$5:$L$324,2,FALSE)</f>
        <v>285</v>
      </c>
      <c r="F78" s="1">
        <f>VLOOKUP($B78,'inschr lo'!$A$5:$L$324,3,FALSE)</f>
        <v>316</v>
      </c>
      <c r="G78" s="1">
        <f>VLOOKUP($B78,'inschr lo'!$A$5:$L$324,4,FALSE)</f>
        <v>338</v>
      </c>
      <c r="H78" s="1">
        <f>VLOOKUP($B78,'inschr lo'!$A$5:$L$324,5,FALSE)</f>
        <v>351</v>
      </c>
      <c r="I78" s="1">
        <f>VLOOKUP($B78,'inschr lo'!$A$5:$L$324,6,FALSE)</f>
        <v>378</v>
      </c>
      <c r="J78" s="1">
        <f>VLOOKUP($B78,'inschr lo'!$A$5:$L$324,7,FALSE)</f>
        <v>413</v>
      </c>
      <c r="K78" s="1">
        <f>VLOOKUP($B78,'inschr lo'!$A$5:$L$324,8,FALSE)</f>
        <v>406</v>
      </c>
      <c r="L78" s="1">
        <f>VLOOKUP($B78,'inschr lo'!$A$5:$L$324,9,FALSE)</f>
        <v>416</v>
      </c>
      <c r="M78" s="1">
        <f>VLOOKUP($B78,'inschr lo'!$A$5:$L$324,10,FALSE)</f>
        <v>440</v>
      </c>
      <c r="N78" s="1">
        <f>VLOOKUP($B78,'inschr lo'!$A$5:$L$324,11,FALSE)</f>
        <v>451</v>
      </c>
      <c r="O78" s="1">
        <f>VLOOKUP($B78,'inschr lo'!$A$5:$L$324,12,FALSE)</f>
        <v>470</v>
      </c>
      <c r="P78" s="1">
        <f>VLOOKUP($B78,'VRAAGPROGNOSE LO'!$B$2:$N$321,2,FALSE)</f>
        <v>484</v>
      </c>
      <c r="Q78" s="1">
        <f>VLOOKUP($B78,'VRAAGPROGNOSE LO'!$B$2:$N$321,3,FALSE)</f>
        <v>503</v>
      </c>
      <c r="R78" s="1">
        <f>VLOOKUP($B78,'VRAAGPROGNOSE LO'!$B$2:$N$321,4,FALSE)</f>
        <v>528</v>
      </c>
      <c r="S78" s="1">
        <f>VLOOKUP($B78,'VRAAGPROGNOSE LO'!$B$2:$N$321,5,FALSE)</f>
        <v>563</v>
      </c>
      <c r="T78" s="1">
        <f>VLOOKUP($B78,'VRAAGPROGNOSE LO'!$B$2:$N$321,6,FALSE)</f>
        <v>586</v>
      </c>
      <c r="U78" s="1">
        <f>VLOOKUP($B78,'VRAAGPROGNOSE LO'!$B$2:$N$321,7,FALSE)</f>
        <v>598</v>
      </c>
      <c r="V78" s="1">
        <f>VLOOKUP($B78,'VRAAGPROGNOSE LO'!$B$2:$N$321,8,FALSE)</f>
        <v>601</v>
      </c>
      <c r="W78" s="1">
        <f>VLOOKUP($B78,'VRAAGPROGNOSE LO'!$B$2:$N$321,9,FALSE)</f>
        <v>602</v>
      </c>
      <c r="X78" s="1">
        <f>VLOOKUP($B78,'VRAAGPROGNOSE LO'!$B$2:$N$321,10,FALSE)</f>
        <v>597</v>
      </c>
      <c r="Y78" s="1">
        <f>VLOOKUP($B78,'VRAAGPROGNOSE LO'!$B$2:$N$321,11,FALSE)</f>
        <v>588</v>
      </c>
      <c r="Z78" s="1">
        <f>VLOOKUP($B78,'VRAAGPROGNOSE LO'!$B$2:$N$321,12,FALSE)</f>
        <v>582</v>
      </c>
      <c r="AA78" s="1">
        <f>VLOOKUP($B78,'VRAAGPROGNOSE LO'!$B$2:$N$321,13,FALSE)</f>
        <v>577</v>
      </c>
    </row>
    <row r="79" spans="2:27" x14ac:dyDescent="0.3">
      <c r="B79" s="1">
        <v>21008</v>
      </c>
      <c r="C79" s="1">
        <f>VLOOKUP(B79,AANBODPROGNOSE!A79:G396, 6, FALSE)</f>
        <v>808</v>
      </c>
      <c r="D79" s="1">
        <f>VLOOKUP(B79,AANBODPROGNOSE!A79:H396, 3, FALSE)</f>
        <v>686.8</v>
      </c>
      <c r="E79" s="1">
        <f>VLOOKUP($B79,'inschr lo'!$A$5:$L$324,2,FALSE)</f>
        <v>555</v>
      </c>
      <c r="F79" s="1">
        <f>VLOOKUP($B79,'inschr lo'!$A$5:$L$324,3,FALSE)</f>
        <v>575</v>
      </c>
      <c r="G79" s="1">
        <f>VLOOKUP($B79,'inschr lo'!$A$5:$L$324,4,FALSE)</f>
        <v>599</v>
      </c>
      <c r="H79" s="1">
        <f>VLOOKUP($B79,'inschr lo'!$A$5:$L$324,5,FALSE)</f>
        <v>589</v>
      </c>
      <c r="I79" s="1">
        <f>VLOOKUP($B79,'inschr lo'!$A$5:$L$324,6,FALSE)</f>
        <v>616</v>
      </c>
      <c r="J79" s="1">
        <f>VLOOKUP($B79,'inschr lo'!$A$5:$L$324,7,FALSE)</f>
        <v>626</v>
      </c>
      <c r="K79" s="1">
        <f>VLOOKUP($B79,'inschr lo'!$A$5:$L$324,8,FALSE)</f>
        <v>634</v>
      </c>
      <c r="L79" s="1">
        <f>VLOOKUP($B79,'inschr lo'!$A$5:$L$324,9,FALSE)</f>
        <v>611</v>
      </c>
      <c r="M79" s="1">
        <f>VLOOKUP($B79,'inschr lo'!$A$5:$L$324,10,FALSE)</f>
        <v>603</v>
      </c>
      <c r="N79" s="1">
        <f>VLOOKUP($B79,'inschr lo'!$A$5:$L$324,11,FALSE)</f>
        <v>612</v>
      </c>
      <c r="O79" s="1">
        <f>VLOOKUP($B79,'inschr lo'!$A$5:$L$324,12,FALSE)</f>
        <v>613</v>
      </c>
      <c r="P79" s="1">
        <f>VLOOKUP($B79,'VRAAGPROGNOSE LO'!$B$2:$N$321,2,FALSE)</f>
        <v>610</v>
      </c>
      <c r="Q79" s="1">
        <f>VLOOKUP($B79,'VRAAGPROGNOSE LO'!$B$2:$N$321,3,FALSE)</f>
        <v>608</v>
      </c>
      <c r="R79" s="1">
        <f>VLOOKUP($B79,'VRAAGPROGNOSE LO'!$B$2:$N$321,4,FALSE)</f>
        <v>599</v>
      </c>
      <c r="S79" s="1">
        <f>VLOOKUP($B79,'VRAAGPROGNOSE LO'!$B$2:$N$321,5,FALSE)</f>
        <v>602</v>
      </c>
      <c r="T79" s="1">
        <f>VLOOKUP($B79,'VRAAGPROGNOSE LO'!$B$2:$N$321,6,FALSE)</f>
        <v>601</v>
      </c>
      <c r="U79" s="1">
        <f>VLOOKUP($B79,'VRAAGPROGNOSE LO'!$B$2:$N$321,7,FALSE)</f>
        <v>600</v>
      </c>
      <c r="V79" s="1">
        <f>VLOOKUP($B79,'VRAAGPROGNOSE LO'!$B$2:$N$321,8,FALSE)</f>
        <v>598</v>
      </c>
      <c r="W79" s="1">
        <f>VLOOKUP($B79,'VRAAGPROGNOSE LO'!$B$2:$N$321,9,FALSE)</f>
        <v>603</v>
      </c>
      <c r="X79" s="1">
        <f>VLOOKUP($B79,'VRAAGPROGNOSE LO'!$B$2:$N$321,10,FALSE)</f>
        <v>609</v>
      </c>
      <c r="Y79" s="1">
        <f>VLOOKUP($B79,'VRAAGPROGNOSE LO'!$B$2:$N$321,11,FALSE)</f>
        <v>608</v>
      </c>
      <c r="Z79" s="1">
        <f>VLOOKUP($B79,'VRAAGPROGNOSE LO'!$B$2:$N$321,12,FALSE)</f>
        <v>605</v>
      </c>
      <c r="AA79" s="1">
        <f>VLOOKUP($B79,'VRAAGPROGNOSE LO'!$B$2:$N$321,13,FALSE)</f>
        <v>607</v>
      </c>
    </row>
    <row r="80" spans="2:27" x14ac:dyDescent="0.3">
      <c r="B80" s="1">
        <v>21009</v>
      </c>
      <c r="C80" s="1">
        <f>VLOOKUP(B80,AANBODPROGNOSE!A80:G397, 6, FALSE)</f>
        <v>276.0816288949415</v>
      </c>
      <c r="D80" s="1">
        <f>VLOOKUP(B80,AANBODPROGNOSE!A80:H397, 3, FALSE)</f>
        <v>234.66938456070028</v>
      </c>
      <c r="E80" s="1">
        <f>VLOOKUP($B80,'inschr lo'!$A$5:$L$324,2,FALSE)</f>
        <v>234</v>
      </c>
      <c r="F80" s="1">
        <f>VLOOKUP($B80,'inschr lo'!$A$5:$L$324,3,FALSE)</f>
        <v>236</v>
      </c>
      <c r="G80" s="1">
        <f>VLOOKUP($B80,'inschr lo'!$A$5:$L$324,4,FALSE)</f>
        <v>250</v>
      </c>
      <c r="H80" s="1">
        <f>VLOOKUP($B80,'inschr lo'!$A$5:$L$324,5,FALSE)</f>
        <v>255</v>
      </c>
      <c r="I80" s="1">
        <f>VLOOKUP($B80,'inschr lo'!$A$5:$L$324,6,FALSE)</f>
        <v>254</v>
      </c>
      <c r="J80" s="1">
        <f>VLOOKUP($B80,'inschr lo'!$A$5:$L$324,7,FALSE)</f>
        <v>264</v>
      </c>
      <c r="K80" s="1">
        <f>VLOOKUP($B80,'inschr lo'!$A$5:$L$324,8,FALSE)</f>
        <v>258</v>
      </c>
      <c r="L80" s="1">
        <f>VLOOKUP($B80,'inschr lo'!$A$5:$L$324,9,FALSE)</f>
        <v>249</v>
      </c>
      <c r="M80" s="1">
        <f>VLOOKUP($B80,'inschr lo'!$A$5:$L$324,10,FALSE)</f>
        <v>246</v>
      </c>
      <c r="N80" s="1">
        <f>VLOOKUP($B80,'inschr lo'!$A$5:$L$324,11,FALSE)</f>
        <v>238</v>
      </c>
      <c r="O80" s="1">
        <f>VLOOKUP($B80,'inschr lo'!$A$5:$L$324,12,FALSE)</f>
        <v>245</v>
      </c>
      <c r="P80" s="1">
        <f>VLOOKUP($B80,'VRAAGPROGNOSE LO'!$B$2:$N$321,2,FALSE)</f>
        <v>251</v>
      </c>
      <c r="Q80" s="1">
        <f>VLOOKUP($B80,'VRAAGPROGNOSE LO'!$B$2:$N$321,3,FALSE)</f>
        <v>255</v>
      </c>
      <c r="R80" s="1">
        <f>VLOOKUP($B80,'VRAAGPROGNOSE LO'!$B$2:$N$321,4,FALSE)</f>
        <v>258</v>
      </c>
      <c r="S80" s="1">
        <f>VLOOKUP($B80,'VRAAGPROGNOSE LO'!$B$2:$N$321,5,FALSE)</f>
        <v>264</v>
      </c>
      <c r="T80" s="1">
        <f>VLOOKUP($B80,'VRAAGPROGNOSE LO'!$B$2:$N$321,6,FALSE)</f>
        <v>265</v>
      </c>
      <c r="U80" s="1">
        <f>VLOOKUP($B80,'VRAAGPROGNOSE LO'!$B$2:$N$321,7,FALSE)</f>
        <v>266</v>
      </c>
      <c r="V80" s="1">
        <f>VLOOKUP($B80,'VRAAGPROGNOSE LO'!$B$2:$N$321,8,FALSE)</f>
        <v>262</v>
      </c>
      <c r="W80" s="1">
        <f>VLOOKUP($B80,'VRAAGPROGNOSE LO'!$B$2:$N$321,9,FALSE)</f>
        <v>259</v>
      </c>
      <c r="X80" s="1">
        <f>VLOOKUP($B80,'VRAAGPROGNOSE LO'!$B$2:$N$321,10,FALSE)</f>
        <v>253</v>
      </c>
      <c r="Y80" s="1">
        <f>VLOOKUP($B80,'VRAAGPROGNOSE LO'!$B$2:$N$321,11,FALSE)</f>
        <v>250</v>
      </c>
      <c r="Z80" s="1">
        <f>VLOOKUP($B80,'VRAAGPROGNOSE LO'!$B$2:$N$321,12,FALSE)</f>
        <v>246</v>
      </c>
      <c r="AA80" s="1">
        <f>VLOOKUP($B80,'VRAAGPROGNOSE LO'!$B$2:$N$321,13,FALSE)</f>
        <v>243</v>
      </c>
    </row>
    <row r="81" spans="2:27" x14ac:dyDescent="0.3">
      <c r="B81" s="1">
        <v>21010</v>
      </c>
      <c r="C81" s="1">
        <f>VLOOKUP(B81,AANBODPROGNOSE!A81:G398, 6, FALSE)</f>
        <v>1882</v>
      </c>
      <c r="D81" s="1">
        <f>VLOOKUP(B81,AANBODPROGNOSE!A81:H398, 3, FALSE)</f>
        <v>1599.7</v>
      </c>
      <c r="E81" s="1">
        <f>VLOOKUP($B81,'inschr lo'!$A$5:$L$324,2,FALSE)</f>
        <v>925</v>
      </c>
      <c r="F81" s="1">
        <f>VLOOKUP($B81,'inschr lo'!$A$5:$L$324,3,FALSE)</f>
        <v>922</v>
      </c>
      <c r="G81" s="1">
        <f>VLOOKUP($B81,'inschr lo'!$A$5:$L$324,4,FALSE)</f>
        <v>965</v>
      </c>
      <c r="H81" s="1">
        <f>VLOOKUP($B81,'inschr lo'!$A$5:$L$324,5,FALSE)</f>
        <v>1006</v>
      </c>
      <c r="I81" s="1">
        <f>VLOOKUP($B81,'inschr lo'!$A$5:$L$324,6,FALSE)</f>
        <v>1058</v>
      </c>
      <c r="J81" s="1">
        <f>VLOOKUP($B81,'inschr lo'!$A$5:$L$324,7,FALSE)</f>
        <v>1134</v>
      </c>
      <c r="K81" s="1">
        <f>VLOOKUP($B81,'inschr lo'!$A$5:$L$324,8,FALSE)</f>
        <v>1185</v>
      </c>
      <c r="L81" s="1">
        <f>VLOOKUP($B81,'inschr lo'!$A$5:$L$324,9,FALSE)</f>
        <v>1276</v>
      </c>
      <c r="M81" s="1">
        <f>VLOOKUP($B81,'inschr lo'!$A$5:$L$324,10,FALSE)</f>
        <v>1321</v>
      </c>
      <c r="N81" s="1">
        <f>VLOOKUP($B81,'inschr lo'!$A$5:$L$324,11,FALSE)</f>
        <v>1364</v>
      </c>
      <c r="O81" s="1">
        <f>VLOOKUP($B81,'inschr lo'!$A$5:$L$324,12,FALSE)</f>
        <v>1437</v>
      </c>
      <c r="P81" s="1">
        <f>VLOOKUP($B81,'VRAAGPROGNOSE LO'!$B$2:$N$321,2,FALSE)</f>
        <v>1492</v>
      </c>
      <c r="Q81" s="1">
        <f>VLOOKUP($B81,'VRAAGPROGNOSE LO'!$B$2:$N$321,3,FALSE)</f>
        <v>1569</v>
      </c>
      <c r="R81" s="1">
        <f>VLOOKUP($B81,'VRAAGPROGNOSE LO'!$B$2:$N$321,4,FALSE)</f>
        <v>1617</v>
      </c>
      <c r="S81" s="1">
        <f>VLOOKUP($B81,'VRAAGPROGNOSE LO'!$B$2:$N$321,5,FALSE)</f>
        <v>1674</v>
      </c>
      <c r="T81" s="1">
        <f>VLOOKUP($B81,'VRAAGPROGNOSE LO'!$B$2:$N$321,6,FALSE)</f>
        <v>1708</v>
      </c>
      <c r="U81" s="1">
        <f>VLOOKUP($B81,'VRAAGPROGNOSE LO'!$B$2:$N$321,7,FALSE)</f>
        <v>1728</v>
      </c>
      <c r="V81" s="1">
        <f>VLOOKUP($B81,'VRAAGPROGNOSE LO'!$B$2:$N$321,8,FALSE)</f>
        <v>1730</v>
      </c>
      <c r="W81" s="1">
        <f>VLOOKUP($B81,'VRAAGPROGNOSE LO'!$B$2:$N$321,9,FALSE)</f>
        <v>1720</v>
      </c>
      <c r="X81" s="1">
        <f>VLOOKUP($B81,'VRAAGPROGNOSE LO'!$B$2:$N$321,10,FALSE)</f>
        <v>1707</v>
      </c>
      <c r="Y81" s="1">
        <f>VLOOKUP($B81,'VRAAGPROGNOSE LO'!$B$2:$N$321,11,FALSE)</f>
        <v>1693</v>
      </c>
      <c r="Z81" s="1">
        <f>VLOOKUP($B81,'VRAAGPROGNOSE LO'!$B$2:$N$321,12,FALSE)</f>
        <v>1687</v>
      </c>
      <c r="AA81" s="1">
        <f>VLOOKUP($B81,'VRAAGPROGNOSE LO'!$B$2:$N$321,13,FALSE)</f>
        <v>1688</v>
      </c>
    </row>
    <row r="82" spans="2:27" x14ac:dyDescent="0.3">
      <c r="B82" s="1">
        <v>21011</v>
      </c>
      <c r="C82" s="1">
        <f>VLOOKUP(B82,AANBODPROGNOSE!A82:G399, 6, FALSE)</f>
        <v>819</v>
      </c>
      <c r="D82" s="1">
        <f>VLOOKUP(B82,AANBODPROGNOSE!A82:H399, 3, FALSE)</f>
        <v>696.15</v>
      </c>
      <c r="E82" s="1">
        <f>VLOOKUP($B82,'inschr lo'!$A$5:$L$324,2,FALSE)</f>
        <v>434</v>
      </c>
      <c r="F82" s="1">
        <f>VLOOKUP($B82,'inschr lo'!$A$5:$L$324,3,FALSE)</f>
        <v>439</v>
      </c>
      <c r="G82" s="1">
        <f>VLOOKUP($B82,'inschr lo'!$A$5:$L$324,4,FALSE)</f>
        <v>443</v>
      </c>
      <c r="H82" s="1">
        <f>VLOOKUP($B82,'inschr lo'!$A$5:$L$324,5,FALSE)</f>
        <v>454</v>
      </c>
      <c r="I82" s="1">
        <f>VLOOKUP($B82,'inschr lo'!$A$5:$L$324,6,FALSE)</f>
        <v>473</v>
      </c>
      <c r="J82" s="1">
        <f>VLOOKUP($B82,'inschr lo'!$A$5:$L$324,7,FALSE)</f>
        <v>505</v>
      </c>
      <c r="K82" s="1">
        <f>VLOOKUP($B82,'inschr lo'!$A$5:$L$324,8,FALSE)</f>
        <v>219</v>
      </c>
      <c r="L82" s="1">
        <f>VLOOKUP($B82,'inschr lo'!$A$5:$L$324,9,FALSE)</f>
        <v>216</v>
      </c>
      <c r="M82" s="1">
        <f>VLOOKUP($B82,'inschr lo'!$A$5:$L$324,10,FALSE)</f>
        <v>571</v>
      </c>
      <c r="N82" s="1">
        <f>VLOOKUP($B82,'inschr lo'!$A$5:$L$324,11,FALSE)</f>
        <v>631</v>
      </c>
      <c r="O82" s="1">
        <f>VLOOKUP($B82,'inschr lo'!$A$5:$L$324,12,FALSE)</f>
        <v>666</v>
      </c>
      <c r="P82" s="1">
        <f>VLOOKUP($B82,'VRAAGPROGNOSE LO'!$B$2:$N$321,2,FALSE)</f>
        <v>706</v>
      </c>
      <c r="Q82" s="1">
        <f>VLOOKUP($B82,'VRAAGPROGNOSE LO'!$B$2:$N$321,3,FALSE)</f>
        <v>733</v>
      </c>
      <c r="R82" s="1">
        <f>VLOOKUP($B82,'VRAAGPROGNOSE LO'!$B$2:$N$321,4,FALSE)</f>
        <v>762</v>
      </c>
      <c r="S82" s="1">
        <f>VLOOKUP($B82,'VRAAGPROGNOSE LO'!$B$2:$N$321,5,FALSE)</f>
        <v>785</v>
      </c>
      <c r="T82" s="1">
        <f>VLOOKUP($B82,'VRAAGPROGNOSE LO'!$B$2:$N$321,6,FALSE)</f>
        <v>791</v>
      </c>
      <c r="U82" s="1">
        <f>VLOOKUP($B82,'VRAAGPROGNOSE LO'!$B$2:$N$321,7,FALSE)</f>
        <v>798</v>
      </c>
      <c r="V82" s="1">
        <f>VLOOKUP($B82,'VRAAGPROGNOSE LO'!$B$2:$N$321,8,FALSE)</f>
        <v>793</v>
      </c>
      <c r="W82" s="1">
        <f>VLOOKUP($B82,'VRAAGPROGNOSE LO'!$B$2:$N$321,9,FALSE)</f>
        <v>789</v>
      </c>
      <c r="X82" s="1">
        <f>VLOOKUP($B82,'VRAAGPROGNOSE LO'!$B$2:$N$321,10,FALSE)</f>
        <v>784</v>
      </c>
      <c r="Y82" s="1">
        <f>VLOOKUP($B82,'VRAAGPROGNOSE LO'!$B$2:$N$321,11,FALSE)</f>
        <v>778</v>
      </c>
      <c r="Z82" s="1">
        <f>VLOOKUP($B82,'VRAAGPROGNOSE LO'!$B$2:$N$321,12,FALSE)</f>
        <v>776</v>
      </c>
      <c r="AA82" s="1">
        <f>VLOOKUP($B82,'VRAAGPROGNOSE LO'!$B$2:$N$321,13,FALSE)</f>
        <v>778</v>
      </c>
    </row>
    <row r="83" spans="2:27" x14ac:dyDescent="0.3">
      <c r="B83" s="1">
        <v>21012</v>
      </c>
      <c r="C83" s="1">
        <f>VLOOKUP(B83,AANBODPROGNOSE!A83:G400, 6, FALSE)</f>
        <v>2354.1283616250239</v>
      </c>
      <c r="D83" s="1">
        <f>VLOOKUP(B83,AANBODPROGNOSE!A83:H400, 3, FALSE)</f>
        <v>2001.0091073812703</v>
      </c>
      <c r="E83" s="1">
        <f>VLOOKUP($B83,'inschr lo'!$A$5:$L$324,2,FALSE)</f>
        <v>1227</v>
      </c>
      <c r="F83" s="1">
        <f>VLOOKUP($B83,'inschr lo'!$A$5:$L$324,3,FALSE)</f>
        <v>1322</v>
      </c>
      <c r="G83" s="1">
        <f>VLOOKUP($B83,'inschr lo'!$A$5:$L$324,4,FALSE)</f>
        <v>1351</v>
      </c>
      <c r="H83" s="1">
        <f>VLOOKUP($B83,'inschr lo'!$A$5:$L$324,5,FALSE)</f>
        <v>1391</v>
      </c>
      <c r="I83" s="1">
        <f>VLOOKUP($B83,'inschr lo'!$A$5:$L$324,6,FALSE)</f>
        <v>1403</v>
      </c>
      <c r="J83" s="1">
        <f>VLOOKUP($B83,'inschr lo'!$A$5:$L$324,7,FALSE)</f>
        <v>1423</v>
      </c>
      <c r="K83" s="1">
        <f>VLOOKUP($B83,'inschr lo'!$A$5:$L$324,8,FALSE)</f>
        <v>1490</v>
      </c>
      <c r="L83" s="1">
        <f>VLOOKUP($B83,'inschr lo'!$A$5:$L$324,9,FALSE)</f>
        <v>1573</v>
      </c>
      <c r="M83" s="1">
        <f>VLOOKUP($B83,'inschr lo'!$A$5:$L$324,10,FALSE)</f>
        <v>1641</v>
      </c>
      <c r="N83" s="1">
        <f>VLOOKUP($B83,'inschr lo'!$A$5:$L$324,11,FALSE)</f>
        <v>1634</v>
      </c>
      <c r="O83" s="1">
        <f>VLOOKUP($B83,'inschr lo'!$A$5:$L$324,12,FALSE)</f>
        <v>1626</v>
      </c>
      <c r="P83" s="1">
        <f>VLOOKUP($B83,'VRAAGPROGNOSE LO'!$B$2:$N$321,2,FALSE)</f>
        <v>1597</v>
      </c>
      <c r="Q83" s="1">
        <f>VLOOKUP($B83,'VRAAGPROGNOSE LO'!$B$2:$N$321,3,FALSE)</f>
        <v>1557</v>
      </c>
      <c r="R83" s="1">
        <f>VLOOKUP($B83,'VRAAGPROGNOSE LO'!$B$2:$N$321,4,FALSE)</f>
        <v>1528</v>
      </c>
      <c r="S83" s="1">
        <f>VLOOKUP($B83,'VRAAGPROGNOSE LO'!$B$2:$N$321,5,FALSE)</f>
        <v>1503</v>
      </c>
      <c r="T83" s="1">
        <f>VLOOKUP($B83,'VRAAGPROGNOSE LO'!$B$2:$N$321,6,FALSE)</f>
        <v>1476</v>
      </c>
      <c r="U83" s="1">
        <f>VLOOKUP($B83,'VRAAGPROGNOSE LO'!$B$2:$N$321,7,FALSE)</f>
        <v>1457</v>
      </c>
      <c r="V83" s="1">
        <f>VLOOKUP($B83,'VRAAGPROGNOSE LO'!$B$2:$N$321,8,FALSE)</f>
        <v>1433</v>
      </c>
      <c r="W83" s="1">
        <f>VLOOKUP($B83,'VRAAGPROGNOSE LO'!$B$2:$N$321,9,FALSE)</f>
        <v>1415</v>
      </c>
      <c r="X83" s="1">
        <f>VLOOKUP($B83,'VRAAGPROGNOSE LO'!$B$2:$N$321,10,FALSE)</f>
        <v>1399</v>
      </c>
      <c r="Y83" s="1">
        <f>VLOOKUP($B83,'VRAAGPROGNOSE LO'!$B$2:$N$321,11,FALSE)</f>
        <v>1386</v>
      </c>
      <c r="Z83" s="1">
        <f>VLOOKUP($B83,'VRAAGPROGNOSE LO'!$B$2:$N$321,12,FALSE)</f>
        <v>1380</v>
      </c>
      <c r="AA83" s="1">
        <f>VLOOKUP($B83,'VRAAGPROGNOSE LO'!$B$2:$N$321,13,FALSE)</f>
        <v>1379</v>
      </c>
    </row>
    <row r="84" spans="2:27" x14ac:dyDescent="0.3">
      <c r="B84" s="1">
        <v>21013</v>
      </c>
      <c r="C84" s="1">
        <f>VLOOKUP(B84,AANBODPROGNOSE!A84:G401, 6, FALSE)</f>
        <v>574</v>
      </c>
      <c r="D84" s="1">
        <f>VLOOKUP(B84,AANBODPROGNOSE!A84:H401, 3, FALSE)</f>
        <v>487.9</v>
      </c>
      <c r="E84" s="1">
        <f>VLOOKUP($B84,'inschr lo'!$A$5:$L$324,2,FALSE)</f>
        <v>230</v>
      </c>
      <c r="F84" s="1">
        <f>VLOOKUP($B84,'inschr lo'!$A$5:$L$324,3,FALSE)</f>
        <v>262</v>
      </c>
      <c r="G84" s="1">
        <f>VLOOKUP($B84,'inschr lo'!$A$5:$L$324,4,FALSE)</f>
        <v>279</v>
      </c>
      <c r="H84" s="1">
        <f>VLOOKUP($B84,'inschr lo'!$A$5:$L$324,5,FALSE)</f>
        <v>306</v>
      </c>
      <c r="I84" s="1">
        <f>VLOOKUP($B84,'inschr lo'!$A$5:$L$324,6,FALSE)</f>
        <v>337</v>
      </c>
      <c r="J84" s="1">
        <f>VLOOKUP($B84,'inschr lo'!$A$5:$L$324,7,FALSE)</f>
        <v>359</v>
      </c>
      <c r="K84" s="1">
        <f>VLOOKUP($B84,'inschr lo'!$A$5:$L$324,8,FALSE)</f>
        <v>391</v>
      </c>
      <c r="L84" s="1">
        <f>VLOOKUP($B84,'inschr lo'!$A$5:$L$324,9,FALSE)</f>
        <v>388</v>
      </c>
      <c r="M84" s="1">
        <f>VLOOKUP($B84,'inschr lo'!$A$5:$L$324,10,FALSE)</f>
        <v>408</v>
      </c>
      <c r="N84" s="1">
        <f>VLOOKUP($B84,'inschr lo'!$A$5:$L$324,11,FALSE)</f>
        <v>438</v>
      </c>
      <c r="O84" s="1">
        <f>VLOOKUP($B84,'inschr lo'!$A$5:$L$324,12,FALSE)</f>
        <v>447</v>
      </c>
      <c r="P84" s="1">
        <f>VLOOKUP($B84,'VRAAGPROGNOSE LO'!$B$2:$N$321,2,FALSE)</f>
        <v>461</v>
      </c>
      <c r="Q84" s="1">
        <f>VLOOKUP($B84,'VRAAGPROGNOSE LO'!$B$2:$N$321,3,FALSE)</f>
        <v>479</v>
      </c>
      <c r="R84" s="1">
        <f>VLOOKUP($B84,'VRAAGPROGNOSE LO'!$B$2:$N$321,4,FALSE)</f>
        <v>502</v>
      </c>
      <c r="S84" s="1">
        <f>VLOOKUP($B84,'VRAAGPROGNOSE LO'!$B$2:$N$321,5,FALSE)</f>
        <v>536</v>
      </c>
      <c r="T84" s="1">
        <f>VLOOKUP($B84,'VRAAGPROGNOSE LO'!$B$2:$N$321,6,FALSE)</f>
        <v>558</v>
      </c>
      <c r="U84" s="1">
        <f>VLOOKUP($B84,'VRAAGPROGNOSE LO'!$B$2:$N$321,7,FALSE)</f>
        <v>568</v>
      </c>
      <c r="V84" s="1">
        <f>VLOOKUP($B84,'VRAAGPROGNOSE LO'!$B$2:$N$321,8,FALSE)</f>
        <v>571</v>
      </c>
      <c r="W84" s="1">
        <f>VLOOKUP($B84,'VRAAGPROGNOSE LO'!$B$2:$N$321,9,FALSE)</f>
        <v>572</v>
      </c>
      <c r="X84" s="1">
        <f>VLOOKUP($B84,'VRAAGPROGNOSE LO'!$B$2:$N$321,10,FALSE)</f>
        <v>568</v>
      </c>
      <c r="Y84" s="1">
        <f>VLOOKUP($B84,'VRAAGPROGNOSE LO'!$B$2:$N$321,11,FALSE)</f>
        <v>560</v>
      </c>
      <c r="Z84" s="1">
        <f>VLOOKUP($B84,'VRAAGPROGNOSE LO'!$B$2:$N$321,12,FALSE)</f>
        <v>553</v>
      </c>
      <c r="AA84" s="1">
        <f>VLOOKUP($B84,'VRAAGPROGNOSE LO'!$B$2:$N$321,13,FALSE)</f>
        <v>549</v>
      </c>
    </row>
    <row r="85" spans="2:27" x14ac:dyDescent="0.3">
      <c r="B85" s="1">
        <v>21014</v>
      </c>
      <c r="C85" s="1">
        <f>VLOOKUP(B85,AANBODPROGNOSE!A85:G402, 6, FALSE)</f>
        <v>228</v>
      </c>
      <c r="D85" s="1">
        <f>VLOOKUP(B85,AANBODPROGNOSE!A85:H402, 3, FALSE)</f>
        <v>193.79999999999998</v>
      </c>
      <c r="E85" s="1">
        <f>VLOOKUP($B85,'inschr lo'!$A$5:$L$324,2,FALSE)</f>
        <v>171</v>
      </c>
      <c r="F85" s="1">
        <f>VLOOKUP($B85,'inschr lo'!$A$5:$L$324,3,FALSE)</f>
        <v>180</v>
      </c>
      <c r="G85" s="1">
        <f>VLOOKUP($B85,'inschr lo'!$A$5:$L$324,4,FALSE)</f>
        <v>200</v>
      </c>
      <c r="H85" s="1">
        <f>VLOOKUP($B85,'inschr lo'!$A$5:$L$324,5,FALSE)</f>
        <v>210</v>
      </c>
      <c r="I85" s="1">
        <f>VLOOKUP($B85,'inschr lo'!$A$5:$L$324,6,FALSE)</f>
        <v>206</v>
      </c>
      <c r="J85" s="1">
        <f>VLOOKUP($B85,'inschr lo'!$A$5:$L$324,7,FALSE)</f>
        <v>212</v>
      </c>
      <c r="K85" s="1">
        <f>VLOOKUP($B85,'inschr lo'!$A$5:$L$324,8,FALSE)</f>
        <v>219</v>
      </c>
      <c r="L85" s="1">
        <f>VLOOKUP($B85,'inschr lo'!$A$5:$L$324,9,FALSE)</f>
        <v>220</v>
      </c>
      <c r="M85" s="1">
        <f>VLOOKUP($B85,'inschr lo'!$A$5:$L$324,10,FALSE)</f>
        <v>220</v>
      </c>
      <c r="N85" s="1">
        <f>VLOOKUP($B85,'inschr lo'!$A$5:$L$324,11,FALSE)</f>
        <v>214</v>
      </c>
      <c r="O85" s="1">
        <f>VLOOKUP($B85,'inschr lo'!$A$5:$L$324,12,FALSE)</f>
        <v>221</v>
      </c>
      <c r="P85" s="1">
        <f>VLOOKUP($B85,'VRAAGPROGNOSE LO'!$B$2:$N$321,2,FALSE)</f>
        <v>230</v>
      </c>
      <c r="Q85" s="1">
        <f>VLOOKUP($B85,'VRAAGPROGNOSE LO'!$B$2:$N$321,3,FALSE)</f>
        <v>240</v>
      </c>
      <c r="R85" s="1">
        <f>VLOOKUP($B85,'VRAAGPROGNOSE LO'!$B$2:$N$321,4,FALSE)</f>
        <v>248</v>
      </c>
      <c r="S85" s="1">
        <f>VLOOKUP($B85,'VRAAGPROGNOSE LO'!$B$2:$N$321,5,FALSE)</f>
        <v>252</v>
      </c>
      <c r="T85" s="1">
        <f>VLOOKUP($B85,'VRAAGPROGNOSE LO'!$B$2:$N$321,6,FALSE)</f>
        <v>254</v>
      </c>
      <c r="U85" s="1">
        <f>VLOOKUP($B85,'VRAAGPROGNOSE LO'!$B$2:$N$321,7,FALSE)</f>
        <v>253</v>
      </c>
      <c r="V85" s="1">
        <f>VLOOKUP($B85,'VRAAGPROGNOSE LO'!$B$2:$N$321,8,FALSE)</f>
        <v>251</v>
      </c>
      <c r="W85" s="1">
        <f>VLOOKUP($B85,'VRAAGPROGNOSE LO'!$B$2:$N$321,9,FALSE)</f>
        <v>247</v>
      </c>
      <c r="X85" s="1">
        <f>VLOOKUP($B85,'VRAAGPROGNOSE LO'!$B$2:$N$321,10,FALSE)</f>
        <v>243</v>
      </c>
      <c r="Y85" s="1">
        <f>VLOOKUP($B85,'VRAAGPROGNOSE LO'!$B$2:$N$321,11,FALSE)</f>
        <v>239</v>
      </c>
      <c r="Z85" s="1">
        <f>VLOOKUP($B85,'VRAAGPROGNOSE LO'!$B$2:$N$321,12,FALSE)</f>
        <v>237</v>
      </c>
      <c r="AA85" s="1">
        <f>VLOOKUP($B85,'VRAAGPROGNOSE LO'!$B$2:$N$321,13,FALSE)</f>
        <v>236</v>
      </c>
    </row>
    <row r="86" spans="2:27" x14ac:dyDescent="0.3">
      <c r="B86" s="1">
        <v>21015</v>
      </c>
      <c r="C86" s="1">
        <f>VLOOKUP(B86,AANBODPROGNOSE!A86:G403, 6, FALSE)</f>
        <v>2200.5372552725494</v>
      </c>
      <c r="D86" s="1">
        <f>VLOOKUP(B86,AANBODPROGNOSE!A86:H403, 3, FALSE)</f>
        <v>1870.456666981667</v>
      </c>
      <c r="E86" s="1">
        <f>VLOOKUP($B86,'inschr lo'!$A$5:$L$324,2,FALSE)</f>
        <v>902</v>
      </c>
      <c r="F86" s="1">
        <f>VLOOKUP($B86,'inschr lo'!$A$5:$L$324,3,FALSE)</f>
        <v>925</v>
      </c>
      <c r="G86" s="1">
        <f>VLOOKUP($B86,'inschr lo'!$A$5:$L$324,4,FALSE)</f>
        <v>937</v>
      </c>
      <c r="H86" s="1">
        <f>VLOOKUP($B86,'inschr lo'!$A$5:$L$324,5,FALSE)</f>
        <v>1018</v>
      </c>
      <c r="I86" s="1">
        <f>VLOOKUP($B86,'inschr lo'!$A$5:$L$324,6,FALSE)</f>
        <v>1107</v>
      </c>
      <c r="J86" s="1">
        <f>VLOOKUP($B86,'inschr lo'!$A$5:$L$324,7,FALSE)</f>
        <v>1181</v>
      </c>
      <c r="K86" s="1">
        <f>VLOOKUP($B86,'inschr lo'!$A$5:$L$324,8,FALSE)</f>
        <v>1263</v>
      </c>
      <c r="L86" s="1">
        <f>VLOOKUP($B86,'inschr lo'!$A$5:$L$324,9,FALSE)</f>
        <v>1342</v>
      </c>
      <c r="M86" s="1">
        <f>VLOOKUP($B86,'inschr lo'!$A$5:$L$324,10,FALSE)</f>
        <v>1452</v>
      </c>
      <c r="N86" s="1">
        <f>VLOOKUP($B86,'inschr lo'!$A$5:$L$324,11,FALSE)</f>
        <v>1534</v>
      </c>
      <c r="O86" s="1">
        <f>VLOOKUP($B86,'inschr lo'!$A$5:$L$324,12,FALSE)</f>
        <v>1614</v>
      </c>
      <c r="P86" s="1">
        <f>VLOOKUP($B86,'VRAAGPROGNOSE LO'!$B$2:$N$321,2,FALSE)</f>
        <v>1682</v>
      </c>
      <c r="Q86" s="1">
        <f>VLOOKUP($B86,'VRAAGPROGNOSE LO'!$B$2:$N$321,3,FALSE)</f>
        <v>1749</v>
      </c>
      <c r="R86" s="1">
        <f>VLOOKUP($B86,'VRAAGPROGNOSE LO'!$B$2:$N$321,4,FALSE)</f>
        <v>1812</v>
      </c>
      <c r="S86" s="1">
        <f>VLOOKUP($B86,'VRAAGPROGNOSE LO'!$B$2:$N$321,5,FALSE)</f>
        <v>1840</v>
      </c>
      <c r="T86" s="1">
        <f>VLOOKUP($B86,'VRAAGPROGNOSE LO'!$B$2:$N$321,6,FALSE)</f>
        <v>1851</v>
      </c>
      <c r="U86" s="1">
        <f>VLOOKUP($B86,'VRAAGPROGNOSE LO'!$B$2:$N$321,7,FALSE)</f>
        <v>1847</v>
      </c>
      <c r="V86" s="1">
        <f>VLOOKUP($B86,'VRAAGPROGNOSE LO'!$B$2:$N$321,8,FALSE)</f>
        <v>1833</v>
      </c>
      <c r="W86" s="1">
        <f>VLOOKUP($B86,'VRAAGPROGNOSE LO'!$B$2:$N$321,9,FALSE)</f>
        <v>1807</v>
      </c>
      <c r="X86" s="1">
        <f>VLOOKUP($B86,'VRAAGPROGNOSE LO'!$B$2:$N$321,10,FALSE)</f>
        <v>1771</v>
      </c>
      <c r="Y86" s="1">
        <f>VLOOKUP($B86,'VRAAGPROGNOSE LO'!$B$2:$N$321,11,FALSE)</f>
        <v>1747</v>
      </c>
      <c r="Z86" s="1">
        <f>VLOOKUP($B86,'VRAAGPROGNOSE LO'!$B$2:$N$321,12,FALSE)</f>
        <v>1728</v>
      </c>
      <c r="AA86" s="1">
        <f>VLOOKUP($B86,'VRAAGPROGNOSE LO'!$B$2:$N$321,13,FALSE)</f>
        <v>1723</v>
      </c>
    </row>
    <row r="87" spans="2:27" x14ac:dyDescent="0.3">
      <c r="B87" s="1">
        <v>21016</v>
      </c>
      <c r="C87" s="1">
        <f>VLOOKUP(B87,AANBODPROGNOSE!A87:G404, 6, FALSE)</f>
        <v>996.72972972972968</v>
      </c>
      <c r="D87" s="1">
        <f>VLOOKUP(B87,AANBODPROGNOSE!A87:H404, 3, FALSE)</f>
        <v>847.22027027027025</v>
      </c>
      <c r="E87" s="1">
        <f>VLOOKUP($B87,'inschr lo'!$A$5:$L$324,2,FALSE)</f>
        <v>560</v>
      </c>
      <c r="F87" s="1">
        <f>VLOOKUP($B87,'inschr lo'!$A$5:$L$324,3,FALSE)</f>
        <v>566</v>
      </c>
      <c r="G87" s="1">
        <f>VLOOKUP($B87,'inschr lo'!$A$5:$L$324,4,FALSE)</f>
        <v>578</v>
      </c>
      <c r="H87" s="1">
        <f>VLOOKUP($B87,'inschr lo'!$A$5:$L$324,5,FALSE)</f>
        <v>594</v>
      </c>
      <c r="I87" s="1">
        <f>VLOOKUP($B87,'inschr lo'!$A$5:$L$324,6,FALSE)</f>
        <v>615</v>
      </c>
      <c r="J87" s="1">
        <f>VLOOKUP($B87,'inschr lo'!$A$5:$L$324,7,FALSE)</f>
        <v>629</v>
      </c>
      <c r="K87" s="1">
        <f>VLOOKUP($B87,'inschr lo'!$A$5:$L$324,8,FALSE)</f>
        <v>659</v>
      </c>
      <c r="L87" s="1">
        <f>VLOOKUP($B87,'inschr lo'!$A$5:$L$324,9,FALSE)</f>
        <v>673</v>
      </c>
      <c r="M87" s="1">
        <f>VLOOKUP($B87,'inschr lo'!$A$5:$L$324,10,FALSE)</f>
        <v>709</v>
      </c>
      <c r="N87" s="1">
        <f>VLOOKUP($B87,'inschr lo'!$A$5:$L$324,11,FALSE)</f>
        <v>745</v>
      </c>
      <c r="O87" s="1">
        <f>VLOOKUP($B87,'inschr lo'!$A$5:$L$324,12,FALSE)</f>
        <v>793</v>
      </c>
      <c r="P87" s="1">
        <f>VLOOKUP($B87,'VRAAGPROGNOSE LO'!$B$2:$N$321,2,FALSE)</f>
        <v>823</v>
      </c>
      <c r="Q87" s="1">
        <f>VLOOKUP($B87,'VRAAGPROGNOSE LO'!$B$2:$N$321,3,FALSE)</f>
        <v>842</v>
      </c>
      <c r="R87" s="1">
        <f>VLOOKUP($B87,'VRAAGPROGNOSE LO'!$B$2:$N$321,4,FALSE)</f>
        <v>857</v>
      </c>
      <c r="S87" s="1">
        <f>VLOOKUP($B87,'VRAAGPROGNOSE LO'!$B$2:$N$321,5,FALSE)</f>
        <v>872</v>
      </c>
      <c r="T87" s="1">
        <f>VLOOKUP($B87,'VRAAGPROGNOSE LO'!$B$2:$N$321,6,FALSE)</f>
        <v>884</v>
      </c>
      <c r="U87" s="1">
        <f>VLOOKUP($B87,'VRAAGPROGNOSE LO'!$B$2:$N$321,7,FALSE)</f>
        <v>887</v>
      </c>
      <c r="V87" s="1">
        <f>VLOOKUP($B87,'VRAAGPROGNOSE LO'!$B$2:$N$321,8,FALSE)</f>
        <v>875</v>
      </c>
      <c r="W87" s="1">
        <f>VLOOKUP($B87,'VRAAGPROGNOSE LO'!$B$2:$N$321,9,FALSE)</f>
        <v>863</v>
      </c>
      <c r="X87" s="1">
        <f>VLOOKUP($B87,'VRAAGPROGNOSE LO'!$B$2:$N$321,10,FALSE)</f>
        <v>858</v>
      </c>
      <c r="Y87" s="1">
        <f>VLOOKUP($B87,'VRAAGPROGNOSE LO'!$B$2:$N$321,11,FALSE)</f>
        <v>847</v>
      </c>
      <c r="Z87" s="1">
        <f>VLOOKUP($B87,'VRAAGPROGNOSE LO'!$B$2:$N$321,12,FALSE)</f>
        <v>839</v>
      </c>
      <c r="AA87" s="1">
        <f>VLOOKUP($B87,'VRAAGPROGNOSE LO'!$B$2:$N$321,13,FALSE)</f>
        <v>833</v>
      </c>
    </row>
    <row r="88" spans="2:27" x14ac:dyDescent="0.3">
      <c r="B88" s="1">
        <v>21017</v>
      </c>
      <c r="C88" s="1">
        <f>VLOOKUP(B88,AANBODPROGNOSE!A88:G405, 6, FALSE)</f>
        <v>364</v>
      </c>
      <c r="D88" s="1">
        <f>VLOOKUP(B88,AANBODPROGNOSE!A88:H405, 3, FALSE)</f>
        <v>309.39999999999998</v>
      </c>
      <c r="E88" s="1">
        <f>VLOOKUP($B88,'inschr lo'!$A$5:$L$324,2,FALSE)</f>
        <v>301</v>
      </c>
      <c r="F88" s="1">
        <f>VLOOKUP($B88,'inschr lo'!$A$5:$L$324,3,FALSE)</f>
        <v>317</v>
      </c>
      <c r="G88" s="1">
        <f>VLOOKUP($B88,'inschr lo'!$A$5:$L$324,4,FALSE)</f>
        <v>325</v>
      </c>
      <c r="H88" s="1">
        <f>VLOOKUP($B88,'inschr lo'!$A$5:$L$324,5,FALSE)</f>
        <v>339</v>
      </c>
      <c r="I88" s="1">
        <f>VLOOKUP($B88,'inschr lo'!$A$5:$L$324,6,FALSE)</f>
        <v>344</v>
      </c>
      <c r="J88" s="1">
        <f>VLOOKUP($B88,'inschr lo'!$A$5:$L$324,7,FALSE)</f>
        <v>350</v>
      </c>
      <c r="K88" s="1">
        <f>VLOOKUP($B88,'inschr lo'!$A$5:$L$324,8,FALSE)</f>
        <v>346</v>
      </c>
      <c r="L88" s="1">
        <f>VLOOKUP($B88,'inschr lo'!$A$5:$L$324,9,FALSE)</f>
        <v>353</v>
      </c>
      <c r="M88" s="1">
        <f>VLOOKUP($B88,'inschr lo'!$A$5:$L$324,10,FALSE)</f>
        <v>360</v>
      </c>
      <c r="N88" s="1">
        <f>VLOOKUP($B88,'inschr lo'!$A$5:$L$324,11,FALSE)</f>
        <v>349</v>
      </c>
      <c r="O88" s="1">
        <f>VLOOKUP($B88,'inschr lo'!$A$5:$L$324,12,FALSE)</f>
        <v>350</v>
      </c>
      <c r="P88" s="1">
        <f>VLOOKUP($B88,'VRAAGPROGNOSE LO'!$B$2:$N$321,2,FALSE)</f>
        <v>360</v>
      </c>
      <c r="Q88" s="1">
        <f>VLOOKUP($B88,'VRAAGPROGNOSE LO'!$B$2:$N$321,3,FALSE)</f>
        <v>362</v>
      </c>
      <c r="R88" s="1">
        <f>VLOOKUP($B88,'VRAAGPROGNOSE LO'!$B$2:$N$321,4,FALSE)</f>
        <v>362</v>
      </c>
      <c r="S88" s="1">
        <f>VLOOKUP($B88,'VRAAGPROGNOSE LO'!$B$2:$N$321,5,FALSE)</f>
        <v>376</v>
      </c>
      <c r="T88" s="1">
        <f>VLOOKUP($B88,'VRAAGPROGNOSE LO'!$B$2:$N$321,6,FALSE)</f>
        <v>381</v>
      </c>
      <c r="U88" s="1">
        <f>VLOOKUP($B88,'VRAAGPROGNOSE LO'!$B$2:$N$321,7,FALSE)</f>
        <v>384</v>
      </c>
      <c r="V88" s="1">
        <f>VLOOKUP($B88,'VRAAGPROGNOSE LO'!$B$2:$N$321,8,FALSE)</f>
        <v>382</v>
      </c>
      <c r="W88" s="1">
        <f>VLOOKUP($B88,'VRAAGPROGNOSE LO'!$B$2:$N$321,9,FALSE)</f>
        <v>378</v>
      </c>
      <c r="X88" s="1">
        <f>VLOOKUP($B88,'VRAAGPROGNOSE LO'!$B$2:$N$321,10,FALSE)</f>
        <v>376</v>
      </c>
      <c r="Y88" s="1">
        <f>VLOOKUP($B88,'VRAAGPROGNOSE LO'!$B$2:$N$321,11,FALSE)</f>
        <v>369</v>
      </c>
      <c r="Z88" s="1">
        <f>VLOOKUP($B88,'VRAAGPROGNOSE LO'!$B$2:$N$321,12,FALSE)</f>
        <v>364</v>
      </c>
      <c r="AA88" s="1">
        <f>VLOOKUP($B88,'VRAAGPROGNOSE LO'!$B$2:$N$321,13,FALSE)</f>
        <v>362</v>
      </c>
    </row>
    <row r="89" spans="2:27" x14ac:dyDescent="0.3">
      <c r="B89" s="1">
        <v>21018</v>
      </c>
      <c r="C89" s="1">
        <f>VLOOKUP(B89,AANBODPROGNOSE!A89:G406, 6, FALSE)</f>
        <v>876</v>
      </c>
      <c r="D89" s="1">
        <f>VLOOKUP(B89,AANBODPROGNOSE!A89:H406, 3, FALSE)</f>
        <v>744.6</v>
      </c>
      <c r="E89" s="1">
        <f>VLOOKUP($B89,'inschr lo'!$A$5:$L$324,2,FALSE)</f>
        <v>630</v>
      </c>
      <c r="F89" s="1">
        <f>VLOOKUP($B89,'inschr lo'!$A$5:$L$324,3,FALSE)</f>
        <v>645</v>
      </c>
      <c r="G89" s="1">
        <f>VLOOKUP($B89,'inschr lo'!$A$5:$L$324,4,FALSE)</f>
        <v>638</v>
      </c>
      <c r="H89" s="1">
        <f>VLOOKUP($B89,'inschr lo'!$A$5:$L$324,5,FALSE)</f>
        <v>641</v>
      </c>
      <c r="I89" s="1">
        <f>VLOOKUP($B89,'inschr lo'!$A$5:$L$324,6,FALSE)</f>
        <v>645</v>
      </c>
      <c r="J89" s="1">
        <f>VLOOKUP($B89,'inschr lo'!$A$5:$L$324,7,FALSE)</f>
        <v>667</v>
      </c>
      <c r="K89" s="1">
        <f>VLOOKUP($B89,'inschr lo'!$A$5:$L$324,8,FALSE)</f>
        <v>685</v>
      </c>
      <c r="L89" s="1">
        <f>VLOOKUP($B89,'inschr lo'!$A$5:$L$324,9,FALSE)</f>
        <v>682</v>
      </c>
      <c r="M89" s="1">
        <f>VLOOKUP($B89,'inschr lo'!$A$5:$L$324,10,FALSE)</f>
        <v>689</v>
      </c>
      <c r="N89" s="1">
        <f>VLOOKUP($B89,'inschr lo'!$A$5:$L$324,11,FALSE)</f>
        <v>707</v>
      </c>
      <c r="O89" s="1">
        <f>VLOOKUP($B89,'inschr lo'!$A$5:$L$324,12,FALSE)</f>
        <v>721</v>
      </c>
      <c r="P89" s="1">
        <f>VLOOKUP($B89,'VRAAGPROGNOSE LO'!$B$2:$N$321,2,FALSE)</f>
        <v>756</v>
      </c>
      <c r="Q89" s="1">
        <f>VLOOKUP($B89,'VRAAGPROGNOSE LO'!$B$2:$N$321,3,FALSE)</f>
        <v>757</v>
      </c>
      <c r="R89" s="1">
        <f>VLOOKUP($B89,'VRAAGPROGNOSE LO'!$B$2:$N$321,4,FALSE)</f>
        <v>749</v>
      </c>
      <c r="S89" s="1">
        <f>VLOOKUP($B89,'VRAAGPROGNOSE LO'!$B$2:$N$321,5,FALSE)</f>
        <v>729</v>
      </c>
      <c r="T89" s="1">
        <f>VLOOKUP($B89,'VRAAGPROGNOSE LO'!$B$2:$N$321,6,FALSE)</f>
        <v>711</v>
      </c>
      <c r="U89" s="1">
        <f>VLOOKUP($B89,'VRAAGPROGNOSE LO'!$B$2:$N$321,7,FALSE)</f>
        <v>690</v>
      </c>
      <c r="V89" s="1">
        <f>VLOOKUP($B89,'VRAAGPROGNOSE LO'!$B$2:$N$321,8,FALSE)</f>
        <v>662</v>
      </c>
      <c r="W89" s="1">
        <f>VLOOKUP($B89,'VRAAGPROGNOSE LO'!$B$2:$N$321,9,FALSE)</f>
        <v>646</v>
      </c>
      <c r="X89" s="1">
        <f>VLOOKUP($B89,'VRAAGPROGNOSE LO'!$B$2:$N$321,10,FALSE)</f>
        <v>631</v>
      </c>
      <c r="Y89" s="1">
        <f>VLOOKUP($B89,'VRAAGPROGNOSE LO'!$B$2:$N$321,11,FALSE)</f>
        <v>620</v>
      </c>
      <c r="Z89" s="1">
        <f>VLOOKUP($B89,'VRAAGPROGNOSE LO'!$B$2:$N$321,12,FALSE)</f>
        <v>610</v>
      </c>
      <c r="AA89" s="1">
        <f>VLOOKUP($B89,'VRAAGPROGNOSE LO'!$B$2:$N$321,13,FALSE)</f>
        <v>607</v>
      </c>
    </row>
    <row r="90" spans="2:27" x14ac:dyDescent="0.3">
      <c r="B90" s="1">
        <v>21019</v>
      </c>
      <c r="C90" s="1">
        <f>VLOOKUP(B90,AANBODPROGNOSE!A90:G407, 6, FALSE)</f>
        <v>881.99999999999989</v>
      </c>
      <c r="D90" s="1">
        <f>VLOOKUP(B90,AANBODPROGNOSE!A90:H407, 3, FALSE)</f>
        <v>749.69999999999993</v>
      </c>
      <c r="E90" s="1">
        <f>VLOOKUP($B90,'inschr lo'!$A$5:$L$324,2,FALSE)</f>
        <v>774</v>
      </c>
      <c r="F90" s="1">
        <f>VLOOKUP($B90,'inschr lo'!$A$5:$L$324,3,FALSE)</f>
        <v>789</v>
      </c>
      <c r="G90" s="1">
        <f>VLOOKUP($B90,'inschr lo'!$A$5:$L$324,4,FALSE)</f>
        <v>791</v>
      </c>
      <c r="H90" s="1">
        <f>VLOOKUP($B90,'inschr lo'!$A$5:$L$324,5,FALSE)</f>
        <v>804</v>
      </c>
      <c r="I90" s="1">
        <f>VLOOKUP($B90,'inschr lo'!$A$5:$L$324,6,FALSE)</f>
        <v>799</v>
      </c>
      <c r="J90" s="1">
        <f>VLOOKUP($B90,'inschr lo'!$A$5:$L$324,7,FALSE)</f>
        <v>788</v>
      </c>
      <c r="K90" s="1">
        <f>VLOOKUP($B90,'inschr lo'!$A$5:$L$324,8,FALSE)</f>
        <v>780</v>
      </c>
      <c r="L90" s="1">
        <f>VLOOKUP($B90,'inschr lo'!$A$5:$L$324,9,FALSE)</f>
        <v>795</v>
      </c>
      <c r="M90" s="1">
        <f>VLOOKUP($B90,'inschr lo'!$A$5:$L$324,10,FALSE)</f>
        <v>775</v>
      </c>
      <c r="N90" s="1">
        <f>VLOOKUP($B90,'inschr lo'!$A$5:$L$324,11,FALSE)</f>
        <v>818</v>
      </c>
      <c r="O90" s="1">
        <f>VLOOKUP($B90,'inschr lo'!$A$5:$L$324,12,FALSE)</f>
        <v>811</v>
      </c>
      <c r="P90" s="1">
        <f>VLOOKUP($B90,'VRAAGPROGNOSE LO'!$B$2:$N$321,2,FALSE)</f>
        <v>817</v>
      </c>
      <c r="Q90" s="1">
        <f>VLOOKUP($B90,'VRAAGPROGNOSE LO'!$B$2:$N$321,3,FALSE)</f>
        <v>852</v>
      </c>
      <c r="R90" s="1">
        <f>VLOOKUP($B90,'VRAAGPROGNOSE LO'!$B$2:$N$321,4,FALSE)</f>
        <v>867</v>
      </c>
      <c r="S90" s="1">
        <f>VLOOKUP($B90,'VRAAGPROGNOSE LO'!$B$2:$N$321,5,FALSE)</f>
        <v>888</v>
      </c>
      <c r="T90" s="1">
        <f>VLOOKUP($B90,'VRAAGPROGNOSE LO'!$B$2:$N$321,6,FALSE)</f>
        <v>898</v>
      </c>
      <c r="U90" s="1">
        <f>VLOOKUP($B90,'VRAAGPROGNOSE LO'!$B$2:$N$321,7,FALSE)</f>
        <v>896</v>
      </c>
      <c r="V90" s="1">
        <f>VLOOKUP($B90,'VRAAGPROGNOSE LO'!$B$2:$N$321,8,FALSE)</f>
        <v>895</v>
      </c>
      <c r="W90" s="1">
        <f>VLOOKUP($B90,'VRAAGPROGNOSE LO'!$B$2:$N$321,9,FALSE)</f>
        <v>876</v>
      </c>
      <c r="X90" s="1">
        <f>VLOOKUP($B90,'VRAAGPROGNOSE LO'!$B$2:$N$321,10,FALSE)</f>
        <v>862</v>
      </c>
      <c r="Y90" s="1">
        <f>VLOOKUP($B90,'VRAAGPROGNOSE LO'!$B$2:$N$321,11,FALSE)</f>
        <v>851</v>
      </c>
      <c r="Z90" s="1">
        <f>VLOOKUP($B90,'VRAAGPROGNOSE LO'!$B$2:$N$321,12,FALSE)</f>
        <v>844</v>
      </c>
      <c r="AA90" s="1">
        <f>VLOOKUP($B90,'VRAAGPROGNOSE LO'!$B$2:$N$321,13,FALSE)</f>
        <v>842</v>
      </c>
    </row>
    <row r="91" spans="2:27" x14ac:dyDescent="0.3">
      <c r="B91" s="1">
        <v>23002</v>
      </c>
      <c r="C91" s="1">
        <f>VLOOKUP(B91,AANBODPROGNOSE!A91:G408, 6, FALSE)</f>
        <v>2666.6839160839163</v>
      </c>
      <c r="D91" s="1">
        <f>VLOOKUP(B91,AANBODPROGNOSE!A91:H408, 3, FALSE)</f>
        <v>2266.6813286713286</v>
      </c>
      <c r="E91" s="1">
        <f>VLOOKUP($B91,'inschr lo'!$A$5:$L$324,2,FALSE)</f>
        <v>1418</v>
      </c>
      <c r="F91" s="1">
        <f>VLOOKUP($B91,'inschr lo'!$A$5:$L$324,3,FALSE)</f>
        <v>1504</v>
      </c>
      <c r="G91" s="1">
        <f>VLOOKUP($B91,'inschr lo'!$A$5:$L$324,4,FALSE)</f>
        <v>1587</v>
      </c>
      <c r="H91" s="1">
        <f>VLOOKUP($B91,'inschr lo'!$A$5:$L$324,5,FALSE)</f>
        <v>1633</v>
      </c>
      <c r="I91" s="1">
        <f>VLOOKUP($B91,'inschr lo'!$A$5:$L$324,6,FALSE)</f>
        <v>1724</v>
      </c>
      <c r="J91" s="1">
        <f>VLOOKUP($B91,'inschr lo'!$A$5:$L$324,7,FALSE)</f>
        <v>1797</v>
      </c>
      <c r="K91" s="1">
        <f>VLOOKUP($B91,'inschr lo'!$A$5:$L$324,8,FALSE)</f>
        <v>1839</v>
      </c>
      <c r="L91" s="1">
        <f>VLOOKUP($B91,'inschr lo'!$A$5:$L$324,9,FALSE)</f>
        <v>1849</v>
      </c>
      <c r="M91" s="1">
        <f>VLOOKUP($B91,'inschr lo'!$A$5:$L$324,10,FALSE)</f>
        <v>1895</v>
      </c>
      <c r="N91" s="1">
        <f>VLOOKUP($B91,'inschr lo'!$A$5:$L$324,11,FALSE)</f>
        <v>1960</v>
      </c>
      <c r="O91" s="1">
        <f>VLOOKUP($B91,'inschr lo'!$A$5:$L$324,12,FALSE)</f>
        <v>1982</v>
      </c>
      <c r="P91" s="1">
        <f>VLOOKUP($B91,'VRAAGPROGNOSE LO'!$B$2:$N$321,2,FALSE)</f>
        <v>2010</v>
      </c>
      <c r="Q91" s="1">
        <f>VLOOKUP($B91,'VRAAGPROGNOSE LO'!$B$2:$N$321,3,FALSE)</f>
        <v>2027</v>
      </c>
      <c r="R91" s="1">
        <f>VLOOKUP($B91,'VRAAGPROGNOSE LO'!$B$2:$N$321,4,FALSE)</f>
        <v>2061</v>
      </c>
      <c r="S91" s="1">
        <f>VLOOKUP($B91,'VRAAGPROGNOSE LO'!$B$2:$N$321,5,FALSE)</f>
        <v>2083</v>
      </c>
      <c r="T91" s="1">
        <f>VLOOKUP($B91,'VRAAGPROGNOSE LO'!$B$2:$N$321,6,FALSE)</f>
        <v>2104</v>
      </c>
      <c r="U91" s="1">
        <f>VLOOKUP($B91,'VRAAGPROGNOSE LO'!$B$2:$N$321,7,FALSE)</f>
        <v>2108</v>
      </c>
      <c r="V91" s="1">
        <f>VLOOKUP($B91,'VRAAGPROGNOSE LO'!$B$2:$N$321,8,FALSE)</f>
        <v>2097</v>
      </c>
      <c r="W91" s="1">
        <f>VLOOKUP($B91,'VRAAGPROGNOSE LO'!$B$2:$N$321,9,FALSE)</f>
        <v>2099</v>
      </c>
      <c r="X91" s="1">
        <f>VLOOKUP($B91,'VRAAGPROGNOSE LO'!$B$2:$N$321,10,FALSE)</f>
        <v>2072</v>
      </c>
      <c r="Y91" s="1">
        <f>VLOOKUP($B91,'VRAAGPROGNOSE LO'!$B$2:$N$321,11,FALSE)</f>
        <v>2037</v>
      </c>
      <c r="Z91" s="1">
        <f>VLOOKUP($B91,'VRAAGPROGNOSE LO'!$B$2:$N$321,12,FALSE)</f>
        <v>2019</v>
      </c>
      <c r="AA91" s="1">
        <f>VLOOKUP($B91,'VRAAGPROGNOSE LO'!$B$2:$N$321,13,FALSE)</f>
        <v>2009</v>
      </c>
    </row>
    <row r="92" spans="2:27" x14ac:dyDescent="0.3">
      <c r="B92" s="1">
        <v>23003</v>
      </c>
      <c r="C92" s="1">
        <f>VLOOKUP(B92,AANBODPROGNOSE!A92:G409, 6, FALSE)</f>
        <v>1608.9547511312217</v>
      </c>
      <c r="D92" s="1">
        <f>VLOOKUP(B92,AANBODPROGNOSE!A92:H409, 3, FALSE)</f>
        <v>1367.6115384615384</v>
      </c>
      <c r="E92" s="1">
        <f>VLOOKUP($B92,'inschr lo'!$A$5:$L$324,2,FALSE)</f>
        <v>1392</v>
      </c>
      <c r="F92" s="1">
        <f>VLOOKUP($B92,'inschr lo'!$A$5:$L$324,3,FALSE)</f>
        <v>1441</v>
      </c>
      <c r="G92" s="1">
        <f>VLOOKUP($B92,'inschr lo'!$A$5:$L$324,4,FALSE)</f>
        <v>1471</v>
      </c>
      <c r="H92" s="1">
        <f>VLOOKUP($B92,'inschr lo'!$A$5:$L$324,5,FALSE)</f>
        <v>1461</v>
      </c>
      <c r="I92" s="1">
        <f>VLOOKUP($B92,'inschr lo'!$A$5:$L$324,6,FALSE)</f>
        <v>1495</v>
      </c>
      <c r="J92" s="1">
        <f>VLOOKUP($B92,'inschr lo'!$A$5:$L$324,7,FALSE)</f>
        <v>1525</v>
      </c>
      <c r="K92" s="1">
        <f>VLOOKUP($B92,'inschr lo'!$A$5:$L$324,8,FALSE)</f>
        <v>1560</v>
      </c>
      <c r="L92" s="1">
        <f>VLOOKUP($B92,'inschr lo'!$A$5:$L$324,9,FALSE)</f>
        <v>1573</v>
      </c>
      <c r="M92" s="1">
        <f>VLOOKUP($B92,'inschr lo'!$A$5:$L$324,10,FALSE)</f>
        <v>1574</v>
      </c>
      <c r="N92" s="1">
        <f>VLOOKUP($B92,'inschr lo'!$A$5:$L$324,11,FALSE)</f>
        <v>1572</v>
      </c>
      <c r="O92" s="1">
        <f>VLOOKUP($B92,'inschr lo'!$A$5:$L$324,12,FALSE)</f>
        <v>1599</v>
      </c>
      <c r="P92" s="1">
        <f>VLOOKUP($B92,'VRAAGPROGNOSE LO'!$B$2:$N$321,2,FALSE)</f>
        <v>1595</v>
      </c>
      <c r="Q92" s="1">
        <f>VLOOKUP($B92,'VRAAGPROGNOSE LO'!$B$2:$N$321,3,FALSE)</f>
        <v>1611</v>
      </c>
      <c r="R92" s="1">
        <f>VLOOKUP($B92,'VRAAGPROGNOSE LO'!$B$2:$N$321,4,FALSE)</f>
        <v>1593</v>
      </c>
      <c r="S92" s="1">
        <f>VLOOKUP($B92,'VRAAGPROGNOSE LO'!$B$2:$N$321,5,FALSE)</f>
        <v>1635</v>
      </c>
      <c r="T92" s="1">
        <f>VLOOKUP($B92,'VRAAGPROGNOSE LO'!$B$2:$N$321,6,FALSE)</f>
        <v>1643</v>
      </c>
      <c r="U92" s="1">
        <f>VLOOKUP($B92,'VRAAGPROGNOSE LO'!$B$2:$N$321,7,FALSE)</f>
        <v>1642</v>
      </c>
      <c r="V92" s="1">
        <f>VLOOKUP($B92,'VRAAGPROGNOSE LO'!$B$2:$N$321,8,FALSE)</f>
        <v>1635</v>
      </c>
      <c r="W92" s="1">
        <f>VLOOKUP($B92,'VRAAGPROGNOSE LO'!$B$2:$N$321,9,FALSE)</f>
        <v>1613</v>
      </c>
      <c r="X92" s="1">
        <f>VLOOKUP($B92,'VRAAGPROGNOSE LO'!$B$2:$N$321,10,FALSE)</f>
        <v>1607</v>
      </c>
      <c r="Y92" s="1">
        <f>VLOOKUP($B92,'VRAAGPROGNOSE LO'!$B$2:$N$321,11,FALSE)</f>
        <v>1581</v>
      </c>
      <c r="Z92" s="1">
        <f>VLOOKUP($B92,'VRAAGPROGNOSE LO'!$B$2:$N$321,12,FALSE)</f>
        <v>1565</v>
      </c>
      <c r="AA92" s="1">
        <f>VLOOKUP($B92,'VRAAGPROGNOSE LO'!$B$2:$N$321,13,FALSE)</f>
        <v>1550</v>
      </c>
    </row>
    <row r="93" spans="2:27" x14ac:dyDescent="0.3">
      <c r="B93" s="1">
        <v>23009</v>
      </c>
      <c r="C93" s="1">
        <f>VLOOKUP(B93,AANBODPROGNOSE!A93:G410, 6, FALSE)</f>
        <v>300</v>
      </c>
      <c r="D93" s="1">
        <f>VLOOKUP(B93,AANBODPROGNOSE!A93:H410, 3, FALSE)</f>
        <v>255</v>
      </c>
      <c r="E93" s="1">
        <f>VLOOKUP($B93,'inschr lo'!$A$5:$L$324,2,FALSE)</f>
        <v>245</v>
      </c>
      <c r="F93" s="1">
        <f>VLOOKUP($B93,'inschr lo'!$A$5:$L$324,3,FALSE)</f>
        <v>258</v>
      </c>
      <c r="G93" s="1">
        <f>VLOOKUP($B93,'inschr lo'!$A$5:$L$324,4,FALSE)</f>
        <v>253</v>
      </c>
      <c r="H93" s="1">
        <f>VLOOKUP($B93,'inschr lo'!$A$5:$L$324,5,FALSE)</f>
        <v>270</v>
      </c>
      <c r="I93" s="1">
        <f>VLOOKUP($B93,'inschr lo'!$A$5:$L$324,6,FALSE)</f>
        <v>263</v>
      </c>
      <c r="J93" s="1">
        <f>VLOOKUP($B93,'inschr lo'!$A$5:$L$324,7,FALSE)</f>
        <v>274</v>
      </c>
      <c r="K93" s="1">
        <f>VLOOKUP($B93,'inschr lo'!$A$5:$L$324,8,FALSE)</f>
        <v>272</v>
      </c>
      <c r="L93" s="1">
        <f>VLOOKUP($B93,'inschr lo'!$A$5:$L$324,9,FALSE)</f>
        <v>269</v>
      </c>
      <c r="M93" s="1">
        <f>VLOOKUP($B93,'inschr lo'!$A$5:$L$324,10,FALSE)</f>
        <v>277</v>
      </c>
      <c r="N93" s="1">
        <f>VLOOKUP($B93,'inschr lo'!$A$5:$L$324,11,FALSE)</f>
        <v>252</v>
      </c>
      <c r="O93" s="1">
        <f>VLOOKUP($B93,'inschr lo'!$A$5:$L$324,12,FALSE)</f>
        <v>244</v>
      </c>
      <c r="P93" s="1">
        <f>VLOOKUP($B93,'VRAAGPROGNOSE LO'!$B$2:$N$321,2,FALSE)</f>
        <v>240</v>
      </c>
      <c r="Q93" s="1">
        <f>VLOOKUP($B93,'VRAAGPROGNOSE LO'!$B$2:$N$321,3,FALSE)</f>
        <v>242</v>
      </c>
      <c r="R93" s="1">
        <f>VLOOKUP($B93,'VRAAGPROGNOSE LO'!$B$2:$N$321,4,FALSE)</f>
        <v>241</v>
      </c>
      <c r="S93" s="1">
        <f>VLOOKUP($B93,'VRAAGPROGNOSE LO'!$B$2:$N$321,5,FALSE)</f>
        <v>237</v>
      </c>
      <c r="T93" s="1">
        <f>VLOOKUP($B93,'VRAAGPROGNOSE LO'!$B$2:$N$321,6,FALSE)</f>
        <v>234</v>
      </c>
      <c r="U93" s="1">
        <f>VLOOKUP($B93,'VRAAGPROGNOSE LO'!$B$2:$N$321,7,FALSE)</f>
        <v>230</v>
      </c>
      <c r="V93" s="1">
        <f>VLOOKUP($B93,'VRAAGPROGNOSE LO'!$B$2:$N$321,8,FALSE)</f>
        <v>226</v>
      </c>
      <c r="W93" s="1">
        <f>VLOOKUP($B93,'VRAAGPROGNOSE LO'!$B$2:$N$321,9,FALSE)</f>
        <v>220</v>
      </c>
      <c r="X93" s="1">
        <f>VLOOKUP($B93,'VRAAGPROGNOSE LO'!$B$2:$N$321,10,FALSE)</f>
        <v>214</v>
      </c>
      <c r="Y93" s="1">
        <f>VLOOKUP($B93,'VRAAGPROGNOSE LO'!$B$2:$N$321,11,FALSE)</f>
        <v>213</v>
      </c>
      <c r="Z93" s="1">
        <f>VLOOKUP($B93,'VRAAGPROGNOSE LO'!$B$2:$N$321,12,FALSE)</f>
        <v>211</v>
      </c>
      <c r="AA93" s="1">
        <f>VLOOKUP($B93,'VRAAGPROGNOSE LO'!$B$2:$N$321,13,FALSE)</f>
        <v>211</v>
      </c>
    </row>
    <row r="94" spans="2:27" x14ac:dyDescent="0.3">
      <c r="B94" s="1">
        <v>23016</v>
      </c>
      <c r="C94" s="1">
        <f>VLOOKUP(B94,AANBODPROGNOSE!A94:G411, 6, FALSE)</f>
        <v>2745.0781954887216</v>
      </c>
      <c r="D94" s="1">
        <f>VLOOKUP(B94,AANBODPROGNOSE!A94:H411, 3, FALSE)</f>
        <v>2333.3164661654132</v>
      </c>
      <c r="E94" s="1">
        <f>VLOOKUP($B94,'inschr lo'!$A$5:$L$324,2,FALSE)</f>
        <v>2451</v>
      </c>
      <c r="F94" s="1">
        <f>VLOOKUP($B94,'inschr lo'!$A$5:$L$324,3,FALSE)</f>
        <v>2483</v>
      </c>
      <c r="G94" s="1">
        <f>VLOOKUP($B94,'inschr lo'!$A$5:$L$324,4,FALSE)</f>
        <v>2493</v>
      </c>
      <c r="H94" s="1">
        <f>VLOOKUP($B94,'inschr lo'!$A$5:$L$324,5,FALSE)</f>
        <v>2507</v>
      </c>
      <c r="I94" s="1">
        <f>VLOOKUP($B94,'inschr lo'!$A$5:$L$324,6,FALSE)</f>
        <v>2553</v>
      </c>
      <c r="J94" s="1">
        <f>VLOOKUP($B94,'inschr lo'!$A$5:$L$324,7,FALSE)</f>
        <v>2607</v>
      </c>
      <c r="K94" s="1">
        <f>VLOOKUP($B94,'inschr lo'!$A$5:$L$324,8,FALSE)</f>
        <v>2639</v>
      </c>
      <c r="L94" s="1">
        <f>VLOOKUP($B94,'inschr lo'!$A$5:$L$324,9,FALSE)</f>
        <v>2675</v>
      </c>
      <c r="M94" s="1">
        <f>VLOOKUP($B94,'inschr lo'!$A$5:$L$324,10,FALSE)</f>
        <v>2679</v>
      </c>
      <c r="N94" s="1">
        <f>VLOOKUP($B94,'inschr lo'!$A$5:$L$324,11,FALSE)</f>
        <v>2674</v>
      </c>
      <c r="O94" s="1">
        <f>VLOOKUP($B94,'inschr lo'!$A$5:$L$324,12,FALSE)</f>
        <v>2698</v>
      </c>
      <c r="P94" s="1">
        <f>VLOOKUP($B94,'VRAAGPROGNOSE LO'!$B$2:$N$321,2,FALSE)</f>
        <v>2737</v>
      </c>
      <c r="Q94" s="1">
        <f>VLOOKUP($B94,'VRAAGPROGNOSE LO'!$B$2:$N$321,3,FALSE)</f>
        <v>2754</v>
      </c>
      <c r="R94" s="1">
        <f>VLOOKUP($B94,'VRAAGPROGNOSE LO'!$B$2:$N$321,4,FALSE)</f>
        <v>2737</v>
      </c>
      <c r="S94" s="1">
        <f>VLOOKUP($B94,'VRAAGPROGNOSE LO'!$B$2:$N$321,5,FALSE)</f>
        <v>2752</v>
      </c>
      <c r="T94" s="1">
        <f>VLOOKUP($B94,'VRAAGPROGNOSE LO'!$B$2:$N$321,6,FALSE)</f>
        <v>2767</v>
      </c>
      <c r="U94" s="1">
        <f>VLOOKUP($B94,'VRAAGPROGNOSE LO'!$B$2:$N$321,7,FALSE)</f>
        <v>2775</v>
      </c>
      <c r="V94" s="1">
        <f>VLOOKUP($B94,'VRAAGPROGNOSE LO'!$B$2:$N$321,8,FALSE)</f>
        <v>2747</v>
      </c>
      <c r="W94" s="1">
        <f>VLOOKUP($B94,'VRAAGPROGNOSE LO'!$B$2:$N$321,9,FALSE)</f>
        <v>2723</v>
      </c>
      <c r="X94" s="1">
        <f>VLOOKUP($B94,'VRAAGPROGNOSE LO'!$B$2:$N$321,10,FALSE)</f>
        <v>2724</v>
      </c>
      <c r="Y94" s="1">
        <f>VLOOKUP($B94,'VRAAGPROGNOSE LO'!$B$2:$N$321,11,FALSE)</f>
        <v>2715</v>
      </c>
      <c r="Z94" s="1">
        <f>VLOOKUP($B94,'VRAAGPROGNOSE LO'!$B$2:$N$321,12,FALSE)</f>
        <v>2715</v>
      </c>
      <c r="AA94" s="1">
        <f>VLOOKUP($B94,'VRAAGPROGNOSE LO'!$B$2:$N$321,13,FALSE)</f>
        <v>2714</v>
      </c>
    </row>
    <row r="95" spans="2:27" x14ac:dyDescent="0.3">
      <c r="B95" s="1">
        <v>23023</v>
      </c>
      <c r="C95" s="1">
        <f>VLOOKUP(B95,AANBODPROGNOSE!A95:G412, 6, FALSE)</f>
        <v>851.76470588235293</v>
      </c>
      <c r="D95" s="1">
        <f>VLOOKUP(B95,AANBODPROGNOSE!A95:H412, 3, FALSE)</f>
        <v>724</v>
      </c>
      <c r="E95" s="1">
        <f>VLOOKUP($B95,'inschr lo'!$A$5:$L$324,2,FALSE)</f>
        <v>552</v>
      </c>
      <c r="F95" s="1">
        <f>VLOOKUP($B95,'inschr lo'!$A$5:$L$324,3,FALSE)</f>
        <v>577</v>
      </c>
      <c r="G95" s="1">
        <f>VLOOKUP($B95,'inschr lo'!$A$5:$L$324,4,FALSE)</f>
        <v>585</v>
      </c>
      <c r="H95" s="1">
        <f>VLOOKUP($B95,'inschr lo'!$A$5:$L$324,5,FALSE)</f>
        <v>585</v>
      </c>
      <c r="I95" s="1">
        <f>VLOOKUP($B95,'inschr lo'!$A$5:$L$324,6,FALSE)</f>
        <v>603</v>
      </c>
      <c r="J95" s="1">
        <f>VLOOKUP($B95,'inschr lo'!$A$5:$L$324,7,FALSE)</f>
        <v>621</v>
      </c>
      <c r="K95" s="1">
        <f>VLOOKUP($B95,'inschr lo'!$A$5:$L$324,8,FALSE)</f>
        <v>640</v>
      </c>
      <c r="L95" s="1">
        <f>VLOOKUP($B95,'inschr lo'!$A$5:$L$324,9,FALSE)</f>
        <v>648</v>
      </c>
      <c r="M95" s="1">
        <f>VLOOKUP($B95,'inschr lo'!$A$5:$L$324,10,FALSE)</f>
        <v>648</v>
      </c>
      <c r="N95" s="1">
        <f>VLOOKUP($B95,'inschr lo'!$A$5:$L$324,11,FALSE)</f>
        <v>652</v>
      </c>
      <c r="O95" s="1">
        <f>VLOOKUP($B95,'inschr lo'!$A$5:$L$324,12,FALSE)</f>
        <v>655</v>
      </c>
      <c r="P95" s="1">
        <f>VLOOKUP($B95,'VRAAGPROGNOSE LO'!$B$2:$N$321,2,FALSE)</f>
        <v>643</v>
      </c>
      <c r="Q95" s="1">
        <f>VLOOKUP($B95,'VRAAGPROGNOSE LO'!$B$2:$N$321,3,FALSE)</f>
        <v>650</v>
      </c>
      <c r="R95" s="1">
        <f>VLOOKUP($B95,'VRAAGPROGNOSE LO'!$B$2:$N$321,4,FALSE)</f>
        <v>647</v>
      </c>
      <c r="S95" s="1">
        <f>VLOOKUP($B95,'VRAAGPROGNOSE LO'!$B$2:$N$321,5,FALSE)</f>
        <v>635</v>
      </c>
      <c r="T95" s="1">
        <f>VLOOKUP($B95,'VRAAGPROGNOSE LO'!$B$2:$N$321,6,FALSE)</f>
        <v>629</v>
      </c>
      <c r="U95" s="1">
        <f>VLOOKUP($B95,'VRAAGPROGNOSE LO'!$B$2:$N$321,7,FALSE)</f>
        <v>618</v>
      </c>
      <c r="V95" s="1">
        <f>VLOOKUP($B95,'VRAAGPROGNOSE LO'!$B$2:$N$321,8,FALSE)</f>
        <v>608</v>
      </c>
      <c r="W95" s="1">
        <f>VLOOKUP($B95,'VRAAGPROGNOSE LO'!$B$2:$N$321,9,FALSE)</f>
        <v>589</v>
      </c>
      <c r="X95" s="1">
        <f>VLOOKUP($B95,'VRAAGPROGNOSE LO'!$B$2:$N$321,10,FALSE)</f>
        <v>575</v>
      </c>
      <c r="Y95" s="1">
        <f>VLOOKUP($B95,'VRAAGPROGNOSE LO'!$B$2:$N$321,11,FALSE)</f>
        <v>572</v>
      </c>
      <c r="Z95" s="1">
        <f>VLOOKUP($B95,'VRAAGPROGNOSE LO'!$B$2:$N$321,12,FALSE)</f>
        <v>568</v>
      </c>
      <c r="AA95" s="1">
        <f>VLOOKUP($B95,'VRAAGPROGNOSE LO'!$B$2:$N$321,13,FALSE)</f>
        <v>568</v>
      </c>
    </row>
    <row r="96" spans="2:27" x14ac:dyDescent="0.3">
      <c r="B96" s="1">
        <v>23024</v>
      </c>
      <c r="C96" s="1">
        <f>VLOOKUP(B96,AANBODPROGNOSE!A96:G413, 6, FALSE)</f>
        <v>588</v>
      </c>
      <c r="D96" s="1">
        <f>VLOOKUP(B96,AANBODPROGNOSE!A96:H413, 3, FALSE)</f>
        <v>499.8</v>
      </c>
      <c r="E96" s="1">
        <f>VLOOKUP($B96,'inschr lo'!$A$5:$L$324,2,FALSE)</f>
        <v>452</v>
      </c>
      <c r="F96" s="1">
        <f>VLOOKUP($B96,'inschr lo'!$A$5:$L$324,3,FALSE)</f>
        <v>462</v>
      </c>
      <c r="G96" s="1">
        <f>VLOOKUP($B96,'inschr lo'!$A$5:$L$324,4,FALSE)</f>
        <v>469</v>
      </c>
      <c r="H96" s="1">
        <f>VLOOKUP($B96,'inschr lo'!$A$5:$L$324,5,FALSE)</f>
        <v>457</v>
      </c>
      <c r="I96" s="1">
        <f>VLOOKUP($B96,'inschr lo'!$A$5:$L$324,6,FALSE)</f>
        <v>482</v>
      </c>
      <c r="J96" s="1">
        <f>VLOOKUP($B96,'inschr lo'!$A$5:$L$324,7,FALSE)</f>
        <v>482</v>
      </c>
      <c r="K96" s="1">
        <f>VLOOKUP($B96,'inschr lo'!$A$5:$L$324,8,FALSE)</f>
        <v>506</v>
      </c>
      <c r="L96" s="1">
        <f>VLOOKUP($B96,'inschr lo'!$A$5:$L$324,9,FALSE)</f>
        <v>509</v>
      </c>
      <c r="M96" s="1">
        <f>VLOOKUP($B96,'inschr lo'!$A$5:$L$324,10,FALSE)</f>
        <v>496</v>
      </c>
      <c r="N96" s="1">
        <f>VLOOKUP($B96,'inschr lo'!$A$5:$L$324,11,FALSE)</f>
        <v>511</v>
      </c>
      <c r="O96" s="1">
        <f>VLOOKUP($B96,'inschr lo'!$A$5:$L$324,12,FALSE)</f>
        <v>499</v>
      </c>
      <c r="P96" s="1">
        <f>VLOOKUP($B96,'VRAAGPROGNOSE LO'!$B$2:$N$321,2,FALSE)</f>
        <v>488</v>
      </c>
      <c r="Q96" s="1">
        <f>VLOOKUP($B96,'VRAAGPROGNOSE LO'!$B$2:$N$321,3,FALSE)</f>
        <v>473</v>
      </c>
      <c r="R96" s="1">
        <f>VLOOKUP($B96,'VRAAGPROGNOSE LO'!$B$2:$N$321,4,FALSE)</f>
        <v>469</v>
      </c>
      <c r="S96" s="1">
        <f>VLOOKUP($B96,'VRAAGPROGNOSE LO'!$B$2:$N$321,5,FALSE)</f>
        <v>467</v>
      </c>
      <c r="T96" s="1">
        <f>VLOOKUP($B96,'VRAAGPROGNOSE LO'!$B$2:$N$321,6,FALSE)</f>
        <v>471</v>
      </c>
      <c r="U96" s="1">
        <f>VLOOKUP($B96,'VRAAGPROGNOSE LO'!$B$2:$N$321,7,FALSE)</f>
        <v>464</v>
      </c>
      <c r="V96" s="1">
        <f>VLOOKUP($B96,'VRAAGPROGNOSE LO'!$B$2:$N$321,8,FALSE)</f>
        <v>468</v>
      </c>
      <c r="W96" s="1">
        <f>VLOOKUP($B96,'VRAAGPROGNOSE LO'!$B$2:$N$321,9,FALSE)</f>
        <v>470</v>
      </c>
      <c r="X96" s="1">
        <f>VLOOKUP($B96,'VRAAGPROGNOSE LO'!$B$2:$N$321,10,FALSE)</f>
        <v>464</v>
      </c>
      <c r="Y96" s="1">
        <f>VLOOKUP($B96,'VRAAGPROGNOSE LO'!$B$2:$N$321,11,FALSE)</f>
        <v>469</v>
      </c>
      <c r="Z96" s="1">
        <f>VLOOKUP($B96,'VRAAGPROGNOSE LO'!$B$2:$N$321,12,FALSE)</f>
        <v>462</v>
      </c>
      <c r="AA96" s="1">
        <f>VLOOKUP($B96,'VRAAGPROGNOSE LO'!$B$2:$N$321,13,FALSE)</f>
        <v>459</v>
      </c>
    </row>
    <row r="97" spans="2:27" x14ac:dyDescent="0.3">
      <c r="B97" s="1">
        <v>23025</v>
      </c>
      <c r="C97" s="1">
        <f>VLOOKUP(B97,AANBODPROGNOSE!A97:G414, 6, FALSE)</f>
        <v>2384.2666666666664</v>
      </c>
      <c r="D97" s="1">
        <f>VLOOKUP(B97,AANBODPROGNOSE!A97:H414, 3, FALSE)</f>
        <v>2026.6266666666663</v>
      </c>
      <c r="E97" s="1">
        <f>VLOOKUP($B97,'inschr lo'!$A$5:$L$324,2,FALSE)</f>
        <v>1693</v>
      </c>
      <c r="F97" s="1">
        <f>VLOOKUP($B97,'inschr lo'!$A$5:$L$324,3,FALSE)</f>
        <v>1747</v>
      </c>
      <c r="G97" s="1">
        <f>VLOOKUP($B97,'inschr lo'!$A$5:$L$324,4,FALSE)</f>
        <v>1786</v>
      </c>
      <c r="H97" s="1">
        <f>VLOOKUP($B97,'inschr lo'!$A$5:$L$324,5,FALSE)</f>
        <v>1867</v>
      </c>
      <c r="I97" s="1">
        <f>VLOOKUP($B97,'inschr lo'!$A$5:$L$324,6,FALSE)</f>
        <v>1957</v>
      </c>
      <c r="J97" s="1">
        <f>VLOOKUP($B97,'inschr lo'!$A$5:$L$324,7,FALSE)</f>
        <v>1996</v>
      </c>
      <c r="K97" s="1">
        <f>VLOOKUP($B97,'inschr lo'!$A$5:$L$324,8,FALSE)</f>
        <v>2089</v>
      </c>
      <c r="L97" s="1">
        <f>VLOOKUP($B97,'inschr lo'!$A$5:$L$324,9,FALSE)</f>
        <v>2149</v>
      </c>
      <c r="M97" s="1">
        <f>VLOOKUP($B97,'inschr lo'!$A$5:$L$324,10,FALSE)</f>
        <v>2161</v>
      </c>
      <c r="N97" s="1">
        <f>VLOOKUP($B97,'inschr lo'!$A$5:$L$324,11,FALSE)</f>
        <v>2221</v>
      </c>
      <c r="O97" s="1">
        <f>VLOOKUP($B97,'inschr lo'!$A$5:$L$324,12,FALSE)</f>
        <v>2236</v>
      </c>
      <c r="P97" s="1">
        <f>VLOOKUP($B97,'VRAAGPROGNOSE LO'!$B$2:$N$321,2,FALSE)</f>
        <v>2255</v>
      </c>
      <c r="Q97" s="1">
        <f>VLOOKUP($B97,'VRAAGPROGNOSE LO'!$B$2:$N$321,3,FALSE)</f>
        <v>2253</v>
      </c>
      <c r="R97" s="1">
        <f>VLOOKUP($B97,'VRAAGPROGNOSE LO'!$B$2:$N$321,4,FALSE)</f>
        <v>2274</v>
      </c>
      <c r="S97" s="1">
        <f>VLOOKUP($B97,'VRAAGPROGNOSE LO'!$B$2:$N$321,5,FALSE)</f>
        <v>2285</v>
      </c>
      <c r="T97" s="1">
        <f>VLOOKUP($B97,'VRAAGPROGNOSE LO'!$B$2:$N$321,6,FALSE)</f>
        <v>2302</v>
      </c>
      <c r="U97" s="1">
        <f>VLOOKUP($B97,'VRAAGPROGNOSE LO'!$B$2:$N$321,7,FALSE)</f>
        <v>2312</v>
      </c>
      <c r="V97" s="1">
        <f>VLOOKUP($B97,'VRAAGPROGNOSE LO'!$B$2:$N$321,8,FALSE)</f>
        <v>2292</v>
      </c>
      <c r="W97" s="1">
        <f>VLOOKUP($B97,'VRAAGPROGNOSE LO'!$B$2:$N$321,9,FALSE)</f>
        <v>2288</v>
      </c>
      <c r="X97" s="1">
        <f>VLOOKUP($B97,'VRAAGPROGNOSE LO'!$B$2:$N$321,10,FALSE)</f>
        <v>2271</v>
      </c>
      <c r="Y97" s="1">
        <f>VLOOKUP($B97,'VRAAGPROGNOSE LO'!$B$2:$N$321,11,FALSE)</f>
        <v>2270</v>
      </c>
      <c r="Z97" s="1">
        <f>VLOOKUP($B97,'VRAAGPROGNOSE LO'!$B$2:$N$321,12,FALSE)</f>
        <v>2257</v>
      </c>
      <c r="AA97" s="1">
        <f>VLOOKUP($B97,'VRAAGPROGNOSE LO'!$B$2:$N$321,13,FALSE)</f>
        <v>2244</v>
      </c>
    </row>
    <row r="98" spans="2:27" x14ac:dyDescent="0.3">
      <c r="B98" s="1">
        <v>23027</v>
      </c>
      <c r="C98" s="1">
        <f>VLOOKUP(B98,AANBODPROGNOSE!A98:G415, 6, FALSE)</f>
        <v>3009.6960747832168</v>
      </c>
      <c r="D98" s="1">
        <f>VLOOKUP(B98,AANBODPROGNOSE!A98:H415, 3, FALSE)</f>
        <v>2558.2416635657341</v>
      </c>
      <c r="E98" s="1">
        <f>VLOOKUP($B98,'inschr lo'!$A$5:$L$324,2,FALSE)</f>
        <v>2327</v>
      </c>
      <c r="F98" s="1">
        <f>VLOOKUP($B98,'inschr lo'!$A$5:$L$324,3,FALSE)</f>
        <v>2389</v>
      </c>
      <c r="G98" s="1">
        <f>VLOOKUP($B98,'inschr lo'!$A$5:$L$324,4,FALSE)</f>
        <v>2465</v>
      </c>
      <c r="H98" s="1">
        <f>VLOOKUP($B98,'inschr lo'!$A$5:$L$324,5,FALSE)</f>
        <v>2506</v>
      </c>
      <c r="I98" s="1">
        <f>VLOOKUP($B98,'inschr lo'!$A$5:$L$324,6,FALSE)</f>
        <v>2506</v>
      </c>
      <c r="J98" s="1">
        <f>VLOOKUP($B98,'inschr lo'!$A$5:$L$324,7,FALSE)</f>
        <v>2585</v>
      </c>
      <c r="K98" s="1">
        <f>VLOOKUP($B98,'inschr lo'!$A$5:$L$324,8,FALSE)</f>
        <v>2596</v>
      </c>
      <c r="L98" s="1">
        <f>VLOOKUP($B98,'inschr lo'!$A$5:$L$324,9,FALSE)</f>
        <v>2648</v>
      </c>
      <c r="M98" s="1">
        <f>VLOOKUP($B98,'inschr lo'!$A$5:$L$324,10,FALSE)</f>
        <v>2654</v>
      </c>
      <c r="N98" s="1">
        <f>VLOOKUP($B98,'inschr lo'!$A$5:$L$324,11,FALSE)</f>
        <v>2664</v>
      </c>
      <c r="O98" s="1">
        <f>VLOOKUP($B98,'inschr lo'!$A$5:$L$324,12,FALSE)</f>
        <v>2709</v>
      </c>
      <c r="P98" s="1">
        <f>VLOOKUP($B98,'VRAAGPROGNOSE LO'!$B$2:$N$321,2,FALSE)</f>
        <v>2737</v>
      </c>
      <c r="Q98" s="1">
        <f>VLOOKUP($B98,'VRAAGPROGNOSE LO'!$B$2:$N$321,3,FALSE)</f>
        <v>2792</v>
      </c>
      <c r="R98" s="1">
        <f>VLOOKUP($B98,'VRAAGPROGNOSE LO'!$B$2:$N$321,4,FALSE)</f>
        <v>2820</v>
      </c>
      <c r="S98" s="1">
        <f>VLOOKUP($B98,'VRAAGPROGNOSE LO'!$B$2:$N$321,5,FALSE)</f>
        <v>2862</v>
      </c>
      <c r="T98" s="1">
        <f>VLOOKUP($B98,'VRAAGPROGNOSE LO'!$B$2:$N$321,6,FALSE)</f>
        <v>2897</v>
      </c>
      <c r="U98" s="1">
        <f>VLOOKUP($B98,'VRAAGPROGNOSE LO'!$B$2:$N$321,7,FALSE)</f>
        <v>2922</v>
      </c>
      <c r="V98" s="1">
        <f>VLOOKUP($B98,'VRAAGPROGNOSE LO'!$B$2:$N$321,8,FALSE)</f>
        <v>2941</v>
      </c>
      <c r="W98" s="1">
        <f>VLOOKUP($B98,'VRAAGPROGNOSE LO'!$B$2:$N$321,9,FALSE)</f>
        <v>2944</v>
      </c>
      <c r="X98" s="1">
        <f>VLOOKUP($B98,'VRAAGPROGNOSE LO'!$B$2:$N$321,10,FALSE)</f>
        <v>2941</v>
      </c>
      <c r="Y98" s="1">
        <f>VLOOKUP($B98,'VRAAGPROGNOSE LO'!$B$2:$N$321,11,FALSE)</f>
        <v>2944</v>
      </c>
      <c r="Z98" s="1">
        <f>VLOOKUP($B98,'VRAAGPROGNOSE LO'!$B$2:$N$321,12,FALSE)</f>
        <v>2934</v>
      </c>
      <c r="AA98" s="1">
        <f>VLOOKUP($B98,'VRAAGPROGNOSE LO'!$B$2:$N$321,13,FALSE)</f>
        <v>2918</v>
      </c>
    </row>
    <row r="99" spans="2:27" x14ac:dyDescent="0.3">
      <c r="B99" s="1">
        <v>23032</v>
      </c>
      <c r="C99" s="1">
        <f>VLOOKUP(B99,AANBODPROGNOSE!A99:G416, 6, FALSE)</f>
        <v>532.94117647058829</v>
      </c>
      <c r="D99" s="1">
        <f>VLOOKUP(B99,AANBODPROGNOSE!A99:H416, 3, FALSE)</f>
        <v>453</v>
      </c>
      <c r="E99" s="1">
        <f>VLOOKUP($B99,'inschr lo'!$A$5:$L$324,2,FALSE)</f>
        <v>460</v>
      </c>
      <c r="F99" s="1">
        <f>VLOOKUP($B99,'inschr lo'!$A$5:$L$324,3,FALSE)</f>
        <v>450</v>
      </c>
      <c r="G99" s="1">
        <f>VLOOKUP($B99,'inschr lo'!$A$5:$L$324,4,FALSE)</f>
        <v>439</v>
      </c>
      <c r="H99" s="1">
        <f>VLOOKUP($B99,'inschr lo'!$A$5:$L$324,5,FALSE)</f>
        <v>443</v>
      </c>
      <c r="I99" s="1">
        <f>VLOOKUP($B99,'inschr lo'!$A$5:$L$324,6,FALSE)</f>
        <v>418</v>
      </c>
      <c r="J99" s="1">
        <f>VLOOKUP($B99,'inschr lo'!$A$5:$L$324,7,FALSE)</f>
        <v>413</v>
      </c>
      <c r="K99" s="1">
        <f>VLOOKUP($B99,'inschr lo'!$A$5:$L$324,8,FALSE)</f>
        <v>394</v>
      </c>
      <c r="L99" s="1">
        <f>VLOOKUP($B99,'inschr lo'!$A$5:$L$324,9,FALSE)</f>
        <v>410</v>
      </c>
      <c r="M99" s="1">
        <f>VLOOKUP($B99,'inschr lo'!$A$5:$L$324,10,FALSE)</f>
        <v>415</v>
      </c>
      <c r="N99" s="1">
        <f>VLOOKUP($B99,'inschr lo'!$A$5:$L$324,11,FALSE)</f>
        <v>409</v>
      </c>
      <c r="O99" s="1">
        <f>VLOOKUP($B99,'inschr lo'!$A$5:$L$324,12,FALSE)</f>
        <v>410</v>
      </c>
      <c r="P99" s="1">
        <f>VLOOKUP($B99,'VRAAGPROGNOSE LO'!$B$2:$N$321,2,FALSE)</f>
        <v>421</v>
      </c>
      <c r="Q99" s="1">
        <f>VLOOKUP($B99,'VRAAGPROGNOSE LO'!$B$2:$N$321,3,FALSE)</f>
        <v>433</v>
      </c>
      <c r="R99" s="1">
        <f>VLOOKUP($B99,'VRAAGPROGNOSE LO'!$B$2:$N$321,4,FALSE)</f>
        <v>425</v>
      </c>
      <c r="S99" s="1">
        <f>VLOOKUP($B99,'VRAAGPROGNOSE LO'!$B$2:$N$321,5,FALSE)</f>
        <v>434</v>
      </c>
      <c r="T99" s="1">
        <f>VLOOKUP($B99,'VRAAGPROGNOSE LO'!$B$2:$N$321,6,FALSE)</f>
        <v>442</v>
      </c>
      <c r="U99" s="1">
        <f>VLOOKUP($B99,'VRAAGPROGNOSE LO'!$B$2:$N$321,7,FALSE)</f>
        <v>445</v>
      </c>
      <c r="V99" s="1">
        <f>VLOOKUP($B99,'VRAAGPROGNOSE LO'!$B$2:$N$321,8,FALSE)</f>
        <v>443</v>
      </c>
      <c r="W99" s="1">
        <f>VLOOKUP($B99,'VRAAGPROGNOSE LO'!$B$2:$N$321,9,FALSE)</f>
        <v>440</v>
      </c>
      <c r="X99" s="1">
        <f>VLOOKUP($B99,'VRAAGPROGNOSE LO'!$B$2:$N$321,10,FALSE)</f>
        <v>455</v>
      </c>
      <c r="Y99" s="1">
        <f>VLOOKUP($B99,'VRAAGPROGNOSE LO'!$B$2:$N$321,11,FALSE)</f>
        <v>459</v>
      </c>
      <c r="Z99" s="1">
        <f>VLOOKUP($B99,'VRAAGPROGNOSE LO'!$B$2:$N$321,12,FALSE)</f>
        <v>454</v>
      </c>
      <c r="AA99" s="1">
        <f>VLOOKUP($B99,'VRAAGPROGNOSE LO'!$B$2:$N$321,13,FALSE)</f>
        <v>456</v>
      </c>
    </row>
    <row r="100" spans="2:27" x14ac:dyDescent="0.3">
      <c r="B100" s="1">
        <v>23033</v>
      </c>
      <c r="C100" s="1">
        <f>VLOOKUP(B100,AANBODPROGNOSE!A100:G417, 6, FALSE)</f>
        <v>884</v>
      </c>
      <c r="D100" s="1">
        <f>VLOOKUP(B100,AANBODPROGNOSE!A100:H417, 3, FALSE)</f>
        <v>751.4</v>
      </c>
      <c r="E100" s="1">
        <f>VLOOKUP($B100,'inschr lo'!$A$5:$L$324,2,FALSE)</f>
        <v>773</v>
      </c>
      <c r="F100" s="1">
        <f>VLOOKUP($B100,'inschr lo'!$A$5:$L$324,3,FALSE)</f>
        <v>760</v>
      </c>
      <c r="G100" s="1">
        <f>VLOOKUP($B100,'inschr lo'!$A$5:$L$324,4,FALSE)</f>
        <v>780</v>
      </c>
      <c r="H100" s="1">
        <f>VLOOKUP($B100,'inschr lo'!$A$5:$L$324,5,FALSE)</f>
        <v>813</v>
      </c>
      <c r="I100" s="1">
        <f>VLOOKUP($B100,'inschr lo'!$A$5:$L$324,6,FALSE)</f>
        <v>773</v>
      </c>
      <c r="J100" s="1">
        <f>VLOOKUP($B100,'inschr lo'!$A$5:$L$324,7,FALSE)</f>
        <v>783</v>
      </c>
      <c r="K100" s="1">
        <f>VLOOKUP($B100,'inschr lo'!$A$5:$L$324,8,FALSE)</f>
        <v>785</v>
      </c>
      <c r="L100" s="1">
        <f>VLOOKUP($B100,'inschr lo'!$A$5:$L$324,9,FALSE)</f>
        <v>786</v>
      </c>
      <c r="M100" s="1">
        <f>VLOOKUP($B100,'inschr lo'!$A$5:$L$324,10,FALSE)</f>
        <v>788</v>
      </c>
      <c r="N100" s="1">
        <f>VLOOKUP($B100,'inschr lo'!$A$5:$L$324,11,FALSE)</f>
        <v>789</v>
      </c>
      <c r="O100" s="1">
        <f>VLOOKUP($B100,'inschr lo'!$A$5:$L$324,12,FALSE)</f>
        <v>798</v>
      </c>
      <c r="P100" s="1">
        <f>VLOOKUP($B100,'VRAAGPROGNOSE LO'!$B$2:$N$321,2,FALSE)</f>
        <v>795</v>
      </c>
      <c r="Q100" s="1">
        <f>VLOOKUP($B100,'VRAAGPROGNOSE LO'!$B$2:$N$321,3,FALSE)</f>
        <v>810</v>
      </c>
      <c r="R100" s="1">
        <f>VLOOKUP($B100,'VRAAGPROGNOSE LO'!$B$2:$N$321,4,FALSE)</f>
        <v>814</v>
      </c>
      <c r="S100" s="1">
        <f>VLOOKUP($B100,'VRAAGPROGNOSE LO'!$B$2:$N$321,5,FALSE)</f>
        <v>816</v>
      </c>
      <c r="T100" s="1">
        <f>VLOOKUP($B100,'VRAAGPROGNOSE LO'!$B$2:$N$321,6,FALSE)</f>
        <v>822</v>
      </c>
      <c r="U100" s="1">
        <f>VLOOKUP($B100,'VRAAGPROGNOSE LO'!$B$2:$N$321,7,FALSE)</f>
        <v>817</v>
      </c>
      <c r="V100" s="1">
        <f>VLOOKUP($B100,'VRAAGPROGNOSE LO'!$B$2:$N$321,8,FALSE)</f>
        <v>804</v>
      </c>
      <c r="W100" s="1">
        <f>VLOOKUP($B100,'VRAAGPROGNOSE LO'!$B$2:$N$321,9,FALSE)</f>
        <v>782</v>
      </c>
      <c r="X100" s="1">
        <f>VLOOKUP($B100,'VRAAGPROGNOSE LO'!$B$2:$N$321,10,FALSE)</f>
        <v>769</v>
      </c>
      <c r="Y100" s="1">
        <f>VLOOKUP($B100,'VRAAGPROGNOSE LO'!$B$2:$N$321,11,FALSE)</f>
        <v>748</v>
      </c>
      <c r="Z100" s="1">
        <f>VLOOKUP($B100,'VRAAGPROGNOSE LO'!$B$2:$N$321,12,FALSE)</f>
        <v>734</v>
      </c>
      <c r="AA100" s="1">
        <f>VLOOKUP($B100,'VRAAGPROGNOSE LO'!$B$2:$N$321,13,FALSE)</f>
        <v>727</v>
      </c>
    </row>
    <row r="101" spans="2:27" x14ac:dyDescent="0.3">
      <c r="B101" s="1">
        <v>23038</v>
      </c>
      <c r="C101" s="1">
        <f>VLOOKUP(B101,AANBODPROGNOSE!A101:G418, 6, FALSE)</f>
        <v>857.2</v>
      </c>
      <c r="D101" s="1">
        <f>VLOOKUP(B101,AANBODPROGNOSE!A101:H418, 3, FALSE)</f>
        <v>728.62</v>
      </c>
      <c r="E101" s="1">
        <f>VLOOKUP($B101,'inschr lo'!$A$5:$L$324,2,FALSE)</f>
        <v>713</v>
      </c>
      <c r="F101" s="1">
        <f>VLOOKUP($B101,'inschr lo'!$A$5:$L$324,3,FALSE)</f>
        <v>700</v>
      </c>
      <c r="G101" s="1">
        <f>VLOOKUP($B101,'inschr lo'!$A$5:$L$324,4,FALSE)</f>
        <v>696</v>
      </c>
      <c r="H101" s="1">
        <f>VLOOKUP($B101,'inschr lo'!$A$5:$L$324,5,FALSE)</f>
        <v>701</v>
      </c>
      <c r="I101" s="1">
        <f>VLOOKUP($B101,'inschr lo'!$A$5:$L$324,6,FALSE)</f>
        <v>740</v>
      </c>
      <c r="J101" s="1">
        <f>VLOOKUP($B101,'inschr lo'!$A$5:$L$324,7,FALSE)</f>
        <v>743</v>
      </c>
      <c r="K101" s="1">
        <f>VLOOKUP($B101,'inschr lo'!$A$5:$L$324,8,FALSE)</f>
        <v>750</v>
      </c>
      <c r="L101" s="1">
        <f>VLOOKUP($B101,'inschr lo'!$A$5:$L$324,9,FALSE)</f>
        <v>780</v>
      </c>
      <c r="M101" s="1">
        <f>VLOOKUP($B101,'inschr lo'!$A$5:$L$324,10,FALSE)</f>
        <v>774</v>
      </c>
      <c r="N101" s="1">
        <f>VLOOKUP($B101,'inschr lo'!$A$5:$L$324,11,FALSE)</f>
        <v>745</v>
      </c>
      <c r="O101" s="1">
        <f>VLOOKUP($B101,'inschr lo'!$A$5:$L$324,12,FALSE)</f>
        <v>751</v>
      </c>
      <c r="P101" s="1">
        <f>VLOOKUP($B101,'VRAAGPROGNOSE LO'!$B$2:$N$321,2,FALSE)</f>
        <v>764</v>
      </c>
      <c r="Q101" s="1">
        <f>VLOOKUP($B101,'VRAAGPROGNOSE LO'!$B$2:$N$321,3,FALSE)</f>
        <v>778</v>
      </c>
      <c r="R101" s="1">
        <f>VLOOKUP($B101,'VRAAGPROGNOSE LO'!$B$2:$N$321,4,FALSE)</f>
        <v>788</v>
      </c>
      <c r="S101" s="1">
        <f>VLOOKUP($B101,'VRAAGPROGNOSE LO'!$B$2:$N$321,5,FALSE)</f>
        <v>790</v>
      </c>
      <c r="T101" s="1">
        <f>VLOOKUP($B101,'VRAAGPROGNOSE LO'!$B$2:$N$321,6,FALSE)</f>
        <v>782</v>
      </c>
      <c r="U101" s="1">
        <f>VLOOKUP($B101,'VRAAGPROGNOSE LO'!$B$2:$N$321,7,FALSE)</f>
        <v>790</v>
      </c>
      <c r="V101" s="1">
        <f>VLOOKUP($B101,'VRAAGPROGNOSE LO'!$B$2:$N$321,8,FALSE)</f>
        <v>787</v>
      </c>
      <c r="W101" s="1">
        <f>VLOOKUP($B101,'VRAAGPROGNOSE LO'!$B$2:$N$321,9,FALSE)</f>
        <v>797</v>
      </c>
      <c r="X101" s="1">
        <f>VLOOKUP($B101,'VRAAGPROGNOSE LO'!$B$2:$N$321,10,FALSE)</f>
        <v>790</v>
      </c>
      <c r="Y101" s="1">
        <f>VLOOKUP($B101,'VRAAGPROGNOSE LO'!$B$2:$N$321,11,FALSE)</f>
        <v>801</v>
      </c>
      <c r="Z101" s="1">
        <f>VLOOKUP($B101,'VRAAGPROGNOSE LO'!$B$2:$N$321,12,FALSE)</f>
        <v>813</v>
      </c>
      <c r="AA101" s="1">
        <f>VLOOKUP($B101,'VRAAGPROGNOSE LO'!$B$2:$N$321,13,FALSE)</f>
        <v>813</v>
      </c>
    </row>
    <row r="102" spans="2:27" x14ac:dyDescent="0.3">
      <c r="B102" s="1">
        <v>23039</v>
      </c>
      <c r="C102" s="1">
        <f>VLOOKUP(B102,AANBODPROGNOSE!A102:G419, 6, FALSE)</f>
        <v>800</v>
      </c>
      <c r="D102" s="1">
        <f>VLOOKUP(B102,AANBODPROGNOSE!A102:H419, 3, FALSE)</f>
        <v>680</v>
      </c>
      <c r="E102" s="1">
        <f>VLOOKUP($B102,'inschr lo'!$A$5:$L$324,2,FALSE)</f>
        <v>530</v>
      </c>
      <c r="F102" s="1">
        <f>VLOOKUP($B102,'inschr lo'!$A$5:$L$324,3,FALSE)</f>
        <v>528</v>
      </c>
      <c r="G102" s="1">
        <f>VLOOKUP($B102,'inschr lo'!$A$5:$L$324,4,FALSE)</f>
        <v>545</v>
      </c>
      <c r="H102" s="1">
        <f>VLOOKUP($B102,'inschr lo'!$A$5:$L$324,5,FALSE)</f>
        <v>544</v>
      </c>
      <c r="I102" s="1">
        <f>VLOOKUP($B102,'inschr lo'!$A$5:$L$324,6,FALSE)</f>
        <v>564</v>
      </c>
      <c r="J102" s="1">
        <f>VLOOKUP($B102,'inschr lo'!$A$5:$L$324,7,FALSE)</f>
        <v>587</v>
      </c>
      <c r="K102" s="1">
        <f>VLOOKUP($B102,'inschr lo'!$A$5:$L$324,8,FALSE)</f>
        <v>627</v>
      </c>
      <c r="L102" s="1">
        <f>VLOOKUP($B102,'inschr lo'!$A$5:$L$324,9,FALSE)</f>
        <v>665</v>
      </c>
      <c r="M102" s="1">
        <f>VLOOKUP($B102,'inschr lo'!$A$5:$L$324,10,FALSE)</f>
        <v>686</v>
      </c>
      <c r="N102" s="1">
        <f>VLOOKUP($B102,'inschr lo'!$A$5:$L$324,11,FALSE)</f>
        <v>694</v>
      </c>
      <c r="O102" s="1">
        <f>VLOOKUP($B102,'inschr lo'!$A$5:$L$324,12,FALSE)</f>
        <v>673</v>
      </c>
      <c r="P102" s="1">
        <f>VLOOKUP($B102,'VRAAGPROGNOSE LO'!$B$2:$N$321,2,FALSE)</f>
        <v>683</v>
      </c>
      <c r="Q102" s="1">
        <f>VLOOKUP($B102,'VRAAGPROGNOSE LO'!$B$2:$N$321,3,FALSE)</f>
        <v>655</v>
      </c>
      <c r="R102" s="1">
        <f>VLOOKUP($B102,'VRAAGPROGNOSE LO'!$B$2:$N$321,4,FALSE)</f>
        <v>632</v>
      </c>
      <c r="S102" s="1">
        <f>VLOOKUP($B102,'VRAAGPROGNOSE LO'!$B$2:$N$321,5,FALSE)</f>
        <v>633</v>
      </c>
      <c r="T102" s="1">
        <f>VLOOKUP($B102,'VRAAGPROGNOSE LO'!$B$2:$N$321,6,FALSE)</f>
        <v>624</v>
      </c>
      <c r="U102" s="1">
        <f>VLOOKUP($B102,'VRAAGPROGNOSE LO'!$B$2:$N$321,7,FALSE)</f>
        <v>646</v>
      </c>
      <c r="V102" s="1">
        <f>VLOOKUP($B102,'VRAAGPROGNOSE LO'!$B$2:$N$321,8,FALSE)</f>
        <v>648</v>
      </c>
      <c r="W102" s="1">
        <f>VLOOKUP($B102,'VRAAGPROGNOSE LO'!$B$2:$N$321,9,FALSE)</f>
        <v>674</v>
      </c>
      <c r="X102" s="1">
        <f>VLOOKUP($B102,'VRAAGPROGNOSE LO'!$B$2:$N$321,10,FALSE)</f>
        <v>696</v>
      </c>
      <c r="Y102" s="1">
        <f>VLOOKUP($B102,'VRAAGPROGNOSE LO'!$B$2:$N$321,11,FALSE)</f>
        <v>712</v>
      </c>
      <c r="Z102" s="1">
        <f>VLOOKUP($B102,'VRAAGPROGNOSE LO'!$B$2:$N$321,12,FALSE)</f>
        <v>721</v>
      </c>
      <c r="AA102" s="1">
        <f>VLOOKUP($B102,'VRAAGPROGNOSE LO'!$B$2:$N$321,13,FALSE)</f>
        <v>713</v>
      </c>
    </row>
    <row r="103" spans="2:27" x14ac:dyDescent="0.3">
      <c r="B103" s="1">
        <v>23044</v>
      </c>
      <c r="C103" s="1">
        <f>VLOOKUP(B103,AANBODPROGNOSE!A103:G420, 6, FALSE)</f>
        <v>888</v>
      </c>
      <c r="D103" s="1">
        <f>VLOOKUP(B103,AANBODPROGNOSE!A103:H420, 3, FALSE)</f>
        <v>754.8</v>
      </c>
      <c r="E103" s="1">
        <f>VLOOKUP($B103,'inschr lo'!$A$5:$L$324,2,FALSE)</f>
        <v>645</v>
      </c>
      <c r="F103" s="1">
        <f>VLOOKUP($B103,'inschr lo'!$A$5:$L$324,3,FALSE)</f>
        <v>646</v>
      </c>
      <c r="G103" s="1">
        <f>VLOOKUP($B103,'inschr lo'!$A$5:$L$324,4,FALSE)</f>
        <v>643</v>
      </c>
      <c r="H103" s="1">
        <f>VLOOKUP($B103,'inschr lo'!$A$5:$L$324,5,FALSE)</f>
        <v>646</v>
      </c>
      <c r="I103" s="1">
        <f>VLOOKUP($B103,'inschr lo'!$A$5:$L$324,6,FALSE)</f>
        <v>667</v>
      </c>
      <c r="J103" s="1">
        <f>VLOOKUP($B103,'inschr lo'!$A$5:$L$324,7,FALSE)</f>
        <v>691</v>
      </c>
      <c r="K103" s="1">
        <f>VLOOKUP($B103,'inschr lo'!$A$5:$L$324,8,FALSE)</f>
        <v>696</v>
      </c>
      <c r="L103" s="1">
        <f>VLOOKUP($B103,'inschr lo'!$A$5:$L$324,9,FALSE)</f>
        <v>734</v>
      </c>
      <c r="M103" s="1">
        <f>VLOOKUP($B103,'inschr lo'!$A$5:$L$324,10,FALSE)</f>
        <v>747</v>
      </c>
      <c r="N103" s="1">
        <f>VLOOKUP($B103,'inschr lo'!$A$5:$L$324,11,FALSE)</f>
        <v>772</v>
      </c>
      <c r="O103" s="1">
        <f>VLOOKUP($B103,'inschr lo'!$A$5:$L$324,12,FALSE)</f>
        <v>797</v>
      </c>
      <c r="P103" s="1">
        <f>VLOOKUP($B103,'VRAAGPROGNOSE LO'!$B$2:$N$321,2,FALSE)</f>
        <v>812</v>
      </c>
      <c r="Q103" s="1">
        <f>VLOOKUP($B103,'VRAAGPROGNOSE LO'!$B$2:$N$321,3,FALSE)</f>
        <v>824</v>
      </c>
      <c r="R103" s="1">
        <f>VLOOKUP($B103,'VRAAGPROGNOSE LO'!$B$2:$N$321,4,FALSE)</f>
        <v>834</v>
      </c>
      <c r="S103" s="1">
        <f>VLOOKUP($B103,'VRAAGPROGNOSE LO'!$B$2:$N$321,5,FALSE)</f>
        <v>862</v>
      </c>
      <c r="T103" s="1">
        <f>VLOOKUP($B103,'VRAAGPROGNOSE LO'!$B$2:$N$321,6,FALSE)</f>
        <v>877</v>
      </c>
      <c r="U103" s="1">
        <f>VLOOKUP($B103,'VRAAGPROGNOSE LO'!$B$2:$N$321,7,FALSE)</f>
        <v>889</v>
      </c>
      <c r="V103" s="1">
        <f>VLOOKUP($B103,'VRAAGPROGNOSE LO'!$B$2:$N$321,8,FALSE)</f>
        <v>897</v>
      </c>
      <c r="W103" s="1">
        <f>VLOOKUP($B103,'VRAAGPROGNOSE LO'!$B$2:$N$321,9,FALSE)</f>
        <v>911</v>
      </c>
      <c r="X103" s="1">
        <f>VLOOKUP($B103,'VRAAGPROGNOSE LO'!$B$2:$N$321,10,FALSE)</f>
        <v>902</v>
      </c>
      <c r="Y103" s="1">
        <f>VLOOKUP($B103,'VRAAGPROGNOSE LO'!$B$2:$N$321,11,FALSE)</f>
        <v>892</v>
      </c>
      <c r="Z103" s="1">
        <f>VLOOKUP($B103,'VRAAGPROGNOSE LO'!$B$2:$N$321,12,FALSE)</f>
        <v>893</v>
      </c>
      <c r="AA103" s="1">
        <f>VLOOKUP($B103,'VRAAGPROGNOSE LO'!$B$2:$N$321,13,FALSE)</f>
        <v>882</v>
      </c>
    </row>
    <row r="104" spans="2:27" x14ac:dyDescent="0.3">
      <c r="B104" s="1">
        <v>23045</v>
      </c>
      <c r="C104" s="1">
        <f>VLOOKUP(B104,AANBODPROGNOSE!A104:G421, 6, FALSE)</f>
        <v>1407.5606575963718</v>
      </c>
      <c r="D104" s="1">
        <f>VLOOKUP(B104,AANBODPROGNOSE!A104:H421, 3, FALSE)</f>
        <v>1196.4265589569161</v>
      </c>
      <c r="E104" s="1">
        <f>VLOOKUP($B104,'inschr lo'!$A$5:$L$324,2,FALSE)</f>
        <v>1078</v>
      </c>
      <c r="F104" s="1">
        <f>VLOOKUP($B104,'inschr lo'!$A$5:$L$324,3,FALSE)</f>
        <v>1081</v>
      </c>
      <c r="G104" s="1">
        <f>VLOOKUP($B104,'inschr lo'!$A$5:$L$324,4,FALSE)</f>
        <v>1075</v>
      </c>
      <c r="H104" s="1">
        <f>VLOOKUP($B104,'inschr lo'!$A$5:$L$324,5,FALSE)</f>
        <v>1098</v>
      </c>
      <c r="I104" s="1">
        <f>VLOOKUP($B104,'inschr lo'!$A$5:$L$324,6,FALSE)</f>
        <v>1120</v>
      </c>
      <c r="J104" s="1">
        <f>VLOOKUP($B104,'inschr lo'!$A$5:$L$324,7,FALSE)</f>
        <v>1177</v>
      </c>
      <c r="K104" s="1">
        <f>VLOOKUP($B104,'inschr lo'!$A$5:$L$324,8,FALSE)</f>
        <v>1185</v>
      </c>
      <c r="L104" s="1">
        <f>VLOOKUP($B104,'inschr lo'!$A$5:$L$324,9,FALSE)</f>
        <v>1189</v>
      </c>
      <c r="M104" s="1">
        <f>VLOOKUP($B104,'inschr lo'!$A$5:$L$324,10,FALSE)</f>
        <v>1207</v>
      </c>
      <c r="N104" s="1">
        <f>VLOOKUP($B104,'inschr lo'!$A$5:$L$324,11,FALSE)</f>
        <v>1248</v>
      </c>
      <c r="O104" s="1">
        <f>VLOOKUP($B104,'inschr lo'!$A$5:$L$324,12,FALSE)</f>
        <v>1246</v>
      </c>
      <c r="P104" s="1">
        <f>VLOOKUP($B104,'VRAAGPROGNOSE LO'!$B$2:$N$321,2,FALSE)</f>
        <v>1266</v>
      </c>
      <c r="Q104" s="1">
        <f>VLOOKUP($B104,'VRAAGPROGNOSE LO'!$B$2:$N$321,3,FALSE)</f>
        <v>1277</v>
      </c>
      <c r="R104" s="1">
        <f>VLOOKUP($B104,'VRAAGPROGNOSE LO'!$B$2:$N$321,4,FALSE)</f>
        <v>1324</v>
      </c>
      <c r="S104" s="1">
        <f>VLOOKUP($B104,'VRAAGPROGNOSE LO'!$B$2:$N$321,5,FALSE)</f>
        <v>1356</v>
      </c>
      <c r="T104" s="1">
        <f>VLOOKUP($B104,'VRAAGPROGNOSE LO'!$B$2:$N$321,6,FALSE)</f>
        <v>1369</v>
      </c>
      <c r="U104" s="1">
        <f>VLOOKUP($B104,'VRAAGPROGNOSE LO'!$B$2:$N$321,7,FALSE)</f>
        <v>1402</v>
      </c>
      <c r="V104" s="1">
        <f>VLOOKUP($B104,'VRAAGPROGNOSE LO'!$B$2:$N$321,8,FALSE)</f>
        <v>1412</v>
      </c>
      <c r="W104" s="1">
        <f>VLOOKUP($B104,'VRAAGPROGNOSE LO'!$B$2:$N$321,9,FALSE)</f>
        <v>1430</v>
      </c>
      <c r="X104" s="1">
        <f>VLOOKUP($B104,'VRAAGPROGNOSE LO'!$B$2:$N$321,10,FALSE)</f>
        <v>1418</v>
      </c>
      <c r="Y104" s="1">
        <f>VLOOKUP($B104,'VRAAGPROGNOSE LO'!$B$2:$N$321,11,FALSE)</f>
        <v>1427</v>
      </c>
      <c r="Z104" s="1">
        <f>VLOOKUP($B104,'VRAAGPROGNOSE LO'!$B$2:$N$321,12,FALSE)</f>
        <v>1435</v>
      </c>
      <c r="AA104" s="1">
        <f>VLOOKUP($B104,'VRAAGPROGNOSE LO'!$B$2:$N$321,13,FALSE)</f>
        <v>1444</v>
      </c>
    </row>
    <row r="105" spans="2:27" x14ac:dyDescent="0.3">
      <c r="B105" s="1">
        <v>23047</v>
      </c>
      <c r="C105" s="1">
        <f>VLOOKUP(B105,AANBODPROGNOSE!A105:G422, 6, FALSE)</f>
        <v>1054</v>
      </c>
      <c r="D105" s="1">
        <f>VLOOKUP(B105,AANBODPROGNOSE!A105:H422, 3, FALSE)</f>
        <v>895.9</v>
      </c>
      <c r="E105" s="1">
        <f>VLOOKUP($B105,'inschr lo'!$A$5:$L$324,2,FALSE)</f>
        <v>809</v>
      </c>
      <c r="F105" s="1">
        <f>VLOOKUP($B105,'inschr lo'!$A$5:$L$324,3,FALSE)</f>
        <v>822</v>
      </c>
      <c r="G105" s="1">
        <f>VLOOKUP($B105,'inschr lo'!$A$5:$L$324,4,FALSE)</f>
        <v>846</v>
      </c>
      <c r="H105" s="1">
        <f>VLOOKUP($B105,'inschr lo'!$A$5:$L$324,5,FALSE)</f>
        <v>860</v>
      </c>
      <c r="I105" s="1">
        <f>VLOOKUP($B105,'inschr lo'!$A$5:$L$324,6,FALSE)</f>
        <v>880</v>
      </c>
      <c r="J105" s="1">
        <f>VLOOKUP($B105,'inschr lo'!$A$5:$L$324,7,FALSE)</f>
        <v>927</v>
      </c>
      <c r="K105" s="1">
        <f>VLOOKUP($B105,'inschr lo'!$A$5:$L$324,8,FALSE)</f>
        <v>942</v>
      </c>
      <c r="L105" s="1">
        <f>VLOOKUP($B105,'inschr lo'!$A$5:$L$324,9,FALSE)</f>
        <v>969</v>
      </c>
      <c r="M105" s="1">
        <f>VLOOKUP($B105,'inschr lo'!$A$5:$L$324,10,FALSE)</f>
        <v>937</v>
      </c>
      <c r="N105" s="1">
        <f>VLOOKUP($B105,'inschr lo'!$A$5:$L$324,11,FALSE)</f>
        <v>946</v>
      </c>
      <c r="O105" s="1">
        <f>VLOOKUP($B105,'inschr lo'!$A$5:$L$324,12,FALSE)</f>
        <v>935</v>
      </c>
      <c r="P105" s="1">
        <f>VLOOKUP($B105,'VRAAGPROGNOSE LO'!$B$2:$N$321,2,FALSE)</f>
        <v>907</v>
      </c>
      <c r="Q105" s="1">
        <f>VLOOKUP($B105,'VRAAGPROGNOSE LO'!$B$2:$N$321,3,FALSE)</f>
        <v>896</v>
      </c>
      <c r="R105" s="1">
        <f>VLOOKUP($B105,'VRAAGPROGNOSE LO'!$B$2:$N$321,4,FALSE)</f>
        <v>896</v>
      </c>
      <c r="S105" s="1">
        <f>VLOOKUP($B105,'VRAAGPROGNOSE LO'!$B$2:$N$321,5,FALSE)</f>
        <v>891</v>
      </c>
      <c r="T105" s="1">
        <f>VLOOKUP($B105,'VRAAGPROGNOSE LO'!$B$2:$N$321,6,FALSE)</f>
        <v>876</v>
      </c>
      <c r="U105" s="1">
        <f>VLOOKUP($B105,'VRAAGPROGNOSE LO'!$B$2:$N$321,7,FALSE)</f>
        <v>857</v>
      </c>
      <c r="V105" s="1">
        <f>VLOOKUP($B105,'VRAAGPROGNOSE LO'!$B$2:$N$321,8,FALSE)</f>
        <v>849</v>
      </c>
      <c r="W105" s="1">
        <f>VLOOKUP($B105,'VRAAGPROGNOSE LO'!$B$2:$N$321,9,FALSE)</f>
        <v>850</v>
      </c>
      <c r="X105" s="1">
        <f>VLOOKUP($B105,'VRAAGPROGNOSE LO'!$B$2:$N$321,10,FALSE)</f>
        <v>843</v>
      </c>
      <c r="Y105" s="1">
        <f>VLOOKUP($B105,'VRAAGPROGNOSE LO'!$B$2:$N$321,11,FALSE)</f>
        <v>849</v>
      </c>
      <c r="Z105" s="1">
        <f>VLOOKUP($B105,'VRAAGPROGNOSE LO'!$B$2:$N$321,12,FALSE)</f>
        <v>859</v>
      </c>
      <c r="AA105" s="1">
        <f>VLOOKUP($B105,'VRAAGPROGNOSE LO'!$B$2:$N$321,13,FALSE)</f>
        <v>880</v>
      </c>
    </row>
    <row r="106" spans="2:27" x14ac:dyDescent="0.3">
      <c r="B106" s="1">
        <v>23050</v>
      </c>
      <c r="C106" s="1">
        <f>VLOOKUP(B106,AANBODPROGNOSE!A106:G423, 6, FALSE)</f>
        <v>1695.7095541401275</v>
      </c>
      <c r="D106" s="1">
        <f>VLOOKUP(B106,AANBODPROGNOSE!A106:H423, 3, FALSE)</f>
        <v>1441.3531210191084</v>
      </c>
      <c r="E106" s="1">
        <f>VLOOKUP($B106,'inschr lo'!$A$5:$L$324,2,FALSE)</f>
        <v>1257</v>
      </c>
      <c r="F106" s="1">
        <f>VLOOKUP($B106,'inschr lo'!$A$5:$L$324,3,FALSE)</f>
        <v>1245</v>
      </c>
      <c r="G106" s="1">
        <f>VLOOKUP($B106,'inschr lo'!$A$5:$L$324,4,FALSE)</f>
        <v>1295</v>
      </c>
      <c r="H106" s="1">
        <f>VLOOKUP($B106,'inschr lo'!$A$5:$L$324,5,FALSE)</f>
        <v>1293</v>
      </c>
      <c r="I106" s="1">
        <f>VLOOKUP($B106,'inschr lo'!$A$5:$L$324,6,FALSE)</f>
        <v>1313</v>
      </c>
      <c r="J106" s="1">
        <f>VLOOKUP($B106,'inschr lo'!$A$5:$L$324,7,FALSE)</f>
        <v>1348</v>
      </c>
      <c r="K106" s="1">
        <f>VLOOKUP($B106,'inschr lo'!$A$5:$L$324,8,FALSE)</f>
        <v>1365</v>
      </c>
      <c r="L106" s="1">
        <f>VLOOKUP($B106,'inschr lo'!$A$5:$L$324,9,FALSE)</f>
        <v>1436</v>
      </c>
      <c r="M106" s="1">
        <f>VLOOKUP($B106,'inschr lo'!$A$5:$L$324,10,FALSE)</f>
        <v>1473</v>
      </c>
      <c r="N106" s="1">
        <f>VLOOKUP($B106,'inschr lo'!$A$5:$L$324,11,FALSE)</f>
        <v>1521</v>
      </c>
      <c r="O106" s="1">
        <f>VLOOKUP($B106,'inschr lo'!$A$5:$L$324,12,FALSE)</f>
        <v>1521</v>
      </c>
      <c r="P106" s="1">
        <f>VLOOKUP($B106,'VRAAGPROGNOSE LO'!$B$2:$N$321,2,FALSE)</f>
        <v>1496</v>
      </c>
      <c r="Q106" s="1">
        <f>VLOOKUP($B106,'VRAAGPROGNOSE LO'!$B$2:$N$321,3,FALSE)</f>
        <v>1495</v>
      </c>
      <c r="R106" s="1">
        <f>VLOOKUP($B106,'VRAAGPROGNOSE LO'!$B$2:$N$321,4,FALSE)</f>
        <v>1502</v>
      </c>
      <c r="S106" s="1">
        <f>VLOOKUP($B106,'VRAAGPROGNOSE LO'!$B$2:$N$321,5,FALSE)</f>
        <v>1516</v>
      </c>
      <c r="T106" s="1">
        <f>VLOOKUP($B106,'VRAAGPROGNOSE LO'!$B$2:$N$321,6,FALSE)</f>
        <v>1493</v>
      </c>
      <c r="U106" s="1">
        <f>VLOOKUP($B106,'VRAAGPROGNOSE LO'!$B$2:$N$321,7,FALSE)</f>
        <v>1482</v>
      </c>
      <c r="V106" s="1">
        <f>VLOOKUP($B106,'VRAAGPROGNOSE LO'!$B$2:$N$321,8,FALSE)</f>
        <v>1480</v>
      </c>
      <c r="W106" s="1">
        <f>VLOOKUP($B106,'VRAAGPROGNOSE LO'!$B$2:$N$321,9,FALSE)</f>
        <v>1483</v>
      </c>
      <c r="X106" s="1">
        <f>VLOOKUP($B106,'VRAAGPROGNOSE LO'!$B$2:$N$321,10,FALSE)</f>
        <v>1458</v>
      </c>
      <c r="Y106" s="1">
        <f>VLOOKUP($B106,'VRAAGPROGNOSE LO'!$B$2:$N$321,11,FALSE)</f>
        <v>1457</v>
      </c>
      <c r="Z106" s="1">
        <f>VLOOKUP($B106,'VRAAGPROGNOSE LO'!$B$2:$N$321,12,FALSE)</f>
        <v>1452</v>
      </c>
      <c r="AA106" s="1">
        <f>VLOOKUP($B106,'VRAAGPROGNOSE LO'!$B$2:$N$321,13,FALSE)</f>
        <v>1460</v>
      </c>
    </row>
    <row r="107" spans="2:27" x14ac:dyDescent="0.3">
      <c r="B107" s="1">
        <v>23052</v>
      </c>
      <c r="C107" s="1">
        <f>VLOOKUP(B107,AANBODPROGNOSE!A107:G424, 6, FALSE)</f>
        <v>1060</v>
      </c>
      <c r="D107" s="1">
        <f>VLOOKUP(B107,AANBODPROGNOSE!A107:H424, 3, FALSE)</f>
        <v>901</v>
      </c>
      <c r="E107" s="1">
        <f>VLOOKUP($B107,'inschr lo'!$A$5:$L$324,2,FALSE)</f>
        <v>914</v>
      </c>
      <c r="F107" s="1">
        <f>VLOOKUP($B107,'inschr lo'!$A$5:$L$324,3,FALSE)</f>
        <v>850</v>
      </c>
      <c r="G107" s="1">
        <f>VLOOKUP($B107,'inschr lo'!$A$5:$L$324,4,FALSE)</f>
        <v>828</v>
      </c>
      <c r="H107" s="1">
        <f>VLOOKUP($B107,'inschr lo'!$A$5:$L$324,5,FALSE)</f>
        <v>845</v>
      </c>
      <c r="I107" s="1">
        <f>VLOOKUP($B107,'inschr lo'!$A$5:$L$324,6,FALSE)</f>
        <v>873</v>
      </c>
      <c r="J107" s="1">
        <f>VLOOKUP($B107,'inschr lo'!$A$5:$L$324,7,FALSE)</f>
        <v>894</v>
      </c>
      <c r="K107" s="1">
        <f>VLOOKUP($B107,'inschr lo'!$A$5:$L$324,8,FALSE)</f>
        <v>933</v>
      </c>
      <c r="L107" s="1">
        <f>VLOOKUP($B107,'inschr lo'!$A$5:$L$324,9,FALSE)</f>
        <v>974</v>
      </c>
      <c r="M107" s="1">
        <f>VLOOKUP($B107,'inschr lo'!$A$5:$L$324,10,FALSE)</f>
        <v>1000</v>
      </c>
      <c r="N107" s="1">
        <f>VLOOKUP($B107,'inschr lo'!$A$5:$L$324,11,FALSE)</f>
        <v>1011</v>
      </c>
      <c r="O107" s="1">
        <f>VLOOKUP($B107,'inschr lo'!$A$5:$L$324,12,FALSE)</f>
        <v>1023</v>
      </c>
      <c r="P107" s="1">
        <f>VLOOKUP($B107,'VRAAGPROGNOSE LO'!$B$2:$N$321,2,FALSE)</f>
        <v>1019</v>
      </c>
      <c r="Q107" s="1">
        <f>VLOOKUP($B107,'VRAAGPROGNOSE LO'!$B$2:$N$321,3,FALSE)</f>
        <v>1022</v>
      </c>
      <c r="R107" s="1">
        <f>VLOOKUP($B107,'VRAAGPROGNOSE LO'!$B$2:$N$321,4,FALSE)</f>
        <v>1026</v>
      </c>
      <c r="S107" s="1">
        <f>VLOOKUP($B107,'VRAAGPROGNOSE LO'!$B$2:$N$321,5,FALSE)</f>
        <v>1038</v>
      </c>
      <c r="T107" s="1">
        <f>VLOOKUP($B107,'VRAAGPROGNOSE LO'!$B$2:$N$321,6,FALSE)</f>
        <v>1053</v>
      </c>
      <c r="U107" s="1">
        <f>VLOOKUP($B107,'VRAAGPROGNOSE LO'!$B$2:$N$321,7,FALSE)</f>
        <v>1058</v>
      </c>
      <c r="V107" s="1">
        <f>VLOOKUP($B107,'VRAAGPROGNOSE LO'!$B$2:$N$321,8,FALSE)</f>
        <v>1065</v>
      </c>
      <c r="W107" s="1">
        <f>VLOOKUP($B107,'VRAAGPROGNOSE LO'!$B$2:$N$321,9,FALSE)</f>
        <v>1062</v>
      </c>
      <c r="X107" s="1">
        <f>VLOOKUP($B107,'VRAAGPROGNOSE LO'!$B$2:$N$321,10,FALSE)</f>
        <v>1060</v>
      </c>
      <c r="Y107" s="1">
        <f>VLOOKUP($B107,'VRAAGPROGNOSE LO'!$B$2:$N$321,11,FALSE)</f>
        <v>1061</v>
      </c>
      <c r="Z107" s="1">
        <f>VLOOKUP($B107,'VRAAGPROGNOSE LO'!$B$2:$N$321,12,FALSE)</f>
        <v>1072</v>
      </c>
      <c r="AA107" s="1">
        <f>VLOOKUP($B107,'VRAAGPROGNOSE LO'!$B$2:$N$321,13,FALSE)</f>
        <v>1091</v>
      </c>
    </row>
    <row r="108" spans="2:27" x14ac:dyDescent="0.3">
      <c r="B108" s="1">
        <v>23060</v>
      </c>
      <c r="C108" s="1">
        <f>VLOOKUP(B108,AANBODPROGNOSE!A108:G425, 6, FALSE)</f>
        <v>1441.1764705882354</v>
      </c>
      <c r="D108" s="1">
        <f>VLOOKUP(B108,AANBODPROGNOSE!A108:H425, 3, FALSE)</f>
        <v>1225</v>
      </c>
      <c r="E108" s="1">
        <f>VLOOKUP($B108,'inschr lo'!$A$5:$L$324,2,FALSE)</f>
        <v>792</v>
      </c>
      <c r="F108" s="1">
        <f>VLOOKUP($B108,'inschr lo'!$A$5:$L$324,3,FALSE)</f>
        <v>797</v>
      </c>
      <c r="G108" s="1">
        <f>VLOOKUP($B108,'inschr lo'!$A$5:$L$324,4,FALSE)</f>
        <v>848</v>
      </c>
      <c r="H108" s="1">
        <f>VLOOKUP($B108,'inschr lo'!$A$5:$L$324,5,FALSE)</f>
        <v>874</v>
      </c>
      <c r="I108" s="1">
        <f>VLOOKUP($B108,'inschr lo'!$A$5:$L$324,6,FALSE)</f>
        <v>942</v>
      </c>
      <c r="J108" s="1">
        <f>VLOOKUP($B108,'inschr lo'!$A$5:$L$324,7,FALSE)</f>
        <v>1004</v>
      </c>
      <c r="K108" s="1">
        <f>VLOOKUP($B108,'inschr lo'!$A$5:$L$324,8,FALSE)</f>
        <v>1033</v>
      </c>
      <c r="L108" s="1">
        <f>VLOOKUP($B108,'inschr lo'!$A$5:$L$324,9,FALSE)</f>
        <v>1077</v>
      </c>
      <c r="M108" s="1">
        <f>VLOOKUP($B108,'inschr lo'!$A$5:$L$324,10,FALSE)</f>
        <v>1105</v>
      </c>
      <c r="N108" s="1">
        <f>VLOOKUP($B108,'inschr lo'!$A$5:$L$324,11,FALSE)</f>
        <v>1112</v>
      </c>
      <c r="O108" s="1">
        <f>VLOOKUP($B108,'inschr lo'!$A$5:$L$324,12,FALSE)</f>
        <v>1109</v>
      </c>
      <c r="P108" s="1">
        <f>VLOOKUP($B108,'VRAAGPROGNOSE LO'!$B$2:$N$321,2,FALSE)</f>
        <v>1088</v>
      </c>
      <c r="Q108" s="1">
        <f>VLOOKUP($B108,'VRAAGPROGNOSE LO'!$B$2:$N$321,3,FALSE)</f>
        <v>1080</v>
      </c>
      <c r="R108" s="1">
        <f>VLOOKUP($B108,'VRAAGPROGNOSE LO'!$B$2:$N$321,4,FALSE)</f>
        <v>1077</v>
      </c>
      <c r="S108" s="1">
        <f>VLOOKUP($B108,'VRAAGPROGNOSE LO'!$B$2:$N$321,5,FALSE)</f>
        <v>1052</v>
      </c>
      <c r="T108" s="1">
        <f>VLOOKUP($B108,'VRAAGPROGNOSE LO'!$B$2:$N$321,6,FALSE)</f>
        <v>1051</v>
      </c>
      <c r="U108" s="1">
        <f>VLOOKUP($B108,'VRAAGPROGNOSE LO'!$B$2:$N$321,7,FALSE)</f>
        <v>1037</v>
      </c>
      <c r="V108" s="1">
        <f>VLOOKUP($B108,'VRAAGPROGNOSE LO'!$B$2:$N$321,8,FALSE)</f>
        <v>1017</v>
      </c>
      <c r="W108" s="1">
        <f>VLOOKUP($B108,'VRAAGPROGNOSE LO'!$B$2:$N$321,9,FALSE)</f>
        <v>1002</v>
      </c>
      <c r="X108" s="1">
        <f>VLOOKUP($B108,'VRAAGPROGNOSE LO'!$B$2:$N$321,10,FALSE)</f>
        <v>981</v>
      </c>
      <c r="Y108" s="1">
        <f>VLOOKUP($B108,'VRAAGPROGNOSE LO'!$B$2:$N$321,11,FALSE)</f>
        <v>977</v>
      </c>
      <c r="Z108" s="1">
        <f>VLOOKUP($B108,'VRAAGPROGNOSE LO'!$B$2:$N$321,12,FALSE)</f>
        <v>964</v>
      </c>
      <c r="AA108" s="1">
        <f>VLOOKUP($B108,'VRAAGPROGNOSE LO'!$B$2:$N$321,13,FALSE)</f>
        <v>958</v>
      </c>
    </row>
    <row r="109" spans="2:27" x14ac:dyDescent="0.3">
      <c r="B109" s="1">
        <v>23062</v>
      </c>
      <c r="C109" s="1">
        <f>VLOOKUP(B109,AANBODPROGNOSE!A109:G426, 6, FALSE)</f>
        <v>1375.8989010989012</v>
      </c>
      <c r="D109" s="1">
        <f>VLOOKUP(B109,AANBODPROGNOSE!A109:H426, 3, FALSE)</f>
        <v>1169.5140659340659</v>
      </c>
      <c r="E109" s="1">
        <f>VLOOKUP($B109,'inschr lo'!$A$5:$L$324,2,FALSE)</f>
        <v>1199</v>
      </c>
      <c r="F109" s="1">
        <f>VLOOKUP($B109,'inschr lo'!$A$5:$L$324,3,FALSE)</f>
        <v>1163</v>
      </c>
      <c r="G109" s="1">
        <f>VLOOKUP($B109,'inschr lo'!$A$5:$L$324,4,FALSE)</f>
        <v>1148</v>
      </c>
      <c r="H109" s="1">
        <f>VLOOKUP($B109,'inschr lo'!$A$5:$L$324,5,FALSE)</f>
        <v>1235</v>
      </c>
      <c r="I109" s="1">
        <f>VLOOKUP($B109,'inschr lo'!$A$5:$L$324,6,FALSE)</f>
        <v>1261</v>
      </c>
      <c r="J109" s="1">
        <f>VLOOKUP($B109,'inschr lo'!$A$5:$L$324,7,FALSE)</f>
        <v>1289</v>
      </c>
      <c r="K109" s="1">
        <f>VLOOKUP($B109,'inschr lo'!$A$5:$L$324,8,FALSE)</f>
        <v>1298</v>
      </c>
      <c r="L109" s="1">
        <f>VLOOKUP($B109,'inschr lo'!$A$5:$L$324,9,FALSE)</f>
        <v>1330</v>
      </c>
      <c r="M109" s="1">
        <f>VLOOKUP($B109,'inschr lo'!$A$5:$L$324,10,FALSE)</f>
        <v>1333</v>
      </c>
      <c r="N109" s="1">
        <f>VLOOKUP($B109,'inschr lo'!$A$5:$L$324,11,FALSE)</f>
        <v>1310</v>
      </c>
      <c r="O109" s="1">
        <f>VLOOKUP($B109,'inschr lo'!$A$5:$L$324,12,FALSE)</f>
        <v>1291</v>
      </c>
      <c r="P109" s="1">
        <f>VLOOKUP($B109,'VRAAGPROGNOSE LO'!$B$2:$N$321,2,FALSE)</f>
        <v>1282</v>
      </c>
      <c r="Q109" s="1">
        <f>VLOOKUP($B109,'VRAAGPROGNOSE LO'!$B$2:$N$321,3,FALSE)</f>
        <v>1237</v>
      </c>
      <c r="R109" s="1">
        <f>VLOOKUP($B109,'VRAAGPROGNOSE LO'!$B$2:$N$321,4,FALSE)</f>
        <v>1234</v>
      </c>
      <c r="S109" s="1">
        <f>VLOOKUP($B109,'VRAAGPROGNOSE LO'!$B$2:$N$321,5,FALSE)</f>
        <v>1215</v>
      </c>
      <c r="T109" s="1">
        <f>VLOOKUP($B109,'VRAAGPROGNOSE LO'!$B$2:$N$321,6,FALSE)</f>
        <v>1206</v>
      </c>
      <c r="U109" s="1">
        <f>VLOOKUP($B109,'VRAAGPROGNOSE LO'!$B$2:$N$321,7,FALSE)</f>
        <v>1176</v>
      </c>
      <c r="V109" s="1">
        <f>VLOOKUP($B109,'VRAAGPROGNOSE LO'!$B$2:$N$321,8,FALSE)</f>
        <v>1151</v>
      </c>
      <c r="W109" s="1">
        <f>VLOOKUP($B109,'VRAAGPROGNOSE LO'!$B$2:$N$321,9,FALSE)</f>
        <v>1132</v>
      </c>
      <c r="X109" s="1">
        <f>VLOOKUP($B109,'VRAAGPROGNOSE LO'!$B$2:$N$321,10,FALSE)</f>
        <v>1101</v>
      </c>
      <c r="Y109" s="1">
        <f>VLOOKUP($B109,'VRAAGPROGNOSE LO'!$B$2:$N$321,11,FALSE)</f>
        <v>1094</v>
      </c>
      <c r="Z109" s="1">
        <f>VLOOKUP($B109,'VRAAGPROGNOSE LO'!$B$2:$N$321,12,FALSE)</f>
        <v>1073</v>
      </c>
      <c r="AA109" s="1">
        <f>VLOOKUP($B109,'VRAAGPROGNOSE LO'!$B$2:$N$321,13,FALSE)</f>
        <v>1066</v>
      </c>
    </row>
    <row r="110" spans="2:27" x14ac:dyDescent="0.3">
      <c r="B110" s="1">
        <v>23064</v>
      </c>
      <c r="C110" s="1">
        <f>VLOOKUP(B110,AANBODPROGNOSE!A110:G427, 6, FALSE)</f>
        <v>420</v>
      </c>
      <c r="D110" s="1">
        <f>VLOOKUP(B110,AANBODPROGNOSE!A110:H427, 3, FALSE)</f>
        <v>357</v>
      </c>
      <c r="E110" s="1">
        <f>VLOOKUP($B110,'inschr lo'!$A$5:$L$324,2,FALSE)</f>
        <v>301</v>
      </c>
      <c r="F110" s="1">
        <f>VLOOKUP($B110,'inschr lo'!$A$5:$L$324,3,FALSE)</f>
        <v>290</v>
      </c>
      <c r="G110" s="1">
        <f>VLOOKUP($B110,'inschr lo'!$A$5:$L$324,4,FALSE)</f>
        <v>298</v>
      </c>
      <c r="H110" s="1">
        <f>VLOOKUP($B110,'inschr lo'!$A$5:$L$324,5,FALSE)</f>
        <v>294</v>
      </c>
      <c r="I110" s="1">
        <f>VLOOKUP($B110,'inschr lo'!$A$5:$L$324,6,FALSE)</f>
        <v>303</v>
      </c>
      <c r="J110" s="1">
        <f>VLOOKUP($B110,'inschr lo'!$A$5:$L$324,7,FALSE)</f>
        <v>319</v>
      </c>
      <c r="K110" s="1">
        <f>VLOOKUP($B110,'inschr lo'!$A$5:$L$324,8,FALSE)</f>
        <v>347</v>
      </c>
      <c r="L110" s="1">
        <f>VLOOKUP($B110,'inschr lo'!$A$5:$L$324,9,FALSE)</f>
        <v>363</v>
      </c>
      <c r="M110" s="1">
        <f>VLOOKUP($B110,'inschr lo'!$A$5:$L$324,10,FALSE)</f>
        <v>372</v>
      </c>
      <c r="N110" s="1">
        <f>VLOOKUP($B110,'inschr lo'!$A$5:$L$324,11,FALSE)</f>
        <v>371</v>
      </c>
      <c r="O110" s="1">
        <f>VLOOKUP($B110,'inschr lo'!$A$5:$L$324,12,FALSE)</f>
        <v>394</v>
      </c>
      <c r="P110" s="1">
        <f>VLOOKUP($B110,'VRAAGPROGNOSE LO'!$B$2:$N$321,2,FALSE)</f>
        <v>386</v>
      </c>
      <c r="Q110" s="1">
        <f>VLOOKUP($B110,'VRAAGPROGNOSE LO'!$B$2:$N$321,3,FALSE)</f>
        <v>373</v>
      </c>
      <c r="R110" s="1">
        <f>VLOOKUP($B110,'VRAAGPROGNOSE LO'!$B$2:$N$321,4,FALSE)</f>
        <v>371</v>
      </c>
      <c r="S110" s="1">
        <f>VLOOKUP($B110,'VRAAGPROGNOSE LO'!$B$2:$N$321,5,FALSE)</f>
        <v>368</v>
      </c>
      <c r="T110" s="1">
        <f>VLOOKUP($B110,'VRAAGPROGNOSE LO'!$B$2:$N$321,6,FALSE)</f>
        <v>372</v>
      </c>
      <c r="U110" s="1">
        <f>VLOOKUP($B110,'VRAAGPROGNOSE LO'!$B$2:$N$321,7,FALSE)</f>
        <v>367</v>
      </c>
      <c r="V110" s="1">
        <f>VLOOKUP($B110,'VRAAGPROGNOSE LO'!$B$2:$N$321,8,FALSE)</f>
        <v>370</v>
      </c>
      <c r="W110" s="1">
        <f>VLOOKUP($B110,'VRAAGPROGNOSE LO'!$B$2:$N$321,9,FALSE)</f>
        <v>371</v>
      </c>
      <c r="X110" s="1">
        <f>VLOOKUP($B110,'VRAAGPROGNOSE LO'!$B$2:$N$321,10,FALSE)</f>
        <v>367</v>
      </c>
      <c r="Y110" s="1">
        <f>VLOOKUP($B110,'VRAAGPROGNOSE LO'!$B$2:$N$321,11,FALSE)</f>
        <v>370</v>
      </c>
      <c r="Z110" s="1">
        <f>VLOOKUP($B110,'VRAAGPROGNOSE LO'!$B$2:$N$321,12,FALSE)</f>
        <v>364</v>
      </c>
      <c r="AA110" s="1">
        <f>VLOOKUP($B110,'VRAAGPROGNOSE LO'!$B$2:$N$321,13,FALSE)</f>
        <v>362</v>
      </c>
    </row>
    <row r="111" spans="2:27" x14ac:dyDescent="0.3">
      <c r="B111" s="1">
        <v>23077</v>
      </c>
      <c r="C111" s="1">
        <f>VLOOKUP(B111,AANBODPROGNOSE!A111:G428, 6, FALSE)</f>
        <v>2305.2594752186587</v>
      </c>
      <c r="D111" s="1">
        <f>VLOOKUP(B111,AANBODPROGNOSE!A111:H428, 3, FALSE)</f>
        <v>1959.4705539358599</v>
      </c>
      <c r="E111" s="1">
        <f>VLOOKUP($B111,'inschr lo'!$A$5:$L$324,2,FALSE)</f>
        <v>1425</v>
      </c>
      <c r="F111" s="1">
        <f>VLOOKUP($B111,'inschr lo'!$A$5:$L$324,3,FALSE)</f>
        <v>1423</v>
      </c>
      <c r="G111" s="1">
        <f>VLOOKUP($B111,'inschr lo'!$A$5:$L$324,4,FALSE)</f>
        <v>1467</v>
      </c>
      <c r="H111" s="1">
        <f>VLOOKUP($B111,'inschr lo'!$A$5:$L$324,5,FALSE)</f>
        <v>1486</v>
      </c>
      <c r="I111" s="1">
        <f>VLOOKUP($B111,'inschr lo'!$A$5:$L$324,6,FALSE)</f>
        <v>1538</v>
      </c>
      <c r="J111" s="1">
        <f>VLOOKUP($B111,'inschr lo'!$A$5:$L$324,7,FALSE)</f>
        <v>1587</v>
      </c>
      <c r="K111" s="1">
        <f>VLOOKUP($B111,'inschr lo'!$A$5:$L$324,8,FALSE)</f>
        <v>1652</v>
      </c>
      <c r="L111" s="1">
        <f>VLOOKUP($B111,'inschr lo'!$A$5:$L$324,9,FALSE)</f>
        <v>1741</v>
      </c>
      <c r="M111" s="1">
        <f>VLOOKUP($B111,'inschr lo'!$A$5:$L$324,10,FALSE)</f>
        <v>1793</v>
      </c>
      <c r="N111" s="1">
        <f>VLOOKUP($B111,'inschr lo'!$A$5:$L$324,11,FALSE)</f>
        <v>1813</v>
      </c>
      <c r="O111" s="1">
        <f>VLOOKUP($B111,'inschr lo'!$A$5:$L$324,12,FALSE)</f>
        <v>1858</v>
      </c>
      <c r="P111" s="1">
        <f>VLOOKUP($B111,'VRAAGPROGNOSE LO'!$B$2:$N$321,2,FALSE)</f>
        <v>1896</v>
      </c>
      <c r="Q111" s="1">
        <f>VLOOKUP($B111,'VRAAGPROGNOSE LO'!$B$2:$N$321,3,FALSE)</f>
        <v>1925</v>
      </c>
      <c r="R111" s="1">
        <f>VLOOKUP($B111,'VRAAGPROGNOSE LO'!$B$2:$N$321,4,FALSE)</f>
        <v>1934</v>
      </c>
      <c r="S111" s="1">
        <f>VLOOKUP($B111,'VRAAGPROGNOSE LO'!$B$2:$N$321,5,FALSE)</f>
        <v>1940</v>
      </c>
      <c r="T111" s="1">
        <f>VLOOKUP($B111,'VRAAGPROGNOSE LO'!$B$2:$N$321,6,FALSE)</f>
        <v>1912</v>
      </c>
      <c r="U111" s="1">
        <f>VLOOKUP($B111,'VRAAGPROGNOSE LO'!$B$2:$N$321,7,FALSE)</f>
        <v>1894</v>
      </c>
      <c r="V111" s="1">
        <f>VLOOKUP($B111,'VRAAGPROGNOSE LO'!$B$2:$N$321,8,FALSE)</f>
        <v>1876</v>
      </c>
      <c r="W111" s="1">
        <f>VLOOKUP($B111,'VRAAGPROGNOSE LO'!$B$2:$N$321,9,FALSE)</f>
        <v>1849</v>
      </c>
      <c r="X111" s="1">
        <f>VLOOKUP($B111,'VRAAGPROGNOSE LO'!$B$2:$N$321,10,FALSE)</f>
        <v>1828</v>
      </c>
      <c r="Y111" s="1">
        <f>VLOOKUP($B111,'VRAAGPROGNOSE LO'!$B$2:$N$321,11,FALSE)</f>
        <v>1799</v>
      </c>
      <c r="Z111" s="1">
        <f>VLOOKUP($B111,'VRAAGPROGNOSE LO'!$B$2:$N$321,12,FALSE)</f>
        <v>1796</v>
      </c>
      <c r="AA111" s="1">
        <f>VLOOKUP($B111,'VRAAGPROGNOSE LO'!$B$2:$N$321,13,FALSE)</f>
        <v>1803</v>
      </c>
    </row>
    <row r="112" spans="2:27" x14ac:dyDescent="0.3">
      <c r="B112" s="1">
        <v>23081</v>
      </c>
      <c r="C112" s="1">
        <f>VLOOKUP(B112,AANBODPROGNOSE!A112:G429, 6, FALSE)</f>
        <v>892.08028545941124</v>
      </c>
      <c r="D112" s="1">
        <f>VLOOKUP(B112,AANBODPROGNOSE!A112:H429, 3, FALSE)</f>
        <v>758.26824264049958</v>
      </c>
      <c r="E112" s="1">
        <f>VLOOKUP($B112,'inschr lo'!$A$5:$L$324,2,FALSE)</f>
        <v>647</v>
      </c>
      <c r="F112" s="1">
        <f>VLOOKUP($B112,'inschr lo'!$A$5:$L$324,3,FALSE)</f>
        <v>673</v>
      </c>
      <c r="G112" s="1">
        <f>VLOOKUP($B112,'inschr lo'!$A$5:$L$324,4,FALSE)</f>
        <v>680</v>
      </c>
      <c r="H112" s="1">
        <f>VLOOKUP($B112,'inschr lo'!$A$5:$L$324,5,FALSE)</f>
        <v>723</v>
      </c>
      <c r="I112" s="1">
        <f>VLOOKUP($B112,'inschr lo'!$A$5:$L$324,6,FALSE)</f>
        <v>723</v>
      </c>
      <c r="J112" s="1">
        <f>VLOOKUP($B112,'inschr lo'!$A$5:$L$324,7,FALSE)</f>
        <v>748</v>
      </c>
      <c r="K112" s="1">
        <f>VLOOKUP($B112,'inschr lo'!$A$5:$L$324,8,FALSE)</f>
        <v>789</v>
      </c>
      <c r="L112" s="1">
        <f>VLOOKUP($B112,'inschr lo'!$A$5:$L$324,9,FALSE)</f>
        <v>784</v>
      </c>
      <c r="M112" s="1">
        <f>VLOOKUP($B112,'inschr lo'!$A$5:$L$324,10,FALSE)</f>
        <v>807</v>
      </c>
      <c r="N112" s="1">
        <f>VLOOKUP($B112,'inschr lo'!$A$5:$L$324,11,FALSE)</f>
        <v>817</v>
      </c>
      <c r="O112" s="1">
        <f>VLOOKUP($B112,'inschr lo'!$A$5:$L$324,12,FALSE)</f>
        <v>821</v>
      </c>
      <c r="P112" s="1">
        <f>VLOOKUP($B112,'VRAAGPROGNOSE LO'!$B$2:$N$321,2,FALSE)</f>
        <v>807</v>
      </c>
      <c r="Q112" s="1">
        <f>VLOOKUP($B112,'VRAAGPROGNOSE LO'!$B$2:$N$321,3,FALSE)</f>
        <v>785</v>
      </c>
      <c r="R112" s="1">
        <f>VLOOKUP($B112,'VRAAGPROGNOSE LO'!$B$2:$N$321,4,FALSE)</f>
        <v>792</v>
      </c>
      <c r="S112" s="1">
        <f>VLOOKUP($B112,'VRAAGPROGNOSE LO'!$B$2:$N$321,5,FALSE)</f>
        <v>787</v>
      </c>
      <c r="T112" s="1">
        <f>VLOOKUP($B112,'VRAAGPROGNOSE LO'!$B$2:$N$321,6,FALSE)</f>
        <v>763</v>
      </c>
      <c r="U112" s="1">
        <f>VLOOKUP($B112,'VRAAGPROGNOSE LO'!$B$2:$N$321,7,FALSE)</f>
        <v>766</v>
      </c>
      <c r="V112" s="1">
        <f>VLOOKUP($B112,'VRAAGPROGNOSE LO'!$B$2:$N$321,8,FALSE)</f>
        <v>746</v>
      </c>
      <c r="W112" s="1">
        <f>VLOOKUP($B112,'VRAAGPROGNOSE LO'!$B$2:$N$321,9,FALSE)</f>
        <v>731</v>
      </c>
      <c r="X112" s="1">
        <f>VLOOKUP($B112,'VRAAGPROGNOSE LO'!$B$2:$N$321,10,FALSE)</f>
        <v>707</v>
      </c>
      <c r="Y112" s="1">
        <f>VLOOKUP($B112,'VRAAGPROGNOSE LO'!$B$2:$N$321,11,FALSE)</f>
        <v>687</v>
      </c>
      <c r="Z112" s="1">
        <f>VLOOKUP($B112,'VRAAGPROGNOSE LO'!$B$2:$N$321,12,FALSE)</f>
        <v>685</v>
      </c>
      <c r="AA112" s="1">
        <f>VLOOKUP($B112,'VRAAGPROGNOSE LO'!$B$2:$N$321,13,FALSE)</f>
        <v>674</v>
      </c>
    </row>
    <row r="113" spans="2:27" x14ac:dyDescent="0.3">
      <c r="B113" s="1">
        <v>23086</v>
      </c>
      <c r="C113" s="1">
        <f>VLOOKUP(B113,AANBODPROGNOSE!A113:G430, 6, FALSE)</f>
        <v>1516</v>
      </c>
      <c r="D113" s="1">
        <f>VLOOKUP(B113,AANBODPROGNOSE!A113:H430, 3, FALSE)</f>
        <v>1288.5999999999999</v>
      </c>
      <c r="E113" s="1">
        <f>VLOOKUP($B113,'inschr lo'!$A$5:$L$324,2,FALSE)</f>
        <v>949</v>
      </c>
      <c r="F113" s="1">
        <f>VLOOKUP($B113,'inschr lo'!$A$5:$L$324,3,FALSE)</f>
        <v>1005</v>
      </c>
      <c r="G113" s="1">
        <f>VLOOKUP($B113,'inschr lo'!$A$5:$L$324,4,FALSE)</f>
        <v>1016</v>
      </c>
      <c r="H113" s="1">
        <f>VLOOKUP($B113,'inschr lo'!$A$5:$L$324,5,FALSE)</f>
        <v>1033</v>
      </c>
      <c r="I113" s="1">
        <f>VLOOKUP($B113,'inschr lo'!$A$5:$L$324,6,FALSE)</f>
        <v>1081</v>
      </c>
      <c r="J113" s="1">
        <f>VLOOKUP($B113,'inschr lo'!$A$5:$L$324,7,FALSE)</f>
        <v>1110</v>
      </c>
      <c r="K113" s="1">
        <f>VLOOKUP($B113,'inschr lo'!$A$5:$L$324,8,FALSE)</f>
        <v>1119</v>
      </c>
      <c r="L113" s="1">
        <f>VLOOKUP($B113,'inschr lo'!$A$5:$L$324,9,FALSE)</f>
        <v>1099</v>
      </c>
      <c r="M113" s="1">
        <f>VLOOKUP($B113,'inschr lo'!$A$5:$L$324,10,FALSE)</f>
        <v>1189</v>
      </c>
      <c r="N113" s="1">
        <f>VLOOKUP($B113,'inschr lo'!$A$5:$L$324,11,FALSE)</f>
        <v>1216</v>
      </c>
      <c r="O113" s="1">
        <f>VLOOKUP($B113,'inschr lo'!$A$5:$L$324,12,FALSE)</f>
        <v>1228</v>
      </c>
      <c r="P113" s="1">
        <f>VLOOKUP($B113,'VRAAGPROGNOSE LO'!$B$2:$N$321,2,FALSE)</f>
        <v>1284</v>
      </c>
      <c r="Q113" s="1">
        <f>VLOOKUP($B113,'VRAAGPROGNOSE LO'!$B$2:$N$321,3,FALSE)</f>
        <v>1315</v>
      </c>
      <c r="R113" s="1">
        <f>VLOOKUP($B113,'VRAAGPROGNOSE LO'!$B$2:$N$321,4,FALSE)</f>
        <v>1343</v>
      </c>
      <c r="S113" s="1">
        <f>VLOOKUP($B113,'VRAAGPROGNOSE LO'!$B$2:$N$321,5,FALSE)</f>
        <v>1322</v>
      </c>
      <c r="T113" s="1">
        <f>VLOOKUP($B113,'VRAAGPROGNOSE LO'!$B$2:$N$321,6,FALSE)</f>
        <v>1340</v>
      </c>
      <c r="U113" s="1">
        <f>VLOOKUP($B113,'VRAAGPROGNOSE LO'!$B$2:$N$321,7,FALSE)</f>
        <v>1391</v>
      </c>
      <c r="V113" s="1">
        <f>VLOOKUP($B113,'VRAAGPROGNOSE LO'!$B$2:$N$321,8,FALSE)</f>
        <v>1375</v>
      </c>
      <c r="W113" s="1">
        <f>VLOOKUP($B113,'VRAAGPROGNOSE LO'!$B$2:$N$321,9,FALSE)</f>
        <v>1384</v>
      </c>
      <c r="X113" s="1">
        <f>VLOOKUP($B113,'VRAAGPROGNOSE LO'!$B$2:$N$321,10,FALSE)</f>
        <v>1392</v>
      </c>
      <c r="Y113" s="1">
        <f>VLOOKUP($B113,'VRAAGPROGNOSE LO'!$B$2:$N$321,11,FALSE)</f>
        <v>1408</v>
      </c>
      <c r="Z113" s="1">
        <f>VLOOKUP($B113,'VRAAGPROGNOSE LO'!$B$2:$N$321,12,FALSE)</f>
        <v>1402</v>
      </c>
      <c r="AA113" s="1">
        <f>VLOOKUP($B113,'VRAAGPROGNOSE LO'!$B$2:$N$321,13,FALSE)</f>
        <v>1387</v>
      </c>
    </row>
    <row r="114" spans="2:27" x14ac:dyDescent="0.3">
      <c r="B114" s="1">
        <v>23088</v>
      </c>
      <c r="C114" s="1">
        <f>VLOOKUP(B114,AANBODPROGNOSE!A114:G431, 6, FALSE)</f>
        <v>3617.8666666666668</v>
      </c>
      <c r="D114" s="1">
        <f>VLOOKUP(B114,AANBODPROGNOSE!A114:H431, 3, FALSE)</f>
        <v>3075.1866666666665</v>
      </c>
      <c r="E114" s="1">
        <f>VLOOKUP($B114,'inschr lo'!$A$5:$L$324,2,FALSE)</f>
        <v>2270</v>
      </c>
      <c r="F114" s="1">
        <f>VLOOKUP($B114,'inschr lo'!$A$5:$L$324,3,FALSE)</f>
        <v>2305</v>
      </c>
      <c r="G114" s="1">
        <f>VLOOKUP($B114,'inschr lo'!$A$5:$L$324,4,FALSE)</f>
        <v>2392</v>
      </c>
      <c r="H114" s="1">
        <f>VLOOKUP($B114,'inschr lo'!$A$5:$L$324,5,FALSE)</f>
        <v>2459</v>
      </c>
      <c r="I114" s="1">
        <f>VLOOKUP($B114,'inschr lo'!$A$5:$L$324,6,FALSE)</f>
        <v>2576</v>
      </c>
      <c r="J114" s="1">
        <f>VLOOKUP($B114,'inschr lo'!$A$5:$L$324,7,FALSE)</f>
        <v>2648</v>
      </c>
      <c r="K114" s="1">
        <f>VLOOKUP($B114,'inschr lo'!$A$5:$L$324,8,FALSE)</f>
        <v>2724</v>
      </c>
      <c r="L114" s="1">
        <f>VLOOKUP($B114,'inschr lo'!$A$5:$L$324,9,FALSE)</f>
        <v>2840</v>
      </c>
      <c r="M114" s="1">
        <f>VLOOKUP($B114,'inschr lo'!$A$5:$L$324,10,FALSE)</f>
        <v>2924</v>
      </c>
      <c r="N114" s="1">
        <f>VLOOKUP($B114,'inschr lo'!$A$5:$L$324,11,FALSE)</f>
        <v>3005</v>
      </c>
      <c r="O114" s="1">
        <f>VLOOKUP($B114,'inschr lo'!$A$5:$L$324,12,FALSE)</f>
        <v>3124</v>
      </c>
      <c r="P114" s="1">
        <f>VLOOKUP($B114,'VRAAGPROGNOSE LO'!$B$2:$N$321,2,FALSE)</f>
        <v>3275</v>
      </c>
      <c r="Q114" s="1">
        <f>VLOOKUP($B114,'VRAAGPROGNOSE LO'!$B$2:$N$321,3,FALSE)</f>
        <v>3376</v>
      </c>
      <c r="R114" s="1">
        <f>VLOOKUP($B114,'VRAAGPROGNOSE LO'!$B$2:$N$321,4,FALSE)</f>
        <v>3477</v>
      </c>
      <c r="S114" s="1">
        <f>VLOOKUP($B114,'VRAAGPROGNOSE LO'!$B$2:$N$321,5,FALSE)</f>
        <v>3541</v>
      </c>
      <c r="T114" s="1">
        <f>VLOOKUP($B114,'VRAAGPROGNOSE LO'!$B$2:$N$321,6,FALSE)</f>
        <v>3632</v>
      </c>
      <c r="U114" s="1">
        <f>VLOOKUP($B114,'VRAAGPROGNOSE LO'!$B$2:$N$321,7,FALSE)</f>
        <v>3679</v>
      </c>
      <c r="V114" s="1">
        <f>VLOOKUP($B114,'VRAAGPROGNOSE LO'!$B$2:$N$321,8,FALSE)</f>
        <v>3683</v>
      </c>
      <c r="W114" s="1">
        <f>VLOOKUP($B114,'VRAAGPROGNOSE LO'!$B$2:$N$321,9,FALSE)</f>
        <v>3705</v>
      </c>
      <c r="X114" s="1">
        <f>VLOOKUP($B114,'VRAAGPROGNOSE LO'!$B$2:$N$321,10,FALSE)</f>
        <v>3690</v>
      </c>
      <c r="Y114" s="1">
        <f>VLOOKUP($B114,'VRAAGPROGNOSE LO'!$B$2:$N$321,11,FALSE)</f>
        <v>3716</v>
      </c>
      <c r="Z114" s="1">
        <f>VLOOKUP($B114,'VRAAGPROGNOSE LO'!$B$2:$N$321,12,FALSE)</f>
        <v>3694</v>
      </c>
      <c r="AA114" s="1">
        <f>VLOOKUP($B114,'VRAAGPROGNOSE LO'!$B$2:$N$321,13,FALSE)</f>
        <v>3701</v>
      </c>
    </row>
    <row r="115" spans="2:27" x14ac:dyDescent="0.3">
      <c r="B115" s="1">
        <v>23094</v>
      </c>
      <c r="C115" s="1">
        <f>VLOOKUP(B115,AANBODPROGNOSE!A115:G432, 6, FALSE)</f>
        <v>1878.4</v>
      </c>
      <c r="D115" s="1">
        <f>VLOOKUP(B115,AANBODPROGNOSE!A115:H432, 3, FALSE)</f>
        <v>1596.64</v>
      </c>
      <c r="E115" s="1">
        <f>VLOOKUP($B115,'inschr lo'!$A$5:$L$324,2,FALSE)</f>
        <v>1296</v>
      </c>
      <c r="F115" s="1">
        <f>VLOOKUP($B115,'inschr lo'!$A$5:$L$324,3,FALSE)</f>
        <v>1326</v>
      </c>
      <c r="G115" s="1">
        <f>VLOOKUP($B115,'inschr lo'!$A$5:$L$324,4,FALSE)</f>
        <v>1374</v>
      </c>
      <c r="H115" s="1">
        <f>VLOOKUP($B115,'inschr lo'!$A$5:$L$324,5,FALSE)</f>
        <v>1400</v>
      </c>
      <c r="I115" s="1">
        <f>VLOOKUP($B115,'inschr lo'!$A$5:$L$324,6,FALSE)</f>
        <v>1482</v>
      </c>
      <c r="J115" s="1">
        <f>VLOOKUP($B115,'inschr lo'!$A$5:$L$324,7,FALSE)</f>
        <v>1531</v>
      </c>
      <c r="K115" s="1">
        <f>VLOOKUP($B115,'inschr lo'!$A$5:$L$324,8,FALSE)</f>
        <v>1577</v>
      </c>
      <c r="L115" s="1">
        <f>VLOOKUP($B115,'inschr lo'!$A$5:$L$324,9,FALSE)</f>
        <v>1585</v>
      </c>
      <c r="M115" s="1">
        <f>VLOOKUP($B115,'inschr lo'!$A$5:$L$324,10,FALSE)</f>
        <v>1595</v>
      </c>
      <c r="N115" s="1">
        <f>VLOOKUP($B115,'inschr lo'!$A$5:$L$324,11,FALSE)</f>
        <v>1643</v>
      </c>
      <c r="O115" s="1">
        <f>VLOOKUP($B115,'inschr lo'!$A$5:$L$324,12,FALSE)</f>
        <v>1671</v>
      </c>
      <c r="P115" s="1">
        <f>VLOOKUP($B115,'VRAAGPROGNOSE LO'!$B$2:$N$321,2,FALSE)</f>
        <v>1708</v>
      </c>
      <c r="Q115" s="1">
        <f>VLOOKUP($B115,'VRAAGPROGNOSE LO'!$B$2:$N$321,3,FALSE)</f>
        <v>1715</v>
      </c>
      <c r="R115" s="1">
        <f>VLOOKUP($B115,'VRAAGPROGNOSE LO'!$B$2:$N$321,4,FALSE)</f>
        <v>1710</v>
      </c>
      <c r="S115" s="1">
        <f>VLOOKUP($B115,'VRAAGPROGNOSE LO'!$B$2:$N$321,5,FALSE)</f>
        <v>1708</v>
      </c>
      <c r="T115" s="1">
        <f>VLOOKUP($B115,'VRAAGPROGNOSE LO'!$B$2:$N$321,6,FALSE)</f>
        <v>1678</v>
      </c>
      <c r="U115" s="1">
        <f>VLOOKUP($B115,'VRAAGPROGNOSE LO'!$B$2:$N$321,7,FALSE)</f>
        <v>1632</v>
      </c>
      <c r="V115" s="1">
        <f>VLOOKUP($B115,'VRAAGPROGNOSE LO'!$B$2:$N$321,8,FALSE)</f>
        <v>1601</v>
      </c>
      <c r="W115" s="1">
        <f>VLOOKUP($B115,'VRAAGPROGNOSE LO'!$B$2:$N$321,9,FALSE)</f>
        <v>1576</v>
      </c>
      <c r="X115" s="1">
        <f>VLOOKUP($B115,'VRAAGPROGNOSE LO'!$B$2:$N$321,10,FALSE)</f>
        <v>1559</v>
      </c>
      <c r="Y115" s="1">
        <f>VLOOKUP($B115,'VRAAGPROGNOSE LO'!$B$2:$N$321,11,FALSE)</f>
        <v>1559</v>
      </c>
      <c r="Z115" s="1">
        <f>VLOOKUP($B115,'VRAAGPROGNOSE LO'!$B$2:$N$321,12,FALSE)</f>
        <v>1572</v>
      </c>
      <c r="AA115" s="1">
        <f>VLOOKUP($B115,'VRAAGPROGNOSE LO'!$B$2:$N$321,13,FALSE)</f>
        <v>1590</v>
      </c>
    </row>
    <row r="116" spans="2:27" x14ac:dyDescent="0.3">
      <c r="B116" s="1">
        <v>23096</v>
      </c>
      <c r="C116" s="1">
        <f>VLOOKUP(B116,AANBODPROGNOSE!A116:G433, 6, FALSE)</f>
        <v>2003</v>
      </c>
      <c r="D116" s="1">
        <f>VLOOKUP(B116,AANBODPROGNOSE!A116:H433, 3, FALSE)</f>
        <v>1702.55</v>
      </c>
      <c r="E116" s="1">
        <f>VLOOKUP($B116,'inschr lo'!$A$5:$L$324,2,FALSE)</f>
        <v>1518</v>
      </c>
      <c r="F116" s="1">
        <f>VLOOKUP($B116,'inschr lo'!$A$5:$L$324,3,FALSE)</f>
        <v>1499</v>
      </c>
      <c r="G116" s="1">
        <f>VLOOKUP($B116,'inschr lo'!$A$5:$L$324,4,FALSE)</f>
        <v>1539</v>
      </c>
      <c r="H116" s="1">
        <f>VLOOKUP($B116,'inschr lo'!$A$5:$L$324,5,FALSE)</f>
        <v>1569</v>
      </c>
      <c r="I116" s="1">
        <f>VLOOKUP($B116,'inschr lo'!$A$5:$L$324,6,FALSE)</f>
        <v>1572</v>
      </c>
      <c r="J116" s="1">
        <f>VLOOKUP($B116,'inschr lo'!$A$5:$L$324,7,FALSE)</f>
        <v>1634</v>
      </c>
      <c r="K116" s="1">
        <f>VLOOKUP($B116,'inschr lo'!$A$5:$L$324,8,FALSE)</f>
        <v>1729</v>
      </c>
      <c r="L116" s="1">
        <f>VLOOKUP($B116,'inschr lo'!$A$5:$L$324,9,FALSE)</f>
        <v>1764</v>
      </c>
      <c r="M116" s="1">
        <f>VLOOKUP($B116,'inschr lo'!$A$5:$L$324,10,FALSE)</f>
        <v>1763</v>
      </c>
      <c r="N116" s="1">
        <f>VLOOKUP($B116,'inschr lo'!$A$5:$L$324,11,FALSE)</f>
        <v>1764</v>
      </c>
      <c r="O116" s="1">
        <f>VLOOKUP($B116,'inschr lo'!$A$5:$L$324,12,FALSE)</f>
        <v>1755</v>
      </c>
      <c r="P116" s="1">
        <f>VLOOKUP($B116,'VRAAGPROGNOSE LO'!$B$2:$N$321,2,FALSE)</f>
        <v>1715</v>
      </c>
      <c r="Q116" s="1">
        <f>VLOOKUP($B116,'VRAAGPROGNOSE LO'!$B$2:$N$321,3,FALSE)</f>
        <v>1707</v>
      </c>
      <c r="R116" s="1">
        <f>VLOOKUP($B116,'VRAAGPROGNOSE LO'!$B$2:$N$321,4,FALSE)</f>
        <v>1672</v>
      </c>
      <c r="S116" s="1">
        <f>VLOOKUP($B116,'VRAAGPROGNOSE LO'!$B$2:$N$321,5,FALSE)</f>
        <v>1648</v>
      </c>
      <c r="T116" s="1">
        <f>VLOOKUP($B116,'VRAAGPROGNOSE LO'!$B$2:$N$321,6,FALSE)</f>
        <v>1582</v>
      </c>
      <c r="U116" s="1">
        <f>VLOOKUP($B116,'VRAAGPROGNOSE LO'!$B$2:$N$321,7,FALSE)</f>
        <v>1566</v>
      </c>
      <c r="V116" s="1">
        <f>VLOOKUP($B116,'VRAAGPROGNOSE LO'!$B$2:$N$321,8,FALSE)</f>
        <v>1544</v>
      </c>
      <c r="W116" s="1">
        <f>VLOOKUP($B116,'VRAAGPROGNOSE LO'!$B$2:$N$321,9,FALSE)</f>
        <v>1473</v>
      </c>
      <c r="X116" s="1">
        <f>VLOOKUP($B116,'VRAAGPROGNOSE LO'!$B$2:$N$321,10,FALSE)</f>
        <v>1455</v>
      </c>
      <c r="Y116" s="1">
        <f>VLOOKUP($B116,'VRAAGPROGNOSE LO'!$B$2:$N$321,11,FALSE)</f>
        <v>1427</v>
      </c>
      <c r="Z116" s="1">
        <f>VLOOKUP($B116,'VRAAGPROGNOSE LO'!$B$2:$N$321,12,FALSE)</f>
        <v>1422</v>
      </c>
      <c r="AA116" s="1">
        <f>VLOOKUP($B116,'VRAAGPROGNOSE LO'!$B$2:$N$321,13,FALSE)</f>
        <v>1406</v>
      </c>
    </row>
    <row r="117" spans="2:27" x14ac:dyDescent="0.3">
      <c r="B117" s="1">
        <v>23097</v>
      </c>
      <c r="C117" s="1">
        <f>VLOOKUP(B117,AANBODPROGNOSE!A117:G434, 6, FALSE)</f>
        <v>916</v>
      </c>
      <c r="D117" s="1">
        <f>VLOOKUP(B117,AANBODPROGNOSE!A117:H434, 3, FALSE)</f>
        <v>778.6</v>
      </c>
      <c r="E117" s="1">
        <f>VLOOKUP($B117,'inschr lo'!$A$5:$L$324,2,FALSE)</f>
        <v>635</v>
      </c>
      <c r="F117" s="1">
        <f>VLOOKUP($B117,'inschr lo'!$A$5:$L$324,3,FALSE)</f>
        <v>645</v>
      </c>
      <c r="G117" s="1">
        <f>VLOOKUP($B117,'inschr lo'!$A$5:$L$324,4,FALSE)</f>
        <v>646</v>
      </c>
      <c r="H117" s="1">
        <f>VLOOKUP($B117,'inschr lo'!$A$5:$L$324,5,FALSE)</f>
        <v>662</v>
      </c>
      <c r="I117" s="1">
        <f>VLOOKUP($B117,'inschr lo'!$A$5:$L$324,6,FALSE)</f>
        <v>691</v>
      </c>
      <c r="J117" s="1">
        <f>VLOOKUP($B117,'inschr lo'!$A$5:$L$324,7,FALSE)</f>
        <v>715</v>
      </c>
      <c r="K117" s="1">
        <f>VLOOKUP($B117,'inschr lo'!$A$5:$L$324,8,FALSE)</f>
        <v>744</v>
      </c>
      <c r="L117" s="1">
        <f>VLOOKUP($B117,'inschr lo'!$A$5:$L$324,9,FALSE)</f>
        <v>781</v>
      </c>
      <c r="M117" s="1">
        <f>VLOOKUP($B117,'inschr lo'!$A$5:$L$324,10,FALSE)</f>
        <v>758</v>
      </c>
      <c r="N117" s="1">
        <f>VLOOKUP($B117,'inschr lo'!$A$5:$L$324,11,FALSE)</f>
        <v>754</v>
      </c>
      <c r="O117" s="1">
        <f>VLOOKUP($B117,'inschr lo'!$A$5:$L$324,12,FALSE)</f>
        <v>760</v>
      </c>
      <c r="P117" s="1">
        <f>VLOOKUP($B117,'VRAAGPROGNOSE LO'!$B$2:$N$321,2,FALSE)</f>
        <v>731</v>
      </c>
      <c r="Q117" s="1">
        <f>VLOOKUP($B117,'VRAAGPROGNOSE LO'!$B$2:$N$321,3,FALSE)</f>
        <v>731</v>
      </c>
      <c r="R117" s="1">
        <f>VLOOKUP($B117,'VRAAGPROGNOSE LO'!$B$2:$N$321,4,FALSE)</f>
        <v>735</v>
      </c>
      <c r="S117" s="1">
        <f>VLOOKUP($B117,'VRAAGPROGNOSE LO'!$B$2:$N$321,5,FALSE)</f>
        <v>751</v>
      </c>
      <c r="T117" s="1">
        <f>VLOOKUP($B117,'VRAAGPROGNOSE LO'!$B$2:$N$321,6,FALSE)</f>
        <v>763</v>
      </c>
      <c r="U117" s="1">
        <f>VLOOKUP($B117,'VRAAGPROGNOSE LO'!$B$2:$N$321,7,FALSE)</f>
        <v>762</v>
      </c>
      <c r="V117" s="1">
        <f>VLOOKUP($B117,'VRAAGPROGNOSE LO'!$B$2:$N$321,8,FALSE)</f>
        <v>771</v>
      </c>
      <c r="W117" s="1">
        <f>VLOOKUP($B117,'VRAAGPROGNOSE LO'!$B$2:$N$321,9,FALSE)</f>
        <v>769</v>
      </c>
      <c r="X117" s="1">
        <f>VLOOKUP($B117,'VRAAGPROGNOSE LO'!$B$2:$N$321,10,FALSE)</f>
        <v>771</v>
      </c>
      <c r="Y117" s="1">
        <f>VLOOKUP($B117,'VRAAGPROGNOSE LO'!$B$2:$N$321,11,FALSE)</f>
        <v>768</v>
      </c>
      <c r="Z117" s="1">
        <f>VLOOKUP($B117,'VRAAGPROGNOSE LO'!$B$2:$N$321,12,FALSE)</f>
        <v>767</v>
      </c>
      <c r="AA117" s="1">
        <f>VLOOKUP($B117,'VRAAGPROGNOSE LO'!$B$2:$N$321,13,FALSE)</f>
        <v>766</v>
      </c>
    </row>
    <row r="118" spans="2:27" x14ac:dyDescent="0.3">
      <c r="B118" s="1">
        <v>23098</v>
      </c>
      <c r="C118" s="1">
        <f>VLOOKUP(B118,AANBODPROGNOSE!A118:G435, 6, FALSE)</f>
        <v>305.99999999999994</v>
      </c>
      <c r="D118" s="1">
        <f>VLOOKUP(B118,AANBODPROGNOSE!A118:H435, 3, FALSE)</f>
        <v>260.09999999999997</v>
      </c>
      <c r="E118" s="1">
        <f>VLOOKUP($B118,'inschr lo'!$A$5:$L$324,2,FALSE)</f>
        <v>269</v>
      </c>
      <c r="F118" s="1">
        <f>VLOOKUP($B118,'inschr lo'!$A$5:$L$324,3,FALSE)</f>
        <v>277</v>
      </c>
      <c r="G118" s="1">
        <f>VLOOKUP($B118,'inschr lo'!$A$5:$L$324,4,FALSE)</f>
        <v>272</v>
      </c>
      <c r="H118" s="1">
        <f>VLOOKUP($B118,'inschr lo'!$A$5:$L$324,5,FALSE)</f>
        <v>284</v>
      </c>
      <c r="I118" s="1">
        <f>VLOOKUP($B118,'inschr lo'!$A$5:$L$324,6,FALSE)</f>
        <v>288</v>
      </c>
      <c r="J118" s="1">
        <f>VLOOKUP($B118,'inschr lo'!$A$5:$L$324,7,FALSE)</f>
        <v>287</v>
      </c>
      <c r="K118" s="1">
        <f>VLOOKUP($B118,'inschr lo'!$A$5:$L$324,8,FALSE)</f>
        <v>276</v>
      </c>
      <c r="L118" s="1">
        <f>VLOOKUP($B118,'inschr lo'!$A$5:$L$324,9,FALSE)</f>
        <v>292</v>
      </c>
      <c r="M118" s="1">
        <f>VLOOKUP($B118,'inschr lo'!$A$5:$L$324,10,FALSE)</f>
        <v>292</v>
      </c>
      <c r="N118" s="1">
        <f>VLOOKUP($B118,'inschr lo'!$A$5:$L$324,11,FALSE)</f>
        <v>288</v>
      </c>
      <c r="O118" s="1">
        <f>VLOOKUP($B118,'inschr lo'!$A$5:$L$324,12,FALSE)</f>
        <v>295</v>
      </c>
      <c r="P118" s="1">
        <f>VLOOKUP($B118,'VRAAGPROGNOSE LO'!$B$2:$N$321,2,FALSE)</f>
        <v>308</v>
      </c>
      <c r="Q118" s="1">
        <f>VLOOKUP($B118,'VRAAGPROGNOSE LO'!$B$2:$N$321,3,FALSE)</f>
        <v>315</v>
      </c>
      <c r="R118" s="1">
        <f>VLOOKUP($B118,'VRAAGPROGNOSE LO'!$B$2:$N$321,4,FALSE)</f>
        <v>317</v>
      </c>
      <c r="S118" s="1">
        <f>VLOOKUP($B118,'VRAAGPROGNOSE LO'!$B$2:$N$321,5,FALSE)</f>
        <v>324</v>
      </c>
      <c r="T118" s="1">
        <f>VLOOKUP($B118,'VRAAGPROGNOSE LO'!$B$2:$N$321,6,FALSE)</f>
        <v>323</v>
      </c>
      <c r="U118" s="1">
        <f>VLOOKUP($B118,'VRAAGPROGNOSE LO'!$B$2:$N$321,7,FALSE)</f>
        <v>320</v>
      </c>
      <c r="V118" s="1">
        <f>VLOOKUP($B118,'VRAAGPROGNOSE LO'!$B$2:$N$321,8,FALSE)</f>
        <v>308</v>
      </c>
      <c r="W118" s="1">
        <f>VLOOKUP($B118,'VRAAGPROGNOSE LO'!$B$2:$N$321,9,FALSE)</f>
        <v>299</v>
      </c>
      <c r="X118" s="1">
        <f>VLOOKUP($B118,'VRAAGPROGNOSE LO'!$B$2:$N$321,10,FALSE)</f>
        <v>292</v>
      </c>
      <c r="Y118" s="1">
        <f>VLOOKUP($B118,'VRAAGPROGNOSE LO'!$B$2:$N$321,11,FALSE)</f>
        <v>282</v>
      </c>
      <c r="Z118" s="1">
        <f>VLOOKUP($B118,'VRAAGPROGNOSE LO'!$B$2:$N$321,12,FALSE)</f>
        <v>275</v>
      </c>
      <c r="AA118" s="1">
        <f>VLOOKUP($B118,'VRAAGPROGNOSE LO'!$B$2:$N$321,13,FALSE)</f>
        <v>270</v>
      </c>
    </row>
    <row r="119" spans="2:27" x14ac:dyDescent="0.3">
      <c r="B119" s="1">
        <v>23099</v>
      </c>
      <c r="C119" s="1">
        <f>VLOOKUP(B119,AANBODPROGNOSE!A119:G436, 6, FALSE)</f>
        <v>552</v>
      </c>
      <c r="D119" s="1">
        <f>VLOOKUP(B119,AANBODPROGNOSE!A119:H436, 3, FALSE)</f>
        <v>469.2</v>
      </c>
      <c r="E119" s="1">
        <f>VLOOKUP($B119,'inschr lo'!$A$5:$L$324,2,FALSE)</f>
        <v>335</v>
      </c>
      <c r="F119" s="1">
        <f>VLOOKUP($B119,'inschr lo'!$A$5:$L$324,3,FALSE)</f>
        <v>368</v>
      </c>
      <c r="G119" s="1">
        <f>VLOOKUP($B119,'inschr lo'!$A$5:$L$324,4,FALSE)</f>
        <v>400</v>
      </c>
      <c r="H119" s="1">
        <f>VLOOKUP($B119,'inschr lo'!$A$5:$L$324,5,FALSE)</f>
        <v>398</v>
      </c>
      <c r="I119" s="1">
        <f>VLOOKUP($B119,'inschr lo'!$A$5:$L$324,6,FALSE)</f>
        <v>386</v>
      </c>
      <c r="J119" s="1">
        <f>VLOOKUP($B119,'inschr lo'!$A$5:$L$324,7,FALSE)</f>
        <v>409</v>
      </c>
      <c r="K119" s="1">
        <f>VLOOKUP($B119,'inschr lo'!$A$5:$L$324,8,FALSE)</f>
        <v>432</v>
      </c>
      <c r="L119" s="1">
        <f>VLOOKUP($B119,'inschr lo'!$A$5:$L$324,9,FALSE)</f>
        <v>451</v>
      </c>
      <c r="M119" s="1">
        <f>VLOOKUP($B119,'inschr lo'!$A$5:$L$324,10,FALSE)</f>
        <v>472</v>
      </c>
      <c r="N119" s="1">
        <f>VLOOKUP($B119,'inschr lo'!$A$5:$L$324,11,FALSE)</f>
        <v>489</v>
      </c>
      <c r="O119" s="1">
        <f>VLOOKUP($B119,'inschr lo'!$A$5:$L$324,12,FALSE)</f>
        <v>488</v>
      </c>
      <c r="P119" s="1">
        <f>VLOOKUP($B119,'VRAAGPROGNOSE LO'!$B$2:$N$321,2,FALSE)</f>
        <v>487</v>
      </c>
      <c r="Q119" s="1">
        <f>VLOOKUP($B119,'VRAAGPROGNOSE LO'!$B$2:$N$321,3,FALSE)</f>
        <v>479</v>
      </c>
      <c r="R119" s="1">
        <f>VLOOKUP($B119,'VRAAGPROGNOSE LO'!$B$2:$N$321,4,FALSE)</f>
        <v>476</v>
      </c>
      <c r="S119" s="1">
        <f>VLOOKUP($B119,'VRAAGPROGNOSE LO'!$B$2:$N$321,5,FALSE)</f>
        <v>462</v>
      </c>
      <c r="T119" s="1">
        <f>VLOOKUP($B119,'VRAAGPROGNOSE LO'!$B$2:$N$321,6,FALSE)</f>
        <v>446</v>
      </c>
      <c r="U119" s="1">
        <f>VLOOKUP($B119,'VRAAGPROGNOSE LO'!$B$2:$N$321,7,FALSE)</f>
        <v>424</v>
      </c>
      <c r="V119" s="1">
        <f>VLOOKUP($B119,'VRAAGPROGNOSE LO'!$B$2:$N$321,8,FALSE)</f>
        <v>408</v>
      </c>
      <c r="W119" s="1">
        <f>VLOOKUP($B119,'VRAAGPROGNOSE LO'!$B$2:$N$321,9,FALSE)</f>
        <v>398</v>
      </c>
      <c r="X119" s="1">
        <f>VLOOKUP($B119,'VRAAGPROGNOSE LO'!$B$2:$N$321,10,FALSE)</f>
        <v>387</v>
      </c>
      <c r="Y119" s="1">
        <f>VLOOKUP($B119,'VRAAGPROGNOSE LO'!$B$2:$N$321,11,FALSE)</f>
        <v>385</v>
      </c>
      <c r="Z119" s="1">
        <f>VLOOKUP($B119,'VRAAGPROGNOSE LO'!$B$2:$N$321,12,FALSE)</f>
        <v>385</v>
      </c>
      <c r="AA119" s="1">
        <f>VLOOKUP($B119,'VRAAGPROGNOSE LO'!$B$2:$N$321,13,FALSE)</f>
        <v>386</v>
      </c>
    </row>
    <row r="120" spans="2:27" x14ac:dyDescent="0.3">
      <c r="B120" s="1">
        <v>23100</v>
      </c>
      <c r="C120" s="1">
        <f>VLOOKUP(B120,AANBODPROGNOSE!A120:G437, 6, FALSE)</f>
        <v>332.94117647058823</v>
      </c>
      <c r="D120" s="1">
        <f>VLOOKUP(B120,AANBODPROGNOSE!A120:H437, 3, FALSE)</f>
        <v>283</v>
      </c>
      <c r="E120" s="1">
        <f>VLOOKUP($B120,'inschr lo'!$A$5:$L$324,2,FALSE)</f>
        <v>246</v>
      </c>
      <c r="F120" s="1">
        <f>VLOOKUP($B120,'inschr lo'!$A$5:$L$324,3,FALSE)</f>
        <v>235</v>
      </c>
      <c r="G120" s="1">
        <f>VLOOKUP($B120,'inschr lo'!$A$5:$L$324,4,FALSE)</f>
        <v>233</v>
      </c>
      <c r="H120" s="1">
        <f>VLOOKUP($B120,'inschr lo'!$A$5:$L$324,5,FALSE)</f>
        <v>227</v>
      </c>
      <c r="I120" s="1">
        <f>VLOOKUP($B120,'inschr lo'!$A$5:$L$324,6,FALSE)</f>
        <v>228</v>
      </c>
      <c r="J120" s="1">
        <f>VLOOKUP($B120,'inschr lo'!$A$5:$L$324,7,FALSE)</f>
        <v>216</v>
      </c>
      <c r="K120" s="1">
        <f>VLOOKUP($B120,'inschr lo'!$A$5:$L$324,8,FALSE)</f>
        <v>212</v>
      </c>
      <c r="L120" s="1">
        <f>VLOOKUP($B120,'inschr lo'!$A$5:$L$324,9,FALSE)</f>
        <v>244</v>
      </c>
      <c r="M120" s="1">
        <f>VLOOKUP($B120,'inschr lo'!$A$5:$L$324,10,FALSE)</f>
        <v>237</v>
      </c>
      <c r="N120" s="1">
        <f>VLOOKUP($B120,'inschr lo'!$A$5:$L$324,11,FALSE)</f>
        <v>241</v>
      </c>
      <c r="O120" s="1">
        <f>VLOOKUP($B120,'inschr lo'!$A$5:$L$324,12,FALSE)</f>
        <v>256</v>
      </c>
      <c r="P120" s="1">
        <f>VLOOKUP($B120,'VRAAGPROGNOSE LO'!$B$2:$N$321,2,FALSE)</f>
        <v>268</v>
      </c>
      <c r="Q120" s="1">
        <f>VLOOKUP($B120,'VRAAGPROGNOSE LO'!$B$2:$N$321,3,FALSE)</f>
        <v>273</v>
      </c>
      <c r="R120" s="1">
        <f>VLOOKUP($B120,'VRAAGPROGNOSE LO'!$B$2:$N$321,4,FALSE)</f>
        <v>276</v>
      </c>
      <c r="S120" s="1">
        <f>VLOOKUP($B120,'VRAAGPROGNOSE LO'!$B$2:$N$321,5,FALSE)</f>
        <v>281</v>
      </c>
      <c r="T120" s="1">
        <f>VLOOKUP($B120,'VRAAGPROGNOSE LO'!$B$2:$N$321,6,FALSE)</f>
        <v>280</v>
      </c>
      <c r="U120" s="1">
        <f>VLOOKUP($B120,'VRAAGPROGNOSE LO'!$B$2:$N$321,7,FALSE)</f>
        <v>278</v>
      </c>
      <c r="V120" s="1">
        <f>VLOOKUP($B120,'VRAAGPROGNOSE LO'!$B$2:$N$321,8,FALSE)</f>
        <v>267</v>
      </c>
      <c r="W120" s="1">
        <f>VLOOKUP($B120,'VRAAGPROGNOSE LO'!$B$2:$N$321,9,FALSE)</f>
        <v>259</v>
      </c>
      <c r="X120" s="1">
        <f>VLOOKUP($B120,'VRAAGPROGNOSE LO'!$B$2:$N$321,10,FALSE)</f>
        <v>253</v>
      </c>
      <c r="Y120" s="1">
        <f>VLOOKUP($B120,'VRAAGPROGNOSE LO'!$B$2:$N$321,11,FALSE)</f>
        <v>245</v>
      </c>
      <c r="Z120" s="1">
        <f>VLOOKUP($B120,'VRAAGPROGNOSE LO'!$B$2:$N$321,12,FALSE)</f>
        <v>239</v>
      </c>
      <c r="AA120" s="1">
        <f>VLOOKUP($B120,'VRAAGPROGNOSE LO'!$B$2:$N$321,13,FALSE)</f>
        <v>235</v>
      </c>
    </row>
    <row r="121" spans="2:27" x14ac:dyDescent="0.3">
      <c r="B121" s="1">
        <v>23101</v>
      </c>
      <c r="C121" s="1">
        <f>VLOOKUP(B121,AANBODPROGNOSE!A121:G438, 6, FALSE)</f>
        <v>1307.037037037037</v>
      </c>
      <c r="D121" s="1">
        <f>VLOOKUP(B121,AANBODPROGNOSE!A121:H438, 3, FALSE)</f>
        <v>1110.9814814814813</v>
      </c>
      <c r="E121" s="1">
        <f>VLOOKUP($B121,'inschr lo'!$A$5:$L$324,2,FALSE)</f>
        <v>1160</v>
      </c>
      <c r="F121" s="1">
        <f>VLOOKUP($B121,'inschr lo'!$A$5:$L$324,3,FALSE)</f>
        <v>1111</v>
      </c>
      <c r="G121" s="1">
        <f>VLOOKUP($B121,'inschr lo'!$A$5:$L$324,4,FALSE)</f>
        <v>1093</v>
      </c>
      <c r="H121" s="1">
        <f>VLOOKUP($B121,'inschr lo'!$A$5:$L$324,5,FALSE)</f>
        <v>1088</v>
      </c>
      <c r="I121" s="1">
        <f>VLOOKUP($B121,'inschr lo'!$A$5:$L$324,6,FALSE)</f>
        <v>1078</v>
      </c>
      <c r="J121" s="1">
        <f>VLOOKUP($B121,'inschr lo'!$A$5:$L$324,7,FALSE)</f>
        <v>1054</v>
      </c>
      <c r="K121" s="1">
        <f>VLOOKUP($B121,'inschr lo'!$A$5:$L$324,8,FALSE)</f>
        <v>1050</v>
      </c>
      <c r="L121" s="1">
        <f>VLOOKUP($B121,'inschr lo'!$A$5:$L$324,9,FALSE)</f>
        <v>1070</v>
      </c>
      <c r="M121" s="1">
        <f>VLOOKUP($B121,'inschr lo'!$A$5:$L$324,10,FALSE)</f>
        <v>1091</v>
      </c>
      <c r="N121" s="1">
        <f>VLOOKUP($B121,'inschr lo'!$A$5:$L$324,11,FALSE)</f>
        <v>1118</v>
      </c>
      <c r="O121" s="1">
        <f>VLOOKUP($B121,'inschr lo'!$A$5:$L$324,12,FALSE)</f>
        <v>1152</v>
      </c>
      <c r="P121" s="1">
        <f>VLOOKUP($B121,'VRAAGPROGNOSE LO'!$B$2:$N$321,2,FALSE)</f>
        <v>1159</v>
      </c>
      <c r="Q121" s="1">
        <f>VLOOKUP($B121,'VRAAGPROGNOSE LO'!$B$2:$N$321,3,FALSE)</f>
        <v>1174</v>
      </c>
      <c r="R121" s="1">
        <f>VLOOKUP($B121,'VRAAGPROGNOSE LO'!$B$2:$N$321,4,FALSE)</f>
        <v>1199</v>
      </c>
      <c r="S121" s="1">
        <f>VLOOKUP($B121,'VRAAGPROGNOSE LO'!$B$2:$N$321,5,FALSE)</f>
        <v>1246</v>
      </c>
      <c r="T121" s="1">
        <f>VLOOKUP($B121,'VRAAGPROGNOSE LO'!$B$2:$N$321,6,FALSE)</f>
        <v>1259</v>
      </c>
      <c r="U121" s="1">
        <f>VLOOKUP($B121,'VRAAGPROGNOSE LO'!$B$2:$N$321,7,FALSE)</f>
        <v>1270</v>
      </c>
      <c r="V121" s="1">
        <f>VLOOKUP($B121,'VRAAGPROGNOSE LO'!$B$2:$N$321,8,FALSE)</f>
        <v>1279</v>
      </c>
      <c r="W121" s="1">
        <f>VLOOKUP($B121,'VRAAGPROGNOSE LO'!$B$2:$N$321,9,FALSE)</f>
        <v>1261</v>
      </c>
      <c r="X121" s="1">
        <f>VLOOKUP($B121,'VRAAGPROGNOSE LO'!$B$2:$N$321,10,FALSE)</f>
        <v>1239</v>
      </c>
      <c r="Y121" s="1">
        <f>VLOOKUP($B121,'VRAAGPROGNOSE LO'!$B$2:$N$321,11,FALSE)</f>
        <v>1214</v>
      </c>
      <c r="Z121" s="1">
        <f>VLOOKUP($B121,'VRAAGPROGNOSE LO'!$B$2:$N$321,12,FALSE)</f>
        <v>1205</v>
      </c>
      <c r="AA121" s="1">
        <f>VLOOKUP($B121,'VRAAGPROGNOSE LO'!$B$2:$N$321,13,FALSE)</f>
        <v>1181</v>
      </c>
    </row>
    <row r="122" spans="2:27" x14ac:dyDescent="0.3">
      <c r="B122" s="1">
        <v>23102</v>
      </c>
      <c r="C122" s="1">
        <f>VLOOKUP(B122,AANBODPROGNOSE!A122:G439, 6, FALSE)</f>
        <v>1431</v>
      </c>
      <c r="D122" s="1">
        <f>VLOOKUP(B122,AANBODPROGNOSE!A122:H439, 3, FALSE)</f>
        <v>1216.3499999999999</v>
      </c>
      <c r="E122" s="1">
        <f>VLOOKUP($B122,'inschr lo'!$A$5:$L$324,2,FALSE)</f>
        <v>1070</v>
      </c>
      <c r="F122" s="1">
        <f>VLOOKUP($B122,'inschr lo'!$A$5:$L$324,3,FALSE)</f>
        <v>1062</v>
      </c>
      <c r="G122" s="1">
        <f>VLOOKUP($B122,'inschr lo'!$A$5:$L$324,4,FALSE)</f>
        <v>1062</v>
      </c>
      <c r="H122" s="1">
        <f>VLOOKUP($B122,'inschr lo'!$A$5:$L$324,5,FALSE)</f>
        <v>1087</v>
      </c>
      <c r="I122" s="1">
        <f>VLOOKUP($B122,'inschr lo'!$A$5:$L$324,6,FALSE)</f>
        <v>1108</v>
      </c>
      <c r="J122" s="1">
        <f>VLOOKUP($B122,'inschr lo'!$A$5:$L$324,7,FALSE)</f>
        <v>1114</v>
      </c>
      <c r="K122" s="1">
        <f>VLOOKUP($B122,'inschr lo'!$A$5:$L$324,8,FALSE)</f>
        <v>1121</v>
      </c>
      <c r="L122" s="1">
        <f>VLOOKUP($B122,'inschr lo'!$A$5:$L$324,9,FALSE)</f>
        <v>1147</v>
      </c>
      <c r="M122" s="1">
        <f>VLOOKUP($B122,'inschr lo'!$A$5:$L$324,10,FALSE)</f>
        <v>1157</v>
      </c>
      <c r="N122" s="1">
        <f>VLOOKUP($B122,'inschr lo'!$A$5:$L$324,11,FALSE)</f>
        <v>1179</v>
      </c>
      <c r="O122" s="1">
        <f>VLOOKUP($B122,'inschr lo'!$A$5:$L$324,12,FALSE)</f>
        <v>1224</v>
      </c>
      <c r="P122" s="1">
        <f>VLOOKUP($B122,'VRAAGPROGNOSE LO'!$B$2:$N$321,2,FALSE)</f>
        <v>1275</v>
      </c>
      <c r="Q122" s="1">
        <f>VLOOKUP($B122,'VRAAGPROGNOSE LO'!$B$2:$N$321,3,FALSE)</f>
        <v>1300</v>
      </c>
      <c r="R122" s="1">
        <f>VLOOKUP($B122,'VRAAGPROGNOSE LO'!$B$2:$N$321,4,FALSE)</f>
        <v>1344</v>
      </c>
      <c r="S122" s="1">
        <f>VLOOKUP($B122,'VRAAGPROGNOSE LO'!$B$2:$N$321,5,FALSE)</f>
        <v>1379</v>
      </c>
      <c r="T122" s="1">
        <f>VLOOKUP($B122,'VRAAGPROGNOSE LO'!$B$2:$N$321,6,FALSE)</f>
        <v>1402</v>
      </c>
      <c r="U122" s="1">
        <f>VLOOKUP($B122,'VRAAGPROGNOSE LO'!$B$2:$N$321,7,FALSE)</f>
        <v>1419</v>
      </c>
      <c r="V122" s="1">
        <f>VLOOKUP($B122,'VRAAGPROGNOSE LO'!$B$2:$N$321,8,FALSE)</f>
        <v>1427</v>
      </c>
      <c r="W122" s="1">
        <f>VLOOKUP($B122,'VRAAGPROGNOSE LO'!$B$2:$N$321,9,FALSE)</f>
        <v>1434</v>
      </c>
      <c r="X122" s="1">
        <f>VLOOKUP($B122,'VRAAGPROGNOSE LO'!$B$2:$N$321,10,FALSE)</f>
        <v>1408</v>
      </c>
      <c r="Y122" s="1">
        <f>VLOOKUP($B122,'VRAAGPROGNOSE LO'!$B$2:$N$321,11,FALSE)</f>
        <v>1408</v>
      </c>
      <c r="Z122" s="1">
        <f>VLOOKUP($B122,'VRAAGPROGNOSE LO'!$B$2:$N$321,12,FALSE)</f>
        <v>1410</v>
      </c>
      <c r="AA122" s="1">
        <f>VLOOKUP($B122,'VRAAGPROGNOSE LO'!$B$2:$N$321,13,FALSE)</f>
        <v>1404</v>
      </c>
    </row>
    <row r="123" spans="2:27" x14ac:dyDescent="0.3">
      <c r="B123" s="1">
        <v>23103</v>
      </c>
      <c r="C123" s="1">
        <f>VLOOKUP(B123,AANBODPROGNOSE!A123:G440, 6, FALSE)</f>
        <v>1130</v>
      </c>
      <c r="D123" s="1">
        <f>VLOOKUP(B123,AANBODPROGNOSE!A123:H440, 3, FALSE)</f>
        <v>960.5</v>
      </c>
      <c r="E123" s="1">
        <f>VLOOKUP($B123,'inschr lo'!$A$5:$L$324,2,FALSE)</f>
        <v>845</v>
      </c>
      <c r="F123" s="1">
        <f>VLOOKUP($B123,'inschr lo'!$A$5:$L$324,3,FALSE)</f>
        <v>852</v>
      </c>
      <c r="G123" s="1">
        <f>VLOOKUP($B123,'inschr lo'!$A$5:$L$324,4,FALSE)</f>
        <v>856</v>
      </c>
      <c r="H123" s="1">
        <f>VLOOKUP($B123,'inschr lo'!$A$5:$L$324,5,FALSE)</f>
        <v>846</v>
      </c>
      <c r="I123" s="1">
        <f>VLOOKUP($B123,'inschr lo'!$A$5:$L$324,6,FALSE)</f>
        <v>869</v>
      </c>
      <c r="J123" s="1">
        <f>VLOOKUP($B123,'inschr lo'!$A$5:$L$324,7,FALSE)</f>
        <v>851</v>
      </c>
      <c r="K123" s="1">
        <f>VLOOKUP($B123,'inschr lo'!$A$5:$L$324,8,FALSE)</f>
        <v>879</v>
      </c>
      <c r="L123" s="1">
        <f>VLOOKUP($B123,'inschr lo'!$A$5:$L$324,9,FALSE)</f>
        <v>931</v>
      </c>
      <c r="M123" s="1">
        <f>VLOOKUP($B123,'inschr lo'!$A$5:$L$324,10,FALSE)</f>
        <v>976</v>
      </c>
      <c r="N123" s="1">
        <f>VLOOKUP($B123,'inschr lo'!$A$5:$L$324,11,FALSE)</f>
        <v>992</v>
      </c>
      <c r="O123" s="1">
        <f>VLOOKUP($B123,'inschr lo'!$A$5:$L$324,12,FALSE)</f>
        <v>1009</v>
      </c>
      <c r="P123" s="1">
        <f>VLOOKUP($B123,'VRAAGPROGNOSE LO'!$B$2:$N$321,2,FALSE)</f>
        <v>1026</v>
      </c>
      <c r="Q123" s="1">
        <f>VLOOKUP($B123,'VRAAGPROGNOSE LO'!$B$2:$N$321,3,FALSE)</f>
        <v>1030</v>
      </c>
      <c r="R123" s="1">
        <f>VLOOKUP($B123,'VRAAGPROGNOSE LO'!$B$2:$N$321,4,FALSE)</f>
        <v>1036</v>
      </c>
      <c r="S123" s="1">
        <f>VLOOKUP($B123,'VRAAGPROGNOSE LO'!$B$2:$N$321,5,FALSE)</f>
        <v>1028</v>
      </c>
      <c r="T123" s="1">
        <f>VLOOKUP($B123,'VRAAGPROGNOSE LO'!$B$2:$N$321,6,FALSE)</f>
        <v>1020</v>
      </c>
      <c r="U123" s="1">
        <f>VLOOKUP($B123,'VRAAGPROGNOSE LO'!$B$2:$N$321,7,FALSE)</f>
        <v>1009</v>
      </c>
      <c r="V123" s="1">
        <f>VLOOKUP($B123,'VRAAGPROGNOSE LO'!$B$2:$N$321,8,FALSE)</f>
        <v>1000</v>
      </c>
      <c r="W123" s="1">
        <f>VLOOKUP($B123,'VRAAGPROGNOSE LO'!$B$2:$N$321,9,FALSE)</f>
        <v>982</v>
      </c>
      <c r="X123" s="1">
        <f>VLOOKUP($B123,'VRAAGPROGNOSE LO'!$B$2:$N$321,10,FALSE)</f>
        <v>964</v>
      </c>
      <c r="Y123" s="1">
        <f>VLOOKUP($B123,'VRAAGPROGNOSE LO'!$B$2:$N$321,11,FALSE)</f>
        <v>961</v>
      </c>
      <c r="Z123" s="1">
        <f>VLOOKUP($B123,'VRAAGPROGNOSE LO'!$B$2:$N$321,12,FALSE)</f>
        <v>963</v>
      </c>
      <c r="AA123" s="1">
        <f>VLOOKUP($B123,'VRAAGPROGNOSE LO'!$B$2:$N$321,13,FALSE)</f>
        <v>975</v>
      </c>
    </row>
    <row r="124" spans="2:27" x14ac:dyDescent="0.3">
      <c r="B124" s="1">
        <v>23104</v>
      </c>
      <c r="C124" s="1">
        <f>VLOOKUP(B124,AANBODPROGNOSE!A124:G441, 6, FALSE)</f>
        <v>1078</v>
      </c>
      <c r="D124" s="1">
        <f>VLOOKUP(B124,AANBODPROGNOSE!A124:H441, 3, FALSE)</f>
        <v>916.3</v>
      </c>
      <c r="E124" s="1">
        <f>VLOOKUP($B124,'inschr lo'!$A$5:$L$324,2,FALSE)</f>
        <v>660</v>
      </c>
      <c r="F124" s="1">
        <f>VLOOKUP($B124,'inschr lo'!$A$5:$L$324,3,FALSE)</f>
        <v>708</v>
      </c>
      <c r="G124" s="1">
        <f>VLOOKUP($B124,'inschr lo'!$A$5:$L$324,4,FALSE)</f>
        <v>696</v>
      </c>
      <c r="H124" s="1">
        <f>VLOOKUP($B124,'inschr lo'!$A$5:$L$324,5,FALSE)</f>
        <v>703</v>
      </c>
      <c r="I124" s="1">
        <f>VLOOKUP($B124,'inschr lo'!$A$5:$L$324,6,FALSE)</f>
        <v>684</v>
      </c>
      <c r="J124" s="1">
        <f>VLOOKUP($B124,'inschr lo'!$A$5:$L$324,7,FALSE)</f>
        <v>728</v>
      </c>
      <c r="K124" s="1">
        <f>VLOOKUP($B124,'inschr lo'!$A$5:$L$324,8,FALSE)</f>
        <v>729</v>
      </c>
      <c r="L124" s="1">
        <f>VLOOKUP($B124,'inschr lo'!$A$5:$L$324,9,FALSE)</f>
        <v>749</v>
      </c>
      <c r="M124" s="1">
        <f>VLOOKUP($B124,'inschr lo'!$A$5:$L$324,10,FALSE)</f>
        <v>751</v>
      </c>
      <c r="N124" s="1">
        <f>VLOOKUP($B124,'inschr lo'!$A$5:$L$324,11,FALSE)</f>
        <v>799</v>
      </c>
      <c r="O124" s="1">
        <f>VLOOKUP($B124,'inschr lo'!$A$5:$L$324,12,FALSE)</f>
        <v>802</v>
      </c>
      <c r="P124" s="1">
        <f>VLOOKUP($B124,'VRAAGPROGNOSE LO'!$B$2:$N$321,2,FALSE)</f>
        <v>817</v>
      </c>
      <c r="Q124" s="1">
        <f>VLOOKUP($B124,'VRAAGPROGNOSE LO'!$B$2:$N$321,3,FALSE)</f>
        <v>830</v>
      </c>
      <c r="R124" s="1">
        <f>VLOOKUP($B124,'VRAAGPROGNOSE LO'!$B$2:$N$321,4,FALSE)</f>
        <v>829</v>
      </c>
      <c r="S124" s="1">
        <f>VLOOKUP($B124,'VRAAGPROGNOSE LO'!$B$2:$N$321,5,FALSE)</f>
        <v>849</v>
      </c>
      <c r="T124" s="1">
        <f>VLOOKUP($B124,'VRAAGPROGNOSE LO'!$B$2:$N$321,6,FALSE)</f>
        <v>858</v>
      </c>
      <c r="U124" s="1">
        <f>VLOOKUP($B124,'VRAAGPROGNOSE LO'!$B$2:$N$321,7,FALSE)</f>
        <v>856</v>
      </c>
      <c r="V124" s="1">
        <f>VLOOKUP($B124,'VRAAGPROGNOSE LO'!$B$2:$N$321,8,FALSE)</f>
        <v>846</v>
      </c>
      <c r="W124" s="1">
        <f>VLOOKUP($B124,'VRAAGPROGNOSE LO'!$B$2:$N$321,9,FALSE)</f>
        <v>852</v>
      </c>
      <c r="X124" s="1">
        <f>VLOOKUP($B124,'VRAAGPROGNOSE LO'!$B$2:$N$321,10,FALSE)</f>
        <v>848</v>
      </c>
      <c r="Y124" s="1">
        <f>VLOOKUP($B124,'VRAAGPROGNOSE LO'!$B$2:$N$321,11,FALSE)</f>
        <v>846</v>
      </c>
      <c r="Z124" s="1">
        <f>VLOOKUP($B124,'VRAAGPROGNOSE LO'!$B$2:$N$321,12,FALSE)</f>
        <v>843</v>
      </c>
      <c r="AA124" s="1">
        <f>VLOOKUP($B124,'VRAAGPROGNOSE LO'!$B$2:$N$321,13,FALSE)</f>
        <v>841</v>
      </c>
    </row>
    <row r="125" spans="2:27" x14ac:dyDescent="0.3">
      <c r="B125" s="1">
        <v>23105</v>
      </c>
      <c r="C125" s="1">
        <f>VLOOKUP(B125,AANBODPROGNOSE!A125:G442, 6, FALSE)</f>
        <v>1037.3111111111111</v>
      </c>
      <c r="D125" s="1">
        <f>VLOOKUP(B125,AANBODPROGNOSE!A125:H442, 3, FALSE)</f>
        <v>881.71444444444444</v>
      </c>
      <c r="E125" s="1">
        <f>VLOOKUP($B125,'inschr lo'!$A$5:$L$324,2,FALSE)</f>
        <v>693</v>
      </c>
      <c r="F125" s="1">
        <f>VLOOKUP($B125,'inschr lo'!$A$5:$L$324,3,FALSE)</f>
        <v>706</v>
      </c>
      <c r="G125" s="1">
        <f>VLOOKUP($B125,'inschr lo'!$A$5:$L$324,4,FALSE)</f>
        <v>734</v>
      </c>
      <c r="H125" s="1">
        <f>VLOOKUP($B125,'inschr lo'!$A$5:$L$324,5,FALSE)</f>
        <v>769</v>
      </c>
      <c r="I125" s="1">
        <f>VLOOKUP($B125,'inschr lo'!$A$5:$L$324,6,FALSE)</f>
        <v>771</v>
      </c>
      <c r="J125" s="1">
        <f>VLOOKUP($B125,'inschr lo'!$A$5:$L$324,7,FALSE)</f>
        <v>821</v>
      </c>
      <c r="K125" s="1">
        <f>VLOOKUP($B125,'inschr lo'!$A$5:$L$324,8,FALSE)</f>
        <v>808</v>
      </c>
      <c r="L125" s="1">
        <f>VLOOKUP($B125,'inschr lo'!$A$5:$L$324,9,FALSE)</f>
        <v>792</v>
      </c>
      <c r="M125" s="1">
        <f>VLOOKUP($B125,'inschr lo'!$A$5:$L$324,10,FALSE)</f>
        <v>785</v>
      </c>
      <c r="N125" s="1">
        <f>VLOOKUP($B125,'inschr lo'!$A$5:$L$324,11,FALSE)</f>
        <v>796</v>
      </c>
      <c r="O125" s="1">
        <f>VLOOKUP($B125,'inschr lo'!$A$5:$L$324,12,FALSE)</f>
        <v>804</v>
      </c>
      <c r="P125" s="1">
        <f>VLOOKUP($B125,'VRAAGPROGNOSE LO'!$B$2:$N$321,2,FALSE)</f>
        <v>820</v>
      </c>
      <c r="Q125" s="1">
        <f>VLOOKUP($B125,'VRAAGPROGNOSE LO'!$B$2:$N$321,3,FALSE)</f>
        <v>810</v>
      </c>
      <c r="R125" s="1">
        <f>VLOOKUP($B125,'VRAAGPROGNOSE LO'!$B$2:$N$321,4,FALSE)</f>
        <v>805</v>
      </c>
      <c r="S125" s="1">
        <f>VLOOKUP($B125,'VRAAGPROGNOSE LO'!$B$2:$N$321,5,FALSE)</f>
        <v>799</v>
      </c>
      <c r="T125" s="1">
        <f>VLOOKUP($B125,'VRAAGPROGNOSE LO'!$B$2:$N$321,6,FALSE)</f>
        <v>792</v>
      </c>
      <c r="U125" s="1">
        <f>VLOOKUP($B125,'VRAAGPROGNOSE LO'!$B$2:$N$321,7,FALSE)</f>
        <v>805</v>
      </c>
      <c r="V125" s="1">
        <f>VLOOKUP($B125,'VRAAGPROGNOSE LO'!$B$2:$N$321,8,FALSE)</f>
        <v>797</v>
      </c>
      <c r="W125" s="1">
        <f>VLOOKUP($B125,'VRAAGPROGNOSE LO'!$B$2:$N$321,9,FALSE)</f>
        <v>798</v>
      </c>
      <c r="X125" s="1">
        <f>VLOOKUP($B125,'VRAAGPROGNOSE LO'!$B$2:$N$321,10,FALSE)</f>
        <v>793</v>
      </c>
      <c r="Y125" s="1">
        <f>VLOOKUP($B125,'VRAAGPROGNOSE LO'!$B$2:$N$321,11,FALSE)</f>
        <v>804</v>
      </c>
      <c r="Z125" s="1">
        <f>VLOOKUP($B125,'VRAAGPROGNOSE LO'!$B$2:$N$321,12,FALSE)</f>
        <v>801</v>
      </c>
      <c r="AA125" s="1">
        <f>VLOOKUP($B125,'VRAAGPROGNOSE LO'!$B$2:$N$321,13,FALSE)</f>
        <v>801</v>
      </c>
    </row>
    <row r="126" spans="2:27" x14ac:dyDescent="0.3">
      <c r="B126" s="1">
        <v>24001</v>
      </c>
      <c r="C126" s="1">
        <f>VLOOKUP(B126,AANBODPROGNOSE!A126:G443, 6, FALSE)</f>
        <v>2498.6367290807152</v>
      </c>
      <c r="D126" s="1">
        <f>VLOOKUP(B126,AANBODPROGNOSE!A126:H443, 3, FALSE)</f>
        <v>2123.841219718608</v>
      </c>
      <c r="E126" s="1">
        <f>VLOOKUP($B126,'inschr lo'!$A$5:$L$324,2,FALSE)</f>
        <v>1683</v>
      </c>
      <c r="F126" s="1">
        <f>VLOOKUP($B126,'inschr lo'!$A$5:$L$324,3,FALSE)</f>
        <v>1704</v>
      </c>
      <c r="G126" s="1">
        <f>VLOOKUP($B126,'inschr lo'!$A$5:$L$324,4,FALSE)</f>
        <v>1693</v>
      </c>
      <c r="H126" s="1">
        <f>VLOOKUP($B126,'inschr lo'!$A$5:$L$324,5,FALSE)</f>
        <v>1674</v>
      </c>
      <c r="I126" s="1">
        <f>VLOOKUP($B126,'inschr lo'!$A$5:$L$324,6,FALSE)</f>
        <v>1709</v>
      </c>
      <c r="J126" s="1">
        <f>VLOOKUP($B126,'inschr lo'!$A$5:$L$324,7,FALSE)</f>
        <v>1792</v>
      </c>
      <c r="K126" s="1">
        <f>VLOOKUP($B126,'inschr lo'!$A$5:$L$324,8,FALSE)</f>
        <v>1818</v>
      </c>
      <c r="L126" s="1">
        <f>VLOOKUP($B126,'inschr lo'!$A$5:$L$324,9,FALSE)</f>
        <v>1796</v>
      </c>
      <c r="M126" s="1">
        <f>VLOOKUP($B126,'inschr lo'!$A$5:$L$324,10,FALSE)</f>
        <v>1844</v>
      </c>
      <c r="N126" s="1">
        <f>VLOOKUP($B126,'inschr lo'!$A$5:$L$324,11,FALSE)</f>
        <v>1883</v>
      </c>
      <c r="O126" s="1">
        <f>VLOOKUP($B126,'inschr lo'!$A$5:$L$324,12,FALSE)</f>
        <v>1899</v>
      </c>
      <c r="P126" s="1">
        <f>VLOOKUP($B126,'VRAAGPROGNOSE LO'!$B$2:$N$321,2,FALSE)</f>
        <v>1924</v>
      </c>
      <c r="Q126" s="1">
        <f>VLOOKUP($B126,'VRAAGPROGNOSE LO'!$B$2:$N$321,3,FALSE)</f>
        <v>1962</v>
      </c>
      <c r="R126" s="1">
        <f>VLOOKUP($B126,'VRAAGPROGNOSE LO'!$B$2:$N$321,4,FALSE)</f>
        <v>2000</v>
      </c>
      <c r="S126" s="1">
        <f>VLOOKUP($B126,'VRAAGPROGNOSE LO'!$B$2:$N$321,5,FALSE)</f>
        <v>2002</v>
      </c>
      <c r="T126" s="1">
        <f>VLOOKUP($B126,'VRAAGPROGNOSE LO'!$B$2:$N$321,6,FALSE)</f>
        <v>2027</v>
      </c>
      <c r="U126" s="1">
        <f>VLOOKUP($B126,'VRAAGPROGNOSE LO'!$B$2:$N$321,7,FALSE)</f>
        <v>2048</v>
      </c>
      <c r="V126" s="1">
        <f>VLOOKUP($B126,'VRAAGPROGNOSE LO'!$B$2:$N$321,8,FALSE)</f>
        <v>2054</v>
      </c>
      <c r="W126" s="1">
        <f>VLOOKUP($B126,'VRAAGPROGNOSE LO'!$B$2:$N$321,9,FALSE)</f>
        <v>2069</v>
      </c>
      <c r="X126" s="1">
        <f>VLOOKUP($B126,'VRAAGPROGNOSE LO'!$B$2:$N$321,10,FALSE)</f>
        <v>2067</v>
      </c>
      <c r="Y126" s="1">
        <f>VLOOKUP($B126,'VRAAGPROGNOSE LO'!$B$2:$N$321,11,FALSE)</f>
        <v>2072</v>
      </c>
      <c r="Z126" s="1">
        <f>VLOOKUP($B126,'VRAAGPROGNOSE LO'!$B$2:$N$321,12,FALSE)</f>
        <v>2043</v>
      </c>
      <c r="AA126" s="1">
        <f>VLOOKUP($B126,'VRAAGPROGNOSE LO'!$B$2:$N$321,13,FALSE)</f>
        <v>2063</v>
      </c>
    </row>
    <row r="127" spans="2:27" x14ac:dyDescent="0.3">
      <c r="B127" s="1">
        <v>24007</v>
      </c>
      <c r="C127" s="1">
        <f>VLOOKUP(B127,AANBODPROGNOSE!A127:G444, 6, FALSE)</f>
        <v>709.58208955223881</v>
      </c>
      <c r="D127" s="1">
        <f>VLOOKUP(B127,AANBODPROGNOSE!A127:H444, 3, FALSE)</f>
        <v>603.14477611940299</v>
      </c>
      <c r="E127" s="1">
        <f>VLOOKUP($B127,'inschr lo'!$A$5:$L$324,2,FALSE)</f>
        <v>530</v>
      </c>
      <c r="F127" s="1">
        <f>VLOOKUP($B127,'inschr lo'!$A$5:$L$324,3,FALSE)</f>
        <v>551</v>
      </c>
      <c r="G127" s="1">
        <f>VLOOKUP($B127,'inschr lo'!$A$5:$L$324,4,FALSE)</f>
        <v>568</v>
      </c>
      <c r="H127" s="1">
        <f>VLOOKUP($B127,'inschr lo'!$A$5:$L$324,5,FALSE)</f>
        <v>576</v>
      </c>
      <c r="I127" s="1">
        <f>VLOOKUP($B127,'inschr lo'!$A$5:$L$324,6,FALSE)</f>
        <v>610</v>
      </c>
      <c r="J127" s="1">
        <f>VLOOKUP($B127,'inschr lo'!$A$5:$L$324,7,FALSE)</f>
        <v>635</v>
      </c>
      <c r="K127" s="1">
        <f>VLOOKUP($B127,'inschr lo'!$A$5:$L$324,8,FALSE)</f>
        <v>645</v>
      </c>
      <c r="L127" s="1">
        <f>VLOOKUP($B127,'inschr lo'!$A$5:$L$324,9,FALSE)</f>
        <v>652</v>
      </c>
      <c r="M127" s="1">
        <f>VLOOKUP($B127,'inschr lo'!$A$5:$L$324,10,FALSE)</f>
        <v>673</v>
      </c>
      <c r="N127" s="1">
        <f>VLOOKUP($B127,'inschr lo'!$A$5:$L$324,11,FALSE)</f>
        <v>669</v>
      </c>
      <c r="O127" s="1">
        <f>VLOOKUP($B127,'inschr lo'!$A$5:$L$324,12,FALSE)</f>
        <v>650</v>
      </c>
      <c r="P127" s="1">
        <f>VLOOKUP($B127,'VRAAGPROGNOSE LO'!$B$2:$N$321,2,FALSE)</f>
        <v>615</v>
      </c>
      <c r="Q127" s="1">
        <f>VLOOKUP($B127,'VRAAGPROGNOSE LO'!$B$2:$N$321,3,FALSE)</f>
        <v>597</v>
      </c>
      <c r="R127" s="1">
        <f>VLOOKUP($B127,'VRAAGPROGNOSE LO'!$B$2:$N$321,4,FALSE)</f>
        <v>583</v>
      </c>
      <c r="S127" s="1">
        <f>VLOOKUP($B127,'VRAAGPROGNOSE LO'!$B$2:$N$321,5,FALSE)</f>
        <v>550</v>
      </c>
      <c r="T127" s="1">
        <f>VLOOKUP($B127,'VRAAGPROGNOSE LO'!$B$2:$N$321,6,FALSE)</f>
        <v>543</v>
      </c>
      <c r="U127" s="1">
        <f>VLOOKUP($B127,'VRAAGPROGNOSE LO'!$B$2:$N$321,7,FALSE)</f>
        <v>538</v>
      </c>
      <c r="V127" s="1">
        <f>VLOOKUP($B127,'VRAAGPROGNOSE LO'!$B$2:$N$321,8,FALSE)</f>
        <v>548</v>
      </c>
      <c r="W127" s="1">
        <f>VLOOKUP($B127,'VRAAGPROGNOSE LO'!$B$2:$N$321,9,FALSE)</f>
        <v>553</v>
      </c>
      <c r="X127" s="1">
        <f>VLOOKUP($B127,'VRAAGPROGNOSE LO'!$B$2:$N$321,10,FALSE)</f>
        <v>554</v>
      </c>
      <c r="Y127" s="1">
        <f>VLOOKUP($B127,'VRAAGPROGNOSE LO'!$B$2:$N$321,11,FALSE)</f>
        <v>564</v>
      </c>
      <c r="Z127" s="1">
        <f>VLOOKUP($B127,'VRAAGPROGNOSE LO'!$B$2:$N$321,12,FALSE)</f>
        <v>566</v>
      </c>
      <c r="AA127" s="1">
        <f>VLOOKUP($B127,'VRAAGPROGNOSE LO'!$B$2:$N$321,13,FALSE)</f>
        <v>572</v>
      </c>
    </row>
    <row r="128" spans="2:27" x14ac:dyDescent="0.3">
      <c r="B128" s="1">
        <v>24008</v>
      </c>
      <c r="C128" s="1">
        <f>VLOOKUP(B128,AANBODPROGNOSE!A128:G445, 6, FALSE)</f>
        <v>506.85714285714289</v>
      </c>
      <c r="D128" s="1">
        <f>VLOOKUP(B128,AANBODPROGNOSE!A128:H445, 3, FALSE)</f>
        <v>430.82857142857142</v>
      </c>
      <c r="E128" s="1">
        <f>VLOOKUP($B128,'inschr lo'!$A$5:$L$324,2,FALSE)</f>
        <v>300</v>
      </c>
      <c r="F128" s="1">
        <f>VLOOKUP($B128,'inschr lo'!$A$5:$L$324,3,FALSE)</f>
        <v>301</v>
      </c>
      <c r="G128" s="1">
        <f>VLOOKUP($B128,'inschr lo'!$A$5:$L$324,4,FALSE)</f>
        <v>304</v>
      </c>
      <c r="H128" s="1">
        <f>VLOOKUP($B128,'inschr lo'!$A$5:$L$324,5,FALSE)</f>
        <v>305</v>
      </c>
      <c r="I128" s="1">
        <f>VLOOKUP($B128,'inschr lo'!$A$5:$L$324,6,FALSE)</f>
        <v>331</v>
      </c>
      <c r="J128" s="1">
        <f>VLOOKUP($B128,'inschr lo'!$A$5:$L$324,7,FALSE)</f>
        <v>316</v>
      </c>
      <c r="K128" s="1">
        <f>VLOOKUP($B128,'inschr lo'!$A$5:$L$324,8,FALSE)</f>
        <v>326</v>
      </c>
      <c r="L128" s="1">
        <f>VLOOKUP($B128,'inschr lo'!$A$5:$L$324,9,FALSE)</f>
        <v>325</v>
      </c>
      <c r="M128" s="1">
        <f>VLOOKUP($B128,'inschr lo'!$A$5:$L$324,10,FALSE)</f>
        <v>342</v>
      </c>
      <c r="N128" s="1">
        <f>VLOOKUP($B128,'inschr lo'!$A$5:$L$324,11,FALSE)</f>
        <v>348</v>
      </c>
      <c r="O128" s="1">
        <f>VLOOKUP($B128,'inschr lo'!$A$5:$L$324,12,FALSE)</f>
        <v>363</v>
      </c>
      <c r="P128" s="1">
        <f>VLOOKUP($B128,'VRAAGPROGNOSE LO'!$B$2:$N$321,2,FALSE)</f>
        <v>371</v>
      </c>
      <c r="Q128" s="1">
        <f>VLOOKUP($B128,'VRAAGPROGNOSE LO'!$B$2:$N$321,3,FALSE)</f>
        <v>364</v>
      </c>
      <c r="R128" s="1">
        <f>VLOOKUP($B128,'VRAAGPROGNOSE LO'!$B$2:$N$321,4,FALSE)</f>
        <v>353</v>
      </c>
      <c r="S128" s="1">
        <f>VLOOKUP($B128,'VRAAGPROGNOSE LO'!$B$2:$N$321,5,FALSE)</f>
        <v>343</v>
      </c>
      <c r="T128" s="1">
        <f>VLOOKUP($B128,'VRAAGPROGNOSE LO'!$B$2:$N$321,6,FALSE)</f>
        <v>337</v>
      </c>
      <c r="U128" s="1">
        <f>VLOOKUP($B128,'VRAAGPROGNOSE LO'!$B$2:$N$321,7,FALSE)</f>
        <v>332</v>
      </c>
      <c r="V128" s="1">
        <f>VLOOKUP($B128,'VRAAGPROGNOSE LO'!$B$2:$N$321,8,FALSE)</f>
        <v>330</v>
      </c>
      <c r="W128" s="1">
        <f>VLOOKUP($B128,'VRAAGPROGNOSE LO'!$B$2:$N$321,9,FALSE)</f>
        <v>329</v>
      </c>
      <c r="X128" s="1">
        <f>VLOOKUP($B128,'VRAAGPROGNOSE LO'!$B$2:$N$321,10,FALSE)</f>
        <v>334</v>
      </c>
      <c r="Y128" s="1">
        <f>VLOOKUP($B128,'VRAAGPROGNOSE LO'!$B$2:$N$321,11,FALSE)</f>
        <v>331</v>
      </c>
      <c r="Z128" s="1">
        <f>VLOOKUP($B128,'VRAAGPROGNOSE LO'!$B$2:$N$321,12,FALSE)</f>
        <v>335</v>
      </c>
      <c r="AA128" s="1">
        <f>VLOOKUP($B128,'VRAAGPROGNOSE LO'!$B$2:$N$321,13,FALSE)</f>
        <v>337</v>
      </c>
    </row>
    <row r="129" spans="2:27" x14ac:dyDescent="0.3">
      <c r="B129" s="1">
        <v>24009</v>
      </c>
      <c r="C129" s="1">
        <f>VLOOKUP(B129,AANBODPROGNOSE!A129:G446, 6, FALSE)</f>
        <v>815.2941176470589</v>
      </c>
      <c r="D129" s="1">
        <f>VLOOKUP(B129,AANBODPROGNOSE!A129:H446, 3, FALSE)</f>
        <v>693</v>
      </c>
      <c r="E129" s="1">
        <f>VLOOKUP($B129,'inschr lo'!$A$5:$L$324,2,FALSE)</f>
        <v>578</v>
      </c>
      <c r="F129" s="1">
        <f>VLOOKUP($B129,'inschr lo'!$A$5:$L$324,3,FALSE)</f>
        <v>583</v>
      </c>
      <c r="G129" s="1">
        <f>VLOOKUP($B129,'inschr lo'!$A$5:$L$324,4,FALSE)</f>
        <v>602</v>
      </c>
      <c r="H129" s="1">
        <f>VLOOKUP($B129,'inschr lo'!$A$5:$L$324,5,FALSE)</f>
        <v>611</v>
      </c>
      <c r="I129" s="1">
        <f>VLOOKUP($B129,'inschr lo'!$A$5:$L$324,6,FALSE)</f>
        <v>621</v>
      </c>
      <c r="J129" s="1">
        <f>VLOOKUP($B129,'inschr lo'!$A$5:$L$324,7,FALSE)</f>
        <v>636</v>
      </c>
      <c r="K129" s="1">
        <f>VLOOKUP($B129,'inschr lo'!$A$5:$L$324,8,FALSE)</f>
        <v>648</v>
      </c>
      <c r="L129" s="1">
        <f>VLOOKUP($B129,'inschr lo'!$A$5:$L$324,9,FALSE)</f>
        <v>668</v>
      </c>
      <c r="M129" s="1">
        <f>VLOOKUP($B129,'inschr lo'!$A$5:$L$324,10,FALSE)</f>
        <v>646</v>
      </c>
      <c r="N129" s="1">
        <f>VLOOKUP($B129,'inschr lo'!$A$5:$L$324,11,FALSE)</f>
        <v>632</v>
      </c>
      <c r="O129" s="1">
        <f>VLOOKUP($B129,'inschr lo'!$A$5:$L$324,12,FALSE)</f>
        <v>627</v>
      </c>
      <c r="P129" s="1">
        <f>VLOOKUP($B129,'VRAAGPROGNOSE LO'!$B$2:$N$321,2,FALSE)</f>
        <v>625</v>
      </c>
      <c r="Q129" s="1">
        <f>VLOOKUP($B129,'VRAAGPROGNOSE LO'!$B$2:$N$321,3,FALSE)</f>
        <v>644</v>
      </c>
      <c r="R129" s="1">
        <f>VLOOKUP($B129,'VRAAGPROGNOSE LO'!$B$2:$N$321,4,FALSE)</f>
        <v>640</v>
      </c>
      <c r="S129" s="1">
        <f>VLOOKUP($B129,'VRAAGPROGNOSE LO'!$B$2:$N$321,5,FALSE)</f>
        <v>657</v>
      </c>
      <c r="T129" s="1">
        <f>VLOOKUP($B129,'VRAAGPROGNOSE LO'!$B$2:$N$321,6,FALSE)</f>
        <v>669</v>
      </c>
      <c r="U129" s="1">
        <f>VLOOKUP($B129,'VRAAGPROGNOSE LO'!$B$2:$N$321,7,FALSE)</f>
        <v>684</v>
      </c>
      <c r="V129" s="1">
        <f>VLOOKUP($B129,'VRAAGPROGNOSE LO'!$B$2:$N$321,8,FALSE)</f>
        <v>678</v>
      </c>
      <c r="W129" s="1">
        <f>VLOOKUP($B129,'VRAAGPROGNOSE LO'!$B$2:$N$321,9,FALSE)</f>
        <v>668</v>
      </c>
      <c r="X129" s="1">
        <f>VLOOKUP($B129,'VRAAGPROGNOSE LO'!$B$2:$N$321,10,FALSE)</f>
        <v>658</v>
      </c>
      <c r="Y129" s="1">
        <f>VLOOKUP($B129,'VRAAGPROGNOSE LO'!$B$2:$N$321,11,FALSE)</f>
        <v>645</v>
      </c>
      <c r="Z129" s="1">
        <f>VLOOKUP($B129,'VRAAGPROGNOSE LO'!$B$2:$N$321,12,FALSE)</f>
        <v>627</v>
      </c>
      <c r="AA129" s="1">
        <f>VLOOKUP($B129,'VRAAGPROGNOSE LO'!$B$2:$N$321,13,FALSE)</f>
        <v>614</v>
      </c>
    </row>
    <row r="130" spans="2:27" x14ac:dyDescent="0.3">
      <c r="B130" s="1">
        <v>24011</v>
      </c>
      <c r="C130" s="1">
        <f>VLOOKUP(B130,AANBODPROGNOSE!A130:G447, 6, FALSE)</f>
        <v>791.99999999999989</v>
      </c>
      <c r="D130" s="1">
        <f>VLOOKUP(B130,AANBODPROGNOSE!A130:H447, 3, FALSE)</f>
        <v>673.19999999999993</v>
      </c>
      <c r="E130" s="1">
        <f>VLOOKUP($B130,'inschr lo'!$A$5:$L$324,2,FALSE)</f>
        <v>628</v>
      </c>
      <c r="F130" s="1">
        <f>VLOOKUP($B130,'inschr lo'!$A$5:$L$324,3,FALSE)</f>
        <v>651</v>
      </c>
      <c r="G130" s="1">
        <f>VLOOKUP($B130,'inschr lo'!$A$5:$L$324,4,FALSE)</f>
        <v>643</v>
      </c>
      <c r="H130" s="1">
        <f>VLOOKUP($B130,'inschr lo'!$A$5:$L$324,5,FALSE)</f>
        <v>635</v>
      </c>
      <c r="I130" s="1">
        <f>VLOOKUP($B130,'inschr lo'!$A$5:$L$324,6,FALSE)</f>
        <v>628</v>
      </c>
      <c r="J130" s="1">
        <f>VLOOKUP($B130,'inschr lo'!$A$5:$L$324,7,FALSE)</f>
        <v>638</v>
      </c>
      <c r="K130" s="1">
        <f>VLOOKUP($B130,'inschr lo'!$A$5:$L$324,8,FALSE)</f>
        <v>646</v>
      </c>
      <c r="L130" s="1">
        <f>VLOOKUP($B130,'inschr lo'!$A$5:$L$324,9,FALSE)</f>
        <v>683</v>
      </c>
      <c r="M130" s="1">
        <f>VLOOKUP($B130,'inschr lo'!$A$5:$L$324,10,FALSE)</f>
        <v>668</v>
      </c>
      <c r="N130" s="1">
        <f>VLOOKUP($B130,'inschr lo'!$A$5:$L$324,11,FALSE)</f>
        <v>660</v>
      </c>
      <c r="O130" s="1">
        <f>VLOOKUP($B130,'inschr lo'!$A$5:$L$324,12,FALSE)</f>
        <v>646</v>
      </c>
      <c r="P130" s="1">
        <f>VLOOKUP($B130,'VRAAGPROGNOSE LO'!$B$2:$N$321,2,FALSE)</f>
        <v>636</v>
      </c>
      <c r="Q130" s="1">
        <f>VLOOKUP($B130,'VRAAGPROGNOSE LO'!$B$2:$N$321,3,FALSE)</f>
        <v>620</v>
      </c>
      <c r="R130" s="1">
        <f>VLOOKUP($B130,'VRAAGPROGNOSE LO'!$B$2:$N$321,4,FALSE)</f>
        <v>575</v>
      </c>
      <c r="S130" s="1">
        <f>VLOOKUP($B130,'VRAAGPROGNOSE LO'!$B$2:$N$321,5,FALSE)</f>
        <v>557</v>
      </c>
      <c r="T130" s="1">
        <f>VLOOKUP($B130,'VRAAGPROGNOSE LO'!$B$2:$N$321,6,FALSE)</f>
        <v>528</v>
      </c>
      <c r="U130" s="1">
        <f>VLOOKUP($B130,'VRAAGPROGNOSE LO'!$B$2:$N$321,7,FALSE)</f>
        <v>509</v>
      </c>
      <c r="V130" s="1">
        <f>VLOOKUP($B130,'VRAAGPROGNOSE LO'!$B$2:$N$321,8,FALSE)</f>
        <v>474</v>
      </c>
      <c r="W130" s="1">
        <f>VLOOKUP($B130,'VRAAGPROGNOSE LO'!$B$2:$N$321,9,FALSE)</f>
        <v>469</v>
      </c>
      <c r="X130" s="1">
        <f>VLOOKUP($B130,'VRAAGPROGNOSE LO'!$B$2:$N$321,10,FALSE)</f>
        <v>459</v>
      </c>
      <c r="Y130" s="1">
        <f>VLOOKUP($B130,'VRAAGPROGNOSE LO'!$B$2:$N$321,11,FALSE)</f>
        <v>459</v>
      </c>
      <c r="Z130" s="1">
        <f>VLOOKUP($B130,'VRAAGPROGNOSE LO'!$B$2:$N$321,12,FALSE)</f>
        <v>458</v>
      </c>
      <c r="AA130" s="1">
        <f>VLOOKUP($B130,'VRAAGPROGNOSE LO'!$B$2:$N$321,13,FALSE)</f>
        <v>461</v>
      </c>
    </row>
    <row r="131" spans="2:27" x14ac:dyDescent="0.3">
      <c r="B131" s="1">
        <v>24014</v>
      </c>
      <c r="C131" s="1">
        <f>VLOOKUP(B131,AANBODPROGNOSE!A131:G448, 6, FALSE)</f>
        <v>1036.4705882352941</v>
      </c>
      <c r="D131" s="1">
        <f>VLOOKUP(B131,AANBODPROGNOSE!A131:H448, 3, FALSE)</f>
        <v>881</v>
      </c>
      <c r="E131" s="1">
        <f>VLOOKUP($B131,'inschr lo'!$A$5:$L$324,2,FALSE)</f>
        <v>707</v>
      </c>
      <c r="F131" s="1">
        <f>VLOOKUP($B131,'inschr lo'!$A$5:$L$324,3,FALSE)</f>
        <v>721</v>
      </c>
      <c r="G131" s="1">
        <f>VLOOKUP($B131,'inschr lo'!$A$5:$L$324,4,FALSE)</f>
        <v>715</v>
      </c>
      <c r="H131" s="1">
        <f>VLOOKUP($B131,'inschr lo'!$A$5:$L$324,5,FALSE)</f>
        <v>743</v>
      </c>
      <c r="I131" s="1">
        <f>VLOOKUP($B131,'inschr lo'!$A$5:$L$324,6,FALSE)</f>
        <v>740</v>
      </c>
      <c r="J131" s="1">
        <f>VLOOKUP($B131,'inschr lo'!$A$5:$L$324,7,FALSE)</f>
        <v>770</v>
      </c>
      <c r="K131" s="1">
        <f>VLOOKUP($B131,'inschr lo'!$A$5:$L$324,8,FALSE)</f>
        <v>810</v>
      </c>
      <c r="L131" s="1">
        <f>VLOOKUP($B131,'inschr lo'!$A$5:$L$324,9,FALSE)</f>
        <v>817</v>
      </c>
      <c r="M131" s="1">
        <f>VLOOKUP($B131,'inschr lo'!$A$5:$L$324,10,FALSE)</f>
        <v>829</v>
      </c>
      <c r="N131" s="1">
        <f>VLOOKUP($B131,'inschr lo'!$A$5:$L$324,11,FALSE)</f>
        <v>826</v>
      </c>
      <c r="O131" s="1">
        <f>VLOOKUP($B131,'inschr lo'!$A$5:$L$324,12,FALSE)</f>
        <v>797</v>
      </c>
      <c r="P131" s="1">
        <f>VLOOKUP($B131,'VRAAGPROGNOSE LO'!$B$2:$N$321,2,FALSE)</f>
        <v>791</v>
      </c>
      <c r="Q131" s="1">
        <f>VLOOKUP($B131,'VRAAGPROGNOSE LO'!$B$2:$N$321,3,FALSE)</f>
        <v>780</v>
      </c>
      <c r="R131" s="1">
        <f>VLOOKUP($B131,'VRAAGPROGNOSE LO'!$B$2:$N$321,4,FALSE)</f>
        <v>750</v>
      </c>
      <c r="S131" s="1">
        <f>VLOOKUP($B131,'VRAAGPROGNOSE LO'!$B$2:$N$321,5,FALSE)</f>
        <v>751</v>
      </c>
      <c r="T131" s="1">
        <f>VLOOKUP($B131,'VRAAGPROGNOSE LO'!$B$2:$N$321,6,FALSE)</f>
        <v>768</v>
      </c>
      <c r="U131" s="1">
        <f>VLOOKUP($B131,'VRAAGPROGNOSE LO'!$B$2:$N$321,7,FALSE)</f>
        <v>795</v>
      </c>
      <c r="V131" s="1">
        <f>VLOOKUP($B131,'VRAAGPROGNOSE LO'!$B$2:$N$321,8,FALSE)</f>
        <v>817</v>
      </c>
      <c r="W131" s="1">
        <f>VLOOKUP($B131,'VRAAGPROGNOSE LO'!$B$2:$N$321,9,FALSE)</f>
        <v>835</v>
      </c>
      <c r="X131" s="1">
        <f>VLOOKUP($B131,'VRAAGPROGNOSE LO'!$B$2:$N$321,10,FALSE)</f>
        <v>844</v>
      </c>
      <c r="Y131" s="1">
        <f>VLOOKUP($B131,'VRAAGPROGNOSE LO'!$B$2:$N$321,11,FALSE)</f>
        <v>846</v>
      </c>
      <c r="Z131" s="1">
        <f>VLOOKUP($B131,'VRAAGPROGNOSE LO'!$B$2:$N$321,12,FALSE)</f>
        <v>838</v>
      </c>
      <c r="AA131" s="1">
        <f>VLOOKUP($B131,'VRAAGPROGNOSE LO'!$B$2:$N$321,13,FALSE)</f>
        <v>827</v>
      </c>
    </row>
    <row r="132" spans="2:27" x14ac:dyDescent="0.3">
      <c r="B132" s="1">
        <v>24016</v>
      </c>
      <c r="C132" s="1">
        <f>VLOOKUP(B132,AANBODPROGNOSE!A132:G449, 6, FALSE)</f>
        <v>740</v>
      </c>
      <c r="D132" s="1">
        <f>VLOOKUP(B132,AANBODPROGNOSE!A132:H449, 3, FALSE)</f>
        <v>629</v>
      </c>
      <c r="E132" s="1">
        <f>VLOOKUP($B132,'inschr lo'!$A$5:$L$324,2,FALSE)</f>
        <v>561</v>
      </c>
      <c r="F132" s="1">
        <f>VLOOKUP($B132,'inschr lo'!$A$5:$L$324,3,FALSE)</f>
        <v>563</v>
      </c>
      <c r="G132" s="1">
        <f>VLOOKUP($B132,'inschr lo'!$A$5:$L$324,4,FALSE)</f>
        <v>554</v>
      </c>
      <c r="H132" s="1">
        <f>VLOOKUP($B132,'inschr lo'!$A$5:$L$324,5,FALSE)</f>
        <v>560</v>
      </c>
      <c r="I132" s="1">
        <f>VLOOKUP($B132,'inschr lo'!$A$5:$L$324,6,FALSE)</f>
        <v>579</v>
      </c>
      <c r="J132" s="1">
        <f>VLOOKUP($B132,'inschr lo'!$A$5:$L$324,7,FALSE)</f>
        <v>596</v>
      </c>
      <c r="K132" s="1">
        <f>VLOOKUP($B132,'inschr lo'!$A$5:$L$324,8,FALSE)</f>
        <v>613</v>
      </c>
      <c r="L132" s="1">
        <f>VLOOKUP($B132,'inschr lo'!$A$5:$L$324,9,FALSE)</f>
        <v>617</v>
      </c>
      <c r="M132" s="1">
        <f>VLOOKUP($B132,'inschr lo'!$A$5:$L$324,10,FALSE)</f>
        <v>619</v>
      </c>
      <c r="N132" s="1">
        <f>VLOOKUP($B132,'inschr lo'!$A$5:$L$324,11,FALSE)</f>
        <v>665</v>
      </c>
      <c r="O132" s="1">
        <f>VLOOKUP($B132,'inschr lo'!$A$5:$L$324,12,FALSE)</f>
        <v>651</v>
      </c>
      <c r="P132" s="1">
        <f>VLOOKUP($B132,'VRAAGPROGNOSE LO'!$B$2:$N$321,2,FALSE)</f>
        <v>631</v>
      </c>
      <c r="Q132" s="1">
        <f>VLOOKUP($B132,'VRAAGPROGNOSE LO'!$B$2:$N$321,3,FALSE)</f>
        <v>624</v>
      </c>
      <c r="R132" s="1">
        <f>VLOOKUP($B132,'VRAAGPROGNOSE LO'!$B$2:$N$321,4,FALSE)</f>
        <v>618</v>
      </c>
      <c r="S132" s="1">
        <f>VLOOKUP($B132,'VRAAGPROGNOSE LO'!$B$2:$N$321,5,FALSE)</f>
        <v>610</v>
      </c>
      <c r="T132" s="1">
        <f>VLOOKUP($B132,'VRAAGPROGNOSE LO'!$B$2:$N$321,6,FALSE)</f>
        <v>586</v>
      </c>
      <c r="U132" s="1">
        <f>VLOOKUP($B132,'VRAAGPROGNOSE LO'!$B$2:$N$321,7,FALSE)</f>
        <v>570</v>
      </c>
      <c r="V132" s="1">
        <f>VLOOKUP($B132,'VRAAGPROGNOSE LO'!$B$2:$N$321,8,FALSE)</f>
        <v>547</v>
      </c>
      <c r="W132" s="1">
        <f>VLOOKUP($B132,'VRAAGPROGNOSE LO'!$B$2:$N$321,9,FALSE)</f>
        <v>543</v>
      </c>
      <c r="X132" s="1">
        <f>VLOOKUP($B132,'VRAAGPROGNOSE LO'!$B$2:$N$321,10,FALSE)</f>
        <v>534</v>
      </c>
      <c r="Y132" s="1">
        <f>VLOOKUP($B132,'VRAAGPROGNOSE LO'!$B$2:$N$321,11,FALSE)</f>
        <v>530</v>
      </c>
      <c r="Z132" s="1">
        <f>VLOOKUP($B132,'VRAAGPROGNOSE LO'!$B$2:$N$321,12,FALSE)</f>
        <v>519</v>
      </c>
      <c r="AA132" s="1">
        <f>VLOOKUP($B132,'VRAAGPROGNOSE LO'!$B$2:$N$321,13,FALSE)</f>
        <v>521</v>
      </c>
    </row>
    <row r="133" spans="2:27" x14ac:dyDescent="0.3">
      <c r="B133" s="1">
        <v>24020</v>
      </c>
      <c r="C133" s="1">
        <f>VLOOKUP(B133,AANBODPROGNOSE!A133:G450, 6, FALSE)</f>
        <v>1869</v>
      </c>
      <c r="D133" s="1">
        <f>VLOOKUP(B133,AANBODPROGNOSE!A133:H450, 3, FALSE)</f>
        <v>1588.6499999999999</v>
      </c>
      <c r="E133" s="1">
        <f>VLOOKUP($B133,'inschr lo'!$A$5:$L$324,2,FALSE)</f>
        <v>1407</v>
      </c>
      <c r="F133" s="1">
        <f>VLOOKUP($B133,'inschr lo'!$A$5:$L$324,3,FALSE)</f>
        <v>1462</v>
      </c>
      <c r="G133" s="1">
        <f>VLOOKUP($B133,'inschr lo'!$A$5:$L$324,4,FALSE)</f>
        <v>1412</v>
      </c>
      <c r="H133" s="1">
        <f>VLOOKUP($B133,'inschr lo'!$A$5:$L$324,5,FALSE)</f>
        <v>1419</v>
      </c>
      <c r="I133" s="1">
        <f>VLOOKUP($B133,'inschr lo'!$A$5:$L$324,6,FALSE)</f>
        <v>1458</v>
      </c>
      <c r="J133" s="1">
        <f>VLOOKUP($B133,'inschr lo'!$A$5:$L$324,7,FALSE)</f>
        <v>1506</v>
      </c>
      <c r="K133" s="1">
        <f>VLOOKUP($B133,'inschr lo'!$A$5:$L$324,8,FALSE)</f>
        <v>1534</v>
      </c>
      <c r="L133" s="1">
        <f>VLOOKUP($B133,'inschr lo'!$A$5:$L$324,9,FALSE)</f>
        <v>1545</v>
      </c>
      <c r="M133" s="1">
        <f>VLOOKUP($B133,'inschr lo'!$A$5:$L$324,10,FALSE)</f>
        <v>1579</v>
      </c>
      <c r="N133" s="1">
        <f>VLOOKUP($B133,'inschr lo'!$A$5:$L$324,11,FALSE)</f>
        <v>1595</v>
      </c>
      <c r="O133" s="1">
        <f>VLOOKUP($B133,'inschr lo'!$A$5:$L$324,12,FALSE)</f>
        <v>1573</v>
      </c>
      <c r="P133" s="1">
        <f>VLOOKUP($B133,'VRAAGPROGNOSE LO'!$B$2:$N$321,2,FALSE)</f>
        <v>1551</v>
      </c>
      <c r="Q133" s="1">
        <f>VLOOKUP($B133,'VRAAGPROGNOSE LO'!$B$2:$N$321,3,FALSE)</f>
        <v>1540</v>
      </c>
      <c r="R133" s="1">
        <f>VLOOKUP($B133,'VRAAGPROGNOSE LO'!$B$2:$N$321,4,FALSE)</f>
        <v>1536</v>
      </c>
      <c r="S133" s="1">
        <f>VLOOKUP($B133,'VRAAGPROGNOSE LO'!$B$2:$N$321,5,FALSE)</f>
        <v>1505</v>
      </c>
      <c r="T133" s="1">
        <f>VLOOKUP($B133,'VRAAGPROGNOSE LO'!$B$2:$N$321,6,FALSE)</f>
        <v>1462</v>
      </c>
      <c r="U133" s="1">
        <f>VLOOKUP($B133,'VRAAGPROGNOSE LO'!$B$2:$N$321,7,FALSE)</f>
        <v>1434</v>
      </c>
      <c r="V133" s="1">
        <f>VLOOKUP($B133,'VRAAGPROGNOSE LO'!$B$2:$N$321,8,FALSE)</f>
        <v>1418</v>
      </c>
      <c r="W133" s="1">
        <f>VLOOKUP($B133,'VRAAGPROGNOSE LO'!$B$2:$N$321,9,FALSE)</f>
        <v>1402</v>
      </c>
      <c r="X133" s="1">
        <f>VLOOKUP($B133,'VRAAGPROGNOSE LO'!$B$2:$N$321,10,FALSE)</f>
        <v>1378</v>
      </c>
      <c r="Y133" s="1">
        <f>VLOOKUP($B133,'VRAAGPROGNOSE LO'!$B$2:$N$321,11,FALSE)</f>
        <v>1365</v>
      </c>
      <c r="Z133" s="1">
        <f>VLOOKUP($B133,'VRAAGPROGNOSE LO'!$B$2:$N$321,12,FALSE)</f>
        <v>1371</v>
      </c>
      <c r="AA133" s="1">
        <f>VLOOKUP($B133,'VRAAGPROGNOSE LO'!$B$2:$N$321,13,FALSE)</f>
        <v>1379</v>
      </c>
    </row>
    <row r="134" spans="2:27" x14ac:dyDescent="0.3">
      <c r="B134" s="1">
        <v>24028</v>
      </c>
      <c r="C134" s="1">
        <f>VLOOKUP(B134,AANBODPROGNOSE!A134:G451, 6, FALSE)</f>
        <v>460</v>
      </c>
      <c r="D134" s="1">
        <f>VLOOKUP(B134,AANBODPROGNOSE!A134:H451, 3, FALSE)</f>
        <v>391</v>
      </c>
      <c r="E134" s="1">
        <f>VLOOKUP($B134,'inschr lo'!$A$5:$L$324,2,FALSE)</f>
        <v>295</v>
      </c>
      <c r="F134" s="1">
        <f>VLOOKUP($B134,'inschr lo'!$A$5:$L$324,3,FALSE)</f>
        <v>286</v>
      </c>
      <c r="G134" s="1">
        <f>VLOOKUP($B134,'inschr lo'!$A$5:$L$324,4,FALSE)</f>
        <v>275</v>
      </c>
      <c r="H134" s="1">
        <f>VLOOKUP($B134,'inschr lo'!$A$5:$L$324,5,FALSE)</f>
        <v>290</v>
      </c>
      <c r="I134" s="1">
        <f>VLOOKUP($B134,'inschr lo'!$A$5:$L$324,6,FALSE)</f>
        <v>298</v>
      </c>
      <c r="J134" s="1">
        <f>VLOOKUP($B134,'inschr lo'!$A$5:$L$324,7,FALSE)</f>
        <v>330</v>
      </c>
      <c r="K134" s="1">
        <f>VLOOKUP($B134,'inschr lo'!$A$5:$L$324,8,FALSE)</f>
        <v>336</v>
      </c>
      <c r="L134" s="1">
        <f>VLOOKUP($B134,'inschr lo'!$A$5:$L$324,9,FALSE)</f>
        <v>342</v>
      </c>
      <c r="M134" s="1">
        <f>VLOOKUP($B134,'inschr lo'!$A$5:$L$324,10,FALSE)</f>
        <v>343</v>
      </c>
      <c r="N134" s="1">
        <f>VLOOKUP($B134,'inschr lo'!$A$5:$L$324,11,FALSE)</f>
        <v>347</v>
      </c>
      <c r="O134" s="1">
        <f>VLOOKUP($B134,'inschr lo'!$A$5:$L$324,12,FALSE)</f>
        <v>354</v>
      </c>
      <c r="P134" s="1">
        <f>VLOOKUP($B134,'VRAAGPROGNOSE LO'!$B$2:$N$321,2,FALSE)</f>
        <v>351</v>
      </c>
      <c r="Q134" s="1">
        <f>VLOOKUP($B134,'VRAAGPROGNOSE LO'!$B$2:$N$321,3,FALSE)</f>
        <v>351</v>
      </c>
      <c r="R134" s="1">
        <f>VLOOKUP($B134,'VRAAGPROGNOSE LO'!$B$2:$N$321,4,FALSE)</f>
        <v>345</v>
      </c>
      <c r="S134" s="1">
        <f>VLOOKUP($B134,'VRAAGPROGNOSE LO'!$B$2:$N$321,5,FALSE)</f>
        <v>337</v>
      </c>
      <c r="T134" s="1">
        <f>VLOOKUP($B134,'VRAAGPROGNOSE LO'!$B$2:$N$321,6,FALSE)</f>
        <v>321</v>
      </c>
      <c r="U134" s="1">
        <f>VLOOKUP($B134,'VRAAGPROGNOSE LO'!$B$2:$N$321,7,FALSE)</f>
        <v>314</v>
      </c>
      <c r="V134" s="1">
        <f>VLOOKUP($B134,'VRAAGPROGNOSE LO'!$B$2:$N$321,8,FALSE)</f>
        <v>307</v>
      </c>
      <c r="W134" s="1">
        <f>VLOOKUP($B134,'VRAAGPROGNOSE LO'!$B$2:$N$321,9,FALSE)</f>
        <v>300</v>
      </c>
      <c r="X134" s="1">
        <f>VLOOKUP($B134,'VRAAGPROGNOSE LO'!$B$2:$N$321,10,FALSE)</f>
        <v>294</v>
      </c>
      <c r="Y134" s="1">
        <f>VLOOKUP($B134,'VRAAGPROGNOSE LO'!$B$2:$N$321,11,FALSE)</f>
        <v>292</v>
      </c>
      <c r="Z134" s="1">
        <f>VLOOKUP($B134,'VRAAGPROGNOSE LO'!$B$2:$N$321,12,FALSE)</f>
        <v>294</v>
      </c>
      <c r="AA134" s="1">
        <f>VLOOKUP($B134,'VRAAGPROGNOSE LO'!$B$2:$N$321,13,FALSE)</f>
        <v>290</v>
      </c>
    </row>
    <row r="135" spans="2:27" x14ac:dyDescent="0.3">
      <c r="B135" s="1">
        <v>24033</v>
      </c>
      <c r="C135" s="1">
        <f>VLOOKUP(B135,AANBODPROGNOSE!A135:G452, 6, FALSE)</f>
        <v>1548</v>
      </c>
      <c r="D135" s="1">
        <f>VLOOKUP(B135,AANBODPROGNOSE!A135:H452, 3, FALSE)</f>
        <v>1315.8</v>
      </c>
      <c r="E135" s="1">
        <f>VLOOKUP($B135,'inschr lo'!$A$5:$L$324,2,FALSE)</f>
        <v>980</v>
      </c>
      <c r="F135" s="1">
        <f>VLOOKUP($B135,'inschr lo'!$A$5:$L$324,3,FALSE)</f>
        <v>988</v>
      </c>
      <c r="G135" s="1">
        <f>VLOOKUP($B135,'inschr lo'!$A$5:$L$324,4,FALSE)</f>
        <v>979</v>
      </c>
      <c r="H135" s="1">
        <f>VLOOKUP($B135,'inschr lo'!$A$5:$L$324,5,FALSE)</f>
        <v>993</v>
      </c>
      <c r="I135" s="1">
        <f>VLOOKUP($B135,'inschr lo'!$A$5:$L$324,6,FALSE)</f>
        <v>1022</v>
      </c>
      <c r="J135" s="1">
        <f>VLOOKUP($B135,'inschr lo'!$A$5:$L$324,7,FALSE)</f>
        <v>1007</v>
      </c>
      <c r="K135" s="1">
        <f>VLOOKUP($B135,'inschr lo'!$A$5:$L$324,8,FALSE)</f>
        <v>1028</v>
      </c>
      <c r="L135" s="1">
        <f>VLOOKUP($B135,'inschr lo'!$A$5:$L$324,9,FALSE)</f>
        <v>1044</v>
      </c>
      <c r="M135" s="1">
        <f>VLOOKUP($B135,'inschr lo'!$A$5:$L$324,10,FALSE)</f>
        <v>1053</v>
      </c>
      <c r="N135" s="1">
        <f>VLOOKUP($B135,'inschr lo'!$A$5:$L$324,11,FALSE)</f>
        <v>1070</v>
      </c>
      <c r="O135" s="1">
        <f>VLOOKUP($B135,'inschr lo'!$A$5:$L$324,12,FALSE)</f>
        <v>1027</v>
      </c>
      <c r="P135" s="1">
        <f>VLOOKUP($B135,'VRAAGPROGNOSE LO'!$B$2:$N$321,2,FALSE)</f>
        <v>1014</v>
      </c>
      <c r="Q135" s="1">
        <f>VLOOKUP($B135,'VRAAGPROGNOSE LO'!$B$2:$N$321,3,FALSE)</f>
        <v>960</v>
      </c>
      <c r="R135" s="1">
        <f>VLOOKUP($B135,'VRAAGPROGNOSE LO'!$B$2:$N$321,4,FALSE)</f>
        <v>942</v>
      </c>
      <c r="S135" s="1">
        <f>VLOOKUP($B135,'VRAAGPROGNOSE LO'!$B$2:$N$321,5,FALSE)</f>
        <v>927</v>
      </c>
      <c r="T135" s="1">
        <f>VLOOKUP($B135,'VRAAGPROGNOSE LO'!$B$2:$N$321,6,FALSE)</f>
        <v>891</v>
      </c>
      <c r="U135" s="1">
        <f>VLOOKUP($B135,'VRAAGPROGNOSE LO'!$B$2:$N$321,7,FALSE)</f>
        <v>889</v>
      </c>
      <c r="V135" s="1">
        <f>VLOOKUP($B135,'VRAAGPROGNOSE LO'!$B$2:$N$321,8,FALSE)</f>
        <v>868</v>
      </c>
      <c r="W135" s="1">
        <f>VLOOKUP($B135,'VRAAGPROGNOSE LO'!$B$2:$N$321,9,FALSE)</f>
        <v>871</v>
      </c>
      <c r="X135" s="1">
        <f>VLOOKUP($B135,'VRAAGPROGNOSE LO'!$B$2:$N$321,10,FALSE)</f>
        <v>861</v>
      </c>
      <c r="Y135" s="1">
        <f>VLOOKUP($B135,'VRAAGPROGNOSE LO'!$B$2:$N$321,11,FALSE)</f>
        <v>852</v>
      </c>
      <c r="Z135" s="1">
        <f>VLOOKUP($B135,'VRAAGPROGNOSE LO'!$B$2:$N$321,12,FALSE)</f>
        <v>855</v>
      </c>
      <c r="AA135" s="1">
        <f>VLOOKUP($B135,'VRAAGPROGNOSE LO'!$B$2:$N$321,13,FALSE)</f>
        <v>848</v>
      </c>
    </row>
    <row r="136" spans="2:27" x14ac:dyDescent="0.3">
      <c r="B136" s="1">
        <v>24038</v>
      </c>
      <c r="C136" s="1">
        <f>VLOOKUP(B136,AANBODPROGNOSE!A136:G453, 6, FALSE)</f>
        <v>1633.4</v>
      </c>
      <c r="D136" s="1">
        <f>VLOOKUP(B136,AANBODPROGNOSE!A136:H453, 3, FALSE)</f>
        <v>1388.39</v>
      </c>
      <c r="E136" s="1">
        <f>VLOOKUP($B136,'inschr lo'!$A$5:$L$324,2,FALSE)</f>
        <v>1090</v>
      </c>
      <c r="F136" s="1">
        <f>VLOOKUP($B136,'inschr lo'!$A$5:$L$324,3,FALSE)</f>
        <v>1125</v>
      </c>
      <c r="G136" s="1">
        <f>VLOOKUP($B136,'inschr lo'!$A$5:$L$324,4,FALSE)</f>
        <v>1146</v>
      </c>
      <c r="H136" s="1">
        <f>VLOOKUP($B136,'inschr lo'!$A$5:$L$324,5,FALSE)</f>
        <v>1131</v>
      </c>
      <c r="I136" s="1">
        <f>VLOOKUP($B136,'inschr lo'!$A$5:$L$324,6,FALSE)</f>
        <v>1146</v>
      </c>
      <c r="J136" s="1">
        <f>VLOOKUP($B136,'inschr lo'!$A$5:$L$324,7,FALSE)</f>
        <v>1179</v>
      </c>
      <c r="K136" s="1">
        <f>VLOOKUP($B136,'inschr lo'!$A$5:$L$324,8,FALSE)</f>
        <v>1223</v>
      </c>
      <c r="L136" s="1">
        <f>VLOOKUP($B136,'inschr lo'!$A$5:$L$324,9,FALSE)</f>
        <v>1271</v>
      </c>
      <c r="M136" s="1">
        <f>VLOOKUP($B136,'inschr lo'!$A$5:$L$324,10,FALSE)</f>
        <v>1255</v>
      </c>
      <c r="N136" s="1">
        <f>VLOOKUP($B136,'inschr lo'!$A$5:$L$324,11,FALSE)</f>
        <v>1254</v>
      </c>
      <c r="O136" s="1">
        <f>VLOOKUP($B136,'inschr lo'!$A$5:$L$324,12,FALSE)</f>
        <v>1256</v>
      </c>
      <c r="P136" s="1">
        <f>VLOOKUP($B136,'VRAAGPROGNOSE LO'!$B$2:$N$321,2,FALSE)</f>
        <v>1256</v>
      </c>
      <c r="Q136" s="1">
        <f>VLOOKUP($B136,'VRAAGPROGNOSE LO'!$B$2:$N$321,3,FALSE)</f>
        <v>1253</v>
      </c>
      <c r="R136" s="1">
        <f>VLOOKUP($B136,'VRAAGPROGNOSE LO'!$B$2:$N$321,4,FALSE)</f>
        <v>1237</v>
      </c>
      <c r="S136" s="1">
        <f>VLOOKUP($B136,'VRAAGPROGNOSE LO'!$B$2:$N$321,5,FALSE)</f>
        <v>1271</v>
      </c>
      <c r="T136" s="1">
        <f>VLOOKUP($B136,'VRAAGPROGNOSE LO'!$B$2:$N$321,6,FALSE)</f>
        <v>1273</v>
      </c>
      <c r="U136" s="1">
        <f>VLOOKUP($B136,'VRAAGPROGNOSE LO'!$B$2:$N$321,7,FALSE)</f>
        <v>1290</v>
      </c>
      <c r="V136" s="1">
        <f>VLOOKUP($B136,'VRAAGPROGNOSE LO'!$B$2:$N$321,8,FALSE)</f>
        <v>1314</v>
      </c>
      <c r="W136" s="1">
        <f>VLOOKUP($B136,'VRAAGPROGNOSE LO'!$B$2:$N$321,9,FALSE)</f>
        <v>1311</v>
      </c>
      <c r="X136" s="1">
        <f>VLOOKUP($B136,'VRAAGPROGNOSE LO'!$B$2:$N$321,10,FALSE)</f>
        <v>1324</v>
      </c>
      <c r="Y136" s="1">
        <f>VLOOKUP($B136,'VRAAGPROGNOSE LO'!$B$2:$N$321,11,FALSE)</f>
        <v>1320</v>
      </c>
      <c r="Z136" s="1">
        <f>VLOOKUP($B136,'VRAAGPROGNOSE LO'!$B$2:$N$321,12,FALSE)</f>
        <v>1329</v>
      </c>
      <c r="AA136" s="1">
        <f>VLOOKUP($B136,'VRAAGPROGNOSE LO'!$B$2:$N$321,13,FALSE)</f>
        <v>1328</v>
      </c>
    </row>
    <row r="137" spans="2:27" x14ac:dyDescent="0.3">
      <c r="B137" s="1">
        <v>24041</v>
      </c>
      <c r="C137" s="1">
        <f>VLOOKUP(B137,AANBODPROGNOSE!A137:G454, 6, FALSE)</f>
        <v>741.17647058823536</v>
      </c>
      <c r="D137" s="1">
        <f>VLOOKUP(B137,AANBODPROGNOSE!A137:H454, 3, FALSE)</f>
        <v>630</v>
      </c>
      <c r="E137" s="1">
        <f>VLOOKUP($B137,'inschr lo'!$A$5:$L$324,2,FALSE)</f>
        <v>552</v>
      </c>
      <c r="F137" s="1">
        <f>VLOOKUP($B137,'inschr lo'!$A$5:$L$324,3,FALSE)</f>
        <v>561</v>
      </c>
      <c r="G137" s="1">
        <f>VLOOKUP($B137,'inschr lo'!$A$5:$L$324,4,FALSE)</f>
        <v>575</v>
      </c>
      <c r="H137" s="1">
        <f>VLOOKUP($B137,'inschr lo'!$A$5:$L$324,5,FALSE)</f>
        <v>569</v>
      </c>
      <c r="I137" s="1">
        <f>VLOOKUP($B137,'inschr lo'!$A$5:$L$324,6,FALSE)</f>
        <v>568</v>
      </c>
      <c r="J137" s="1">
        <f>VLOOKUP($B137,'inschr lo'!$A$5:$L$324,7,FALSE)</f>
        <v>556</v>
      </c>
      <c r="K137" s="1">
        <f>VLOOKUP($B137,'inschr lo'!$A$5:$L$324,8,FALSE)</f>
        <v>556</v>
      </c>
      <c r="L137" s="1">
        <f>VLOOKUP($B137,'inschr lo'!$A$5:$L$324,9,FALSE)</f>
        <v>555</v>
      </c>
      <c r="M137" s="1">
        <f>VLOOKUP($B137,'inschr lo'!$A$5:$L$324,10,FALSE)</f>
        <v>569</v>
      </c>
      <c r="N137" s="1">
        <f>VLOOKUP($B137,'inschr lo'!$A$5:$L$324,11,FALSE)</f>
        <v>579</v>
      </c>
      <c r="O137" s="1">
        <f>VLOOKUP($B137,'inschr lo'!$A$5:$L$324,12,FALSE)</f>
        <v>570</v>
      </c>
      <c r="P137" s="1">
        <f>VLOOKUP($B137,'VRAAGPROGNOSE LO'!$B$2:$N$321,2,FALSE)</f>
        <v>593</v>
      </c>
      <c r="Q137" s="1">
        <f>VLOOKUP($B137,'VRAAGPROGNOSE LO'!$B$2:$N$321,3,FALSE)</f>
        <v>610</v>
      </c>
      <c r="R137" s="1">
        <f>VLOOKUP($B137,'VRAAGPROGNOSE LO'!$B$2:$N$321,4,FALSE)</f>
        <v>619</v>
      </c>
      <c r="S137" s="1">
        <f>VLOOKUP($B137,'VRAAGPROGNOSE LO'!$B$2:$N$321,5,FALSE)</f>
        <v>626</v>
      </c>
      <c r="T137" s="1">
        <f>VLOOKUP($B137,'VRAAGPROGNOSE LO'!$B$2:$N$321,6,FALSE)</f>
        <v>623</v>
      </c>
      <c r="U137" s="1">
        <f>VLOOKUP($B137,'VRAAGPROGNOSE LO'!$B$2:$N$321,7,FALSE)</f>
        <v>629</v>
      </c>
      <c r="V137" s="1">
        <f>VLOOKUP($B137,'VRAAGPROGNOSE LO'!$B$2:$N$321,8,FALSE)</f>
        <v>619</v>
      </c>
      <c r="W137" s="1">
        <f>VLOOKUP($B137,'VRAAGPROGNOSE LO'!$B$2:$N$321,9,FALSE)</f>
        <v>610</v>
      </c>
      <c r="X137" s="1">
        <f>VLOOKUP($B137,'VRAAGPROGNOSE LO'!$B$2:$N$321,10,FALSE)</f>
        <v>607</v>
      </c>
      <c r="Y137" s="1">
        <f>VLOOKUP($B137,'VRAAGPROGNOSE LO'!$B$2:$N$321,11,FALSE)</f>
        <v>590</v>
      </c>
      <c r="Z137" s="1">
        <f>VLOOKUP($B137,'VRAAGPROGNOSE LO'!$B$2:$N$321,12,FALSE)</f>
        <v>581</v>
      </c>
      <c r="AA137" s="1">
        <f>VLOOKUP($B137,'VRAAGPROGNOSE LO'!$B$2:$N$321,13,FALSE)</f>
        <v>580</v>
      </c>
    </row>
    <row r="138" spans="2:27" x14ac:dyDescent="0.3">
      <c r="B138" s="1">
        <v>24043</v>
      </c>
      <c r="C138" s="1">
        <f>VLOOKUP(B138,AANBODPROGNOSE!A138:G455, 6, FALSE)</f>
        <v>767.05882352941182</v>
      </c>
      <c r="D138" s="1">
        <f>VLOOKUP(B138,AANBODPROGNOSE!A138:H455, 3, FALSE)</f>
        <v>652</v>
      </c>
      <c r="E138" s="1">
        <f>VLOOKUP($B138,'inschr lo'!$A$5:$L$324,2,FALSE)</f>
        <v>569</v>
      </c>
      <c r="F138" s="1">
        <f>VLOOKUP($B138,'inschr lo'!$A$5:$L$324,3,FALSE)</f>
        <v>566</v>
      </c>
      <c r="G138" s="1">
        <f>VLOOKUP($B138,'inschr lo'!$A$5:$L$324,4,FALSE)</f>
        <v>599</v>
      </c>
      <c r="H138" s="1">
        <f>VLOOKUP($B138,'inschr lo'!$A$5:$L$324,5,FALSE)</f>
        <v>599</v>
      </c>
      <c r="I138" s="1">
        <f>VLOOKUP($B138,'inschr lo'!$A$5:$L$324,6,FALSE)</f>
        <v>616</v>
      </c>
      <c r="J138" s="1">
        <f>VLOOKUP($B138,'inschr lo'!$A$5:$L$324,7,FALSE)</f>
        <v>614</v>
      </c>
      <c r="K138" s="1">
        <f>VLOOKUP($B138,'inschr lo'!$A$5:$L$324,8,FALSE)</f>
        <v>625</v>
      </c>
      <c r="L138" s="1">
        <f>VLOOKUP($B138,'inschr lo'!$A$5:$L$324,9,FALSE)</f>
        <v>642</v>
      </c>
      <c r="M138" s="1">
        <f>VLOOKUP($B138,'inschr lo'!$A$5:$L$324,10,FALSE)</f>
        <v>604</v>
      </c>
      <c r="N138" s="1">
        <f>VLOOKUP($B138,'inschr lo'!$A$5:$L$324,11,FALSE)</f>
        <v>595</v>
      </c>
      <c r="O138" s="1">
        <f>VLOOKUP($B138,'inschr lo'!$A$5:$L$324,12,FALSE)</f>
        <v>590</v>
      </c>
      <c r="P138" s="1">
        <f>VLOOKUP($B138,'VRAAGPROGNOSE LO'!$B$2:$N$321,2,FALSE)</f>
        <v>606</v>
      </c>
      <c r="Q138" s="1">
        <f>VLOOKUP($B138,'VRAAGPROGNOSE LO'!$B$2:$N$321,3,FALSE)</f>
        <v>613</v>
      </c>
      <c r="R138" s="1">
        <f>VLOOKUP($B138,'VRAAGPROGNOSE LO'!$B$2:$N$321,4,FALSE)</f>
        <v>620</v>
      </c>
      <c r="S138" s="1">
        <f>VLOOKUP($B138,'VRAAGPROGNOSE LO'!$B$2:$N$321,5,FALSE)</f>
        <v>621</v>
      </c>
      <c r="T138" s="1">
        <f>VLOOKUP($B138,'VRAAGPROGNOSE LO'!$B$2:$N$321,6,FALSE)</f>
        <v>598</v>
      </c>
      <c r="U138" s="1">
        <f>VLOOKUP($B138,'VRAAGPROGNOSE LO'!$B$2:$N$321,7,FALSE)</f>
        <v>580</v>
      </c>
      <c r="V138" s="1">
        <f>VLOOKUP($B138,'VRAAGPROGNOSE LO'!$B$2:$N$321,8,FALSE)</f>
        <v>550</v>
      </c>
      <c r="W138" s="1">
        <f>VLOOKUP($B138,'VRAAGPROGNOSE LO'!$B$2:$N$321,9,FALSE)</f>
        <v>535</v>
      </c>
      <c r="X138" s="1">
        <f>VLOOKUP($B138,'VRAAGPROGNOSE LO'!$B$2:$N$321,10,FALSE)</f>
        <v>513</v>
      </c>
      <c r="Y138" s="1">
        <f>VLOOKUP($B138,'VRAAGPROGNOSE LO'!$B$2:$N$321,11,FALSE)</f>
        <v>503</v>
      </c>
      <c r="Z138" s="1">
        <f>VLOOKUP($B138,'VRAAGPROGNOSE LO'!$B$2:$N$321,12,FALSE)</f>
        <v>504</v>
      </c>
      <c r="AA138" s="1">
        <f>VLOOKUP($B138,'VRAAGPROGNOSE LO'!$B$2:$N$321,13,FALSE)</f>
        <v>512</v>
      </c>
    </row>
    <row r="139" spans="2:27" x14ac:dyDescent="0.3">
      <c r="B139" s="1">
        <v>24045</v>
      </c>
      <c r="C139" s="1">
        <f>VLOOKUP(B139,AANBODPROGNOSE!A139:G456, 6, FALSE)</f>
        <v>902</v>
      </c>
      <c r="D139" s="1">
        <f>VLOOKUP(B139,AANBODPROGNOSE!A139:H456, 3, FALSE)</f>
        <v>766.69999999999993</v>
      </c>
      <c r="E139" s="1">
        <f>VLOOKUP($B139,'inschr lo'!$A$5:$L$324,2,FALSE)</f>
        <v>603</v>
      </c>
      <c r="F139" s="1">
        <f>VLOOKUP($B139,'inschr lo'!$A$5:$L$324,3,FALSE)</f>
        <v>645</v>
      </c>
      <c r="G139" s="1">
        <f>VLOOKUP($B139,'inschr lo'!$A$5:$L$324,4,FALSE)</f>
        <v>660</v>
      </c>
      <c r="H139" s="1">
        <f>VLOOKUP($B139,'inschr lo'!$A$5:$L$324,5,FALSE)</f>
        <v>730</v>
      </c>
      <c r="I139" s="1">
        <f>VLOOKUP($B139,'inschr lo'!$A$5:$L$324,6,FALSE)</f>
        <v>754</v>
      </c>
      <c r="J139" s="1">
        <f>VLOOKUP($B139,'inschr lo'!$A$5:$L$324,7,FALSE)</f>
        <v>764</v>
      </c>
      <c r="K139" s="1">
        <f>VLOOKUP($B139,'inschr lo'!$A$5:$L$324,8,FALSE)</f>
        <v>740</v>
      </c>
      <c r="L139" s="1">
        <f>VLOOKUP($B139,'inschr lo'!$A$5:$L$324,9,FALSE)</f>
        <v>727</v>
      </c>
      <c r="M139" s="1">
        <f>VLOOKUP($B139,'inschr lo'!$A$5:$L$324,10,FALSE)</f>
        <v>714</v>
      </c>
      <c r="N139" s="1">
        <f>VLOOKUP($B139,'inschr lo'!$A$5:$L$324,11,FALSE)</f>
        <v>704</v>
      </c>
      <c r="O139" s="1">
        <f>VLOOKUP($B139,'inschr lo'!$A$5:$L$324,12,FALSE)</f>
        <v>707</v>
      </c>
      <c r="P139" s="1">
        <f>VLOOKUP($B139,'VRAAGPROGNOSE LO'!$B$2:$N$321,2,FALSE)</f>
        <v>727</v>
      </c>
      <c r="Q139" s="1">
        <f>VLOOKUP($B139,'VRAAGPROGNOSE LO'!$B$2:$N$321,3,FALSE)</f>
        <v>749</v>
      </c>
      <c r="R139" s="1">
        <f>VLOOKUP($B139,'VRAAGPROGNOSE LO'!$B$2:$N$321,4,FALSE)</f>
        <v>768</v>
      </c>
      <c r="S139" s="1">
        <f>VLOOKUP($B139,'VRAAGPROGNOSE LO'!$B$2:$N$321,5,FALSE)</f>
        <v>794</v>
      </c>
      <c r="T139" s="1">
        <f>VLOOKUP($B139,'VRAAGPROGNOSE LO'!$B$2:$N$321,6,FALSE)</f>
        <v>809</v>
      </c>
      <c r="U139" s="1">
        <f>VLOOKUP($B139,'VRAAGPROGNOSE LO'!$B$2:$N$321,7,FALSE)</f>
        <v>808</v>
      </c>
      <c r="V139" s="1">
        <f>VLOOKUP($B139,'VRAAGPROGNOSE LO'!$B$2:$N$321,8,FALSE)</f>
        <v>795</v>
      </c>
      <c r="W139" s="1">
        <f>VLOOKUP($B139,'VRAAGPROGNOSE LO'!$B$2:$N$321,9,FALSE)</f>
        <v>777</v>
      </c>
      <c r="X139" s="1">
        <f>VLOOKUP($B139,'VRAAGPROGNOSE LO'!$B$2:$N$321,10,FALSE)</f>
        <v>761</v>
      </c>
      <c r="Y139" s="1">
        <f>VLOOKUP($B139,'VRAAGPROGNOSE LO'!$B$2:$N$321,11,FALSE)</f>
        <v>751</v>
      </c>
      <c r="Z139" s="1">
        <f>VLOOKUP($B139,'VRAAGPROGNOSE LO'!$B$2:$N$321,12,FALSE)</f>
        <v>739</v>
      </c>
      <c r="AA139" s="1">
        <f>VLOOKUP($B139,'VRAAGPROGNOSE LO'!$B$2:$N$321,13,FALSE)</f>
        <v>731</v>
      </c>
    </row>
    <row r="140" spans="2:27" x14ac:dyDescent="0.3">
      <c r="B140" s="1">
        <v>24048</v>
      </c>
      <c r="C140" s="1">
        <f>VLOOKUP(B140,AANBODPROGNOSE!A140:G457, 6, FALSE)</f>
        <v>1312</v>
      </c>
      <c r="D140" s="1">
        <f>VLOOKUP(B140,AANBODPROGNOSE!A140:H457, 3, FALSE)</f>
        <v>1115.2</v>
      </c>
      <c r="E140" s="1">
        <f>VLOOKUP($B140,'inschr lo'!$A$5:$L$324,2,FALSE)</f>
        <v>980</v>
      </c>
      <c r="F140" s="1">
        <f>VLOOKUP($B140,'inschr lo'!$A$5:$L$324,3,FALSE)</f>
        <v>957</v>
      </c>
      <c r="G140" s="1">
        <f>VLOOKUP($B140,'inschr lo'!$A$5:$L$324,4,FALSE)</f>
        <v>912</v>
      </c>
      <c r="H140" s="1">
        <f>VLOOKUP($B140,'inschr lo'!$A$5:$L$324,5,FALSE)</f>
        <v>917</v>
      </c>
      <c r="I140" s="1">
        <f>VLOOKUP($B140,'inschr lo'!$A$5:$L$324,6,FALSE)</f>
        <v>1009</v>
      </c>
      <c r="J140" s="1">
        <f>VLOOKUP($B140,'inschr lo'!$A$5:$L$324,7,FALSE)</f>
        <v>893</v>
      </c>
      <c r="K140" s="1">
        <f>VLOOKUP($B140,'inschr lo'!$A$5:$L$324,8,FALSE)</f>
        <v>988</v>
      </c>
      <c r="L140" s="1">
        <f>VLOOKUP($B140,'inschr lo'!$A$5:$L$324,9,FALSE)</f>
        <v>1033</v>
      </c>
      <c r="M140" s="1">
        <f>VLOOKUP($B140,'inschr lo'!$A$5:$L$324,10,FALSE)</f>
        <v>1027</v>
      </c>
      <c r="N140" s="1">
        <f>VLOOKUP($B140,'inschr lo'!$A$5:$L$324,11,FALSE)</f>
        <v>1026</v>
      </c>
      <c r="O140" s="1">
        <f>VLOOKUP($B140,'inschr lo'!$A$5:$L$324,12,FALSE)</f>
        <v>994</v>
      </c>
      <c r="P140" s="1">
        <f>VLOOKUP($B140,'VRAAGPROGNOSE LO'!$B$2:$N$321,2,FALSE)</f>
        <v>969</v>
      </c>
      <c r="Q140" s="1">
        <f>VLOOKUP($B140,'VRAAGPROGNOSE LO'!$B$2:$N$321,3,FALSE)</f>
        <v>938</v>
      </c>
      <c r="R140" s="1">
        <f>VLOOKUP($B140,'VRAAGPROGNOSE LO'!$B$2:$N$321,4,FALSE)</f>
        <v>890</v>
      </c>
      <c r="S140" s="1">
        <f>VLOOKUP($B140,'VRAAGPROGNOSE LO'!$B$2:$N$321,5,FALSE)</f>
        <v>863</v>
      </c>
      <c r="T140" s="1">
        <f>VLOOKUP($B140,'VRAAGPROGNOSE LO'!$B$2:$N$321,6,FALSE)</f>
        <v>838</v>
      </c>
      <c r="U140" s="1">
        <f>VLOOKUP($B140,'VRAAGPROGNOSE LO'!$B$2:$N$321,7,FALSE)</f>
        <v>827</v>
      </c>
      <c r="V140" s="1">
        <f>VLOOKUP($B140,'VRAAGPROGNOSE LO'!$B$2:$N$321,8,FALSE)</f>
        <v>804</v>
      </c>
      <c r="W140" s="1">
        <f>VLOOKUP($B140,'VRAAGPROGNOSE LO'!$B$2:$N$321,9,FALSE)</f>
        <v>791</v>
      </c>
      <c r="X140" s="1">
        <f>VLOOKUP($B140,'VRAAGPROGNOSE LO'!$B$2:$N$321,10,FALSE)</f>
        <v>786</v>
      </c>
      <c r="Y140" s="1">
        <f>VLOOKUP($B140,'VRAAGPROGNOSE LO'!$B$2:$N$321,11,FALSE)</f>
        <v>786</v>
      </c>
      <c r="Z140" s="1">
        <f>VLOOKUP($B140,'VRAAGPROGNOSE LO'!$B$2:$N$321,12,FALSE)</f>
        <v>780</v>
      </c>
      <c r="AA140" s="1">
        <f>VLOOKUP($B140,'VRAAGPROGNOSE LO'!$B$2:$N$321,13,FALSE)</f>
        <v>776</v>
      </c>
    </row>
    <row r="141" spans="2:27" x14ac:dyDescent="0.3">
      <c r="B141" s="1">
        <v>24054</v>
      </c>
      <c r="C141" s="1">
        <f>VLOOKUP(B141,AANBODPROGNOSE!A141:G458, 6, FALSE)</f>
        <v>470</v>
      </c>
      <c r="D141" s="1">
        <f>VLOOKUP(B141,AANBODPROGNOSE!A141:H458, 3, FALSE)</f>
        <v>399.5</v>
      </c>
      <c r="E141" s="1">
        <f>VLOOKUP($B141,'inschr lo'!$A$5:$L$324,2,FALSE)</f>
        <v>338</v>
      </c>
      <c r="F141" s="1">
        <f>VLOOKUP($B141,'inschr lo'!$A$5:$L$324,3,FALSE)</f>
        <v>339</v>
      </c>
      <c r="G141" s="1">
        <f>VLOOKUP($B141,'inschr lo'!$A$5:$L$324,4,FALSE)</f>
        <v>341</v>
      </c>
      <c r="H141" s="1">
        <f>VLOOKUP($B141,'inschr lo'!$A$5:$L$324,5,FALSE)</f>
        <v>363</v>
      </c>
      <c r="I141" s="1">
        <f>VLOOKUP($B141,'inschr lo'!$A$5:$L$324,6,FALSE)</f>
        <v>343</v>
      </c>
      <c r="J141" s="1">
        <f>VLOOKUP($B141,'inschr lo'!$A$5:$L$324,7,FALSE)</f>
        <v>355</v>
      </c>
      <c r="K141" s="1">
        <f>VLOOKUP($B141,'inschr lo'!$A$5:$L$324,8,FALSE)</f>
        <v>373</v>
      </c>
      <c r="L141" s="1">
        <f>VLOOKUP($B141,'inschr lo'!$A$5:$L$324,9,FALSE)</f>
        <v>369</v>
      </c>
      <c r="M141" s="1">
        <f>VLOOKUP($B141,'inschr lo'!$A$5:$L$324,10,FALSE)</f>
        <v>389</v>
      </c>
      <c r="N141" s="1">
        <f>VLOOKUP($B141,'inschr lo'!$A$5:$L$324,11,FALSE)</f>
        <v>384</v>
      </c>
      <c r="O141" s="1">
        <f>VLOOKUP($B141,'inschr lo'!$A$5:$L$324,12,FALSE)</f>
        <v>383</v>
      </c>
      <c r="P141" s="1">
        <f>VLOOKUP($B141,'VRAAGPROGNOSE LO'!$B$2:$N$321,2,FALSE)</f>
        <v>360</v>
      </c>
      <c r="Q141" s="1">
        <f>VLOOKUP($B141,'VRAAGPROGNOSE LO'!$B$2:$N$321,3,FALSE)</f>
        <v>353</v>
      </c>
      <c r="R141" s="1">
        <f>VLOOKUP($B141,'VRAAGPROGNOSE LO'!$B$2:$N$321,4,FALSE)</f>
        <v>354</v>
      </c>
      <c r="S141" s="1">
        <f>VLOOKUP($B141,'VRAAGPROGNOSE LO'!$B$2:$N$321,5,FALSE)</f>
        <v>342</v>
      </c>
      <c r="T141" s="1">
        <f>VLOOKUP($B141,'VRAAGPROGNOSE LO'!$B$2:$N$321,6,FALSE)</f>
        <v>330</v>
      </c>
      <c r="U141" s="1">
        <f>VLOOKUP($B141,'VRAAGPROGNOSE LO'!$B$2:$N$321,7,FALSE)</f>
        <v>325</v>
      </c>
      <c r="V141" s="1">
        <f>VLOOKUP($B141,'VRAAGPROGNOSE LO'!$B$2:$N$321,8,FALSE)</f>
        <v>325</v>
      </c>
      <c r="W141" s="1">
        <f>VLOOKUP($B141,'VRAAGPROGNOSE LO'!$B$2:$N$321,9,FALSE)</f>
        <v>329</v>
      </c>
      <c r="X141" s="1">
        <f>VLOOKUP($B141,'VRAAGPROGNOSE LO'!$B$2:$N$321,10,FALSE)</f>
        <v>323</v>
      </c>
      <c r="Y141" s="1">
        <f>VLOOKUP($B141,'VRAAGPROGNOSE LO'!$B$2:$N$321,11,FALSE)</f>
        <v>324</v>
      </c>
      <c r="Z141" s="1">
        <f>VLOOKUP($B141,'VRAAGPROGNOSE LO'!$B$2:$N$321,12,FALSE)</f>
        <v>327</v>
      </c>
      <c r="AA141" s="1">
        <f>VLOOKUP($B141,'VRAAGPROGNOSE LO'!$B$2:$N$321,13,FALSE)</f>
        <v>319</v>
      </c>
    </row>
    <row r="142" spans="2:27" x14ac:dyDescent="0.3">
      <c r="B142" s="1">
        <v>24055</v>
      </c>
      <c r="C142" s="1">
        <f>VLOOKUP(B142,AANBODPROGNOSE!A142:G459, 6, FALSE)</f>
        <v>1320.8</v>
      </c>
      <c r="D142" s="1">
        <f>VLOOKUP(B142,AANBODPROGNOSE!A142:H459, 3, FALSE)</f>
        <v>1122.6799999999998</v>
      </c>
      <c r="E142" s="1">
        <f>VLOOKUP($B142,'inschr lo'!$A$5:$L$324,2,FALSE)</f>
        <v>1109</v>
      </c>
      <c r="F142" s="1">
        <f>VLOOKUP($B142,'inschr lo'!$A$5:$L$324,3,FALSE)</f>
        <v>1156</v>
      </c>
      <c r="G142" s="1">
        <f>VLOOKUP($B142,'inschr lo'!$A$5:$L$324,4,FALSE)</f>
        <v>1186</v>
      </c>
      <c r="H142" s="1">
        <f>VLOOKUP($B142,'inschr lo'!$A$5:$L$324,5,FALSE)</f>
        <v>1179</v>
      </c>
      <c r="I142" s="1">
        <f>VLOOKUP($B142,'inschr lo'!$A$5:$L$324,6,FALSE)</f>
        <v>1218</v>
      </c>
      <c r="J142" s="1">
        <f>VLOOKUP($B142,'inschr lo'!$A$5:$L$324,7,FALSE)</f>
        <v>1226</v>
      </c>
      <c r="K142" s="1">
        <f>VLOOKUP($B142,'inschr lo'!$A$5:$L$324,8,FALSE)</f>
        <v>1220</v>
      </c>
      <c r="L142" s="1">
        <f>VLOOKUP($B142,'inschr lo'!$A$5:$L$324,9,FALSE)</f>
        <v>1226</v>
      </c>
      <c r="M142" s="1">
        <f>VLOOKUP($B142,'inschr lo'!$A$5:$L$324,10,FALSE)</f>
        <v>1242</v>
      </c>
      <c r="N142" s="1">
        <f>VLOOKUP($B142,'inschr lo'!$A$5:$L$324,11,FALSE)</f>
        <v>1256</v>
      </c>
      <c r="O142" s="1">
        <f>VLOOKUP($B142,'inschr lo'!$A$5:$L$324,12,FALSE)</f>
        <v>1269</v>
      </c>
      <c r="P142" s="1">
        <f>VLOOKUP($B142,'VRAAGPROGNOSE LO'!$B$2:$N$321,2,FALSE)</f>
        <v>1252</v>
      </c>
      <c r="Q142" s="1">
        <f>VLOOKUP($B142,'VRAAGPROGNOSE LO'!$B$2:$N$321,3,FALSE)</f>
        <v>1258</v>
      </c>
      <c r="R142" s="1">
        <f>VLOOKUP($B142,'VRAAGPROGNOSE LO'!$B$2:$N$321,4,FALSE)</f>
        <v>1257</v>
      </c>
      <c r="S142" s="1">
        <f>VLOOKUP($B142,'VRAAGPROGNOSE LO'!$B$2:$N$321,5,FALSE)</f>
        <v>1259</v>
      </c>
      <c r="T142" s="1">
        <f>VLOOKUP($B142,'VRAAGPROGNOSE LO'!$B$2:$N$321,6,FALSE)</f>
        <v>1268</v>
      </c>
      <c r="U142" s="1">
        <f>VLOOKUP($B142,'VRAAGPROGNOSE LO'!$B$2:$N$321,7,FALSE)</f>
        <v>1264</v>
      </c>
      <c r="V142" s="1">
        <f>VLOOKUP($B142,'VRAAGPROGNOSE LO'!$B$2:$N$321,8,FALSE)</f>
        <v>1249</v>
      </c>
      <c r="W142" s="1">
        <f>VLOOKUP($B142,'VRAAGPROGNOSE LO'!$B$2:$N$321,9,FALSE)</f>
        <v>1248</v>
      </c>
      <c r="X142" s="1">
        <f>VLOOKUP($B142,'VRAAGPROGNOSE LO'!$B$2:$N$321,10,FALSE)</f>
        <v>1257</v>
      </c>
      <c r="Y142" s="1">
        <f>VLOOKUP($B142,'VRAAGPROGNOSE LO'!$B$2:$N$321,11,FALSE)</f>
        <v>1255</v>
      </c>
      <c r="Z142" s="1">
        <f>VLOOKUP($B142,'VRAAGPROGNOSE LO'!$B$2:$N$321,12,FALSE)</f>
        <v>1243</v>
      </c>
      <c r="AA142" s="1">
        <f>VLOOKUP($B142,'VRAAGPROGNOSE LO'!$B$2:$N$321,13,FALSE)</f>
        <v>1253</v>
      </c>
    </row>
    <row r="143" spans="2:27" x14ac:dyDescent="0.3">
      <c r="B143" s="1">
        <v>24059</v>
      </c>
      <c r="C143" s="1">
        <f>VLOOKUP(B143,AANBODPROGNOSE!A143:G460, 6, FALSE)</f>
        <v>1387.8</v>
      </c>
      <c r="D143" s="1">
        <f>VLOOKUP(B143,AANBODPROGNOSE!A143:H460, 3, FALSE)</f>
        <v>1179.6299999999999</v>
      </c>
      <c r="E143" s="1">
        <f>VLOOKUP($B143,'inschr lo'!$A$5:$L$324,2,FALSE)</f>
        <v>864</v>
      </c>
      <c r="F143" s="1">
        <f>VLOOKUP($B143,'inschr lo'!$A$5:$L$324,3,FALSE)</f>
        <v>918</v>
      </c>
      <c r="G143" s="1">
        <f>VLOOKUP($B143,'inschr lo'!$A$5:$L$324,4,FALSE)</f>
        <v>919</v>
      </c>
      <c r="H143" s="1">
        <f>VLOOKUP($B143,'inschr lo'!$A$5:$L$324,5,FALSE)</f>
        <v>939</v>
      </c>
      <c r="I143" s="1">
        <f>VLOOKUP($B143,'inschr lo'!$A$5:$L$324,6,FALSE)</f>
        <v>984</v>
      </c>
      <c r="J143" s="1">
        <f>VLOOKUP($B143,'inschr lo'!$A$5:$L$324,7,FALSE)</f>
        <v>1054</v>
      </c>
      <c r="K143" s="1">
        <f>VLOOKUP($B143,'inschr lo'!$A$5:$L$324,8,FALSE)</f>
        <v>1048</v>
      </c>
      <c r="L143" s="1">
        <f>VLOOKUP($B143,'inschr lo'!$A$5:$L$324,9,FALSE)</f>
        <v>1085</v>
      </c>
      <c r="M143" s="1">
        <f>VLOOKUP($B143,'inschr lo'!$A$5:$L$324,10,FALSE)</f>
        <v>1112</v>
      </c>
      <c r="N143" s="1">
        <f>VLOOKUP($B143,'inschr lo'!$A$5:$L$324,11,FALSE)</f>
        <v>1133</v>
      </c>
      <c r="O143" s="1">
        <f>VLOOKUP($B143,'inschr lo'!$A$5:$L$324,12,FALSE)</f>
        <v>1154</v>
      </c>
      <c r="P143" s="1">
        <f>VLOOKUP($B143,'VRAAGPROGNOSE LO'!$B$2:$N$321,2,FALSE)</f>
        <v>1184</v>
      </c>
      <c r="Q143" s="1">
        <f>VLOOKUP($B143,'VRAAGPROGNOSE LO'!$B$2:$N$321,3,FALSE)</f>
        <v>1192</v>
      </c>
      <c r="R143" s="1">
        <f>VLOOKUP($B143,'VRAAGPROGNOSE LO'!$B$2:$N$321,4,FALSE)</f>
        <v>1186</v>
      </c>
      <c r="S143" s="1">
        <f>VLOOKUP($B143,'VRAAGPROGNOSE LO'!$B$2:$N$321,5,FALSE)</f>
        <v>1205</v>
      </c>
      <c r="T143" s="1">
        <f>VLOOKUP($B143,'VRAAGPROGNOSE LO'!$B$2:$N$321,6,FALSE)</f>
        <v>1192</v>
      </c>
      <c r="U143" s="1">
        <f>VLOOKUP($B143,'VRAAGPROGNOSE LO'!$B$2:$N$321,7,FALSE)</f>
        <v>1196</v>
      </c>
      <c r="V143" s="1">
        <f>VLOOKUP($B143,'VRAAGPROGNOSE LO'!$B$2:$N$321,8,FALSE)</f>
        <v>1172</v>
      </c>
      <c r="W143" s="1">
        <f>VLOOKUP($B143,'VRAAGPROGNOSE LO'!$B$2:$N$321,9,FALSE)</f>
        <v>1171</v>
      </c>
      <c r="X143" s="1">
        <f>VLOOKUP($B143,'VRAAGPROGNOSE LO'!$B$2:$N$321,10,FALSE)</f>
        <v>1171</v>
      </c>
      <c r="Y143" s="1">
        <f>VLOOKUP($B143,'VRAAGPROGNOSE LO'!$B$2:$N$321,11,FALSE)</f>
        <v>1154</v>
      </c>
      <c r="Z143" s="1">
        <f>VLOOKUP($B143,'VRAAGPROGNOSE LO'!$B$2:$N$321,12,FALSE)</f>
        <v>1118</v>
      </c>
      <c r="AA143" s="1">
        <f>VLOOKUP($B143,'VRAAGPROGNOSE LO'!$B$2:$N$321,13,FALSE)</f>
        <v>1094</v>
      </c>
    </row>
    <row r="144" spans="2:27" x14ac:dyDescent="0.3">
      <c r="B144" s="1">
        <v>24062</v>
      </c>
      <c r="C144" s="1">
        <f>VLOOKUP(B144,AANBODPROGNOSE!A144:G461, 6, FALSE)</f>
        <v>7820.0716869544631</v>
      </c>
      <c r="D144" s="1">
        <f>VLOOKUP(B144,AANBODPROGNOSE!A144:H461, 3, FALSE)</f>
        <v>6647.0609339112934</v>
      </c>
      <c r="E144" s="1">
        <f>VLOOKUP($B144,'inschr lo'!$A$5:$L$324,2,FALSE)</f>
        <v>5881</v>
      </c>
      <c r="F144" s="1">
        <f>VLOOKUP($B144,'inschr lo'!$A$5:$L$324,3,FALSE)</f>
        <v>5825</v>
      </c>
      <c r="G144" s="1">
        <f>VLOOKUP($B144,'inschr lo'!$A$5:$L$324,4,FALSE)</f>
        <v>5974</v>
      </c>
      <c r="H144" s="1">
        <f>VLOOKUP($B144,'inschr lo'!$A$5:$L$324,5,FALSE)</f>
        <v>6100</v>
      </c>
      <c r="I144" s="1">
        <f>VLOOKUP($B144,'inschr lo'!$A$5:$L$324,6,FALSE)</f>
        <v>6209</v>
      </c>
      <c r="J144" s="1">
        <f>VLOOKUP($B144,'inschr lo'!$A$5:$L$324,7,FALSE)</f>
        <v>6285</v>
      </c>
      <c r="K144" s="1">
        <f>VLOOKUP($B144,'inschr lo'!$A$5:$L$324,8,FALSE)</f>
        <v>6425</v>
      </c>
      <c r="L144" s="1">
        <f>VLOOKUP($B144,'inschr lo'!$A$5:$L$324,9,FALSE)</f>
        <v>6618</v>
      </c>
      <c r="M144" s="1">
        <f>VLOOKUP($B144,'inschr lo'!$A$5:$L$324,10,FALSE)</f>
        <v>6611</v>
      </c>
      <c r="N144" s="1">
        <f>VLOOKUP($B144,'inschr lo'!$A$5:$L$324,11,FALSE)</f>
        <v>6645</v>
      </c>
      <c r="O144" s="1">
        <f>VLOOKUP($B144,'inschr lo'!$A$5:$L$324,12,FALSE)</f>
        <v>6635</v>
      </c>
      <c r="P144" s="1">
        <f>VLOOKUP($B144,'VRAAGPROGNOSE LO'!$B$2:$N$321,2,FALSE)</f>
        <v>6608</v>
      </c>
      <c r="Q144" s="1">
        <f>VLOOKUP($B144,'VRAAGPROGNOSE LO'!$B$2:$N$321,3,FALSE)</f>
        <v>6519</v>
      </c>
      <c r="R144" s="1">
        <f>VLOOKUP($B144,'VRAAGPROGNOSE LO'!$B$2:$N$321,4,FALSE)</f>
        <v>6367</v>
      </c>
      <c r="S144" s="1">
        <f>VLOOKUP($B144,'VRAAGPROGNOSE LO'!$B$2:$N$321,5,FALSE)</f>
        <v>6338</v>
      </c>
      <c r="T144" s="1">
        <f>VLOOKUP($B144,'VRAAGPROGNOSE LO'!$B$2:$N$321,6,FALSE)</f>
        <v>6268</v>
      </c>
      <c r="U144" s="1">
        <f>VLOOKUP($B144,'VRAAGPROGNOSE LO'!$B$2:$N$321,7,FALSE)</f>
        <v>6162</v>
      </c>
      <c r="V144" s="1">
        <f>VLOOKUP($B144,'VRAAGPROGNOSE LO'!$B$2:$N$321,8,FALSE)</f>
        <v>6096</v>
      </c>
      <c r="W144" s="1">
        <f>VLOOKUP($B144,'VRAAGPROGNOSE LO'!$B$2:$N$321,9,FALSE)</f>
        <v>6071</v>
      </c>
      <c r="X144" s="1">
        <f>VLOOKUP($B144,'VRAAGPROGNOSE LO'!$B$2:$N$321,10,FALSE)</f>
        <v>6108</v>
      </c>
      <c r="Y144" s="1">
        <f>VLOOKUP($B144,'VRAAGPROGNOSE LO'!$B$2:$N$321,11,FALSE)</f>
        <v>6117</v>
      </c>
      <c r="Z144" s="1">
        <f>VLOOKUP($B144,'VRAAGPROGNOSE LO'!$B$2:$N$321,12,FALSE)</f>
        <v>6119</v>
      </c>
      <c r="AA144" s="1">
        <f>VLOOKUP($B144,'VRAAGPROGNOSE LO'!$B$2:$N$321,13,FALSE)</f>
        <v>6165</v>
      </c>
    </row>
    <row r="145" spans="2:27" x14ac:dyDescent="0.3">
      <c r="B145" s="1">
        <v>24066</v>
      </c>
      <c r="C145" s="1">
        <f>VLOOKUP(B145,AANBODPROGNOSE!A145:G462, 6, FALSE)</f>
        <v>1188</v>
      </c>
      <c r="D145" s="1">
        <f>VLOOKUP(B145,AANBODPROGNOSE!A145:H462, 3, FALSE)</f>
        <v>1009.8</v>
      </c>
      <c r="E145" s="1">
        <f>VLOOKUP($B145,'inschr lo'!$A$5:$L$324,2,FALSE)</f>
        <v>803</v>
      </c>
      <c r="F145" s="1">
        <f>VLOOKUP($B145,'inschr lo'!$A$5:$L$324,3,FALSE)</f>
        <v>796</v>
      </c>
      <c r="G145" s="1">
        <f>VLOOKUP($B145,'inschr lo'!$A$5:$L$324,4,FALSE)</f>
        <v>806</v>
      </c>
      <c r="H145" s="1">
        <f>VLOOKUP($B145,'inschr lo'!$A$5:$L$324,5,FALSE)</f>
        <v>818</v>
      </c>
      <c r="I145" s="1">
        <f>VLOOKUP($B145,'inschr lo'!$A$5:$L$324,6,FALSE)</f>
        <v>829</v>
      </c>
      <c r="J145" s="1">
        <f>VLOOKUP($B145,'inschr lo'!$A$5:$L$324,7,FALSE)</f>
        <v>844</v>
      </c>
      <c r="K145" s="1">
        <f>VLOOKUP($B145,'inschr lo'!$A$5:$L$324,8,FALSE)</f>
        <v>873</v>
      </c>
      <c r="L145" s="1">
        <f>VLOOKUP($B145,'inschr lo'!$A$5:$L$324,9,FALSE)</f>
        <v>906</v>
      </c>
      <c r="M145" s="1">
        <f>VLOOKUP($B145,'inschr lo'!$A$5:$L$324,10,FALSE)</f>
        <v>869</v>
      </c>
      <c r="N145" s="1">
        <f>VLOOKUP($B145,'inschr lo'!$A$5:$L$324,11,FALSE)</f>
        <v>868</v>
      </c>
      <c r="O145" s="1">
        <f>VLOOKUP($B145,'inschr lo'!$A$5:$L$324,12,FALSE)</f>
        <v>871</v>
      </c>
      <c r="P145" s="1">
        <f>VLOOKUP($B145,'VRAAGPROGNOSE LO'!$B$2:$N$321,2,FALSE)</f>
        <v>877</v>
      </c>
      <c r="Q145" s="1">
        <f>VLOOKUP($B145,'VRAAGPROGNOSE LO'!$B$2:$N$321,3,FALSE)</f>
        <v>871</v>
      </c>
      <c r="R145" s="1">
        <f>VLOOKUP($B145,'VRAAGPROGNOSE LO'!$B$2:$N$321,4,FALSE)</f>
        <v>864</v>
      </c>
      <c r="S145" s="1">
        <f>VLOOKUP($B145,'VRAAGPROGNOSE LO'!$B$2:$N$321,5,FALSE)</f>
        <v>896</v>
      </c>
      <c r="T145" s="1">
        <f>VLOOKUP($B145,'VRAAGPROGNOSE LO'!$B$2:$N$321,6,FALSE)</f>
        <v>915</v>
      </c>
      <c r="U145" s="1">
        <f>VLOOKUP($B145,'VRAAGPROGNOSE LO'!$B$2:$N$321,7,FALSE)</f>
        <v>928</v>
      </c>
      <c r="V145" s="1">
        <f>VLOOKUP($B145,'VRAAGPROGNOSE LO'!$B$2:$N$321,8,FALSE)</f>
        <v>932</v>
      </c>
      <c r="W145" s="1">
        <f>VLOOKUP($B145,'VRAAGPROGNOSE LO'!$B$2:$N$321,9,FALSE)</f>
        <v>948</v>
      </c>
      <c r="X145" s="1">
        <f>VLOOKUP($B145,'VRAAGPROGNOSE LO'!$B$2:$N$321,10,FALSE)</f>
        <v>969</v>
      </c>
      <c r="Y145" s="1">
        <f>VLOOKUP($B145,'VRAAGPROGNOSE LO'!$B$2:$N$321,11,FALSE)</f>
        <v>961</v>
      </c>
      <c r="Z145" s="1">
        <f>VLOOKUP($B145,'VRAAGPROGNOSE LO'!$B$2:$N$321,12,FALSE)</f>
        <v>961</v>
      </c>
      <c r="AA145" s="1">
        <f>VLOOKUP($B145,'VRAAGPROGNOSE LO'!$B$2:$N$321,13,FALSE)</f>
        <v>964</v>
      </c>
    </row>
    <row r="146" spans="2:27" x14ac:dyDescent="0.3">
      <c r="B146" s="1">
        <v>24086</v>
      </c>
      <c r="C146" s="1">
        <f>VLOOKUP(B146,AANBODPROGNOSE!A146:G463, 6, FALSE)</f>
        <v>1034</v>
      </c>
      <c r="D146" s="1">
        <f>VLOOKUP(B146,AANBODPROGNOSE!A146:H463, 3, FALSE)</f>
        <v>878.9</v>
      </c>
      <c r="E146" s="1">
        <f>VLOOKUP($B146,'inschr lo'!$A$5:$L$324,2,FALSE)</f>
        <v>722</v>
      </c>
      <c r="F146" s="1">
        <f>VLOOKUP($B146,'inschr lo'!$A$5:$L$324,3,FALSE)</f>
        <v>727</v>
      </c>
      <c r="G146" s="1">
        <f>VLOOKUP($B146,'inschr lo'!$A$5:$L$324,4,FALSE)</f>
        <v>768</v>
      </c>
      <c r="H146" s="1">
        <f>VLOOKUP($B146,'inschr lo'!$A$5:$L$324,5,FALSE)</f>
        <v>755</v>
      </c>
      <c r="I146" s="1">
        <f>VLOOKUP($B146,'inschr lo'!$A$5:$L$324,6,FALSE)</f>
        <v>787</v>
      </c>
      <c r="J146" s="1">
        <f>VLOOKUP($B146,'inschr lo'!$A$5:$L$324,7,FALSE)</f>
        <v>815</v>
      </c>
      <c r="K146" s="1">
        <f>VLOOKUP($B146,'inschr lo'!$A$5:$L$324,8,FALSE)</f>
        <v>821</v>
      </c>
      <c r="L146" s="1">
        <f>VLOOKUP($B146,'inschr lo'!$A$5:$L$324,9,FALSE)</f>
        <v>839</v>
      </c>
      <c r="M146" s="1">
        <f>VLOOKUP($B146,'inschr lo'!$A$5:$L$324,10,FALSE)</f>
        <v>841</v>
      </c>
      <c r="N146" s="1">
        <f>VLOOKUP($B146,'inschr lo'!$A$5:$L$324,11,FALSE)</f>
        <v>820</v>
      </c>
      <c r="O146" s="1">
        <f>VLOOKUP($B146,'inschr lo'!$A$5:$L$324,12,FALSE)</f>
        <v>786</v>
      </c>
      <c r="P146" s="1">
        <f>VLOOKUP($B146,'VRAAGPROGNOSE LO'!$B$2:$N$321,2,FALSE)</f>
        <v>777</v>
      </c>
      <c r="Q146" s="1">
        <f>VLOOKUP($B146,'VRAAGPROGNOSE LO'!$B$2:$N$321,3,FALSE)</f>
        <v>768</v>
      </c>
      <c r="R146" s="1">
        <f>VLOOKUP($B146,'VRAAGPROGNOSE LO'!$B$2:$N$321,4,FALSE)</f>
        <v>776</v>
      </c>
      <c r="S146" s="1">
        <f>VLOOKUP($B146,'VRAAGPROGNOSE LO'!$B$2:$N$321,5,FALSE)</f>
        <v>790</v>
      </c>
      <c r="T146" s="1">
        <f>VLOOKUP($B146,'VRAAGPROGNOSE LO'!$B$2:$N$321,6,FALSE)</f>
        <v>790</v>
      </c>
      <c r="U146" s="1">
        <f>VLOOKUP($B146,'VRAAGPROGNOSE LO'!$B$2:$N$321,7,FALSE)</f>
        <v>797</v>
      </c>
      <c r="V146" s="1">
        <f>VLOOKUP($B146,'VRAAGPROGNOSE LO'!$B$2:$N$321,8,FALSE)</f>
        <v>777</v>
      </c>
      <c r="W146" s="1">
        <f>VLOOKUP($B146,'VRAAGPROGNOSE LO'!$B$2:$N$321,9,FALSE)</f>
        <v>764</v>
      </c>
      <c r="X146" s="1">
        <f>VLOOKUP($B146,'VRAAGPROGNOSE LO'!$B$2:$N$321,10,FALSE)</f>
        <v>749</v>
      </c>
      <c r="Y146" s="1">
        <f>VLOOKUP($B146,'VRAAGPROGNOSE LO'!$B$2:$N$321,11,FALSE)</f>
        <v>720</v>
      </c>
      <c r="Z146" s="1">
        <f>VLOOKUP($B146,'VRAAGPROGNOSE LO'!$B$2:$N$321,12,FALSE)</f>
        <v>714</v>
      </c>
      <c r="AA146" s="1">
        <f>VLOOKUP($B146,'VRAAGPROGNOSE LO'!$B$2:$N$321,13,FALSE)</f>
        <v>699</v>
      </c>
    </row>
    <row r="147" spans="2:27" x14ac:dyDescent="0.3">
      <c r="B147" s="1">
        <v>24094</v>
      </c>
      <c r="C147" s="1">
        <f>VLOOKUP(B147,AANBODPROGNOSE!A147:G464, 6, FALSE)</f>
        <v>1383</v>
      </c>
      <c r="D147" s="1">
        <f>VLOOKUP(B147,AANBODPROGNOSE!A147:H464, 3, FALSE)</f>
        <v>1175.55</v>
      </c>
      <c r="E147" s="1">
        <f>VLOOKUP($B147,'inschr lo'!$A$5:$L$324,2,FALSE)</f>
        <v>921</v>
      </c>
      <c r="F147" s="1">
        <f>VLOOKUP($B147,'inschr lo'!$A$5:$L$324,3,FALSE)</f>
        <v>961</v>
      </c>
      <c r="G147" s="1">
        <f>VLOOKUP($B147,'inschr lo'!$A$5:$L$324,4,FALSE)</f>
        <v>973</v>
      </c>
      <c r="H147" s="1">
        <f>VLOOKUP($B147,'inschr lo'!$A$5:$L$324,5,FALSE)</f>
        <v>995</v>
      </c>
      <c r="I147" s="1">
        <f>VLOOKUP($B147,'inschr lo'!$A$5:$L$324,6,FALSE)</f>
        <v>985</v>
      </c>
      <c r="J147" s="1">
        <f>VLOOKUP($B147,'inschr lo'!$A$5:$L$324,7,FALSE)</f>
        <v>1001</v>
      </c>
      <c r="K147" s="1">
        <f>VLOOKUP($B147,'inschr lo'!$A$5:$L$324,8,FALSE)</f>
        <v>1035</v>
      </c>
      <c r="L147" s="1">
        <f>VLOOKUP($B147,'inschr lo'!$A$5:$L$324,9,FALSE)</f>
        <v>1066</v>
      </c>
      <c r="M147" s="1">
        <f>VLOOKUP($B147,'inschr lo'!$A$5:$L$324,10,FALSE)</f>
        <v>1080</v>
      </c>
      <c r="N147" s="1">
        <f>VLOOKUP($B147,'inschr lo'!$A$5:$L$324,11,FALSE)</f>
        <v>1095</v>
      </c>
      <c r="O147" s="1">
        <f>VLOOKUP($B147,'inschr lo'!$A$5:$L$324,12,FALSE)</f>
        <v>1131</v>
      </c>
      <c r="P147" s="1">
        <f>VLOOKUP($B147,'VRAAGPROGNOSE LO'!$B$2:$N$321,2,FALSE)</f>
        <v>1127</v>
      </c>
      <c r="Q147" s="1">
        <f>VLOOKUP($B147,'VRAAGPROGNOSE LO'!$B$2:$N$321,3,FALSE)</f>
        <v>1106</v>
      </c>
      <c r="R147" s="1">
        <f>VLOOKUP($B147,'VRAAGPROGNOSE LO'!$B$2:$N$321,4,FALSE)</f>
        <v>1073</v>
      </c>
      <c r="S147" s="1">
        <f>VLOOKUP($B147,'VRAAGPROGNOSE LO'!$B$2:$N$321,5,FALSE)</f>
        <v>1075</v>
      </c>
      <c r="T147" s="1">
        <f>VLOOKUP($B147,'VRAAGPROGNOSE LO'!$B$2:$N$321,6,FALSE)</f>
        <v>1047</v>
      </c>
      <c r="U147" s="1">
        <f>VLOOKUP($B147,'VRAAGPROGNOSE LO'!$B$2:$N$321,7,FALSE)</f>
        <v>1010</v>
      </c>
      <c r="V147" s="1">
        <f>VLOOKUP($B147,'VRAAGPROGNOSE LO'!$B$2:$N$321,8,FALSE)</f>
        <v>1000</v>
      </c>
      <c r="W147" s="1">
        <f>VLOOKUP($B147,'VRAAGPROGNOSE LO'!$B$2:$N$321,9,FALSE)</f>
        <v>993</v>
      </c>
      <c r="X147" s="1">
        <f>VLOOKUP($B147,'VRAAGPROGNOSE LO'!$B$2:$N$321,10,FALSE)</f>
        <v>988</v>
      </c>
      <c r="Y147" s="1">
        <f>VLOOKUP($B147,'VRAAGPROGNOSE LO'!$B$2:$N$321,11,FALSE)</f>
        <v>969</v>
      </c>
      <c r="Z147" s="1">
        <f>VLOOKUP($B147,'VRAAGPROGNOSE LO'!$B$2:$N$321,12,FALSE)</f>
        <v>968</v>
      </c>
      <c r="AA147" s="1">
        <f>VLOOKUP($B147,'VRAAGPROGNOSE LO'!$B$2:$N$321,13,FALSE)</f>
        <v>971</v>
      </c>
    </row>
    <row r="148" spans="2:27" x14ac:dyDescent="0.3">
      <c r="B148" s="1">
        <v>24104</v>
      </c>
      <c r="C148" s="1">
        <f>VLOOKUP(B148,AANBODPROGNOSE!A148:G465, 6, FALSE)</f>
        <v>1359.7745238095238</v>
      </c>
      <c r="D148" s="1">
        <f>VLOOKUP(B148,AANBODPROGNOSE!A148:H465, 3, FALSE)</f>
        <v>1155.8083452380952</v>
      </c>
      <c r="E148" s="1">
        <f>VLOOKUP($B148,'inschr lo'!$A$5:$L$324,2,FALSE)</f>
        <v>974</v>
      </c>
      <c r="F148" s="1">
        <f>VLOOKUP($B148,'inschr lo'!$A$5:$L$324,3,FALSE)</f>
        <v>998</v>
      </c>
      <c r="G148" s="1">
        <f>VLOOKUP($B148,'inschr lo'!$A$5:$L$324,4,FALSE)</f>
        <v>971</v>
      </c>
      <c r="H148" s="1">
        <f>VLOOKUP($B148,'inschr lo'!$A$5:$L$324,5,FALSE)</f>
        <v>966</v>
      </c>
      <c r="I148" s="1">
        <f>VLOOKUP($B148,'inschr lo'!$A$5:$L$324,6,FALSE)</f>
        <v>957</v>
      </c>
      <c r="J148" s="1">
        <f>VLOOKUP($B148,'inschr lo'!$A$5:$L$324,7,FALSE)</f>
        <v>1004</v>
      </c>
      <c r="K148" s="1">
        <f>VLOOKUP($B148,'inschr lo'!$A$5:$L$324,8,FALSE)</f>
        <v>1044</v>
      </c>
      <c r="L148" s="1">
        <f>VLOOKUP($B148,'inschr lo'!$A$5:$L$324,9,FALSE)</f>
        <v>1072</v>
      </c>
      <c r="M148" s="1">
        <f>VLOOKUP($B148,'inschr lo'!$A$5:$L$324,10,FALSE)</f>
        <v>1102</v>
      </c>
      <c r="N148" s="1">
        <f>VLOOKUP($B148,'inschr lo'!$A$5:$L$324,11,FALSE)</f>
        <v>1102</v>
      </c>
      <c r="O148" s="1">
        <f>VLOOKUP($B148,'inschr lo'!$A$5:$L$324,12,FALSE)</f>
        <v>1121</v>
      </c>
      <c r="P148" s="1">
        <f>VLOOKUP($B148,'VRAAGPROGNOSE LO'!$B$2:$N$321,2,FALSE)</f>
        <v>1156</v>
      </c>
      <c r="Q148" s="1">
        <f>VLOOKUP($B148,'VRAAGPROGNOSE LO'!$B$2:$N$321,3,FALSE)</f>
        <v>1188</v>
      </c>
      <c r="R148" s="1">
        <f>VLOOKUP($B148,'VRAAGPROGNOSE LO'!$B$2:$N$321,4,FALSE)</f>
        <v>1194</v>
      </c>
      <c r="S148" s="1">
        <f>VLOOKUP($B148,'VRAAGPROGNOSE LO'!$B$2:$N$321,5,FALSE)</f>
        <v>1188</v>
      </c>
      <c r="T148" s="1">
        <f>VLOOKUP($B148,'VRAAGPROGNOSE LO'!$B$2:$N$321,6,FALSE)</f>
        <v>1221</v>
      </c>
      <c r="U148" s="1">
        <f>VLOOKUP($B148,'VRAAGPROGNOSE LO'!$B$2:$N$321,7,FALSE)</f>
        <v>1231</v>
      </c>
      <c r="V148" s="1">
        <f>VLOOKUP($B148,'VRAAGPROGNOSE LO'!$B$2:$N$321,8,FALSE)</f>
        <v>1229</v>
      </c>
      <c r="W148" s="1">
        <f>VLOOKUP($B148,'VRAAGPROGNOSE LO'!$B$2:$N$321,9,FALSE)</f>
        <v>1218</v>
      </c>
      <c r="X148" s="1">
        <f>VLOOKUP($B148,'VRAAGPROGNOSE LO'!$B$2:$N$321,10,FALSE)</f>
        <v>1217</v>
      </c>
      <c r="Y148" s="1">
        <f>VLOOKUP($B148,'VRAAGPROGNOSE LO'!$B$2:$N$321,11,FALSE)</f>
        <v>1218</v>
      </c>
      <c r="Z148" s="1">
        <f>VLOOKUP($B148,'VRAAGPROGNOSE LO'!$B$2:$N$321,12,FALSE)</f>
        <v>1216</v>
      </c>
      <c r="AA148" s="1">
        <f>VLOOKUP($B148,'VRAAGPROGNOSE LO'!$B$2:$N$321,13,FALSE)</f>
        <v>1228</v>
      </c>
    </row>
    <row r="149" spans="2:27" x14ac:dyDescent="0.3">
      <c r="B149" s="1">
        <v>24107</v>
      </c>
      <c r="C149" s="1">
        <f>VLOOKUP(B149,AANBODPROGNOSE!A149:G466, 6, FALSE)</f>
        <v>2323.2996282527879</v>
      </c>
      <c r="D149" s="1">
        <f>VLOOKUP(B149,AANBODPROGNOSE!A149:H466, 3, FALSE)</f>
        <v>1974.8046840148697</v>
      </c>
      <c r="E149" s="1">
        <f>VLOOKUP($B149,'inschr lo'!$A$5:$L$324,2,FALSE)</f>
        <v>1751</v>
      </c>
      <c r="F149" s="1">
        <f>VLOOKUP($B149,'inschr lo'!$A$5:$L$324,3,FALSE)</f>
        <v>1750</v>
      </c>
      <c r="G149" s="1">
        <f>VLOOKUP($B149,'inschr lo'!$A$5:$L$324,4,FALSE)</f>
        <v>1832</v>
      </c>
      <c r="H149" s="1">
        <f>VLOOKUP($B149,'inschr lo'!$A$5:$L$324,5,FALSE)</f>
        <v>1858</v>
      </c>
      <c r="I149" s="1">
        <f>VLOOKUP($B149,'inschr lo'!$A$5:$L$324,6,FALSE)</f>
        <v>1903</v>
      </c>
      <c r="J149" s="1">
        <f>VLOOKUP($B149,'inschr lo'!$A$5:$L$324,7,FALSE)</f>
        <v>2006</v>
      </c>
      <c r="K149" s="1">
        <f>VLOOKUP($B149,'inschr lo'!$A$5:$L$324,8,FALSE)</f>
        <v>2081</v>
      </c>
      <c r="L149" s="1">
        <f>VLOOKUP($B149,'inschr lo'!$A$5:$L$324,9,FALSE)</f>
        <v>2132</v>
      </c>
      <c r="M149" s="1">
        <f>VLOOKUP($B149,'inschr lo'!$A$5:$L$324,10,FALSE)</f>
        <v>2112</v>
      </c>
      <c r="N149" s="1">
        <f>VLOOKUP($B149,'inschr lo'!$A$5:$L$324,11,FALSE)</f>
        <v>2097</v>
      </c>
      <c r="O149" s="1">
        <f>VLOOKUP($B149,'inschr lo'!$A$5:$L$324,12,FALSE)</f>
        <v>2094</v>
      </c>
      <c r="P149" s="1">
        <f>VLOOKUP($B149,'VRAAGPROGNOSE LO'!$B$2:$N$321,2,FALSE)</f>
        <v>2096</v>
      </c>
      <c r="Q149" s="1">
        <f>VLOOKUP($B149,'VRAAGPROGNOSE LO'!$B$2:$N$321,3,FALSE)</f>
        <v>2096</v>
      </c>
      <c r="R149" s="1">
        <f>VLOOKUP($B149,'VRAAGPROGNOSE LO'!$B$2:$N$321,4,FALSE)</f>
        <v>2076</v>
      </c>
      <c r="S149" s="1">
        <f>VLOOKUP($B149,'VRAAGPROGNOSE LO'!$B$2:$N$321,5,FALSE)</f>
        <v>2143</v>
      </c>
      <c r="T149" s="1">
        <f>VLOOKUP($B149,'VRAAGPROGNOSE LO'!$B$2:$N$321,6,FALSE)</f>
        <v>2164</v>
      </c>
      <c r="U149" s="1">
        <f>VLOOKUP($B149,'VRAAGPROGNOSE LO'!$B$2:$N$321,7,FALSE)</f>
        <v>2138</v>
      </c>
      <c r="V149" s="1">
        <f>VLOOKUP($B149,'VRAAGPROGNOSE LO'!$B$2:$N$321,8,FALSE)</f>
        <v>2112</v>
      </c>
      <c r="W149" s="1">
        <f>VLOOKUP($B149,'VRAAGPROGNOSE LO'!$B$2:$N$321,9,FALSE)</f>
        <v>2112</v>
      </c>
      <c r="X149" s="1">
        <f>VLOOKUP($B149,'VRAAGPROGNOSE LO'!$B$2:$N$321,10,FALSE)</f>
        <v>2112</v>
      </c>
      <c r="Y149" s="1">
        <f>VLOOKUP($B149,'VRAAGPROGNOSE LO'!$B$2:$N$321,11,FALSE)</f>
        <v>2074</v>
      </c>
      <c r="Z149" s="1">
        <f>VLOOKUP($B149,'VRAAGPROGNOSE LO'!$B$2:$N$321,12,FALSE)</f>
        <v>2054</v>
      </c>
      <c r="AA149" s="1">
        <f>VLOOKUP($B149,'VRAAGPROGNOSE LO'!$B$2:$N$321,13,FALSE)</f>
        <v>2055</v>
      </c>
    </row>
    <row r="150" spans="2:27" x14ac:dyDescent="0.3">
      <c r="B150" s="1">
        <v>24109</v>
      </c>
      <c r="C150" s="1">
        <f>VLOOKUP(B150,AANBODPROGNOSE!A150:G467, 6, FALSE)</f>
        <v>1086</v>
      </c>
      <c r="D150" s="1">
        <f>VLOOKUP(B150,AANBODPROGNOSE!A150:H467, 3, FALSE)</f>
        <v>923.1</v>
      </c>
      <c r="E150" s="1">
        <f>VLOOKUP($B150,'inschr lo'!$A$5:$L$324,2,FALSE)</f>
        <v>665</v>
      </c>
      <c r="F150" s="1">
        <f>VLOOKUP($B150,'inschr lo'!$A$5:$L$324,3,FALSE)</f>
        <v>680</v>
      </c>
      <c r="G150" s="1">
        <f>VLOOKUP($B150,'inschr lo'!$A$5:$L$324,4,FALSE)</f>
        <v>642</v>
      </c>
      <c r="H150" s="1">
        <f>VLOOKUP($B150,'inschr lo'!$A$5:$L$324,5,FALSE)</f>
        <v>679</v>
      </c>
      <c r="I150" s="1">
        <f>VLOOKUP($B150,'inschr lo'!$A$5:$L$324,6,FALSE)</f>
        <v>689</v>
      </c>
      <c r="J150" s="1">
        <f>VLOOKUP($B150,'inschr lo'!$A$5:$L$324,7,FALSE)</f>
        <v>705</v>
      </c>
      <c r="K150" s="1">
        <f>VLOOKUP($B150,'inschr lo'!$A$5:$L$324,8,FALSE)</f>
        <v>709</v>
      </c>
      <c r="L150" s="1">
        <f>VLOOKUP($B150,'inschr lo'!$A$5:$L$324,9,FALSE)</f>
        <v>706</v>
      </c>
      <c r="M150" s="1">
        <f>VLOOKUP($B150,'inschr lo'!$A$5:$L$324,10,FALSE)</f>
        <v>722</v>
      </c>
      <c r="N150" s="1">
        <f>VLOOKUP($B150,'inschr lo'!$A$5:$L$324,11,FALSE)</f>
        <v>697</v>
      </c>
      <c r="O150" s="1">
        <f>VLOOKUP($B150,'inschr lo'!$A$5:$L$324,12,FALSE)</f>
        <v>676</v>
      </c>
      <c r="P150" s="1">
        <f>VLOOKUP($B150,'VRAAGPROGNOSE LO'!$B$2:$N$321,2,FALSE)</f>
        <v>653</v>
      </c>
      <c r="Q150" s="1">
        <f>VLOOKUP($B150,'VRAAGPROGNOSE LO'!$B$2:$N$321,3,FALSE)</f>
        <v>634</v>
      </c>
      <c r="R150" s="1">
        <f>VLOOKUP($B150,'VRAAGPROGNOSE LO'!$B$2:$N$321,4,FALSE)</f>
        <v>631</v>
      </c>
      <c r="S150" s="1">
        <f>VLOOKUP($B150,'VRAAGPROGNOSE LO'!$B$2:$N$321,5,FALSE)</f>
        <v>608</v>
      </c>
      <c r="T150" s="1">
        <f>VLOOKUP($B150,'VRAAGPROGNOSE LO'!$B$2:$N$321,6,FALSE)</f>
        <v>576</v>
      </c>
      <c r="U150" s="1">
        <f>VLOOKUP($B150,'VRAAGPROGNOSE LO'!$B$2:$N$321,7,FALSE)</f>
        <v>556</v>
      </c>
      <c r="V150" s="1">
        <f>VLOOKUP($B150,'VRAAGPROGNOSE LO'!$B$2:$N$321,8,FALSE)</f>
        <v>534</v>
      </c>
      <c r="W150" s="1">
        <f>VLOOKUP($B150,'VRAAGPROGNOSE LO'!$B$2:$N$321,9,FALSE)</f>
        <v>528</v>
      </c>
      <c r="X150" s="1">
        <f>VLOOKUP($B150,'VRAAGPROGNOSE LO'!$B$2:$N$321,10,FALSE)</f>
        <v>516</v>
      </c>
      <c r="Y150" s="1">
        <f>VLOOKUP($B150,'VRAAGPROGNOSE LO'!$B$2:$N$321,11,FALSE)</f>
        <v>517</v>
      </c>
      <c r="Z150" s="1">
        <f>VLOOKUP($B150,'VRAAGPROGNOSE LO'!$B$2:$N$321,12,FALSE)</f>
        <v>523</v>
      </c>
      <c r="AA150" s="1">
        <f>VLOOKUP($B150,'VRAAGPROGNOSE LO'!$B$2:$N$321,13,FALSE)</f>
        <v>533</v>
      </c>
    </row>
    <row r="151" spans="2:27" x14ac:dyDescent="0.3">
      <c r="B151" s="1">
        <v>24130</v>
      </c>
      <c r="C151" s="1">
        <f>VLOOKUP(B151,AANBODPROGNOSE!A151:G468, 6, FALSE)</f>
        <v>636.99999999999989</v>
      </c>
      <c r="D151" s="1">
        <f>VLOOKUP(B151,AANBODPROGNOSE!A151:H468, 3, FALSE)</f>
        <v>541.44999999999993</v>
      </c>
      <c r="E151" s="1">
        <f>VLOOKUP($B151,'inschr lo'!$A$5:$L$324,2,FALSE)</f>
        <v>377</v>
      </c>
      <c r="F151" s="1">
        <f>VLOOKUP($B151,'inschr lo'!$A$5:$L$324,3,FALSE)</f>
        <v>408</v>
      </c>
      <c r="G151" s="1">
        <f>VLOOKUP($B151,'inschr lo'!$A$5:$L$324,4,FALSE)</f>
        <v>431</v>
      </c>
      <c r="H151" s="1">
        <f>VLOOKUP($B151,'inschr lo'!$A$5:$L$324,5,FALSE)</f>
        <v>492</v>
      </c>
      <c r="I151" s="1">
        <f>VLOOKUP($B151,'inschr lo'!$A$5:$L$324,6,FALSE)</f>
        <v>530</v>
      </c>
      <c r="J151" s="1">
        <f>VLOOKUP($B151,'inschr lo'!$A$5:$L$324,7,FALSE)</f>
        <v>546</v>
      </c>
      <c r="K151" s="1">
        <f>VLOOKUP($B151,'inschr lo'!$A$5:$L$324,8,FALSE)</f>
        <v>584</v>
      </c>
      <c r="L151" s="1">
        <f>VLOOKUP($B151,'inschr lo'!$A$5:$L$324,9,FALSE)</f>
        <v>585</v>
      </c>
      <c r="M151" s="1">
        <f>VLOOKUP($B151,'inschr lo'!$A$5:$L$324,10,FALSE)</f>
        <v>566</v>
      </c>
      <c r="N151" s="1">
        <f>VLOOKUP($B151,'inschr lo'!$A$5:$L$324,11,FALSE)</f>
        <v>545</v>
      </c>
      <c r="O151" s="1">
        <f>VLOOKUP($B151,'inschr lo'!$A$5:$L$324,12,FALSE)</f>
        <v>520</v>
      </c>
      <c r="P151" s="1">
        <f>VLOOKUP($B151,'VRAAGPROGNOSE LO'!$B$2:$N$321,2,FALSE)</f>
        <v>515</v>
      </c>
      <c r="Q151" s="1">
        <f>VLOOKUP($B151,'VRAAGPROGNOSE LO'!$B$2:$N$321,3,FALSE)</f>
        <v>515</v>
      </c>
      <c r="R151" s="1">
        <f>VLOOKUP($B151,'VRAAGPROGNOSE LO'!$B$2:$N$321,4,FALSE)</f>
        <v>507</v>
      </c>
      <c r="S151" s="1">
        <f>VLOOKUP($B151,'VRAAGPROGNOSE LO'!$B$2:$N$321,5,FALSE)</f>
        <v>495</v>
      </c>
      <c r="T151" s="1">
        <f>VLOOKUP($B151,'VRAAGPROGNOSE LO'!$B$2:$N$321,6,FALSE)</f>
        <v>471</v>
      </c>
      <c r="U151" s="1">
        <f>VLOOKUP($B151,'VRAAGPROGNOSE LO'!$B$2:$N$321,7,FALSE)</f>
        <v>461</v>
      </c>
      <c r="V151" s="1">
        <f>VLOOKUP($B151,'VRAAGPROGNOSE LO'!$B$2:$N$321,8,FALSE)</f>
        <v>450</v>
      </c>
      <c r="W151" s="1">
        <f>VLOOKUP($B151,'VRAAGPROGNOSE LO'!$B$2:$N$321,9,FALSE)</f>
        <v>441</v>
      </c>
      <c r="X151" s="1">
        <f>VLOOKUP($B151,'VRAAGPROGNOSE LO'!$B$2:$N$321,10,FALSE)</f>
        <v>432</v>
      </c>
      <c r="Y151" s="1">
        <f>VLOOKUP($B151,'VRAAGPROGNOSE LO'!$B$2:$N$321,11,FALSE)</f>
        <v>430</v>
      </c>
      <c r="Z151" s="1">
        <f>VLOOKUP($B151,'VRAAGPROGNOSE LO'!$B$2:$N$321,12,FALSE)</f>
        <v>432</v>
      </c>
      <c r="AA151" s="1">
        <f>VLOOKUP($B151,'VRAAGPROGNOSE LO'!$B$2:$N$321,13,FALSE)</f>
        <v>425</v>
      </c>
    </row>
    <row r="152" spans="2:27" x14ac:dyDescent="0.3">
      <c r="B152" s="1">
        <v>24133</v>
      </c>
      <c r="C152" s="1">
        <f>VLOOKUP(B152,AANBODPROGNOSE!A152:G469, 6, FALSE)</f>
        <v>358.8235294117647</v>
      </c>
      <c r="D152" s="1">
        <f>VLOOKUP(B152,AANBODPROGNOSE!A152:H469, 3, FALSE)</f>
        <v>305</v>
      </c>
      <c r="E152" s="1">
        <f>VLOOKUP($B152,'inschr lo'!$A$5:$L$324,2,FALSE)</f>
        <v>273</v>
      </c>
      <c r="F152" s="1">
        <f>VLOOKUP($B152,'inschr lo'!$A$5:$L$324,3,FALSE)</f>
        <v>290</v>
      </c>
      <c r="G152" s="1">
        <f>VLOOKUP($B152,'inschr lo'!$A$5:$L$324,4,FALSE)</f>
        <v>294</v>
      </c>
      <c r="H152" s="1">
        <f>VLOOKUP($B152,'inschr lo'!$A$5:$L$324,5,FALSE)</f>
        <v>286</v>
      </c>
      <c r="I152" s="1">
        <f>VLOOKUP($B152,'inschr lo'!$A$5:$L$324,6,FALSE)</f>
        <v>273</v>
      </c>
      <c r="J152" s="1">
        <f>VLOOKUP($B152,'inschr lo'!$A$5:$L$324,7,FALSE)</f>
        <v>276</v>
      </c>
      <c r="K152" s="1">
        <f>VLOOKUP($B152,'inschr lo'!$A$5:$L$324,8,FALSE)</f>
        <v>285</v>
      </c>
      <c r="L152" s="1">
        <f>VLOOKUP($B152,'inschr lo'!$A$5:$L$324,9,FALSE)</f>
        <v>278</v>
      </c>
      <c r="M152" s="1">
        <f>VLOOKUP($B152,'inschr lo'!$A$5:$L$324,10,FALSE)</f>
        <v>278</v>
      </c>
      <c r="N152" s="1">
        <f>VLOOKUP($B152,'inschr lo'!$A$5:$L$324,11,FALSE)</f>
        <v>275</v>
      </c>
      <c r="O152" s="1">
        <f>VLOOKUP($B152,'inschr lo'!$A$5:$L$324,12,FALSE)</f>
        <v>276</v>
      </c>
      <c r="P152" s="1">
        <f>VLOOKUP($B152,'VRAAGPROGNOSE LO'!$B$2:$N$321,2,FALSE)</f>
        <v>274</v>
      </c>
      <c r="Q152" s="1">
        <f>VLOOKUP($B152,'VRAAGPROGNOSE LO'!$B$2:$N$321,3,FALSE)</f>
        <v>274</v>
      </c>
      <c r="R152" s="1">
        <f>VLOOKUP($B152,'VRAAGPROGNOSE LO'!$B$2:$N$321,4,FALSE)</f>
        <v>269</v>
      </c>
      <c r="S152" s="1">
        <f>VLOOKUP($B152,'VRAAGPROGNOSE LO'!$B$2:$N$321,5,FALSE)</f>
        <v>263</v>
      </c>
      <c r="T152" s="1">
        <f>VLOOKUP($B152,'VRAAGPROGNOSE LO'!$B$2:$N$321,6,FALSE)</f>
        <v>250</v>
      </c>
      <c r="U152" s="1">
        <f>VLOOKUP($B152,'VRAAGPROGNOSE LO'!$B$2:$N$321,7,FALSE)</f>
        <v>245</v>
      </c>
      <c r="V152" s="1">
        <f>VLOOKUP($B152,'VRAAGPROGNOSE LO'!$B$2:$N$321,8,FALSE)</f>
        <v>239</v>
      </c>
      <c r="W152" s="1">
        <f>VLOOKUP($B152,'VRAAGPROGNOSE LO'!$B$2:$N$321,9,FALSE)</f>
        <v>234</v>
      </c>
      <c r="X152" s="1">
        <f>VLOOKUP($B152,'VRAAGPROGNOSE LO'!$B$2:$N$321,10,FALSE)</f>
        <v>229</v>
      </c>
      <c r="Y152" s="1">
        <f>VLOOKUP($B152,'VRAAGPROGNOSE LO'!$B$2:$N$321,11,FALSE)</f>
        <v>228</v>
      </c>
      <c r="Z152" s="1">
        <f>VLOOKUP($B152,'VRAAGPROGNOSE LO'!$B$2:$N$321,12,FALSE)</f>
        <v>229</v>
      </c>
      <c r="AA152" s="1">
        <f>VLOOKUP($B152,'VRAAGPROGNOSE LO'!$B$2:$N$321,13,FALSE)</f>
        <v>226</v>
      </c>
    </row>
    <row r="153" spans="2:27" x14ac:dyDescent="0.3">
      <c r="B153" s="1">
        <v>24134</v>
      </c>
      <c r="C153" s="1">
        <f>VLOOKUP(B153,AANBODPROGNOSE!A153:G470, 6, FALSE)</f>
        <v>1427.0588235294117</v>
      </c>
      <c r="D153" s="1">
        <f>VLOOKUP(B153,AANBODPROGNOSE!A153:H470, 3, FALSE)</f>
        <v>1213</v>
      </c>
      <c r="E153" s="1">
        <f>VLOOKUP($B153,'inschr lo'!$A$5:$L$324,2,FALSE)</f>
        <v>956</v>
      </c>
      <c r="F153" s="1">
        <f>VLOOKUP($B153,'inschr lo'!$A$5:$L$324,3,FALSE)</f>
        <v>941</v>
      </c>
      <c r="G153" s="1">
        <f>VLOOKUP($B153,'inschr lo'!$A$5:$L$324,4,FALSE)</f>
        <v>965</v>
      </c>
      <c r="H153" s="1">
        <f>VLOOKUP($B153,'inschr lo'!$A$5:$L$324,5,FALSE)</f>
        <v>1020</v>
      </c>
      <c r="I153" s="1">
        <f>VLOOKUP($B153,'inschr lo'!$A$5:$L$324,6,FALSE)</f>
        <v>1073</v>
      </c>
      <c r="J153" s="1">
        <f>VLOOKUP($B153,'inschr lo'!$A$5:$L$324,7,FALSE)</f>
        <v>1098</v>
      </c>
      <c r="K153" s="1">
        <f>VLOOKUP($B153,'inschr lo'!$A$5:$L$324,8,FALSE)</f>
        <v>1171</v>
      </c>
      <c r="L153" s="1">
        <f>VLOOKUP($B153,'inschr lo'!$A$5:$L$324,9,FALSE)</f>
        <v>1169</v>
      </c>
      <c r="M153" s="1">
        <f>VLOOKUP($B153,'inschr lo'!$A$5:$L$324,10,FALSE)</f>
        <v>1167</v>
      </c>
      <c r="N153" s="1">
        <f>VLOOKUP($B153,'inschr lo'!$A$5:$L$324,11,FALSE)</f>
        <v>1149</v>
      </c>
      <c r="O153" s="1">
        <f>VLOOKUP($B153,'inschr lo'!$A$5:$L$324,12,FALSE)</f>
        <v>1098</v>
      </c>
      <c r="P153" s="1">
        <f>VLOOKUP($B153,'VRAAGPROGNOSE LO'!$B$2:$N$321,2,FALSE)</f>
        <v>1090</v>
      </c>
      <c r="Q153" s="1">
        <f>VLOOKUP($B153,'VRAAGPROGNOSE LO'!$B$2:$N$321,3,FALSE)</f>
        <v>1068</v>
      </c>
      <c r="R153" s="1">
        <f>VLOOKUP($B153,'VRAAGPROGNOSE LO'!$B$2:$N$321,4,FALSE)</f>
        <v>1083</v>
      </c>
      <c r="S153" s="1">
        <f>VLOOKUP($B153,'VRAAGPROGNOSE LO'!$B$2:$N$321,5,FALSE)</f>
        <v>1062</v>
      </c>
      <c r="T153" s="1">
        <f>VLOOKUP($B153,'VRAAGPROGNOSE LO'!$B$2:$N$321,6,FALSE)</f>
        <v>1051</v>
      </c>
      <c r="U153" s="1">
        <f>VLOOKUP($B153,'VRAAGPROGNOSE LO'!$B$2:$N$321,7,FALSE)</f>
        <v>1042</v>
      </c>
      <c r="V153" s="1">
        <f>VLOOKUP($B153,'VRAAGPROGNOSE LO'!$B$2:$N$321,8,FALSE)</f>
        <v>1035</v>
      </c>
      <c r="W153" s="1">
        <f>VLOOKUP($B153,'VRAAGPROGNOSE LO'!$B$2:$N$321,9,FALSE)</f>
        <v>1033</v>
      </c>
      <c r="X153" s="1">
        <f>VLOOKUP($B153,'VRAAGPROGNOSE LO'!$B$2:$N$321,10,FALSE)</f>
        <v>1023</v>
      </c>
      <c r="Y153" s="1">
        <f>VLOOKUP($B153,'VRAAGPROGNOSE LO'!$B$2:$N$321,11,FALSE)</f>
        <v>1017</v>
      </c>
      <c r="Z153" s="1">
        <f>VLOOKUP($B153,'VRAAGPROGNOSE LO'!$B$2:$N$321,12,FALSE)</f>
        <v>1021</v>
      </c>
      <c r="AA153" s="1">
        <f>VLOOKUP($B153,'VRAAGPROGNOSE LO'!$B$2:$N$321,13,FALSE)</f>
        <v>1021</v>
      </c>
    </row>
    <row r="154" spans="2:27" x14ac:dyDescent="0.3">
      <c r="B154" s="1">
        <v>24135</v>
      </c>
      <c r="C154" s="1">
        <f>VLOOKUP(B154,AANBODPROGNOSE!A154:G471, 6, FALSE)</f>
        <v>788.5</v>
      </c>
      <c r="D154" s="1">
        <f>VLOOKUP(B154,AANBODPROGNOSE!A154:H471, 3, FALSE)</f>
        <v>670.22500000000002</v>
      </c>
      <c r="E154" s="1">
        <f>VLOOKUP($B154,'inschr lo'!$A$5:$L$324,2,FALSE)</f>
        <v>584</v>
      </c>
      <c r="F154" s="1">
        <f>VLOOKUP($B154,'inschr lo'!$A$5:$L$324,3,FALSE)</f>
        <v>576</v>
      </c>
      <c r="G154" s="1">
        <f>VLOOKUP($B154,'inschr lo'!$A$5:$L$324,4,FALSE)</f>
        <v>596</v>
      </c>
      <c r="H154" s="1">
        <f>VLOOKUP($B154,'inschr lo'!$A$5:$L$324,5,FALSE)</f>
        <v>597</v>
      </c>
      <c r="I154" s="1">
        <f>VLOOKUP($B154,'inschr lo'!$A$5:$L$324,6,FALSE)</f>
        <v>618</v>
      </c>
      <c r="J154" s="1">
        <f>VLOOKUP($B154,'inschr lo'!$A$5:$L$324,7,FALSE)</f>
        <v>618</v>
      </c>
      <c r="K154" s="1">
        <f>VLOOKUP($B154,'inschr lo'!$A$5:$L$324,8,FALSE)</f>
        <v>631</v>
      </c>
      <c r="L154" s="1">
        <f>VLOOKUP($B154,'inschr lo'!$A$5:$L$324,9,FALSE)</f>
        <v>628</v>
      </c>
      <c r="M154" s="1">
        <f>VLOOKUP($B154,'inschr lo'!$A$5:$L$324,10,FALSE)</f>
        <v>661</v>
      </c>
      <c r="N154" s="1">
        <f>VLOOKUP($B154,'inschr lo'!$A$5:$L$324,11,FALSE)</f>
        <v>660</v>
      </c>
      <c r="O154" s="1">
        <f>VLOOKUP($B154,'inschr lo'!$A$5:$L$324,12,FALSE)</f>
        <v>651</v>
      </c>
      <c r="P154" s="1">
        <f>VLOOKUP($B154,'VRAAGPROGNOSE LO'!$B$2:$N$321,2,FALSE)</f>
        <v>665</v>
      </c>
      <c r="Q154" s="1">
        <f>VLOOKUP($B154,'VRAAGPROGNOSE LO'!$B$2:$N$321,3,FALSE)</f>
        <v>654</v>
      </c>
      <c r="R154" s="1">
        <f>VLOOKUP($B154,'VRAAGPROGNOSE LO'!$B$2:$N$321,4,FALSE)</f>
        <v>633</v>
      </c>
      <c r="S154" s="1">
        <f>VLOOKUP($B154,'VRAAGPROGNOSE LO'!$B$2:$N$321,5,FALSE)</f>
        <v>616</v>
      </c>
      <c r="T154" s="1">
        <f>VLOOKUP($B154,'VRAAGPROGNOSE LO'!$B$2:$N$321,6,FALSE)</f>
        <v>605</v>
      </c>
      <c r="U154" s="1">
        <f>VLOOKUP($B154,'VRAAGPROGNOSE LO'!$B$2:$N$321,7,FALSE)</f>
        <v>595</v>
      </c>
      <c r="V154" s="1">
        <f>VLOOKUP($B154,'VRAAGPROGNOSE LO'!$B$2:$N$321,8,FALSE)</f>
        <v>592</v>
      </c>
      <c r="W154" s="1">
        <f>VLOOKUP($B154,'VRAAGPROGNOSE LO'!$B$2:$N$321,9,FALSE)</f>
        <v>591</v>
      </c>
      <c r="X154" s="1">
        <f>VLOOKUP($B154,'VRAAGPROGNOSE LO'!$B$2:$N$321,10,FALSE)</f>
        <v>598</v>
      </c>
      <c r="Y154" s="1">
        <f>VLOOKUP($B154,'VRAAGPROGNOSE LO'!$B$2:$N$321,11,FALSE)</f>
        <v>593</v>
      </c>
      <c r="Z154" s="1">
        <f>VLOOKUP($B154,'VRAAGPROGNOSE LO'!$B$2:$N$321,12,FALSE)</f>
        <v>602</v>
      </c>
      <c r="AA154" s="1">
        <f>VLOOKUP($B154,'VRAAGPROGNOSE LO'!$B$2:$N$321,13,FALSE)</f>
        <v>605</v>
      </c>
    </row>
    <row r="155" spans="2:27" x14ac:dyDescent="0.3">
      <c r="B155" s="1">
        <v>24137</v>
      </c>
      <c r="C155" s="1">
        <f>VLOOKUP(B155,AANBODPROGNOSE!A155:G472, 6, FALSE)</f>
        <v>502</v>
      </c>
      <c r="D155" s="1">
        <f>VLOOKUP(B155,AANBODPROGNOSE!A155:H472, 3, FALSE)</f>
        <v>426.7</v>
      </c>
      <c r="E155" s="1">
        <f>VLOOKUP($B155,'inschr lo'!$A$5:$L$324,2,FALSE)</f>
        <v>344</v>
      </c>
      <c r="F155" s="1">
        <f>VLOOKUP($B155,'inschr lo'!$A$5:$L$324,3,FALSE)</f>
        <v>360</v>
      </c>
      <c r="G155" s="1">
        <f>VLOOKUP($B155,'inschr lo'!$A$5:$L$324,4,FALSE)</f>
        <v>367</v>
      </c>
      <c r="H155" s="1">
        <f>VLOOKUP($B155,'inschr lo'!$A$5:$L$324,5,FALSE)</f>
        <v>389</v>
      </c>
      <c r="I155" s="1">
        <f>VLOOKUP($B155,'inschr lo'!$A$5:$L$324,6,FALSE)</f>
        <v>427</v>
      </c>
      <c r="J155" s="1">
        <f>VLOOKUP($B155,'inschr lo'!$A$5:$L$324,7,FALSE)</f>
        <v>420</v>
      </c>
      <c r="K155" s="1">
        <f>VLOOKUP($B155,'inschr lo'!$A$5:$L$324,8,FALSE)</f>
        <v>407</v>
      </c>
      <c r="L155" s="1">
        <f>VLOOKUP($B155,'inschr lo'!$A$5:$L$324,9,FALSE)</f>
        <v>410</v>
      </c>
      <c r="M155" s="1">
        <f>VLOOKUP($B155,'inschr lo'!$A$5:$L$324,10,FALSE)</f>
        <v>380</v>
      </c>
      <c r="N155" s="1">
        <f>VLOOKUP($B155,'inschr lo'!$A$5:$L$324,11,FALSE)</f>
        <v>351</v>
      </c>
      <c r="O155" s="1">
        <f>VLOOKUP($B155,'inschr lo'!$A$5:$L$324,12,FALSE)</f>
        <v>338</v>
      </c>
      <c r="P155" s="1">
        <f>VLOOKUP($B155,'VRAAGPROGNOSE LO'!$B$2:$N$321,2,FALSE)</f>
        <v>318</v>
      </c>
      <c r="Q155" s="1">
        <f>VLOOKUP($B155,'VRAAGPROGNOSE LO'!$B$2:$N$321,3,FALSE)</f>
        <v>311</v>
      </c>
      <c r="R155" s="1">
        <f>VLOOKUP($B155,'VRAAGPROGNOSE LO'!$B$2:$N$321,4,FALSE)</f>
        <v>313</v>
      </c>
      <c r="S155" s="1">
        <f>VLOOKUP($B155,'VRAAGPROGNOSE LO'!$B$2:$N$321,5,FALSE)</f>
        <v>301</v>
      </c>
      <c r="T155" s="1">
        <f>VLOOKUP($B155,'VRAAGPROGNOSE LO'!$B$2:$N$321,6,FALSE)</f>
        <v>292</v>
      </c>
      <c r="U155" s="1">
        <f>VLOOKUP($B155,'VRAAGPROGNOSE LO'!$B$2:$N$321,7,FALSE)</f>
        <v>286</v>
      </c>
      <c r="V155" s="1">
        <f>VLOOKUP($B155,'VRAAGPROGNOSE LO'!$B$2:$N$321,8,FALSE)</f>
        <v>286</v>
      </c>
      <c r="W155" s="1">
        <f>VLOOKUP($B155,'VRAAGPROGNOSE LO'!$B$2:$N$321,9,FALSE)</f>
        <v>291</v>
      </c>
      <c r="X155" s="1">
        <f>VLOOKUP($B155,'VRAAGPROGNOSE LO'!$B$2:$N$321,10,FALSE)</f>
        <v>285</v>
      </c>
      <c r="Y155" s="1">
        <f>VLOOKUP($B155,'VRAAGPROGNOSE LO'!$B$2:$N$321,11,FALSE)</f>
        <v>286</v>
      </c>
      <c r="Z155" s="1">
        <f>VLOOKUP($B155,'VRAAGPROGNOSE LO'!$B$2:$N$321,12,FALSE)</f>
        <v>288</v>
      </c>
      <c r="AA155" s="1">
        <f>VLOOKUP($B155,'VRAAGPROGNOSE LO'!$B$2:$N$321,13,FALSE)</f>
        <v>282</v>
      </c>
    </row>
    <row r="156" spans="2:27" x14ac:dyDescent="0.3">
      <c r="B156" s="1">
        <v>31003</v>
      </c>
      <c r="C156" s="1">
        <f>VLOOKUP(B156,AANBODPROGNOSE!A156:G473, 6, FALSE)</f>
        <v>1330.7237076648842</v>
      </c>
      <c r="D156" s="1">
        <f>VLOOKUP(B156,AANBODPROGNOSE!A156:H473, 3, FALSE)</f>
        <v>1131.1151515151514</v>
      </c>
      <c r="E156" s="1">
        <f>VLOOKUP($B156,'inschr lo'!$A$5:$L$324,2,FALSE)</f>
        <v>853</v>
      </c>
      <c r="F156" s="1">
        <f>VLOOKUP($B156,'inschr lo'!$A$5:$L$324,3,FALSE)</f>
        <v>840</v>
      </c>
      <c r="G156" s="1">
        <f>VLOOKUP($B156,'inschr lo'!$A$5:$L$324,4,FALSE)</f>
        <v>873</v>
      </c>
      <c r="H156" s="1">
        <f>VLOOKUP($B156,'inschr lo'!$A$5:$L$324,5,FALSE)</f>
        <v>853</v>
      </c>
      <c r="I156" s="1">
        <f>VLOOKUP($B156,'inschr lo'!$A$5:$L$324,6,FALSE)</f>
        <v>878</v>
      </c>
      <c r="J156" s="1">
        <f>VLOOKUP($B156,'inschr lo'!$A$5:$L$324,7,FALSE)</f>
        <v>923</v>
      </c>
      <c r="K156" s="1">
        <f>VLOOKUP($B156,'inschr lo'!$A$5:$L$324,8,FALSE)</f>
        <v>913</v>
      </c>
      <c r="L156" s="1">
        <f>VLOOKUP($B156,'inschr lo'!$A$5:$L$324,9,FALSE)</f>
        <v>900</v>
      </c>
      <c r="M156" s="1">
        <f>VLOOKUP($B156,'inschr lo'!$A$5:$L$324,10,FALSE)</f>
        <v>911</v>
      </c>
      <c r="N156" s="1">
        <f>VLOOKUP($B156,'inschr lo'!$A$5:$L$324,11,FALSE)</f>
        <v>937</v>
      </c>
      <c r="O156" s="1">
        <f>VLOOKUP($B156,'inschr lo'!$A$5:$L$324,12,FALSE)</f>
        <v>900</v>
      </c>
      <c r="P156" s="1">
        <f>VLOOKUP($B156,'VRAAGPROGNOSE LO'!$B$2:$N$321,2,FALSE)</f>
        <v>886</v>
      </c>
      <c r="Q156" s="1">
        <f>VLOOKUP($B156,'VRAAGPROGNOSE LO'!$B$2:$N$321,3,FALSE)</f>
        <v>849</v>
      </c>
      <c r="R156" s="1">
        <f>VLOOKUP($B156,'VRAAGPROGNOSE LO'!$B$2:$N$321,4,FALSE)</f>
        <v>832</v>
      </c>
      <c r="S156" s="1">
        <f>VLOOKUP($B156,'VRAAGPROGNOSE LO'!$B$2:$N$321,5,FALSE)</f>
        <v>805</v>
      </c>
      <c r="T156" s="1">
        <f>VLOOKUP($B156,'VRAAGPROGNOSE LO'!$B$2:$N$321,6,FALSE)</f>
        <v>790</v>
      </c>
      <c r="U156" s="1">
        <f>VLOOKUP($B156,'VRAAGPROGNOSE LO'!$B$2:$N$321,7,FALSE)</f>
        <v>764</v>
      </c>
      <c r="V156" s="1">
        <f>VLOOKUP($B156,'VRAAGPROGNOSE LO'!$B$2:$N$321,8,FALSE)</f>
        <v>746</v>
      </c>
      <c r="W156" s="1">
        <f>VLOOKUP($B156,'VRAAGPROGNOSE LO'!$B$2:$N$321,9,FALSE)</f>
        <v>743</v>
      </c>
      <c r="X156" s="1">
        <f>VLOOKUP($B156,'VRAAGPROGNOSE LO'!$B$2:$N$321,10,FALSE)</f>
        <v>718</v>
      </c>
      <c r="Y156" s="1">
        <f>VLOOKUP($B156,'VRAAGPROGNOSE LO'!$B$2:$N$321,11,FALSE)</f>
        <v>724</v>
      </c>
      <c r="Z156" s="1">
        <f>VLOOKUP($B156,'VRAAGPROGNOSE LO'!$B$2:$N$321,12,FALSE)</f>
        <v>708</v>
      </c>
      <c r="AA156" s="1">
        <f>VLOOKUP($B156,'VRAAGPROGNOSE LO'!$B$2:$N$321,13,FALSE)</f>
        <v>713</v>
      </c>
    </row>
    <row r="157" spans="2:27" x14ac:dyDescent="0.3">
      <c r="B157" s="1">
        <v>31004</v>
      </c>
      <c r="C157" s="1">
        <f>VLOOKUP(B157,AANBODPROGNOSE!A157:G474, 6, FALSE)</f>
        <v>1017</v>
      </c>
      <c r="D157" s="1">
        <f>VLOOKUP(B157,AANBODPROGNOSE!A157:H474, 3, FALSE)</f>
        <v>864.44999999999993</v>
      </c>
      <c r="E157" s="1">
        <f>VLOOKUP($B157,'inschr lo'!$A$5:$L$324,2,FALSE)</f>
        <v>719</v>
      </c>
      <c r="F157" s="1">
        <f>VLOOKUP($B157,'inschr lo'!$A$5:$L$324,3,FALSE)</f>
        <v>709</v>
      </c>
      <c r="G157" s="1">
        <f>VLOOKUP($B157,'inschr lo'!$A$5:$L$324,4,FALSE)</f>
        <v>743</v>
      </c>
      <c r="H157" s="1">
        <f>VLOOKUP($B157,'inschr lo'!$A$5:$L$324,5,FALSE)</f>
        <v>763</v>
      </c>
      <c r="I157" s="1">
        <f>VLOOKUP($B157,'inschr lo'!$A$5:$L$324,6,FALSE)</f>
        <v>761</v>
      </c>
      <c r="J157" s="1">
        <f>VLOOKUP($B157,'inschr lo'!$A$5:$L$324,7,FALSE)</f>
        <v>810</v>
      </c>
      <c r="K157" s="1">
        <f>VLOOKUP($B157,'inschr lo'!$A$5:$L$324,8,FALSE)</f>
        <v>854</v>
      </c>
      <c r="L157" s="1">
        <f>VLOOKUP($B157,'inschr lo'!$A$5:$L$324,9,FALSE)</f>
        <v>907</v>
      </c>
      <c r="M157" s="1">
        <f>VLOOKUP($B157,'inschr lo'!$A$5:$L$324,10,FALSE)</f>
        <v>910</v>
      </c>
      <c r="N157" s="1">
        <f>VLOOKUP($B157,'inschr lo'!$A$5:$L$324,11,FALSE)</f>
        <v>892</v>
      </c>
      <c r="O157" s="1">
        <f>VLOOKUP($B157,'inschr lo'!$A$5:$L$324,12,FALSE)</f>
        <v>879</v>
      </c>
      <c r="P157" s="1">
        <f>VLOOKUP($B157,'VRAAGPROGNOSE LO'!$B$2:$N$321,2,FALSE)</f>
        <v>860</v>
      </c>
      <c r="Q157" s="1">
        <f>VLOOKUP($B157,'VRAAGPROGNOSE LO'!$B$2:$N$321,3,FALSE)</f>
        <v>857</v>
      </c>
      <c r="R157" s="1">
        <f>VLOOKUP($B157,'VRAAGPROGNOSE LO'!$B$2:$N$321,4,FALSE)</f>
        <v>836</v>
      </c>
      <c r="S157" s="1">
        <f>VLOOKUP($B157,'VRAAGPROGNOSE LO'!$B$2:$N$321,5,FALSE)</f>
        <v>779</v>
      </c>
      <c r="T157" s="1">
        <f>VLOOKUP($B157,'VRAAGPROGNOSE LO'!$B$2:$N$321,6,FALSE)</f>
        <v>777</v>
      </c>
      <c r="U157" s="1">
        <f>VLOOKUP($B157,'VRAAGPROGNOSE LO'!$B$2:$N$321,7,FALSE)</f>
        <v>756</v>
      </c>
      <c r="V157" s="1">
        <f>VLOOKUP($B157,'VRAAGPROGNOSE LO'!$B$2:$N$321,8,FALSE)</f>
        <v>739</v>
      </c>
      <c r="W157" s="1">
        <f>VLOOKUP($B157,'VRAAGPROGNOSE LO'!$B$2:$N$321,9,FALSE)</f>
        <v>719</v>
      </c>
      <c r="X157" s="1">
        <f>VLOOKUP($B157,'VRAAGPROGNOSE LO'!$B$2:$N$321,10,FALSE)</f>
        <v>688</v>
      </c>
      <c r="Y157" s="1">
        <f>VLOOKUP($B157,'VRAAGPROGNOSE LO'!$B$2:$N$321,11,FALSE)</f>
        <v>685</v>
      </c>
      <c r="Z157" s="1">
        <f>VLOOKUP($B157,'VRAAGPROGNOSE LO'!$B$2:$N$321,12,FALSE)</f>
        <v>680</v>
      </c>
      <c r="AA157" s="1">
        <f>VLOOKUP($B157,'VRAAGPROGNOSE LO'!$B$2:$N$321,13,FALSE)</f>
        <v>677</v>
      </c>
    </row>
    <row r="158" spans="2:27" x14ac:dyDescent="0.3">
      <c r="B158" s="1">
        <v>31005</v>
      </c>
      <c r="C158" s="1">
        <f>VLOOKUP(B158,AANBODPROGNOSE!A158:G475, 6, FALSE)</f>
        <v>9690.4371584699475</v>
      </c>
      <c r="D158" s="1">
        <f>VLOOKUP(B158,AANBODPROGNOSE!A158:H475, 3, FALSE)</f>
        <v>8236.8715846994546</v>
      </c>
      <c r="E158" s="1">
        <f>VLOOKUP($B158,'inschr lo'!$A$5:$L$324,2,FALSE)</f>
        <v>6842</v>
      </c>
      <c r="F158" s="1">
        <f>VLOOKUP($B158,'inschr lo'!$A$5:$L$324,3,FALSE)</f>
        <v>6777</v>
      </c>
      <c r="G158" s="1">
        <f>VLOOKUP($B158,'inschr lo'!$A$5:$L$324,4,FALSE)</f>
        <v>6778</v>
      </c>
      <c r="H158" s="1">
        <f>VLOOKUP($B158,'inschr lo'!$A$5:$L$324,5,FALSE)</f>
        <v>6844</v>
      </c>
      <c r="I158" s="1">
        <f>VLOOKUP($B158,'inschr lo'!$A$5:$L$324,6,FALSE)</f>
        <v>6833</v>
      </c>
      <c r="J158" s="1">
        <f>VLOOKUP($B158,'inschr lo'!$A$5:$L$324,7,FALSE)</f>
        <v>6953</v>
      </c>
      <c r="K158" s="1">
        <f>VLOOKUP($B158,'inschr lo'!$A$5:$L$324,8,FALSE)</f>
        <v>6965</v>
      </c>
      <c r="L158" s="1">
        <f>VLOOKUP($B158,'inschr lo'!$A$5:$L$324,9,FALSE)</f>
        <v>7059</v>
      </c>
      <c r="M158" s="1">
        <f>VLOOKUP($B158,'inschr lo'!$A$5:$L$324,10,FALSE)</f>
        <v>7131</v>
      </c>
      <c r="N158" s="1">
        <f>VLOOKUP($B158,'inschr lo'!$A$5:$L$324,11,FALSE)</f>
        <v>7067</v>
      </c>
      <c r="O158" s="1">
        <f>VLOOKUP($B158,'inschr lo'!$A$5:$L$324,12,FALSE)</f>
        <v>7020</v>
      </c>
      <c r="P158" s="1">
        <f>VLOOKUP($B158,'VRAAGPROGNOSE LO'!$B$2:$N$321,2,FALSE)</f>
        <v>6948</v>
      </c>
      <c r="Q158" s="1">
        <f>VLOOKUP($B158,'VRAAGPROGNOSE LO'!$B$2:$N$321,3,FALSE)</f>
        <v>6839</v>
      </c>
      <c r="R158" s="1">
        <f>VLOOKUP($B158,'VRAAGPROGNOSE LO'!$B$2:$N$321,4,FALSE)</f>
        <v>6769</v>
      </c>
      <c r="S158" s="1">
        <f>VLOOKUP($B158,'VRAAGPROGNOSE LO'!$B$2:$N$321,5,FALSE)</f>
        <v>6726</v>
      </c>
      <c r="T158" s="1">
        <f>VLOOKUP($B158,'VRAAGPROGNOSE LO'!$B$2:$N$321,6,FALSE)</f>
        <v>6722</v>
      </c>
      <c r="U158" s="1">
        <f>VLOOKUP($B158,'VRAAGPROGNOSE LO'!$B$2:$N$321,7,FALSE)</f>
        <v>6696</v>
      </c>
      <c r="V158" s="1">
        <f>VLOOKUP($B158,'VRAAGPROGNOSE LO'!$B$2:$N$321,8,FALSE)</f>
        <v>6629</v>
      </c>
      <c r="W158" s="1">
        <f>VLOOKUP($B158,'VRAAGPROGNOSE LO'!$B$2:$N$321,9,FALSE)</f>
        <v>6606</v>
      </c>
      <c r="X158" s="1">
        <f>VLOOKUP($B158,'VRAAGPROGNOSE LO'!$B$2:$N$321,10,FALSE)</f>
        <v>6505</v>
      </c>
      <c r="Y158" s="1">
        <f>VLOOKUP($B158,'VRAAGPROGNOSE LO'!$B$2:$N$321,11,FALSE)</f>
        <v>6500</v>
      </c>
      <c r="Z158" s="1">
        <f>VLOOKUP($B158,'VRAAGPROGNOSE LO'!$B$2:$N$321,12,FALSE)</f>
        <v>6419</v>
      </c>
      <c r="AA158" s="1">
        <f>VLOOKUP($B158,'VRAAGPROGNOSE LO'!$B$2:$N$321,13,FALSE)</f>
        <v>6385</v>
      </c>
    </row>
    <row r="159" spans="2:27" x14ac:dyDescent="0.3">
      <c r="B159" s="1">
        <v>31006</v>
      </c>
      <c r="C159" s="1">
        <f>VLOOKUP(B159,AANBODPROGNOSE!A159:G476, 6, FALSE)</f>
        <v>738.85714285714289</v>
      </c>
      <c r="D159" s="1">
        <f>VLOOKUP(B159,AANBODPROGNOSE!A159:H476, 3, FALSE)</f>
        <v>628.02857142857147</v>
      </c>
      <c r="E159" s="1">
        <f>VLOOKUP($B159,'inschr lo'!$A$5:$L$324,2,FALSE)</f>
        <v>529</v>
      </c>
      <c r="F159" s="1">
        <f>VLOOKUP($B159,'inschr lo'!$A$5:$L$324,3,FALSE)</f>
        <v>509</v>
      </c>
      <c r="G159" s="1">
        <f>VLOOKUP($B159,'inschr lo'!$A$5:$L$324,4,FALSE)</f>
        <v>493</v>
      </c>
      <c r="H159" s="1">
        <f>VLOOKUP($B159,'inschr lo'!$A$5:$L$324,5,FALSE)</f>
        <v>510</v>
      </c>
      <c r="I159" s="1">
        <f>VLOOKUP($B159,'inschr lo'!$A$5:$L$324,6,FALSE)</f>
        <v>508</v>
      </c>
      <c r="J159" s="1">
        <f>VLOOKUP($B159,'inschr lo'!$A$5:$L$324,7,FALSE)</f>
        <v>504</v>
      </c>
      <c r="K159" s="1">
        <f>VLOOKUP($B159,'inschr lo'!$A$5:$L$324,8,FALSE)</f>
        <v>500</v>
      </c>
      <c r="L159" s="1">
        <f>VLOOKUP($B159,'inschr lo'!$A$5:$L$324,9,FALSE)</f>
        <v>477</v>
      </c>
      <c r="M159" s="1">
        <f>VLOOKUP($B159,'inschr lo'!$A$5:$L$324,10,FALSE)</f>
        <v>489</v>
      </c>
      <c r="N159" s="1">
        <f>VLOOKUP($B159,'inschr lo'!$A$5:$L$324,11,FALSE)</f>
        <v>483</v>
      </c>
      <c r="O159" s="1">
        <f>VLOOKUP($B159,'inschr lo'!$A$5:$L$324,12,FALSE)</f>
        <v>482</v>
      </c>
      <c r="P159" s="1">
        <f>VLOOKUP($B159,'VRAAGPROGNOSE LO'!$B$2:$N$321,2,FALSE)</f>
        <v>498</v>
      </c>
      <c r="Q159" s="1">
        <f>VLOOKUP($B159,'VRAAGPROGNOSE LO'!$B$2:$N$321,3,FALSE)</f>
        <v>506</v>
      </c>
      <c r="R159" s="1">
        <f>VLOOKUP($B159,'VRAAGPROGNOSE LO'!$B$2:$N$321,4,FALSE)</f>
        <v>519</v>
      </c>
      <c r="S159" s="1">
        <f>VLOOKUP($B159,'VRAAGPROGNOSE LO'!$B$2:$N$321,5,FALSE)</f>
        <v>521</v>
      </c>
      <c r="T159" s="1">
        <f>VLOOKUP($B159,'VRAAGPROGNOSE LO'!$B$2:$N$321,6,FALSE)</f>
        <v>514</v>
      </c>
      <c r="U159" s="1">
        <f>VLOOKUP($B159,'VRAAGPROGNOSE LO'!$B$2:$N$321,7,FALSE)</f>
        <v>503</v>
      </c>
      <c r="V159" s="1">
        <f>VLOOKUP($B159,'VRAAGPROGNOSE LO'!$B$2:$N$321,8,FALSE)</f>
        <v>490</v>
      </c>
      <c r="W159" s="1">
        <f>VLOOKUP($B159,'VRAAGPROGNOSE LO'!$B$2:$N$321,9,FALSE)</f>
        <v>483</v>
      </c>
      <c r="X159" s="1">
        <f>VLOOKUP($B159,'VRAAGPROGNOSE LO'!$B$2:$N$321,10,FALSE)</f>
        <v>471</v>
      </c>
      <c r="Y159" s="1">
        <f>VLOOKUP($B159,'VRAAGPROGNOSE LO'!$B$2:$N$321,11,FALSE)</f>
        <v>457</v>
      </c>
      <c r="Z159" s="1">
        <f>VLOOKUP($B159,'VRAAGPROGNOSE LO'!$B$2:$N$321,12,FALSE)</f>
        <v>450</v>
      </c>
      <c r="AA159" s="1">
        <f>VLOOKUP($B159,'VRAAGPROGNOSE LO'!$B$2:$N$321,13,FALSE)</f>
        <v>452</v>
      </c>
    </row>
    <row r="160" spans="2:27" x14ac:dyDescent="0.3">
      <c r="B160" s="1">
        <v>31012</v>
      </c>
      <c r="C160" s="1">
        <f>VLOOKUP(B160,AANBODPROGNOSE!A160:G477, 6, FALSE)</f>
        <v>1332.9411764705883</v>
      </c>
      <c r="D160" s="1">
        <f>VLOOKUP(B160,AANBODPROGNOSE!A160:H477, 3, FALSE)</f>
        <v>1133</v>
      </c>
      <c r="E160" s="1">
        <f>VLOOKUP($B160,'inschr lo'!$A$5:$L$324,2,FALSE)</f>
        <v>910</v>
      </c>
      <c r="F160" s="1">
        <f>VLOOKUP($B160,'inschr lo'!$A$5:$L$324,3,FALSE)</f>
        <v>903</v>
      </c>
      <c r="G160" s="1">
        <f>VLOOKUP($B160,'inschr lo'!$A$5:$L$324,4,FALSE)</f>
        <v>879</v>
      </c>
      <c r="H160" s="1">
        <f>VLOOKUP($B160,'inschr lo'!$A$5:$L$324,5,FALSE)</f>
        <v>882</v>
      </c>
      <c r="I160" s="1">
        <f>VLOOKUP($B160,'inschr lo'!$A$5:$L$324,6,FALSE)</f>
        <v>903</v>
      </c>
      <c r="J160" s="1">
        <f>VLOOKUP($B160,'inschr lo'!$A$5:$L$324,7,FALSE)</f>
        <v>928</v>
      </c>
      <c r="K160" s="1">
        <f>VLOOKUP($B160,'inschr lo'!$A$5:$L$324,8,FALSE)</f>
        <v>961</v>
      </c>
      <c r="L160" s="1">
        <f>VLOOKUP($B160,'inschr lo'!$A$5:$L$324,9,FALSE)</f>
        <v>965</v>
      </c>
      <c r="M160" s="1">
        <f>VLOOKUP($B160,'inschr lo'!$A$5:$L$324,10,FALSE)</f>
        <v>990</v>
      </c>
      <c r="N160" s="1">
        <f>VLOOKUP($B160,'inschr lo'!$A$5:$L$324,11,FALSE)</f>
        <v>1017</v>
      </c>
      <c r="O160" s="1">
        <f>VLOOKUP($B160,'inschr lo'!$A$5:$L$324,12,FALSE)</f>
        <v>1025</v>
      </c>
      <c r="P160" s="1">
        <f>VLOOKUP($B160,'VRAAGPROGNOSE LO'!$B$2:$N$321,2,FALSE)</f>
        <v>1002</v>
      </c>
      <c r="Q160" s="1">
        <f>VLOOKUP($B160,'VRAAGPROGNOSE LO'!$B$2:$N$321,3,FALSE)</f>
        <v>969</v>
      </c>
      <c r="R160" s="1">
        <f>VLOOKUP($B160,'VRAAGPROGNOSE LO'!$B$2:$N$321,4,FALSE)</f>
        <v>947</v>
      </c>
      <c r="S160" s="1">
        <f>VLOOKUP($B160,'VRAAGPROGNOSE LO'!$B$2:$N$321,5,FALSE)</f>
        <v>923</v>
      </c>
      <c r="T160" s="1">
        <f>VLOOKUP($B160,'VRAAGPROGNOSE LO'!$B$2:$N$321,6,FALSE)</f>
        <v>923</v>
      </c>
      <c r="U160" s="1">
        <f>VLOOKUP($B160,'VRAAGPROGNOSE LO'!$B$2:$N$321,7,FALSE)</f>
        <v>911</v>
      </c>
      <c r="V160" s="1">
        <f>VLOOKUP($B160,'VRAAGPROGNOSE LO'!$B$2:$N$321,8,FALSE)</f>
        <v>910</v>
      </c>
      <c r="W160" s="1">
        <f>VLOOKUP($B160,'VRAAGPROGNOSE LO'!$B$2:$N$321,9,FALSE)</f>
        <v>906</v>
      </c>
      <c r="X160" s="1">
        <f>VLOOKUP($B160,'VRAAGPROGNOSE LO'!$B$2:$N$321,10,FALSE)</f>
        <v>903</v>
      </c>
      <c r="Y160" s="1">
        <f>VLOOKUP($B160,'VRAAGPROGNOSE LO'!$B$2:$N$321,11,FALSE)</f>
        <v>895</v>
      </c>
      <c r="Z160" s="1">
        <f>VLOOKUP($B160,'VRAAGPROGNOSE LO'!$B$2:$N$321,12,FALSE)</f>
        <v>871</v>
      </c>
      <c r="AA160" s="1">
        <f>VLOOKUP($B160,'VRAAGPROGNOSE LO'!$B$2:$N$321,13,FALSE)</f>
        <v>879</v>
      </c>
    </row>
    <row r="161" spans="2:27" x14ac:dyDescent="0.3">
      <c r="B161" s="1">
        <v>31022</v>
      </c>
      <c r="C161" s="1">
        <f>VLOOKUP(B161,AANBODPROGNOSE!A161:G478, 6, FALSE)</f>
        <v>1692.5714285714284</v>
      </c>
      <c r="D161" s="1">
        <f>VLOOKUP(B161,AANBODPROGNOSE!A161:H478, 3, FALSE)</f>
        <v>1438.6857142857141</v>
      </c>
      <c r="E161" s="1">
        <f>VLOOKUP($B161,'inschr lo'!$A$5:$L$324,2,FALSE)</f>
        <v>1250</v>
      </c>
      <c r="F161" s="1">
        <f>VLOOKUP($B161,'inschr lo'!$A$5:$L$324,3,FALSE)</f>
        <v>1253</v>
      </c>
      <c r="G161" s="1">
        <f>VLOOKUP($B161,'inschr lo'!$A$5:$L$324,4,FALSE)</f>
        <v>1257</v>
      </c>
      <c r="H161" s="1">
        <f>VLOOKUP($B161,'inschr lo'!$A$5:$L$324,5,FALSE)</f>
        <v>1279</v>
      </c>
      <c r="I161" s="1">
        <f>VLOOKUP($B161,'inschr lo'!$A$5:$L$324,6,FALSE)</f>
        <v>1320</v>
      </c>
      <c r="J161" s="1">
        <f>VLOOKUP($B161,'inschr lo'!$A$5:$L$324,7,FALSE)</f>
        <v>1378</v>
      </c>
      <c r="K161" s="1">
        <f>VLOOKUP($B161,'inschr lo'!$A$5:$L$324,8,FALSE)</f>
        <v>1402</v>
      </c>
      <c r="L161" s="1">
        <f>VLOOKUP($B161,'inschr lo'!$A$5:$L$324,9,FALSE)</f>
        <v>1430</v>
      </c>
      <c r="M161" s="1">
        <f>VLOOKUP($B161,'inschr lo'!$A$5:$L$324,10,FALSE)</f>
        <v>1442</v>
      </c>
      <c r="N161" s="1">
        <f>VLOOKUP($B161,'inschr lo'!$A$5:$L$324,11,FALSE)</f>
        <v>1430</v>
      </c>
      <c r="O161" s="1">
        <f>VLOOKUP($B161,'inschr lo'!$A$5:$L$324,12,FALSE)</f>
        <v>1405</v>
      </c>
      <c r="P161" s="1">
        <f>VLOOKUP($B161,'VRAAGPROGNOSE LO'!$B$2:$N$321,2,FALSE)</f>
        <v>1372</v>
      </c>
      <c r="Q161" s="1">
        <f>VLOOKUP($B161,'VRAAGPROGNOSE LO'!$B$2:$N$321,3,FALSE)</f>
        <v>1313</v>
      </c>
      <c r="R161" s="1">
        <f>VLOOKUP($B161,'VRAAGPROGNOSE LO'!$B$2:$N$321,4,FALSE)</f>
        <v>1289</v>
      </c>
      <c r="S161" s="1">
        <f>VLOOKUP($B161,'VRAAGPROGNOSE LO'!$B$2:$N$321,5,FALSE)</f>
        <v>1228</v>
      </c>
      <c r="T161" s="1">
        <f>VLOOKUP($B161,'VRAAGPROGNOSE LO'!$B$2:$N$321,6,FALSE)</f>
        <v>1199</v>
      </c>
      <c r="U161" s="1">
        <f>VLOOKUP($B161,'VRAAGPROGNOSE LO'!$B$2:$N$321,7,FALSE)</f>
        <v>1181</v>
      </c>
      <c r="V161" s="1">
        <f>VLOOKUP($B161,'VRAAGPROGNOSE LO'!$B$2:$N$321,8,FALSE)</f>
        <v>1165</v>
      </c>
      <c r="W161" s="1">
        <f>VLOOKUP($B161,'VRAAGPROGNOSE LO'!$B$2:$N$321,9,FALSE)</f>
        <v>1169</v>
      </c>
      <c r="X161" s="1">
        <f>VLOOKUP($B161,'VRAAGPROGNOSE LO'!$B$2:$N$321,10,FALSE)</f>
        <v>1149</v>
      </c>
      <c r="Y161" s="1">
        <f>VLOOKUP($B161,'VRAAGPROGNOSE LO'!$B$2:$N$321,11,FALSE)</f>
        <v>1147</v>
      </c>
      <c r="Z161" s="1">
        <f>VLOOKUP($B161,'VRAAGPROGNOSE LO'!$B$2:$N$321,12,FALSE)</f>
        <v>1142</v>
      </c>
      <c r="AA161" s="1">
        <f>VLOOKUP($B161,'VRAAGPROGNOSE LO'!$B$2:$N$321,13,FALSE)</f>
        <v>1143</v>
      </c>
    </row>
    <row r="162" spans="2:27" x14ac:dyDescent="0.3">
      <c r="B162" s="1">
        <v>31033</v>
      </c>
      <c r="C162" s="1">
        <f>VLOOKUP(B162,AANBODPROGNOSE!A162:G479, 6, FALSE)</f>
        <v>1627.2301270417424</v>
      </c>
      <c r="D162" s="1">
        <f>VLOOKUP(B162,AANBODPROGNOSE!A162:H479, 3, FALSE)</f>
        <v>1383.1456079854811</v>
      </c>
      <c r="E162" s="1">
        <f>VLOOKUP($B162,'inschr lo'!$A$5:$L$324,2,FALSE)</f>
        <v>1153</v>
      </c>
      <c r="F162" s="1">
        <f>VLOOKUP($B162,'inschr lo'!$A$5:$L$324,3,FALSE)</f>
        <v>1148</v>
      </c>
      <c r="G162" s="1">
        <f>VLOOKUP($B162,'inschr lo'!$A$5:$L$324,4,FALSE)</f>
        <v>1155</v>
      </c>
      <c r="H162" s="1">
        <f>VLOOKUP($B162,'inschr lo'!$A$5:$L$324,5,FALSE)</f>
        <v>1197</v>
      </c>
      <c r="I162" s="1">
        <f>VLOOKUP($B162,'inschr lo'!$A$5:$L$324,6,FALSE)</f>
        <v>1229</v>
      </c>
      <c r="J162" s="1">
        <f>VLOOKUP($B162,'inschr lo'!$A$5:$L$324,7,FALSE)</f>
        <v>1250</v>
      </c>
      <c r="K162" s="1">
        <f>VLOOKUP($B162,'inschr lo'!$A$5:$L$324,8,FALSE)</f>
        <v>1295</v>
      </c>
      <c r="L162" s="1">
        <f>VLOOKUP($B162,'inschr lo'!$A$5:$L$324,9,FALSE)</f>
        <v>1346</v>
      </c>
      <c r="M162" s="1">
        <f>VLOOKUP($B162,'inschr lo'!$A$5:$L$324,10,FALSE)</f>
        <v>1401</v>
      </c>
      <c r="N162" s="1">
        <f>VLOOKUP($B162,'inschr lo'!$A$5:$L$324,11,FALSE)</f>
        <v>1420</v>
      </c>
      <c r="O162" s="1">
        <f>VLOOKUP($B162,'inschr lo'!$A$5:$L$324,12,FALSE)</f>
        <v>1452</v>
      </c>
      <c r="P162" s="1">
        <f>VLOOKUP($B162,'VRAAGPROGNOSE LO'!$B$2:$N$321,2,FALSE)</f>
        <v>1449</v>
      </c>
      <c r="Q162" s="1">
        <f>VLOOKUP($B162,'VRAAGPROGNOSE LO'!$B$2:$N$321,3,FALSE)</f>
        <v>1434</v>
      </c>
      <c r="R162" s="1">
        <f>VLOOKUP($B162,'VRAAGPROGNOSE LO'!$B$2:$N$321,4,FALSE)</f>
        <v>1360</v>
      </c>
      <c r="S162" s="1">
        <f>VLOOKUP($B162,'VRAAGPROGNOSE LO'!$B$2:$N$321,5,FALSE)</f>
        <v>1306</v>
      </c>
      <c r="T162" s="1">
        <f>VLOOKUP($B162,'VRAAGPROGNOSE LO'!$B$2:$N$321,6,FALSE)</f>
        <v>1256</v>
      </c>
      <c r="U162" s="1">
        <f>VLOOKUP($B162,'VRAAGPROGNOSE LO'!$B$2:$N$321,7,FALSE)</f>
        <v>1187</v>
      </c>
      <c r="V162" s="1">
        <f>VLOOKUP($B162,'VRAAGPROGNOSE LO'!$B$2:$N$321,8,FALSE)</f>
        <v>1138</v>
      </c>
      <c r="W162" s="1">
        <f>VLOOKUP($B162,'VRAAGPROGNOSE LO'!$B$2:$N$321,9,FALSE)</f>
        <v>1084</v>
      </c>
      <c r="X162" s="1">
        <f>VLOOKUP($B162,'VRAAGPROGNOSE LO'!$B$2:$N$321,10,FALSE)</f>
        <v>1052</v>
      </c>
      <c r="Y162" s="1">
        <f>VLOOKUP($B162,'VRAAGPROGNOSE LO'!$B$2:$N$321,11,FALSE)</f>
        <v>1011</v>
      </c>
      <c r="Z162" s="1">
        <f>VLOOKUP($B162,'VRAAGPROGNOSE LO'!$B$2:$N$321,12,FALSE)</f>
        <v>993</v>
      </c>
      <c r="AA162" s="1">
        <f>VLOOKUP($B162,'VRAAGPROGNOSE LO'!$B$2:$N$321,13,FALSE)</f>
        <v>979</v>
      </c>
    </row>
    <row r="163" spans="2:27" x14ac:dyDescent="0.3">
      <c r="B163" s="1">
        <v>31040</v>
      </c>
      <c r="C163" s="1">
        <f>VLOOKUP(B163,AANBODPROGNOSE!A163:G480, 6, FALSE)</f>
        <v>1632</v>
      </c>
      <c r="D163" s="1">
        <f>VLOOKUP(B163,AANBODPROGNOSE!A163:H480, 3, FALSE)</f>
        <v>1387.2</v>
      </c>
      <c r="E163" s="1">
        <f>VLOOKUP($B163,'inschr lo'!$A$5:$L$324,2,FALSE)</f>
        <v>1179</v>
      </c>
      <c r="F163" s="1">
        <f>VLOOKUP($B163,'inschr lo'!$A$5:$L$324,3,FALSE)</f>
        <v>1144</v>
      </c>
      <c r="G163" s="1">
        <f>VLOOKUP($B163,'inschr lo'!$A$5:$L$324,4,FALSE)</f>
        <v>1143</v>
      </c>
      <c r="H163" s="1">
        <f>VLOOKUP($B163,'inschr lo'!$A$5:$L$324,5,FALSE)</f>
        <v>1139</v>
      </c>
      <c r="I163" s="1">
        <f>VLOOKUP($B163,'inschr lo'!$A$5:$L$324,6,FALSE)</f>
        <v>1169</v>
      </c>
      <c r="J163" s="1">
        <f>VLOOKUP($B163,'inschr lo'!$A$5:$L$324,7,FALSE)</f>
        <v>1197</v>
      </c>
      <c r="K163" s="1">
        <f>VLOOKUP($B163,'inschr lo'!$A$5:$L$324,8,FALSE)</f>
        <v>1272</v>
      </c>
      <c r="L163" s="1">
        <f>VLOOKUP($B163,'inschr lo'!$A$5:$L$324,9,FALSE)</f>
        <v>1291</v>
      </c>
      <c r="M163" s="1">
        <f>VLOOKUP($B163,'inschr lo'!$A$5:$L$324,10,FALSE)</f>
        <v>1300</v>
      </c>
      <c r="N163" s="1">
        <f>VLOOKUP($B163,'inschr lo'!$A$5:$L$324,11,FALSE)</f>
        <v>1292</v>
      </c>
      <c r="O163" s="1">
        <f>VLOOKUP($B163,'inschr lo'!$A$5:$L$324,12,FALSE)</f>
        <v>1288</v>
      </c>
      <c r="P163" s="1">
        <f>VLOOKUP($B163,'VRAAGPROGNOSE LO'!$B$2:$N$321,2,FALSE)</f>
        <v>1302</v>
      </c>
      <c r="Q163" s="1">
        <f>VLOOKUP($B163,'VRAAGPROGNOSE LO'!$B$2:$N$321,3,FALSE)</f>
        <v>1275</v>
      </c>
      <c r="R163" s="1">
        <f>VLOOKUP($B163,'VRAAGPROGNOSE LO'!$B$2:$N$321,4,FALSE)</f>
        <v>1274</v>
      </c>
      <c r="S163" s="1">
        <f>VLOOKUP($B163,'VRAAGPROGNOSE LO'!$B$2:$N$321,5,FALSE)</f>
        <v>1240</v>
      </c>
      <c r="T163" s="1">
        <f>VLOOKUP($B163,'VRAAGPROGNOSE LO'!$B$2:$N$321,6,FALSE)</f>
        <v>1223</v>
      </c>
      <c r="U163" s="1">
        <f>VLOOKUP($B163,'VRAAGPROGNOSE LO'!$B$2:$N$321,7,FALSE)</f>
        <v>1234</v>
      </c>
      <c r="V163" s="1">
        <f>VLOOKUP($B163,'VRAAGPROGNOSE LO'!$B$2:$N$321,8,FALSE)</f>
        <v>1222</v>
      </c>
      <c r="W163" s="1">
        <f>VLOOKUP($B163,'VRAAGPROGNOSE LO'!$B$2:$N$321,9,FALSE)</f>
        <v>1215</v>
      </c>
      <c r="X163" s="1">
        <f>VLOOKUP($B163,'VRAAGPROGNOSE LO'!$B$2:$N$321,10,FALSE)</f>
        <v>1197</v>
      </c>
      <c r="Y163" s="1">
        <f>VLOOKUP($B163,'VRAAGPROGNOSE LO'!$B$2:$N$321,11,FALSE)</f>
        <v>1215</v>
      </c>
      <c r="Z163" s="1">
        <f>VLOOKUP($B163,'VRAAGPROGNOSE LO'!$B$2:$N$321,12,FALSE)</f>
        <v>1204</v>
      </c>
      <c r="AA163" s="1">
        <f>VLOOKUP($B163,'VRAAGPROGNOSE LO'!$B$2:$N$321,13,FALSE)</f>
        <v>1195</v>
      </c>
    </row>
    <row r="164" spans="2:27" x14ac:dyDescent="0.3">
      <c r="B164" s="1">
        <v>31042</v>
      </c>
      <c r="C164" s="1">
        <f>VLOOKUP(B164,AANBODPROGNOSE!A164:G481, 6, FALSE)</f>
        <v>200</v>
      </c>
      <c r="D164" s="1">
        <f>VLOOKUP(B164,AANBODPROGNOSE!A164:H481, 3, FALSE)</f>
        <v>170</v>
      </c>
      <c r="E164" s="1">
        <f>VLOOKUP($B164,'inschr lo'!$A$5:$L$324,2,FALSE)</f>
        <v>177</v>
      </c>
      <c r="F164" s="1">
        <f>VLOOKUP($B164,'inschr lo'!$A$5:$L$324,3,FALSE)</f>
        <v>171</v>
      </c>
      <c r="G164" s="1">
        <f>VLOOKUP($B164,'inschr lo'!$A$5:$L$324,4,FALSE)</f>
        <v>170</v>
      </c>
      <c r="H164" s="1">
        <f>VLOOKUP($B164,'inschr lo'!$A$5:$L$324,5,FALSE)</f>
        <v>166</v>
      </c>
      <c r="I164" s="1">
        <f>VLOOKUP($B164,'inschr lo'!$A$5:$L$324,6,FALSE)</f>
        <v>169</v>
      </c>
      <c r="J164" s="1">
        <f>VLOOKUP($B164,'inschr lo'!$A$5:$L$324,7,FALSE)</f>
        <v>170</v>
      </c>
      <c r="K164" s="1">
        <f>VLOOKUP($B164,'inschr lo'!$A$5:$L$324,8,FALSE)</f>
        <v>172</v>
      </c>
      <c r="L164" s="1">
        <f>VLOOKUP($B164,'inschr lo'!$A$5:$L$324,9,FALSE)</f>
        <v>166</v>
      </c>
      <c r="M164" s="1">
        <f>VLOOKUP($B164,'inschr lo'!$A$5:$L$324,10,FALSE)</f>
        <v>167</v>
      </c>
      <c r="N164" s="1">
        <f>VLOOKUP($B164,'inschr lo'!$A$5:$L$324,11,FALSE)</f>
        <v>161</v>
      </c>
      <c r="O164" s="1">
        <f>VLOOKUP($B164,'inschr lo'!$A$5:$L$324,12,FALSE)</f>
        <v>154</v>
      </c>
      <c r="P164" s="1">
        <f>VLOOKUP($B164,'VRAAGPROGNOSE LO'!$B$2:$N$321,2,FALSE)</f>
        <v>149</v>
      </c>
      <c r="Q164" s="1">
        <f>VLOOKUP($B164,'VRAAGPROGNOSE LO'!$B$2:$N$321,3,FALSE)</f>
        <v>143</v>
      </c>
      <c r="R164" s="1">
        <f>VLOOKUP($B164,'VRAAGPROGNOSE LO'!$B$2:$N$321,4,FALSE)</f>
        <v>145</v>
      </c>
      <c r="S164" s="1">
        <f>VLOOKUP($B164,'VRAAGPROGNOSE LO'!$B$2:$N$321,5,FALSE)</f>
        <v>142</v>
      </c>
      <c r="T164" s="1">
        <f>VLOOKUP($B164,'VRAAGPROGNOSE LO'!$B$2:$N$321,6,FALSE)</f>
        <v>143</v>
      </c>
      <c r="U164" s="1">
        <f>VLOOKUP($B164,'VRAAGPROGNOSE LO'!$B$2:$N$321,7,FALSE)</f>
        <v>142</v>
      </c>
      <c r="V164" s="1">
        <f>VLOOKUP($B164,'VRAAGPROGNOSE LO'!$B$2:$N$321,8,FALSE)</f>
        <v>145</v>
      </c>
      <c r="W164" s="1">
        <f>VLOOKUP($B164,'VRAAGPROGNOSE LO'!$B$2:$N$321,9,FALSE)</f>
        <v>148</v>
      </c>
      <c r="X164" s="1">
        <f>VLOOKUP($B164,'VRAAGPROGNOSE LO'!$B$2:$N$321,10,FALSE)</f>
        <v>147</v>
      </c>
      <c r="Y164" s="1">
        <f>VLOOKUP($B164,'VRAAGPROGNOSE LO'!$B$2:$N$321,11,FALSE)</f>
        <v>147</v>
      </c>
      <c r="Z164" s="1">
        <f>VLOOKUP($B164,'VRAAGPROGNOSE LO'!$B$2:$N$321,12,FALSE)</f>
        <v>148</v>
      </c>
      <c r="AA164" s="1">
        <f>VLOOKUP($B164,'VRAAGPROGNOSE LO'!$B$2:$N$321,13,FALSE)</f>
        <v>150</v>
      </c>
    </row>
    <row r="165" spans="2:27" x14ac:dyDescent="0.3">
      <c r="B165" s="1">
        <v>31043</v>
      </c>
      <c r="C165" s="1">
        <f>VLOOKUP(B165,AANBODPROGNOSE!A165:G482, 6, FALSE)</f>
        <v>1769.4117647058824</v>
      </c>
      <c r="D165" s="1">
        <f>VLOOKUP(B165,AANBODPROGNOSE!A165:H482, 3, FALSE)</f>
        <v>1504</v>
      </c>
      <c r="E165" s="1">
        <f>VLOOKUP($B165,'inschr lo'!$A$5:$L$324,2,FALSE)</f>
        <v>1483</v>
      </c>
      <c r="F165" s="1">
        <f>VLOOKUP($B165,'inschr lo'!$A$5:$L$324,3,FALSE)</f>
        <v>1413</v>
      </c>
      <c r="G165" s="1">
        <f>VLOOKUP($B165,'inschr lo'!$A$5:$L$324,4,FALSE)</f>
        <v>1398</v>
      </c>
      <c r="H165" s="1">
        <f>VLOOKUP($B165,'inschr lo'!$A$5:$L$324,5,FALSE)</f>
        <v>1365</v>
      </c>
      <c r="I165" s="1">
        <f>VLOOKUP($B165,'inschr lo'!$A$5:$L$324,6,FALSE)</f>
        <v>1325</v>
      </c>
      <c r="J165" s="1">
        <f>VLOOKUP($B165,'inschr lo'!$A$5:$L$324,7,FALSE)</f>
        <v>1345</v>
      </c>
      <c r="K165" s="1">
        <f>VLOOKUP($B165,'inschr lo'!$A$5:$L$324,8,FALSE)</f>
        <v>1389</v>
      </c>
      <c r="L165" s="1">
        <f>VLOOKUP($B165,'inschr lo'!$A$5:$L$324,9,FALSE)</f>
        <v>1393</v>
      </c>
      <c r="M165" s="1">
        <f>VLOOKUP($B165,'inschr lo'!$A$5:$L$324,10,FALSE)</f>
        <v>1385</v>
      </c>
      <c r="N165" s="1">
        <f>VLOOKUP($B165,'inschr lo'!$A$5:$L$324,11,FALSE)</f>
        <v>1383</v>
      </c>
      <c r="O165" s="1">
        <f>VLOOKUP($B165,'inschr lo'!$A$5:$L$324,12,FALSE)</f>
        <v>1361</v>
      </c>
      <c r="P165" s="1">
        <f>VLOOKUP($B165,'VRAAGPROGNOSE LO'!$B$2:$N$321,2,FALSE)</f>
        <v>1301</v>
      </c>
      <c r="Q165" s="1">
        <f>VLOOKUP($B165,'VRAAGPROGNOSE LO'!$B$2:$N$321,3,FALSE)</f>
        <v>1245</v>
      </c>
      <c r="R165" s="1">
        <f>VLOOKUP($B165,'VRAAGPROGNOSE LO'!$B$2:$N$321,4,FALSE)</f>
        <v>1241</v>
      </c>
      <c r="S165" s="1">
        <f>VLOOKUP($B165,'VRAAGPROGNOSE LO'!$B$2:$N$321,5,FALSE)</f>
        <v>1203</v>
      </c>
      <c r="T165" s="1">
        <f>VLOOKUP($B165,'VRAAGPROGNOSE LO'!$B$2:$N$321,6,FALSE)</f>
        <v>1176</v>
      </c>
      <c r="U165" s="1">
        <f>VLOOKUP($B165,'VRAAGPROGNOSE LO'!$B$2:$N$321,7,FALSE)</f>
        <v>1147</v>
      </c>
      <c r="V165" s="1">
        <f>VLOOKUP($B165,'VRAAGPROGNOSE LO'!$B$2:$N$321,8,FALSE)</f>
        <v>1125</v>
      </c>
      <c r="W165" s="1">
        <f>VLOOKUP($B165,'VRAAGPROGNOSE LO'!$B$2:$N$321,9,FALSE)</f>
        <v>1119</v>
      </c>
      <c r="X165" s="1">
        <f>VLOOKUP($B165,'VRAAGPROGNOSE LO'!$B$2:$N$321,10,FALSE)</f>
        <v>1108</v>
      </c>
      <c r="Y165" s="1">
        <f>VLOOKUP($B165,'VRAAGPROGNOSE LO'!$B$2:$N$321,11,FALSE)</f>
        <v>1102</v>
      </c>
      <c r="Z165" s="1">
        <f>VLOOKUP($B165,'VRAAGPROGNOSE LO'!$B$2:$N$321,12,FALSE)</f>
        <v>1100</v>
      </c>
      <c r="AA165" s="1">
        <f>VLOOKUP($B165,'VRAAGPROGNOSE LO'!$B$2:$N$321,13,FALSE)</f>
        <v>1115</v>
      </c>
    </row>
    <row r="166" spans="2:27" x14ac:dyDescent="0.3">
      <c r="B166" s="1">
        <v>32003</v>
      </c>
      <c r="C166" s="1">
        <f>VLOOKUP(B166,AANBODPROGNOSE!A166:G483, 6, FALSE)</f>
        <v>1591.4999999999998</v>
      </c>
      <c r="D166" s="1">
        <f>VLOOKUP(B166,AANBODPROGNOSE!A166:H483, 3, FALSE)</f>
        <v>1352.7749999999999</v>
      </c>
      <c r="E166" s="1">
        <f>VLOOKUP($B166,'inschr lo'!$A$5:$L$324,2,FALSE)</f>
        <v>964</v>
      </c>
      <c r="F166" s="1">
        <f>VLOOKUP($B166,'inschr lo'!$A$5:$L$324,3,FALSE)</f>
        <v>938</v>
      </c>
      <c r="G166" s="1">
        <f>VLOOKUP($B166,'inschr lo'!$A$5:$L$324,4,FALSE)</f>
        <v>946</v>
      </c>
      <c r="H166" s="1">
        <f>VLOOKUP($B166,'inschr lo'!$A$5:$L$324,5,FALSE)</f>
        <v>939</v>
      </c>
      <c r="I166" s="1">
        <f>VLOOKUP($B166,'inschr lo'!$A$5:$L$324,6,FALSE)</f>
        <v>953</v>
      </c>
      <c r="J166" s="1">
        <f>VLOOKUP($B166,'inschr lo'!$A$5:$L$324,7,FALSE)</f>
        <v>969</v>
      </c>
      <c r="K166" s="1">
        <f>VLOOKUP($B166,'inschr lo'!$A$5:$L$324,8,FALSE)</f>
        <v>1002</v>
      </c>
      <c r="L166" s="1">
        <f>VLOOKUP($B166,'inschr lo'!$A$5:$L$324,9,FALSE)</f>
        <v>1029</v>
      </c>
      <c r="M166" s="1">
        <f>VLOOKUP($B166,'inschr lo'!$A$5:$L$324,10,FALSE)</f>
        <v>1013</v>
      </c>
      <c r="N166" s="1">
        <f>VLOOKUP($B166,'inschr lo'!$A$5:$L$324,11,FALSE)</f>
        <v>1034</v>
      </c>
      <c r="O166" s="1">
        <f>VLOOKUP($B166,'inschr lo'!$A$5:$L$324,12,FALSE)</f>
        <v>1022</v>
      </c>
      <c r="P166" s="1">
        <f>VLOOKUP($B166,'VRAAGPROGNOSE LO'!$B$2:$N$321,2,FALSE)</f>
        <v>992</v>
      </c>
      <c r="Q166" s="1">
        <f>VLOOKUP($B166,'VRAAGPROGNOSE LO'!$B$2:$N$321,3,FALSE)</f>
        <v>963</v>
      </c>
      <c r="R166" s="1">
        <f>VLOOKUP($B166,'VRAAGPROGNOSE LO'!$B$2:$N$321,4,FALSE)</f>
        <v>955</v>
      </c>
      <c r="S166" s="1">
        <f>VLOOKUP($B166,'VRAAGPROGNOSE LO'!$B$2:$N$321,5,FALSE)</f>
        <v>947</v>
      </c>
      <c r="T166" s="1">
        <f>VLOOKUP($B166,'VRAAGPROGNOSE LO'!$B$2:$N$321,6,FALSE)</f>
        <v>938</v>
      </c>
      <c r="U166" s="1">
        <f>VLOOKUP($B166,'VRAAGPROGNOSE LO'!$B$2:$N$321,7,FALSE)</f>
        <v>928</v>
      </c>
      <c r="V166" s="1">
        <f>VLOOKUP($B166,'VRAAGPROGNOSE LO'!$B$2:$N$321,8,FALSE)</f>
        <v>913</v>
      </c>
      <c r="W166" s="1">
        <f>VLOOKUP($B166,'VRAAGPROGNOSE LO'!$B$2:$N$321,9,FALSE)</f>
        <v>901</v>
      </c>
      <c r="X166" s="1">
        <f>VLOOKUP($B166,'VRAAGPROGNOSE LO'!$B$2:$N$321,10,FALSE)</f>
        <v>893</v>
      </c>
      <c r="Y166" s="1">
        <f>VLOOKUP($B166,'VRAAGPROGNOSE LO'!$B$2:$N$321,11,FALSE)</f>
        <v>887</v>
      </c>
      <c r="Z166" s="1">
        <f>VLOOKUP($B166,'VRAAGPROGNOSE LO'!$B$2:$N$321,12,FALSE)</f>
        <v>862</v>
      </c>
      <c r="AA166" s="1">
        <f>VLOOKUP($B166,'VRAAGPROGNOSE LO'!$B$2:$N$321,13,FALSE)</f>
        <v>851</v>
      </c>
    </row>
    <row r="167" spans="2:27" x14ac:dyDescent="0.3">
      <c r="B167" s="1">
        <v>32006</v>
      </c>
      <c r="C167" s="1">
        <f>VLOOKUP(B167,AANBODPROGNOSE!A167:G484, 6, FALSE)</f>
        <v>827.05882352941182</v>
      </c>
      <c r="D167" s="1">
        <f>VLOOKUP(B167,AANBODPROGNOSE!A167:H484, 3, FALSE)</f>
        <v>703</v>
      </c>
      <c r="E167" s="1">
        <f>VLOOKUP($B167,'inschr lo'!$A$5:$L$324,2,FALSE)</f>
        <v>525</v>
      </c>
      <c r="F167" s="1">
        <f>VLOOKUP($B167,'inschr lo'!$A$5:$L$324,3,FALSE)</f>
        <v>509</v>
      </c>
      <c r="G167" s="1">
        <f>VLOOKUP($B167,'inschr lo'!$A$5:$L$324,4,FALSE)</f>
        <v>508</v>
      </c>
      <c r="H167" s="1">
        <f>VLOOKUP($B167,'inschr lo'!$A$5:$L$324,5,FALSE)</f>
        <v>483</v>
      </c>
      <c r="I167" s="1">
        <f>VLOOKUP($B167,'inschr lo'!$A$5:$L$324,6,FALSE)</f>
        <v>515</v>
      </c>
      <c r="J167" s="1">
        <f>VLOOKUP($B167,'inschr lo'!$A$5:$L$324,7,FALSE)</f>
        <v>552</v>
      </c>
      <c r="K167" s="1">
        <f>VLOOKUP($B167,'inschr lo'!$A$5:$L$324,8,FALSE)</f>
        <v>556</v>
      </c>
      <c r="L167" s="1">
        <f>VLOOKUP($B167,'inschr lo'!$A$5:$L$324,9,FALSE)</f>
        <v>581</v>
      </c>
      <c r="M167" s="1">
        <f>VLOOKUP($B167,'inschr lo'!$A$5:$L$324,10,FALSE)</f>
        <v>606</v>
      </c>
      <c r="N167" s="1">
        <f>VLOOKUP($B167,'inschr lo'!$A$5:$L$324,11,FALSE)</f>
        <v>655</v>
      </c>
      <c r="O167" s="1">
        <f>VLOOKUP($B167,'inschr lo'!$A$5:$L$324,12,FALSE)</f>
        <v>636</v>
      </c>
      <c r="P167" s="1">
        <f>VLOOKUP($B167,'VRAAGPROGNOSE LO'!$B$2:$N$321,2,FALSE)</f>
        <v>617</v>
      </c>
      <c r="Q167" s="1">
        <f>VLOOKUP($B167,'VRAAGPROGNOSE LO'!$B$2:$N$321,3,FALSE)</f>
        <v>611</v>
      </c>
      <c r="R167" s="1">
        <f>VLOOKUP($B167,'VRAAGPROGNOSE LO'!$B$2:$N$321,4,FALSE)</f>
        <v>600</v>
      </c>
      <c r="S167" s="1">
        <f>VLOOKUP($B167,'VRAAGPROGNOSE LO'!$B$2:$N$321,5,FALSE)</f>
        <v>577</v>
      </c>
      <c r="T167" s="1">
        <f>VLOOKUP($B167,'VRAAGPROGNOSE LO'!$B$2:$N$321,6,FALSE)</f>
        <v>562</v>
      </c>
      <c r="U167" s="1">
        <f>VLOOKUP($B167,'VRAAGPROGNOSE LO'!$B$2:$N$321,7,FALSE)</f>
        <v>559</v>
      </c>
      <c r="V167" s="1">
        <f>VLOOKUP($B167,'VRAAGPROGNOSE LO'!$B$2:$N$321,8,FALSE)</f>
        <v>545</v>
      </c>
      <c r="W167" s="1">
        <f>VLOOKUP($B167,'VRAAGPROGNOSE LO'!$B$2:$N$321,9,FALSE)</f>
        <v>541</v>
      </c>
      <c r="X167" s="1">
        <f>VLOOKUP($B167,'VRAAGPROGNOSE LO'!$B$2:$N$321,10,FALSE)</f>
        <v>537</v>
      </c>
      <c r="Y167" s="1">
        <f>VLOOKUP($B167,'VRAAGPROGNOSE LO'!$B$2:$N$321,11,FALSE)</f>
        <v>525</v>
      </c>
      <c r="Z167" s="1">
        <f>VLOOKUP($B167,'VRAAGPROGNOSE LO'!$B$2:$N$321,12,FALSE)</f>
        <v>514</v>
      </c>
      <c r="AA167" s="1">
        <f>VLOOKUP($B167,'VRAAGPROGNOSE LO'!$B$2:$N$321,13,FALSE)</f>
        <v>503</v>
      </c>
    </row>
    <row r="168" spans="2:27" x14ac:dyDescent="0.3">
      <c r="B168" s="1">
        <v>32010</v>
      </c>
      <c r="C168" s="1">
        <f>VLOOKUP(B168,AANBODPROGNOSE!A168:G485, 6, FALSE)</f>
        <v>731</v>
      </c>
      <c r="D168" s="1">
        <f>VLOOKUP(B168,AANBODPROGNOSE!A168:H485, 3, FALSE)</f>
        <v>621.35</v>
      </c>
      <c r="E168" s="1">
        <f>VLOOKUP($B168,'inschr lo'!$A$5:$L$324,2,FALSE)</f>
        <v>503</v>
      </c>
      <c r="F168" s="1">
        <f>VLOOKUP($B168,'inschr lo'!$A$5:$L$324,3,FALSE)</f>
        <v>484</v>
      </c>
      <c r="G168" s="1">
        <f>VLOOKUP($B168,'inschr lo'!$A$5:$L$324,4,FALSE)</f>
        <v>495</v>
      </c>
      <c r="H168" s="1">
        <f>VLOOKUP($B168,'inschr lo'!$A$5:$L$324,5,FALSE)</f>
        <v>506</v>
      </c>
      <c r="I168" s="1">
        <f>VLOOKUP($B168,'inschr lo'!$A$5:$L$324,6,FALSE)</f>
        <v>526</v>
      </c>
      <c r="J168" s="1">
        <f>VLOOKUP($B168,'inschr lo'!$A$5:$L$324,7,FALSE)</f>
        <v>547</v>
      </c>
      <c r="K168" s="1">
        <f>VLOOKUP($B168,'inschr lo'!$A$5:$L$324,8,FALSE)</f>
        <v>554</v>
      </c>
      <c r="L168" s="1">
        <f>VLOOKUP($B168,'inschr lo'!$A$5:$L$324,9,FALSE)</f>
        <v>596</v>
      </c>
      <c r="M168" s="1">
        <f>VLOOKUP($B168,'inschr lo'!$A$5:$L$324,10,FALSE)</f>
        <v>625</v>
      </c>
      <c r="N168" s="1">
        <f>VLOOKUP($B168,'inschr lo'!$A$5:$L$324,11,FALSE)</f>
        <v>628</v>
      </c>
      <c r="O168" s="1">
        <f>VLOOKUP($B168,'inschr lo'!$A$5:$L$324,12,FALSE)</f>
        <v>645</v>
      </c>
      <c r="P168" s="1">
        <f>VLOOKUP($B168,'VRAAGPROGNOSE LO'!$B$2:$N$321,2,FALSE)</f>
        <v>628</v>
      </c>
      <c r="Q168" s="1">
        <f>VLOOKUP($B168,'VRAAGPROGNOSE LO'!$B$2:$N$321,3,FALSE)</f>
        <v>606</v>
      </c>
      <c r="R168" s="1">
        <f>VLOOKUP($B168,'VRAAGPROGNOSE LO'!$B$2:$N$321,4,FALSE)</f>
        <v>589</v>
      </c>
      <c r="S168" s="1">
        <f>VLOOKUP($B168,'VRAAGPROGNOSE LO'!$B$2:$N$321,5,FALSE)</f>
        <v>577</v>
      </c>
      <c r="T168" s="1">
        <f>VLOOKUP($B168,'VRAAGPROGNOSE LO'!$B$2:$N$321,6,FALSE)</f>
        <v>574</v>
      </c>
      <c r="U168" s="1">
        <f>VLOOKUP($B168,'VRAAGPROGNOSE LO'!$B$2:$N$321,7,FALSE)</f>
        <v>548</v>
      </c>
      <c r="V168" s="1">
        <f>VLOOKUP($B168,'VRAAGPROGNOSE LO'!$B$2:$N$321,8,FALSE)</f>
        <v>534</v>
      </c>
      <c r="W168" s="1">
        <f>VLOOKUP($B168,'VRAAGPROGNOSE LO'!$B$2:$N$321,9,FALSE)</f>
        <v>528</v>
      </c>
      <c r="X168" s="1">
        <f>VLOOKUP($B168,'VRAAGPROGNOSE LO'!$B$2:$N$321,10,FALSE)</f>
        <v>511</v>
      </c>
      <c r="Y168" s="1">
        <f>VLOOKUP($B168,'VRAAGPROGNOSE LO'!$B$2:$N$321,11,FALSE)</f>
        <v>499</v>
      </c>
      <c r="Z168" s="1">
        <f>VLOOKUP($B168,'VRAAGPROGNOSE LO'!$B$2:$N$321,12,FALSE)</f>
        <v>484</v>
      </c>
      <c r="AA168" s="1">
        <f>VLOOKUP($B168,'VRAAGPROGNOSE LO'!$B$2:$N$321,13,FALSE)</f>
        <v>484</v>
      </c>
    </row>
    <row r="169" spans="2:27" x14ac:dyDescent="0.3">
      <c r="B169" s="1">
        <v>32011</v>
      </c>
      <c r="C169" s="1">
        <f>VLOOKUP(B169,AANBODPROGNOSE!A169:G486, 6, FALSE)</f>
        <v>957.5</v>
      </c>
      <c r="D169" s="1">
        <f>VLOOKUP(B169,AANBODPROGNOSE!A169:H486, 3, FALSE)</f>
        <v>813.875</v>
      </c>
      <c r="E169" s="1">
        <f>VLOOKUP($B169,'inschr lo'!$A$5:$L$324,2,FALSE)</f>
        <v>648</v>
      </c>
      <c r="F169" s="1">
        <f>VLOOKUP($B169,'inschr lo'!$A$5:$L$324,3,FALSE)</f>
        <v>635</v>
      </c>
      <c r="G169" s="1">
        <f>VLOOKUP($B169,'inschr lo'!$A$5:$L$324,4,FALSE)</f>
        <v>619</v>
      </c>
      <c r="H169" s="1">
        <f>VLOOKUP($B169,'inschr lo'!$A$5:$L$324,5,FALSE)</f>
        <v>622</v>
      </c>
      <c r="I169" s="1">
        <f>VLOOKUP($B169,'inschr lo'!$A$5:$L$324,6,FALSE)</f>
        <v>649</v>
      </c>
      <c r="J169" s="1">
        <f>VLOOKUP($B169,'inschr lo'!$A$5:$L$324,7,FALSE)</f>
        <v>697</v>
      </c>
      <c r="K169" s="1">
        <f>VLOOKUP($B169,'inschr lo'!$A$5:$L$324,8,FALSE)</f>
        <v>727</v>
      </c>
      <c r="L169" s="1">
        <f>VLOOKUP($B169,'inschr lo'!$A$5:$L$324,9,FALSE)</f>
        <v>743</v>
      </c>
      <c r="M169" s="1">
        <f>VLOOKUP($B169,'inschr lo'!$A$5:$L$324,10,FALSE)</f>
        <v>771</v>
      </c>
      <c r="N169" s="1">
        <f>VLOOKUP($B169,'inschr lo'!$A$5:$L$324,11,FALSE)</f>
        <v>741</v>
      </c>
      <c r="O169" s="1">
        <f>VLOOKUP($B169,'inschr lo'!$A$5:$L$324,12,FALSE)</f>
        <v>752</v>
      </c>
      <c r="P169" s="1">
        <f>VLOOKUP($B169,'VRAAGPROGNOSE LO'!$B$2:$N$321,2,FALSE)</f>
        <v>734</v>
      </c>
      <c r="Q169" s="1">
        <f>VLOOKUP($B169,'VRAAGPROGNOSE LO'!$B$2:$N$321,3,FALSE)</f>
        <v>739</v>
      </c>
      <c r="R169" s="1">
        <f>VLOOKUP($B169,'VRAAGPROGNOSE LO'!$B$2:$N$321,4,FALSE)</f>
        <v>749</v>
      </c>
      <c r="S169" s="1">
        <f>VLOOKUP($B169,'VRAAGPROGNOSE LO'!$B$2:$N$321,5,FALSE)</f>
        <v>748</v>
      </c>
      <c r="T169" s="1">
        <f>VLOOKUP($B169,'VRAAGPROGNOSE LO'!$B$2:$N$321,6,FALSE)</f>
        <v>755</v>
      </c>
      <c r="U169" s="1">
        <f>VLOOKUP($B169,'VRAAGPROGNOSE LO'!$B$2:$N$321,7,FALSE)</f>
        <v>757</v>
      </c>
      <c r="V169" s="1">
        <f>VLOOKUP($B169,'VRAAGPROGNOSE LO'!$B$2:$N$321,8,FALSE)</f>
        <v>754</v>
      </c>
      <c r="W169" s="1">
        <f>VLOOKUP($B169,'VRAAGPROGNOSE LO'!$B$2:$N$321,9,FALSE)</f>
        <v>739</v>
      </c>
      <c r="X169" s="1">
        <f>VLOOKUP($B169,'VRAAGPROGNOSE LO'!$B$2:$N$321,10,FALSE)</f>
        <v>727</v>
      </c>
      <c r="Y169" s="1">
        <f>VLOOKUP($B169,'VRAAGPROGNOSE LO'!$B$2:$N$321,11,FALSE)</f>
        <v>711</v>
      </c>
      <c r="Z169" s="1">
        <f>VLOOKUP($B169,'VRAAGPROGNOSE LO'!$B$2:$N$321,12,FALSE)</f>
        <v>694</v>
      </c>
      <c r="AA169" s="1">
        <f>VLOOKUP($B169,'VRAAGPROGNOSE LO'!$B$2:$N$321,13,FALSE)</f>
        <v>683</v>
      </c>
    </row>
    <row r="170" spans="2:27" x14ac:dyDescent="0.3">
      <c r="B170" s="1">
        <v>32030</v>
      </c>
      <c r="C170" s="1">
        <f>VLOOKUP(B170,AANBODPROGNOSE!A170:G487, 6, FALSE)</f>
        <v>303.52941176470591</v>
      </c>
      <c r="D170" s="1">
        <f>VLOOKUP(B170,AANBODPROGNOSE!A170:H487, 3, FALSE)</f>
        <v>258</v>
      </c>
      <c r="E170" s="1">
        <f>VLOOKUP($B170,'inschr lo'!$A$5:$L$324,2,FALSE)</f>
        <v>218</v>
      </c>
      <c r="F170" s="1">
        <f>VLOOKUP($B170,'inschr lo'!$A$5:$L$324,3,FALSE)</f>
        <v>202</v>
      </c>
      <c r="G170" s="1">
        <f>VLOOKUP($B170,'inschr lo'!$A$5:$L$324,4,FALSE)</f>
        <v>209</v>
      </c>
      <c r="H170" s="1">
        <f>VLOOKUP($B170,'inschr lo'!$A$5:$L$324,5,FALSE)</f>
        <v>210</v>
      </c>
      <c r="I170" s="1">
        <f>VLOOKUP($B170,'inschr lo'!$A$5:$L$324,6,FALSE)</f>
        <v>196</v>
      </c>
      <c r="J170" s="1">
        <f>VLOOKUP($B170,'inschr lo'!$A$5:$L$324,7,FALSE)</f>
        <v>195</v>
      </c>
      <c r="K170" s="1">
        <f>VLOOKUP($B170,'inschr lo'!$A$5:$L$324,8,FALSE)</f>
        <v>189</v>
      </c>
      <c r="L170" s="1">
        <f>VLOOKUP($B170,'inschr lo'!$A$5:$L$324,9,FALSE)</f>
        <v>209</v>
      </c>
      <c r="M170" s="1">
        <f>VLOOKUP($B170,'inschr lo'!$A$5:$L$324,10,FALSE)</f>
        <v>216</v>
      </c>
      <c r="N170" s="1">
        <f>VLOOKUP($B170,'inschr lo'!$A$5:$L$324,11,FALSE)</f>
        <v>230</v>
      </c>
      <c r="O170" s="1">
        <f>VLOOKUP($B170,'inschr lo'!$A$5:$L$324,12,FALSE)</f>
        <v>233</v>
      </c>
      <c r="P170" s="1">
        <f>VLOOKUP($B170,'VRAAGPROGNOSE LO'!$B$2:$N$321,2,FALSE)</f>
        <v>232</v>
      </c>
      <c r="Q170" s="1">
        <f>VLOOKUP($B170,'VRAAGPROGNOSE LO'!$B$2:$N$321,3,FALSE)</f>
        <v>231</v>
      </c>
      <c r="R170" s="1">
        <f>VLOOKUP($B170,'VRAAGPROGNOSE LO'!$B$2:$N$321,4,FALSE)</f>
        <v>226</v>
      </c>
      <c r="S170" s="1">
        <f>VLOOKUP($B170,'VRAAGPROGNOSE LO'!$B$2:$N$321,5,FALSE)</f>
        <v>216</v>
      </c>
      <c r="T170" s="1">
        <f>VLOOKUP($B170,'VRAAGPROGNOSE LO'!$B$2:$N$321,6,FALSE)</f>
        <v>210</v>
      </c>
      <c r="U170" s="1">
        <f>VLOOKUP($B170,'VRAAGPROGNOSE LO'!$B$2:$N$321,7,FALSE)</f>
        <v>202</v>
      </c>
      <c r="V170" s="1">
        <f>VLOOKUP($B170,'VRAAGPROGNOSE LO'!$B$2:$N$321,8,FALSE)</f>
        <v>193</v>
      </c>
      <c r="W170" s="1">
        <f>VLOOKUP($B170,'VRAAGPROGNOSE LO'!$B$2:$N$321,9,FALSE)</f>
        <v>185</v>
      </c>
      <c r="X170" s="1">
        <f>VLOOKUP($B170,'VRAAGPROGNOSE LO'!$B$2:$N$321,10,FALSE)</f>
        <v>175</v>
      </c>
      <c r="Y170" s="1">
        <f>VLOOKUP($B170,'VRAAGPROGNOSE LO'!$B$2:$N$321,11,FALSE)</f>
        <v>174</v>
      </c>
      <c r="Z170" s="1">
        <f>VLOOKUP($B170,'VRAAGPROGNOSE LO'!$B$2:$N$321,12,FALSE)</f>
        <v>166</v>
      </c>
      <c r="AA170" s="1">
        <f>VLOOKUP($B170,'VRAAGPROGNOSE LO'!$B$2:$N$321,13,FALSE)</f>
        <v>162</v>
      </c>
    </row>
    <row r="171" spans="2:27" x14ac:dyDescent="0.3">
      <c r="B171" s="1">
        <v>33011</v>
      </c>
      <c r="C171" s="1">
        <f>VLOOKUP(B171,AANBODPROGNOSE!A171:G488, 6, FALSE)</f>
        <v>2890.5882352941176</v>
      </c>
      <c r="D171" s="1">
        <f>VLOOKUP(B171,AANBODPROGNOSE!A171:H488, 3, FALSE)</f>
        <v>2457</v>
      </c>
      <c r="E171" s="1">
        <f>VLOOKUP($B171,'inschr lo'!$A$5:$L$324,2,FALSE)</f>
        <v>2074</v>
      </c>
      <c r="F171" s="1">
        <f>VLOOKUP($B171,'inschr lo'!$A$5:$L$324,3,FALSE)</f>
        <v>2046</v>
      </c>
      <c r="G171" s="1">
        <f>VLOOKUP($B171,'inschr lo'!$A$5:$L$324,4,FALSE)</f>
        <v>2087</v>
      </c>
      <c r="H171" s="1">
        <f>VLOOKUP($B171,'inschr lo'!$A$5:$L$324,5,FALSE)</f>
        <v>2045</v>
      </c>
      <c r="I171" s="1">
        <f>VLOOKUP($B171,'inschr lo'!$A$5:$L$324,6,FALSE)</f>
        <v>2085</v>
      </c>
      <c r="J171" s="1">
        <f>VLOOKUP($B171,'inschr lo'!$A$5:$L$324,7,FALSE)</f>
        <v>2103</v>
      </c>
      <c r="K171" s="1">
        <f>VLOOKUP($B171,'inschr lo'!$A$5:$L$324,8,FALSE)</f>
        <v>2132</v>
      </c>
      <c r="L171" s="1">
        <f>VLOOKUP($B171,'inschr lo'!$A$5:$L$324,9,FALSE)</f>
        <v>2184</v>
      </c>
      <c r="M171" s="1">
        <f>VLOOKUP($B171,'inschr lo'!$A$5:$L$324,10,FALSE)</f>
        <v>2193</v>
      </c>
      <c r="N171" s="1">
        <f>VLOOKUP($B171,'inschr lo'!$A$5:$L$324,11,FALSE)</f>
        <v>2230</v>
      </c>
      <c r="O171" s="1">
        <f>VLOOKUP($B171,'inschr lo'!$A$5:$L$324,12,FALSE)</f>
        <v>2224</v>
      </c>
      <c r="P171" s="1">
        <f>VLOOKUP($B171,'VRAAGPROGNOSE LO'!$B$2:$N$321,2,FALSE)</f>
        <v>2222</v>
      </c>
      <c r="Q171" s="1">
        <f>VLOOKUP($B171,'VRAAGPROGNOSE LO'!$B$2:$N$321,3,FALSE)</f>
        <v>2226</v>
      </c>
      <c r="R171" s="1">
        <f>VLOOKUP($B171,'VRAAGPROGNOSE LO'!$B$2:$N$321,4,FALSE)</f>
        <v>2199</v>
      </c>
      <c r="S171" s="1">
        <f>VLOOKUP($B171,'VRAAGPROGNOSE LO'!$B$2:$N$321,5,FALSE)</f>
        <v>2165</v>
      </c>
      <c r="T171" s="1">
        <f>VLOOKUP($B171,'VRAAGPROGNOSE LO'!$B$2:$N$321,6,FALSE)</f>
        <v>2168</v>
      </c>
      <c r="U171" s="1">
        <f>VLOOKUP($B171,'VRAAGPROGNOSE LO'!$B$2:$N$321,7,FALSE)</f>
        <v>2173</v>
      </c>
      <c r="V171" s="1">
        <f>VLOOKUP($B171,'VRAAGPROGNOSE LO'!$B$2:$N$321,8,FALSE)</f>
        <v>2152</v>
      </c>
      <c r="W171" s="1">
        <f>VLOOKUP($B171,'VRAAGPROGNOSE LO'!$B$2:$N$321,9,FALSE)</f>
        <v>2132</v>
      </c>
      <c r="X171" s="1">
        <f>VLOOKUP($B171,'VRAAGPROGNOSE LO'!$B$2:$N$321,10,FALSE)</f>
        <v>2116</v>
      </c>
      <c r="Y171" s="1">
        <f>VLOOKUP($B171,'VRAAGPROGNOSE LO'!$B$2:$N$321,11,FALSE)</f>
        <v>2101</v>
      </c>
      <c r="Z171" s="1">
        <f>VLOOKUP($B171,'VRAAGPROGNOSE LO'!$B$2:$N$321,12,FALSE)</f>
        <v>2074</v>
      </c>
      <c r="AA171" s="1">
        <f>VLOOKUP($B171,'VRAAGPROGNOSE LO'!$B$2:$N$321,13,FALSE)</f>
        <v>2058</v>
      </c>
    </row>
    <row r="172" spans="2:27" x14ac:dyDescent="0.3">
      <c r="B172" s="1">
        <v>33016</v>
      </c>
      <c r="C172" s="1">
        <f>VLOOKUP(B172,AANBODPROGNOSE!A172:G489, 6, FALSE)</f>
        <v>105.88235294117648</v>
      </c>
      <c r="D172" s="1">
        <f>VLOOKUP(B172,AANBODPROGNOSE!A172:H489, 3, FALSE)</f>
        <v>90</v>
      </c>
      <c r="E172" s="1">
        <f>VLOOKUP($B172,'inschr lo'!$A$5:$L$324,2,FALSE)</f>
        <v>87</v>
      </c>
      <c r="F172" s="1">
        <f>VLOOKUP($B172,'inschr lo'!$A$5:$L$324,3,FALSE)</f>
        <v>84</v>
      </c>
      <c r="G172" s="1">
        <f>VLOOKUP($B172,'inschr lo'!$A$5:$L$324,4,FALSE)</f>
        <v>85</v>
      </c>
      <c r="H172" s="1">
        <f>VLOOKUP($B172,'inschr lo'!$A$5:$L$324,5,FALSE)</f>
        <v>86</v>
      </c>
      <c r="I172" s="1">
        <f>VLOOKUP($B172,'inschr lo'!$A$5:$L$324,6,FALSE)</f>
        <v>83</v>
      </c>
      <c r="J172" s="1">
        <f>VLOOKUP($B172,'inschr lo'!$A$5:$L$324,7,FALSE)</f>
        <v>77</v>
      </c>
      <c r="K172" s="1">
        <f>VLOOKUP($B172,'inschr lo'!$A$5:$L$324,8,FALSE)</f>
        <v>85</v>
      </c>
      <c r="L172" s="1">
        <f>VLOOKUP($B172,'inschr lo'!$A$5:$L$324,9,FALSE)</f>
        <v>89</v>
      </c>
      <c r="M172" s="1">
        <f>VLOOKUP($B172,'inschr lo'!$A$5:$L$324,10,FALSE)</f>
        <v>85</v>
      </c>
      <c r="N172" s="1">
        <f>VLOOKUP($B172,'inschr lo'!$A$5:$L$324,11,FALSE)</f>
        <v>89</v>
      </c>
      <c r="O172" s="1">
        <f>VLOOKUP($B172,'inschr lo'!$A$5:$L$324,12,FALSE)</f>
        <v>81</v>
      </c>
      <c r="P172" s="1">
        <f>VLOOKUP($B172,'VRAAGPROGNOSE LO'!$B$2:$N$321,2,FALSE)</f>
        <v>83</v>
      </c>
      <c r="Q172" s="1">
        <f>VLOOKUP($B172,'VRAAGPROGNOSE LO'!$B$2:$N$321,3,FALSE)</f>
        <v>80</v>
      </c>
      <c r="R172" s="1">
        <f>VLOOKUP($B172,'VRAAGPROGNOSE LO'!$B$2:$N$321,4,FALSE)</f>
        <v>81</v>
      </c>
      <c r="S172" s="1">
        <f>VLOOKUP($B172,'VRAAGPROGNOSE LO'!$B$2:$N$321,5,FALSE)</f>
        <v>79</v>
      </c>
      <c r="T172" s="1">
        <f>VLOOKUP($B172,'VRAAGPROGNOSE LO'!$B$2:$N$321,6,FALSE)</f>
        <v>77</v>
      </c>
      <c r="U172" s="1">
        <f>VLOOKUP($B172,'VRAAGPROGNOSE LO'!$B$2:$N$321,7,FALSE)</f>
        <v>77</v>
      </c>
      <c r="V172" s="1">
        <f>VLOOKUP($B172,'VRAAGPROGNOSE LO'!$B$2:$N$321,8,FALSE)</f>
        <v>76</v>
      </c>
      <c r="W172" s="1">
        <f>VLOOKUP($B172,'VRAAGPROGNOSE LO'!$B$2:$N$321,9,FALSE)</f>
        <v>77</v>
      </c>
      <c r="X172" s="1">
        <f>VLOOKUP($B172,'VRAAGPROGNOSE LO'!$B$2:$N$321,10,FALSE)</f>
        <v>77</v>
      </c>
      <c r="Y172" s="1">
        <f>VLOOKUP($B172,'VRAAGPROGNOSE LO'!$B$2:$N$321,11,FALSE)</f>
        <v>76</v>
      </c>
      <c r="Z172" s="1">
        <f>VLOOKUP($B172,'VRAAGPROGNOSE LO'!$B$2:$N$321,12,FALSE)</f>
        <v>77</v>
      </c>
      <c r="AA172" s="1">
        <f>VLOOKUP($B172,'VRAAGPROGNOSE LO'!$B$2:$N$321,13,FALSE)</f>
        <v>75</v>
      </c>
    </row>
    <row r="173" spans="2:27" x14ac:dyDescent="0.3">
      <c r="B173" s="1">
        <v>33021</v>
      </c>
      <c r="C173" s="1">
        <f>VLOOKUP(B173,AANBODPROGNOSE!A173:G490, 6, FALSE)</f>
        <v>1799.1478696741856</v>
      </c>
      <c r="D173" s="1">
        <f>VLOOKUP(B173,AANBODPROGNOSE!A173:H490, 3, FALSE)</f>
        <v>1529.2756892230577</v>
      </c>
      <c r="E173" s="1">
        <f>VLOOKUP($B173,'inschr lo'!$A$5:$L$324,2,FALSE)</f>
        <v>1309</v>
      </c>
      <c r="F173" s="1">
        <f>VLOOKUP($B173,'inschr lo'!$A$5:$L$324,3,FALSE)</f>
        <v>1300</v>
      </c>
      <c r="G173" s="1">
        <f>VLOOKUP($B173,'inschr lo'!$A$5:$L$324,4,FALSE)</f>
        <v>1310</v>
      </c>
      <c r="H173" s="1">
        <f>VLOOKUP($B173,'inschr lo'!$A$5:$L$324,5,FALSE)</f>
        <v>1275</v>
      </c>
      <c r="I173" s="1">
        <f>VLOOKUP($B173,'inschr lo'!$A$5:$L$324,6,FALSE)</f>
        <v>1306</v>
      </c>
      <c r="J173" s="1">
        <f>VLOOKUP($B173,'inschr lo'!$A$5:$L$324,7,FALSE)</f>
        <v>1340</v>
      </c>
      <c r="K173" s="1">
        <f>VLOOKUP($B173,'inschr lo'!$A$5:$L$324,8,FALSE)</f>
        <v>1355</v>
      </c>
      <c r="L173" s="1">
        <f>VLOOKUP($B173,'inschr lo'!$A$5:$L$324,9,FALSE)</f>
        <v>1357</v>
      </c>
      <c r="M173" s="1">
        <f>VLOOKUP($B173,'inschr lo'!$A$5:$L$324,10,FALSE)</f>
        <v>1364</v>
      </c>
      <c r="N173" s="1">
        <f>VLOOKUP($B173,'inschr lo'!$A$5:$L$324,11,FALSE)</f>
        <v>1342</v>
      </c>
      <c r="O173" s="1">
        <f>VLOOKUP($B173,'inschr lo'!$A$5:$L$324,12,FALSE)</f>
        <v>1300</v>
      </c>
      <c r="P173" s="1">
        <f>VLOOKUP($B173,'VRAAGPROGNOSE LO'!$B$2:$N$321,2,FALSE)</f>
        <v>1293</v>
      </c>
      <c r="Q173" s="1">
        <f>VLOOKUP($B173,'VRAAGPROGNOSE LO'!$B$2:$N$321,3,FALSE)</f>
        <v>1251</v>
      </c>
      <c r="R173" s="1">
        <f>VLOOKUP($B173,'VRAAGPROGNOSE LO'!$B$2:$N$321,4,FALSE)</f>
        <v>1225</v>
      </c>
      <c r="S173" s="1">
        <f>VLOOKUP($B173,'VRAAGPROGNOSE LO'!$B$2:$N$321,5,FALSE)</f>
        <v>1179</v>
      </c>
      <c r="T173" s="1">
        <f>VLOOKUP($B173,'VRAAGPROGNOSE LO'!$B$2:$N$321,6,FALSE)</f>
        <v>1170</v>
      </c>
      <c r="U173" s="1">
        <f>VLOOKUP($B173,'VRAAGPROGNOSE LO'!$B$2:$N$321,7,FALSE)</f>
        <v>1154</v>
      </c>
      <c r="V173" s="1">
        <f>VLOOKUP($B173,'VRAAGPROGNOSE LO'!$B$2:$N$321,8,FALSE)</f>
        <v>1108</v>
      </c>
      <c r="W173" s="1">
        <f>VLOOKUP($B173,'VRAAGPROGNOSE LO'!$B$2:$N$321,9,FALSE)</f>
        <v>1094</v>
      </c>
      <c r="X173" s="1">
        <f>VLOOKUP($B173,'VRAAGPROGNOSE LO'!$B$2:$N$321,10,FALSE)</f>
        <v>1071</v>
      </c>
      <c r="Y173" s="1">
        <f>VLOOKUP($B173,'VRAAGPROGNOSE LO'!$B$2:$N$321,11,FALSE)</f>
        <v>1051</v>
      </c>
      <c r="Z173" s="1">
        <f>VLOOKUP($B173,'VRAAGPROGNOSE LO'!$B$2:$N$321,12,FALSE)</f>
        <v>1019</v>
      </c>
      <c r="AA173" s="1">
        <f>VLOOKUP($B173,'VRAAGPROGNOSE LO'!$B$2:$N$321,13,FALSE)</f>
        <v>1000</v>
      </c>
    </row>
    <row r="174" spans="2:27" x14ac:dyDescent="0.3">
      <c r="B174" s="1">
        <v>33029</v>
      </c>
      <c r="C174" s="1">
        <f>VLOOKUP(B174,AANBODPROGNOSE!A174:G491, 6, FALSE)</f>
        <v>1208.0999999999999</v>
      </c>
      <c r="D174" s="1">
        <f>VLOOKUP(B174,AANBODPROGNOSE!A174:H491, 3, FALSE)</f>
        <v>1026.885</v>
      </c>
      <c r="E174" s="1">
        <f>VLOOKUP($B174,'inschr lo'!$A$5:$L$324,2,FALSE)</f>
        <v>962</v>
      </c>
      <c r="F174" s="1">
        <f>VLOOKUP($B174,'inschr lo'!$A$5:$L$324,3,FALSE)</f>
        <v>963</v>
      </c>
      <c r="G174" s="1">
        <f>VLOOKUP($B174,'inschr lo'!$A$5:$L$324,4,FALSE)</f>
        <v>970</v>
      </c>
      <c r="H174" s="1">
        <f>VLOOKUP($B174,'inschr lo'!$A$5:$L$324,5,FALSE)</f>
        <v>1012</v>
      </c>
      <c r="I174" s="1">
        <f>VLOOKUP($B174,'inschr lo'!$A$5:$L$324,6,FALSE)</f>
        <v>1060</v>
      </c>
      <c r="J174" s="1">
        <f>VLOOKUP($B174,'inschr lo'!$A$5:$L$324,7,FALSE)</f>
        <v>1081</v>
      </c>
      <c r="K174" s="1">
        <f>VLOOKUP($B174,'inschr lo'!$A$5:$L$324,8,FALSE)</f>
        <v>1123</v>
      </c>
      <c r="L174" s="1">
        <f>VLOOKUP($B174,'inschr lo'!$A$5:$L$324,9,FALSE)</f>
        <v>1117</v>
      </c>
      <c r="M174" s="1">
        <f>VLOOKUP($B174,'inschr lo'!$A$5:$L$324,10,FALSE)</f>
        <v>1125</v>
      </c>
      <c r="N174" s="1">
        <f>VLOOKUP($B174,'inschr lo'!$A$5:$L$324,11,FALSE)</f>
        <v>1101</v>
      </c>
      <c r="O174" s="1">
        <f>VLOOKUP($B174,'inschr lo'!$A$5:$L$324,12,FALSE)</f>
        <v>1104</v>
      </c>
      <c r="P174" s="1">
        <f>VLOOKUP($B174,'VRAAGPROGNOSE LO'!$B$2:$N$321,2,FALSE)</f>
        <v>1113</v>
      </c>
      <c r="Q174" s="1">
        <f>VLOOKUP($B174,'VRAAGPROGNOSE LO'!$B$2:$N$321,3,FALSE)</f>
        <v>1107</v>
      </c>
      <c r="R174" s="1">
        <f>VLOOKUP($B174,'VRAAGPROGNOSE LO'!$B$2:$N$321,4,FALSE)</f>
        <v>1110</v>
      </c>
      <c r="S174" s="1">
        <f>VLOOKUP($B174,'VRAAGPROGNOSE LO'!$B$2:$N$321,5,FALSE)</f>
        <v>1130</v>
      </c>
      <c r="T174" s="1">
        <f>VLOOKUP($B174,'VRAAGPROGNOSE LO'!$B$2:$N$321,6,FALSE)</f>
        <v>1147</v>
      </c>
      <c r="U174" s="1">
        <f>VLOOKUP($B174,'VRAAGPROGNOSE LO'!$B$2:$N$321,7,FALSE)</f>
        <v>1152</v>
      </c>
      <c r="V174" s="1">
        <f>VLOOKUP($B174,'VRAAGPROGNOSE LO'!$B$2:$N$321,8,FALSE)</f>
        <v>1144</v>
      </c>
      <c r="W174" s="1">
        <f>VLOOKUP($B174,'VRAAGPROGNOSE LO'!$B$2:$N$321,9,FALSE)</f>
        <v>1130</v>
      </c>
      <c r="X174" s="1">
        <f>VLOOKUP($B174,'VRAAGPROGNOSE LO'!$B$2:$N$321,10,FALSE)</f>
        <v>1117</v>
      </c>
      <c r="Y174" s="1">
        <f>VLOOKUP($B174,'VRAAGPROGNOSE LO'!$B$2:$N$321,11,FALSE)</f>
        <v>1093</v>
      </c>
      <c r="Z174" s="1">
        <f>VLOOKUP($B174,'VRAAGPROGNOSE LO'!$B$2:$N$321,12,FALSE)</f>
        <v>1081</v>
      </c>
      <c r="AA174" s="1">
        <f>VLOOKUP($B174,'VRAAGPROGNOSE LO'!$B$2:$N$321,13,FALSE)</f>
        <v>1059</v>
      </c>
    </row>
    <row r="175" spans="2:27" x14ac:dyDescent="0.3">
      <c r="B175" s="1">
        <v>33037</v>
      </c>
      <c r="C175" s="1">
        <f>VLOOKUP(B175,AANBODPROGNOSE!A175:G492, 6, FALSE)</f>
        <v>1049.4117647058824</v>
      </c>
      <c r="D175" s="1">
        <f>VLOOKUP(B175,AANBODPROGNOSE!A175:H492, 3, FALSE)</f>
        <v>892</v>
      </c>
      <c r="E175" s="1">
        <f>VLOOKUP($B175,'inschr lo'!$A$5:$L$324,2,FALSE)</f>
        <v>686</v>
      </c>
      <c r="F175" s="1">
        <f>VLOOKUP($B175,'inschr lo'!$A$5:$L$324,3,FALSE)</f>
        <v>670</v>
      </c>
      <c r="G175" s="1">
        <f>VLOOKUP($B175,'inschr lo'!$A$5:$L$324,4,FALSE)</f>
        <v>672</v>
      </c>
      <c r="H175" s="1">
        <f>VLOOKUP($B175,'inschr lo'!$A$5:$L$324,5,FALSE)</f>
        <v>672</v>
      </c>
      <c r="I175" s="1">
        <f>VLOOKUP($B175,'inschr lo'!$A$5:$L$324,6,FALSE)</f>
        <v>700</v>
      </c>
      <c r="J175" s="1">
        <f>VLOOKUP($B175,'inschr lo'!$A$5:$L$324,7,FALSE)</f>
        <v>727</v>
      </c>
      <c r="K175" s="1">
        <f>VLOOKUP($B175,'inschr lo'!$A$5:$L$324,8,FALSE)</f>
        <v>773</v>
      </c>
      <c r="L175" s="1">
        <f>VLOOKUP($B175,'inschr lo'!$A$5:$L$324,9,FALSE)</f>
        <v>793</v>
      </c>
      <c r="M175" s="1">
        <f>VLOOKUP($B175,'inschr lo'!$A$5:$L$324,10,FALSE)</f>
        <v>819</v>
      </c>
      <c r="N175" s="1">
        <f>VLOOKUP($B175,'inschr lo'!$A$5:$L$324,11,FALSE)</f>
        <v>812</v>
      </c>
      <c r="O175" s="1">
        <f>VLOOKUP($B175,'inschr lo'!$A$5:$L$324,12,FALSE)</f>
        <v>807</v>
      </c>
      <c r="P175" s="1">
        <f>VLOOKUP($B175,'VRAAGPROGNOSE LO'!$B$2:$N$321,2,FALSE)</f>
        <v>786</v>
      </c>
      <c r="Q175" s="1">
        <f>VLOOKUP($B175,'VRAAGPROGNOSE LO'!$B$2:$N$321,3,FALSE)</f>
        <v>752</v>
      </c>
      <c r="R175" s="1">
        <f>VLOOKUP($B175,'VRAAGPROGNOSE LO'!$B$2:$N$321,4,FALSE)</f>
        <v>727</v>
      </c>
      <c r="S175" s="1">
        <f>VLOOKUP($B175,'VRAAGPROGNOSE LO'!$B$2:$N$321,5,FALSE)</f>
        <v>719</v>
      </c>
      <c r="T175" s="1">
        <f>VLOOKUP($B175,'VRAAGPROGNOSE LO'!$B$2:$N$321,6,FALSE)</f>
        <v>716</v>
      </c>
      <c r="U175" s="1">
        <f>VLOOKUP($B175,'VRAAGPROGNOSE LO'!$B$2:$N$321,7,FALSE)</f>
        <v>691</v>
      </c>
      <c r="V175" s="1">
        <f>VLOOKUP($B175,'VRAAGPROGNOSE LO'!$B$2:$N$321,8,FALSE)</f>
        <v>687</v>
      </c>
      <c r="W175" s="1">
        <f>VLOOKUP($B175,'VRAAGPROGNOSE LO'!$B$2:$N$321,9,FALSE)</f>
        <v>703</v>
      </c>
      <c r="X175" s="1">
        <f>VLOOKUP($B175,'VRAAGPROGNOSE LO'!$B$2:$N$321,10,FALSE)</f>
        <v>700</v>
      </c>
      <c r="Y175" s="1">
        <f>VLOOKUP($B175,'VRAAGPROGNOSE LO'!$B$2:$N$321,11,FALSE)</f>
        <v>689</v>
      </c>
      <c r="Z175" s="1">
        <f>VLOOKUP($B175,'VRAAGPROGNOSE LO'!$B$2:$N$321,12,FALSE)</f>
        <v>688</v>
      </c>
      <c r="AA175" s="1">
        <f>VLOOKUP($B175,'VRAAGPROGNOSE LO'!$B$2:$N$321,13,FALSE)</f>
        <v>695</v>
      </c>
    </row>
    <row r="176" spans="2:27" x14ac:dyDescent="0.3">
      <c r="B176" s="1">
        <v>33039</v>
      </c>
      <c r="C176" s="1">
        <f>VLOOKUP(B176,AANBODPROGNOSE!A176:G493, 6, FALSE)</f>
        <v>643.52941176470586</v>
      </c>
      <c r="D176" s="1">
        <f>VLOOKUP(B176,AANBODPROGNOSE!A176:H493, 3, FALSE)</f>
        <v>547</v>
      </c>
      <c r="E176" s="1">
        <f>VLOOKUP($B176,'inschr lo'!$A$5:$L$324,2,FALSE)</f>
        <v>417</v>
      </c>
      <c r="F176" s="1">
        <f>VLOOKUP($B176,'inschr lo'!$A$5:$L$324,3,FALSE)</f>
        <v>410</v>
      </c>
      <c r="G176" s="1">
        <f>VLOOKUP($B176,'inschr lo'!$A$5:$L$324,4,FALSE)</f>
        <v>417</v>
      </c>
      <c r="H176" s="1">
        <f>VLOOKUP($B176,'inschr lo'!$A$5:$L$324,5,FALSE)</f>
        <v>435</v>
      </c>
      <c r="I176" s="1">
        <f>VLOOKUP($B176,'inschr lo'!$A$5:$L$324,6,FALSE)</f>
        <v>441</v>
      </c>
      <c r="J176" s="1">
        <f>VLOOKUP($B176,'inschr lo'!$A$5:$L$324,7,FALSE)</f>
        <v>445</v>
      </c>
      <c r="K176" s="1">
        <f>VLOOKUP($B176,'inschr lo'!$A$5:$L$324,8,FALSE)</f>
        <v>462</v>
      </c>
      <c r="L176" s="1">
        <f>VLOOKUP($B176,'inschr lo'!$A$5:$L$324,9,FALSE)</f>
        <v>474</v>
      </c>
      <c r="M176" s="1">
        <f>VLOOKUP($B176,'inschr lo'!$A$5:$L$324,10,FALSE)</f>
        <v>481</v>
      </c>
      <c r="N176" s="1">
        <f>VLOOKUP($B176,'inschr lo'!$A$5:$L$324,11,FALSE)</f>
        <v>468</v>
      </c>
      <c r="O176" s="1">
        <f>VLOOKUP($B176,'inschr lo'!$A$5:$L$324,12,FALSE)</f>
        <v>495</v>
      </c>
      <c r="P176" s="1">
        <f>VLOOKUP($B176,'VRAAGPROGNOSE LO'!$B$2:$N$321,2,FALSE)</f>
        <v>505</v>
      </c>
      <c r="Q176" s="1">
        <f>VLOOKUP($B176,'VRAAGPROGNOSE LO'!$B$2:$N$321,3,FALSE)</f>
        <v>490</v>
      </c>
      <c r="R176" s="1">
        <f>VLOOKUP($B176,'VRAAGPROGNOSE LO'!$B$2:$N$321,4,FALSE)</f>
        <v>495</v>
      </c>
      <c r="S176" s="1">
        <f>VLOOKUP($B176,'VRAAGPROGNOSE LO'!$B$2:$N$321,5,FALSE)</f>
        <v>481</v>
      </c>
      <c r="T176" s="1">
        <f>VLOOKUP($B176,'VRAAGPROGNOSE LO'!$B$2:$N$321,6,FALSE)</f>
        <v>469</v>
      </c>
      <c r="U176" s="1">
        <f>VLOOKUP($B176,'VRAAGPROGNOSE LO'!$B$2:$N$321,7,FALSE)</f>
        <v>469</v>
      </c>
      <c r="V176" s="1">
        <f>VLOOKUP($B176,'VRAAGPROGNOSE LO'!$B$2:$N$321,8,FALSE)</f>
        <v>465</v>
      </c>
      <c r="W176" s="1">
        <f>VLOOKUP($B176,'VRAAGPROGNOSE LO'!$B$2:$N$321,9,FALSE)</f>
        <v>470</v>
      </c>
      <c r="X176" s="1">
        <f>VLOOKUP($B176,'VRAAGPROGNOSE LO'!$B$2:$N$321,10,FALSE)</f>
        <v>468</v>
      </c>
      <c r="Y176" s="1">
        <f>VLOOKUP($B176,'VRAAGPROGNOSE LO'!$B$2:$N$321,11,FALSE)</f>
        <v>466</v>
      </c>
      <c r="Z176" s="1">
        <f>VLOOKUP($B176,'VRAAGPROGNOSE LO'!$B$2:$N$321,12,FALSE)</f>
        <v>471</v>
      </c>
      <c r="AA176" s="1">
        <f>VLOOKUP($B176,'VRAAGPROGNOSE LO'!$B$2:$N$321,13,FALSE)</f>
        <v>459</v>
      </c>
    </row>
    <row r="177" spans="2:27" x14ac:dyDescent="0.3">
      <c r="B177" s="1">
        <v>33040</v>
      </c>
      <c r="C177" s="1">
        <f>VLOOKUP(B177,AANBODPROGNOSE!A177:G494, 6, FALSE)</f>
        <v>685.88235294117646</v>
      </c>
      <c r="D177" s="1">
        <f>VLOOKUP(B177,AANBODPROGNOSE!A177:H494, 3, FALSE)</f>
        <v>583</v>
      </c>
      <c r="E177" s="1">
        <f>VLOOKUP($B177,'inschr lo'!$A$5:$L$324,2,FALSE)</f>
        <v>514</v>
      </c>
      <c r="F177" s="1">
        <f>VLOOKUP($B177,'inschr lo'!$A$5:$L$324,3,FALSE)</f>
        <v>504</v>
      </c>
      <c r="G177" s="1">
        <f>VLOOKUP($B177,'inschr lo'!$A$5:$L$324,4,FALSE)</f>
        <v>479</v>
      </c>
      <c r="H177" s="1">
        <f>VLOOKUP($B177,'inschr lo'!$A$5:$L$324,5,FALSE)</f>
        <v>490</v>
      </c>
      <c r="I177" s="1">
        <f>VLOOKUP($B177,'inschr lo'!$A$5:$L$324,6,FALSE)</f>
        <v>512</v>
      </c>
      <c r="J177" s="1">
        <f>VLOOKUP($B177,'inschr lo'!$A$5:$L$324,7,FALSE)</f>
        <v>509</v>
      </c>
      <c r="K177" s="1">
        <f>VLOOKUP($B177,'inschr lo'!$A$5:$L$324,8,FALSE)</f>
        <v>514</v>
      </c>
      <c r="L177" s="1">
        <f>VLOOKUP($B177,'inschr lo'!$A$5:$L$324,9,FALSE)</f>
        <v>525</v>
      </c>
      <c r="M177" s="1">
        <f>VLOOKUP($B177,'inschr lo'!$A$5:$L$324,10,FALSE)</f>
        <v>537</v>
      </c>
      <c r="N177" s="1">
        <f>VLOOKUP($B177,'inschr lo'!$A$5:$L$324,11,FALSE)</f>
        <v>553</v>
      </c>
      <c r="O177" s="1">
        <f>VLOOKUP($B177,'inschr lo'!$A$5:$L$324,12,FALSE)</f>
        <v>528</v>
      </c>
      <c r="P177" s="1">
        <f>VLOOKUP($B177,'VRAAGPROGNOSE LO'!$B$2:$N$321,2,FALSE)</f>
        <v>518</v>
      </c>
      <c r="Q177" s="1">
        <f>VLOOKUP($B177,'VRAAGPROGNOSE LO'!$B$2:$N$321,3,FALSE)</f>
        <v>504</v>
      </c>
      <c r="R177" s="1">
        <f>VLOOKUP($B177,'VRAAGPROGNOSE LO'!$B$2:$N$321,4,FALSE)</f>
        <v>494</v>
      </c>
      <c r="S177" s="1">
        <f>VLOOKUP($B177,'VRAAGPROGNOSE LO'!$B$2:$N$321,5,FALSE)</f>
        <v>478</v>
      </c>
      <c r="T177" s="1">
        <f>VLOOKUP($B177,'VRAAGPROGNOSE LO'!$B$2:$N$321,6,FALSE)</f>
        <v>469</v>
      </c>
      <c r="U177" s="1">
        <f>VLOOKUP($B177,'VRAAGPROGNOSE LO'!$B$2:$N$321,7,FALSE)</f>
        <v>479</v>
      </c>
      <c r="V177" s="1">
        <f>VLOOKUP($B177,'VRAAGPROGNOSE LO'!$B$2:$N$321,8,FALSE)</f>
        <v>475</v>
      </c>
      <c r="W177" s="1">
        <f>VLOOKUP($B177,'VRAAGPROGNOSE LO'!$B$2:$N$321,9,FALSE)</f>
        <v>485</v>
      </c>
      <c r="X177" s="1">
        <f>VLOOKUP($B177,'VRAAGPROGNOSE LO'!$B$2:$N$321,10,FALSE)</f>
        <v>491</v>
      </c>
      <c r="Y177" s="1">
        <f>VLOOKUP($B177,'VRAAGPROGNOSE LO'!$B$2:$N$321,11,FALSE)</f>
        <v>492</v>
      </c>
      <c r="Z177" s="1">
        <f>VLOOKUP($B177,'VRAAGPROGNOSE LO'!$B$2:$N$321,12,FALSE)</f>
        <v>480</v>
      </c>
      <c r="AA177" s="1">
        <f>VLOOKUP($B177,'VRAAGPROGNOSE LO'!$B$2:$N$321,13,FALSE)</f>
        <v>487</v>
      </c>
    </row>
    <row r="178" spans="2:27" x14ac:dyDescent="0.3">
      <c r="B178" s="1">
        <v>33041</v>
      </c>
      <c r="C178" s="1">
        <f>VLOOKUP(B178,AANBODPROGNOSE!A178:G495, 6, FALSE)</f>
        <v>398.39259259259251</v>
      </c>
      <c r="D178" s="1">
        <f>VLOOKUP(B178,AANBODPROGNOSE!A178:H495, 3, FALSE)</f>
        <v>338.63370370370365</v>
      </c>
      <c r="E178" s="1">
        <f>VLOOKUP($B178,'inschr lo'!$A$5:$L$324,2,FALSE)</f>
        <v>239</v>
      </c>
      <c r="F178" s="1">
        <f>VLOOKUP($B178,'inschr lo'!$A$5:$L$324,3,FALSE)</f>
        <v>232</v>
      </c>
      <c r="G178" s="1">
        <f>VLOOKUP($B178,'inschr lo'!$A$5:$L$324,4,FALSE)</f>
        <v>232</v>
      </c>
      <c r="H178" s="1">
        <f>VLOOKUP($B178,'inschr lo'!$A$5:$L$324,5,FALSE)</f>
        <v>230</v>
      </c>
      <c r="I178" s="1">
        <f>VLOOKUP($B178,'inschr lo'!$A$5:$L$324,6,FALSE)</f>
        <v>238</v>
      </c>
      <c r="J178" s="1">
        <f>VLOOKUP($B178,'inschr lo'!$A$5:$L$324,7,FALSE)</f>
        <v>246</v>
      </c>
      <c r="K178" s="1">
        <f>VLOOKUP($B178,'inschr lo'!$A$5:$L$324,8,FALSE)</f>
        <v>246</v>
      </c>
      <c r="L178" s="1">
        <f>VLOOKUP($B178,'inschr lo'!$A$5:$L$324,9,FALSE)</f>
        <v>262</v>
      </c>
      <c r="M178" s="1">
        <f>VLOOKUP($B178,'inschr lo'!$A$5:$L$324,10,FALSE)</f>
        <v>260</v>
      </c>
      <c r="N178" s="1">
        <f>VLOOKUP($B178,'inschr lo'!$A$5:$L$324,11,FALSE)</f>
        <v>258</v>
      </c>
      <c r="O178" s="1">
        <f>VLOOKUP($B178,'inschr lo'!$A$5:$L$324,12,FALSE)</f>
        <v>260</v>
      </c>
      <c r="P178" s="1">
        <f>VLOOKUP($B178,'VRAAGPROGNOSE LO'!$B$2:$N$321,2,FALSE)</f>
        <v>259</v>
      </c>
      <c r="Q178" s="1">
        <f>VLOOKUP($B178,'VRAAGPROGNOSE LO'!$B$2:$N$321,3,FALSE)</f>
        <v>257</v>
      </c>
      <c r="R178" s="1">
        <f>VLOOKUP($B178,'VRAAGPROGNOSE LO'!$B$2:$N$321,4,FALSE)</f>
        <v>252</v>
      </c>
      <c r="S178" s="1">
        <f>VLOOKUP($B178,'VRAAGPROGNOSE LO'!$B$2:$N$321,5,FALSE)</f>
        <v>241</v>
      </c>
      <c r="T178" s="1">
        <f>VLOOKUP($B178,'VRAAGPROGNOSE LO'!$B$2:$N$321,6,FALSE)</f>
        <v>234</v>
      </c>
      <c r="U178" s="1">
        <f>VLOOKUP($B178,'VRAAGPROGNOSE LO'!$B$2:$N$321,7,FALSE)</f>
        <v>225</v>
      </c>
      <c r="V178" s="1">
        <f>VLOOKUP($B178,'VRAAGPROGNOSE LO'!$B$2:$N$321,8,FALSE)</f>
        <v>216</v>
      </c>
      <c r="W178" s="1">
        <f>VLOOKUP($B178,'VRAAGPROGNOSE LO'!$B$2:$N$321,9,FALSE)</f>
        <v>206</v>
      </c>
      <c r="X178" s="1">
        <f>VLOOKUP($B178,'VRAAGPROGNOSE LO'!$B$2:$N$321,10,FALSE)</f>
        <v>195</v>
      </c>
      <c r="Y178" s="1">
        <f>VLOOKUP($B178,'VRAAGPROGNOSE LO'!$B$2:$N$321,11,FALSE)</f>
        <v>194</v>
      </c>
      <c r="Z178" s="1">
        <f>VLOOKUP($B178,'VRAAGPROGNOSE LO'!$B$2:$N$321,12,FALSE)</f>
        <v>185</v>
      </c>
      <c r="AA178" s="1">
        <f>VLOOKUP($B178,'VRAAGPROGNOSE LO'!$B$2:$N$321,13,FALSE)</f>
        <v>180</v>
      </c>
    </row>
    <row r="179" spans="2:27" x14ac:dyDescent="0.3">
      <c r="B179" s="1">
        <v>34002</v>
      </c>
      <c r="C179" s="1">
        <f>VLOOKUP(B179,AANBODPROGNOSE!A179:G496, 6, FALSE)</f>
        <v>1371.1089108910892</v>
      </c>
      <c r="D179" s="1">
        <f>VLOOKUP(B179,AANBODPROGNOSE!A179:H496, 3, FALSE)</f>
        <v>1165.4425742574258</v>
      </c>
      <c r="E179" s="1">
        <f>VLOOKUP($B179,'inschr lo'!$A$5:$L$324,2,FALSE)</f>
        <v>941</v>
      </c>
      <c r="F179" s="1">
        <f>VLOOKUP($B179,'inschr lo'!$A$5:$L$324,3,FALSE)</f>
        <v>946</v>
      </c>
      <c r="G179" s="1">
        <f>VLOOKUP($B179,'inschr lo'!$A$5:$L$324,4,FALSE)</f>
        <v>952</v>
      </c>
      <c r="H179" s="1">
        <f>VLOOKUP($B179,'inschr lo'!$A$5:$L$324,5,FALSE)</f>
        <v>964</v>
      </c>
      <c r="I179" s="1">
        <f>VLOOKUP($B179,'inschr lo'!$A$5:$L$324,6,FALSE)</f>
        <v>986</v>
      </c>
      <c r="J179" s="1">
        <f>VLOOKUP($B179,'inschr lo'!$A$5:$L$324,7,FALSE)</f>
        <v>986</v>
      </c>
      <c r="K179" s="1">
        <f>VLOOKUP($B179,'inschr lo'!$A$5:$L$324,8,FALSE)</f>
        <v>977</v>
      </c>
      <c r="L179" s="1">
        <f>VLOOKUP($B179,'inschr lo'!$A$5:$L$324,9,FALSE)</f>
        <v>991</v>
      </c>
      <c r="M179" s="1">
        <f>VLOOKUP($B179,'inschr lo'!$A$5:$L$324,10,FALSE)</f>
        <v>1011</v>
      </c>
      <c r="N179" s="1">
        <f>VLOOKUP($B179,'inschr lo'!$A$5:$L$324,11,FALSE)</f>
        <v>999</v>
      </c>
      <c r="O179" s="1">
        <f>VLOOKUP($B179,'inschr lo'!$A$5:$L$324,12,FALSE)</f>
        <v>1010</v>
      </c>
      <c r="P179" s="1">
        <f>VLOOKUP($B179,'VRAAGPROGNOSE LO'!$B$2:$N$321,2,FALSE)</f>
        <v>1000</v>
      </c>
      <c r="Q179" s="1">
        <f>VLOOKUP($B179,'VRAAGPROGNOSE LO'!$B$2:$N$321,3,FALSE)</f>
        <v>1000</v>
      </c>
      <c r="R179" s="1">
        <f>VLOOKUP($B179,'VRAAGPROGNOSE LO'!$B$2:$N$321,4,FALSE)</f>
        <v>986</v>
      </c>
      <c r="S179" s="1">
        <f>VLOOKUP($B179,'VRAAGPROGNOSE LO'!$B$2:$N$321,5,FALSE)</f>
        <v>959</v>
      </c>
      <c r="T179" s="1">
        <f>VLOOKUP($B179,'VRAAGPROGNOSE LO'!$B$2:$N$321,6,FALSE)</f>
        <v>952</v>
      </c>
      <c r="U179" s="1">
        <f>VLOOKUP($B179,'VRAAGPROGNOSE LO'!$B$2:$N$321,7,FALSE)</f>
        <v>929</v>
      </c>
      <c r="V179" s="1">
        <f>VLOOKUP($B179,'VRAAGPROGNOSE LO'!$B$2:$N$321,8,FALSE)</f>
        <v>922</v>
      </c>
      <c r="W179" s="1">
        <f>VLOOKUP($B179,'VRAAGPROGNOSE LO'!$B$2:$N$321,9,FALSE)</f>
        <v>899</v>
      </c>
      <c r="X179" s="1">
        <f>VLOOKUP($B179,'VRAAGPROGNOSE LO'!$B$2:$N$321,10,FALSE)</f>
        <v>881</v>
      </c>
      <c r="Y179" s="1">
        <f>VLOOKUP($B179,'VRAAGPROGNOSE LO'!$B$2:$N$321,11,FALSE)</f>
        <v>870</v>
      </c>
      <c r="Z179" s="1">
        <f>VLOOKUP($B179,'VRAAGPROGNOSE LO'!$B$2:$N$321,12,FALSE)</f>
        <v>850</v>
      </c>
      <c r="AA179" s="1">
        <f>VLOOKUP($B179,'VRAAGPROGNOSE LO'!$B$2:$N$321,13,FALSE)</f>
        <v>845</v>
      </c>
    </row>
    <row r="180" spans="2:27" x14ac:dyDescent="0.3">
      <c r="B180" s="1">
        <v>34003</v>
      </c>
      <c r="C180" s="1">
        <f>VLOOKUP(B180,AANBODPROGNOSE!A180:G497, 6, FALSE)</f>
        <v>1009.4117647058824</v>
      </c>
      <c r="D180" s="1">
        <f>VLOOKUP(B180,AANBODPROGNOSE!A180:H497, 3, FALSE)</f>
        <v>858</v>
      </c>
      <c r="E180" s="1">
        <f>VLOOKUP($B180,'inschr lo'!$A$5:$L$324,2,FALSE)</f>
        <v>688</v>
      </c>
      <c r="F180" s="1">
        <f>VLOOKUP($B180,'inschr lo'!$A$5:$L$324,3,FALSE)</f>
        <v>706</v>
      </c>
      <c r="G180" s="1">
        <f>VLOOKUP($B180,'inschr lo'!$A$5:$L$324,4,FALSE)</f>
        <v>707</v>
      </c>
      <c r="H180" s="1">
        <f>VLOOKUP($B180,'inschr lo'!$A$5:$L$324,5,FALSE)</f>
        <v>723</v>
      </c>
      <c r="I180" s="1">
        <f>VLOOKUP($B180,'inschr lo'!$A$5:$L$324,6,FALSE)</f>
        <v>736</v>
      </c>
      <c r="J180" s="1">
        <f>VLOOKUP($B180,'inschr lo'!$A$5:$L$324,7,FALSE)</f>
        <v>745</v>
      </c>
      <c r="K180" s="1">
        <f>VLOOKUP($B180,'inschr lo'!$A$5:$L$324,8,FALSE)</f>
        <v>767</v>
      </c>
      <c r="L180" s="1">
        <f>VLOOKUP($B180,'inschr lo'!$A$5:$L$324,9,FALSE)</f>
        <v>782</v>
      </c>
      <c r="M180" s="1">
        <f>VLOOKUP($B180,'inschr lo'!$A$5:$L$324,10,FALSE)</f>
        <v>800</v>
      </c>
      <c r="N180" s="1">
        <f>VLOOKUP($B180,'inschr lo'!$A$5:$L$324,11,FALSE)</f>
        <v>811</v>
      </c>
      <c r="O180" s="1">
        <f>VLOOKUP($B180,'inschr lo'!$A$5:$L$324,12,FALSE)</f>
        <v>776</v>
      </c>
      <c r="P180" s="1">
        <f>VLOOKUP($B180,'VRAAGPROGNOSE LO'!$B$2:$N$321,2,FALSE)</f>
        <v>761</v>
      </c>
      <c r="Q180" s="1">
        <f>VLOOKUP($B180,'VRAAGPROGNOSE LO'!$B$2:$N$321,3,FALSE)</f>
        <v>750</v>
      </c>
      <c r="R180" s="1">
        <f>VLOOKUP($B180,'VRAAGPROGNOSE LO'!$B$2:$N$321,4,FALSE)</f>
        <v>733</v>
      </c>
      <c r="S180" s="1">
        <f>VLOOKUP($B180,'VRAAGPROGNOSE LO'!$B$2:$N$321,5,FALSE)</f>
        <v>692</v>
      </c>
      <c r="T180" s="1">
        <f>VLOOKUP($B180,'VRAAGPROGNOSE LO'!$B$2:$N$321,6,FALSE)</f>
        <v>678</v>
      </c>
      <c r="U180" s="1">
        <f>VLOOKUP($B180,'VRAAGPROGNOSE LO'!$B$2:$N$321,7,FALSE)</f>
        <v>676</v>
      </c>
      <c r="V180" s="1">
        <f>VLOOKUP($B180,'VRAAGPROGNOSE LO'!$B$2:$N$321,8,FALSE)</f>
        <v>676</v>
      </c>
      <c r="W180" s="1">
        <f>VLOOKUP($B180,'VRAAGPROGNOSE LO'!$B$2:$N$321,9,FALSE)</f>
        <v>674</v>
      </c>
      <c r="X180" s="1">
        <f>VLOOKUP($B180,'VRAAGPROGNOSE LO'!$B$2:$N$321,10,FALSE)</f>
        <v>671</v>
      </c>
      <c r="Y180" s="1">
        <f>VLOOKUP($B180,'VRAAGPROGNOSE LO'!$B$2:$N$321,11,FALSE)</f>
        <v>668</v>
      </c>
      <c r="Z180" s="1">
        <f>VLOOKUP($B180,'VRAAGPROGNOSE LO'!$B$2:$N$321,12,FALSE)</f>
        <v>665</v>
      </c>
      <c r="AA180" s="1">
        <f>VLOOKUP($B180,'VRAAGPROGNOSE LO'!$B$2:$N$321,13,FALSE)</f>
        <v>666</v>
      </c>
    </row>
    <row r="181" spans="2:27" x14ac:dyDescent="0.3">
      <c r="B181" s="1">
        <v>34009</v>
      </c>
      <c r="C181" s="1">
        <f>VLOOKUP(B181,AANBODPROGNOSE!A181:G498, 6, FALSE)</f>
        <v>946.78378378378375</v>
      </c>
      <c r="D181" s="1">
        <f>VLOOKUP(B181,AANBODPROGNOSE!A181:H498, 3, FALSE)</f>
        <v>804.76621621621621</v>
      </c>
      <c r="E181" s="1">
        <f>VLOOKUP($B181,'inschr lo'!$A$5:$L$324,2,FALSE)</f>
        <v>671</v>
      </c>
      <c r="F181" s="1">
        <f>VLOOKUP($B181,'inschr lo'!$A$5:$L$324,3,FALSE)</f>
        <v>687</v>
      </c>
      <c r="G181" s="1">
        <f>VLOOKUP($B181,'inschr lo'!$A$5:$L$324,4,FALSE)</f>
        <v>679</v>
      </c>
      <c r="H181" s="1">
        <f>VLOOKUP($B181,'inschr lo'!$A$5:$L$324,5,FALSE)</f>
        <v>685</v>
      </c>
      <c r="I181" s="1">
        <f>VLOOKUP($B181,'inschr lo'!$A$5:$L$324,6,FALSE)</f>
        <v>694</v>
      </c>
      <c r="J181" s="1">
        <f>VLOOKUP($B181,'inschr lo'!$A$5:$L$324,7,FALSE)</f>
        <v>714</v>
      </c>
      <c r="K181" s="1">
        <f>VLOOKUP($B181,'inschr lo'!$A$5:$L$324,8,FALSE)</f>
        <v>757</v>
      </c>
      <c r="L181" s="1">
        <f>VLOOKUP($B181,'inschr lo'!$A$5:$L$324,9,FALSE)</f>
        <v>761</v>
      </c>
      <c r="M181" s="1">
        <f>VLOOKUP($B181,'inschr lo'!$A$5:$L$324,10,FALSE)</f>
        <v>741</v>
      </c>
      <c r="N181" s="1">
        <f>VLOOKUP($B181,'inschr lo'!$A$5:$L$324,11,FALSE)</f>
        <v>771</v>
      </c>
      <c r="O181" s="1">
        <f>VLOOKUP($B181,'inschr lo'!$A$5:$L$324,12,FALSE)</f>
        <v>804</v>
      </c>
      <c r="P181" s="1">
        <f>VLOOKUP($B181,'VRAAGPROGNOSE LO'!$B$2:$N$321,2,FALSE)</f>
        <v>813</v>
      </c>
      <c r="Q181" s="1">
        <f>VLOOKUP($B181,'VRAAGPROGNOSE LO'!$B$2:$N$321,3,FALSE)</f>
        <v>817</v>
      </c>
      <c r="R181" s="1">
        <f>VLOOKUP($B181,'VRAAGPROGNOSE LO'!$B$2:$N$321,4,FALSE)</f>
        <v>824</v>
      </c>
      <c r="S181" s="1">
        <f>VLOOKUP($B181,'VRAAGPROGNOSE LO'!$B$2:$N$321,5,FALSE)</f>
        <v>832</v>
      </c>
      <c r="T181" s="1">
        <f>VLOOKUP($B181,'VRAAGPROGNOSE LO'!$B$2:$N$321,6,FALSE)</f>
        <v>857</v>
      </c>
      <c r="U181" s="1">
        <f>VLOOKUP($B181,'VRAAGPROGNOSE LO'!$B$2:$N$321,7,FALSE)</f>
        <v>864</v>
      </c>
      <c r="V181" s="1">
        <f>VLOOKUP($B181,'VRAAGPROGNOSE LO'!$B$2:$N$321,8,FALSE)</f>
        <v>878</v>
      </c>
      <c r="W181" s="1">
        <f>VLOOKUP($B181,'VRAAGPROGNOSE LO'!$B$2:$N$321,9,FALSE)</f>
        <v>878</v>
      </c>
      <c r="X181" s="1">
        <f>VLOOKUP($B181,'VRAAGPROGNOSE LO'!$B$2:$N$321,10,FALSE)</f>
        <v>873</v>
      </c>
      <c r="Y181" s="1">
        <f>VLOOKUP($B181,'VRAAGPROGNOSE LO'!$B$2:$N$321,11,FALSE)</f>
        <v>884</v>
      </c>
      <c r="Z181" s="1">
        <f>VLOOKUP($B181,'VRAAGPROGNOSE LO'!$B$2:$N$321,12,FALSE)</f>
        <v>874</v>
      </c>
      <c r="AA181" s="1">
        <f>VLOOKUP($B181,'VRAAGPROGNOSE LO'!$B$2:$N$321,13,FALSE)</f>
        <v>868</v>
      </c>
    </row>
    <row r="182" spans="2:27" x14ac:dyDescent="0.3">
      <c r="B182" s="1">
        <v>34013</v>
      </c>
      <c r="C182" s="1">
        <f>VLOOKUP(B182,AANBODPROGNOSE!A182:G499, 6, FALSE)</f>
        <v>2531.0547961119937</v>
      </c>
      <c r="D182" s="1">
        <f>VLOOKUP(B182,AANBODPROGNOSE!A182:H499, 3, FALSE)</f>
        <v>2151.3965766951947</v>
      </c>
      <c r="E182" s="1">
        <f>VLOOKUP($B182,'inschr lo'!$A$5:$L$324,2,FALSE)</f>
        <v>1395</v>
      </c>
      <c r="F182" s="1">
        <f>VLOOKUP($B182,'inschr lo'!$A$5:$L$324,3,FALSE)</f>
        <v>1430</v>
      </c>
      <c r="G182" s="1">
        <f>VLOOKUP($B182,'inschr lo'!$A$5:$L$324,4,FALSE)</f>
        <v>1467</v>
      </c>
      <c r="H182" s="1">
        <f>VLOOKUP($B182,'inschr lo'!$A$5:$L$324,5,FALSE)</f>
        <v>1474</v>
      </c>
      <c r="I182" s="1">
        <f>VLOOKUP($B182,'inschr lo'!$A$5:$L$324,6,FALSE)</f>
        <v>1512</v>
      </c>
      <c r="J182" s="1">
        <f>VLOOKUP($B182,'inschr lo'!$A$5:$L$324,7,FALSE)</f>
        <v>1534</v>
      </c>
      <c r="K182" s="1">
        <f>VLOOKUP($B182,'inschr lo'!$A$5:$L$324,8,FALSE)</f>
        <v>1522</v>
      </c>
      <c r="L182" s="1">
        <f>VLOOKUP($B182,'inschr lo'!$A$5:$L$324,9,FALSE)</f>
        <v>1582</v>
      </c>
      <c r="M182" s="1">
        <f>VLOOKUP($B182,'inschr lo'!$A$5:$L$324,10,FALSE)</f>
        <v>1691</v>
      </c>
      <c r="N182" s="1">
        <f>VLOOKUP($B182,'inschr lo'!$A$5:$L$324,11,FALSE)</f>
        <v>1703</v>
      </c>
      <c r="O182" s="1">
        <f>VLOOKUP($B182,'inschr lo'!$A$5:$L$324,12,FALSE)</f>
        <v>1727</v>
      </c>
      <c r="P182" s="1">
        <f>VLOOKUP($B182,'VRAAGPROGNOSE LO'!$B$2:$N$321,2,FALSE)</f>
        <v>1731</v>
      </c>
      <c r="Q182" s="1">
        <f>VLOOKUP($B182,'VRAAGPROGNOSE LO'!$B$2:$N$321,3,FALSE)</f>
        <v>1783</v>
      </c>
      <c r="R182" s="1">
        <f>VLOOKUP($B182,'VRAAGPROGNOSE LO'!$B$2:$N$321,4,FALSE)</f>
        <v>1778</v>
      </c>
      <c r="S182" s="1">
        <f>VLOOKUP($B182,'VRAAGPROGNOSE LO'!$B$2:$N$321,5,FALSE)</f>
        <v>1770</v>
      </c>
      <c r="T182" s="1">
        <f>VLOOKUP($B182,'VRAAGPROGNOSE LO'!$B$2:$N$321,6,FALSE)</f>
        <v>1780</v>
      </c>
      <c r="U182" s="1">
        <f>VLOOKUP($B182,'VRAAGPROGNOSE LO'!$B$2:$N$321,7,FALSE)</f>
        <v>1792</v>
      </c>
      <c r="V182" s="1">
        <f>VLOOKUP($B182,'VRAAGPROGNOSE LO'!$B$2:$N$321,8,FALSE)</f>
        <v>1797</v>
      </c>
      <c r="W182" s="1">
        <f>VLOOKUP($B182,'VRAAGPROGNOSE LO'!$B$2:$N$321,9,FALSE)</f>
        <v>1770</v>
      </c>
      <c r="X182" s="1">
        <f>VLOOKUP($B182,'VRAAGPROGNOSE LO'!$B$2:$N$321,10,FALSE)</f>
        <v>1748</v>
      </c>
      <c r="Y182" s="1">
        <f>VLOOKUP($B182,'VRAAGPROGNOSE LO'!$B$2:$N$321,11,FALSE)</f>
        <v>1731</v>
      </c>
      <c r="Z182" s="1">
        <f>VLOOKUP($B182,'VRAAGPROGNOSE LO'!$B$2:$N$321,12,FALSE)</f>
        <v>1699</v>
      </c>
      <c r="AA182" s="1">
        <f>VLOOKUP($B182,'VRAAGPROGNOSE LO'!$B$2:$N$321,13,FALSE)</f>
        <v>1690</v>
      </c>
    </row>
    <row r="183" spans="2:27" x14ac:dyDescent="0.3">
      <c r="B183" s="1">
        <v>34022</v>
      </c>
      <c r="C183" s="1">
        <f>VLOOKUP(B183,AANBODPROGNOSE!A183:G500, 6, FALSE)</f>
        <v>6497.5508771929835</v>
      </c>
      <c r="D183" s="1">
        <f>VLOOKUP(B183,AANBODPROGNOSE!A183:H500, 3, FALSE)</f>
        <v>5522.9182456140361</v>
      </c>
      <c r="E183" s="1">
        <f>VLOOKUP($B183,'inschr lo'!$A$5:$L$324,2,FALSE)</f>
        <v>4733</v>
      </c>
      <c r="F183" s="1">
        <f>VLOOKUP($B183,'inschr lo'!$A$5:$L$324,3,FALSE)</f>
        <v>4690</v>
      </c>
      <c r="G183" s="1">
        <f>VLOOKUP($B183,'inschr lo'!$A$5:$L$324,4,FALSE)</f>
        <v>4761</v>
      </c>
      <c r="H183" s="1">
        <f>VLOOKUP($B183,'inschr lo'!$A$5:$L$324,5,FALSE)</f>
        <v>4788</v>
      </c>
      <c r="I183" s="1">
        <f>VLOOKUP($B183,'inschr lo'!$A$5:$L$324,6,FALSE)</f>
        <v>4861</v>
      </c>
      <c r="J183" s="1">
        <f>VLOOKUP($B183,'inschr lo'!$A$5:$L$324,7,FALSE)</f>
        <v>4987</v>
      </c>
      <c r="K183" s="1">
        <f>VLOOKUP($B183,'inschr lo'!$A$5:$L$324,8,FALSE)</f>
        <v>5166</v>
      </c>
      <c r="L183" s="1">
        <f>VLOOKUP($B183,'inschr lo'!$A$5:$L$324,9,FALSE)</f>
        <v>5266</v>
      </c>
      <c r="M183" s="1">
        <f>VLOOKUP($B183,'inschr lo'!$A$5:$L$324,10,FALSE)</f>
        <v>5371</v>
      </c>
      <c r="N183" s="1">
        <f>VLOOKUP($B183,'inschr lo'!$A$5:$L$324,11,FALSE)</f>
        <v>5432</v>
      </c>
      <c r="O183" s="1">
        <f>VLOOKUP($B183,'inschr lo'!$A$5:$L$324,12,FALSE)</f>
        <v>5500</v>
      </c>
      <c r="P183" s="1">
        <f>VLOOKUP($B183,'VRAAGPROGNOSE LO'!$B$2:$N$321,2,FALSE)</f>
        <v>5542</v>
      </c>
      <c r="Q183" s="1">
        <f>VLOOKUP($B183,'VRAAGPROGNOSE LO'!$B$2:$N$321,3,FALSE)</f>
        <v>5574</v>
      </c>
      <c r="R183" s="1">
        <f>VLOOKUP($B183,'VRAAGPROGNOSE LO'!$B$2:$N$321,4,FALSE)</f>
        <v>5553</v>
      </c>
      <c r="S183" s="1">
        <f>VLOOKUP($B183,'VRAAGPROGNOSE LO'!$B$2:$N$321,5,FALSE)</f>
        <v>5558</v>
      </c>
      <c r="T183" s="1">
        <f>VLOOKUP($B183,'VRAAGPROGNOSE LO'!$B$2:$N$321,6,FALSE)</f>
        <v>5600</v>
      </c>
      <c r="U183" s="1">
        <f>VLOOKUP($B183,'VRAAGPROGNOSE LO'!$B$2:$N$321,7,FALSE)</f>
        <v>5545</v>
      </c>
      <c r="V183" s="1">
        <f>VLOOKUP($B183,'VRAAGPROGNOSE LO'!$B$2:$N$321,8,FALSE)</f>
        <v>5511</v>
      </c>
      <c r="W183" s="1">
        <f>VLOOKUP($B183,'VRAAGPROGNOSE LO'!$B$2:$N$321,9,FALSE)</f>
        <v>5489</v>
      </c>
      <c r="X183" s="1">
        <f>VLOOKUP($B183,'VRAAGPROGNOSE LO'!$B$2:$N$321,10,FALSE)</f>
        <v>5515</v>
      </c>
      <c r="Y183" s="1">
        <f>VLOOKUP($B183,'VRAAGPROGNOSE LO'!$B$2:$N$321,11,FALSE)</f>
        <v>5518</v>
      </c>
      <c r="Z183" s="1">
        <f>VLOOKUP($B183,'VRAAGPROGNOSE LO'!$B$2:$N$321,12,FALSE)</f>
        <v>5469</v>
      </c>
      <c r="AA183" s="1">
        <f>VLOOKUP($B183,'VRAAGPROGNOSE LO'!$B$2:$N$321,13,FALSE)</f>
        <v>5516</v>
      </c>
    </row>
    <row r="184" spans="2:27" x14ac:dyDescent="0.3">
      <c r="B184" s="1">
        <v>34023</v>
      </c>
      <c r="C184" s="1">
        <f>VLOOKUP(B184,AANBODPROGNOSE!A184:G501, 6, FALSE)</f>
        <v>1269.2</v>
      </c>
      <c r="D184" s="1">
        <f>VLOOKUP(B184,AANBODPROGNOSE!A184:H501, 3, FALSE)</f>
        <v>1078.82</v>
      </c>
      <c r="E184" s="1">
        <f>VLOOKUP($B184,'inschr lo'!$A$5:$L$324,2,FALSE)</f>
        <v>852</v>
      </c>
      <c r="F184" s="1">
        <f>VLOOKUP($B184,'inschr lo'!$A$5:$L$324,3,FALSE)</f>
        <v>883</v>
      </c>
      <c r="G184" s="1">
        <f>VLOOKUP($B184,'inschr lo'!$A$5:$L$324,4,FALSE)</f>
        <v>897</v>
      </c>
      <c r="H184" s="1">
        <f>VLOOKUP($B184,'inschr lo'!$A$5:$L$324,5,FALSE)</f>
        <v>876</v>
      </c>
      <c r="I184" s="1">
        <f>VLOOKUP($B184,'inschr lo'!$A$5:$L$324,6,FALSE)</f>
        <v>844</v>
      </c>
      <c r="J184" s="1">
        <f>VLOOKUP($B184,'inschr lo'!$A$5:$L$324,7,FALSE)</f>
        <v>874</v>
      </c>
      <c r="K184" s="1">
        <f>VLOOKUP($B184,'inschr lo'!$A$5:$L$324,8,FALSE)</f>
        <v>895</v>
      </c>
      <c r="L184" s="1">
        <f>VLOOKUP($B184,'inschr lo'!$A$5:$L$324,9,FALSE)</f>
        <v>924</v>
      </c>
      <c r="M184" s="1">
        <f>VLOOKUP($B184,'inschr lo'!$A$5:$L$324,10,FALSE)</f>
        <v>943</v>
      </c>
      <c r="N184" s="1">
        <f>VLOOKUP($B184,'inschr lo'!$A$5:$L$324,11,FALSE)</f>
        <v>971</v>
      </c>
      <c r="O184" s="1">
        <f>VLOOKUP($B184,'inschr lo'!$A$5:$L$324,12,FALSE)</f>
        <v>1000</v>
      </c>
      <c r="P184" s="1">
        <f>VLOOKUP($B184,'VRAAGPROGNOSE LO'!$B$2:$N$321,2,FALSE)</f>
        <v>1022</v>
      </c>
      <c r="Q184" s="1">
        <f>VLOOKUP($B184,'VRAAGPROGNOSE LO'!$B$2:$N$321,3,FALSE)</f>
        <v>1033</v>
      </c>
      <c r="R184" s="1">
        <f>VLOOKUP($B184,'VRAAGPROGNOSE LO'!$B$2:$N$321,4,FALSE)</f>
        <v>1035</v>
      </c>
      <c r="S184" s="1">
        <f>VLOOKUP($B184,'VRAAGPROGNOSE LO'!$B$2:$N$321,5,FALSE)</f>
        <v>1048</v>
      </c>
      <c r="T184" s="1">
        <f>VLOOKUP($B184,'VRAAGPROGNOSE LO'!$B$2:$N$321,6,FALSE)</f>
        <v>1059</v>
      </c>
      <c r="U184" s="1">
        <f>VLOOKUP($B184,'VRAAGPROGNOSE LO'!$B$2:$N$321,7,FALSE)</f>
        <v>1058</v>
      </c>
      <c r="V184" s="1">
        <f>VLOOKUP($B184,'VRAAGPROGNOSE LO'!$B$2:$N$321,8,FALSE)</f>
        <v>1049</v>
      </c>
      <c r="W184" s="1">
        <f>VLOOKUP($B184,'VRAAGPROGNOSE LO'!$B$2:$N$321,9,FALSE)</f>
        <v>1055</v>
      </c>
      <c r="X184" s="1">
        <f>VLOOKUP($B184,'VRAAGPROGNOSE LO'!$B$2:$N$321,10,FALSE)</f>
        <v>1069</v>
      </c>
      <c r="Y184" s="1">
        <f>VLOOKUP($B184,'VRAAGPROGNOSE LO'!$B$2:$N$321,11,FALSE)</f>
        <v>1059</v>
      </c>
      <c r="Z184" s="1">
        <f>VLOOKUP($B184,'VRAAGPROGNOSE LO'!$B$2:$N$321,12,FALSE)</f>
        <v>1060</v>
      </c>
      <c r="AA184" s="1">
        <f>VLOOKUP($B184,'VRAAGPROGNOSE LO'!$B$2:$N$321,13,FALSE)</f>
        <v>1061</v>
      </c>
    </row>
    <row r="185" spans="2:27" x14ac:dyDescent="0.3">
      <c r="B185" s="1">
        <v>34025</v>
      </c>
      <c r="C185" s="1">
        <f>VLOOKUP(B185,AANBODPROGNOSE!A185:G502, 6, FALSE)</f>
        <v>368.33333333333331</v>
      </c>
      <c r="D185" s="1">
        <f>VLOOKUP(B185,AANBODPROGNOSE!A185:H502, 3, FALSE)</f>
        <v>313.08333333333331</v>
      </c>
      <c r="E185" s="1">
        <f>VLOOKUP($B185,'inschr lo'!$A$5:$L$324,2,FALSE)</f>
        <v>352</v>
      </c>
      <c r="F185" s="1">
        <f>VLOOKUP($B185,'inschr lo'!$A$5:$L$324,3,FALSE)</f>
        <v>331</v>
      </c>
      <c r="G185" s="1">
        <f>VLOOKUP($B185,'inschr lo'!$A$5:$L$324,4,FALSE)</f>
        <v>343</v>
      </c>
      <c r="H185" s="1">
        <f>VLOOKUP($B185,'inschr lo'!$A$5:$L$324,5,FALSE)</f>
        <v>347</v>
      </c>
      <c r="I185" s="1">
        <f>VLOOKUP($B185,'inschr lo'!$A$5:$L$324,6,FALSE)</f>
        <v>354</v>
      </c>
      <c r="J185" s="1">
        <f>VLOOKUP($B185,'inschr lo'!$A$5:$L$324,7,FALSE)</f>
        <v>363</v>
      </c>
      <c r="K185" s="1">
        <f>VLOOKUP($B185,'inschr lo'!$A$5:$L$324,8,FALSE)</f>
        <v>379</v>
      </c>
      <c r="L185" s="1">
        <f>VLOOKUP($B185,'inschr lo'!$A$5:$L$324,9,FALSE)</f>
        <v>363</v>
      </c>
      <c r="M185" s="1">
        <f>VLOOKUP($B185,'inschr lo'!$A$5:$L$324,10,FALSE)</f>
        <v>353</v>
      </c>
      <c r="N185" s="1">
        <f>VLOOKUP($B185,'inschr lo'!$A$5:$L$324,11,FALSE)</f>
        <v>359</v>
      </c>
      <c r="O185" s="1">
        <f>VLOOKUP($B185,'inschr lo'!$A$5:$L$324,12,FALSE)</f>
        <v>356</v>
      </c>
      <c r="P185" s="1">
        <f>VLOOKUP($B185,'VRAAGPROGNOSE LO'!$B$2:$N$321,2,FALSE)</f>
        <v>364</v>
      </c>
      <c r="Q185" s="1">
        <f>VLOOKUP($B185,'VRAAGPROGNOSE LO'!$B$2:$N$321,3,FALSE)</f>
        <v>368</v>
      </c>
      <c r="R185" s="1">
        <f>VLOOKUP($B185,'VRAAGPROGNOSE LO'!$B$2:$N$321,4,FALSE)</f>
        <v>368</v>
      </c>
      <c r="S185" s="1">
        <f>VLOOKUP($B185,'VRAAGPROGNOSE LO'!$B$2:$N$321,5,FALSE)</f>
        <v>373</v>
      </c>
      <c r="T185" s="1">
        <f>VLOOKUP($B185,'VRAAGPROGNOSE LO'!$B$2:$N$321,6,FALSE)</f>
        <v>377</v>
      </c>
      <c r="U185" s="1">
        <f>VLOOKUP($B185,'VRAAGPROGNOSE LO'!$B$2:$N$321,7,FALSE)</f>
        <v>377</v>
      </c>
      <c r="V185" s="1">
        <f>VLOOKUP($B185,'VRAAGPROGNOSE LO'!$B$2:$N$321,8,FALSE)</f>
        <v>374</v>
      </c>
      <c r="W185" s="1">
        <f>VLOOKUP($B185,'VRAAGPROGNOSE LO'!$B$2:$N$321,9,FALSE)</f>
        <v>375</v>
      </c>
      <c r="X185" s="1">
        <f>VLOOKUP($B185,'VRAAGPROGNOSE LO'!$B$2:$N$321,10,FALSE)</f>
        <v>380</v>
      </c>
      <c r="Y185" s="1">
        <f>VLOOKUP($B185,'VRAAGPROGNOSE LO'!$B$2:$N$321,11,FALSE)</f>
        <v>377</v>
      </c>
      <c r="Z185" s="1">
        <f>VLOOKUP($B185,'VRAAGPROGNOSE LO'!$B$2:$N$321,12,FALSE)</f>
        <v>378</v>
      </c>
      <c r="AA185" s="1">
        <f>VLOOKUP($B185,'VRAAGPROGNOSE LO'!$B$2:$N$321,13,FALSE)</f>
        <v>378</v>
      </c>
    </row>
    <row r="186" spans="2:27" x14ac:dyDescent="0.3">
      <c r="B186" s="1">
        <v>34027</v>
      </c>
      <c r="C186" s="1">
        <f>VLOOKUP(B186,AANBODPROGNOSE!A186:G503, 6, FALSE)</f>
        <v>2737.5208855472024</v>
      </c>
      <c r="D186" s="1">
        <f>VLOOKUP(B186,AANBODPROGNOSE!A186:H503, 3, FALSE)</f>
        <v>2326.8927527151218</v>
      </c>
      <c r="E186" s="1">
        <f>VLOOKUP($B186,'inschr lo'!$A$5:$L$324,2,FALSE)</f>
        <v>2028</v>
      </c>
      <c r="F186" s="1">
        <f>VLOOKUP($B186,'inschr lo'!$A$5:$L$324,3,FALSE)</f>
        <v>1990</v>
      </c>
      <c r="G186" s="1">
        <f>VLOOKUP($B186,'inschr lo'!$A$5:$L$324,4,FALSE)</f>
        <v>2036</v>
      </c>
      <c r="H186" s="1">
        <f>VLOOKUP($B186,'inschr lo'!$A$5:$L$324,5,FALSE)</f>
        <v>2040</v>
      </c>
      <c r="I186" s="1">
        <f>VLOOKUP($B186,'inschr lo'!$A$5:$L$324,6,FALSE)</f>
        <v>2029</v>
      </c>
      <c r="J186" s="1">
        <f>VLOOKUP($B186,'inschr lo'!$A$5:$L$324,7,FALSE)</f>
        <v>2082</v>
      </c>
      <c r="K186" s="1">
        <f>VLOOKUP($B186,'inschr lo'!$A$5:$L$324,8,FALSE)</f>
        <v>2145</v>
      </c>
      <c r="L186" s="1">
        <f>VLOOKUP($B186,'inschr lo'!$A$5:$L$324,9,FALSE)</f>
        <v>2198</v>
      </c>
      <c r="M186" s="1">
        <f>VLOOKUP($B186,'inschr lo'!$A$5:$L$324,10,FALSE)</f>
        <v>2235</v>
      </c>
      <c r="N186" s="1">
        <f>VLOOKUP($B186,'inschr lo'!$A$5:$L$324,11,FALSE)</f>
        <v>2278</v>
      </c>
      <c r="O186" s="1">
        <f>VLOOKUP($B186,'inschr lo'!$A$5:$L$324,12,FALSE)</f>
        <v>2298</v>
      </c>
      <c r="P186" s="1">
        <f>VLOOKUP($B186,'VRAAGPROGNOSE LO'!$B$2:$N$321,2,FALSE)</f>
        <v>2335</v>
      </c>
      <c r="Q186" s="1">
        <f>VLOOKUP($B186,'VRAAGPROGNOSE LO'!$B$2:$N$321,3,FALSE)</f>
        <v>2346</v>
      </c>
      <c r="R186" s="1">
        <f>VLOOKUP($B186,'VRAAGPROGNOSE LO'!$B$2:$N$321,4,FALSE)</f>
        <v>2333</v>
      </c>
      <c r="S186" s="1">
        <f>VLOOKUP($B186,'VRAAGPROGNOSE LO'!$B$2:$N$321,5,FALSE)</f>
        <v>2318</v>
      </c>
      <c r="T186" s="1">
        <f>VLOOKUP($B186,'VRAAGPROGNOSE LO'!$B$2:$N$321,6,FALSE)</f>
        <v>2303</v>
      </c>
      <c r="U186" s="1">
        <f>VLOOKUP($B186,'VRAAGPROGNOSE LO'!$B$2:$N$321,7,FALSE)</f>
        <v>2275</v>
      </c>
      <c r="V186" s="1">
        <f>VLOOKUP($B186,'VRAAGPROGNOSE LO'!$B$2:$N$321,8,FALSE)</f>
        <v>2228</v>
      </c>
      <c r="W186" s="1">
        <f>VLOOKUP($B186,'VRAAGPROGNOSE LO'!$B$2:$N$321,9,FALSE)</f>
        <v>2181</v>
      </c>
      <c r="X186" s="1">
        <f>VLOOKUP($B186,'VRAAGPROGNOSE LO'!$B$2:$N$321,10,FALSE)</f>
        <v>2158</v>
      </c>
      <c r="Y186" s="1">
        <f>VLOOKUP($B186,'VRAAGPROGNOSE LO'!$B$2:$N$321,11,FALSE)</f>
        <v>2123</v>
      </c>
      <c r="Z186" s="1">
        <f>VLOOKUP($B186,'VRAAGPROGNOSE LO'!$B$2:$N$321,12,FALSE)</f>
        <v>2109</v>
      </c>
      <c r="AA186" s="1">
        <f>VLOOKUP($B186,'VRAAGPROGNOSE LO'!$B$2:$N$321,13,FALSE)</f>
        <v>2092</v>
      </c>
    </row>
    <row r="187" spans="2:27" x14ac:dyDescent="0.3">
      <c r="B187" s="1">
        <v>34040</v>
      </c>
      <c r="C187" s="1">
        <f>VLOOKUP(B187,AANBODPROGNOSE!A187:G504, 6, FALSE)</f>
        <v>3394.1176470588234</v>
      </c>
      <c r="D187" s="1">
        <f>VLOOKUP(B187,AANBODPROGNOSE!A187:H504, 3, FALSE)</f>
        <v>2885</v>
      </c>
      <c r="E187" s="1">
        <f>VLOOKUP($B187,'inschr lo'!$A$5:$L$324,2,FALSE)</f>
        <v>2239</v>
      </c>
      <c r="F187" s="1">
        <f>VLOOKUP($B187,'inschr lo'!$A$5:$L$324,3,FALSE)</f>
        <v>2208</v>
      </c>
      <c r="G187" s="1">
        <f>VLOOKUP($B187,'inschr lo'!$A$5:$L$324,4,FALSE)</f>
        <v>2235</v>
      </c>
      <c r="H187" s="1">
        <f>VLOOKUP($B187,'inschr lo'!$A$5:$L$324,5,FALSE)</f>
        <v>2282</v>
      </c>
      <c r="I187" s="1">
        <f>VLOOKUP($B187,'inschr lo'!$A$5:$L$324,6,FALSE)</f>
        <v>2308</v>
      </c>
      <c r="J187" s="1">
        <f>VLOOKUP($B187,'inschr lo'!$A$5:$L$324,7,FALSE)</f>
        <v>2399</v>
      </c>
      <c r="K187" s="1">
        <f>VLOOKUP($B187,'inschr lo'!$A$5:$L$324,8,FALSE)</f>
        <v>2447</v>
      </c>
      <c r="L187" s="1">
        <f>VLOOKUP($B187,'inschr lo'!$A$5:$L$324,9,FALSE)</f>
        <v>2555</v>
      </c>
      <c r="M187" s="1">
        <f>VLOOKUP($B187,'inschr lo'!$A$5:$L$324,10,FALSE)</f>
        <v>2590</v>
      </c>
      <c r="N187" s="1">
        <f>VLOOKUP($B187,'inschr lo'!$A$5:$L$324,11,FALSE)</f>
        <v>2614</v>
      </c>
      <c r="O187" s="1">
        <f>VLOOKUP($B187,'inschr lo'!$A$5:$L$324,12,FALSE)</f>
        <v>2611</v>
      </c>
      <c r="P187" s="1">
        <f>VLOOKUP($B187,'VRAAGPROGNOSE LO'!$B$2:$N$321,2,FALSE)</f>
        <v>2605</v>
      </c>
      <c r="Q187" s="1">
        <f>VLOOKUP($B187,'VRAAGPROGNOSE LO'!$B$2:$N$321,3,FALSE)</f>
        <v>2561</v>
      </c>
      <c r="R187" s="1">
        <f>VLOOKUP($B187,'VRAAGPROGNOSE LO'!$B$2:$N$321,4,FALSE)</f>
        <v>2527</v>
      </c>
      <c r="S187" s="1">
        <f>VLOOKUP($B187,'VRAAGPROGNOSE LO'!$B$2:$N$321,5,FALSE)</f>
        <v>2507</v>
      </c>
      <c r="T187" s="1">
        <f>VLOOKUP($B187,'VRAAGPROGNOSE LO'!$B$2:$N$321,6,FALSE)</f>
        <v>2484</v>
      </c>
      <c r="U187" s="1">
        <f>VLOOKUP($B187,'VRAAGPROGNOSE LO'!$B$2:$N$321,7,FALSE)</f>
        <v>2470</v>
      </c>
      <c r="V187" s="1">
        <f>VLOOKUP($B187,'VRAAGPROGNOSE LO'!$B$2:$N$321,8,FALSE)</f>
        <v>2447</v>
      </c>
      <c r="W187" s="1">
        <f>VLOOKUP($B187,'VRAAGPROGNOSE LO'!$B$2:$N$321,9,FALSE)</f>
        <v>2452</v>
      </c>
      <c r="X187" s="1">
        <f>VLOOKUP($B187,'VRAAGPROGNOSE LO'!$B$2:$N$321,10,FALSE)</f>
        <v>2420</v>
      </c>
      <c r="Y187" s="1">
        <f>VLOOKUP($B187,'VRAAGPROGNOSE LO'!$B$2:$N$321,11,FALSE)</f>
        <v>2398</v>
      </c>
      <c r="Z187" s="1">
        <f>VLOOKUP($B187,'VRAAGPROGNOSE LO'!$B$2:$N$321,12,FALSE)</f>
        <v>2384</v>
      </c>
      <c r="AA187" s="1">
        <f>VLOOKUP($B187,'VRAAGPROGNOSE LO'!$B$2:$N$321,13,FALSE)</f>
        <v>2372</v>
      </c>
    </row>
    <row r="188" spans="2:27" x14ac:dyDescent="0.3">
      <c r="B188" s="1">
        <v>34041</v>
      </c>
      <c r="C188" s="1">
        <f>VLOOKUP(B188,AANBODPROGNOSE!A188:G505, 6, FALSE)</f>
        <v>2469.8421052631579</v>
      </c>
      <c r="D188" s="1">
        <f>VLOOKUP(B188,AANBODPROGNOSE!A188:H505, 3, FALSE)</f>
        <v>2099.3657894736843</v>
      </c>
      <c r="E188" s="1">
        <f>VLOOKUP($B188,'inschr lo'!$A$5:$L$324,2,FALSE)</f>
        <v>1744</v>
      </c>
      <c r="F188" s="1">
        <f>VLOOKUP($B188,'inschr lo'!$A$5:$L$324,3,FALSE)</f>
        <v>1728</v>
      </c>
      <c r="G188" s="1">
        <f>VLOOKUP($B188,'inschr lo'!$A$5:$L$324,4,FALSE)</f>
        <v>1708</v>
      </c>
      <c r="H188" s="1">
        <f>VLOOKUP($B188,'inschr lo'!$A$5:$L$324,5,FALSE)</f>
        <v>1708</v>
      </c>
      <c r="I188" s="1">
        <f>VLOOKUP($B188,'inschr lo'!$A$5:$L$324,6,FALSE)</f>
        <v>1740</v>
      </c>
      <c r="J188" s="1">
        <f>VLOOKUP($B188,'inschr lo'!$A$5:$L$324,7,FALSE)</f>
        <v>1758</v>
      </c>
      <c r="K188" s="1">
        <f>VLOOKUP($B188,'inschr lo'!$A$5:$L$324,8,FALSE)</f>
        <v>1806</v>
      </c>
      <c r="L188" s="1">
        <f>VLOOKUP($B188,'inschr lo'!$A$5:$L$324,9,FALSE)</f>
        <v>1844</v>
      </c>
      <c r="M188" s="1">
        <f>VLOOKUP($B188,'inschr lo'!$A$5:$L$324,10,FALSE)</f>
        <v>1902</v>
      </c>
      <c r="N188" s="1">
        <f>VLOOKUP($B188,'inschr lo'!$A$5:$L$324,11,FALSE)</f>
        <v>1934</v>
      </c>
      <c r="O188" s="1">
        <f>VLOOKUP($B188,'inschr lo'!$A$5:$L$324,12,FALSE)</f>
        <v>1947</v>
      </c>
      <c r="P188" s="1">
        <f>VLOOKUP($B188,'VRAAGPROGNOSE LO'!$B$2:$N$321,2,FALSE)</f>
        <v>1992</v>
      </c>
      <c r="Q188" s="1">
        <f>VLOOKUP($B188,'VRAAGPROGNOSE LO'!$B$2:$N$321,3,FALSE)</f>
        <v>2015</v>
      </c>
      <c r="R188" s="1">
        <f>VLOOKUP($B188,'VRAAGPROGNOSE LO'!$B$2:$N$321,4,FALSE)</f>
        <v>2001</v>
      </c>
      <c r="S188" s="1">
        <f>VLOOKUP($B188,'VRAAGPROGNOSE LO'!$B$2:$N$321,5,FALSE)</f>
        <v>1969</v>
      </c>
      <c r="T188" s="1">
        <f>VLOOKUP($B188,'VRAAGPROGNOSE LO'!$B$2:$N$321,6,FALSE)</f>
        <v>1943</v>
      </c>
      <c r="U188" s="1">
        <f>VLOOKUP($B188,'VRAAGPROGNOSE LO'!$B$2:$N$321,7,FALSE)</f>
        <v>1947</v>
      </c>
      <c r="V188" s="1">
        <f>VLOOKUP($B188,'VRAAGPROGNOSE LO'!$B$2:$N$321,8,FALSE)</f>
        <v>1909</v>
      </c>
      <c r="W188" s="1">
        <f>VLOOKUP($B188,'VRAAGPROGNOSE LO'!$B$2:$N$321,9,FALSE)</f>
        <v>1892</v>
      </c>
      <c r="X188" s="1">
        <f>VLOOKUP($B188,'VRAAGPROGNOSE LO'!$B$2:$N$321,10,FALSE)</f>
        <v>1859</v>
      </c>
      <c r="Y188" s="1">
        <f>VLOOKUP($B188,'VRAAGPROGNOSE LO'!$B$2:$N$321,11,FALSE)</f>
        <v>1852</v>
      </c>
      <c r="Z188" s="1">
        <f>VLOOKUP($B188,'VRAAGPROGNOSE LO'!$B$2:$N$321,12,FALSE)</f>
        <v>1858</v>
      </c>
      <c r="AA188" s="1">
        <f>VLOOKUP($B188,'VRAAGPROGNOSE LO'!$B$2:$N$321,13,FALSE)</f>
        <v>1833</v>
      </c>
    </row>
    <row r="189" spans="2:27" x14ac:dyDescent="0.3">
      <c r="B189" s="1">
        <v>34042</v>
      </c>
      <c r="C189" s="1">
        <f>VLOOKUP(B189,AANBODPROGNOSE!A189:G506, 6, FALSE)</f>
        <v>1748.2352941176471</v>
      </c>
      <c r="D189" s="1">
        <f>VLOOKUP(B189,AANBODPROGNOSE!A189:H506, 3, FALSE)</f>
        <v>1486</v>
      </c>
      <c r="E189" s="1">
        <f>VLOOKUP($B189,'inschr lo'!$A$5:$L$324,2,FALSE)</f>
        <v>1366</v>
      </c>
      <c r="F189" s="1">
        <f>VLOOKUP($B189,'inschr lo'!$A$5:$L$324,3,FALSE)</f>
        <v>1358</v>
      </c>
      <c r="G189" s="1">
        <f>VLOOKUP($B189,'inschr lo'!$A$5:$L$324,4,FALSE)</f>
        <v>1388</v>
      </c>
      <c r="H189" s="1">
        <f>VLOOKUP($B189,'inschr lo'!$A$5:$L$324,5,FALSE)</f>
        <v>1386</v>
      </c>
      <c r="I189" s="1">
        <f>VLOOKUP($B189,'inschr lo'!$A$5:$L$324,6,FALSE)</f>
        <v>1381</v>
      </c>
      <c r="J189" s="1">
        <f>VLOOKUP($B189,'inschr lo'!$A$5:$L$324,7,FALSE)</f>
        <v>1402</v>
      </c>
      <c r="K189" s="1">
        <f>VLOOKUP($B189,'inschr lo'!$A$5:$L$324,8,FALSE)</f>
        <v>1388</v>
      </c>
      <c r="L189" s="1">
        <f>VLOOKUP($B189,'inschr lo'!$A$5:$L$324,9,FALSE)</f>
        <v>1411</v>
      </c>
      <c r="M189" s="1">
        <f>VLOOKUP($B189,'inschr lo'!$A$5:$L$324,10,FALSE)</f>
        <v>1403</v>
      </c>
      <c r="N189" s="1">
        <f>VLOOKUP($B189,'inschr lo'!$A$5:$L$324,11,FALSE)</f>
        <v>1369</v>
      </c>
      <c r="O189" s="1">
        <f>VLOOKUP($B189,'inschr lo'!$A$5:$L$324,12,FALSE)</f>
        <v>1345</v>
      </c>
      <c r="P189" s="1">
        <f>VLOOKUP($B189,'VRAAGPROGNOSE LO'!$B$2:$N$321,2,FALSE)</f>
        <v>1289</v>
      </c>
      <c r="Q189" s="1">
        <f>VLOOKUP($B189,'VRAAGPROGNOSE LO'!$B$2:$N$321,3,FALSE)</f>
        <v>1285</v>
      </c>
      <c r="R189" s="1">
        <f>VLOOKUP($B189,'VRAAGPROGNOSE LO'!$B$2:$N$321,4,FALSE)</f>
        <v>1299</v>
      </c>
      <c r="S189" s="1">
        <f>VLOOKUP($B189,'VRAAGPROGNOSE LO'!$B$2:$N$321,5,FALSE)</f>
        <v>1271</v>
      </c>
      <c r="T189" s="1">
        <f>VLOOKUP($B189,'VRAAGPROGNOSE LO'!$B$2:$N$321,6,FALSE)</f>
        <v>1260</v>
      </c>
      <c r="U189" s="1">
        <f>VLOOKUP($B189,'VRAAGPROGNOSE LO'!$B$2:$N$321,7,FALSE)</f>
        <v>1252</v>
      </c>
      <c r="V189" s="1">
        <f>VLOOKUP($B189,'VRAAGPROGNOSE LO'!$B$2:$N$321,8,FALSE)</f>
        <v>1241</v>
      </c>
      <c r="W189" s="1">
        <f>VLOOKUP($B189,'VRAAGPROGNOSE LO'!$B$2:$N$321,9,FALSE)</f>
        <v>1224</v>
      </c>
      <c r="X189" s="1">
        <f>VLOOKUP($B189,'VRAAGPROGNOSE LO'!$B$2:$N$321,10,FALSE)</f>
        <v>1203</v>
      </c>
      <c r="Y189" s="1">
        <f>VLOOKUP($B189,'VRAAGPROGNOSE LO'!$B$2:$N$321,11,FALSE)</f>
        <v>1194</v>
      </c>
      <c r="Z189" s="1">
        <f>VLOOKUP($B189,'VRAAGPROGNOSE LO'!$B$2:$N$321,12,FALSE)</f>
        <v>1204</v>
      </c>
      <c r="AA189" s="1">
        <f>VLOOKUP($B189,'VRAAGPROGNOSE LO'!$B$2:$N$321,13,FALSE)</f>
        <v>1200</v>
      </c>
    </row>
    <row r="190" spans="2:27" x14ac:dyDescent="0.3">
      <c r="B190" s="1">
        <v>34043</v>
      </c>
      <c r="C190" s="1">
        <f>VLOOKUP(B190,AANBODPROGNOSE!A190:G507, 6, FALSE)</f>
        <v>368.23529411764707</v>
      </c>
      <c r="D190" s="1">
        <f>VLOOKUP(B190,AANBODPROGNOSE!A190:H507, 3, FALSE)</f>
        <v>313</v>
      </c>
      <c r="E190" s="1">
        <f>VLOOKUP($B190,'inschr lo'!$A$5:$L$324,2,FALSE)</f>
        <v>300</v>
      </c>
      <c r="F190" s="1">
        <f>VLOOKUP($B190,'inschr lo'!$A$5:$L$324,3,FALSE)</f>
        <v>282</v>
      </c>
      <c r="G190" s="1">
        <f>VLOOKUP($B190,'inschr lo'!$A$5:$L$324,4,FALSE)</f>
        <v>283</v>
      </c>
      <c r="H190" s="1">
        <f>VLOOKUP($B190,'inschr lo'!$A$5:$L$324,5,FALSE)</f>
        <v>271</v>
      </c>
      <c r="I190" s="1">
        <f>VLOOKUP($B190,'inschr lo'!$A$5:$L$324,6,FALSE)</f>
        <v>274</v>
      </c>
      <c r="J190" s="1">
        <f>VLOOKUP($B190,'inschr lo'!$A$5:$L$324,7,FALSE)</f>
        <v>278</v>
      </c>
      <c r="K190" s="1">
        <f>VLOOKUP($B190,'inschr lo'!$A$5:$L$324,8,FALSE)</f>
        <v>293</v>
      </c>
      <c r="L190" s="1">
        <f>VLOOKUP($B190,'inschr lo'!$A$5:$L$324,9,FALSE)</f>
        <v>292</v>
      </c>
      <c r="M190" s="1">
        <f>VLOOKUP($B190,'inschr lo'!$A$5:$L$324,10,FALSE)</f>
        <v>290</v>
      </c>
      <c r="N190" s="1">
        <f>VLOOKUP($B190,'inschr lo'!$A$5:$L$324,11,FALSE)</f>
        <v>290</v>
      </c>
      <c r="O190" s="1">
        <f>VLOOKUP($B190,'inschr lo'!$A$5:$L$324,12,FALSE)</f>
        <v>283</v>
      </c>
      <c r="P190" s="1">
        <f>VLOOKUP($B190,'VRAAGPROGNOSE LO'!$B$2:$N$321,2,FALSE)</f>
        <v>277</v>
      </c>
      <c r="Q190" s="1">
        <f>VLOOKUP($B190,'VRAAGPROGNOSE LO'!$B$2:$N$321,3,FALSE)</f>
        <v>273</v>
      </c>
      <c r="R190" s="1">
        <f>VLOOKUP($B190,'VRAAGPROGNOSE LO'!$B$2:$N$321,4,FALSE)</f>
        <v>267</v>
      </c>
      <c r="S190" s="1">
        <f>VLOOKUP($B190,'VRAAGPROGNOSE LO'!$B$2:$N$321,5,FALSE)</f>
        <v>252</v>
      </c>
      <c r="T190" s="1">
        <f>VLOOKUP($B190,'VRAAGPROGNOSE LO'!$B$2:$N$321,6,FALSE)</f>
        <v>247</v>
      </c>
      <c r="U190" s="1">
        <f>VLOOKUP($B190,'VRAAGPROGNOSE LO'!$B$2:$N$321,7,FALSE)</f>
        <v>246</v>
      </c>
      <c r="V190" s="1">
        <f>VLOOKUP($B190,'VRAAGPROGNOSE LO'!$B$2:$N$321,8,FALSE)</f>
        <v>247</v>
      </c>
      <c r="W190" s="1">
        <f>VLOOKUP($B190,'VRAAGPROGNOSE LO'!$B$2:$N$321,9,FALSE)</f>
        <v>246</v>
      </c>
      <c r="X190" s="1">
        <f>VLOOKUP($B190,'VRAAGPROGNOSE LO'!$B$2:$N$321,10,FALSE)</f>
        <v>245</v>
      </c>
      <c r="Y190" s="1">
        <f>VLOOKUP($B190,'VRAAGPROGNOSE LO'!$B$2:$N$321,11,FALSE)</f>
        <v>244</v>
      </c>
      <c r="Z190" s="1">
        <f>VLOOKUP($B190,'VRAAGPROGNOSE LO'!$B$2:$N$321,12,FALSE)</f>
        <v>242</v>
      </c>
      <c r="AA190" s="1">
        <f>VLOOKUP($B190,'VRAAGPROGNOSE LO'!$B$2:$N$321,13,FALSE)</f>
        <v>243</v>
      </c>
    </row>
    <row r="191" spans="2:27" x14ac:dyDescent="0.3">
      <c r="B191" s="1">
        <v>35002</v>
      </c>
      <c r="C191" s="1">
        <f>VLOOKUP(B191,AANBODPROGNOSE!A191:G508, 6, FALSE)</f>
        <v>1350.5882352941178</v>
      </c>
      <c r="D191" s="1">
        <f>VLOOKUP(B191,AANBODPROGNOSE!A191:H508, 3, FALSE)</f>
        <v>1148</v>
      </c>
      <c r="E191" s="1">
        <f>VLOOKUP($B191,'inschr lo'!$A$5:$L$324,2,FALSE)</f>
        <v>865</v>
      </c>
      <c r="F191" s="1">
        <f>VLOOKUP($B191,'inschr lo'!$A$5:$L$324,3,FALSE)</f>
        <v>853</v>
      </c>
      <c r="G191" s="1">
        <f>VLOOKUP($B191,'inschr lo'!$A$5:$L$324,4,FALSE)</f>
        <v>865</v>
      </c>
      <c r="H191" s="1">
        <f>VLOOKUP($B191,'inschr lo'!$A$5:$L$324,5,FALSE)</f>
        <v>893</v>
      </c>
      <c r="I191" s="1">
        <f>VLOOKUP($B191,'inschr lo'!$A$5:$L$324,6,FALSE)</f>
        <v>952</v>
      </c>
      <c r="J191" s="1">
        <f>VLOOKUP($B191,'inschr lo'!$A$5:$L$324,7,FALSE)</f>
        <v>987</v>
      </c>
      <c r="K191" s="1">
        <f>VLOOKUP($B191,'inschr lo'!$A$5:$L$324,8,FALSE)</f>
        <v>990</v>
      </c>
      <c r="L191" s="1">
        <f>VLOOKUP($B191,'inschr lo'!$A$5:$L$324,9,FALSE)</f>
        <v>1008</v>
      </c>
      <c r="M191" s="1">
        <f>VLOOKUP($B191,'inschr lo'!$A$5:$L$324,10,FALSE)</f>
        <v>1020</v>
      </c>
      <c r="N191" s="1">
        <f>VLOOKUP($B191,'inschr lo'!$A$5:$L$324,11,FALSE)</f>
        <v>1025</v>
      </c>
      <c r="O191" s="1">
        <f>VLOOKUP($B191,'inschr lo'!$A$5:$L$324,12,FALSE)</f>
        <v>1039</v>
      </c>
      <c r="P191" s="1">
        <f>VLOOKUP($B191,'VRAAGPROGNOSE LO'!$B$2:$N$321,2,FALSE)</f>
        <v>1053</v>
      </c>
      <c r="Q191" s="1">
        <f>VLOOKUP($B191,'VRAAGPROGNOSE LO'!$B$2:$N$321,3,FALSE)</f>
        <v>1080</v>
      </c>
      <c r="R191" s="1">
        <f>VLOOKUP($B191,'VRAAGPROGNOSE LO'!$B$2:$N$321,4,FALSE)</f>
        <v>1093</v>
      </c>
      <c r="S191" s="1">
        <f>VLOOKUP($B191,'VRAAGPROGNOSE LO'!$B$2:$N$321,5,FALSE)</f>
        <v>1099</v>
      </c>
      <c r="T191" s="1">
        <f>VLOOKUP($B191,'VRAAGPROGNOSE LO'!$B$2:$N$321,6,FALSE)</f>
        <v>1104</v>
      </c>
      <c r="U191" s="1">
        <f>VLOOKUP($B191,'VRAAGPROGNOSE LO'!$B$2:$N$321,7,FALSE)</f>
        <v>1095</v>
      </c>
      <c r="V191" s="1">
        <f>VLOOKUP($B191,'VRAAGPROGNOSE LO'!$B$2:$N$321,8,FALSE)</f>
        <v>1095</v>
      </c>
      <c r="W191" s="1">
        <f>VLOOKUP($B191,'VRAAGPROGNOSE LO'!$B$2:$N$321,9,FALSE)</f>
        <v>1085</v>
      </c>
      <c r="X191" s="1">
        <f>VLOOKUP($B191,'VRAAGPROGNOSE LO'!$B$2:$N$321,10,FALSE)</f>
        <v>1077</v>
      </c>
      <c r="Y191" s="1">
        <f>VLOOKUP($B191,'VRAAGPROGNOSE LO'!$B$2:$N$321,11,FALSE)</f>
        <v>1085</v>
      </c>
      <c r="Z191" s="1">
        <f>VLOOKUP($B191,'VRAAGPROGNOSE LO'!$B$2:$N$321,12,FALSE)</f>
        <v>1073</v>
      </c>
      <c r="AA191" s="1">
        <f>VLOOKUP($B191,'VRAAGPROGNOSE LO'!$B$2:$N$321,13,FALSE)</f>
        <v>1072</v>
      </c>
    </row>
    <row r="192" spans="2:27" x14ac:dyDescent="0.3">
      <c r="B192" s="1">
        <v>35005</v>
      </c>
      <c r="C192" s="1">
        <f>VLOOKUP(B192,AANBODPROGNOSE!A192:G509, 6, FALSE)</f>
        <v>962.35294117647061</v>
      </c>
      <c r="D192" s="1">
        <f>VLOOKUP(B192,AANBODPROGNOSE!A192:H509, 3, FALSE)</f>
        <v>818</v>
      </c>
      <c r="E192" s="1">
        <f>VLOOKUP($B192,'inschr lo'!$A$5:$L$324,2,FALSE)</f>
        <v>706</v>
      </c>
      <c r="F192" s="1">
        <f>VLOOKUP($B192,'inschr lo'!$A$5:$L$324,3,FALSE)</f>
        <v>696</v>
      </c>
      <c r="G192" s="1">
        <f>VLOOKUP($B192,'inschr lo'!$A$5:$L$324,4,FALSE)</f>
        <v>682</v>
      </c>
      <c r="H192" s="1">
        <f>VLOOKUP($B192,'inschr lo'!$A$5:$L$324,5,FALSE)</f>
        <v>688</v>
      </c>
      <c r="I192" s="1">
        <f>VLOOKUP($B192,'inschr lo'!$A$5:$L$324,6,FALSE)</f>
        <v>688</v>
      </c>
      <c r="J192" s="1">
        <f>VLOOKUP($B192,'inschr lo'!$A$5:$L$324,7,FALSE)</f>
        <v>711</v>
      </c>
      <c r="K192" s="1">
        <f>VLOOKUP($B192,'inschr lo'!$A$5:$L$324,8,FALSE)</f>
        <v>736</v>
      </c>
      <c r="L192" s="1">
        <f>VLOOKUP($B192,'inschr lo'!$A$5:$L$324,9,FALSE)</f>
        <v>755</v>
      </c>
      <c r="M192" s="1">
        <f>VLOOKUP($B192,'inschr lo'!$A$5:$L$324,10,FALSE)</f>
        <v>755</v>
      </c>
      <c r="N192" s="1">
        <f>VLOOKUP($B192,'inschr lo'!$A$5:$L$324,11,FALSE)</f>
        <v>749</v>
      </c>
      <c r="O192" s="1">
        <f>VLOOKUP($B192,'inschr lo'!$A$5:$L$324,12,FALSE)</f>
        <v>740</v>
      </c>
      <c r="P192" s="1">
        <f>VLOOKUP($B192,'VRAAGPROGNOSE LO'!$B$2:$N$321,2,FALSE)</f>
        <v>707</v>
      </c>
      <c r="Q192" s="1">
        <f>VLOOKUP($B192,'VRAAGPROGNOSE LO'!$B$2:$N$321,3,FALSE)</f>
        <v>731</v>
      </c>
      <c r="R192" s="1">
        <f>VLOOKUP($B192,'VRAAGPROGNOSE LO'!$B$2:$N$321,4,FALSE)</f>
        <v>723</v>
      </c>
      <c r="S192" s="1">
        <f>VLOOKUP($B192,'VRAAGPROGNOSE LO'!$B$2:$N$321,5,FALSE)</f>
        <v>730</v>
      </c>
      <c r="T192" s="1">
        <f>VLOOKUP($B192,'VRAAGPROGNOSE LO'!$B$2:$N$321,6,FALSE)</f>
        <v>714</v>
      </c>
      <c r="U192" s="1">
        <f>VLOOKUP($B192,'VRAAGPROGNOSE LO'!$B$2:$N$321,7,FALSE)</f>
        <v>707</v>
      </c>
      <c r="V192" s="1">
        <f>VLOOKUP($B192,'VRAAGPROGNOSE LO'!$B$2:$N$321,8,FALSE)</f>
        <v>712</v>
      </c>
      <c r="W192" s="1">
        <f>VLOOKUP($B192,'VRAAGPROGNOSE LO'!$B$2:$N$321,9,FALSE)</f>
        <v>700</v>
      </c>
      <c r="X192" s="1">
        <f>VLOOKUP($B192,'VRAAGPROGNOSE LO'!$B$2:$N$321,10,FALSE)</f>
        <v>691</v>
      </c>
      <c r="Y192" s="1">
        <f>VLOOKUP($B192,'VRAAGPROGNOSE LO'!$B$2:$N$321,11,FALSE)</f>
        <v>687</v>
      </c>
      <c r="Z192" s="1">
        <f>VLOOKUP($B192,'VRAAGPROGNOSE LO'!$B$2:$N$321,12,FALSE)</f>
        <v>698</v>
      </c>
      <c r="AA192" s="1">
        <f>VLOOKUP($B192,'VRAAGPROGNOSE LO'!$B$2:$N$321,13,FALSE)</f>
        <v>706</v>
      </c>
    </row>
    <row r="193" spans="2:27" x14ac:dyDescent="0.3">
      <c r="B193" s="1">
        <v>35006</v>
      </c>
      <c r="C193" s="1">
        <f>VLOOKUP(B193,AANBODPROGNOSE!A193:G510, 6, FALSE)</f>
        <v>1021.1764705882354</v>
      </c>
      <c r="D193" s="1">
        <f>VLOOKUP(B193,AANBODPROGNOSE!A193:H510, 3, FALSE)</f>
        <v>868</v>
      </c>
      <c r="E193" s="1">
        <f>VLOOKUP($B193,'inschr lo'!$A$5:$L$324,2,FALSE)</f>
        <v>691</v>
      </c>
      <c r="F193" s="1">
        <f>VLOOKUP($B193,'inschr lo'!$A$5:$L$324,3,FALSE)</f>
        <v>686</v>
      </c>
      <c r="G193" s="1">
        <f>VLOOKUP($B193,'inschr lo'!$A$5:$L$324,4,FALSE)</f>
        <v>713</v>
      </c>
      <c r="H193" s="1">
        <f>VLOOKUP($B193,'inschr lo'!$A$5:$L$324,5,FALSE)</f>
        <v>736</v>
      </c>
      <c r="I193" s="1">
        <f>VLOOKUP($B193,'inschr lo'!$A$5:$L$324,6,FALSE)</f>
        <v>725</v>
      </c>
      <c r="J193" s="1">
        <f>VLOOKUP($B193,'inschr lo'!$A$5:$L$324,7,FALSE)</f>
        <v>761</v>
      </c>
      <c r="K193" s="1">
        <f>VLOOKUP($B193,'inschr lo'!$A$5:$L$324,8,FALSE)</f>
        <v>805</v>
      </c>
      <c r="L193" s="1">
        <f>VLOOKUP($B193,'inschr lo'!$A$5:$L$324,9,FALSE)</f>
        <v>830</v>
      </c>
      <c r="M193" s="1">
        <f>VLOOKUP($B193,'inschr lo'!$A$5:$L$324,10,FALSE)</f>
        <v>853</v>
      </c>
      <c r="N193" s="1">
        <f>VLOOKUP($B193,'inschr lo'!$A$5:$L$324,11,FALSE)</f>
        <v>805</v>
      </c>
      <c r="O193" s="1">
        <f>VLOOKUP($B193,'inschr lo'!$A$5:$L$324,12,FALSE)</f>
        <v>786</v>
      </c>
      <c r="P193" s="1">
        <f>VLOOKUP($B193,'VRAAGPROGNOSE LO'!$B$2:$N$321,2,FALSE)</f>
        <v>759</v>
      </c>
      <c r="Q193" s="1">
        <f>VLOOKUP($B193,'VRAAGPROGNOSE LO'!$B$2:$N$321,3,FALSE)</f>
        <v>723</v>
      </c>
      <c r="R193" s="1">
        <f>VLOOKUP($B193,'VRAAGPROGNOSE LO'!$B$2:$N$321,4,FALSE)</f>
        <v>703</v>
      </c>
      <c r="S193" s="1">
        <f>VLOOKUP($B193,'VRAAGPROGNOSE LO'!$B$2:$N$321,5,FALSE)</f>
        <v>690</v>
      </c>
      <c r="T193" s="1">
        <f>VLOOKUP($B193,'VRAAGPROGNOSE LO'!$B$2:$N$321,6,FALSE)</f>
        <v>696</v>
      </c>
      <c r="U193" s="1">
        <f>VLOOKUP($B193,'VRAAGPROGNOSE LO'!$B$2:$N$321,7,FALSE)</f>
        <v>672</v>
      </c>
      <c r="V193" s="1">
        <f>VLOOKUP($B193,'VRAAGPROGNOSE LO'!$B$2:$N$321,8,FALSE)</f>
        <v>653</v>
      </c>
      <c r="W193" s="1">
        <f>VLOOKUP($B193,'VRAAGPROGNOSE LO'!$B$2:$N$321,9,FALSE)</f>
        <v>648</v>
      </c>
      <c r="X193" s="1">
        <f>VLOOKUP($B193,'VRAAGPROGNOSE LO'!$B$2:$N$321,10,FALSE)</f>
        <v>630</v>
      </c>
      <c r="Y193" s="1">
        <f>VLOOKUP($B193,'VRAAGPROGNOSE LO'!$B$2:$N$321,11,FALSE)</f>
        <v>622</v>
      </c>
      <c r="Z193" s="1">
        <f>VLOOKUP($B193,'VRAAGPROGNOSE LO'!$B$2:$N$321,12,FALSE)</f>
        <v>609</v>
      </c>
      <c r="AA193" s="1">
        <f>VLOOKUP($B193,'VRAAGPROGNOSE LO'!$B$2:$N$321,13,FALSE)</f>
        <v>617</v>
      </c>
    </row>
    <row r="194" spans="2:27" x14ac:dyDescent="0.3">
      <c r="B194" s="1">
        <v>35011</v>
      </c>
      <c r="C194" s="1">
        <f>VLOOKUP(B194,AANBODPROGNOSE!A194:G511, 6, FALSE)</f>
        <v>1275</v>
      </c>
      <c r="D194" s="1">
        <f>VLOOKUP(B194,AANBODPROGNOSE!A194:H511, 3, FALSE)</f>
        <v>1083.75</v>
      </c>
      <c r="E194" s="1">
        <f>VLOOKUP($B194,'inschr lo'!$A$5:$L$324,2,FALSE)</f>
        <v>750</v>
      </c>
      <c r="F194" s="1">
        <f>VLOOKUP($B194,'inschr lo'!$A$5:$L$324,3,FALSE)</f>
        <v>720</v>
      </c>
      <c r="G194" s="1">
        <f>VLOOKUP($B194,'inschr lo'!$A$5:$L$324,4,FALSE)</f>
        <v>730</v>
      </c>
      <c r="H194" s="1">
        <f>VLOOKUP($B194,'inschr lo'!$A$5:$L$324,5,FALSE)</f>
        <v>720</v>
      </c>
      <c r="I194" s="1">
        <f>VLOOKUP($B194,'inschr lo'!$A$5:$L$324,6,FALSE)</f>
        <v>740</v>
      </c>
      <c r="J194" s="1">
        <f>VLOOKUP($B194,'inschr lo'!$A$5:$L$324,7,FALSE)</f>
        <v>727</v>
      </c>
      <c r="K194" s="1">
        <f>VLOOKUP($B194,'inschr lo'!$A$5:$L$324,8,FALSE)</f>
        <v>736</v>
      </c>
      <c r="L194" s="1">
        <f>VLOOKUP($B194,'inschr lo'!$A$5:$L$324,9,FALSE)</f>
        <v>710</v>
      </c>
      <c r="M194" s="1">
        <f>VLOOKUP($B194,'inschr lo'!$A$5:$L$324,10,FALSE)</f>
        <v>721</v>
      </c>
      <c r="N194" s="1">
        <f>VLOOKUP($B194,'inschr lo'!$A$5:$L$324,11,FALSE)</f>
        <v>699</v>
      </c>
      <c r="O194" s="1">
        <f>VLOOKUP($B194,'inschr lo'!$A$5:$L$324,12,FALSE)</f>
        <v>684</v>
      </c>
      <c r="P194" s="1">
        <f>VLOOKUP($B194,'VRAAGPROGNOSE LO'!$B$2:$N$321,2,FALSE)</f>
        <v>663</v>
      </c>
      <c r="Q194" s="1">
        <f>VLOOKUP($B194,'VRAAGPROGNOSE LO'!$B$2:$N$321,3,FALSE)</f>
        <v>637</v>
      </c>
      <c r="R194" s="1">
        <f>VLOOKUP($B194,'VRAAGPROGNOSE LO'!$B$2:$N$321,4,FALSE)</f>
        <v>640</v>
      </c>
      <c r="S194" s="1">
        <f>VLOOKUP($B194,'VRAAGPROGNOSE LO'!$B$2:$N$321,5,FALSE)</f>
        <v>629</v>
      </c>
      <c r="T194" s="1">
        <f>VLOOKUP($B194,'VRAAGPROGNOSE LO'!$B$2:$N$321,6,FALSE)</f>
        <v>650</v>
      </c>
      <c r="U194" s="1">
        <f>VLOOKUP($B194,'VRAAGPROGNOSE LO'!$B$2:$N$321,7,FALSE)</f>
        <v>635</v>
      </c>
      <c r="V194" s="1">
        <f>VLOOKUP($B194,'VRAAGPROGNOSE LO'!$B$2:$N$321,8,FALSE)</f>
        <v>642</v>
      </c>
      <c r="W194" s="1">
        <f>VLOOKUP($B194,'VRAAGPROGNOSE LO'!$B$2:$N$321,9,FALSE)</f>
        <v>640</v>
      </c>
      <c r="X194" s="1">
        <f>VLOOKUP($B194,'VRAAGPROGNOSE LO'!$B$2:$N$321,10,FALSE)</f>
        <v>625</v>
      </c>
      <c r="Y194" s="1">
        <f>VLOOKUP($B194,'VRAAGPROGNOSE LO'!$B$2:$N$321,11,FALSE)</f>
        <v>610</v>
      </c>
      <c r="Z194" s="1">
        <f>VLOOKUP($B194,'VRAAGPROGNOSE LO'!$B$2:$N$321,12,FALSE)</f>
        <v>599</v>
      </c>
      <c r="AA194" s="1">
        <f>VLOOKUP($B194,'VRAAGPROGNOSE LO'!$B$2:$N$321,13,FALSE)</f>
        <v>593</v>
      </c>
    </row>
    <row r="195" spans="2:27" x14ac:dyDescent="0.3">
      <c r="B195" s="1">
        <v>35013</v>
      </c>
      <c r="C195" s="1">
        <f>VLOOKUP(B195,AANBODPROGNOSE!A195:G512, 6, FALSE)</f>
        <v>5093.169230769231</v>
      </c>
      <c r="D195" s="1">
        <f>VLOOKUP(B195,AANBODPROGNOSE!A195:H512, 3, FALSE)</f>
        <v>4329.1938461538466</v>
      </c>
      <c r="E195" s="1">
        <f>VLOOKUP($B195,'inschr lo'!$A$5:$L$324,2,FALSE)</f>
        <v>3407</v>
      </c>
      <c r="F195" s="1">
        <f>VLOOKUP($B195,'inschr lo'!$A$5:$L$324,3,FALSE)</f>
        <v>3369</v>
      </c>
      <c r="G195" s="1">
        <f>VLOOKUP($B195,'inschr lo'!$A$5:$L$324,4,FALSE)</f>
        <v>3410</v>
      </c>
      <c r="H195" s="1">
        <f>VLOOKUP($B195,'inschr lo'!$A$5:$L$324,5,FALSE)</f>
        <v>3390</v>
      </c>
      <c r="I195" s="1">
        <f>VLOOKUP($B195,'inschr lo'!$A$5:$L$324,6,FALSE)</f>
        <v>3458</v>
      </c>
      <c r="J195" s="1">
        <f>VLOOKUP($B195,'inschr lo'!$A$5:$L$324,7,FALSE)</f>
        <v>3539</v>
      </c>
      <c r="K195" s="1">
        <f>VLOOKUP($B195,'inschr lo'!$A$5:$L$324,8,FALSE)</f>
        <v>3634</v>
      </c>
      <c r="L195" s="1">
        <f>VLOOKUP($B195,'inschr lo'!$A$5:$L$324,9,FALSE)</f>
        <v>3708</v>
      </c>
      <c r="M195" s="1">
        <f>VLOOKUP($B195,'inschr lo'!$A$5:$L$324,10,FALSE)</f>
        <v>3806</v>
      </c>
      <c r="N195" s="1">
        <f>VLOOKUP($B195,'inschr lo'!$A$5:$L$324,11,FALSE)</f>
        <v>3810</v>
      </c>
      <c r="O195" s="1">
        <f>VLOOKUP($B195,'inschr lo'!$A$5:$L$324,12,FALSE)</f>
        <v>3786</v>
      </c>
      <c r="P195" s="1">
        <f>VLOOKUP($B195,'VRAAGPROGNOSE LO'!$B$2:$N$321,2,FALSE)</f>
        <v>3822</v>
      </c>
      <c r="Q195" s="1">
        <f>VLOOKUP($B195,'VRAAGPROGNOSE LO'!$B$2:$N$321,3,FALSE)</f>
        <v>3792</v>
      </c>
      <c r="R195" s="1">
        <f>VLOOKUP($B195,'VRAAGPROGNOSE LO'!$B$2:$N$321,4,FALSE)</f>
        <v>3817</v>
      </c>
      <c r="S195" s="1">
        <f>VLOOKUP($B195,'VRAAGPROGNOSE LO'!$B$2:$N$321,5,FALSE)</f>
        <v>3764</v>
      </c>
      <c r="T195" s="1">
        <f>VLOOKUP($B195,'VRAAGPROGNOSE LO'!$B$2:$N$321,6,FALSE)</f>
        <v>3782</v>
      </c>
      <c r="U195" s="1">
        <f>VLOOKUP($B195,'VRAAGPROGNOSE LO'!$B$2:$N$321,7,FALSE)</f>
        <v>3801</v>
      </c>
      <c r="V195" s="1">
        <f>VLOOKUP($B195,'VRAAGPROGNOSE LO'!$B$2:$N$321,8,FALSE)</f>
        <v>3710</v>
      </c>
      <c r="W195" s="1">
        <f>VLOOKUP($B195,'VRAAGPROGNOSE LO'!$B$2:$N$321,9,FALSE)</f>
        <v>3655</v>
      </c>
      <c r="X195" s="1">
        <f>VLOOKUP($B195,'VRAAGPROGNOSE LO'!$B$2:$N$321,10,FALSE)</f>
        <v>3557</v>
      </c>
      <c r="Y195" s="1">
        <f>VLOOKUP($B195,'VRAAGPROGNOSE LO'!$B$2:$N$321,11,FALSE)</f>
        <v>3502</v>
      </c>
      <c r="Z195" s="1">
        <f>VLOOKUP($B195,'VRAAGPROGNOSE LO'!$B$2:$N$321,12,FALSE)</f>
        <v>3430</v>
      </c>
      <c r="AA195" s="1">
        <f>VLOOKUP($B195,'VRAAGPROGNOSE LO'!$B$2:$N$321,13,FALSE)</f>
        <v>3371</v>
      </c>
    </row>
    <row r="196" spans="2:27" x14ac:dyDescent="0.3">
      <c r="B196" s="1">
        <v>35014</v>
      </c>
      <c r="C196" s="1">
        <f>VLOOKUP(B196,AANBODPROGNOSE!A196:G513, 6, FALSE)</f>
        <v>682.8125</v>
      </c>
      <c r="D196" s="1">
        <f>VLOOKUP(B196,AANBODPROGNOSE!A196:H513, 3, FALSE)</f>
        <v>580.390625</v>
      </c>
      <c r="E196" s="1">
        <f>VLOOKUP($B196,'inschr lo'!$A$5:$L$324,2,FALSE)</f>
        <v>435</v>
      </c>
      <c r="F196" s="1">
        <f>VLOOKUP($B196,'inschr lo'!$A$5:$L$324,3,FALSE)</f>
        <v>438</v>
      </c>
      <c r="G196" s="1">
        <f>VLOOKUP($B196,'inschr lo'!$A$5:$L$324,4,FALSE)</f>
        <v>436</v>
      </c>
      <c r="H196" s="1">
        <f>VLOOKUP($B196,'inschr lo'!$A$5:$L$324,5,FALSE)</f>
        <v>442</v>
      </c>
      <c r="I196" s="1">
        <f>VLOOKUP($B196,'inschr lo'!$A$5:$L$324,6,FALSE)</f>
        <v>440</v>
      </c>
      <c r="J196" s="1">
        <f>VLOOKUP($B196,'inschr lo'!$A$5:$L$324,7,FALSE)</f>
        <v>452</v>
      </c>
      <c r="K196" s="1">
        <f>VLOOKUP($B196,'inschr lo'!$A$5:$L$324,8,FALSE)</f>
        <v>465</v>
      </c>
      <c r="L196" s="1">
        <f>VLOOKUP($B196,'inschr lo'!$A$5:$L$324,9,FALSE)</f>
        <v>472</v>
      </c>
      <c r="M196" s="1">
        <f>VLOOKUP($B196,'inschr lo'!$A$5:$L$324,10,FALSE)</f>
        <v>498</v>
      </c>
      <c r="N196" s="1">
        <f>VLOOKUP($B196,'inschr lo'!$A$5:$L$324,11,FALSE)</f>
        <v>495</v>
      </c>
      <c r="O196" s="1">
        <f>VLOOKUP($B196,'inschr lo'!$A$5:$L$324,12,FALSE)</f>
        <v>479</v>
      </c>
      <c r="P196" s="1">
        <f>VLOOKUP($B196,'VRAAGPROGNOSE LO'!$B$2:$N$321,2,FALSE)</f>
        <v>454</v>
      </c>
      <c r="Q196" s="1">
        <f>VLOOKUP($B196,'VRAAGPROGNOSE LO'!$B$2:$N$321,3,FALSE)</f>
        <v>434</v>
      </c>
      <c r="R196" s="1">
        <f>VLOOKUP($B196,'VRAAGPROGNOSE LO'!$B$2:$N$321,4,FALSE)</f>
        <v>421</v>
      </c>
      <c r="S196" s="1">
        <f>VLOOKUP($B196,'VRAAGPROGNOSE LO'!$B$2:$N$321,5,FALSE)</f>
        <v>408</v>
      </c>
      <c r="T196" s="1">
        <f>VLOOKUP($B196,'VRAAGPROGNOSE LO'!$B$2:$N$321,6,FALSE)</f>
        <v>390</v>
      </c>
      <c r="U196" s="1">
        <f>VLOOKUP($B196,'VRAAGPROGNOSE LO'!$B$2:$N$321,7,FALSE)</f>
        <v>388</v>
      </c>
      <c r="V196" s="1">
        <f>VLOOKUP($B196,'VRAAGPROGNOSE LO'!$B$2:$N$321,8,FALSE)</f>
        <v>390</v>
      </c>
      <c r="W196" s="1">
        <f>VLOOKUP($B196,'VRAAGPROGNOSE LO'!$B$2:$N$321,9,FALSE)</f>
        <v>398</v>
      </c>
      <c r="X196" s="1">
        <f>VLOOKUP($B196,'VRAAGPROGNOSE LO'!$B$2:$N$321,10,FALSE)</f>
        <v>401</v>
      </c>
      <c r="Y196" s="1">
        <f>VLOOKUP($B196,'VRAAGPROGNOSE LO'!$B$2:$N$321,11,FALSE)</f>
        <v>394</v>
      </c>
      <c r="Z196" s="1">
        <f>VLOOKUP($B196,'VRAAGPROGNOSE LO'!$B$2:$N$321,12,FALSE)</f>
        <v>407</v>
      </c>
      <c r="AA196" s="1">
        <f>VLOOKUP($B196,'VRAAGPROGNOSE LO'!$B$2:$N$321,13,FALSE)</f>
        <v>416</v>
      </c>
    </row>
    <row r="197" spans="2:27" x14ac:dyDescent="0.3">
      <c r="B197" s="1">
        <v>35029</v>
      </c>
      <c r="C197" s="1">
        <f>VLOOKUP(B197,AANBODPROGNOSE!A197:G514, 6, FALSE)</f>
        <v>732.6</v>
      </c>
      <c r="D197" s="1">
        <f>VLOOKUP(B197,AANBODPROGNOSE!A197:H514, 3, FALSE)</f>
        <v>622.71</v>
      </c>
      <c r="E197" s="1">
        <f>VLOOKUP($B197,'inschr lo'!$A$5:$L$324,2,FALSE)</f>
        <v>518</v>
      </c>
      <c r="F197" s="1">
        <f>VLOOKUP($B197,'inschr lo'!$A$5:$L$324,3,FALSE)</f>
        <v>509</v>
      </c>
      <c r="G197" s="1">
        <f>VLOOKUP($B197,'inschr lo'!$A$5:$L$324,4,FALSE)</f>
        <v>494</v>
      </c>
      <c r="H197" s="1">
        <f>VLOOKUP($B197,'inschr lo'!$A$5:$L$324,5,FALSE)</f>
        <v>478</v>
      </c>
      <c r="I197" s="1">
        <f>VLOOKUP($B197,'inschr lo'!$A$5:$L$324,6,FALSE)</f>
        <v>470</v>
      </c>
      <c r="J197" s="1">
        <f>VLOOKUP($B197,'inschr lo'!$A$5:$L$324,7,FALSE)</f>
        <v>503</v>
      </c>
      <c r="K197" s="1">
        <f>VLOOKUP($B197,'inschr lo'!$A$5:$L$324,8,FALSE)</f>
        <v>507</v>
      </c>
      <c r="L197" s="1">
        <f>VLOOKUP($B197,'inschr lo'!$A$5:$L$324,9,FALSE)</f>
        <v>506</v>
      </c>
      <c r="M197" s="1">
        <f>VLOOKUP($B197,'inschr lo'!$A$5:$L$324,10,FALSE)</f>
        <v>487</v>
      </c>
      <c r="N197" s="1">
        <f>VLOOKUP($B197,'inschr lo'!$A$5:$L$324,11,FALSE)</f>
        <v>472</v>
      </c>
      <c r="O197" s="1">
        <f>VLOOKUP($B197,'inschr lo'!$A$5:$L$324,12,FALSE)</f>
        <v>471</v>
      </c>
      <c r="P197" s="1">
        <f>VLOOKUP($B197,'VRAAGPROGNOSE LO'!$B$2:$N$321,2,FALSE)</f>
        <v>454</v>
      </c>
      <c r="Q197" s="1">
        <f>VLOOKUP($B197,'VRAAGPROGNOSE LO'!$B$2:$N$321,3,FALSE)</f>
        <v>439</v>
      </c>
      <c r="R197" s="1">
        <f>VLOOKUP($B197,'VRAAGPROGNOSE LO'!$B$2:$N$321,4,FALSE)</f>
        <v>442</v>
      </c>
      <c r="S197" s="1">
        <f>VLOOKUP($B197,'VRAAGPROGNOSE LO'!$B$2:$N$321,5,FALSE)</f>
        <v>434</v>
      </c>
      <c r="T197" s="1">
        <f>VLOOKUP($B197,'VRAAGPROGNOSE LO'!$B$2:$N$321,6,FALSE)</f>
        <v>436</v>
      </c>
      <c r="U197" s="1">
        <f>VLOOKUP($B197,'VRAAGPROGNOSE LO'!$B$2:$N$321,7,FALSE)</f>
        <v>436</v>
      </c>
      <c r="V197" s="1">
        <f>VLOOKUP($B197,'VRAAGPROGNOSE LO'!$B$2:$N$321,8,FALSE)</f>
        <v>442</v>
      </c>
      <c r="W197" s="1">
        <f>VLOOKUP($B197,'VRAAGPROGNOSE LO'!$B$2:$N$321,9,FALSE)</f>
        <v>451</v>
      </c>
      <c r="X197" s="1">
        <f>VLOOKUP($B197,'VRAAGPROGNOSE LO'!$B$2:$N$321,10,FALSE)</f>
        <v>451</v>
      </c>
      <c r="Y197" s="1">
        <f>VLOOKUP($B197,'VRAAGPROGNOSE LO'!$B$2:$N$321,11,FALSE)</f>
        <v>450</v>
      </c>
      <c r="Z197" s="1">
        <f>VLOOKUP($B197,'VRAAGPROGNOSE LO'!$B$2:$N$321,12,FALSE)</f>
        <v>454</v>
      </c>
      <c r="AA197" s="1">
        <f>VLOOKUP($B197,'VRAAGPROGNOSE LO'!$B$2:$N$321,13,FALSE)</f>
        <v>458</v>
      </c>
    </row>
    <row r="198" spans="2:27" x14ac:dyDescent="0.3">
      <c r="B198" s="1">
        <v>36006</v>
      </c>
      <c r="C198" s="1">
        <f>VLOOKUP(B198,AANBODPROGNOSE!A198:G515, 6, FALSE)</f>
        <v>1078.8260869565217</v>
      </c>
      <c r="D198" s="1">
        <f>VLOOKUP(B198,AANBODPROGNOSE!A198:H515, 3, FALSE)</f>
        <v>917.00217391304341</v>
      </c>
      <c r="E198" s="1">
        <f>VLOOKUP($B198,'inschr lo'!$A$5:$L$324,2,FALSE)</f>
        <v>590</v>
      </c>
      <c r="F198" s="1">
        <f>VLOOKUP($B198,'inschr lo'!$A$5:$L$324,3,FALSE)</f>
        <v>584</v>
      </c>
      <c r="G198" s="1">
        <f>VLOOKUP($B198,'inschr lo'!$A$5:$L$324,4,FALSE)</f>
        <v>607</v>
      </c>
      <c r="H198" s="1">
        <f>VLOOKUP($B198,'inschr lo'!$A$5:$L$324,5,FALSE)</f>
        <v>636</v>
      </c>
      <c r="I198" s="1">
        <f>VLOOKUP($B198,'inschr lo'!$A$5:$L$324,6,FALSE)</f>
        <v>646</v>
      </c>
      <c r="J198" s="1">
        <f>VLOOKUP($B198,'inschr lo'!$A$5:$L$324,7,FALSE)</f>
        <v>685</v>
      </c>
      <c r="K198" s="1">
        <f>VLOOKUP($B198,'inschr lo'!$A$5:$L$324,8,FALSE)</f>
        <v>689</v>
      </c>
      <c r="L198" s="1">
        <f>VLOOKUP($B198,'inschr lo'!$A$5:$L$324,9,FALSE)</f>
        <v>722</v>
      </c>
      <c r="M198" s="1">
        <f>VLOOKUP($B198,'inschr lo'!$A$5:$L$324,10,FALSE)</f>
        <v>727</v>
      </c>
      <c r="N198" s="1">
        <f>VLOOKUP($B198,'inschr lo'!$A$5:$L$324,11,FALSE)</f>
        <v>770</v>
      </c>
      <c r="O198" s="1">
        <f>VLOOKUP($B198,'inschr lo'!$A$5:$L$324,12,FALSE)</f>
        <v>753</v>
      </c>
      <c r="P198" s="1">
        <f>VLOOKUP($B198,'VRAAGPROGNOSE LO'!$B$2:$N$321,2,FALSE)</f>
        <v>727</v>
      </c>
      <c r="Q198" s="1">
        <f>VLOOKUP($B198,'VRAAGPROGNOSE LO'!$B$2:$N$321,3,FALSE)</f>
        <v>713</v>
      </c>
      <c r="R198" s="1">
        <f>VLOOKUP($B198,'VRAAGPROGNOSE LO'!$B$2:$N$321,4,FALSE)</f>
        <v>681</v>
      </c>
      <c r="S198" s="1">
        <f>VLOOKUP($B198,'VRAAGPROGNOSE LO'!$B$2:$N$321,5,FALSE)</f>
        <v>675</v>
      </c>
      <c r="T198" s="1">
        <f>VLOOKUP($B198,'VRAAGPROGNOSE LO'!$B$2:$N$321,6,FALSE)</f>
        <v>679</v>
      </c>
      <c r="U198" s="1">
        <f>VLOOKUP($B198,'VRAAGPROGNOSE LO'!$B$2:$N$321,7,FALSE)</f>
        <v>674</v>
      </c>
      <c r="V198" s="1">
        <f>VLOOKUP($B198,'VRAAGPROGNOSE LO'!$B$2:$N$321,8,FALSE)</f>
        <v>651</v>
      </c>
      <c r="W198" s="1">
        <f>VLOOKUP($B198,'VRAAGPROGNOSE LO'!$B$2:$N$321,9,FALSE)</f>
        <v>650</v>
      </c>
      <c r="X198" s="1">
        <f>VLOOKUP($B198,'VRAAGPROGNOSE LO'!$B$2:$N$321,10,FALSE)</f>
        <v>644</v>
      </c>
      <c r="Y198" s="1">
        <f>VLOOKUP($B198,'VRAAGPROGNOSE LO'!$B$2:$N$321,11,FALSE)</f>
        <v>639</v>
      </c>
      <c r="Z198" s="1">
        <f>VLOOKUP($B198,'VRAAGPROGNOSE LO'!$B$2:$N$321,12,FALSE)</f>
        <v>635</v>
      </c>
      <c r="AA198" s="1">
        <f>VLOOKUP($B198,'VRAAGPROGNOSE LO'!$B$2:$N$321,13,FALSE)</f>
        <v>630</v>
      </c>
    </row>
    <row r="199" spans="2:27" x14ac:dyDescent="0.3">
      <c r="B199" s="1">
        <v>36007</v>
      </c>
      <c r="C199" s="1">
        <f>VLOOKUP(B199,AANBODPROGNOSE!A199:G516, 6, FALSE)</f>
        <v>849.47368421052636</v>
      </c>
      <c r="D199" s="1">
        <f>VLOOKUP(B199,AANBODPROGNOSE!A199:H516, 3, FALSE)</f>
        <v>722.0526315789474</v>
      </c>
      <c r="E199" s="1">
        <f>VLOOKUP($B199,'inschr lo'!$A$5:$L$324,2,FALSE)</f>
        <v>636</v>
      </c>
      <c r="F199" s="1">
        <f>VLOOKUP($B199,'inschr lo'!$A$5:$L$324,3,FALSE)</f>
        <v>616</v>
      </c>
      <c r="G199" s="1">
        <f>VLOOKUP($B199,'inschr lo'!$A$5:$L$324,4,FALSE)</f>
        <v>630</v>
      </c>
      <c r="H199" s="1">
        <f>VLOOKUP($B199,'inschr lo'!$A$5:$L$324,5,FALSE)</f>
        <v>618</v>
      </c>
      <c r="I199" s="1">
        <f>VLOOKUP($B199,'inschr lo'!$A$5:$L$324,6,FALSE)</f>
        <v>619</v>
      </c>
      <c r="J199" s="1">
        <f>VLOOKUP($B199,'inschr lo'!$A$5:$L$324,7,FALSE)</f>
        <v>615</v>
      </c>
      <c r="K199" s="1">
        <f>VLOOKUP($B199,'inschr lo'!$A$5:$L$324,8,FALSE)</f>
        <v>621</v>
      </c>
      <c r="L199" s="1">
        <f>VLOOKUP($B199,'inschr lo'!$A$5:$L$324,9,FALSE)</f>
        <v>613</v>
      </c>
      <c r="M199" s="1">
        <f>VLOOKUP($B199,'inschr lo'!$A$5:$L$324,10,FALSE)</f>
        <v>620</v>
      </c>
      <c r="N199" s="1">
        <f>VLOOKUP($B199,'inschr lo'!$A$5:$L$324,11,FALSE)</f>
        <v>636</v>
      </c>
      <c r="O199" s="1">
        <f>VLOOKUP($B199,'inschr lo'!$A$5:$L$324,12,FALSE)</f>
        <v>638</v>
      </c>
      <c r="P199" s="1">
        <f>VLOOKUP($B199,'VRAAGPROGNOSE LO'!$B$2:$N$321,2,FALSE)</f>
        <v>626</v>
      </c>
      <c r="Q199" s="1">
        <f>VLOOKUP($B199,'VRAAGPROGNOSE LO'!$B$2:$N$321,3,FALSE)</f>
        <v>621</v>
      </c>
      <c r="R199" s="1">
        <f>VLOOKUP($B199,'VRAAGPROGNOSE LO'!$B$2:$N$321,4,FALSE)</f>
        <v>634</v>
      </c>
      <c r="S199" s="1">
        <f>VLOOKUP($B199,'VRAAGPROGNOSE LO'!$B$2:$N$321,5,FALSE)</f>
        <v>621</v>
      </c>
      <c r="T199" s="1">
        <f>VLOOKUP($B199,'VRAAGPROGNOSE LO'!$B$2:$N$321,6,FALSE)</f>
        <v>612</v>
      </c>
      <c r="U199" s="1">
        <f>VLOOKUP($B199,'VRAAGPROGNOSE LO'!$B$2:$N$321,7,FALSE)</f>
        <v>612</v>
      </c>
      <c r="V199" s="1">
        <f>VLOOKUP($B199,'VRAAGPROGNOSE LO'!$B$2:$N$321,8,FALSE)</f>
        <v>611</v>
      </c>
      <c r="W199" s="1">
        <f>VLOOKUP($B199,'VRAAGPROGNOSE LO'!$B$2:$N$321,9,FALSE)</f>
        <v>616</v>
      </c>
      <c r="X199" s="1">
        <f>VLOOKUP($B199,'VRAAGPROGNOSE LO'!$B$2:$N$321,10,FALSE)</f>
        <v>607</v>
      </c>
      <c r="Y199" s="1">
        <f>VLOOKUP($B199,'VRAAGPROGNOSE LO'!$B$2:$N$321,11,FALSE)</f>
        <v>600</v>
      </c>
      <c r="Z199" s="1">
        <f>VLOOKUP($B199,'VRAAGPROGNOSE LO'!$B$2:$N$321,12,FALSE)</f>
        <v>600</v>
      </c>
      <c r="AA199" s="1">
        <f>VLOOKUP($B199,'VRAAGPROGNOSE LO'!$B$2:$N$321,13,FALSE)</f>
        <v>592</v>
      </c>
    </row>
    <row r="200" spans="2:27" x14ac:dyDescent="0.3">
      <c r="B200" s="1">
        <v>36008</v>
      </c>
      <c r="C200" s="1">
        <f>VLOOKUP(B200,AANBODPROGNOSE!A200:G517, 6, FALSE)</f>
        <v>2209.5</v>
      </c>
      <c r="D200" s="1">
        <f>VLOOKUP(B200,AANBODPROGNOSE!A200:H517, 3, FALSE)</f>
        <v>1878.075</v>
      </c>
      <c r="E200" s="1">
        <f>VLOOKUP($B200,'inschr lo'!$A$5:$L$324,2,FALSE)</f>
        <v>1531</v>
      </c>
      <c r="F200" s="1">
        <f>VLOOKUP($B200,'inschr lo'!$A$5:$L$324,3,FALSE)</f>
        <v>1519</v>
      </c>
      <c r="G200" s="1">
        <f>VLOOKUP($B200,'inschr lo'!$A$5:$L$324,4,FALSE)</f>
        <v>1498</v>
      </c>
      <c r="H200" s="1">
        <f>VLOOKUP($B200,'inschr lo'!$A$5:$L$324,5,FALSE)</f>
        <v>1502</v>
      </c>
      <c r="I200" s="1">
        <f>VLOOKUP($B200,'inschr lo'!$A$5:$L$324,6,FALSE)</f>
        <v>1530</v>
      </c>
      <c r="J200" s="1">
        <f>VLOOKUP($B200,'inschr lo'!$A$5:$L$324,7,FALSE)</f>
        <v>1570</v>
      </c>
      <c r="K200" s="1">
        <f>VLOOKUP($B200,'inschr lo'!$A$5:$L$324,8,FALSE)</f>
        <v>1616</v>
      </c>
      <c r="L200" s="1">
        <f>VLOOKUP($B200,'inschr lo'!$A$5:$L$324,9,FALSE)</f>
        <v>1669</v>
      </c>
      <c r="M200" s="1">
        <f>VLOOKUP($B200,'inschr lo'!$A$5:$L$324,10,FALSE)</f>
        <v>1717</v>
      </c>
      <c r="N200" s="1">
        <f>VLOOKUP($B200,'inschr lo'!$A$5:$L$324,11,FALSE)</f>
        <v>1761</v>
      </c>
      <c r="O200" s="1">
        <f>VLOOKUP($B200,'inschr lo'!$A$5:$L$324,12,FALSE)</f>
        <v>1732</v>
      </c>
      <c r="P200" s="1">
        <f>VLOOKUP($B200,'VRAAGPROGNOSE LO'!$B$2:$N$321,2,FALSE)</f>
        <v>1690</v>
      </c>
      <c r="Q200" s="1">
        <f>VLOOKUP($B200,'VRAAGPROGNOSE LO'!$B$2:$N$321,3,FALSE)</f>
        <v>1682</v>
      </c>
      <c r="R200" s="1">
        <f>VLOOKUP($B200,'VRAAGPROGNOSE LO'!$B$2:$N$321,4,FALSE)</f>
        <v>1667</v>
      </c>
      <c r="S200" s="1">
        <f>VLOOKUP($B200,'VRAAGPROGNOSE LO'!$B$2:$N$321,5,FALSE)</f>
        <v>1666</v>
      </c>
      <c r="T200" s="1">
        <f>VLOOKUP($B200,'VRAAGPROGNOSE LO'!$B$2:$N$321,6,FALSE)</f>
        <v>1677</v>
      </c>
      <c r="U200" s="1">
        <f>VLOOKUP($B200,'VRAAGPROGNOSE LO'!$B$2:$N$321,7,FALSE)</f>
        <v>1707</v>
      </c>
      <c r="V200" s="1">
        <f>VLOOKUP($B200,'VRAAGPROGNOSE LO'!$B$2:$N$321,8,FALSE)</f>
        <v>1716</v>
      </c>
      <c r="W200" s="1">
        <f>VLOOKUP($B200,'VRAAGPROGNOSE LO'!$B$2:$N$321,9,FALSE)</f>
        <v>1695</v>
      </c>
      <c r="X200" s="1">
        <f>VLOOKUP($B200,'VRAAGPROGNOSE LO'!$B$2:$N$321,10,FALSE)</f>
        <v>1671</v>
      </c>
      <c r="Y200" s="1">
        <f>VLOOKUP($B200,'VRAAGPROGNOSE LO'!$B$2:$N$321,11,FALSE)</f>
        <v>1661</v>
      </c>
      <c r="Z200" s="1">
        <f>VLOOKUP($B200,'VRAAGPROGNOSE LO'!$B$2:$N$321,12,FALSE)</f>
        <v>1641</v>
      </c>
      <c r="AA200" s="1">
        <f>VLOOKUP($B200,'VRAAGPROGNOSE LO'!$B$2:$N$321,13,FALSE)</f>
        <v>1613</v>
      </c>
    </row>
    <row r="201" spans="2:27" x14ac:dyDescent="0.3">
      <c r="B201" s="1">
        <v>36010</v>
      </c>
      <c r="C201" s="1">
        <f>VLOOKUP(B201,AANBODPROGNOSE!A201:G518, 6, FALSE)</f>
        <v>1073.5032258064516</v>
      </c>
      <c r="D201" s="1">
        <f>VLOOKUP(B201,AANBODPROGNOSE!A201:H518, 3, FALSE)</f>
        <v>912.47774193548389</v>
      </c>
      <c r="E201" s="1">
        <f>VLOOKUP($B201,'inschr lo'!$A$5:$L$324,2,FALSE)</f>
        <v>547</v>
      </c>
      <c r="F201" s="1">
        <f>VLOOKUP($B201,'inschr lo'!$A$5:$L$324,3,FALSE)</f>
        <v>542</v>
      </c>
      <c r="G201" s="1">
        <f>VLOOKUP($B201,'inschr lo'!$A$5:$L$324,4,FALSE)</f>
        <v>557</v>
      </c>
      <c r="H201" s="1">
        <f>VLOOKUP($B201,'inschr lo'!$A$5:$L$324,5,FALSE)</f>
        <v>548</v>
      </c>
      <c r="I201" s="1">
        <f>VLOOKUP($B201,'inschr lo'!$A$5:$L$324,6,FALSE)</f>
        <v>552</v>
      </c>
      <c r="J201" s="1">
        <f>VLOOKUP($B201,'inschr lo'!$A$5:$L$324,7,FALSE)</f>
        <v>575</v>
      </c>
      <c r="K201" s="1">
        <f>VLOOKUP($B201,'inschr lo'!$A$5:$L$324,8,FALSE)</f>
        <v>575</v>
      </c>
      <c r="L201" s="1">
        <f>VLOOKUP($B201,'inschr lo'!$A$5:$L$324,9,FALSE)</f>
        <v>603</v>
      </c>
      <c r="M201" s="1">
        <f>VLOOKUP($B201,'inschr lo'!$A$5:$L$324,10,FALSE)</f>
        <v>611</v>
      </c>
      <c r="N201" s="1">
        <f>VLOOKUP($B201,'inschr lo'!$A$5:$L$324,11,FALSE)</f>
        <v>617</v>
      </c>
      <c r="O201" s="1">
        <f>VLOOKUP($B201,'inschr lo'!$A$5:$L$324,12,FALSE)</f>
        <v>621</v>
      </c>
      <c r="P201" s="1">
        <f>VLOOKUP($B201,'VRAAGPROGNOSE LO'!$B$2:$N$321,2,FALSE)</f>
        <v>597</v>
      </c>
      <c r="Q201" s="1">
        <f>VLOOKUP($B201,'VRAAGPROGNOSE LO'!$B$2:$N$321,3,FALSE)</f>
        <v>602</v>
      </c>
      <c r="R201" s="1">
        <f>VLOOKUP($B201,'VRAAGPROGNOSE LO'!$B$2:$N$321,4,FALSE)</f>
        <v>577</v>
      </c>
      <c r="S201" s="1">
        <f>VLOOKUP($B201,'VRAAGPROGNOSE LO'!$B$2:$N$321,5,FALSE)</f>
        <v>584</v>
      </c>
      <c r="T201" s="1">
        <f>VLOOKUP($B201,'VRAAGPROGNOSE LO'!$B$2:$N$321,6,FALSE)</f>
        <v>591</v>
      </c>
      <c r="U201" s="1">
        <f>VLOOKUP($B201,'VRAAGPROGNOSE LO'!$B$2:$N$321,7,FALSE)</f>
        <v>585</v>
      </c>
      <c r="V201" s="1">
        <f>VLOOKUP($B201,'VRAAGPROGNOSE LO'!$B$2:$N$321,8,FALSE)</f>
        <v>598</v>
      </c>
      <c r="W201" s="1">
        <f>VLOOKUP($B201,'VRAAGPROGNOSE LO'!$B$2:$N$321,9,FALSE)</f>
        <v>599</v>
      </c>
      <c r="X201" s="1">
        <f>VLOOKUP($B201,'VRAAGPROGNOSE LO'!$B$2:$N$321,10,FALSE)</f>
        <v>623</v>
      </c>
      <c r="Y201" s="1">
        <f>VLOOKUP($B201,'VRAAGPROGNOSE LO'!$B$2:$N$321,11,FALSE)</f>
        <v>624</v>
      </c>
      <c r="Z201" s="1">
        <f>VLOOKUP($B201,'VRAAGPROGNOSE LO'!$B$2:$N$321,12,FALSE)</f>
        <v>630</v>
      </c>
      <c r="AA201" s="1">
        <f>VLOOKUP($B201,'VRAAGPROGNOSE LO'!$B$2:$N$321,13,FALSE)</f>
        <v>637</v>
      </c>
    </row>
    <row r="202" spans="2:27" x14ac:dyDescent="0.3">
      <c r="B202" s="1">
        <v>36011</v>
      </c>
      <c r="C202" s="1">
        <f>VLOOKUP(B202,AANBODPROGNOSE!A202:G519, 6, FALSE)</f>
        <v>701.99999999999989</v>
      </c>
      <c r="D202" s="1">
        <f>VLOOKUP(B202,AANBODPROGNOSE!A202:H519, 3, FALSE)</f>
        <v>596.69999999999993</v>
      </c>
      <c r="E202" s="1">
        <f>VLOOKUP($B202,'inschr lo'!$A$5:$L$324,2,FALSE)</f>
        <v>490</v>
      </c>
      <c r="F202" s="1">
        <f>VLOOKUP($B202,'inschr lo'!$A$5:$L$324,3,FALSE)</f>
        <v>472</v>
      </c>
      <c r="G202" s="1">
        <f>VLOOKUP($B202,'inschr lo'!$A$5:$L$324,4,FALSE)</f>
        <v>480</v>
      </c>
      <c r="H202" s="1">
        <f>VLOOKUP($B202,'inschr lo'!$A$5:$L$324,5,FALSE)</f>
        <v>468</v>
      </c>
      <c r="I202" s="1">
        <f>VLOOKUP($B202,'inschr lo'!$A$5:$L$324,6,FALSE)</f>
        <v>450</v>
      </c>
      <c r="J202" s="1">
        <f>VLOOKUP($B202,'inschr lo'!$A$5:$L$324,7,FALSE)</f>
        <v>449</v>
      </c>
      <c r="K202" s="1">
        <f>VLOOKUP($B202,'inschr lo'!$A$5:$L$324,8,FALSE)</f>
        <v>467</v>
      </c>
      <c r="L202" s="1">
        <f>VLOOKUP($B202,'inschr lo'!$A$5:$L$324,9,FALSE)</f>
        <v>473</v>
      </c>
      <c r="M202" s="1">
        <f>VLOOKUP($B202,'inschr lo'!$A$5:$L$324,10,FALSE)</f>
        <v>483</v>
      </c>
      <c r="N202" s="1">
        <f>VLOOKUP($B202,'inschr lo'!$A$5:$L$324,11,FALSE)</f>
        <v>494</v>
      </c>
      <c r="O202" s="1">
        <f>VLOOKUP($B202,'inschr lo'!$A$5:$L$324,12,FALSE)</f>
        <v>507</v>
      </c>
      <c r="P202" s="1">
        <f>VLOOKUP($B202,'VRAAGPROGNOSE LO'!$B$2:$N$321,2,FALSE)</f>
        <v>512</v>
      </c>
      <c r="Q202" s="1">
        <f>VLOOKUP($B202,'VRAAGPROGNOSE LO'!$B$2:$N$321,3,FALSE)</f>
        <v>522</v>
      </c>
      <c r="R202" s="1">
        <f>VLOOKUP($B202,'VRAAGPROGNOSE LO'!$B$2:$N$321,4,FALSE)</f>
        <v>526</v>
      </c>
      <c r="S202" s="1">
        <f>VLOOKUP($B202,'VRAAGPROGNOSE LO'!$B$2:$N$321,5,FALSE)</f>
        <v>531</v>
      </c>
      <c r="T202" s="1">
        <f>VLOOKUP($B202,'VRAAGPROGNOSE LO'!$B$2:$N$321,6,FALSE)</f>
        <v>539</v>
      </c>
      <c r="U202" s="1">
        <f>VLOOKUP($B202,'VRAAGPROGNOSE LO'!$B$2:$N$321,7,FALSE)</f>
        <v>537</v>
      </c>
      <c r="V202" s="1">
        <f>VLOOKUP($B202,'VRAAGPROGNOSE LO'!$B$2:$N$321,8,FALSE)</f>
        <v>541</v>
      </c>
      <c r="W202" s="1">
        <f>VLOOKUP($B202,'VRAAGPROGNOSE LO'!$B$2:$N$321,9,FALSE)</f>
        <v>528</v>
      </c>
      <c r="X202" s="1">
        <f>VLOOKUP($B202,'VRAAGPROGNOSE LO'!$B$2:$N$321,10,FALSE)</f>
        <v>519</v>
      </c>
      <c r="Y202" s="1">
        <f>VLOOKUP($B202,'VRAAGPROGNOSE LO'!$B$2:$N$321,11,FALSE)</f>
        <v>515</v>
      </c>
      <c r="Z202" s="1">
        <f>VLOOKUP($B202,'VRAAGPROGNOSE LO'!$B$2:$N$321,12,FALSE)</f>
        <v>507</v>
      </c>
      <c r="AA202" s="1">
        <f>VLOOKUP($B202,'VRAAGPROGNOSE LO'!$B$2:$N$321,13,FALSE)</f>
        <v>516</v>
      </c>
    </row>
    <row r="203" spans="2:27" x14ac:dyDescent="0.3">
      <c r="B203" s="1">
        <v>36012</v>
      </c>
      <c r="C203" s="1">
        <f>VLOOKUP(B203,AANBODPROGNOSE!A203:G520, 6, FALSE)</f>
        <v>848</v>
      </c>
      <c r="D203" s="1">
        <f>VLOOKUP(B203,AANBODPROGNOSE!A203:H520, 3, FALSE)</f>
        <v>720.8</v>
      </c>
      <c r="E203" s="1">
        <f>VLOOKUP($B203,'inschr lo'!$A$5:$L$324,2,FALSE)</f>
        <v>602</v>
      </c>
      <c r="F203" s="1">
        <f>VLOOKUP($B203,'inschr lo'!$A$5:$L$324,3,FALSE)</f>
        <v>581</v>
      </c>
      <c r="G203" s="1">
        <f>VLOOKUP($B203,'inschr lo'!$A$5:$L$324,4,FALSE)</f>
        <v>601</v>
      </c>
      <c r="H203" s="1">
        <f>VLOOKUP($B203,'inschr lo'!$A$5:$L$324,5,FALSE)</f>
        <v>593</v>
      </c>
      <c r="I203" s="1">
        <f>VLOOKUP($B203,'inschr lo'!$A$5:$L$324,6,FALSE)</f>
        <v>616</v>
      </c>
      <c r="J203" s="1">
        <f>VLOOKUP($B203,'inschr lo'!$A$5:$L$324,7,FALSE)</f>
        <v>626</v>
      </c>
      <c r="K203" s="1">
        <f>VLOOKUP($B203,'inschr lo'!$A$5:$L$324,8,FALSE)</f>
        <v>667</v>
      </c>
      <c r="L203" s="1">
        <f>VLOOKUP($B203,'inschr lo'!$A$5:$L$324,9,FALSE)</f>
        <v>685</v>
      </c>
      <c r="M203" s="1">
        <f>VLOOKUP($B203,'inschr lo'!$A$5:$L$324,10,FALSE)</f>
        <v>691</v>
      </c>
      <c r="N203" s="1">
        <f>VLOOKUP($B203,'inschr lo'!$A$5:$L$324,11,FALSE)</f>
        <v>694</v>
      </c>
      <c r="O203" s="1">
        <f>VLOOKUP($B203,'inschr lo'!$A$5:$L$324,12,FALSE)</f>
        <v>689</v>
      </c>
      <c r="P203" s="1">
        <f>VLOOKUP($B203,'VRAAGPROGNOSE LO'!$B$2:$N$321,2,FALSE)</f>
        <v>673</v>
      </c>
      <c r="Q203" s="1">
        <f>VLOOKUP($B203,'VRAAGPROGNOSE LO'!$B$2:$N$321,3,FALSE)</f>
        <v>674</v>
      </c>
      <c r="R203" s="1">
        <f>VLOOKUP($B203,'VRAAGPROGNOSE LO'!$B$2:$N$321,4,FALSE)</f>
        <v>675</v>
      </c>
      <c r="S203" s="1">
        <f>VLOOKUP($B203,'VRAAGPROGNOSE LO'!$B$2:$N$321,5,FALSE)</f>
        <v>663</v>
      </c>
      <c r="T203" s="1">
        <f>VLOOKUP($B203,'VRAAGPROGNOSE LO'!$B$2:$N$321,6,FALSE)</f>
        <v>667</v>
      </c>
      <c r="U203" s="1">
        <f>VLOOKUP($B203,'VRAAGPROGNOSE LO'!$B$2:$N$321,7,FALSE)</f>
        <v>678</v>
      </c>
      <c r="V203" s="1">
        <f>VLOOKUP($B203,'VRAAGPROGNOSE LO'!$B$2:$N$321,8,FALSE)</f>
        <v>681</v>
      </c>
      <c r="W203" s="1">
        <f>VLOOKUP($B203,'VRAAGPROGNOSE LO'!$B$2:$N$321,9,FALSE)</f>
        <v>677</v>
      </c>
      <c r="X203" s="1">
        <f>VLOOKUP($B203,'VRAAGPROGNOSE LO'!$B$2:$N$321,10,FALSE)</f>
        <v>679</v>
      </c>
      <c r="Y203" s="1">
        <f>VLOOKUP($B203,'VRAAGPROGNOSE LO'!$B$2:$N$321,11,FALSE)</f>
        <v>689</v>
      </c>
      <c r="Z203" s="1">
        <f>VLOOKUP($B203,'VRAAGPROGNOSE LO'!$B$2:$N$321,12,FALSE)</f>
        <v>695</v>
      </c>
      <c r="AA203" s="1">
        <f>VLOOKUP($B203,'VRAAGPROGNOSE LO'!$B$2:$N$321,13,FALSE)</f>
        <v>689</v>
      </c>
    </row>
    <row r="204" spans="2:27" x14ac:dyDescent="0.3">
      <c r="B204" s="1">
        <v>36015</v>
      </c>
      <c r="C204" s="1">
        <f>VLOOKUP(B204,AANBODPROGNOSE!A204:G521, 6, FALSE)</f>
        <v>4188.6823626373634</v>
      </c>
      <c r="D204" s="1">
        <f>VLOOKUP(B204,AANBODPROGNOSE!A204:H521, 3, FALSE)</f>
        <v>3560.3800082417588</v>
      </c>
      <c r="E204" s="1">
        <f>VLOOKUP($B204,'inschr lo'!$A$5:$L$324,2,FALSE)</f>
        <v>3465</v>
      </c>
      <c r="F204" s="1">
        <f>VLOOKUP($B204,'inschr lo'!$A$5:$L$324,3,FALSE)</f>
        <v>3481</v>
      </c>
      <c r="G204" s="1">
        <f>VLOOKUP($B204,'inschr lo'!$A$5:$L$324,4,FALSE)</f>
        <v>3571</v>
      </c>
      <c r="H204" s="1">
        <f>VLOOKUP($B204,'inschr lo'!$A$5:$L$324,5,FALSE)</f>
        <v>3629</v>
      </c>
      <c r="I204" s="1">
        <f>VLOOKUP($B204,'inschr lo'!$A$5:$L$324,6,FALSE)</f>
        <v>3697</v>
      </c>
      <c r="J204" s="1">
        <f>VLOOKUP($B204,'inschr lo'!$A$5:$L$324,7,FALSE)</f>
        <v>3791</v>
      </c>
      <c r="K204" s="1">
        <f>VLOOKUP($B204,'inschr lo'!$A$5:$L$324,8,FALSE)</f>
        <v>3971</v>
      </c>
      <c r="L204" s="1">
        <f>VLOOKUP($B204,'inschr lo'!$A$5:$L$324,9,FALSE)</f>
        <v>4081</v>
      </c>
      <c r="M204" s="1">
        <f>VLOOKUP($B204,'inschr lo'!$A$5:$L$324,10,FALSE)</f>
        <v>4153</v>
      </c>
      <c r="N204" s="1">
        <f>VLOOKUP($B204,'inschr lo'!$A$5:$L$324,11,FALSE)</f>
        <v>4176</v>
      </c>
      <c r="O204" s="1">
        <f>VLOOKUP($B204,'inschr lo'!$A$5:$L$324,12,FALSE)</f>
        <v>4169</v>
      </c>
      <c r="P204" s="1">
        <f>VLOOKUP($B204,'VRAAGPROGNOSE LO'!$B$2:$N$321,2,FALSE)</f>
        <v>4125</v>
      </c>
      <c r="Q204" s="1">
        <f>VLOOKUP($B204,'VRAAGPROGNOSE LO'!$B$2:$N$321,3,FALSE)</f>
        <v>4077</v>
      </c>
      <c r="R204" s="1">
        <f>VLOOKUP($B204,'VRAAGPROGNOSE LO'!$B$2:$N$321,4,FALSE)</f>
        <v>4071</v>
      </c>
      <c r="S204" s="1">
        <f>VLOOKUP($B204,'VRAAGPROGNOSE LO'!$B$2:$N$321,5,FALSE)</f>
        <v>4000</v>
      </c>
      <c r="T204" s="1">
        <f>VLOOKUP($B204,'VRAAGPROGNOSE LO'!$B$2:$N$321,6,FALSE)</f>
        <v>3952</v>
      </c>
      <c r="U204" s="1">
        <f>VLOOKUP($B204,'VRAAGPROGNOSE LO'!$B$2:$N$321,7,FALSE)</f>
        <v>3886</v>
      </c>
      <c r="V204" s="1">
        <f>VLOOKUP($B204,'VRAAGPROGNOSE LO'!$B$2:$N$321,8,FALSE)</f>
        <v>3833</v>
      </c>
      <c r="W204" s="1">
        <f>VLOOKUP($B204,'VRAAGPROGNOSE LO'!$B$2:$N$321,9,FALSE)</f>
        <v>3770</v>
      </c>
      <c r="X204" s="1">
        <f>VLOOKUP($B204,'VRAAGPROGNOSE LO'!$B$2:$N$321,10,FALSE)</f>
        <v>3708</v>
      </c>
      <c r="Y204" s="1">
        <f>VLOOKUP($B204,'VRAAGPROGNOSE LO'!$B$2:$N$321,11,FALSE)</f>
        <v>3694</v>
      </c>
      <c r="Z204" s="1">
        <f>VLOOKUP($B204,'VRAAGPROGNOSE LO'!$B$2:$N$321,12,FALSE)</f>
        <v>3671</v>
      </c>
      <c r="AA204" s="1">
        <f>VLOOKUP($B204,'VRAAGPROGNOSE LO'!$B$2:$N$321,13,FALSE)</f>
        <v>3684</v>
      </c>
    </row>
    <row r="205" spans="2:27" x14ac:dyDescent="0.3">
      <c r="B205" s="1">
        <v>36019</v>
      </c>
      <c r="C205" s="1">
        <f>VLOOKUP(B205,AANBODPROGNOSE!A205:G522, 6, FALSE)</f>
        <v>855</v>
      </c>
      <c r="D205" s="1">
        <f>VLOOKUP(B205,AANBODPROGNOSE!A205:H522, 3, FALSE)</f>
        <v>726.75</v>
      </c>
      <c r="E205" s="1">
        <f>VLOOKUP($B205,'inschr lo'!$A$5:$L$324,2,FALSE)</f>
        <v>657</v>
      </c>
      <c r="F205" s="1">
        <f>VLOOKUP($B205,'inschr lo'!$A$5:$L$324,3,FALSE)</f>
        <v>654</v>
      </c>
      <c r="G205" s="1">
        <f>VLOOKUP($B205,'inschr lo'!$A$5:$L$324,4,FALSE)</f>
        <v>636</v>
      </c>
      <c r="H205" s="1">
        <f>VLOOKUP($B205,'inschr lo'!$A$5:$L$324,5,FALSE)</f>
        <v>630</v>
      </c>
      <c r="I205" s="1">
        <f>VLOOKUP($B205,'inschr lo'!$A$5:$L$324,6,FALSE)</f>
        <v>627</v>
      </c>
      <c r="J205" s="1">
        <f>VLOOKUP($B205,'inschr lo'!$A$5:$L$324,7,FALSE)</f>
        <v>650</v>
      </c>
      <c r="K205" s="1">
        <f>VLOOKUP($B205,'inschr lo'!$A$5:$L$324,8,FALSE)</f>
        <v>662</v>
      </c>
      <c r="L205" s="1">
        <f>VLOOKUP($B205,'inschr lo'!$A$5:$L$324,9,FALSE)</f>
        <v>698</v>
      </c>
      <c r="M205" s="1">
        <f>VLOOKUP($B205,'inschr lo'!$A$5:$L$324,10,FALSE)</f>
        <v>701</v>
      </c>
      <c r="N205" s="1">
        <f>VLOOKUP($B205,'inschr lo'!$A$5:$L$324,11,FALSE)</f>
        <v>699</v>
      </c>
      <c r="O205" s="1">
        <f>VLOOKUP($B205,'inschr lo'!$A$5:$L$324,12,FALSE)</f>
        <v>724</v>
      </c>
      <c r="P205" s="1">
        <f>VLOOKUP($B205,'VRAAGPROGNOSE LO'!$B$2:$N$321,2,FALSE)</f>
        <v>741</v>
      </c>
      <c r="Q205" s="1">
        <f>VLOOKUP($B205,'VRAAGPROGNOSE LO'!$B$2:$N$321,3,FALSE)</f>
        <v>760</v>
      </c>
      <c r="R205" s="1">
        <f>VLOOKUP($B205,'VRAAGPROGNOSE LO'!$B$2:$N$321,4,FALSE)</f>
        <v>771</v>
      </c>
      <c r="S205" s="1">
        <f>VLOOKUP($B205,'VRAAGPROGNOSE LO'!$B$2:$N$321,5,FALSE)</f>
        <v>790</v>
      </c>
      <c r="T205" s="1">
        <f>VLOOKUP($B205,'VRAAGPROGNOSE LO'!$B$2:$N$321,6,FALSE)</f>
        <v>813</v>
      </c>
      <c r="U205" s="1">
        <f>VLOOKUP($B205,'VRAAGPROGNOSE LO'!$B$2:$N$321,7,FALSE)</f>
        <v>833</v>
      </c>
      <c r="V205" s="1">
        <f>VLOOKUP($B205,'VRAAGPROGNOSE LO'!$B$2:$N$321,8,FALSE)</f>
        <v>824</v>
      </c>
      <c r="W205" s="1">
        <f>VLOOKUP($B205,'VRAAGPROGNOSE LO'!$B$2:$N$321,9,FALSE)</f>
        <v>821</v>
      </c>
      <c r="X205" s="1">
        <f>VLOOKUP($B205,'VRAAGPROGNOSE LO'!$B$2:$N$321,10,FALSE)</f>
        <v>810</v>
      </c>
      <c r="Y205" s="1">
        <f>VLOOKUP($B205,'VRAAGPROGNOSE LO'!$B$2:$N$321,11,FALSE)</f>
        <v>794</v>
      </c>
      <c r="Z205" s="1">
        <f>VLOOKUP($B205,'VRAAGPROGNOSE LO'!$B$2:$N$321,12,FALSE)</f>
        <v>792</v>
      </c>
      <c r="AA205" s="1">
        <f>VLOOKUP($B205,'VRAAGPROGNOSE LO'!$B$2:$N$321,13,FALSE)</f>
        <v>768</v>
      </c>
    </row>
    <row r="206" spans="2:27" x14ac:dyDescent="0.3">
      <c r="B206" s="1">
        <v>37002</v>
      </c>
      <c r="C206" s="1">
        <f>VLOOKUP(B206,AANBODPROGNOSE!A206:G523, 6, FALSE)</f>
        <v>671.76470588235293</v>
      </c>
      <c r="D206" s="1">
        <f>VLOOKUP(B206,AANBODPROGNOSE!A206:H523, 3, FALSE)</f>
        <v>571</v>
      </c>
      <c r="E206" s="1">
        <f>VLOOKUP($B206,'inschr lo'!$A$5:$L$324,2,FALSE)</f>
        <v>563</v>
      </c>
      <c r="F206" s="1">
        <f>VLOOKUP($B206,'inschr lo'!$A$5:$L$324,3,FALSE)</f>
        <v>546</v>
      </c>
      <c r="G206" s="1">
        <f>VLOOKUP($B206,'inschr lo'!$A$5:$L$324,4,FALSE)</f>
        <v>565</v>
      </c>
      <c r="H206" s="1">
        <f>VLOOKUP($B206,'inschr lo'!$A$5:$L$324,5,FALSE)</f>
        <v>562</v>
      </c>
      <c r="I206" s="1">
        <f>VLOOKUP($B206,'inschr lo'!$A$5:$L$324,6,FALSE)</f>
        <v>580</v>
      </c>
      <c r="J206" s="1">
        <f>VLOOKUP($B206,'inschr lo'!$A$5:$L$324,7,FALSE)</f>
        <v>567</v>
      </c>
      <c r="K206" s="1">
        <f>VLOOKUP($B206,'inschr lo'!$A$5:$L$324,8,FALSE)</f>
        <v>582</v>
      </c>
      <c r="L206" s="1">
        <f>VLOOKUP($B206,'inschr lo'!$A$5:$L$324,9,FALSE)</f>
        <v>580</v>
      </c>
      <c r="M206" s="1">
        <f>VLOOKUP($B206,'inschr lo'!$A$5:$L$324,10,FALSE)</f>
        <v>560</v>
      </c>
      <c r="N206" s="1">
        <f>VLOOKUP($B206,'inschr lo'!$A$5:$L$324,11,FALSE)</f>
        <v>553</v>
      </c>
      <c r="O206" s="1">
        <f>VLOOKUP($B206,'inschr lo'!$A$5:$L$324,12,FALSE)</f>
        <v>517</v>
      </c>
      <c r="P206" s="1">
        <f>VLOOKUP($B206,'VRAAGPROGNOSE LO'!$B$2:$N$321,2,FALSE)</f>
        <v>500</v>
      </c>
      <c r="Q206" s="1">
        <f>VLOOKUP($B206,'VRAAGPROGNOSE LO'!$B$2:$N$321,3,FALSE)</f>
        <v>503</v>
      </c>
      <c r="R206" s="1">
        <f>VLOOKUP($B206,'VRAAGPROGNOSE LO'!$B$2:$N$321,4,FALSE)</f>
        <v>494</v>
      </c>
      <c r="S206" s="1">
        <f>VLOOKUP($B206,'VRAAGPROGNOSE LO'!$B$2:$N$321,5,FALSE)</f>
        <v>507</v>
      </c>
      <c r="T206" s="1">
        <f>VLOOKUP($B206,'VRAAGPROGNOSE LO'!$B$2:$N$321,6,FALSE)</f>
        <v>523</v>
      </c>
      <c r="U206" s="1">
        <f>VLOOKUP($B206,'VRAAGPROGNOSE LO'!$B$2:$N$321,7,FALSE)</f>
        <v>522</v>
      </c>
      <c r="V206" s="1">
        <f>VLOOKUP($B206,'VRAAGPROGNOSE LO'!$B$2:$N$321,8,FALSE)</f>
        <v>527</v>
      </c>
      <c r="W206" s="1">
        <f>VLOOKUP($B206,'VRAAGPROGNOSE LO'!$B$2:$N$321,9,FALSE)</f>
        <v>515</v>
      </c>
      <c r="X206" s="1">
        <f>VLOOKUP($B206,'VRAAGPROGNOSE LO'!$B$2:$N$321,10,FALSE)</f>
        <v>514</v>
      </c>
      <c r="Y206" s="1">
        <f>VLOOKUP($B206,'VRAAGPROGNOSE LO'!$B$2:$N$321,11,FALSE)</f>
        <v>510</v>
      </c>
      <c r="Z206" s="1">
        <f>VLOOKUP($B206,'VRAAGPROGNOSE LO'!$B$2:$N$321,12,FALSE)</f>
        <v>496</v>
      </c>
      <c r="AA206" s="1">
        <f>VLOOKUP($B206,'VRAAGPROGNOSE LO'!$B$2:$N$321,13,FALSE)</f>
        <v>502</v>
      </c>
    </row>
    <row r="207" spans="2:27" x14ac:dyDescent="0.3">
      <c r="B207" s="1">
        <v>37007</v>
      </c>
      <c r="C207" s="1">
        <f>VLOOKUP(B207,AANBODPROGNOSE!A207:G524, 6, FALSE)</f>
        <v>974.11764705882354</v>
      </c>
      <c r="D207" s="1">
        <f>VLOOKUP(B207,AANBODPROGNOSE!A207:H524, 3, FALSE)</f>
        <v>828</v>
      </c>
      <c r="E207" s="1">
        <f>VLOOKUP($B207,'inschr lo'!$A$5:$L$324,2,FALSE)</f>
        <v>779</v>
      </c>
      <c r="F207" s="1">
        <f>VLOOKUP($B207,'inschr lo'!$A$5:$L$324,3,FALSE)</f>
        <v>783</v>
      </c>
      <c r="G207" s="1">
        <f>VLOOKUP($B207,'inschr lo'!$A$5:$L$324,4,FALSE)</f>
        <v>768</v>
      </c>
      <c r="H207" s="1">
        <f>VLOOKUP($B207,'inschr lo'!$A$5:$L$324,5,FALSE)</f>
        <v>787</v>
      </c>
      <c r="I207" s="1">
        <f>VLOOKUP($B207,'inschr lo'!$A$5:$L$324,6,FALSE)</f>
        <v>787</v>
      </c>
      <c r="J207" s="1">
        <f>VLOOKUP($B207,'inschr lo'!$A$5:$L$324,7,FALSE)</f>
        <v>792</v>
      </c>
      <c r="K207" s="1">
        <f>VLOOKUP($B207,'inschr lo'!$A$5:$L$324,8,FALSE)</f>
        <v>789</v>
      </c>
      <c r="L207" s="1">
        <f>VLOOKUP($B207,'inschr lo'!$A$5:$L$324,9,FALSE)</f>
        <v>792</v>
      </c>
      <c r="M207" s="1">
        <f>VLOOKUP($B207,'inschr lo'!$A$5:$L$324,10,FALSE)</f>
        <v>781</v>
      </c>
      <c r="N207" s="1">
        <f>VLOOKUP($B207,'inschr lo'!$A$5:$L$324,11,FALSE)</f>
        <v>778</v>
      </c>
      <c r="O207" s="1">
        <f>VLOOKUP($B207,'inschr lo'!$A$5:$L$324,12,FALSE)</f>
        <v>749</v>
      </c>
      <c r="P207" s="1">
        <f>VLOOKUP($B207,'VRAAGPROGNOSE LO'!$B$2:$N$321,2,FALSE)</f>
        <v>731</v>
      </c>
      <c r="Q207" s="1">
        <f>VLOOKUP($B207,'VRAAGPROGNOSE LO'!$B$2:$N$321,3,FALSE)</f>
        <v>699</v>
      </c>
      <c r="R207" s="1">
        <f>VLOOKUP($B207,'VRAAGPROGNOSE LO'!$B$2:$N$321,4,FALSE)</f>
        <v>691</v>
      </c>
      <c r="S207" s="1">
        <f>VLOOKUP($B207,'VRAAGPROGNOSE LO'!$B$2:$N$321,5,FALSE)</f>
        <v>696</v>
      </c>
      <c r="T207" s="1">
        <f>VLOOKUP($B207,'VRAAGPROGNOSE LO'!$B$2:$N$321,6,FALSE)</f>
        <v>684</v>
      </c>
      <c r="U207" s="1">
        <f>VLOOKUP($B207,'VRAAGPROGNOSE LO'!$B$2:$N$321,7,FALSE)</f>
        <v>704</v>
      </c>
      <c r="V207" s="1">
        <f>VLOOKUP($B207,'VRAAGPROGNOSE LO'!$B$2:$N$321,8,FALSE)</f>
        <v>697</v>
      </c>
      <c r="W207" s="1">
        <f>VLOOKUP($B207,'VRAAGPROGNOSE LO'!$B$2:$N$321,9,FALSE)</f>
        <v>718</v>
      </c>
      <c r="X207" s="1">
        <f>VLOOKUP($B207,'VRAAGPROGNOSE LO'!$B$2:$N$321,10,FALSE)</f>
        <v>715</v>
      </c>
      <c r="Y207" s="1">
        <f>VLOOKUP($B207,'VRAAGPROGNOSE LO'!$B$2:$N$321,11,FALSE)</f>
        <v>719</v>
      </c>
      <c r="Z207" s="1">
        <f>VLOOKUP($B207,'VRAAGPROGNOSE LO'!$B$2:$N$321,12,FALSE)</f>
        <v>731</v>
      </c>
      <c r="AA207" s="1">
        <f>VLOOKUP($B207,'VRAAGPROGNOSE LO'!$B$2:$N$321,13,FALSE)</f>
        <v>724</v>
      </c>
    </row>
    <row r="208" spans="2:27" x14ac:dyDescent="0.3">
      <c r="B208" s="1">
        <v>37010</v>
      </c>
      <c r="C208" s="1">
        <f>VLOOKUP(B208,AANBODPROGNOSE!A208:G525, 6, FALSE)</f>
        <v>666.30000000000007</v>
      </c>
      <c r="D208" s="1">
        <f>VLOOKUP(B208,AANBODPROGNOSE!A208:H525, 3, FALSE)</f>
        <v>566.35500000000002</v>
      </c>
      <c r="E208" s="1">
        <f>VLOOKUP($B208,'inschr lo'!$A$5:$L$324,2,FALSE)</f>
        <v>463</v>
      </c>
      <c r="F208" s="1">
        <f>VLOOKUP($B208,'inschr lo'!$A$5:$L$324,3,FALSE)</f>
        <v>476</v>
      </c>
      <c r="G208" s="1">
        <f>VLOOKUP($B208,'inschr lo'!$A$5:$L$324,4,FALSE)</f>
        <v>475</v>
      </c>
      <c r="H208" s="1">
        <f>VLOOKUP($B208,'inschr lo'!$A$5:$L$324,5,FALSE)</f>
        <v>477</v>
      </c>
      <c r="I208" s="1">
        <f>VLOOKUP($B208,'inschr lo'!$A$5:$L$324,6,FALSE)</f>
        <v>488</v>
      </c>
      <c r="J208" s="1">
        <f>VLOOKUP($B208,'inschr lo'!$A$5:$L$324,7,FALSE)</f>
        <v>498</v>
      </c>
      <c r="K208" s="1">
        <f>VLOOKUP($B208,'inschr lo'!$A$5:$L$324,8,FALSE)</f>
        <v>500</v>
      </c>
      <c r="L208" s="1">
        <f>VLOOKUP($B208,'inschr lo'!$A$5:$L$324,9,FALSE)</f>
        <v>506</v>
      </c>
      <c r="M208" s="1">
        <f>VLOOKUP($B208,'inschr lo'!$A$5:$L$324,10,FALSE)</f>
        <v>517</v>
      </c>
      <c r="N208" s="1">
        <f>VLOOKUP($B208,'inschr lo'!$A$5:$L$324,11,FALSE)</f>
        <v>516</v>
      </c>
      <c r="O208" s="1">
        <f>VLOOKUP($B208,'inschr lo'!$A$5:$L$324,12,FALSE)</f>
        <v>515</v>
      </c>
      <c r="P208" s="1">
        <f>VLOOKUP($B208,'VRAAGPROGNOSE LO'!$B$2:$N$321,2,FALSE)</f>
        <v>500</v>
      </c>
      <c r="Q208" s="1">
        <f>VLOOKUP($B208,'VRAAGPROGNOSE LO'!$B$2:$N$321,3,FALSE)</f>
        <v>494</v>
      </c>
      <c r="R208" s="1">
        <f>VLOOKUP($B208,'VRAAGPROGNOSE LO'!$B$2:$N$321,4,FALSE)</f>
        <v>484</v>
      </c>
      <c r="S208" s="1">
        <f>VLOOKUP($B208,'VRAAGPROGNOSE LO'!$B$2:$N$321,5,FALSE)</f>
        <v>486</v>
      </c>
      <c r="T208" s="1">
        <f>VLOOKUP($B208,'VRAAGPROGNOSE LO'!$B$2:$N$321,6,FALSE)</f>
        <v>474</v>
      </c>
      <c r="U208" s="1">
        <f>VLOOKUP($B208,'VRAAGPROGNOSE LO'!$B$2:$N$321,7,FALSE)</f>
        <v>470</v>
      </c>
      <c r="V208" s="1">
        <f>VLOOKUP($B208,'VRAAGPROGNOSE LO'!$B$2:$N$321,8,FALSE)</f>
        <v>477</v>
      </c>
      <c r="W208" s="1">
        <f>VLOOKUP($B208,'VRAAGPROGNOSE LO'!$B$2:$N$321,9,FALSE)</f>
        <v>461</v>
      </c>
      <c r="X208" s="1">
        <f>VLOOKUP($B208,'VRAAGPROGNOSE LO'!$B$2:$N$321,10,FALSE)</f>
        <v>446</v>
      </c>
      <c r="Y208" s="1">
        <f>VLOOKUP($B208,'VRAAGPROGNOSE LO'!$B$2:$N$321,11,FALSE)</f>
        <v>449</v>
      </c>
      <c r="Z208" s="1">
        <f>VLOOKUP($B208,'VRAAGPROGNOSE LO'!$B$2:$N$321,12,FALSE)</f>
        <v>449</v>
      </c>
      <c r="AA208" s="1">
        <f>VLOOKUP($B208,'VRAAGPROGNOSE LO'!$B$2:$N$321,13,FALSE)</f>
        <v>442</v>
      </c>
    </row>
    <row r="209" spans="2:27" x14ac:dyDescent="0.3">
      <c r="B209" s="1">
        <v>37011</v>
      </c>
      <c r="C209" s="1">
        <f>VLOOKUP(B209,AANBODPROGNOSE!A209:G526, 6, FALSE)</f>
        <v>541</v>
      </c>
      <c r="D209" s="1">
        <f>VLOOKUP(B209,AANBODPROGNOSE!A209:H526, 3, FALSE)</f>
        <v>459.84999999999997</v>
      </c>
      <c r="E209" s="1">
        <f>VLOOKUP($B209,'inschr lo'!$A$5:$L$324,2,FALSE)</f>
        <v>331</v>
      </c>
      <c r="F209" s="1">
        <f>VLOOKUP($B209,'inschr lo'!$A$5:$L$324,3,FALSE)</f>
        <v>331</v>
      </c>
      <c r="G209" s="1">
        <f>VLOOKUP($B209,'inschr lo'!$A$5:$L$324,4,FALSE)</f>
        <v>336</v>
      </c>
      <c r="H209" s="1">
        <f>VLOOKUP($B209,'inschr lo'!$A$5:$L$324,5,FALSE)</f>
        <v>322</v>
      </c>
      <c r="I209" s="1">
        <f>VLOOKUP($B209,'inschr lo'!$A$5:$L$324,6,FALSE)</f>
        <v>316</v>
      </c>
      <c r="J209" s="1">
        <f>VLOOKUP($B209,'inschr lo'!$A$5:$L$324,7,FALSE)</f>
        <v>334</v>
      </c>
      <c r="K209" s="1">
        <f>VLOOKUP($B209,'inschr lo'!$A$5:$L$324,8,FALSE)</f>
        <v>342</v>
      </c>
      <c r="L209" s="1">
        <f>VLOOKUP($B209,'inschr lo'!$A$5:$L$324,9,FALSE)</f>
        <v>337</v>
      </c>
      <c r="M209" s="1">
        <f>VLOOKUP($B209,'inschr lo'!$A$5:$L$324,10,FALSE)</f>
        <v>350</v>
      </c>
      <c r="N209" s="1">
        <f>VLOOKUP($B209,'inschr lo'!$A$5:$L$324,11,FALSE)</f>
        <v>366</v>
      </c>
      <c r="O209" s="1">
        <f>VLOOKUP($B209,'inschr lo'!$A$5:$L$324,12,FALSE)</f>
        <v>357</v>
      </c>
      <c r="P209" s="1">
        <f>VLOOKUP($B209,'VRAAGPROGNOSE LO'!$B$2:$N$321,2,FALSE)</f>
        <v>350</v>
      </c>
      <c r="Q209" s="1">
        <f>VLOOKUP($B209,'VRAAGPROGNOSE LO'!$B$2:$N$321,3,FALSE)</f>
        <v>347</v>
      </c>
      <c r="R209" s="1">
        <f>VLOOKUP($B209,'VRAAGPROGNOSE LO'!$B$2:$N$321,4,FALSE)</f>
        <v>353</v>
      </c>
      <c r="S209" s="1">
        <f>VLOOKUP($B209,'VRAAGPROGNOSE LO'!$B$2:$N$321,5,FALSE)</f>
        <v>345</v>
      </c>
      <c r="T209" s="1">
        <f>VLOOKUP($B209,'VRAAGPROGNOSE LO'!$B$2:$N$321,6,FALSE)</f>
        <v>337</v>
      </c>
      <c r="U209" s="1">
        <f>VLOOKUP($B209,'VRAAGPROGNOSE LO'!$B$2:$N$321,7,FALSE)</f>
        <v>334</v>
      </c>
      <c r="V209" s="1">
        <f>VLOOKUP($B209,'VRAAGPROGNOSE LO'!$B$2:$N$321,8,FALSE)</f>
        <v>326</v>
      </c>
      <c r="W209" s="1">
        <f>VLOOKUP($B209,'VRAAGPROGNOSE LO'!$B$2:$N$321,9,FALSE)</f>
        <v>319</v>
      </c>
      <c r="X209" s="1">
        <f>VLOOKUP($B209,'VRAAGPROGNOSE LO'!$B$2:$N$321,10,FALSE)</f>
        <v>305</v>
      </c>
      <c r="Y209" s="1">
        <f>VLOOKUP($B209,'VRAAGPROGNOSE LO'!$B$2:$N$321,11,FALSE)</f>
        <v>303</v>
      </c>
      <c r="Z209" s="1">
        <f>VLOOKUP($B209,'VRAAGPROGNOSE LO'!$B$2:$N$321,12,FALSE)</f>
        <v>301</v>
      </c>
      <c r="AA209" s="1">
        <f>VLOOKUP($B209,'VRAAGPROGNOSE LO'!$B$2:$N$321,13,FALSE)</f>
        <v>296</v>
      </c>
    </row>
    <row r="210" spans="2:27" x14ac:dyDescent="0.3">
      <c r="B210" s="1">
        <v>37012</v>
      </c>
      <c r="C210" s="1">
        <f>VLOOKUP(B210,AANBODPROGNOSE!A210:G527, 6, FALSE)</f>
        <v>363.33333333333337</v>
      </c>
      <c r="D210" s="1">
        <f>VLOOKUP(B210,AANBODPROGNOSE!A210:H527, 3, FALSE)</f>
        <v>308.83333333333337</v>
      </c>
      <c r="E210" s="1">
        <f>VLOOKUP($B210,'inschr lo'!$A$5:$L$324,2,FALSE)</f>
        <v>314</v>
      </c>
      <c r="F210" s="1">
        <f>VLOOKUP($B210,'inschr lo'!$A$5:$L$324,3,FALSE)</f>
        <v>311</v>
      </c>
      <c r="G210" s="1">
        <f>VLOOKUP($B210,'inschr lo'!$A$5:$L$324,4,FALSE)</f>
        <v>306</v>
      </c>
      <c r="H210" s="1">
        <f>VLOOKUP($B210,'inschr lo'!$A$5:$L$324,5,FALSE)</f>
        <v>301</v>
      </c>
      <c r="I210" s="1">
        <f>VLOOKUP($B210,'inschr lo'!$A$5:$L$324,6,FALSE)</f>
        <v>302</v>
      </c>
      <c r="J210" s="1">
        <f>VLOOKUP($B210,'inschr lo'!$A$5:$L$324,7,FALSE)</f>
        <v>303</v>
      </c>
      <c r="K210" s="1">
        <f>VLOOKUP($B210,'inschr lo'!$A$5:$L$324,8,FALSE)</f>
        <v>322</v>
      </c>
      <c r="L210" s="1">
        <f>VLOOKUP($B210,'inschr lo'!$A$5:$L$324,9,FALSE)</f>
        <v>321</v>
      </c>
      <c r="M210" s="1">
        <f>VLOOKUP($B210,'inschr lo'!$A$5:$L$324,10,FALSE)</f>
        <v>325</v>
      </c>
      <c r="N210" s="1">
        <f>VLOOKUP($B210,'inschr lo'!$A$5:$L$324,11,FALSE)</f>
        <v>342</v>
      </c>
      <c r="O210" s="1">
        <f>VLOOKUP($B210,'inschr lo'!$A$5:$L$324,12,FALSE)</f>
        <v>323</v>
      </c>
      <c r="P210" s="1">
        <f>VLOOKUP($B210,'VRAAGPROGNOSE LO'!$B$2:$N$321,2,FALSE)</f>
        <v>316</v>
      </c>
      <c r="Q210" s="1">
        <f>VLOOKUP($B210,'VRAAGPROGNOSE LO'!$B$2:$N$321,3,FALSE)</f>
        <v>314</v>
      </c>
      <c r="R210" s="1">
        <f>VLOOKUP($B210,'VRAAGPROGNOSE LO'!$B$2:$N$321,4,FALSE)</f>
        <v>319</v>
      </c>
      <c r="S210" s="1">
        <f>VLOOKUP($B210,'VRAAGPROGNOSE LO'!$B$2:$N$321,5,FALSE)</f>
        <v>312</v>
      </c>
      <c r="T210" s="1">
        <f>VLOOKUP($B210,'VRAAGPROGNOSE LO'!$B$2:$N$321,6,FALSE)</f>
        <v>304</v>
      </c>
      <c r="U210" s="1">
        <f>VLOOKUP($B210,'VRAAGPROGNOSE LO'!$B$2:$N$321,7,FALSE)</f>
        <v>302</v>
      </c>
      <c r="V210" s="1">
        <f>VLOOKUP($B210,'VRAAGPROGNOSE LO'!$B$2:$N$321,8,FALSE)</f>
        <v>295</v>
      </c>
      <c r="W210" s="1">
        <f>VLOOKUP($B210,'VRAAGPROGNOSE LO'!$B$2:$N$321,9,FALSE)</f>
        <v>288</v>
      </c>
      <c r="X210" s="1">
        <f>VLOOKUP($B210,'VRAAGPROGNOSE LO'!$B$2:$N$321,10,FALSE)</f>
        <v>276</v>
      </c>
      <c r="Y210" s="1">
        <f>VLOOKUP($B210,'VRAAGPROGNOSE LO'!$B$2:$N$321,11,FALSE)</f>
        <v>275</v>
      </c>
      <c r="Z210" s="1">
        <f>VLOOKUP($B210,'VRAAGPROGNOSE LO'!$B$2:$N$321,12,FALSE)</f>
        <v>272</v>
      </c>
      <c r="AA210" s="1">
        <f>VLOOKUP($B210,'VRAAGPROGNOSE LO'!$B$2:$N$321,13,FALSE)</f>
        <v>268</v>
      </c>
    </row>
    <row r="211" spans="2:27" x14ac:dyDescent="0.3">
      <c r="B211" s="1">
        <v>37015</v>
      </c>
      <c r="C211" s="1">
        <f>VLOOKUP(B211,AANBODPROGNOSE!A211:G528, 6, FALSE)</f>
        <v>1631.7647058823529</v>
      </c>
      <c r="D211" s="1">
        <f>VLOOKUP(B211,AANBODPROGNOSE!A211:H528, 3, FALSE)</f>
        <v>1387</v>
      </c>
      <c r="E211" s="1">
        <f>VLOOKUP($B211,'inschr lo'!$A$5:$L$324,2,FALSE)</f>
        <v>1145</v>
      </c>
      <c r="F211" s="1">
        <f>VLOOKUP($B211,'inschr lo'!$A$5:$L$324,3,FALSE)</f>
        <v>1085</v>
      </c>
      <c r="G211" s="1">
        <f>VLOOKUP($B211,'inschr lo'!$A$5:$L$324,4,FALSE)</f>
        <v>1124</v>
      </c>
      <c r="H211" s="1">
        <f>VLOOKUP($B211,'inschr lo'!$A$5:$L$324,5,FALSE)</f>
        <v>1127</v>
      </c>
      <c r="I211" s="1">
        <f>VLOOKUP($B211,'inschr lo'!$A$5:$L$324,6,FALSE)</f>
        <v>1133</v>
      </c>
      <c r="J211" s="1">
        <f>VLOOKUP($B211,'inschr lo'!$A$5:$L$324,7,FALSE)</f>
        <v>1162</v>
      </c>
      <c r="K211" s="1">
        <f>VLOOKUP($B211,'inschr lo'!$A$5:$L$324,8,FALSE)</f>
        <v>1191</v>
      </c>
      <c r="L211" s="1">
        <f>VLOOKUP($B211,'inschr lo'!$A$5:$L$324,9,FALSE)</f>
        <v>1223</v>
      </c>
      <c r="M211" s="1">
        <f>VLOOKUP($B211,'inschr lo'!$A$5:$L$324,10,FALSE)</f>
        <v>1218</v>
      </c>
      <c r="N211" s="1">
        <f>VLOOKUP($B211,'inschr lo'!$A$5:$L$324,11,FALSE)</f>
        <v>1235</v>
      </c>
      <c r="O211" s="1">
        <f>VLOOKUP($B211,'inschr lo'!$A$5:$L$324,12,FALSE)</f>
        <v>1255</v>
      </c>
      <c r="P211" s="1">
        <f>VLOOKUP($B211,'VRAAGPROGNOSE LO'!$B$2:$N$321,2,FALSE)</f>
        <v>1229</v>
      </c>
      <c r="Q211" s="1">
        <f>VLOOKUP($B211,'VRAAGPROGNOSE LO'!$B$2:$N$321,3,FALSE)</f>
        <v>1220</v>
      </c>
      <c r="R211" s="1">
        <f>VLOOKUP($B211,'VRAAGPROGNOSE LO'!$B$2:$N$321,4,FALSE)</f>
        <v>1241</v>
      </c>
      <c r="S211" s="1">
        <f>VLOOKUP($B211,'VRAAGPROGNOSE LO'!$B$2:$N$321,5,FALSE)</f>
        <v>1212</v>
      </c>
      <c r="T211" s="1">
        <f>VLOOKUP($B211,'VRAAGPROGNOSE LO'!$B$2:$N$321,6,FALSE)</f>
        <v>1183</v>
      </c>
      <c r="U211" s="1">
        <f>VLOOKUP($B211,'VRAAGPROGNOSE LO'!$B$2:$N$321,7,FALSE)</f>
        <v>1174</v>
      </c>
      <c r="V211" s="1">
        <f>VLOOKUP($B211,'VRAAGPROGNOSE LO'!$B$2:$N$321,8,FALSE)</f>
        <v>1146</v>
      </c>
      <c r="W211" s="1">
        <f>VLOOKUP($B211,'VRAAGPROGNOSE LO'!$B$2:$N$321,9,FALSE)</f>
        <v>1121</v>
      </c>
      <c r="X211" s="1">
        <f>VLOOKUP($B211,'VRAAGPROGNOSE LO'!$B$2:$N$321,10,FALSE)</f>
        <v>1073</v>
      </c>
      <c r="Y211" s="1">
        <f>VLOOKUP($B211,'VRAAGPROGNOSE LO'!$B$2:$N$321,11,FALSE)</f>
        <v>1067</v>
      </c>
      <c r="Z211" s="1">
        <f>VLOOKUP($B211,'VRAAGPROGNOSE LO'!$B$2:$N$321,12,FALSE)</f>
        <v>1058</v>
      </c>
      <c r="AA211" s="1">
        <f>VLOOKUP($B211,'VRAAGPROGNOSE LO'!$B$2:$N$321,13,FALSE)</f>
        <v>1040</v>
      </c>
    </row>
    <row r="212" spans="2:27" x14ac:dyDescent="0.3">
      <c r="B212" s="1">
        <v>37017</v>
      </c>
      <c r="C212" s="1">
        <f>VLOOKUP(B212,AANBODPROGNOSE!A212:G529, 6, FALSE)</f>
        <v>850</v>
      </c>
      <c r="D212" s="1">
        <f>VLOOKUP(B212,AANBODPROGNOSE!A212:H529, 3, FALSE)</f>
        <v>722.5</v>
      </c>
      <c r="E212" s="1">
        <f>VLOOKUP($B212,'inschr lo'!$A$5:$L$324,2,FALSE)</f>
        <v>546</v>
      </c>
      <c r="F212" s="1">
        <f>VLOOKUP($B212,'inschr lo'!$A$5:$L$324,3,FALSE)</f>
        <v>552</v>
      </c>
      <c r="G212" s="1">
        <f>VLOOKUP($B212,'inschr lo'!$A$5:$L$324,4,FALSE)</f>
        <v>540</v>
      </c>
      <c r="H212" s="1">
        <f>VLOOKUP($B212,'inschr lo'!$A$5:$L$324,5,FALSE)</f>
        <v>533</v>
      </c>
      <c r="I212" s="1">
        <f>VLOOKUP($B212,'inschr lo'!$A$5:$L$324,6,FALSE)</f>
        <v>520</v>
      </c>
      <c r="J212" s="1">
        <f>VLOOKUP($B212,'inschr lo'!$A$5:$L$324,7,FALSE)</f>
        <v>508</v>
      </c>
      <c r="K212" s="1">
        <f>VLOOKUP($B212,'inschr lo'!$A$5:$L$324,8,FALSE)</f>
        <v>536</v>
      </c>
      <c r="L212" s="1">
        <f>VLOOKUP($B212,'inschr lo'!$A$5:$L$324,9,FALSE)</f>
        <v>525</v>
      </c>
      <c r="M212" s="1">
        <f>VLOOKUP($B212,'inschr lo'!$A$5:$L$324,10,FALSE)</f>
        <v>535</v>
      </c>
      <c r="N212" s="1">
        <f>VLOOKUP($B212,'inschr lo'!$A$5:$L$324,11,FALSE)</f>
        <v>544</v>
      </c>
      <c r="O212" s="1">
        <f>VLOOKUP($B212,'inschr lo'!$A$5:$L$324,12,FALSE)</f>
        <v>559</v>
      </c>
      <c r="P212" s="1">
        <f>VLOOKUP($B212,'VRAAGPROGNOSE LO'!$B$2:$N$321,2,FALSE)</f>
        <v>543</v>
      </c>
      <c r="Q212" s="1">
        <f>VLOOKUP($B212,'VRAAGPROGNOSE LO'!$B$2:$N$321,3,FALSE)</f>
        <v>547</v>
      </c>
      <c r="R212" s="1">
        <f>VLOOKUP($B212,'VRAAGPROGNOSE LO'!$B$2:$N$321,4,FALSE)</f>
        <v>541</v>
      </c>
      <c r="S212" s="1">
        <f>VLOOKUP($B212,'VRAAGPROGNOSE LO'!$B$2:$N$321,5,FALSE)</f>
        <v>534</v>
      </c>
      <c r="T212" s="1">
        <f>VLOOKUP($B212,'VRAAGPROGNOSE LO'!$B$2:$N$321,6,FALSE)</f>
        <v>528</v>
      </c>
      <c r="U212" s="1">
        <f>VLOOKUP($B212,'VRAAGPROGNOSE LO'!$B$2:$N$321,7,FALSE)</f>
        <v>533</v>
      </c>
      <c r="V212" s="1">
        <f>VLOOKUP($B212,'VRAAGPROGNOSE LO'!$B$2:$N$321,8,FALSE)</f>
        <v>545</v>
      </c>
      <c r="W212" s="1">
        <f>VLOOKUP($B212,'VRAAGPROGNOSE LO'!$B$2:$N$321,9,FALSE)</f>
        <v>545</v>
      </c>
      <c r="X212" s="1">
        <f>VLOOKUP($B212,'VRAAGPROGNOSE LO'!$B$2:$N$321,10,FALSE)</f>
        <v>567</v>
      </c>
      <c r="Y212" s="1">
        <f>VLOOKUP($B212,'VRAAGPROGNOSE LO'!$B$2:$N$321,11,FALSE)</f>
        <v>569</v>
      </c>
      <c r="Z212" s="1">
        <f>VLOOKUP($B212,'VRAAGPROGNOSE LO'!$B$2:$N$321,12,FALSE)</f>
        <v>566</v>
      </c>
      <c r="AA212" s="1">
        <f>VLOOKUP($B212,'VRAAGPROGNOSE LO'!$B$2:$N$321,13,FALSE)</f>
        <v>562</v>
      </c>
    </row>
    <row r="213" spans="2:27" x14ac:dyDescent="0.3">
      <c r="B213" s="1">
        <v>37018</v>
      </c>
      <c r="C213" s="1">
        <f>VLOOKUP(B213,AANBODPROGNOSE!A213:G530, 6, FALSE)</f>
        <v>1129.4117647058824</v>
      </c>
      <c r="D213" s="1">
        <f>VLOOKUP(B213,AANBODPROGNOSE!A213:H530, 3, FALSE)</f>
        <v>960</v>
      </c>
      <c r="E213" s="1">
        <f>VLOOKUP($B213,'inschr lo'!$A$5:$L$324,2,FALSE)</f>
        <v>830</v>
      </c>
      <c r="F213" s="1">
        <f>VLOOKUP($B213,'inschr lo'!$A$5:$L$324,3,FALSE)</f>
        <v>827</v>
      </c>
      <c r="G213" s="1">
        <f>VLOOKUP($B213,'inschr lo'!$A$5:$L$324,4,FALSE)</f>
        <v>835</v>
      </c>
      <c r="H213" s="1">
        <f>VLOOKUP($B213,'inschr lo'!$A$5:$L$324,5,FALSE)</f>
        <v>857</v>
      </c>
      <c r="I213" s="1">
        <f>VLOOKUP($B213,'inschr lo'!$A$5:$L$324,6,FALSE)</f>
        <v>866</v>
      </c>
      <c r="J213" s="1">
        <f>VLOOKUP($B213,'inschr lo'!$A$5:$L$324,7,FALSE)</f>
        <v>889</v>
      </c>
      <c r="K213" s="1">
        <f>VLOOKUP($B213,'inschr lo'!$A$5:$L$324,8,FALSE)</f>
        <v>904</v>
      </c>
      <c r="L213" s="1">
        <f>VLOOKUP($B213,'inschr lo'!$A$5:$L$324,9,FALSE)</f>
        <v>885</v>
      </c>
      <c r="M213" s="1">
        <f>VLOOKUP($B213,'inschr lo'!$A$5:$L$324,10,FALSE)</f>
        <v>878</v>
      </c>
      <c r="N213" s="1">
        <f>VLOOKUP($B213,'inschr lo'!$A$5:$L$324,11,FALSE)</f>
        <v>865</v>
      </c>
      <c r="O213" s="1">
        <f>VLOOKUP($B213,'inschr lo'!$A$5:$L$324,12,FALSE)</f>
        <v>869</v>
      </c>
      <c r="P213" s="1">
        <f>VLOOKUP($B213,'VRAAGPROGNOSE LO'!$B$2:$N$321,2,FALSE)</f>
        <v>847</v>
      </c>
      <c r="Q213" s="1">
        <f>VLOOKUP($B213,'VRAAGPROGNOSE LO'!$B$2:$N$321,3,FALSE)</f>
        <v>827</v>
      </c>
      <c r="R213" s="1">
        <f>VLOOKUP($B213,'VRAAGPROGNOSE LO'!$B$2:$N$321,4,FALSE)</f>
        <v>829</v>
      </c>
      <c r="S213" s="1">
        <f>VLOOKUP($B213,'VRAAGPROGNOSE LO'!$B$2:$N$321,5,FALSE)</f>
        <v>838</v>
      </c>
      <c r="T213" s="1">
        <f>VLOOKUP($B213,'VRAAGPROGNOSE LO'!$B$2:$N$321,6,FALSE)</f>
        <v>829</v>
      </c>
      <c r="U213" s="1">
        <f>VLOOKUP($B213,'VRAAGPROGNOSE LO'!$B$2:$N$321,7,FALSE)</f>
        <v>827</v>
      </c>
      <c r="V213" s="1">
        <f>VLOOKUP($B213,'VRAAGPROGNOSE LO'!$B$2:$N$321,8,FALSE)</f>
        <v>831</v>
      </c>
      <c r="W213" s="1">
        <f>VLOOKUP($B213,'VRAAGPROGNOSE LO'!$B$2:$N$321,9,FALSE)</f>
        <v>835</v>
      </c>
      <c r="X213" s="1">
        <f>VLOOKUP($B213,'VRAAGPROGNOSE LO'!$B$2:$N$321,10,FALSE)</f>
        <v>831</v>
      </c>
      <c r="Y213" s="1">
        <f>VLOOKUP($B213,'VRAAGPROGNOSE LO'!$B$2:$N$321,11,FALSE)</f>
        <v>817</v>
      </c>
      <c r="Z213" s="1">
        <f>VLOOKUP($B213,'VRAAGPROGNOSE LO'!$B$2:$N$321,12,FALSE)</f>
        <v>813</v>
      </c>
      <c r="AA213" s="1">
        <f>VLOOKUP($B213,'VRAAGPROGNOSE LO'!$B$2:$N$321,13,FALSE)</f>
        <v>814</v>
      </c>
    </row>
    <row r="214" spans="2:27" x14ac:dyDescent="0.3">
      <c r="B214" s="1">
        <v>37020</v>
      </c>
      <c r="C214" s="1">
        <f>VLOOKUP(B214,AANBODPROGNOSE!A214:G531, 6, FALSE)</f>
        <v>732.94117647058829</v>
      </c>
      <c r="D214" s="1">
        <f>VLOOKUP(B214,AANBODPROGNOSE!A214:H531, 3, FALSE)</f>
        <v>623</v>
      </c>
      <c r="E214" s="1">
        <f>VLOOKUP($B214,'inschr lo'!$A$5:$L$324,2,FALSE)</f>
        <v>511</v>
      </c>
      <c r="F214" s="1">
        <f>VLOOKUP($B214,'inschr lo'!$A$5:$L$324,3,FALSE)</f>
        <v>486</v>
      </c>
      <c r="G214" s="1">
        <f>VLOOKUP($B214,'inschr lo'!$A$5:$L$324,4,FALSE)</f>
        <v>508</v>
      </c>
      <c r="H214" s="1">
        <f>VLOOKUP($B214,'inschr lo'!$A$5:$L$324,5,FALSE)</f>
        <v>517</v>
      </c>
      <c r="I214" s="1">
        <f>VLOOKUP($B214,'inschr lo'!$A$5:$L$324,6,FALSE)</f>
        <v>505</v>
      </c>
      <c r="J214" s="1">
        <f>VLOOKUP($B214,'inschr lo'!$A$5:$L$324,7,FALSE)</f>
        <v>527</v>
      </c>
      <c r="K214" s="1">
        <f>VLOOKUP($B214,'inschr lo'!$A$5:$L$324,8,FALSE)</f>
        <v>547</v>
      </c>
      <c r="L214" s="1">
        <f>VLOOKUP($B214,'inschr lo'!$A$5:$L$324,9,FALSE)</f>
        <v>579</v>
      </c>
      <c r="M214" s="1">
        <f>VLOOKUP($B214,'inschr lo'!$A$5:$L$324,10,FALSE)</f>
        <v>547</v>
      </c>
      <c r="N214" s="1">
        <f>VLOOKUP($B214,'inschr lo'!$A$5:$L$324,11,FALSE)</f>
        <v>557</v>
      </c>
      <c r="O214" s="1">
        <f>VLOOKUP($B214,'inschr lo'!$A$5:$L$324,12,FALSE)</f>
        <v>564</v>
      </c>
      <c r="P214" s="1">
        <f>VLOOKUP($B214,'VRAAGPROGNOSE LO'!$B$2:$N$321,2,FALSE)</f>
        <v>567</v>
      </c>
      <c r="Q214" s="1">
        <f>VLOOKUP($B214,'VRAAGPROGNOSE LO'!$B$2:$N$321,3,FALSE)</f>
        <v>572</v>
      </c>
      <c r="R214" s="1">
        <f>VLOOKUP($B214,'VRAAGPROGNOSE LO'!$B$2:$N$321,4,FALSE)</f>
        <v>582</v>
      </c>
      <c r="S214" s="1">
        <f>VLOOKUP($B214,'VRAAGPROGNOSE LO'!$B$2:$N$321,5,FALSE)</f>
        <v>573</v>
      </c>
      <c r="T214" s="1">
        <f>VLOOKUP($B214,'VRAAGPROGNOSE LO'!$B$2:$N$321,6,FALSE)</f>
        <v>567</v>
      </c>
      <c r="U214" s="1">
        <f>VLOOKUP($B214,'VRAAGPROGNOSE LO'!$B$2:$N$321,7,FALSE)</f>
        <v>563</v>
      </c>
      <c r="V214" s="1">
        <f>VLOOKUP($B214,'VRAAGPROGNOSE LO'!$B$2:$N$321,8,FALSE)</f>
        <v>546</v>
      </c>
      <c r="W214" s="1">
        <f>VLOOKUP($B214,'VRAAGPROGNOSE LO'!$B$2:$N$321,9,FALSE)</f>
        <v>529</v>
      </c>
      <c r="X214" s="1">
        <f>VLOOKUP($B214,'VRAAGPROGNOSE LO'!$B$2:$N$321,10,FALSE)</f>
        <v>523</v>
      </c>
      <c r="Y214" s="1">
        <f>VLOOKUP($B214,'VRAAGPROGNOSE LO'!$B$2:$N$321,11,FALSE)</f>
        <v>528</v>
      </c>
      <c r="Z214" s="1">
        <f>VLOOKUP($B214,'VRAAGPROGNOSE LO'!$B$2:$N$321,12,FALSE)</f>
        <v>521</v>
      </c>
      <c r="AA214" s="1">
        <f>VLOOKUP($B214,'VRAAGPROGNOSE LO'!$B$2:$N$321,13,FALSE)</f>
        <v>515</v>
      </c>
    </row>
    <row r="215" spans="2:27" x14ac:dyDescent="0.3">
      <c r="B215" s="1">
        <v>38002</v>
      </c>
      <c r="C215" s="1">
        <f>VLOOKUP(B215,AANBODPROGNOSE!A215:G532, 6, FALSE)</f>
        <v>348.23529411764707</v>
      </c>
      <c r="D215" s="1">
        <f>VLOOKUP(B215,AANBODPROGNOSE!A215:H532, 3, FALSE)</f>
        <v>296</v>
      </c>
      <c r="E215" s="1">
        <f>VLOOKUP($B215,'inschr lo'!$A$5:$L$324,2,FALSE)</f>
        <v>325</v>
      </c>
      <c r="F215" s="1">
        <f>VLOOKUP($B215,'inschr lo'!$A$5:$L$324,3,FALSE)</f>
        <v>319</v>
      </c>
      <c r="G215" s="1">
        <f>VLOOKUP($B215,'inschr lo'!$A$5:$L$324,4,FALSE)</f>
        <v>315</v>
      </c>
      <c r="H215" s="1">
        <f>VLOOKUP($B215,'inschr lo'!$A$5:$L$324,5,FALSE)</f>
        <v>294</v>
      </c>
      <c r="I215" s="1">
        <f>VLOOKUP($B215,'inschr lo'!$A$5:$L$324,6,FALSE)</f>
        <v>276</v>
      </c>
      <c r="J215" s="1">
        <f>VLOOKUP($B215,'inschr lo'!$A$5:$L$324,7,FALSE)</f>
        <v>267</v>
      </c>
      <c r="K215" s="1">
        <f>VLOOKUP($B215,'inschr lo'!$A$5:$L$324,8,FALSE)</f>
        <v>277</v>
      </c>
      <c r="L215" s="1">
        <f>VLOOKUP($B215,'inschr lo'!$A$5:$L$324,9,FALSE)</f>
        <v>285</v>
      </c>
      <c r="M215" s="1">
        <f>VLOOKUP($B215,'inschr lo'!$A$5:$L$324,10,FALSE)</f>
        <v>293</v>
      </c>
      <c r="N215" s="1">
        <f>VLOOKUP($B215,'inschr lo'!$A$5:$L$324,11,FALSE)</f>
        <v>269</v>
      </c>
      <c r="O215" s="1">
        <f>VLOOKUP($B215,'inschr lo'!$A$5:$L$324,12,FALSE)</f>
        <v>268</v>
      </c>
      <c r="P215" s="1">
        <f>VLOOKUP($B215,'VRAAGPROGNOSE LO'!$B$2:$N$321,2,FALSE)</f>
        <v>267</v>
      </c>
      <c r="Q215" s="1">
        <f>VLOOKUP($B215,'VRAAGPROGNOSE LO'!$B$2:$N$321,3,FALSE)</f>
        <v>265</v>
      </c>
      <c r="R215" s="1">
        <f>VLOOKUP($B215,'VRAAGPROGNOSE LO'!$B$2:$N$321,4,FALSE)</f>
        <v>260</v>
      </c>
      <c r="S215" s="1">
        <f>VLOOKUP($B215,'VRAAGPROGNOSE LO'!$B$2:$N$321,5,FALSE)</f>
        <v>248</v>
      </c>
      <c r="T215" s="1">
        <f>VLOOKUP($B215,'VRAAGPROGNOSE LO'!$B$2:$N$321,6,FALSE)</f>
        <v>241</v>
      </c>
      <c r="U215" s="1">
        <f>VLOOKUP($B215,'VRAAGPROGNOSE LO'!$B$2:$N$321,7,FALSE)</f>
        <v>232</v>
      </c>
      <c r="V215" s="1">
        <f>VLOOKUP($B215,'VRAAGPROGNOSE LO'!$B$2:$N$321,8,FALSE)</f>
        <v>222</v>
      </c>
      <c r="W215" s="1">
        <f>VLOOKUP($B215,'VRAAGPROGNOSE LO'!$B$2:$N$321,9,FALSE)</f>
        <v>213</v>
      </c>
      <c r="X215" s="1">
        <f>VLOOKUP($B215,'VRAAGPROGNOSE LO'!$B$2:$N$321,10,FALSE)</f>
        <v>201</v>
      </c>
      <c r="Y215" s="1">
        <f>VLOOKUP($B215,'VRAAGPROGNOSE LO'!$B$2:$N$321,11,FALSE)</f>
        <v>200</v>
      </c>
      <c r="Z215" s="1">
        <f>VLOOKUP($B215,'VRAAGPROGNOSE LO'!$B$2:$N$321,12,FALSE)</f>
        <v>191</v>
      </c>
      <c r="AA215" s="1">
        <f>VLOOKUP($B215,'VRAAGPROGNOSE LO'!$B$2:$N$321,13,FALSE)</f>
        <v>188</v>
      </c>
    </row>
    <row r="216" spans="2:27" x14ac:dyDescent="0.3">
      <c r="B216" s="1">
        <v>38008</v>
      </c>
      <c r="C216" s="1">
        <f>VLOOKUP(B216,AANBODPROGNOSE!A216:G533, 6, FALSE)</f>
        <v>587.05882352941182</v>
      </c>
      <c r="D216" s="1">
        <f>VLOOKUP(B216,AANBODPROGNOSE!A216:H533, 3, FALSE)</f>
        <v>499</v>
      </c>
      <c r="E216" s="1">
        <f>VLOOKUP($B216,'inschr lo'!$A$5:$L$324,2,FALSE)</f>
        <v>476</v>
      </c>
      <c r="F216" s="1">
        <f>VLOOKUP($B216,'inschr lo'!$A$5:$L$324,3,FALSE)</f>
        <v>463</v>
      </c>
      <c r="G216" s="1">
        <f>VLOOKUP($B216,'inschr lo'!$A$5:$L$324,4,FALSE)</f>
        <v>454</v>
      </c>
      <c r="H216" s="1">
        <f>VLOOKUP($B216,'inschr lo'!$A$5:$L$324,5,FALSE)</f>
        <v>450</v>
      </c>
      <c r="I216" s="1">
        <f>VLOOKUP($B216,'inschr lo'!$A$5:$L$324,6,FALSE)</f>
        <v>462</v>
      </c>
      <c r="J216" s="1">
        <f>VLOOKUP($B216,'inschr lo'!$A$5:$L$324,7,FALSE)</f>
        <v>460</v>
      </c>
      <c r="K216" s="1">
        <f>VLOOKUP($B216,'inschr lo'!$A$5:$L$324,8,FALSE)</f>
        <v>462</v>
      </c>
      <c r="L216" s="1">
        <f>VLOOKUP($B216,'inschr lo'!$A$5:$L$324,9,FALSE)</f>
        <v>489</v>
      </c>
      <c r="M216" s="1">
        <f>VLOOKUP($B216,'inschr lo'!$A$5:$L$324,10,FALSE)</f>
        <v>479</v>
      </c>
      <c r="N216" s="1">
        <f>VLOOKUP($B216,'inschr lo'!$A$5:$L$324,11,FALSE)</f>
        <v>469</v>
      </c>
      <c r="O216" s="1">
        <f>VLOOKUP($B216,'inschr lo'!$A$5:$L$324,12,FALSE)</f>
        <v>451</v>
      </c>
      <c r="P216" s="1">
        <f>VLOOKUP($B216,'VRAAGPROGNOSE LO'!$B$2:$N$321,2,FALSE)</f>
        <v>434</v>
      </c>
      <c r="Q216" s="1">
        <f>VLOOKUP($B216,'VRAAGPROGNOSE LO'!$B$2:$N$321,3,FALSE)</f>
        <v>407</v>
      </c>
      <c r="R216" s="1">
        <f>VLOOKUP($B216,'VRAAGPROGNOSE LO'!$B$2:$N$321,4,FALSE)</f>
        <v>395</v>
      </c>
      <c r="S216" s="1">
        <f>VLOOKUP($B216,'VRAAGPROGNOSE LO'!$B$2:$N$321,5,FALSE)</f>
        <v>379</v>
      </c>
      <c r="T216" s="1">
        <f>VLOOKUP($B216,'VRAAGPROGNOSE LO'!$B$2:$N$321,6,FALSE)</f>
        <v>361</v>
      </c>
      <c r="U216" s="1">
        <f>VLOOKUP($B216,'VRAAGPROGNOSE LO'!$B$2:$N$321,7,FALSE)</f>
        <v>337</v>
      </c>
      <c r="V216" s="1">
        <f>VLOOKUP($B216,'VRAAGPROGNOSE LO'!$B$2:$N$321,8,FALSE)</f>
        <v>320</v>
      </c>
      <c r="W216" s="1">
        <f>VLOOKUP($B216,'VRAAGPROGNOSE LO'!$B$2:$N$321,9,FALSE)</f>
        <v>310</v>
      </c>
      <c r="X216" s="1">
        <f>VLOOKUP($B216,'VRAAGPROGNOSE LO'!$B$2:$N$321,10,FALSE)</f>
        <v>303</v>
      </c>
      <c r="Y216" s="1">
        <f>VLOOKUP($B216,'VRAAGPROGNOSE LO'!$B$2:$N$321,11,FALSE)</f>
        <v>302</v>
      </c>
      <c r="Z216" s="1">
        <f>VLOOKUP($B216,'VRAAGPROGNOSE LO'!$B$2:$N$321,12,FALSE)</f>
        <v>302</v>
      </c>
      <c r="AA216" s="1">
        <f>VLOOKUP($B216,'VRAAGPROGNOSE LO'!$B$2:$N$321,13,FALSE)</f>
        <v>308</v>
      </c>
    </row>
    <row r="217" spans="2:27" x14ac:dyDescent="0.3">
      <c r="B217" s="1">
        <v>38014</v>
      </c>
      <c r="C217" s="1">
        <f>VLOOKUP(B217,AANBODPROGNOSE!A217:G534, 6, FALSE)</f>
        <v>1052.9411764705883</v>
      </c>
      <c r="D217" s="1">
        <f>VLOOKUP(B217,AANBODPROGNOSE!A217:H534, 3, FALSE)</f>
        <v>895</v>
      </c>
      <c r="E217" s="1">
        <f>VLOOKUP($B217,'inschr lo'!$A$5:$L$324,2,FALSE)</f>
        <v>791</v>
      </c>
      <c r="F217" s="1">
        <f>VLOOKUP($B217,'inschr lo'!$A$5:$L$324,3,FALSE)</f>
        <v>772</v>
      </c>
      <c r="G217" s="1">
        <f>VLOOKUP($B217,'inschr lo'!$A$5:$L$324,4,FALSE)</f>
        <v>758</v>
      </c>
      <c r="H217" s="1">
        <f>VLOOKUP($B217,'inschr lo'!$A$5:$L$324,5,FALSE)</f>
        <v>778</v>
      </c>
      <c r="I217" s="1">
        <f>VLOOKUP($B217,'inschr lo'!$A$5:$L$324,6,FALSE)</f>
        <v>792</v>
      </c>
      <c r="J217" s="1">
        <f>VLOOKUP($B217,'inschr lo'!$A$5:$L$324,7,FALSE)</f>
        <v>799</v>
      </c>
      <c r="K217" s="1">
        <f>VLOOKUP($B217,'inschr lo'!$A$5:$L$324,8,FALSE)</f>
        <v>850</v>
      </c>
      <c r="L217" s="1">
        <f>VLOOKUP($B217,'inschr lo'!$A$5:$L$324,9,FALSE)</f>
        <v>862</v>
      </c>
      <c r="M217" s="1">
        <f>VLOOKUP($B217,'inschr lo'!$A$5:$L$324,10,FALSE)</f>
        <v>848</v>
      </c>
      <c r="N217" s="1">
        <f>VLOOKUP($B217,'inschr lo'!$A$5:$L$324,11,FALSE)</f>
        <v>819</v>
      </c>
      <c r="O217" s="1">
        <f>VLOOKUP($B217,'inschr lo'!$A$5:$L$324,12,FALSE)</f>
        <v>810</v>
      </c>
      <c r="P217" s="1">
        <f>VLOOKUP($B217,'VRAAGPROGNOSE LO'!$B$2:$N$321,2,FALSE)</f>
        <v>811</v>
      </c>
      <c r="Q217" s="1">
        <f>VLOOKUP($B217,'VRAAGPROGNOSE LO'!$B$2:$N$321,3,FALSE)</f>
        <v>796</v>
      </c>
      <c r="R217" s="1">
        <f>VLOOKUP($B217,'VRAAGPROGNOSE LO'!$B$2:$N$321,4,FALSE)</f>
        <v>800</v>
      </c>
      <c r="S217" s="1">
        <f>VLOOKUP($B217,'VRAAGPROGNOSE LO'!$B$2:$N$321,5,FALSE)</f>
        <v>781</v>
      </c>
      <c r="T217" s="1">
        <f>VLOOKUP($B217,'VRAAGPROGNOSE LO'!$B$2:$N$321,6,FALSE)</f>
        <v>767</v>
      </c>
      <c r="U217" s="1">
        <f>VLOOKUP($B217,'VRAAGPROGNOSE LO'!$B$2:$N$321,7,FALSE)</f>
        <v>759</v>
      </c>
      <c r="V217" s="1">
        <f>VLOOKUP($B217,'VRAAGPROGNOSE LO'!$B$2:$N$321,8,FALSE)</f>
        <v>753</v>
      </c>
      <c r="W217" s="1">
        <f>VLOOKUP($B217,'VRAAGPROGNOSE LO'!$B$2:$N$321,9,FALSE)</f>
        <v>757</v>
      </c>
      <c r="X217" s="1">
        <f>VLOOKUP($B217,'VRAAGPROGNOSE LO'!$B$2:$N$321,10,FALSE)</f>
        <v>742</v>
      </c>
      <c r="Y217" s="1">
        <f>VLOOKUP($B217,'VRAAGPROGNOSE LO'!$B$2:$N$321,11,FALSE)</f>
        <v>738</v>
      </c>
      <c r="Z217" s="1">
        <f>VLOOKUP($B217,'VRAAGPROGNOSE LO'!$B$2:$N$321,12,FALSE)</f>
        <v>729</v>
      </c>
      <c r="AA217" s="1">
        <f>VLOOKUP($B217,'VRAAGPROGNOSE LO'!$B$2:$N$321,13,FALSE)</f>
        <v>730</v>
      </c>
    </row>
    <row r="218" spans="2:27" x14ac:dyDescent="0.3">
      <c r="B218" s="1">
        <v>38016</v>
      </c>
      <c r="C218" s="1">
        <f>VLOOKUP(B218,AANBODPROGNOSE!A218:G535, 6, FALSE)</f>
        <v>580</v>
      </c>
      <c r="D218" s="1">
        <f>VLOOKUP(B218,AANBODPROGNOSE!A218:H535, 3, FALSE)</f>
        <v>493</v>
      </c>
      <c r="E218" s="1">
        <f>VLOOKUP($B218,'inschr lo'!$A$5:$L$324,2,FALSE)</f>
        <v>475</v>
      </c>
      <c r="F218" s="1">
        <f>VLOOKUP($B218,'inschr lo'!$A$5:$L$324,3,FALSE)</f>
        <v>477</v>
      </c>
      <c r="G218" s="1">
        <f>VLOOKUP($B218,'inschr lo'!$A$5:$L$324,4,FALSE)</f>
        <v>478</v>
      </c>
      <c r="H218" s="1">
        <f>VLOOKUP($B218,'inschr lo'!$A$5:$L$324,5,FALSE)</f>
        <v>485</v>
      </c>
      <c r="I218" s="1">
        <f>VLOOKUP($B218,'inschr lo'!$A$5:$L$324,6,FALSE)</f>
        <v>492</v>
      </c>
      <c r="J218" s="1">
        <f>VLOOKUP($B218,'inschr lo'!$A$5:$L$324,7,FALSE)</f>
        <v>497</v>
      </c>
      <c r="K218" s="1">
        <f>VLOOKUP($B218,'inschr lo'!$A$5:$L$324,8,FALSE)</f>
        <v>524</v>
      </c>
      <c r="L218" s="1">
        <f>VLOOKUP($B218,'inschr lo'!$A$5:$L$324,9,FALSE)</f>
        <v>497</v>
      </c>
      <c r="M218" s="1">
        <f>VLOOKUP($B218,'inschr lo'!$A$5:$L$324,10,FALSE)</f>
        <v>493</v>
      </c>
      <c r="N218" s="1">
        <f>VLOOKUP($B218,'inschr lo'!$A$5:$L$324,11,FALSE)</f>
        <v>461</v>
      </c>
      <c r="O218" s="1">
        <f>VLOOKUP($B218,'inschr lo'!$A$5:$L$324,12,FALSE)</f>
        <v>446</v>
      </c>
      <c r="P218" s="1">
        <f>VLOOKUP($B218,'VRAAGPROGNOSE LO'!$B$2:$N$321,2,FALSE)</f>
        <v>439</v>
      </c>
      <c r="Q218" s="1">
        <f>VLOOKUP($B218,'VRAAGPROGNOSE LO'!$B$2:$N$321,3,FALSE)</f>
        <v>441</v>
      </c>
      <c r="R218" s="1">
        <f>VLOOKUP($B218,'VRAAGPROGNOSE LO'!$B$2:$N$321,4,FALSE)</f>
        <v>435</v>
      </c>
      <c r="S218" s="1">
        <f>VLOOKUP($B218,'VRAAGPROGNOSE LO'!$B$2:$N$321,5,FALSE)</f>
        <v>426</v>
      </c>
      <c r="T218" s="1">
        <f>VLOOKUP($B218,'VRAAGPROGNOSE LO'!$B$2:$N$321,6,FALSE)</f>
        <v>437</v>
      </c>
      <c r="U218" s="1">
        <f>VLOOKUP($B218,'VRAAGPROGNOSE LO'!$B$2:$N$321,7,FALSE)</f>
        <v>436</v>
      </c>
      <c r="V218" s="1">
        <f>VLOOKUP($B218,'VRAAGPROGNOSE LO'!$B$2:$N$321,8,FALSE)</f>
        <v>431</v>
      </c>
      <c r="W218" s="1">
        <f>VLOOKUP($B218,'VRAAGPROGNOSE LO'!$B$2:$N$321,9,FALSE)</f>
        <v>439</v>
      </c>
      <c r="X218" s="1">
        <f>VLOOKUP($B218,'VRAAGPROGNOSE LO'!$B$2:$N$321,10,FALSE)</f>
        <v>435</v>
      </c>
      <c r="Y218" s="1">
        <f>VLOOKUP($B218,'VRAAGPROGNOSE LO'!$B$2:$N$321,11,FALSE)</f>
        <v>434</v>
      </c>
      <c r="Z218" s="1">
        <f>VLOOKUP($B218,'VRAAGPROGNOSE LO'!$B$2:$N$321,12,FALSE)</f>
        <v>426</v>
      </c>
      <c r="AA218" s="1">
        <f>VLOOKUP($B218,'VRAAGPROGNOSE LO'!$B$2:$N$321,13,FALSE)</f>
        <v>424</v>
      </c>
    </row>
    <row r="219" spans="2:27" x14ac:dyDescent="0.3">
      <c r="B219" s="1">
        <v>38025</v>
      </c>
      <c r="C219" s="1">
        <f>VLOOKUP(B219,AANBODPROGNOSE!A219:G536, 6, FALSE)</f>
        <v>863.52941176470586</v>
      </c>
      <c r="D219" s="1">
        <f>VLOOKUP(B219,AANBODPROGNOSE!A219:H536, 3, FALSE)</f>
        <v>734</v>
      </c>
      <c r="E219" s="1">
        <f>VLOOKUP($B219,'inschr lo'!$A$5:$L$324,2,FALSE)</f>
        <v>724</v>
      </c>
      <c r="F219" s="1">
        <f>VLOOKUP($B219,'inschr lo'!$A$5:$L$324,3,FALSE)</f>
        <v>720</v>
      </c>
      <c r="G219" s="1">
        <f>VLOOKUP($B219,'inschr lo'!$A$5:$L$324,4,FALSE)</f>
        <v>697</v>
      </c>
      <c r="H219" s="1">
        <f>VLOOKUP($B219,'inschr lo'!$A$5:$L$324,5,FALSE)</f>
        <v>717</v>
      </c>
      <c r="I219" s="1">
        <f>VLOOKUP($B219,'inschr lo'!$A$5:$L$324,6,FALSE)</f>
        <v>678</v>
      </c>
      <c r="J219" s="1">
        <f>VLOOKUP($B219,'inschr lo'!$A$5:$L$324,7,FALSE)</f>
        <v>650</v>
      </c>
      <c r="K219" s="1">
        <f>VLOOKUP($B219,'inschr lo'!$A$5:$L$324,8,FALSE)</f>
        <v>689</v>
      </c>
      <c r="L219" s="1">
        <f>VLOOKUP($B219,'inschr lo'!$A$5:$L$324,9,FALSE)</f>
        <v>672</v>
      </c>
      <c r="M219" s="1">
        <f>VLOOKUP($B219,'inschr lo'!$A$5:$L$324,10,FALSE)</f>
        <v>668</v>
      </c>
      <c r="N219" s="1">
        <f>VLOOKUP($B219,'inschr lo'!$A$5:$L$324,11,FALSE)</f>
        <v>652</v>
      </c>
      <c r="O219" s="1">
        <f>VLOOKUP($B219,'inschr lo'!$A$5:$L$324,12,FALSE)</f>
        <v>664</v>
      </c>
      <c r="P219" s="1">
        <f>VLOOKUP($B219,'VRAAGPROGNOSE LO'!$B$2:$N$321,2,FALSE)</f>
        <v>673</v>
      </c>
      <c r="Q219" s="1">
        <f>VLOOKUP($B219,'VRAAGPROGNOSE LO'!$B$2:$N$321,3,FALSE)</f>
        <v>698</v>
      </c>
      <c r="R219" s="1">
        <f>VLOOKUP($B219,'VRAAGPROGNOSE LO'!$B$2:$N$321,4,FALSE)</f>
        <v>734</v>
      </c>
      <c r="S219" s="1">
        <f>VLOOKUP($B219,'VRAAGPROGNOSE LO'!$B$2:$N$321,5,FALSE)</f>
        <v>758</v>
      </c>
      <c r="T219" s="1">
        <f>VLOOKUP($B219,'VRAAGPROGNOSE LO'!$B$2:$N$321,6,FALSE)</f>
        <v>785</v>
      </c>
      <c r="U219" s="1">
        <f>VLOOKUP($B219,'VRAAGPROGNOSE LO'!$B$2:$N$321,7,FALSE)</f>
        <v>795</v>
      </c>
      <c r="V219" s="1">
        <f>VLOOKUP($B219,'VRAAGPROGNOSE LO'!$B$2:$N$321,8,FALSE)</f>
        <v>796</v>
      </c>
      <c r="W219" s="1">
        <f>VLOOKUP($B219,'VRAAGPROGNOSE LO'!$B$2:$N$321,9,FALSE)</f>
        <v>788</v>
      </c>
      <c r="X219" s="1">
        <f>VLOOKUP($B219,'VRAAGPROGNOSE LO'!$B$2:$N$321,10,FALSE)</f>
        <v>774</v>
      </c>
      <c r="Y219" s="1">
        <f>VLOOKUP($B219,'VRAAGPROGNOSE LO'!$B$2:$N$321,11,FALSE)</f>
        <v>770</v>
      </c>
      <c r="Z219" s="1">
        <f>VLOOKUP($B219,'VRAAGPROGNOSE LO'!$B$2:$N$321,12,FALSE)</f>
        <v>747</v>
      </c>
      <c r="AA219" s="1">
        <f>VLOOKUP($B219,'VRAAGPROGNOSE LO'!$B$2:$N$321,13,FALSE)</f>
        <v>749</v>
      </c>
    </row>
    <row r="220" spans="2:27" x14ac:dyDescent="0.3">
      <c r="B220" s="1">
        <v>41002</v>
      </c>
      <c r="C220" s="1">
        <f>VLOOKUP(B220,AANBODPROGNOSE!A220:G537, 6, FALSE)</f>
        <v>7132.260118386791</v>
      </c>
      <c r="D220" s="1">
        <f>VLOOKUP(B220,AANBODPROGNOSE!A220:H537, 3, FALSE)</f>
        <v>6062.4211006287724</v>
      </c>
      <c r="E220" s="1">
        <f>VLOOKUP($B220,'inschr lo'!$A$5:$L$324,2,FALSE)</f>
        <v>4767</v>
      </c>
      <c r="F220" s="1">
        <f>VLOOKUP($B220,'inschr lo'!$A$5:$L$324,3,FALSE)</f>
        <v>4834</v>
      </c>
      <c r="G220" s="1">
        <f>VLOOKUP($B220,'inschr lo'!$A$5:$L$324,4,FALSE)</f>
        <v>4892</v>
      </c>
      <c r="H220" s="1">
        <f>VLOOKUP($B220,'inschr lo'!$A$5:$L$324,5,FALSE)</f>
        <v>5084</v>
      </c>
      <c r="I220" s="1">
        <f>VLOOKUP($B220,'inschr lo'!$A$5:$L$324,6,FALSE)</f>
        <v>5216</v>
      </c>
      <c r="J220" s="1">
        <f>VLOOKUP($B220,'inschr lo'!$A$5:$L$324,7,FALSE)</f>
        <v>5336</v>
      </c>
      <c r="K220" s="1">
        <f>VLOOKUP($B220,'inschr lo'!$A$5:$L$324,8,FALSE)</f>
        <v>5569</v>
      </c>
      <c r="L220" s="1">
        <f>VLOOKUP($B220,'inschr lo'!$A$5:$L$324,9,FALSE)</f>
        <v>5794</v>
      </c>
      <c r="M220" s="1">
        <f>VLOOKUP($B220,'inschr lo'!$A$5:$L$324,10,FALSE)</f>
        <v>5980</v>
      </c>
      <c r="N220" s="1">
        <f>VLOOKUP($B220,'inschr lo'!$A$5:$L$324,11,FALSE)</f>
        <v>6132</v>
      </c>
      <c r="O220" s="1">
        <f>VLOOKUP($B220,'inschr lo'!$A$5:$L$324,12,FALSE)</f>
        <v>6240</v>
      </c>
      <c r="P220" s="1">
        <f>VLOOKUP($B220,'VRAAGPROGNOSE LO'!$B$2:$N$321,2,FALSE)</f>
        <v>6300</v>
      </c>
      <c r="Q220" s="1">
        <f>VLOOKUP($B220,'VRAAGPROGNOSE LO'!$B$2:$N$321,3,FALSE)</f>
        <v>6318</v>
      </c>
      <c r="R220" s="1">
        <f>VLOOKUP($B220,'VRAAGPROGNOSE LO'!$B$2:$N$321,4,FALSE)</f>
        <v>6315</v>
      </c>
      <c r="S220" s="1">
        <f>VLOOKUP($B220,'VRAAGPROGNOSE LO'!$B$2:$N$321,5,FALSE)</f>
        <v>6263</v>
      </c>
      <c r="T220" s="1">
        <f>VLOOKUP($B220,'VRAAGPROGNOSE LO'!$B$2:$N$321,6,FALSE)</f>
        <v>6236</v>
      </c>
      <c r="U220" s="1">
        <f>VLOOKUP($B220,'VRAAGPROGNOSE LO'!$B$2:$N$321,7,FALSE)</f>
        <v>6124</v>
      </c>
      <c r="V220" s="1">
        <f>VLOOKUP($B220,'VRAAGPROGNOSE LO'!$B$2:$N$321,8,FALSE)</f>
        <v>6034</v>
      </c>
      <c r="W220" s="1">
        <f>VLOOKUP($B220,'VRAAGPROGNOSE LO'!$B$2:$N$321,9,FALSE)</f>
        <v>5960</v>
      </c>
      <c r="X220" s="1">
        <f>VLOOKUP($B220,'VRAAGPROGNOSE LO'!$B$2:$N$321,10,FALSE)</f>
        <v>5917</v>
      </c>
      <c r="Y220" s="1">
        <f>VLOOKUP($B220,'VRAAGPROGNOSE LO'!$B$2:$N$321,11,FALSE)</f>
        <v>5919</v>
      </c>
      <c r="Z220" s="1">
        <f>VLOOKUP($B220,'VRAAGPROGNOSE LO'!$B$2:$N$321,12,FALSE)</f>
        <v>5908</v>
      </c>
      <c r="AA220" s="1">
        <f>VLOOKUP($B220,'VRAAGPROGNOSE LO'!$B$2:$N$321,13,FALSE)</f>
        <v>5930</v>
      </c>
    </row>
    <row r="221" spans="2:27" x14ac:dyDescent="0.3">
      <c r="B221" s="1">
        <v>41011</v>
      </c>
      <c r="C221" s="1">
        <f>VLOOKUP(B221,AANBODPROGNOSE!A221:G538, 6, FALSE)</f>
        <v>1843.0489015835678</v>
      </c>
      <c r="D221" s="1">
        <f>VLOOKUP(B221,AANBODPROGNOSE!A221:H538, 3, FALSE)</f>
        <v>1566.5915663460326</v>
      </c>
      <c r="E221" s="1">
        <f>VLOOKUP($B221,'inschr lo'!$A$5:$L$324,2,FALSE)</f>
        <v>1114</v>
      </c>
      <c r="F221" s="1">
        <f>VLOOKUP($B221,'inschr lo'!$A$5:$L$324,3,FALSE)</f>
        <v>1140</v>
      </c>
      <c r="G221" s="1">
        <f>VLOOKUP($B221,'inschr lo'!$A$5:$L$324,4,FALSE)</f>
        <v>1187</v>
      </c>
      <c r="H221" s="1">
        <f>VLOOKUP($B221,'inschr lo'!$A$5:$L$324,5,FALSE)</f>
        <v>1219</v>
      </c>
      <c r="I221" s="1">
        <f>VLOOKUP($B221,'inschr lo'!$A$5:$L$324,6,FALSE)</f>
        <v>1247</v>
      </c>
      <c r="J221" s="1">
        <f>VLOOKUP($B221,'inschr lo'!$A$5:$L$324,7,FALSE)</f>
        <v>1327</v>
      </c>
      <c r="K221" s="1">
        <f>VLOOKUP($B221,'inschr lo'!$A$5:$L$324,8,FALSE)</f>
        <v>1394</v>
      </c>
      <c r="L221" s="1">
        <f>VLOOKUP($B221,'inschr lo'!$A$5:$L$324,9,FALSE)</f>
        <v>1474</v>
      </c>
      <c r="M221" s="1">
        <f>VLOOKUP($B221,'inschr lo'!$A$5:$L$324,10,FALSE)</f>
        <v>1537</v>
      </c>
      <c r="N221" s="1">
        <f>VLOOKUP($B221,'inschr lo'!$A$5:$L$324,11,FALSE)</f>
        <v>1590</v>
      </c>
      <c r="O221" s="1">
        <f>VLOOKUP($B221,'inschr lo'!$A$5:$L$324,12,FALSE)</f>
        <v>1631</v>
      </c>
      <c r="P221" s="1">
        <f>VLOOKUP($B221,'VRAAGPROGNOSE LO'!$B$2:$N$321,2,FALSE)</f>
        <v>1644</v>
      </c>
      <c r="Q221" s="1">
        <f>VLOOKUP($B221,'VRAAGPROGNOSE LO'!$B$2:$N$321,3,FALSE)</f>
        <v>1636</v>
      </c>
      <c r="R221" s="1">
        <f>VLOOKUP($B221,'VRAAGPROGNOSE LO'!$B$2:$N$321,4,FALSE)</f>
        <v>1609</v>
      </c>
      <c r="S221" s="1">
        <f>VLOOKUP($B221,'VRAAGPROGNOSE LO'!$B$2:$N$321,5,FALSE)</f>
        <v>1599</v>
      </c>
      <c r="T221" s="1">
        <f>VLOOKUP($B221,'VRAAGPROGNOSE LO'!$B$2:$N$321,6,FALSE)</f>
        <v>1579</v>
      </c>
      <c r="U221" s="1">
        <f>VLOOKUP($B221,'VRAAGPROGNOSE LO'!$B$2:$N$321,7,FALSE)</f>
        <v>1553</v>
      </c>
      <c r="V221" s="1">
        <f>VLOOKUP($B221,'VRAAGPROGNOSE LO'!$B$2:$N$321,8,FALSE)</f>
        <v>1530</v>
      </c>
      <c r="W221" s="1">
        <f>VLOOKUP($B221,'VRAAGPROGNOSE LO'!$B$2:$N$321,9,FALSE)</f>
        <v>1520</v>
      </c>
      <c r="X221" s="1">
        <f>VLOOKUP($B221,'VRAAGPROGNOSE LO'!$B$2:$N$321,10,FALSE)</f>
        <v>1533</v>
      </c>
      <c r="Y221" s="1">
        <f>VLOOKUP($B221,'VRAAGPROGNOSE LO'!$B$2:$N$321,11,FALSE)</f>
        <v>1522</v>
      </c>
      <c r="Z221" s="1">
        <f>VLOOKUP($B221,'VRAAGPROGNOSE LO'!$B$2:$N$321,12,FALSE)</f>
        <v>1503</v>
      </c>
      <c r="AA221" s="1">
        <f>VLOOKUP($B221,'VRAAGPROGNOSE LO'!$B$2:$N$321,13,FALSE)</f>
        <v>1511</v>
      </c>
    </row>
    <row r="222" spans="2:27" x14ac:dyDescent="0.3">
      <c r="B222" s="1">
        <v>41018</v>
      </c>
      <c r="C222" s="1">
        <f>VLOOKUP(B222,AANBODPROGNOSE!A222:G539, 6, FALSE)</f>
        <v>2828.635236532205</v>
      </c>
      <c r="D222" s="1">
        <f>VLOOKUP(B222,AANBODPROGNOSE!A222:H539, 3, FALSE)</f>
        <v>2404.3399510523741</v>
      </c>
      <c r="E222" s="1">
        <f>VLOOKUP($B222,'inschr lo'!$A$5:$L$324,2,FALSE)</f>
        <v>2010</v>
      </c>
      <c r="F222" s="1">
        <f>VLOOKUP($B222,'inschr lo'!$A$5:$L$324,3,FALSE)</f>
        <v>2027</v>
      </c>
      <c r="G222" s="1">
        <f>VLOOKUP($B222,'inschr lo'!$A$5:$L$324,4,FALSE)</f>
        <v>2062</v>
      </c>
      <c r="H222" s="1">
        <f>VLOOKUP($B222,'inschr lo'!$A$5:$L$324,5,FALSE)</f>
        <v>2026</v>
      </c>
      <c r="I222" s="1">
        <f>VLOOKUP($B222,'inschr lo'!$A$5:$L$324,6,FALSE)</f>
        <v>2012</v>
      </c>
      <c r="J222" s="1">
        <f>VLOOKUP($B222,'inschr lo'!$A$5:$L$324,7,FALSE)</f>
        <v>2049</v>
      </c>
      <c r="K222" s="1">
        <f>VLOOKUP($B222,'inschr lo'!$A$5:$L$324,8,FALSE)</f>
        <v>2090</v>
      </c>
      <c r="L222" s="1">
        <f>VLOOKUP($B222,'inschr lo'!$A$5:$L$324,9,FALSE)</f>
        <v>2097</v>
      </c>
      <c r="M222" s="1">
        <f>VLOOKUP($B222,'inschr lo'!$A$5:$L$324,10,FALSE)</f>
        <v>2152</v>
      </c>
      <c r="N222" s="1">
        <f>VLOOKUP($B222,'inschr lo'!$A$5:$L$324,11,FALSE)</f>
        <v>2205</v>
      </c>
      <c r="O222" s="1">
        <f>VLOOKUP($B222,'inschr lo'!$A$5:$L$324,12,FALSE)</f>
        <v>2247</v>
      </c>
      <c r="P222" s="1">
        <f>VLOOKUP($B222,'VRAAGPROGNOSE LO'!$B$2:$N$321,2,FALSE)</f>
        <v>2206</v>
      </c>
      <c r="Q222" s="1">
        <f>VLOOKUP($B222,'VRAAGPROGNOSE LO'!$B$2:$N$321,3,FALSE)</f>
        <v>2157</v>
      </c>
      <c r="R222" s="1">
        <f>VLOOKUP($B222,'VRAAGPROGNOSE LO'!$B$2:$N$321,4,FALSE)</f>
        <v>2105</v>
      </c>
      <c r="S222" s="1">
        <f>VLOOKUP($B222,'VRAAGPROGNOSE LO'!$B$2:$N$321,5,FALSE)</f>
        <v>2086</v>
      </c>
      <c r="T222" s="1">
        <f>VLOOKUP($B222,'VRAAGPROGNOSE LO'!$B$2:$N$321,6,FALSE)</f>
        <v>2064</v>
      </c>
      <c r="U222" s="1">
        <f>VLOOKUP($B222,'VRAAGPROGNOSE LO'!$B$2:$N$321,7,FALSE)</f>
        <v>2040</v>
      </c>
      <c r="V222" s="1">
        <f>VLOOKUP($B222,'VRAAGPROGNOSE LO'!$B$2:$N$321,8,FALSE)</f>
        <v>2015</v>
      </c>
      <c r="W222" s="1">
        <f>VLOOKUP($B222,'VRAAGPROGNOSE LO'!$B$2:$N$321,9,FALSE)</f>
        <v>1998</v>
      </c>
      <c r="X222" s="1">
        <f>VLOOKUP($B222,'VRAAGPROGNOSE LO'!$B$2:$N$321,10,FALSE)</f>
        <v>1989</v>
      </c>
      <c r="Y222" s="1">
        <f>VLOOKUP($B222,'VRAAGPROGNOSE LO'!$B$2:$N$321,11,FALSE)</f>
        <v>1954</v>
      </c>
      <c r="Z222" s="1">
        <f>VLOOKUP($B222,'VRAAGPROGNOSE LO'!$B$2:$N$321,12,FALSE)</f>
        <v>1918</v>
      </c>
      <c r="AA222" s="1">
        <f>VLOOKUP($B222,'VRAAGPROGNOSE LO'!$B$2:$N$321,13,FALSE)</f>
        <v>1894</v>
      </c>
    </row>
    <row r="223" spans="2:27" x14ac:dyDescent="0.3">
      <c r="B223" s="1">
        <v>41024</v>
      </c>
      <c r="C223" s="1">
        <f>VLOOKUP(B223,AANBODPROGNOSE!A223:G540, 6, FALSE)</f>
        <v>1219.0315789473684</v>
      </c>
      <c r="D223" s="1">
        <f>VLOOKUP(B223,AANBODPROGNOSE!A223:H540, 3, FALSE)</f>
        <v>1036.1768421052632</v>
      </c>
      <c r="E223" s="1">
        <f>VLOOKUP($B223,'inschr lo'!$A$5:$L$324,2,FALSE)</f>
        <v>671</v>
      </c>
      <c r="F223" s="1">
        <f>VLOOKUP($B223,'inschr lo'!$A$5:$L$324,3,FALSE)</f>
        <v>696</v>
      </c>
      <c r="G223" s="1">
        <f>VLOOKUP($B223,'inschr lo'!$A$5:$L$324,4,FALSE)</f>
        <v>748</v>
      </c>
      <c r="H223" s="1">
        <f>VLOOKUP($B223,'inschr lo'!$A$5:$L$324,5,FALSE)</f>
        <v>782</v>
      </c>
      <c r="I223" s="1">
        <f>VLOOKUP($B223,'inschr lo'!$A$5:$L$324,6,FALSE)</f>
        <v>836</v>
      </c>
      <c r="J223" s="1">
        <f>VLOOKUP($B223,'inschr lo'!$A$5:$L$324,7,FALSE)</f>
        <v>897</v>
      </c>
      <c r="K223" s="1">
        <f>VLOOKUP($B223,'inschr lo'!$A$5:$L$324,8,FALSE)</f>
        <v>973</v>
      </c>
      <c r="L223" s="1">
        <f>VLOOKUP($B223,'inschr lo'!$A$5:$L$324,9,FALSE)</f>
        <v>1013</v>
      </c>
      <c r="M223" s="1">
        <f>VLOOKUP($B223,'inschr lo'!$A$5:$L$324,10,FALSE)</f>
        <v>1036</v>
      </c>
      <c r="N223" s="1">
        <f>VLOOKUP($B223,'inschr lo'!$A$5:$L$324,11,FALSE)</f>
        <v>1064</v>
      </c>
      <c r="O223" s="1">
        <f>VLOOKUP($B223,'inschr lo'!$A$5:$L$324,12,FALSE)</f>
        <v>1091</v>
      </c>
      <c r="P223" s="1">
        <f>VLOOKUP($B223,'VRAAGPROGNOSE LO'!$B$2:$N$321,2,FALSE)</f>
        <v>1088</v>
      </c>
      <c r="Q223" s="1">
        <f>VLOOKUP($B223,'VRAAGPROGNOSE LO'!$B$2:$N$321,3,FALSE)</f>
        <v>1087</v>
      </c>
      <c r="R223" s="1">
        <f>VLOOKUP($B223,'VRAAGPROGNOSE LO'!$B$2:$N$321,4,FALSE)</f>
        <v>1118</v>
      </c>
      <c r="S223" s="1">
        <f>VLOOKUP($B223,'VRAAGPROGNOSE LO'!$B$2:$N$321,5,FALSE)</f>
        <v>1133</v>
      </c>
      <c r="T223" s="1">
        <f>VLOOKUP($B223,'VRAAGPROGNOSE LO'!$B$2:$N$321,6,FALSE)</f>
        <v>1160</v>
      </c>
      <c r="U223" s="1">
        <f>VLOOKUP($B223,'VRAAGPROGNOSE LO'!$B$2:$N$321,7,FALSE)</f>
        <v>1155</v>
      </c>
      <c r="V223" s="1">
        <f>VLOOKUP($B223,'VRAAGPROGNOSE LO'!$B$2:$N$321,8,FALSE)</f>
        <v>1164</v>
      </c>
      <c r="W223" s="1">
        <f>VLOOKUP($B223,'VRAAGPROGNOSE LO'!$B$2:$N$321,9,FALSE)</f>
        <v>1167</v>
      </c>
      <c r="X223" s="1">
        <f>VLOOKUP($B223,'VRAAGPROGNOSE LO'!$B$2:$N$321,10,FALSE)</f>
        <v>1159</v>
      </c>
      <c r="Y223" s="1">
        <f>VLOOKUP($B223,'VRAAGPROGNOSE LO'!$B$2:$N$321,11,FALSE)</f>
        <v>1169</v>
      </c>
      <c r="Z223" s="1">
        <f>VLOOKUP($B223,'VRAAGPROGNOSE LO'!$B$2:$N$321,12,FALSE)</f>
        <v>1157</v>
      </c>
      <c r="AA223" s="1">
        <f>VLOOKUP($B223,'VRAAGPROGNOSE LO'!$B$2:$N$321,13,FALSE)</f>
        <v>1171</v>
      </c>
    </row>
    <row r="224" spans="2:27" x14ac:dyDescent="0.3">
      <c r="B224" s="1">
        <v>41027</v>
      </c>
      <c r="C224" s="1">
        <f>VLOOKUP(B224,AANBODPROGNOSE!A224:G541, 6, FALSE)</f>
        <v>1431.7647058823529</v>
      </c>
      <c r="D224" s="1">
        <f>VLOOKUP(B224,AANBODPROGNOSE!A224:H541, 3, FALSE)</f>
        <v>1217</v>
      </c>
      <c r="E224" s="1">
        <f>VLOOKUP($B224,'inschr lo'!$A$5:$L$324,2,FALSE)</f>
        <v>905</v>
      </c>
      <c r="F224" s="1">
        <f>VLOOKUP($B224,'inschr lo'!$A$5:$L$324,3,FALSE)</f>
        <v>908</v>
      </c>
      <c r="G224" s="1">
        <f>VLOOKUP($B224,'inschr lo'!$A$5:$L$324,4,FALSE)</f>
        <v>920</v>
      </c>
      <c r="H224" s="1">
        <f>VLOOKUP($B224,'inschr lo'!$A$5:$L$324,5,FALSE)</f>
        <v>967</v>
      </c>
      <c r="I224" s="1">
        <f>VLOOKUP($B224,'inschr lo'!$A$5:$L$324,6,FALSE)</f>
        <v>967</v>
      </c>
      <c r="J224" s="1">
        <f>VLOOKUP($B224,'inschr lo'!$A$5:$L$324,7,FALSE)</f>
        <v>1040</v>
      </c>
      <c r="K224" s="1">
        <f>VLOOKUP($B224,'inschr lo'!$A$5:$L$324,8,FALSE)</f>
        <v>1072</v>
      </c>
      <c r="L224" s="1">
        <f>VLOOKUP($B224,'inschr lo'!$A$5:$L$324,9,FALSE)</f>
        <v>1111</v>
      </c>
      <c r="M224" s="1">
        <f>VLOOKUP($B224,'inschr lo'!$A$5:$L$324,10,FALSE)</f>
        <v>1122</v>
      </c>
      <c r="N224" s="1">
        <f>VLOOKUP($B224,'inschr lo'!$A$5:$L$324,11,FALSE)</f>
        <v>1079</v>
      </c>
      <c r="O224" s="1">
        <f>VLOOKUP($B224,'inschr lo'!$A$5:$L$324,12,FALSE)</f>
        <v>1102</v>
      </c>
      <c r="P224" s="1">
        <f>VLOOKUP($B224,'VRAAGPROGNOSE LO'!$B$2:$N$321,2,FALSE)</f>
        <v>1089</v>
      </c>
      <c r="Q224" s="1">
        <f>VLOOKUP($B224,'VRAAGPROGNOSE LO'!$B$2:$N$321,3,FALSE)</f>
        <v>1091</v>
      </c>
      <c r="R224" s="1">
        <f>VLOOKUP($B224,'VRAAGPROGNOSE LO'!$B$2:$N$321,4,FALSE)</f>
        <v>1090</v>
      </c>
      <c r="S224" s="1">
        <f>VLOOKUP($B224,'VRAAGPROGNOSE LO'!$B$2:$N$321,5,FALSE)</f>
        <v>1082</v>
      </c>
      <c r="T224" s="1">
        <f>VLOOKUP($B224,'VRAAGPROGNOSE LO'!$B$2:$N$321,6,FALSE)</f>
        <v>1079</v>
      </c>
      <c r="U224" s="1">
        <f>VLOOKUP($B224,'VRAAGPROGNOSE LO'!$B$2:$N$321,7,FALSE)</f>
        <v>1076</v>
      </c>
      <c r="V224" s="1">
        <f>VLOOKUP($B224,'VRAAGPROGNOSE LO'!$B$2:$N$321,8,FALSE)</f>
        <v>1071</v>
      </c>
      <c r="W224" s="1">
        <f>VLOOKUP($B224,'VRAAGPROGNOSE LO'!$B$2:$N$321,9,FALSE)</f>
        <v>1062</v>
      </c>
      <c r="X224" s="1">
        <f>VLOOKUP($B224,'VRAAGPROGNOSE LO'!$B$2:$N$321,10,FALSE)</f>
        <v>1062</v>
      </c>
      <c r="Y224" s="1">
        <f>VLOOKUP($B224,'VRAAGPROGNOSE LO'!$B$2:$N$321,11,FALSE)</f>
        <v>1064</v>
      </c>
      <c r="Z224" s="1">
        <f>VLOOKUP($B224,'VRAAGPROGNOSE LO'!$B$2:$N$321,12,FALSE)</f>
        <v>1071</v>
      </c>
      <c r="AA224" s="1">
        <f>VLOOKUP($B224,'VRAAGPROGNOSE LO'!$B$2:$N$321,13,FALSE)</f>
        <v>1062</v>
      </c>
    </row>
    <row r="225" spans="2:27" x14ac:dyDescent="0.3">
      <c r="B225" s="1">
        <v>41034</v>
      </c>
      <c r="C225" s="1">
        <f>VLOOKUP(B225,AANBODPROGNOSE!A225:G542, 6, FALSE)</f>
        <v>1481.1764705882354</v>
      </c>
      <c r="D225" s="1">
        <f>VLOOKUP(B225,AANBODPROGNOSE!A225:H542, 3, FALSE)</f>
        <v>1259</v>
      </c>
      <c r="E225" s="1">
        <f>VLOOKUP($B225,'inschr lo'!$A$5:$L$324,2,FALSE)</f>
        <v>878</v>
      </c>
      <c r="F225" s="1">
        <f>VLOOKUP($B225,'inschr lo'!$A$5:$L$324,3,FALSE)</f>
        <v>912</v>
      </c>
      <c r="G225" s="1">
        <f>VLOOKUP($B225,'inschr lo'!$A$5:$L$324,4,FALSE)</f>
        <v>924</v>
      </c>
      <c r="H225" s="1">
        <f>VLOOKUP($B225,'inschr lo'!$A$5:$L$324,5,FALSE)</f>
        <v>954</v>
      </c>
      <c r="I225" s="1">
        <f>VLOOKUP($B225,'inschr lo'!$A$5:$L$324,6,FALSE)</f>
        <v>1032</v>
      </c>
      <c r="J225" s="1">
        <f>VLOOKUP($B225,'inschr lo'!$A$5:$L$324,7,FALSE)</f>
        <v>1100</v>
      </c>
      <c r="K225" s="1">
        <f>VLOOKUP($B225,'inschr lo'!$A$5:$L$324,8,FALSE)</f>
        <v>1126</v>
      </c>
      <c r="L225" s="1">
        <f>VLOOKUP($B225,'inschr lo'!$A$5:$L$324,9,FALSE)</f>
        <v>1145</v>
      </c>
      <c r="M225" s="1">
        <f>VLOOKUP($B225,'inschr lo'!$A$5:$L$324,10,FALSE)</f>
        <v>1169</v>
      </c>
      <c r="N225" s="1">
        <f>VLOOKUP($B225,'inschr lo'!$A$5:$L$324,11,FALSE)</f>
        <v>1174</v>
      </c>
      <c r="O225" s="1">
        <f>VLOOKUP($B225,'inschr lo'!$A$5:$L$324,12,FALSE)</f>
        <v>1139</v>
      </c>
      <c r="P225" s="1">
        <f>VLOOKUP($B225,'VRAAGPROGNOSE LO'!$B$2:$N$321,2,FALSE)</f>
        <v>1113</v>
      </c>
      <c r="Q225" s="1">
        <f>VLOOKUP($B225,'VRAAGPROGNOSE LO'!$B$2:$N$321,3,FALSE)</f>
        <v>1059</v>
      </c>
      <c r="R225" s="1">
        <f>VLOOKUP($B225,'VRAAGPROGNOSE LO'!$B$2:$N$321,4,FALSE)</f>
        <v>1030</v>
      </c>
      <c r="S225" s="1">
        <f>VLOOKUP($B225,'VRAAGPROGNOSE LO'!$B$2:$N$321,5,FALSE)</f>
        <v>1007</v>
      </c>
      <c r="T225" s="1">
        <f>VLOOKUP($B225,'VRAAGPROGNOSE LO'!$B$2:$N$321,6,FALSE)</f>
        <v>971</v>
      </c>
      <c r="U225" s="1">
        <f>VLOOKUP($B225,'VRAAGPROGNOSE LO'!$B$2:$N$321,7,FALSE)</f>
        <v>956</v>
      </c>
      <c r="V225" s="1">
        <f>VLOOKUP($B225,'VRAAGPROGNOSE LO'!$B$2:$N$321,8,FALSE)</f>
        <v>937</v>
      </c>
      <c r="W225" s="1">
        <f>VLOOKUP($B225,'VRAAGPROGNOSE LO'!$B$2:$N$321,9,FALSE)</f>
        <v>922</v>
      </c>
      <c r="X225" s="1">
        <f>VLOOKUP($B225,'VRAAGPROGNOSE LO'!$B$2:$N$321,10,FALSE)</f>
        <v>913</v>
      </c>
      <c r="Y225" s="1">
        <f>VLOOKUP($B225,'VRAAGPROGNOSE LO'!$B$2:$N$321,11,FALSE)</f>
        <v>904</v>
      </c>
      <c r="Z225" s="1">
        <f>VLOOKUP($B225,'VRAAGPROGNOSE LO'!$B$2:$N$321,12,FALSE)</f>
        <v>899</v>
      </c>
      <c r="AA225" s="1">
        <f>VLOOKUP($B225,'VRAAGPROGNOSE LO'!$B$2:$N$321,13,FALSE)</f>
        <v>892</v>
      </c>
    </row>
    <row r="226" spans="2:27" x14ac:dyDescent="0.3">
      <c r="B226" s="1">
        <v>41048</v>
      </c>
      <c r="C226" s="1">
        <f>VLOOKUP(B226,AANBODPROGNOSE!A226:G543, 6, FALSE)</f>
        <v>2840.9941022153325</v>
      </c>
      <c r="D226" s="1">
        <f>VLOOKUP(B226,AANBODPROGNOSE!A226:H543, 3, FALSE)</f>
        <v>2414.8449868830326</v>
      </c>
      <c r="E226" s="1">
        <f>VLOOKUP($B226,'inschr lo'!$A$5:$L$324,2,FALSE)</f>
        <v>2074</v>
      </c>
      <c r="F226" s="1">
        <f>VLOOKUP($B226,'inschr lo'!$A$5:$L$324,3,FALSE)</f>
        <v>2120</v>
      </c>
      <c r="G226" s="1">
        <f>VLOOKUP($B226,'inschr lo'!$A$5:$L$324,4,FALSE)</f>
        <v>2194</v>
      </c>
      <c r="H226" s="1">
        <f>VLOOKUP($B226,'inschr lo'!$A$5:$L$324,5,FALSE)</f>
        <v>2251</v>
      </c>
      <c r="I226" s="1">
        <f>VLOOKUP($B226,'inschr lo'!$A$5:$L$324,6,FALSE)</f>
        <v>2330</v>
      </c>
      <c r="J226" s="1">
        <f>VLOOKUP($B226,'inschr lo'!$A$5:$L$324,7,FALSE)</f>
        <v>2430</v>
      </c>
      <c r="K226" s="1">
        <f>VLOOKUP($B226,'inschr lo'!$A$5:$L$324,8,FALSE)</f>
        <v>2430</v>
      </c>
      <c r="L226" s="1">
        <f>VLOOKUP($B226,'inschr lo'!$A$5:$L$324,9,FALSE)</f>
        <v>2419</v>
      </c>
      <c r="M226" s="1">
        <f>VLOOKUP($B226,'inschr lo'!$A$5:$L$324,10,FALSE)</f>
        <v>2460</v>
      </c>
      <c r="N226" s="1">
        <f>VLOOKUP($B226,'inschr lo'!$A$5:$L$324,11,FALSE)</f>
        <v>2435</v>
      </c>
      <c r="O226" s="1">
        <f>VLOOKUP($B226,'inschr lo'!$A$5:$L$324,12,FALSE)</f>
        <v>2390</v>
      </c>
      <c r="P226" s="1">
        <f>VLOOKUP($B226,'VRAAGPROGNOSE LO'!$B$2:$N$321,2,FALSE)</f>
        <v>2360</v>
      </c>
      <c r="Q226" s="1">
        <f>VLOOKUP($B226,'VRAAGPROGNOSE LO'!$B$2:$N$321,3,FALSE)</f>
        <v>2381</v>
      </c>
      <c r="R226" s="1">
        <f>VLOOKUP($B226,'VRAAGPROGNOSE LO'!$B$2:$N$321,4,FALSE)</f>
        <v>2405</v>
      </c>
      <c r="S226" s="1">
        <f>VLOOKUP($B226,'VRAAGPROGNOSE LO'!$B$2:$N$321,5,FALSE)</f>
        <v>2417</v>
      </c>
      <c r="T226" s="1">
        <f>VLOOKUP($B226,'VRAAGPROGNOSE LO'!$B$2:$N$321,6,FALSE)</f>
        <v>2436</v>
      </c>
      <c r="U226" s="1">
        <f>VLOOKUP($B226,'VRAAGPROGNOSE LO'!$B$2:$N$321,7,FALSE)</f>
        <v>2482</v>
      </c>
      <c r="V226" s="1">
        <f>VLOOKUP($B226,'VRAAGPROGNOSE LO'!$B$2:$N$321,8,FALSE)</f>
        <v>2482</v>
      </c>
      <c r="W226" s="1">
        <f>VLOOKUP($B226,'VRAAGPROGNOSE LO'!$B$2:$N$321,9,FALSE)</f>
        <v>2472</v>
      </c>
      <c r="X226" s="1">
        <f>VLOOKUP($B226,'VRAAGPROGNOSE LO'!$B$2:$N$321,10,FALSE)</f>
        <v>2467</v>
      </c>
      <c r="Y226" s="1">
        <f>VLOOKUP($B226,'VRAAGPROGNOSE LO'!$B$2:$N$321,11,FALSE)</f>
        <v>2451</v>
      </c>
      <c r="Z226" s="1">
        <f>VLOOKUP($B226,'VRAAGPROGNOSE LO'!$B$2:$N$321,12,FALSE)</f>
        <v>2433</v>
      </c>
      <c r="AA226" s="1">
        <f>VLOOKUP($B226,'VRAAGPROGNOSE LO'!$B$2:$N$321,13,FALSE)</f>
        <v>2412</v>
      </c>
    </row>
    <row r="227" spans="2:27" x14ac:dyDescent="0.3">
      <c r="B227" s="1">
        <v>41063</v>
      </c>
      <c r="C227" s="1">
        <f>VLOOKUP(B227,AANBODPROGNOSE!A227:G544, 6, FALSE)</f>
        <v>794.11764705882354</v>
      </c>
      <c r="D227" s="1">
        <f>VLOOKUP(B227,AANBODPROGNOSE!A227:H544, 3, FALSE)</f>
        <v>675</v>
      </c>
      <c r="E227" s="1">
        <f>VLOOKUP($B227,'inschr lo'!$A$5:$L$324,2,FALSE)</f>
        <v>561</v>
      </c>
      <c r="F227" s="1">
        <f>VLOOKUP($B227,'inschr lo'!$A$5:$L$324,3,FALSE)</f>
        <v>585</v>
      </c>
      <c r="G227" s="1">
        <f>VLOOKUP($B227,'inschr lo'!$A$5:$L$324,4,FALSE)</f>
        <v>570</v>
      </c>
      <c r="H227" s="1">
        <f>VLOOKUP($B227,'inschr lo'!$A$5:$L$324,5,FALSE)</f>
        <v>600</v>
      </c>
      <c r="I227" s="1">
        <f>VLOOKUP($B227,'inschr lo'!$A$5:$L$324,6,FALSE)</f>
        <v>604</v>
      </c>
      <c r="J227" s="1">
        <f>VLOOKUP($B227,'inschr lo'!$A$5:$L$324,7,FALSE)</f>
        <v>617</v>
      </c>
      <c r="K227" s="1">
        <f>VLOOKUP($B227,'inschr lo'!$A$5:$L$324,8,FALSE)</f>
        <v>666</v>
      </c>
      <c r="L227" s="1">
        <f>VLOOKUP($B227,'inschr lo'!$A$5:$L$324,9,FALSE)</f>
        <v>667</v>
      </c>
      <c r="M227" s="1">
        <f>VLOOKUP($B227,'inschr lo'!$A$5:$L$324,10,FALSE)</f>
        <v>670</v>
      </c>
      <c r="N227" s="1">
        <f>VLOOKUP($B227,'inschr lo'!$A$5:$L$324,11,FALSE)</f>
        <v>639</v>
      </c>
      <c r="O227" s="1">
        <f>VLOOKUP($B227,'inschr lo'!$A$5:$L$324,12,FALSE)</f>
        <v>611</v>
      </c>
      <c r="P227" s="1">
        <f>VLOOKUP($B227,'VRAAGPROGNOSE LO'!$B$2:$N$321,2,FALSE)</f>
        <v>588</v>
      </c>
      <c r="Q227" s="1">
        <f>VLOOKUP($B227,'VRAAGPROGNOSE LO'!$B$2:$N$321,3,FALSE)</f>
        <v>556</v>
      </c>
      <c r="R227" s="1">
        <f>VLOOKUP($B227,'VRAAGPROGNOSE LO'!$B$2:$N$321,4,FALSE)</f>
        <v>517</v>
      </c>
      <c r="S227" s="1">
        <f>VLOOKUP($B227,'VRAAGPROGNOSE LO'!$B$2:$N$321,5,FALSE)</f>
        <v>494</v>
      </c>
      <c r="T227" s="1">
        <f>VLOOKUP($B227,'VRAAGPROGNOSE LO'!$B$2:$N$321,6,FALSE)</f>
        <v>486</v>
      </c>
      <c r="U227" s="1">
        <f>VLOOKUP($B227,'VRAAGPROGNOSE LO'!$B$2:$N$321,7,FALSE)</f>
        <v>495</v>
      </c>
      <c r="V227" s="1">
        <f>VLOOKUP($B227,'VRAAGPROGNOSE LO'!$B$2:$N$321,8,FALSE)</f>
        <v>490</v>
      </c>
      <c r="W227" s="1">
        <f>VLOOKUP($B227,'VRAAGPROGNOSE LO'!$B$2:$N$321,9,FALSE)</f>
        <v>492</v>
      </c>
      <c r="X227" s="1">
        <f>VLOOKUP($B227,'VRAAGPROGNOSE LO'!$B$2:$N$321,10,FALSE)</f>
        <v>506</v>
      </c>
      <c r="Y227" s="1">
        <f>VLOOKUP($B227,'VRAAGPROGNOSE LO'!$B$2:$N$321,11,FALSE)</f>
        <v>514</v>
      </c>
      <c r="Z227" s="1">
        <f>VLOOKUP($B227,'VRAAGPROGNOSE LO'!$B$2:$N$321,12,FALSE)</f>
        <v>519</v>
      </c>
      <c r="AA227" s="1">
        <f>VLOOKUP($B227,'VRAAGPROGNOSE LO'!$B$2:$N$321,13,FALSE)</f>
        <v>512</v>
      </c>
    </row>
    <row r="228" spans="2:27" x14ac:dyDescent="0.3">
      <c r="B228" s="1">
        <v>41081</v>
      </c>
      <c r="C228" s="1">
        <f>VLOOKUP(B228,AANBODPROGNOSE!A228:G545, 6, FALSE)</f>
        <v>2452.3011204481795</v>
      </c>
      <c r="D228" s="1">
        <f>VLOOKUP(B228,AANBODPROGNOSE!A228:H545, 3, FALSE)</f>
        <v>2084.4559523809526</v>
      </c>
      <c r="E228" s="1">
        <f>VLOOKUP($B228,'inschr lo'!$A$5:$L$324,2,FALSE)</f>
        <v>1441</v>
      </c>
      <c r="F228" s="1">
        <f>VLOOKUP($B228,'inschr lo'!$A$5:$L$324,3,FALSE)</f>
        <v>1460</v>
      </c>
      <c r="G228" s="1">
        <f>VLOOKUP($B228,'inschr lo'!$A$5:$L$324,4,FALSE)</f>
        <v>1485</v>
      </c>
      <c r="H228" s="1">
        <f>VLOOKUP($B228,'inschr lo'!$A$5:$L$324,5,FALSE)</f>
        <v>1532</v>
      </c>
      <c r="I228" s="1">
        <f>VLOOKUP($B228,'inschr lo'!$A$5:$L$324,6,FALSE)</f>
        <v>1535</v>
      </c>
      <c r="J228" s="1">
        <f>VLOOKUP($B228,'inschr lo'!$A$5:$L$324,7,FALSE)</f>
        <v>1572</v>
      </c>
      <c r="K228" s="1">
        <f>VLOOKUP($B228,'inschr lo'!$A$5:$L$324,8,FALSE)</f>
        <v>1588</v>
      </c>
      <c r="L228" s="1">
        <f>VLOOKUP($B228,'inschr lo'!$A$5:$L$324,9,FALSE)</f>
        <v>1580</v>
      </c>
      <c r="M228" s="1">
        <f>VLOOKUP($B228,'inschr lo'!$A$5:$L$324,10,FALSE)</f>
        <v>1581</v>
      </c>
      <c r="N228" s="1">
        <f>VLOOKUP($B228,'inschr lo'!$A$5:$L$324,11,FALSE)</f>
        <v>1585</v>
      </c>
      <c r="O228" s="1">
        <f>VLOOKUP($B228,'inschr lo'!$A$5:$L$324,12,FALSE)</f>
        <v>1652</v>
      </c>
      <c r="P228" s="1">
        <f>VLOOKUP($B228,'VRAAGPROGNOSE LO'!$B$2:$N$321,2,FALSE)</f>
        <v>1631</v>
      </c>
      <c r="Q228" s="1">
        <f>VLOOKUP($B228,'VRAAGPROGNOSE LO'!$B$2:$N$321,3,FALSE)</f>
        <v>1622</v>
      </c>
      <c r="R228" s="1">
        <f>VLOOKUP($B228,'VRAAGPROGNOSE LO'!$B$2:$N$321,4,FALSE)</f>
        <v>1645</v>
      </c>
      <c r="S228" s="1">
        <f>VLOOKUP($B228,'VRAAGPROGNOSE LO'!$B$2:$N$321,5,FALSE)</f>
        <v>1614</v>
      </c>
      <c r="T228" s="1">
        <f>VLOOKUP($B228,'VRAAGPROGNOSE LO'!$B$2:$N$321,6,FALSE)</f>
        <v>1605</v>
      </c>
      <c r="U228" s="1">
        <f>VLOOKUP($B228,'VRAAGPROGNOSE LO'!$B$2:$N$321,7,FALSE)</f>
        <v>1553</v>
      </c>
      <c r="V228" s="1">
        <f>VLOOKUP($B228,'VRAAGPROGNOSE LO'!$B$2:$N$321,8,FALSE)</f>
        <v>1544</v>
      </c>
      <c r="W228" s="1">
        <f>VLOOKUP($B228,'VRAAGPROGNOSE LO'!$B$2:$N$321,9,FALSE)</f>
        <v>1522</v>
      </c>
      <c r="X228" s="1">
        <f>VLOOKUP($B228,'VRAAGPROGNOSE LO'!$B$2:$N$321,10,FALSE)</f>
        <v>1478</v>
      </c>
      <c r="Y228" s="1">
        <f>VLOOKUP($B228,'VRAAGPROGNOSE LO'!$B$2:$N$321,11,FALSE)</f>
        <v>1476</v>
      </c>
      <c r="Z228" s="1">
        <f>VLOOKUP($B228,'VRAAGPROGNOSE LO'!$B$2:$N$321,12,FALSE)</f>
        <v>1482</v>
      </c>
      <c r="AA228" s="1">
        <f>VLOOKUP($B228,'VRAAGPROGNOSE LO'!$B$2:$N$321,13,FALSE)</f>
        <v>1479</v>
      </c>
    </row>
    <row r="229" spans="2:27" x14ac:dyDescent="0.3">
      <c r="B229" s="1">
        <v>41082</v>
      </c>
      <c r="C229" s="1">
        <f>VLOOKUP(B229,AANBODPROGNOSE!A229:G546, 6, FALSE)</f>
        <v>1829.4117647058824</v>
      </c>
      <c r="D229" s="1">
        <f>VLOOKUP(B229,AANBODPROGNOSE!A229:H546, 3, FALSE)</f>
        <v>1555</v>
      </c>
      <c r="E229" s="1">
        <f>VLOOKUP($B229,'inschr lo'!$A$5:$L$324,2,FALSE)</f>
        <v>1226</v>
      </c>
      <c r="F229" s="1">
        <f>VLOOKUP($B229,'inschr lo'!$A$5:$L$324,3,FALSE)</f>
        <v>1204</v>
      </c>
      <c r="G229" s="1">
        <f>VLOOKUP($B229,'inschr lo'!$A$5:$L$324,4,FALSE)</f>
        <v>1214</v>
      </c>
      <c r="H229" s="1">
        <f>VLOOKUP($B229,'inschr lo'!$A$5:$L$324,5,FALSE)</f>
        <v>1210</v>
      </c>
      <c r="I229" s="1">
        <f>VLOOKUP($B229,'inschr lo'!$A$5:$L$324,6,FALSE)</f>
        <v>1200</v>
      </c>
      <c r="J229" s="1">
        <f>VLOOKUP($B229,'inschr lo'!$A$5:$L$324,7,FALSE)</f>
        <v>1220</v>
      </c>
      <c r="K229" s="1">
        <f>VLOOKUP($B229,'inschr lo'!$A$5:$L$324,8,FALSE)</f>
        <v>1266</v>
      </c>
      <c r="L229" s="1">
        <f>VLOOKUP($B229,'inschr lo'!$A$5:$L$324,9,FALSE)</f>
        <v>1286</v>
      </c>
      <c r="M229" s="1">
        <f>VLOOKUP($B229,'inschr lo'!$A$5:$L$324,10,FALSE)</f>
        <v>1342</v>
      </c>
      <c r="N229" s="1">
        <f>VLOOKUP($B229,'inschr lo'!$A$5:$L$324,11,FALSE)</f>
        <v>1371</v>
      </c>
      <c r="O229" s="1">
        <f>VLOOKUP($B229,'inschr lo'!$A$5:$L$324,12,FALSE)</f>
        <v>1407</v>
      </c>
      <c r="P229" s="1">
        <f>VLOOKUP($B229,'VRAAGPROGNOSE LO'!$B$2:$N$321,2,FALSE)</f>
        <v>1434</v>
      </c>
      <c r="Q229" s="1">
        <f>VLOOKUP($B229,'VRAAGPROGNOSE LO'!$B$2:$N$321,3,FALSE)</f>
        <v>1475</v>
      </c>
      <c r="R229" s="1">
        <f>VLOOKUP($B229,'VRAAGPROGNOSE LO'!$B$2:$N$321,4,FALSE)</f>
        <v>1493</v>
      </c>
      <c r="S229" s="1">
        <f>VLOOKUP($B229,'VRAAGPROGNOSE LO'!$B$2:$N$321,5,FALSE)</f>
        <v>1501</v>
      </c>
      <c r="T229" s="1">
        <f>VLOOKUP($B229,'VRAAGPROGNOSE LO'!$B$2:$N$321,6,FALSE)</f>
        <v>1491</v>
      </c>
      <c r="U229" s="1">
        <f>VLOOKUP($B229,'VRAAGPROGNOSE LO'!$B$2:$N$321,7,FALSE)</f>
        <v>1489</v>
      </c>
      <c r="V229" s="1">
        <f>VLOOKUP($B229,'VRAAGPROGNOSE LO'!$B$2:$N$321,8,FALSE)</f>
        <v>1462</v>
      </c>
      <c r="W229" s="1">
        <f>VLOOKUP($B229,'VRAAGPROGNOSE LO'!$B$2:$N$321,9,FALSE)</f>
        <v>1426</v>
      </c>
      <c r="X229" s="1">
        <f>VLOOKUP($B229,'VRAAGPROGNOSE LO'!$B$2:$N$321,10,FALSE)</f>
        <v>1405</v>
      </c>
      <c r="Y229" s="1">
        <f>VLOOKUP($B229,'VRAAGPROGNOSE LO'!$B$2:$N$321,11,FALSE)</f>
        <v>1395</v>
      </c>
      <c r="Z229" s="1">
        <f>VLOOKUP($B229,'VRAAGPROGNOSE LO'!$B$2:$N$321,12,FALSE)</f>
        <v>1398</v>
      </c>
      <c r="AA229" s="1">
        <f>VLOOKUP($B229,'VRAAGPROGNOSE LO'!$B$2:$N$321,13,FALSE)</f>
        <v>1375</v>
      </c>
    </row>
    <row r="230" spans="2:27" x14ac:dyDescent="0.3">
      <c r="B230" s="1">
        <v>42003</v>
      </c>
      <c r="C230" s="1">
        <f>VLOOKUP(B230,AANBODPROGNOSE!A230:G547, 6, FALSE)</f>
        <v>1087.5854341736695</v>
      </c>
      <c r="D230" s="1">
        <f>VLOOKUP(B230,AANBODPROGNOSE!A230:H547, 3, FALSE)</f>
        <v>924.44761904761901</v>
      </c>
      <c r="E230" s="1">
        <f>VLOOKUP($B230,'inschr lo'!$A$5:$L$324,2,FALSE)</f>
        <v>845</v>
      </c>
      <c r="F230" s="1">
        <f>VLOOKUP($B230,'inschr lo'!$A$5:$L$324,3,FALSE)</f>
        <v>844</v>
      </c>
      <c r="G230" s="1">
        <f>VLOOKUP($B230,'inschr lo'!$A$5:$L$324,4,FALSE)</f>
        <v>855</v>
      </c>
      <c r="H230" s="1">
        <f>VLOOKUP($B230,'inschr lo'!$A$5:$L$324,5,FALSE)</f>
        <v>850</v>
      </c>
      <c r="I230" s="1">
        <f>VLOOKUP($B230,'inschr lo'!$A$5:$L$324,6,FALSE)</f>
        <v>875</v>
      </c>
      <c r="J230" s="1">
        <f>VLOOKUP($B230,'inschr lo'!$A$5:$L$324,7,FALSE)</f>
        <v>909</v>
      </c>
      <c r="K230" s="1">
        <f>VLOOKUP($B230,'inschr lo'!$A$5:$L$324,8,FALSE)</f>
        <v>884</v>
      </c>
      <c r="L230" s="1">
        <f>VLOOKUP($B230,'inschr lo'!$A$5:$L$324,9,FALSE)</f>
        <v>870</v>
      </c>
      <c r="M230" s="1">
        <f>VLOOKUP($B230,'inschr lo'!$A$5:$L$324,10,FALSE)</f>
        <v>881</v>
      </c>
      <c r="N230" s="1">
        <f>VLOOKUP($B230,'inschr lo'!$A$5:$L$324,11,FALSE)</f>
        <v>885</v>
      </c>
      <c r="O230" s="1">
        <f>VLOOKUP($B230,'inschr lo'!$A$5:$L$324,12,FALSE)</f>
        <v>854</v>
      </c>
      <c r="P230" s="1">
        <f>VLOOKUP($B230,'VRAAGPROGNOSE LO'!$B$2:$N$321,2,FALSE)</f>
        <v>852</v>
      </c>
      <c r="Q230" s="1">
        <f>VLOOKUP($B230,'VRAAGPROGNOSE LO'!$B$2:$N$321,3,FALSE)</f>
        <v>863</v>
      </c>
      <c r="R230" s="1">
        <f>VLOOKUP($B230,'VRAAGPROGNOSE LO'!$B$2:$N$321,4,FALSE)</f>
        <v>884</v>
      </c>
      <c r="S230" s="1">
        <f>VLOOKUP($B230,'VRAAGPROGNOSE LO'!$B$2:$N$321,5,FALSE)</f>
        <v>872</v>
      </c>
      <c r="T230" s="1">
        <f>VLOOKUP($B230,'VRAAGPROGNOSE LO'!$B$2:$N$321,6,FALSE)</f>
        <v>852</v>
      </c>
      <c r="U230" s="1">
        <f>VLOOKUP($B230,'VRAAGPROGNOSE LO'!$B$2:$N$321,7,FALSE)</f>
        <v>850</v>
      </c>
      <c r="V230" s="1">
        <f>VLOOKUP($B230,'VRAAGPROGNOSE LO'!$B$2:$N$321,8,FALSE)</f>
        <v>832</v>
      </c>
      <c r="W230" s="1">
        <f>VLOOKUP($B230,'VRAAGPROGNOSE LO'!$B$2:$N$321,9,FALSE)</f>
        <v>819</v>
      </c>
      <c r="X230" s="1">
        <f>VLOOKUP($B230,'VRAAGPROGNOSE LO'!$B$2:$N$321,10,FALSE)</f>
        <v>798</v>
      </c>
      <c r="Y230" s="1">
        <f>VLOOKUP($B230,'VRAAGPROGNOSE LO'!$B$2:$N$321,11,FALSE)</f>
        <v>787</v>
      </c>
      <c r="Z230" s="1">
        <f>VLOOKUP($B230,'VRAAGPROGNOSE LO'!$B$2:$N$321,12,FALSE)</f>
        <v>778</v>
      </c>
      <c r="AA230" s="1">
        <f>VLOOKUP($B230,'VRAAGPROGNOSE LO'!$B$2:$N$321,13,FALSE)</f>
        <v>768</v>
      </c>
    </row>
    <row r="231" spans="2:27" x14ac:dyDescent="0.3">
      <c r="B231" s="1">
        <v>42004</v>
      </c>
      <c r="C231" s="1">
        <f>VLOOKUP(B231,AANBODPROGNOSE!A231:G548, 6, FALSE)</f>
        <v>1298.5714285714289</v>
      </c>
      <c r="D231" s="1">
        <f>VLOOKUP(B231,AANBODPROGNOSE!A231:H548, 3, FALSE)</f>
        <v>1103.7857142857144</v>
      </c>
      <c r="E231" s="1">
        <f>VLOOKUP($B231,'inschr lo'!$A$5:$L$324,2,FALSE)</f>
        <v>807</v>
      </c>
      <c r="F231" s="1">
        <f>VLOOKUP($B231,'inschr lo'!$A$5:$L$324,3,FALSE)</f>
        <v>792</v>
      </c>
      <c r="G231" s="1">
        <f>VLOOKUP($B231,'inschr lo'!$A$5:$L$324,4,FALSE)</f>
        <v>801</v>
      </c>
      <c r="H231" s="1">
        <f>VLOOKUP($B231,'inschr lo'!$A$5:$L$324,5,FALSE)</f>
        <v>846</v>
      </c>
      <c r="I231" s="1">
        <f>VLOOKUP($B231,'inschr lo'!$A$5:$L$324,6,FALSE)</f>
        <v>854</v>
      </c>
      <c r="J231" s="1">
        <f>VLOOKUP($B231,'inschr lo'!$A$5:$L$324,7,FALSE)</f>
        <v>845</v>
      </c>
      <c r="K231" s="1">
        <f>VLOOKUP($B231,'inschr lo'!$A$5:$L$324,8,FALSE)</f>
        <v>876</v>
      </c>
      <c r="L231" s="1">
        <f>VLOOKUP($B231,'inschr lo'!$A$5:$L$324,9,FALSE)</f>
        <v>894</v>
      </c>
      <c r="M231" s="1">
        <f>VLOOKUP($B231,'inschr lo'!$A$5:$L$324,10,FALSE)</f>
        <v>902</v>
      </c>
      <c r="N231" s="1">
        <f>VLOOKUP($B231,'inschr lo'!$A$5:$L$324,11,FALSE)</f>
        <v>883</v>
      </c>
      <c r="O231" s="1">
        <f>VLOOKUP($B231,'inschr lo'!$A$5:$L$324,12,FALSE)</f>
        <v>893</v>
      </c>
      <c r="P231" s="1">
        <f>VLOOKUP($B231,'VRAAGPROGNOSE LO'!$B$2:$N$321,2,FALSE)</f>
        <v>877</v>
      </c>
      <c r="Q231" s="1">
        <f>VLOOKUP($B231,'VRAAGPROGNOSE LO'!$B$2:$N$321,3,FALSE)</f>
        <v>846</v>
      </c>
      <c r="R231" s="1">
        <f>VLOOKUP($B231,'VRAAGPROGNOSE LO'!$B$2:$N$321,4,FALSE)</f>
        <v>843</v>
      </c>
      <c r="S231" s="1">
        <f>VLOOKUP($B231,'VRAAGPROGNOSE LO'!$B$2:$N$321,5,FALSE)</f>
        <v>813</v>
      </c>
      <c r="T231" s="1">
        <f>VLOOKUP($B231,'VRAAGPROGNOSE LO'!$B$2:$N$321,6,FALSE)</f>
        <v>804</v>
      </c>
      <c r="U231" s="1">
        <f>VLOOKUP($B231,'VRAAGPROGNOSE LO'!$B$2:$N$321,7,FALSE)</f>
        <v>772</v>
      </c>
      <c r="V231" s="1">
        <f>VLOOKUP($B231,'VRAAGPROGNOSE LO'!$B$2:$N$321,8,FALSE)</f>
        <v>764</v>
      </c>
      <c r="W231" s="1">
        <f>VLOOKUP($B231,'VRAAGPROGNOSE LO'!$B$2:$N$321,9,FALSE)</f>
        <v>743</v>
      </c>
      <c r="X231" s="1">
        <f>VLOOKUP($B231,'VRAAGPROGNOSE LO'!$B$2:$N$321,10,FALSE)</f>
        <v>734</v>
      </c>
      <c r="Y231" s="1">
        <f>VLOOKUP($B231,'VRAAGPROGNOSE LO'!$B$2:$N$321,11,FALSE)</f>
        <v>737</v>
      </c>
      <c r="Z231" s="1">
        <f>VLOOKUP($B231,'VRAAGPROGNOSE LO'!$B$2:$N$321,12,FALSE)</f>
        <v>732</v>
      </c>
      <c r="AA231" s="1">
        <f>VLOOKUP($B231,'VRAAGPROGNOSE LO'!$B$2:$N$321,13,FALSE)</f>
        <v>737</v>
      </c>
    </row>
    <row r="232" spans="2:27" x14ac:dyDescent="0.3">
      <c r="B232" s="1">
        <v>42006</v>
      </c>
      <c r="C232" s="1">
        <f>VLOOKUP(B232,AANBODPROGNOSE!A232:G549, 6, FALSE)</f>
        <v>3148.0198653198649</v>
      </c>
      <c r="D232" s="1">
        <f>VLOOKUP(B232,AANBODPROGNOSE!A232:H549, 3, FALSE)</f>
        <v>2675.8168855218851</v>
      </c>
      <c r="E232" s="1">
        <f>VLOOKUP($B232,'inschr lo'!$A$5:$L$324,2,FALSE)</f>
        <v>2500</v>
      </c>
      <c r="F232" s="1">
        <f>VLOOKUP($B232,'inschr lo'!$A$5:$L$324,3,FALSE)</f>
        <v>2499</v>
      </c>
      <c r="G232" s="1">
        <f>VLOOKUP($B232,'inschr lo'!$A$5:$L$324,4,FALSE)</f>
        <v>2532</v>
      </c>
      <c r="H232" s="1">
        <f>VLOOKUP($B232,'inschr lo'!$A$5:$L$324,5,FALSE)</f>
        <v>2563</v>
      </c>
      <c r="I232" s="1">
        <f>VLOOKUP($B232,'inschr lo'!$A$5:$L$324,6,FALSE)</f>
        <v>2635</v>
      </c>
      <c r="J232" s="1">
        <f>VLOOKUP($B232,'inschr lo'!$A$5:$L$324,7,FALSE)</f>
        <v>2722</v>
      </c>
      <c r="K232" s="1">
        <f>VLOOKUP($B232,'inschr lo'!$A$5:$L$324,8,FALSE)</f>
        <v>2774</v>
      </c>
      <c r="L232" s="1">
        <f>VLOOKUP($B232,'inschr lo'!$A$5:$L$324,9,FALSE)</f>
        <v>2845</v>
      </c>
      <c r="M232" s="1">
        <f>VLOOKUP($B232,'inschr lo'!$A$5:$L$324,10,FALSE)</f>
        <v>2927</v>
      </c>
      <c r="N232" s="1">
        <f>VLOOKUP($B232,'inschr lo'!$A$5:$L$324,11,FALSE)</f>
        <v>2844</v>
      </c>
      <c r="O232" s="1">
        <f>VLOOKUP($B232,'inschr lo'!$A$5:$L$324,12,FALSE)</f>
        <v>2804</v>
      </c>
      <c r="P232" s="1">
        <f>VLOOKUP($B232,'VRAAGPROGNOSE LO'!$B$2:$N$321,2,FALSE)</f>
        <v>2733</v>
      </c>
      <c r="Q232" s="1">
        <f>VLOOKUP($B232,'VRAAGPROGNOSE LO'!$B$2:$N$321,3,FALSE)</f>
        <v>2720</v>
      </c>
      <c r="R232" s="1">
        <f>VLOOKUP($B232,'VRAAGPROGNOSE LO'!$B$2:$N$321,4,FALSE)</f>
        <v>2658</v>
      </c>
      <c r="S232" s="1">
        <f>VLOOKUP($B232,'VRAAGPROGNOSE LO'!$B$2:$N$321,5,FALSE)</f>
        <v>2603</v>
      </c>
      <c r="T232" s="1">
        <f>VLOOKUP($B232,'VRAAGPROGNOSE LO'!$B$2:$N$321,6,FALSE)</f>
        <v>2617</v>
      </c>
      <c r="U232" s="1">
        <f>VLOOKUP($B232,'VRAAGPROGNOSE LO'!$B$2:$N$321,7,FALSE)</f>
        <v>2563</v>
      </c>
      <c r="V232" s="1">
        <f>VLOOKUP($B232,'VRAAGPROGNOSE LO'!$B$2:$N$321,8,FALSE)</f>
        <v>2580</v>
      </c>
      <c r="W232" s="1">
        <f>VLOOKUP($B232,'VRAAGPROGNOSE LO'!$B$2:$N$321,9,FALSE)</f>
        <v>2583</v>
      </c>
      <c r="X232" s="1">
        <f>VLOOKUP($B232,'VRAAGPROGNOSE LO'!$B$2:$N$321,10,FALSE)</f>
        <v>2566</v>
      </c>
      <c r="Y232" s="1">
        <f>VLOOKUP($B232,'VRAAGPROGNOSE LO'!$B$2:$N$321,11,FALSE)</f>
        <v>2544</v>
      </c>
      <c r="Z232" s="1">
        <f>VLOOKUP($B232,'VRAAGPROGNOSE LO'!$B$2:$N$321,12,FALSE)</f>
        <v>2517</v>
      </c>
      <c r="AA232" s="1">
        <f>VLOOKUP($B232,'VRAAGPROGNOSE LO'!$B$2:$N$321,13,FALSE)</f>
        <v>2511</v>
      </c>
    </row>
    <row r="233" spans="2:27" x14ac:dyDescent="0.3">
      <c r="B233" s="1">
        <v>42008</v>
      </c>
      <c r="C233" s="1">
        <f>VLOOKUP(B233,AANBODPROGNOSE!A233:G550, 6, FALSE)</f>
        <v>1906.0771929824562</v>
      </c>
      <c r="D233" s="1">
        <f>VLOOKUP(B233,AANBODPROGNOSE!A233:H550, 3, FALSE)</f>
        <v>1620.1656140350876</v>
      </c>
      <c r="E233" s="1">
        <f>VLOOKUP($B233,'inschr lo'!$A$5:$L$324,2,FALSE)</f>
        <v>1457</v>
      </c>
      <c r="F233" s="1">
        <f>VLOOKUP($B233,'inschr lo'!$A$5:$L$324,3,FALSE)</f>
        <v>1470</v>
      </c>
      <c r="G233" s="1">
        <f>VLOOKUP($B233,'inschr lo'!$A$5:$L$324,4,FALSE)</f>
        <v>1522</v>
      </c>
      <c r="H233" s="1">
        <f>VLOOKUP($B233,'inschr lo'!$A$5:$L$324,5,FALSE)</f>
        <v>1574</v>
      </c>
      <c r="I233" s="1">
        <f>VLOOKUP($B233,'inschr lo'!$A$5:$L$324,6,FALSE)</f>
        <v>1586</v>
      </c>
      <c r="J233" s="1">
        <f>VLOOKUP($B233,'inschr lo'!$A$5:$L$324,7,FALSE)</f>
        <v>1621</v>
      </c>
      <c r="K233" s="1">
        <f>VLOOKUP($B233,'inschr lo'!$A$5:$L$324,8,FALSE)</f>
        <v>1633</v>
      </c>
      <c r="L233" s="1">
        <f>VLOOKUP($B233,'inschr lo'!$A$5:$L$324,9,FALSE)</f>
        <v>1634</v>
      </c>
      <c r="M233" s="1">
        <f>VLOOKUP($B233,'inschr lo'!$A$5:$L$324,10,FALSE)</f>
        <v>1616</v>
      </c>
      <c r="N233" s="1">
        <f>VLOOKUP($B233,'inschr lo'!$A$5:$L$324,11,FALSE)</f>
        <v>1618</v>
      </c>
      <c r="O233" s="1">
        <f>VLOOKUP($B233,'inschr lo'!$A$5:$L$324,12,FALSE)</f>
        <v>1615</v>
      </c>
      <c r="P233" s="1">
        <f>VLOOKUP($B233,'VRAAGPROGNOSE LO'!$B$2:$N$321,2,FALSE)</f>
        <v>1589</v>
      </c>
      <c r="Q233" s="1">
        <f>VLOOKUP($B233,'VRAAGPROGNOSE LO'!$B$2:$N$321,3,FALSE)</f>
        <v>1586</v>
      </c>
      <c r="R233" s="1">
        <f>VLOOKUP($B233,'VRAAGPROGNOSE LO'!$B$2:$N$321,4,FALSE)</f>
        <v>1573</v>
      </c>
      <c r="S233" s="1">
        <f>VLOOKUP($B233,'VRAAGPROGNOSE LO'!$B$2:$N$321,5,FALSE)</f>
        <v>1526</v>
      </c>
      <c r="T233" s="1">
        <f>VLOOKUP($B233,'VRAAGPROGNOSE LO'!$B$2:$N$321,6,FALSE)</f>
        <v>1501</v>
      </c>
      <c r="U233" s="1">
        <f>VLOOKUP($B233,'VRAAGPROGNOSE LO'!$B$2:$N$321,7,FALSE)</f>
        <v>1471</v>
      </c>
      <c r="V233" s="1">
        <f>VLOOKUP($B233,'VRAAGPROGNOSE LO'!$B$2:$N$321,8,FALSE)</f>
        <v>1430</v>
      </c>
      <c r="W233" s="1">
        <f>VLOOKUP($B233,'VRAAGPROGNOSE LO'!$B$2:$N$321,9,FALSE)</f>
        <v>1405</v>
      </c>
      <c r="X233" s="1">
        <f>VLOOKUP($B233,'VRAAGPROGNOSE LO'!$B$2:$N$321,10,FALSE)</f>
        <v>1364</v>
      </c>
      <c r="Y233" s="1">
        <f>VLOOKUP($B233,'VRAAGPROGNOSE LO'!$B$2:$N$321,11,FALSE)</f>
        <v>1360</v>
      </c>
      <c r="Z233" s="1">
        <f>VLOOKUP($B233,'VRAAGPROGNOSE LO'!$B$2:$N$321,12,FALSE)</f>
        <v>1352</v>
      </c>
      <c r="AA233" s="1">
        <f>VLOOKUP($B233,'VRAAGPROGNOSE LO'!$B$2:$N$321,13,FALSE)</f>
        <v>1348</v>
      </c>
    </row>
    <row r="234" spans="2:27" x14ac:dyDescent="0.3">
      <c r="B234" s="1">
        <v>42010</v>
      </c>
      <c r="C234" s="1">
        <f>VLOOKUP(B234,AANBODPROGNOSE!A234:G551, 6, FALSE)</f>
        <v>881.7</v>
      </c>
      <c r="D234" s="1">
        <f>VLOOKUP(B234,AANBODPROGNOSE!A234:H551, 3, FALSE)</f>
        <v>749.44500000000005</v>
      </c>
      <c r="E234" s="1">
        <f>VLOOKUP($B234,'inschr lo'!$A$5:$L$324,2,FALSE)</f>
        <v>617</v>
      </c>
      <c r="F234" s="1">
        <f>VLOOKUP($B234,'inschr lo'!$A$5:$L$324,3,FALSE)</f>
        <v>621</v>
      </c>
      <c r="G234" s="1">
        <f>VLOOKUP($B234,'inschr lo'!$A$5:$L$324,4,FALSE)</f>
        <v>645</v>
      </c>
      <c r="H234" s="1">
        <f>VLOOKUP($B234,'inschr lo'!$A$5:$L$324,5,FALSE)</f>
        <v>669</v>
      </c>
      <c r="I234" s="1">
        <f>VLOOKUP($B234,'inschr lo'!$A$5:$L$324,6,FALSE)</f>
        <v>669</v>
      </c>
      <c r="J234" s="1">
        <f>VLOOKUP($B234,'inschr lo'!$A$5:$L$324,7,FALSE)</f>
        <v>705</v>
      </c>
      <c r="K234" s="1">
        <f>VLOOKUP($B234,'inschr lo'!$A$5:$L$324,8,FALSE)</f>
        <v>757</v>
      </c>
      <c r="L234" s="1">
        <f>VLOOKUP($B234,'inschr lo'!$A$5:$L$324,9,FALSE)</f>
        <v>759</v>
      </c>
      <c r="M234" s="1">
        <f>VLOOKUP($B234,'inschr lo'!$A$5:$L$324,10,FALSE)</f>
        <v>745</v>
      </c>
      <c r="N234" s="1">
        <f>VLOOKUP($B234,'inschr lo'!$A$5:$L$324,11,FALSE)</f>
        <v>759</v>
      </c>
      <c r="O234" s="1">
        <f>VLOOKUP($B234,'inschr lo'!$A$5:$L$324,12,FALSE)</f>
        <v>734</v>
      </c>
      <c r="P234" s="1">
        <f>VLOOKUP($B234,'VRAAGPROGNOSE LO'!$B$2:$N$321,2,FALSE)</f>
        <v>724</v>
      </c>
      <c r="Q234" s="1">
        <f>VLOOKUP($B234,'VRAAGPROGNOSE LO'!$B$2:$N$321,3,FALSE)</f>
        <v>694</v>
      </c>
      <c r="R234" s="1">
        <f>VLOOKUP($B234,'VRAAGPROGNOSE LO'!$B$2:$N$321,4,FALSE)</f>
        <v>687</v>
      </c>
      <c r="S234" s="1">
        <f>VLOOKUP($B234,'VRAAGPROGNOSE LO'!$B$2:$N$321,5,FALSE)</f>
        <v>676</v>
      </c>
      <c r="T234" s="1">
        <f>VLOOKUP($B234,'VRAAGPROGNOSE LO'!$B$2:$N$321,6,FALSE)</f>
        <v>663</v>
      </c>
      <c r="U234" s="1">
        <f>VLOOKUP($B234,'VRAAGPROGNOSE LO'!$B$2:$N$321,7,FALSE)</f>
        <v>651</v>
      </c>
      <c r="V234" s="1">
        <f>VLOOKUP($B234,'VRAAGPROGNOSE LO'!$B$2:$N$321,8,FALSE)</f>
        <v>633</v>
      </c>
      <c r="W234" s="1">
        <f>VLOOKUP($B234,'VRAAGPROGNOSE LO'!$B$2:$N$321,9,FALSE)</f>
        <v>630</v>
      </c>
      <c r="X234" s="1">
        <f>VLOOKUP($B234,'VRAAGPROGNOSE LO'!$B$2:$N$321,10,FALSE)</f>
        <v>609</v>
      </c>
      <c r="Y234" s="1">
        <f>VLOOKUP($B234,'VRAAGPROGNOSE LO'!$B$2:$N$321,11,FALSE)</f>
        <v>607</v>
      </c>
      <c r="Z234" s="1">
        <f>VLOOKUP($B234,'VRAAGPROGNOSE LO'!$B$2:$N$321,12,FALSE)</f>
        <v>599</v>
      </c>
      <c r="AA234" s="1">
        <f>VLOOKUP($B234,'VRAAGPROGNOSE LO'!$B$2:$N$321,13,FALSE)</f>
        <v>598</v>
      </c>
    </row>
    <row r="235" spans="2:27" x14ac:dyDescent="0.3">
      <c r="B235" s="1">
        <v>42011</v>
      </c>
      <c r="C235" s="1">
        <f>VLOOKUP(B235,AANBODPROGNOSE!A235:G552, 6, FALSE)</f>
        <v>1453</v>
      </c>
      <c r="D235" s="1">
        <f>VLOOKUP(B235,AANBODPROGNOSE!A235:H552, 3, FALSE)</f>
        <v>1235.05</v>
      </c>
      <c r="E235" s="1">
        <f>VLOOKUP($B235,'inschr lo'!$A$5:$L$324,2,FALSE)</f>
        <v>963</v>
      </c>
      <c r="F235" s="1">
        <f>VLOOKUP($B235,'inschr lo'!$A$5:$L$324,3,FALSE)</f>
        <v>962</v>
      </c>
      <c r="G235" s="1">
        <f>VLOOKUP($B235,'inschr lo'!$A$5:$L$324,4,FALSE)</f>
        <v>988</v>
      </c>
      <c r="H235" s="1">
        <f>VLOOKUP($B235,'inschr lo'!$A$5:$L$324,5,FALSE)</f>
        <v>965</v>
      </c>
      <c r="I235" s="1">
        <f>VLOOKUP($B235,'inschr lo'!$A$5:$L$324,6,FALSE)</f>
        <v>1002</v>
      </c>
      <c r="J235" s="1">
        <f>VLOOKUP($B235,'inschr lo'!$A$5:$L$324,7,FALSE)</f>
        <v>1043</v>
      </c>
      <c r="K235" s="1">
        <f>VLOOKUP($B235,'inschr lo'!$A$5:$L$324,8,FALSE)</f>
        <v>1079</v>
      </c>
      <c r="L235" s="1">
        <f>VLOOKUP($B235,'inschr lo'!$A$5:$L$324,9,FALSE)</f>
        <v>1101</v>
      </c>
      <c r="M235" s="1">
        <f>VLOOKUP($B235,'inschr lo'!$A$5:$L$324,10,FALSE)</f>
        <v>1085</v>
      </c>
      <c r="N235" s="1">
        <f>VLOOKUP($B235,'inschr lo'!$A$5:$L$324,11,FALSE)</f>
        <v>1116</v>
      </c>
      <c r="O235" s="1">
        <f>VLOOKUP($B235,'inschr lo'!$A$5:$L$324,12,FALSE)</f>
        <v>1096</v>
      </c>
      <c r="P235" s="1">
        <f>VLOOKUP($B235,'VRAAGPROGNOSE LO'!$B$2:$N$321,2,FALSE)</f>
        <v>1055</v>
      </c>
      <c r="Q235" s="1">
        <f>VLOOKUP($B235,'VRAAGPROGNOSE LO'!$B$2:$N$321,3,FALSE)</f>
        <v>1040</v>
      </c>
      <c r="R235" s="1">
        <f>VLOOKUP($B235,'VRAAGPROGNOSE LO'!$B$2:$N$321,4,FALSE)</f>
        <v>1023</v>
      </c>
      <c r="S235" s="1">
        <f>VLOOKUP($B235,'VRAAGPROGNOSE LO'!$B$2:$N$321,5,FALSE)</f>
        <v>1000</v>
      </c>
      <c r="T235" s="1">
        <f>VLOOKUP($B235,'VRAAGPROGNOSE LO'!$B$2:$N$321,6,FALSE)</f>
        <v>974</v>
      </c>
      <c r="U235" s="1">
        <f>VLOOKUP($B235,'VRAAGPROGNOSE LO'!$B$2:$N$321,7,FALSE)</f>
        <v>971</v>
      </c>
      <c r="V235" s="1">
        <f>VLOOKUP($B235,'VRAAGPROGNOSE LO'!$B$2:$N$321,8,FALSE)</f>
        <v>953</v>
      </c>
      <c r="W235" s="1">
        <f>VLOOKUP($B235,'VRAAGPROGNOSE LO'!$B$2:$N$321,9,FALSE)</f>
        <v>925</v>
      </c>
      <c r="X235" s="1">
        <f>VLOOKUP($B235,'VRAAGPROGNOSE LO'!$B$2:$N$321,10,FALSE)</f>
        <v>914</v>
      </c>
      <c r="Y235" s="1">
        <f>VLOOKUP($B235,'VRAAGPROGNOSE LO'!$B$2:$N$321,11,FALSE)</f>
        <v>910</v>
      </c>
      <c r="Z235" s="1">
        <f>VLOOKUP($B235,'VRAAGPROGNOSE LO'!$B$2:$N$321,12,FALSE)</f>
        <v>908</v>
      </c>
      <c r="AA235" s="1">
        <f>VLOOKUP($B235,'VRAAGPROGNOSE LO'!$B$2:$N$321,13,FALSE)</f>
        <v>889</v>
      </c>
    </row>
    <row r="236" spans="2:27" x14ac:dyDescent="0.3">
      <c r="B236" s="1">
        <v>42023</v>
      </c>
      <c r="C236" s="1">
        <f>VLOOKUP(B236,AANBODPROGNOSE!A236:G553, 6, FALSE)</f>
        <v>908.23529411764707</v>
      </c>
      <c r="D236" s="1">
        <f>VLOOKUP(B236,AANBODPROGNOSE!A236:H553, 3, FALSE)</f>
        <v>772</v>
      </c>
      <c r="E236" s="1">
        <f>VLOOKUP($B236,'inschr lo'!$A$5:$L$324,2,FALSE)</f>
        <v>617</v>
      </c>
      <c r="F236" s="1">
        <f>VLOOKUP($B236,'inschr lo'!$A$5:$L$324,3,FALSE)</f>
        <v>612</v>
      </c>
      <c r="G236" s="1">
        <f>VLOOKUP($B236,'inschr lo'!$A$5:$L$324,4,FALSE)</f>
        <v>613</v>
      </c>
      <c r="H236" s="1">
        <f>VLOOKUP($B236,'inschr lo'!$A$5:$L$324,5,FALSE)</f>
        <v>663</v>
      </c>
      <c r="I236" s="1">
        <f>VLOOKUP($B236,'inschr lo'!$A$5:$L$324,6,FALSE)</f>
        <v>678</v>
      </c>
      <c r="J236" s="1">
        <f>VLOOKUP($B236,'inschr lo'!$A$5:$L$324,7,FALSE)</f>
        <v>675</v>
      </c>
      <c r="K236" s="1">
        <f>VLOOKUP($B236,'inschr lo'!$A$5:$L$324,8,FALSE)</f>
        <v>700</v>
      </c>
      <c r="L236" s="1">
        <f>VLOOKUP($B236,'inschr lo'!$A$5:$L$324,9,FALSE)</f>
        <v>725</v>
      </c>
      <c r="M236" s="1">
        <f>VLOOKUP($B236,'inschr lo'!$A$5:$L$324,10,FALSE)</f>
        <v>743</v>
      </c>
      <c r="N236" s="1">
        <f>VLOOKUP($B236,'inschr lo'!$A$5:$L$324,11,FALSE)</f>
        <v>727</v>
      </c>
      <c r="O236" s="1">
        <f>VLOOKUP($B236,'inschr lo'!$A$5:$L$324,12,FALSE)</f>
        <v>699</v>
      </c>
      <c r="P236" s="1">
        <f>VLOOKUP($B236,'VRAAGPROGNOSE LO'!$B$2:$N$321,2,FALSE)</f>
        <v>698</v>
      </c>
      <c r="Q236" s="1">
        <f>VLOOKUP($B236,'VRAAGPROGNOSE LO'!$B$2:$N$321,3,FALSE)</f>
        <v>687</v>
      </c>
      <c r="R236" s="1">
        <f>VLOOKUP($B236,'VRAAGPROGNOSE LO'!$B$2:$N$321,4,FALSE)</f>
        <v>699</v>
      </c>
      <c r="S236" s="1">
        <f>VLOOKUP($B236,'VRAAGPROGNOSE LO'!$B$2:$N$321,5,FALSE)</f>
        <v>684</v>
      </c>
      <c r="T236" s="1">
        <f>VLOOKUP($B236,'VRAAGPROGNOSE LO'!$B$2:$N$321,6,FALSE)</f>
        <v>688</v>
      </c>
      <c r="U236" s="1">
        <f>VLOOKUP($B236,'VRAAGPROGNOSE LO'!$B$2:$N$321,7,FALSE)</f>
        <v>677</v>
      </c>
      <c r="V236" s="1">
        <f>VLOOKUP($B236,'VRAAGPROGNOSE LO'!$B$2:$N$321,8,FALSE)</f>
        <v>674</v>
      </c>
      <c r="W236" s="1">
        <f>VLOOKUP($B236,'VRAAGPROGNOSE LO'!$B$2:$N$321,9,FALSE)</f>
        <v>666</v>
      </c>
      <c r="X236" s="1">
        <f>VLOOKUP($B236,'VRAAGPROGNOSE LO'!$B$2:$N$321,10,FALSE)</f>
        <v>643</v>
      </c>
      <c r="Y236" s="1">
        <f>VLOOKUP($B236,'VRAAGPROGNOSE LO'!$B$2:$N$321,11,FALSE)</f>
        <v>649</v>
      </c>
      <c r="Z236" s="1">
        <f>VLOOKUP($B236,'VRAAGPROGNOSE LO'!$B$2:$N$321,12,FALSE)</f>
        <v>629</v>
      </c>
      <c r="AA236" s="1">
        <f>VLOOKUP($B236,'VRAAGPROGNOSE LO'!$B$2:$N$321,13,FALSE)</f>
        <v>640</v>
      </c>
    </row>
    <row r="237" spans="2:27" x14ac:dyDescent="0.3">
      <c r="B237" s="1">
        <v>42025</v>
      </c>
      <c r="C237" s="1">
        <f>VLOOKUP(B237,AANBODPROGNOSE!A237:G554, 6, FALSE)</f>
        <v>1807</v>
      </c>
      <c r="D237" s="1">
        <f>VLOOKUP(B237,AANBODPROGNOSE!A237:H554, 3, FALSE)</f>
        <v>1535.95</v>
      </c>
      <c r="E237" s="1">
        <f>VLOOKUP($B237,'inschr lo'!$A$5:$L$324,2,FALSE)</f>
        <v>1160</v>
      </c>
      <c r="F237" s="1">
        <f>VLOOKUP($B237,'inschr lo'!$A$5:$L$324,3,FALSE)</f>
        <v>1172</v>
      </c>
      <c r="G237" s="1">
        <f>VLOOKUP($B237,'inschr lo'!$A$5:$L$324,4,FALSE)</f>
        <v>1239</v>
      </c>
      <c r="H237" s="1">
        <f>VLOOKUP($B237,'inschr lo'!$A$5:$L$324,5,FALSE)</f>
        <v>1239</v>
      </c>
      <c r="I237" s="1">
        <f>VLOOKUP($B237,'inschr lo'!$A$5:$L$324,6,FALSE)</f>
        <v>1294</v>
      </c>
      <c r="J237" s="1">
        <f>VLOOKUP($B237,'inschr lo'!$A$5:$L$324,7,FALSE)</f>
        <v>1342</v>
      </c>
      <c r="K237" s="1">
        <f>VLOOKUP($B237,'inschr lo'!$A$5:$L$324,8,FALSE)</f>
        <v>1360</v>
      </c>
      <c r="L237" s="1">
        <f>VLOOKUP($B237,'inschr lo'!$A$5:$L$324,9,FALSE)</f>
        <v>1393</v>
      </c>
      <c r="M237" s="1">
        <f>VLOOKUP($B237,'inschr lo'!$A$5:$L$324,10,FALSE)</f>
        <v>1422</v>
      </c>
      <c r="N237" s="1">
        <f>VLOOKUP($B237,'inschr lo'!$A$5:$L$324,11,FALSE)</f>
        <v>1436</v>
      </c>
      <c r="O237" s="1">
        <f>VLOOKUP($B237,'inschr lo'!$A$5:$L$324,12,FALSE)</f>
        <v>1434</v>
      </c>
      <c r="P237" s="1">
        <f>VLOOKUP($B237,'VRAAGPROGNOSE LO'!$B$2:$N$321,2,FALSE)</f>
        <v>1419</v>
      </c>
      <c r="Q237" s="1">
        <f>VLOOKUP($B237,'VRAAGPROGNOSE LO'!$B$2:$N$321,3,FALSE)</f>
        <v>1410</v>
      </c>
      <c r="R237" s="1">
        <f>VLOOKUP($B237,'VRAAGPROGNOSE LO'!$B$2:$N$321,4,FALSE)</f>
        <v>1394</v>
      </c>
      <c r="S237" s="1">
        <f>VLOOKUP($B237,'VRAAGPROGNOSE LO'!$B$2:$N$321,5,FALSE)</f>
        <v>1377</v>
      </c>
      <c r="T237" s="1">
        <f>VLOOKUP($B237,'VRAAGPROGNOSE LO'!$B$2:$N$321,6,FALSE)</f>
        <v>1341</v>
      </c>
      <c r="U237" s="1">
        <f>VLOOKUP($B237,'VRAAGPROGNOSE LO'!$B$2:$N$321,7,FALSE)</f>
        <v>1309</v>
      </c>
      <c r="V237" s="1">
        <f>VLOOKUP($B237,'VRAAGPROGNOSE LO'!$B$2:$N$321,8,FALSE)</f>
        <v>1292</v>
      </c>
      <c r="W237" s="1">
        <f>VLOOKUP($B237,'VRAAGPROGNOSE LO'!$B$2:$N$321,9,FALSE)</f>
        <v>1274</v>
      </c>
      <c r="X237" s="1">
        <f>VLOOKUP($B237,'VRAAGPROGNOSE LO'!$B$2:$N$321,10,FALSE)</f>
        <v>1262</v>
      </c>
      <c r="Y237" s="1">
        <f>VLOOKUP($B237,'VRAAGPROGNOSE LO'!$B$2:$N$321,11,FALSE)</f>
        <v>1249</v>
      </c>
      <c r="Z237" s="1">
        <f>VLOOKUP($B237,'VRAAGPROGNOSE LO'!$B$2:$N$321,12,FALSE)</f>
        <v>1252</v>
      </c>
      <c r="AA237" s="1">
        <f>VLOOKUP($B237,'VRAAGPROGNOSE LO'!$B$2:$N$321,13,FALSE)</f>
        <v>1238</v>
      </c>
    </row>
    <row r="238" spans="2:27" x14ac:dyDescent="0.3">
      <c r="B238" s="1">
        <v>42026</v>
      </c>
      <c r="C238" s="1">
        <f>VLOOKUP(B238,AANBODPROGNOSE!A238:G555, 6, FALSE)</f>
        <v>803.53383458646613</v>
      </c>
      <c r="D238" s="1">
        <f>VLOOKUP(B238,AANBODPROGNOSE!A238:H555, 3, FALSE)</f>
        <v>683.00375939849619</v>
      </c>
      <c r="E238" s="1">
        <f>VLOOKUP($B238,'inschr lo'!$A$5:$L$324,2,FALSE)</f>
        <v>611</v>
      </c>
      <c r="F238" s="1">
        <f>VLOOKUP($B238,'inschr lo'!$A$5:$L$324,3,FALSE)</f>
        <v>626</v>
      </c>
      <c r="G238" s="1">
        <f>VLOOKUP($B238,'inschr lo'!$A$5:$L$324,4,FALSE)</f>
        <v>644</v>
      </c>
      <c r="H238" s="1">
        <f>VLOOKUP($B238,'inschr lo'!$A$5:$L$324,5,FALSE)</f>
        <v>643</v>
      </c>
      <c r="I238" s="1">
        <f>VLOOKUP($B238,'inschr lo'!$A$5:$L$324,6,FALSE)</f>
        <v>633</v>
      </c>
      <c r="J238" s="1">
        <f>VLOOKUP($B238,'inschr lo'!$A$5:$L$324,7,FALSE)</f>
        <v>649</v>
      </c>
      <c r="K238" s="1">
        <f>VLOOKUP($B238,'inschr lo'!$A$5:$L$324,8,FALSE)</f>
        <v>692</v>
      </c>
      <c r="L238" s="1">
        <f>VLOOKUP($B238,'inschr lo'!$A$5:$L$324,9,FALSE)</f>
        <v>712</v>
      </c>
      <c r="M238" s="1">
        <f>VLOOKUP($B238,'inschr lo'!$A$5:$L$324,10,FALSE)</f>
        <v>717</v>
      </c>
      <c r="N238" s="1">
        <f>VLOOKUP($B238,'inschr lo'!$A$5:$L$324,11,FALSE)</f>
        <v>702</v>
      </c>
      <c r="O238" s="1">
        <f>VLOOKUP($B238,'inschr lo'!$A$5:$L$324,12,FALSE)</f>
        <v>679</v>
      </c>
      <c r="P238" s="1">
        <f>VLOOKUP($B238,'VRAAGPROGNOSE LO'!$B$2:$N$321,2,FALSE)</f>
        <v>664</v>
      </c>
      <c r="Q238" s="1">
        <f>VLOOKUP($B238,'VRAAGPROGNOSE LO'!$B$2:$N$321,3,FALSE)</f>
        <v>638</v>
      </c>
      <c r="R238" s="1">
        <f>VLOOKUP($B238,'VRAAGPROGNOSE LO'!$B$2:$N$321,4,FALSE)</f>
        <v>608</v>
      </c>
      <c r="S238" s="1">
        <f>VLOOKUP($B238,'VRAAGPROGNOSE LO'!$B$2:$N$321,5,FALSE)</f>
        <v>616</v>
      </c>
      <c r="T238" s="1">
        <f>VLOOKUP($B238,'VRAAGPROGNOSE LO'!$B$2:$N$321,6,FALSE)</f>
        <v>609</v>
      </c>
      <c r="U238" s="1">
        <f>VLOOKUP($B238,'VRAAGPROGNOSE LO'!$B$2:$N$321,7,FALSE)</f>
        <v>605</v>
      </c>
      <c r="V238" s="1">
        <f>VLOOKUP($B238,'VRAAGPROGNOSE LO'!$B$2:$N$321,8,FALSE)</f>
        <v>600</v>
      </c>
      <c r="W238" s="1">
        <f>VLOOKUP($B238,'VRAAGPROGNOSE LO'!$B$2:$N$321,9,FALSE)</f>
        <v>603</v>
      </c>
      <c r="X238" s="1">
        <f>VLOOKUP($B238,'VRAAGPROGNOSE LO'!$B$2:$N$321,10,FALSE)</f>
        <v>608</v>
      </c>
      <c r="Y238" s="1">
        <f>VLOOKUP($B238,'VRAAGPROGNOSE LO'!$B$2:$N$321,11,FALSE)</f>
        <v>589</v>
      </c>
      <c r="Z238" s="1">
        <f>VLOOKUP($B238,'VRAAGPROGNOSE LO'!$B$2:$N$321,12,FALSE)</f>
        <v>588</v>
      </c>
      <c r="AA238" s="1">
        <f>VLOOKUP($B238,'VRAAGPROGNOSE LO'!$B$2:$N$321,13,FALSE)</f>
        <v>592</v>
      </c>
    </row>
    <row r="239" spans="2:27" x14ac:dyDescent="0.3">
      <c r="B239" s="1">
        <v>42028</v>
      </c>
      <c r="C239" s="1">
        <f>VLOOKUP(B239,AANBODPROGNOSE!A239:G556, 6, FALSE)</f>
        <v>1817.6666666666667</v>
      </c>
      <c r="D239" s="1">
        <f>VLOOKUP(B239,AANBODPROGNOSE!A239:H556, 3, FALSE)</f>
        <v>1545.0166666666667</v>
      </c>
      <c r="E239" s="1">
        <f>VLOOKUP($B239,'inschr lo'!$A$5:$L$324,2,FALSE)</f>
        <v>1402</v>
      </c>
      <c r="F239" s="1">
        <f>VLOOKUP($B239,'inschr lo'!$A$5:$L$324,3,FALSE)</f>
        <v>1433</v>
      </c>
      <c r="G239" s="1">
        <f>VLOOKUP($B239,'inschr lo'!$A$5:$L$324,4,FALSE)</f>
        <v>1409</v>
      </c>
      <c r="H239" s="1">
        <f>VLOOKUP($B239,'inschr lo'!$A$5:$L$324,5,FALSE)</f>
        <v>1454</v>
      </c>
      <c r="I239" s="1">
        <f>VLOOKUP($B239,'inschr lo'!$A$5:$L$324,6,FALSE)</f>
        <v>1419</v>
      </c>
      <c r="J239" s="1">
        <f>VLOOKUP($B239,'inschr lo'!$A$5:$L$324,7,FALSE)</f>
        <v>1442</v>
      </c>
      <c r="K239" s="1">
        <f>VLOOKUP($B239,'inschr lo'!$A$5:$L$324,8,FALSE)</f>
        <v>1454</v>
      </c>
      <c r="L239" s="1">
        <f>VLOOKUP($B239,'inschr lo'!$A$5:$L$324,9,FALSE)</f>
        <v>1490</v>
      </c>
      <c r="M239" s="1">
        <f>VLOOKUP($B239,'inschr lo'!$A$5:$L$324,10,FALSE)</f>
        <v>1470</v>
      </c>
      <c r="N239" s="1">
        <f>VLOOKUP($B239,'inschr lo'!$A$5:$L$324,11,FALSE)</f>
        <v>1485</v>
      </c>
      <c r="O239" s="1">
        <f>VLOOKUP($B239,'inschr lo'!$A$5:$L$324,12,FALSE)</f>
        <v>1515</v>
      </c>
      <c r="P239" s="1">
        <f>VLOOKUP($B239,'VRAAGPROGNOSE LO'!$B$2:$N$321,2,FALSE)</f>
        <v>1487</v>
      </c>
      <c r="Q239" s="1">
        <f>VLOOKUP($B239,'VRAAGPROGNOSE LO'!$B$2:$N$321,3,FALSE)</f>
        <v>1483</v>
      </c>
      <c r="R239" s="1">
        <f>VLOOKUP($B239,'VRAAGPROGNOSE LO'!$B$2:$N$321,4,FALSE)</f>
        <v>1456</v>
      </c>
      <c r="S239" s="1">
        <f>VLOOKUP($B239,'VRAAGPROGNOSE LO'!$B$2:$N$321,5,FALSE)</f>
        <v>1428</v>
      </c>
      <c r="T239" s="1">
        <f>VLOOKUP($B239,'VRAAGPROGNOSE LO'!$B$2:$N$321,6,FALSE)</f>
        <v>1417</v>
      </c>
      <c r="U239" s="1">
        <f>VLOOKUP($B239,'VRAAGPROGNOSE LO'!$B$2:$N$321,7,FALSE)</f>
        <v>1371</v>
      </c>
      <c r="V239" s="1">
        <f>VLOOKUP($B239,'VRAAGPROGNOSE LO'!$B$2:$N$321,8,FALSE)</f>
        <v>1343</v>
      </c>
      <c r="W239" s="1">
        <f>VLOOKUP($B239,'VRAAGPROGNOSE LO'!$B$2:$N$321,9,FALSE)</f>
        <v>1320</v>
      </c>
      <c r="X239" s="1">
        <f>VLOOKUP($B239,'VRAAGPROGNOSE LO'!$B$2:$N$321,10,FALSE)</f>
        <v>1302</v>
      </c>
      <c r="Y239" s="1">
        <f>VLOOKUP($B239,'VRAAGPROGNOSE LO'!$B$2:$N$321,11,FALSE)</f>
        <v>1294</v>
      </c>
      <c r="Z239" s="1">
        <f>VLOOKUP($B239,'VRAAGPROGNOSE LO'!$B$2:$N$321,12,FALSE)</f>
        <v>1273</v>
      </c>
      <c r="AA239" s="1">
        <f>VLOOKUP($B239,'VRAAGPROGNOSE LO'!$B$2:$N$321,13,FALSE)</f>
        <v>1275</v>
      </c>
    </row>
    <row r="240" spans="2:27" x14ac:dyDescent="0.3">
      <c r="B240" s="1">
        <v>43002</v>
      </c>
      <c r="C240" s="1">
        <f>VLOOKUP(B240,AANBODPROGNOSE!A240:G557, 6, FALSE)</f>
        <v>1122.9000000000001</v>
      </c>
      <c r="D240" s="1">
        <f>VLOOKUP(B240,AANBODPROGNOSE!A240:H557, 3, FALSE)</f>
        <v>954.46500000000003</v>
      </c>
      <c r="E240" s="1">
        <f>VLOOKUP($B240,'inschr lo'!$A$5:$L$324,2,FALSE)</f>
        <v>718</v>
      </c>
      <c r="F240" s="1">
        <f>VLOOKUP($B240,'inschr lo'!$A$5:$L$324,3,FALSE)</f>
        <v>720</v>
      </c>
      <c r="G240" s="1">
        <f>VLOOKUP($B240,'inschr lo'!$A$5:$L$324,4,FALSE)</f>
        <v>725</v>
      </c>
      <c r="H240" s="1">
        <f>VLOOKUP($B240,'inschr lo'!$A$5:$L$324,5,FALSE)</f>
        <v>715</v>
      </c>
      <c r="I240" s="1">
        <f>VLOOKUP($B240,'inschr lo'!$A$5:$L$324,6,FALSE)</f>
        <v>732</v>
      </c>
      <c r="J240" s="1">
        <f>VLOOKUP($B240,'inschr lo'!$A$5:$L$324,7,FALSE)</f>
        <v>745</v>
      </c>
      <c r="K240" s="1">
        <f>VLOOKUP($B240,'inschr lo'!$A$5:$L$324,8,FALSE)</f>
        <v>773</v>
      </c>
      <c r="L240" s="1">
        <f>VLOOKUP($B240,'inschr lo'!$A$5:$L$324,9,FALSE)</f>
        <v>794</v>
      </c>
      <c r="M240" s="1">
        <f>VLOOKUP($B240,'inschr lo'!$A$5:$L$324,10,FALSE)</f>
        <v>833</v>
      </c>
      <c r="N240" s="1">
        <f>VLOOKUP($B240,'inschr lo'!$A$5:$L$324,11,FALSE)</f>
        <v>809</v>
      </c>
      <c r="O240" s="1">
        <f>VLOOKUP($B240,'inschr lo'!$A$5:$L$324,12,FALSE)</f>
        <v>801</v>
      </c>
      <c r="P240" s="1">
        <f>VLOOKUP($B240,'VRAAGPROGNOSE LO'!$B$2:$N$321,2,FALSE)</f>
        <v>813</v>
      </c>
      <c r="Q240" s="1">
        <f>VLOOKUP($B240,'VRAAGPROGNOSE LO'!$B$2:$N$321,3,FALSE)</f>
        <v>806</v>
      </c>
      <c r="R240" s="1">
        <f>VLOOKUP($B240,'VRAAGPROGNOSE LO'!$B$2:$N$321,4,FALSE)</f>
        <v>788</v>
      </c>
      <c r="S240" s="1">
        <f>VLOOKUP($B240,'VRAAGPROGNOSE LO'!$B$2:$N$321,5,FALSE)</f>
        <v>785</v>
      </c>
      <c r="T240" s="1">
        <f>VLOOKUP($B240,'VRAAGPROGNOSE LO'!$B$2:$N$321,6,FALSE)</f>
        <v>803</v>
      </c>
      <c r="U240" s="1">
        <f>VLOOKUP($B240,'VRAAGPROGNOSE LO'!$B$2:$N$321,7,FALSE)</f>
        <v>793</v>
      </c>
      <c r="V240" s="1">
        <f>VLOOKUP($B240,'VRAAGPROGNOSE LO'!$B$2:$N$321,8,FALSE)</f>
        <v>783</v>
      </c>
      <c r="W240" s="1">
        <f>VLOOKUP($B240,'VRAAGPROGNOSE LO'!$B$2:$N$321,9,FALSE)</f>
        <v>783</v>
      </c>
      <c r="X240" s="1">
        <f>VLOOKUP($B240,'VRAAGPROGNOSE LO'!$B$2:$N$321,10,FALSE)</f>
        <v>795</v>
      </c>
      <c r="Y240" s="1">
        <f>VLOOKUP($B240,'VRAAGPROGNOSE LO'!$B$2:$N$321,11,FALSE)</f>
        <v>790</v>
      </c>
      <c r="Z240" s="1">
        <f>VLOOKUP($B240,'VRAAGPROGNOSE LO'!$B$2:$N$321,12,FALSE)</f>
        <v>783</v>
      </c>
      <c r="AA240" s="1">
        <f>VLOOKUP($B240,'VRAAGPROGNOSE LO'!$B$2:$N$321,13,FALSE)</f>
        <v>791</v>
      </c>
    </row>
    <row r="241" spans="2:27" x14ac:dyDescent="0.3">
      <c r="B241" s="1">
        <v>43005</v>
      </c>
      <c r="C241" s="1">
        <f>VLOOKUP(B241,AANBODPROGNOSE!A241:G558, 6, FALSE)</f>
        <v>1792</v>
      </c>
      <c r="D241" s="1">
        <f>VLOOKUP(B241,AANBODPROGNOSE!A241:H558, 3, FALSE)</f>
        <v>1523.2</v>
      </c>
      <c r="E241" s="1">
        <f>VLOOKUP($B241,'inschr lo'!$A$5:$L$324,2,FALSE)</f>
        <v>1142</v>
      </c>
      <c r="F241" s="1">
        <f>VLOOKUP($B241,'inschr lo'!$A$5:$L$324,3,FALSE)</f>
        <v>1152</v>
      </c>
      <c r="G241" s="1">
        <f>VLOOKUP($B241,'inschr lo'!$A$5:$L$324,4,FALSE)</f>
        <v>1190</v>
      </c>
      <c r="H241" s="1">
        <f>VLOOKUP($B241,'inschr lo'!$A$5:$L$324,5,FALSE)</f>
        <v>1230</v>
      </c>
      <c r="I241" s="1">
        <f>VLOOKUP($B241,'inschr lo'!$A$5:$L$324,6,FALSE)</f>
        <v>1235</v>
      </c>
      <c r="J241" s="1">
        <f>VLOOKUP($B241,'inschr lo'!$A$5:$L$324,7,FALSE)</f>
        <v>1266</v>
      </c>
      <c r="K241" s="1">
        <f>VLOOKUP($B241,'inschr lo'!$A$5:$L$324,8,FALSE)</f>
        <v>1298</v>
      </c>
      <c r="L241" s="1">
        <f>VLOOKUP($B241,'inschr lo'!$A$5:$L$324,9,FALSE)</f>
        <v>1321</v>
      </c>
      <c r="M241" s="1">
        <f>VLOOKUP($B241,'inschr lo'!$A$5:$L$324,10,FALSE)</f>
        <v>1322</v>
      </c>
      <c r="N241" s="1">
        <f>VLOOKUP($B241,'inschr lo'!$A$5:$L$324,11,FALSE)</f>
        <v>1305</v>
      </c>
      <c r="O241" s="1">
        <f>VLOOKUP($B241,'inschr lo'!$A$5:$L$324,12,FALSE)</f>
        <v>1302</v>
      </c>
      <c r="P241" s="1">
        <f>VLOOKUP($B241,'VRAAGPROGNOSE LO'!$B$2:$N$321,2,FALSE)</f>
        <v>1317</v>
      </c>
      <c r="Q241" s="1">
        <f>VLOOKUP($B241,'VRAAGPROGNOSE LO'!$B$2:$N$321,3,FALSE)</f>
        <v>1299</v>
      </c>
      <c r="R241" s="1">
        <f>VLOOKUP($B241,'VRAAGPROGNOSE LO'!$B$2:$N$321,4,FALSE)</f>
        <v>1294</v>
      </c>
      <c r="S241" s="1">
        <f>VLOOKUP($B241,'VRAAGPROGNOSE LO'!$B$2:$N$321,5,FALSE)</f>
        <v>1272</v>
      </c>
      <c r="T241" s="1">
        <f>VLOOKUP($B241,'VRAAGPROGNOSE LO'!$B$2:$N$321,6,FALSE)</f>
        <v>1271</v>
      </c>
      <c r="U241" s="1">
        <f>VLOOKUP($B241,'VRAAGPROGNOSE LO'!$B$2:$N$321,7,FALSE)</f>
        <v>1260</v>
      </c>
      <c r="V241" s="1">
        <f>VLOOKUP($B241,'VRAAGPROGNOSE LO'!$B$2:$N$321,8,FALSE)</f>
        <v>1264</v>
      </c>
      <c r="W241" s="1">
        <f>VLOOKUP($B241,'VRAAGPROGNOSE LO'!$B$2:$N$321,9,FALSE)</f>
        <v>1274</v>
      </c>
      <c r="X241" s="1">
        <f>VLOOKUP($B241,'VRAAGPROGNOSE LO'!$B$2:$N$321,10,FALSE)</f>
        <v>1267</v>
      </c>
      <c r="Y241" s="1">
        <f>VLOOKUP($B241,'VRAAGPROGNOSE LO'!$B$2:$N$321,11,FALSE)</f>
        <v>1249</v>
      </c>
      <c r="Z241" s="1">
        <f>VLOOKUP($B241,'VRAAGPROGNOSE LO'!$B$2:$N$321,12,FALSE)</f>
        <v>1241</v>
      </c>
      <c r="AA241" s="1">
        <f>VLOOKUP($B241,'VRAAGPROGNOSE LO'!$B$2:$N$321,13,FALSE)</f>
        <v>1249</v>
      </c>
    </row>
    <row r="242" spans="2:27" x14ac:dyDescent="0.3">
      <c r="B242" s="1">
        <v>43007</v>
      </c>
      <c r="C242" s="1">
        <f>VLOOKUP(B242,AANBODPROGNOSE!A242:G559, 6, FALSE)</f>
        <v>410.58823529411768</v>
      </c>
      <c r="D242" s="1">
        <f>VLOOKUP(B242,AANBODPROGNOSE!A242:H559, 3, FALSE)</f>
        <v>349</v>
      </c>
      <c r="E242" s="1">
        <f>VLOOKUP($B242,'inschr lo'!$A$5:$L$324,2,FALSE)</f>
        <v>329</v>
      </c>
      <c r="F242" s="1">
        <f>VLOOKUP($B242,'inschr lo'!$A$5:$L$324,3,FALSE)</f>
        <v>321</v>
      </c>
      <c r="G242" s="1">
        <f>VLOOKUP($B242,'inschr lo'!$A$5:$L$324,4,FALSE)</f>
        <v>338</v>
      </c>
      <c r="H242" s="1">
        <f>VLOOKUP($B242,'inschr lo'!$A$5:$L$324,5,FALSE)</f>
        <v>327</v>
      </c>
      <c r="I242" s="1">
        <f>VLOOKUP($B242,'inschr lo'!$A$5:$L$324,6,FALSE)</f>
        <v>335</v>
      </c>
      <c r="J242" s="1">
        <f>VLOOKUP($B242,'inschr lo'!$A$5:$L$324,7,FALSE)</f>
        <v>341</v>
      </c>
      <c r="K242" s="1">
        <f>VLOOKUP($B242,'inschr lo'!$A$5:$L$324,8,FALSE)</f>
        <v>352</v>
      </c>
      <c r="L242" s="1">
        <f>VLOOKUP($B242,'inschr lo'!$A$5:$L$324,9,FALSE)</f>
        <v>346</v>
      </c>
      <c r="M242" s="1">
        <f>VLOOKUP($B242,'inschr lo'!$A$5:$L$324,10,FALSE)</f>
        <v>343</v>
      </c>
      <c r="N242" s="1">
        <f>VLOOKUP($B242,'inschr lo'!$A$5:$L$324,11,FALSE)</f>
        <v>344</v>
      </c>
      <c r="O242" s="1">
        <f>VLOOKUP($B242,'inschr lo'!$A$5:$L$324,12,FALSE)</f>
        <v>316</v>
      </c>
      <c r="P242" s="1">
        <f>VLOOKUP($B242,'VRAAGPROGNOSE LO'!$B$2:$N$321,2,FALSE)</f>
        <v>317</v>
      </c>
      <c r="Q242" s="1">
        <f>VLOOKUP($B242,'VRAAGPROGNOSE LO'!$B$2:$N$321,3,FALSE)</f>
        <v>322</v>
      </c>
      <c r="R242" s="1">
        <f>VLOOKUP($B242,'VRAAGPROGNOSE LO'!$B$2:$N$321,4,FALSE)</f>
        <v>317</v>
      </c>
      <c r="S242" s="1">
        <f>VLOOKUP($B242,'VRAAGPROGNOSE LO'!$B$2:$N$321,5,FALSE)</f>
        <v>310</v>
      </c>
      <c r="T242" s="1">
        <f>VLOOKUP($B242,'VRAAGPROGNOSE LO'!$B$2:$N$321,6,FALSE)</f>
        <v>313</v>
      </c>
      <c r="U242" s="1">
        <f>VLOOKUP($B242,'VRAAGPROGNOSE LO'!$B$2:$N$321,7,FALSE)</f>
        <v>309</v>
      </c>
      <c r="V242" s="1">
        <f>VLOOKUP($B242,'VRAAGPROGNOSE LO'!$B$2:$N$321,8,FALSE)</f>
        <v>306</v>
      </c>
      <c r="W242" s="1">
        <f>VLOOKUP($B242,'VRAAGPROGNOSE LO'!$B$2:$N$321,9,FALSE)</f>
        <v>297</v>
      </c>
      <c r="X242" s="1">
        <f>VLOOKUP($B242,'VRAAGPROGNOSE LO'!$B$2:$N$321,10,FALSE)</f>
        <v>296</v>
      </c>
      <c r="Y242" s="1">
        <f>VLOOKUP($B242,'VRAAGPROGNOSE LO'!$B$2:$N$321,11,FALSE)</f>
        <v>298</v>
      </c>
      <c r="Z242" s="1">
        <f>VLOOKUP($B242,'VRAAGPROGNOSE LO'!$B$2:$N$321,12,FALSE)</f>
        <v>298</v>
      </c>
      <c r="AA242" s="1">
        <f>VLOOKUP($B242,'VRAAGPROGNOSE LO'!$B$2:$N$321,13,FALSE)</f>
        <v>298</v>
      </c>
    </row>
    <row r="243" spans="2:27" x14ac:dyDescent="0.3">
      <c r="B243" s="1">
        <v>43010</v>
      </c>
      <c r="C243" s="1">
        <f>VLOOKUP(B243,AANBODPROGNOSE!A243:G560, 6, FALSE)</f>
        <v>1690.4162790697671</v>
      </c>
      <c r="D243" s="1">
        <f>VLOOKUP(B243,AANBODPROGNOSE!A243:H560, 3, FALSE)</f>
        <v>1436.8538372093021</v>
      </c>
      <c r="E243" s="1">
        <f>VLOOKUP($B243,'inschr lo'!$A$5:$L$324,2,FALSE)</f>
        <v>1279</v>
      </c>
      <c r="F243" s="1">
        <f>VLOOKUP($B243,'inschr lo'!$A$5:$L$324,3,FALSE)</f>
        <v>1259</v>
      </c>
      <c r="G243" s="1">
        <f>VLOOKUP($B243,'inschr lo'!$A$5:$L$324,4,FALSE)</f>
        <v>1237</v>
      </c>
      <c r="H243" s="1">
        <f>VLOOKUP($B243,'inschr lo'!$A$5:$L$324,5,FALSE)</f>
        <v>1251</v>
      </c>
      <c r="I243" s="1">
        <f>VLOOKUP($B243,'inschr lo'!$A$5:$L$324,6,FALSE)</f>
        <v>1273</v>
      </c>
      <c r="J243" s="1">
        <f>VLOOKUP($B243,'inschr lo'!$A$5:$L$324,7,FALSE)</f>
        <v>1286</v>
      </c>
      <c r="K243" s="1">
        <f>VLOOKUP($B243,'inschr lo'!$A$5:$L$324,8,FALSE)</f>
        <v>1327</v>
      </c>
      <c r="L243" s="1">
        <f>VLOOKUP($B243,'inschr lo'!$A$5:$L$324,9,FALSE)</f>
        <v>1305</v>
      </c>
      <c r="M243" s="1">
        <f>VLOOKUP($B243,'inschr lo'!$A$5:$L$324,10,FALSE)</f>
        <v>1340</v>
      </c>
      <c r="N243" s="1">
        <f>VLOOKUP($B243,'inschr lo'!$A$5:$L$324,11,FALSE)</f>
        <v>1296</v>
      </c>
      <c r="O243" s="1">
        <f>VLOOKUP($B243,'inschr lo'!$A$5:$L$324,12,FALSE)</f>
        <v>1313</v>
      </c>
      <c r="P243" s="1">
        <f>VLOOKUP($B243,'VRAAGPROGNOSE LO'!$B$2:$N$321,2,FALSE)</f>
        <v>1308</v>
      </c>
      <c r="Q243" s="1">
        <f>VLOOKUP($B243,'VRAAGPROGNOSE LO'!$B$2:$N$321,3,FALSE)</f>
        <v>1296</v>
      </c>
      <c r="R243" s="1">
        <f>VLOOKUP($B243,'VRAAGPROGNOSE LO'!$B$2:$N$321,4,FALSE)</f>
        <v>1284</v>
      </c>
      <c r="S243" s="1">
        <f>VLOOKUP($B243,'VRAAGPROGNOSE LO'!$B$2:$N$321,5,FALSE)</f>
        <v>1249</v>
      </c>
      <c r="T243" s="1">
        <f>VLOOKUP($B243,'VRAAGPROGNOSE LO'!$B$2:$N$321,6,FALSE)</f>
        <v>1267</v>
      </c>
      <c r="U243" s="1">
        <f>VLOOKUP($B243,'VRAAGPROGNOSE LO'!$B$2:$N$321,7,FALSE)</f>
        <v>1254</v>
      </c>
      <c r="V243" s="1">
        <f>VLOOKUP($B243,'VRAAGPROGNOSE LO'!$B$2:$N$321,8,FALSE)</f>
        <v>1215</v>
      </c>
      <c r="W243" s="1">
        <f>VLOOKUP($B243,'VRAAGPROGNOSE LO'!$B$2:$N$321,9,FALSE)</f>
        <v>1197</v>
      </c>
      <c r="X243" s="1">
        <f>VLOOKUP($B243,'VRAAGPROGNOSE LO'!$B$2:$N$321,10,FALSE)</f>
        <v>1188</v>
      </c>
      <c r="Y243" s="1">
        <f>VLOOKUP($B243,'VRAAGPROGNOSE LO'!$B$2:$N$321,11,FALSE)</f>
        <v>1173</v>
      </c>
      <c r="Z243" s="1">
        <f>VLOOKUP($B243,'VRAAGPROGNOSE LO'!$B$2:$N$321,12,FALSE)</f>
        <v>1149</v>
      </c>
      <c r="AA243" s="1">
        <f>VLOOKUP($B243,'VRAAGPROGNOSE LO'!$B$2:$N$321,13,FALSE)</f>
        <v>1134</v>
      </c>
    </row>
    <row r="244" spans="2:27" x14ac:dyDescent="0.3">
      <c r="B244" s="1">
        <v>43014</v>
      </c>
      <c r="C244" s="1">
        <f>VLOOKUP(B244,AANBODPROGNOSE!A244:G561, 6, FALSE)</f>
        <v>742.63157894736844</v>
      </c>
      <c r="D244" s="1">
        <f>VLOOKUP(B244,AANBODPROGNOSE!A244:H561, 3, FALSE)</f>
        <v>631.23684210526312</v>
      </c>
      <c r="E244" s="1">
        <f>VLOOKUP($B244,'inschr lo'!$A$5:$L$324,2,FALSE)</f>
        <v>381</v>
      </c>
      <c r="F244" s="1">
        <f>VLOOKUP($B244,'inschr lo'!$A$5:$L$324,3,FALSE)</f>
        <v>393</v>
      </c>
      <c r="G244" s="1">
        <f>VLOOKUP($B244,'inschr lo'!$A$5:$L$324,4,FALSE)</f>
        <v>396</v>
      </c>
      <c r="H244" s="1">
        <f>VLOOKUP($B244,'inschr lo'!$A$5:$L$324,5,FALSE)</f>
        <v>397</v>
      </c>
      <c r="I244" s="1">
        <f>VLOOKUP($B244,'inschr lo'!$A$5:$L$324,6,FALSE)</f>
        <v>418</v>
      </c>
      <c r="J244" s="1">
        <f>VLOOKUP($B244,'inschr lo'!$A$5:$L$324,7,FALSE)</f>
        <v>419</v>
      </c>
      <c r="K244" s="1">
        <f>VLOOKUP($B244,'inschr lo'!$A$5:$L$324,8,FALSE)</f>
        <v>432</v>
      </c>
      <c r="L244" s="1">
        <f>VLOOKUP($B244,'inschr lo'!$A$5:$L$324,9,FALSE)</f>
        <v>412</v>
      </c>
      <c r="M244" s="1">
        <f>VLOOKUP($B244,'inschr lo'!$A$5:$L$324,10,FALSE)</f>
        <v>412</v>
      </c>
      <c r="N244" s="1">
        <f>VLOOKUP($B244,'inschr lo'!$A$5:$L$324,11,FALSE)</f>
        <v>403</v>
      </c>
      <c r="O244" s="1">
        <f>VLOOKUP($B244,'inschr lo'!$A$5:$L$324,12,FALSE)</f>
        <v>410</v>
      </c>
      <c r="P244" s="1">
        <f>VLOOKUP($B244,'VRAAGPROGNOSE LO'!$B$2:$N$321,2,FALSE)</f>
        <v>411</v>
      </c>
      <c r="Q244" s="1">
        <f>VLOOKUP($B244,'VRAAGPROGNOSE LO'!$B$2:$N$321,3,FALSE)</f>
        <v>417</v>
      </c>
      <c r="R244" s="1">
        <f>VLOOKUP($B244,'VRAAGPROGNOSE LO'!$B$2:$N$321,4,FALSE)</f>
        <v>412</v>
      </c>
      <c r="S244" s="1">
        <f>VLOOKUP($B244,'VRAAGPROGNOSE LO'!$B$2:$N$321,5,FALSE)</f>
        <v>403</v>
      </c>
      <c r="T244" s="1">
        <f>VLOOKUP($B244,'VRAAGPROGNOSE LO'!$B$2:$N$321,6,FALSE)</f>
        <v>406</v>
      </c>
      <c r="U244" s="1">
        <f>VLOOKUP($B244,'VRAAGPROGNOSE LO'!$B$2:$N$321,7,FALSE)</f>
        <v>400</v>
      </c>
      <c r="V244" s="1">
        <f>VLOOKUP($B244,'VRAAGPROGNOSE LO'!$B$2:$N$321,8,FALSE)</f>
        <v>396</v>
      </c>
      <c r="W244" s="1">
        <f>VLOOKUP($B244,'VRAAGPROGNOSE LO'!$B$2:$N$321,9,FALSE)</f>
        <v>386</v>
      </c>
      <c r="X244" s="1">
        <f>VLOOKUP($B244,'VRAAGPROGNOSE LO'!$B$2:$N$321,10,FALSE)</f>
        <v>384</v>
      </c>
      <c r="Y244" s="1">
        <f>VLOOKUP($B244,'VRAAGPROGNOSE LO'!$B$2:$N$321,11,FALSE)</f>
        <v>386</v>
      </c>
      <c r="Z244" s="1">
        <f>VLOOKUP($B244,'VRAAGPROGNOSE LO'!$B$2:$N$321,12,FALSE)</f>
        <v>386</v>
      </c>
      <c r="AA244" s="1">
        <f>VLOOKUP($B244,'VRAAGPROGNOSE LO'!$B$2:$N$321,13,FALSE)</f>
        <v>387</v>
      </c>
    </row>
    <row r="245" spans="2:27" x14ac:dyDescent="0.3">
      <c r="B245" s="1">
        <v>43018</v>
      </c>
      <c r="C245" s="1">
        <f>VLOOKUP(B245,AANBODPROGNOSE!A245:G562, 6, FALSE)</f>
        <v>1087.0588235294117</v>
      </c>
      <c r="D245" s="1">
        <f>VLOOKUP(B245,AANBODPROGNOSE!A245:H562, 3, FALSE)</f>
        <v>924</v>
      </c>
      <c r="E245" s="1">
        <f>VLOOKUP($B245,'inschr lo'!$A$5:$L$324,2,FALSE)</f>
        <v>739</v>
      </c>
      <c r="F245" s="1">
        <f>VLOOKUP($B245,'inschr lo'!$A$5:$L$324,3,FALSE)</f>
        <v>760</v>
      </c>
      <c r="G245" s="1">
        <f>VLOOKUP($B245,'inschr lo'!$A$5:$L$324,4,FALSE)</f>
        <v>739</v>
      </c>
      <c r="H245" s="1">
        <f>VLOOKUP($B245,'inschr lo'!$A$5:$L$324,5,FALSE)</f>
        <v>763</v>
      </c>
      <c r="I245" s="1">
        <f>VLOOKUP($B245,'inschr lo'!$A$5:$L$324,6,FALSE)</f>
        <v>790</v>
      </c>
      <c r="J245" s="1">
        <f>VLOOKUP($B245,'inschr lo'!$A$5:$L$324,7,FALSE)</f>
        <v>807</v>
      </c>
      <c r="K245" s="1">
        <f>VLOOKUP($B245,'inschr lo'!$A$5:$L$324,8,FALSE)</f>
        <v>831</v>
      </c>
      <c r="L245" s="1">
        <f>VLOOKUP($B245,'inschr lo'!$A$5:$L$324,9,FALSE)</f>
        <v>844</v>
      </c>
      <c r="M245" s="1">
        <f>VLOOKUP($B245,'inschr lo'!$A$5:$L$324,10,FALSE)</f>
        <v>845</v>
      </c>
      <c r="N245" s="1">
        <f>VLOOKUP($B245,'inschr lo'!$A$5:$L$324,11,FALSE)</f>
        <v>856</v>
      </c>
      <c r="O245" s="1">
        <f>VLOOKUP($B245,'inschr lo'!$A$5:$L$324,12,FALSE)</f>
        <v>836</v>
      </c>
      <c r="P245" s="1">
        <f>VLOOKUP($B245,'VRAAGPROGNOSE LO'!$B$2:$N$321,2,FALSE)</f>
        <v>822</v>
      </c>
      <c r="Q245" s="1">
        <f>VLOOKUP($B245,'VRAAGPROGNOSE LO'!$B$2:$N$321,3,FALSE)</f>
        <v>815</v>
      </c>
      <c r="R245" s="1">
        <f>VLOOKUP($B245,'VRAAGPROGNOSE LO'!$B$2:$N$321,4,FALSE)</f>
        <v>810</v>
      </c>
      <c r="S245" s="1">
        <f>VLOOKUP($B245,'VRAAGPROGNOSE LO'!$B$2:$N$321,5,FALSE)</f>
        <v>782</v>
      </c>
      <c r="T245" s="1">
        <f>VLOOKUP($B245,'VRAAGPROGNOSE LO'!$B$2:$N$321,6,FALSE)</f>
        <v>789</v>
      </c>
      <c r="U245" s="1">
        <f>VLOOKUP($B245,'VRAAGPROGNOSE LO'!$B$2:$N$321,7,FALSE)</f>
        <v>791</v>
      </c>
      <c r="V245" s="1">
        <f>VLOOKUP($B245,'VRAAGPROGNOSE LO'!$B$2:$N$321,8,FALSE)</f>
        <v>795</v>
      </c>
      <c r="W245" s="1">
        <f>VLOOKUP($B245,'VRAAGPROGNOSE LO'!$B$2:$N$321,9,FALSE)</f>
        <v>792</v>
      </c>
      <c r="X245" s="1">
        <f>VLOOKUP($B245,'VRAAGPROGNOSE LO'!$B$2:$N$321,10,FALSE)</f>
        <v>789</v>
      </c>
      <c r="Y245" s="1">
        <f>VLOOKUP($B245,'VRAAGPROGNOSE LO'!$B$2:$N$321,11,FALSE)</f>
        <v>793</v>
      </c>
      <c r="Z245" s="1">
        <f>VLOOKUP($B245,'VRAAGPROGNOSE LO'!$B$2:$N$321,12,FALSE)</f>
        <v>783</v>
      </c>
      <c r="AA245" s="1">
        <f>VLOOKUP($B245,'VRAAGPROGNOSE LO'!$B$2:$N$321,13,FALSE)</f>
        <v>777</v>
      </c>
    </row>
    <row r="246" spans="2:27" x14ac:dyDescent="0.3">
      <c r="B246" s="1">
        <v>44012</v>
      </c>
      <c r="C246" s="1">
        <f>VLOOKUP(B246,AANBODPROGNOSE!A246:G563, 6, FALSE)</f>
        <v>1025.1931034482759</v>
      </c>
      <c r="D246" s="1">
        <f>VLOOKUP(B246,AANBODPROGNOSE!A246:H563, 3, FALSE)</f>
        <v>871.41413793103447</v>
      </c>
      <c r="E246" s="1">
        <f>VLOOKUP($B246,'inschr lo'!$A$5:$L$324,2,FALSE)</f>
        <v>771</v>
      </c>
      <c r="F246" s="1">
        <f>VLOOKUP($B246,'inschr lo'!$A$5:$L$324,3,FALSE)</f>
        <v>792</v>
      </c>
      <c r="G246" s="1">
        <f>VLOOKUP($B246,'inschr lo'!$A$5:$L$324,4,FALSE)</f>
        <v>821</v>
      </c>
      <c r="H246" s="1">
        <f>VLOOKUP($B246,'inschr lo'!$A$5:$L$324,5,FALSE)</f>
        <v>812</v>
      </c>
      <c r="I246" s="1">
        <f>VLOOKUP($B246,'inschr lo'!$A$5:$L$324,6,FALSE)</f>
        <v>825</v>
      </c>
      <c r="J246" s="1">
        <f>VLOOKUP($B246,'inschr lo'!$A$5:$L$324,7,FALSE)</f>
        <v>859</v>
      </c>
      <c r="K246" s="1">
        <f>VLOOKUP($B246,'inschr lo'!$A$5:$L$324,8,FALSE)</f>
        <v>898</v>
      </c>
      <c r="L246" s="1">
        <f>VLOOKUP($B246,'inschr lo'!$A$5:$L$324,9,FALSE)</f>
        <v>916</v>
      </c>
      <c r="M246" s="1">
        <f>VLOOKUP($B246,'inschr lo'!$A$5:$L$324,10,FALSE)</f>
        <v>930</v>
      </c>
      <c r="N246" s="1">
        <f>VLOOKUP($B246,'inschr lo'!$A$5:$L$324,11,FALSE)</f>
        <v>943</v>
      </c>
      <c r="O246" s="1">
        <f>VLOOKUP($B246,'inschr lo'!$A$5:$L$324,12,FALSE)</f>
        <v>939</v>
      </c>
      <c r="P246" s="1">
        <f>VLOOKUP($B246,'VRAAGPROGNOSE LO'!$B$2:$N$321,2,FALSE)</f>
        <v>918</v>
      </c>
      <c r="Q246" s="1">
        <f>VLOOKUP($B246,'VRAAGPROGNOSE LO'!$B$2:$N$321,3,FALSE)</f>
        <v>921</v>
      </c>
      <c r="R246" s="1">
        <f>VLOOKUP($B246,'VRAAGPROGNOSE LO'!$B$2:$N$321,4,FALSE)</f>
        <v>893</v>
      </c>
      <c r="S246" s="1">
        <f>VLOOKUP($B246,'VRAAGPROGNOSE LO'!$B$2:$N$321,5,FALSE)</f>
        <v>889</v>
      </c>
      <c r="T246" s="1">
        <f>VLOOKUP($B246,'VRAAGPROGNOSE LO'!$B$2:$N$321,6,FALSE)</f>
        <v>876</v>
      </c>
      <c r="U246" s="1">
        <f>VLOOKUP($B246,'VRAAGPROGNOSE LO'!$B$2:$N$321,7,FALSE)</f>
        <v>866</v>
      </c>
      <c r="V246" s="1">
        <f>VLOOKUP($B246,'VRAAGPROGNOSE LO'!$B$2:$N$321,8,FALSE)</f>
        <v>848</v>
      </c>
      <c r="W246" s="1">
        <f>VLOOKUP($B246,'VRAAGPROGNOSE LO'!$B$2:$N$321,9,FALSE)</f>
        <v>818</v>
      </c>
      <c r="X246" s="1">
        <f>VLOOKUP($B246,'VRAAGPROGNOSE LO'!$B$2:$N$321,10,FALSE)</f>
        <v>829</v>
      </c>
      <c r="Y246" s="1">
        <f>VLOOKUP($B246,'VRAAGPROGNOSE LO'!$B$2:$N$321,11,FALSE)</f>
        <v>831</v>
      </c>
      <c r="Z246" s="1">
        <f>VLOOKUP($B246,'VRAAGPROGNOSE LO'!$B$2:$N$321,12,FALSE)</f>
        <v>820</v>
      </c>
      <c r="AA246" s="1">
        <f>VLOOKUP($B246,'VRAAGPROGNOSE LO'!$B$2:$N$321,13,FALSE)</f>
        <v>822</v>
      </c>
    </row>
    <row r="247" spans="2:27" x14ac:dyDescent="0.3">
      <c r="B247" s="1">
        <v>44013</v>
      </c>
      <c r="C247" s="1">
        <f>VLOOKUP(B247,AANBODPROGNOSE!A247:G564, 6, FALSE)</f>
        <v>1851.7647058823529</v>
      </c>
      <c r="D247" s="1">
        <f>VLOOKUP(B247,AANBODPROGNOSE!A247:H564, 3, FALSE)</f>
        <v>1574</v>
      </c>
      <c r="E247" s="1">
        <f>VLOOKUP($B247,'inschr lo'!$A$5:$L$324,2,FALSE)</f>
        <v>1241</v>
      </c>
      <c r="F247" s="1">
        <f>VLOOKUP($B247,'inschr lo'!$A$5:$L$324,3,FALSE)</f>
        <v>1240</v>
      </c>
      <c r="G247" s="1">
        <f>VLOOKUP($B247,'inschr lo'!$A$5:$L$324,4,FALSE)</f>
        <v>1293</v>
      </c>
      <c r="H247" s="1">
        <f>VLOOKUP($B247,'inschr lo'!$A$5:$L$324,5,FALSE)</f>
        <v>1310</v>
      </c>
      <c r="I247" s="1">
        <f>VLOOKUP($B247,'inschr lo'!$A$5:$L$324,6,FALSE)</f>
        <v>1367</v>
      </c>
      <c r="J247" s="1">
        <f>VLOOKUP($B247,'inschr lo'!$A$5:$L$324,7,FALSE)</f>
        <v>1374</v>
      </c>
      <c r="K247" s="1">
        <f>VLOOKUP($B247,'inschr lo'!$A$5:$L$324,8,FALSE)</f>
        <v>1411</v>
      </c>
      <c r="L247" s="1">
        <f>VLOOKUP($B247,'inschr lo'!$A$5:$L$324,9,FALSE)</f>
        <v>1462</v>
      </c>
      <c r="M247" s="1">
        <f>VLOOKUP($B247,'inschr lo'!$A$5:$L$324,10,FALSE)</f>
        <v>1476</v>
      </c>
      <c r="N247" s="1">
        <f>VLOOKUP($B247,'inschr lo'!$A$5:$L$324,11,FALSE)</f>
        <v>1473</v>
      </c>
      <c r="O247" s="1">
        <f>VLOOKUP($B247,'inschr lo'!$A$5:$L$324,12,FALSE)</f>
        <v>1425</v>
      </c>
      <c r="P247" s="1">
        <f>VLOOKUP($B247,'VRAAGPROGNOSE LO'!$B$2:$N$321,2,FALSE)</f>
        <v>1405</v>
      </c>
      <c r="Q247" s="1">
        <f>VLOOKUP($B247,'VRAAGPROGNOSE LO'!$B$2:$N$321,3,FALSE)</f>
        <v>1371</v>
      </c>
      <c r="R247" s="1">
        <f>VLOOKUP($B247,'VRAAGPROGNOSE LO'!$B$2:$N$321,4,FALSE)</f>
        <v>1360</v>
      </c>
      <c r="S247" s="1">
        <f>VLOOKUP($B247,'VRAAGPROGNOSE LO'!$B$2:$N$321,5,FALSE)</f>
        <v>1348</v>
      </c>
      <c r="T247" s="1">
        <f>VLOOKUP($B247,'VRAAGPROGNOSE LO'!$B$2:$N$321,6,FALSE)</f>
        <v>1349</v>
      </c>
      <c r="U247" s="1">
        <f>VLOOKUP($B247,'VRAAGPROGNOSE LO'!$B$2:$N$321,7,FALSE)</f>
        <v>1383</v>
      </c>
      <c r="V247" s="1">
        <f>VLOOKUP($B247,'VRAAGPROGNOSE LO'!$B$2:$N$321,8,FALSE)</f>
        <v>1382</v>
      </c>
      <c r="W247" s="1">
        <f>VLOOKUP($B247,'VRAAGPROGNOSE LO'!$B$2:$N$321,9,FALSE)</f>
        <v>1392</v>
      </c>
      <c r="X247" s="1">
        <f>VLOOKUP($B247,'VRAAGPROGNOSE LO'!$B$2:$N$321,10,FALSE)</f>
        <v>1385</v>
      </c>
      <c r="Y247" s="1">
        <f>VLOOKUP($B247,'VRAAGPROGNOSE LO'!$B$2:$N$321,11,FALSE)</f>
        <v>1365</v>
      </c>
      <c r="Z247" s="1">
        <f>VLOOKUP($B247,'VRAAGPROGNOSE LO'!$B$2:$N$321,12,FALSE)</f>
        <v>1355</v>
      </c>
      <c r="AA247" s="1">
        <f>VLOOKUP($B247,'VRAAGPROGNOSE LO'!$B$2:$N$321,13,FALSE)</f>
        <v>1337</v>
      </c>
    </row>
    <row r="248" spans="2:27" x14ac:dyDescent="0.3">
      <c r="B248" s="1">
        <v>44019</v>
      </c>
      <c r="C248" s="1">
        <f>VLOOKUP(B248,AANBODPROGNOSE!A248:G565, 6, FALSE)</f>
        <v>3086.8092691622101</v>
      </c>
      <c r="D248" s="1">
        <f>VLOOKUP(B248,AANBODPROGNOSE!A248:H565, 3, FALSE)</f>
        <v>2623.7878787878785</v>
      </c>
      <c r="E248" s="1">
        <f>VLOOKUP($B248,'inschr lo'!$A$5:$L$324,2,FALSE)</f>
        <v>2217</v>
      </c>
      <c r="F248" s="1">
        <f>VLOOKUP($B248,'inschr lo'!$A$5:$L$324,3,FALSE)</f>
        <v>2253</v>
      </c>
      <c r="G248" s="1">
        <f>VLOOKUP($B248,'inschr lo'!$A$5:$L$324,4,FALSE)</f>
        <v>2271</v>
      </c>
      <c r="H248" s="1">
        <f>VLOOKUP($B248,'inschr lo'!$A$5:$L$324,5,FALSE)</f>
        <v>2307</v>
      </c>
      <c r="I248" s="1">
        <f>VLOOKUP($B248,'inschr lo'!$A$5:$L$324,6,FALSE)</f>
        <v>2305</v>
      </c>
      <c r="J248" s="1">
        <f>VLOOKUP($B248,'inschr lo'!$A$5:$L$324,7,FALSE)</f>
        <v>2375</v>
      </c>
      <c r="K248" s="1">
        <f>VLOOKUP($B248,'inschr lo'!$A$5:$L$324,8,FALSE)</f>
        <v>2440</v>
      </c>
      <c r="L248" s="1">
        <f>VLOOKUP($B248,'inschr lo'!$A$5:$L$324,9,FALSE)</f>
        <v>2503</v>
      </c>
      <c r="M248" s="1">
        <f>VLOOKUP($B248,'inschr lo'!$A$5:$L$324,10,FALSE)</f>
        <v>2513</v>
      </c>
      <c r="N248" s="1">
        <f>VLOOKUP($B248,'inschr lo'!$A$5:$L$324,11,FALSE)</f>
        <v>2538</v>
      </c>
      <c r="O248" s="1">
        <f>VLOOKUP($B248,'inschr lo'!$A$5:$L$324,12,FALSE)</f>
        <v>2499</v>
      </c>
      <c r="P248" s="1">
        <f>VLOOKUP($B248,'VRAAGPROGNOSE LO'!$B$2:$N$321,2,FALSE)</f>
        <v>2532</v>
      </c>
      <c r="Q248" s="1">
        <f>VLOOKUP($B248,'VRAAGPROGNOSE LO'!$B$2:$N$321,3,FALSE)</f>
        <v>2514</v>
      </c>
      <c r="R248" s="1">
        <f>VLOOKUP($B248,'VRAAGPROGNOSE LO'!$B$2:$N$321,4,FALSE)</f>
        <v>2466</v>
      </c>
      <c r="S248" s="1">
        <f>VLOOKUP($B248,'VRAAGPROGNOSE LO'!$B$2:$N$321,5,FALSE)</f>
        <v>2425</v>
      </c>
      <c r="T248" s="1">
        <f>VLOOKUP($B248,'VRAAGPROGNOSE LO'!$B$2:$N$321,6,FALSE)</f>
        <v>2385</v>
      </c>
      <c r="U248" s="1">
        <f>VLOOKUP($B248,'VRAAGPROGNOSE LO'!$B$2:$N$321,7,FALSE)</f>
        <v>2340</v>
      </c>
      <c r="V248" s="1">
        <f>VLOOKUP($B248,'VRAAGPROGNOSE LO'!$B$2:$N$321,8,FALSE)</f>
        <v>2262</v>
      </c>
      <c r="W248" s="1">
        <f>VLOOKUP($B248,'VRAAGPROGNOSE LO'!$B$2:$N$321,9,FALSE)</f>
        <v>2225</v>
      </c>
      <c r="X248" s="1">
        <f>VLOOKUP($B248,'VRAAGPROGNOSE LO'!$B$2:$N$321,10,FALSE)</f>
        <v>2209</v>
      </c>
      <c r="Y248" s="1">
        <f>VLOOKUP($B248,'VRAAGPROGNOSE LO'!$B$2:$N$321,11,FALSE)</f>
        <v>2188</v>
      </c>
      <c r="Z248" s="1">
        <f>VLOOKUP($B248,'VRAAGPROGNOSE LO'!$B$2:$N$321,12,FALSE)</f>
        <v>2170</v>
      </c>
      <c r="AA248" s="1">
        <f>VLOOKUP($B248,'VRAAGPROGNOSE LO'!$B$2:$N$321,13,FALSE)</f>
        <v>2198</v>
      </c>
    </row>
    <row r="249" spans="2:27" x14ac:dyDescent="0.3">
      <c r="B249" s="1">
        <v>44020</v>
      </c>
      <c r="C249" s="1">
        <f>VLOOKUP(B249,AANBODPROGNOSE!A249:G566, 6, FALSE)</f>
        <v>960</v>
      </c>
      <c r="D249" s="1">
        <f>VLOOKUP(B249,AANBODPROGNOSE!A249:H566, 3, FALSE)</f>
        <v>816</v>
      </c>
      <c r="E249" s="1">
        <f>VLOOKUP($B249,'inschr lo'!$A$5:$L$324,2,FALSE)</f>
        <v>716</v>
      </c>
      <c r="F249" s="1">
        <f>VLOOKUP($B249,'inschr lo'!$A$5:$L$324,3,FALSE)</f>
        <v>699</v>
      </c>
      <c r="G249" s="1">
        <f>VLOOKUP($B249,'inschr lo'!$A$5:$L$324,4,FALSE)</f>
        <v>693</v>
      </c>
      <c r="H249" s="1">
        <f>VLOOKUP($B249,'inschr lo'!$A$5:$L$324,5,FALSE)</f>
        <v>706</v>
      </c>
      <c r="I249" s="1">
        <f>VLOOKUP($B249,'inschr lo'!$A$5:$L$324,6,FALSE)</f>
        <v>726</v>
      </c>
      <c r="J249" s="1">
        <f>VLOOKUP($B249,'inschr lo'!$A$5:$L$324,7,FALSE)</f>
        <v>748</v>
      </c>
      <c r="K249" s="1">
        <f>VLOOKUP($B249,'inschr lo'!$A$5:$L$324,8,FALSE)</f>
        <v>747</v>
      </c>
      <c r="L249" s="1">
        <f>VLOOKUP($B249,'inschr lo'!$A$5:$L$324,9,FALSE)</f>
        <v>762</v>
      </c>
      <c r="M249" s="1">
        <f>VLOOKUP($B249,'inschr lo'!$A$5:$L$324,10,FALSE)</f>
        <v>757</v>
      </c>
      <c r="N249" s="1">
        <f>VLOOKUP($B249,'inschr lo'!$A$5:$L$324,11,FALSE)</f>
        <v>748</v>
      </c>
      <c r="O249" s="1">
        <f>VLOOKUP($B249,'inschr lo'!$A$5:$L$324,12,FALSE)</f>
        <v>738</v>
      </c>
      <c r="P249" s="1">
        <f>VLOOKUP($B249,'VRAAGPROGNOSE LO'!$B$2:$N$321,2,FALSE)</f>
        <v>738</v>
      </c>
      <c r="Q249" s="1">
        <f>VLOOKUP($B249,'VRAAGPROGNOSE LO'!$B$2:$N$321,3,FALSE)</f>
        <v>751</v>
      </c>
      <c r="R249" s="1">
        <f>VLOOKUP($B249,'VRAAGPROGNOSE LO'!$B$2:$N$321,4,FALSE)</f>
        <v>767</v>
      </c>
      <c r="S249" s="1">
        <f>VLOOKUP($B249,'VRAAGPROGNOSE LO'!$B$2:$N$321,5,FALSE)</f>
        <v>770</v>
      </c>
      <c r="T249" s="1">
        <f>VLOOKUP($B249,'VRAAGPROGNOSE LO'!$B$2:$N$321,6,FALSE)</f>
        <v>800</v>
      </c>
      <c r="U249" s="1">
        <f>VLOOKUP($B249,'VRAAGPROGNOSE LO'!$B$2:$N$321,7,FALSE)</f>
        <v>808</v>
      </c>
      <c r="V249" s="1">
        <f>VLOOKUP($B249,'VRAAGPROGNOSE LO'!$B$2:$N$321,8,FALSE)</f>
        <v>796</v>
      </c>
      <c r="W249" s="1">
        <f>VLOOKUP($B249,'VRAAGPROGNOSE LO'!$B$2:$N$321,9,FALSE)</f>
        <v>777</v>
      </c>
      <c r="X249" s="1">
        <f>VLOOKUP($B249,'VRAAGPROGNOSE LO'!$B$2:$N$321,10,FALSE)</f>
        <v>774</v>
      </c>
      <c r="Y249" s="1">
        <f>VLOOKUP($B249,'VRAAGPROGNOSE LO'!$B$2:$N$321,11,FALSE)</f>
        <v>775</v>
      </c>
      <c r="Z249" s="1">
        <f>VLOOKUP($B249,'VRAAGPROGNOSE LO'!$B$2:$N$321,12,FALSE)</f>
        <v>761</v>
      </c>
      <c r="AA249" s="1">
        <f>VLOOKUP($B249,'VRAAGPROGNOSE LO'!$B$2:$N$321,13,FALSE)</f>
        <v>754</v>
      </c>
    </row>
    <row r="250" spans="2:27" x14ac:dyDescent="0.3">
      <c r="B250" s="1">
        <v>44021</v>
      </c>
      <c r="C250" s="1">
        <f>VLOOKUP(B250,AANBODPROGNOSE!A250:G567, 6, FALSE)</f>
        <v>19906.933651842723</v>
      </c>
      <c r="D250" s="1">
        <f>VLOOKUP(B250,AANBODPROGNOSE!A250:H567, 3, FALSE)</f>
        <v>16920.893604066314</v>
      </c>
      <c r="E250" s="1">
        <f>VLOOKUP($B250,'inschr lo'!$A$5:$L$324,2,FALSE)</f>
        <v>14201</v>
      </c>
      <c r="F250" s="1">
        <f>VLOOKUP($B250,'inschr lo'!$A$5:$L$324,3,FALSE)</f>
        <v>14466</v>
      </c>
      <c r="G250" s="1">
        <f>VLOOKUP($B250,'inschr lo'!$A$5:$L$324,4,FALSE)</f>
        <v>14683</v>
      </c>
      <c r="H250" s="1">
        <f>VLOOKUP($B250,'inschr lo'!$A$5:$L$324,5,FALSE)</f>
        <v>14965</v>
      </c>
      <c r="I250" s="1">
        <f>VLOOKUP($B250,'inschr lo'!$A$5:$L$324,6,FALSE)</f>
        <v>15208</v>
      </c>
      <c r="J250" s="1">
        <f>VLOOKUP($B250,'inschr lo'!$A$5:$L$324,7,FALSE)</f>
        <v>15817</v>
      </c>
      <c r="K250" s="1">
        <f>VLOOKUP($B250,'inschr lo'!$A$5:$L$324,8,FALSE)</f>
        <v>16398</v>
      </c>
      <c r="L250" s="1">
        <f>VLOOKUP($B250,'inschr lo'!$A$5:$L$324,9,FALSE)</f>
        <v>16771</v>
      </c>
      <c r="M250" s="1">
        <f>VLOOKUP($B250,'inschr lo'!$A$5:$L$324,10,FALSE)</f>
        <v>17014</v>
      </c>
      <c r="N250" s="1">
        <f>VLOOKUP($B250,'inschr lo'!$A$5:$L$324,11,FALSE)</f>
        <v>17084</v>
      </c>
      <c r="O250" s="1">
        <f>VLOOKUP($B250,'inschr lo'!$A$5:$L$324,12,FALSE)</f>
        <v>17034</v>
      </c>
      <c r="P250" s="1">
        <f>VLOOKUP($B250,'VRAAGPROGNOSE LO'!$B$2:$N$321,2,FALSE)</f>
        <v>17044</v>
      </c>
      <c r="Q250" s="1">
        <f>VLOOKUP($B250,'VRAAGPROGNOSE LO'!$B$2:$N$321,3,FALSE)</f>
        <v>16955</v>
      </c>
      <c r="R250" s="1">
        <f>VLOOKUP($B250,'VRAAGPROGNOSE LO'!$B$2:$N$321,4,FALSE)</f>
        <v>16808</v>
      </c>
      <c r="S250" s="1">
        <f>VLOOKUP($B250,'VRAAGPROGNOSE LO'!$B$2:$N$321,5,FALSE)</f>
        <v>16632</v>
      </c>
      <c r="T250" s="1">
        <f>VLOOKUP($B250,'VRAAGPROGNOSE LO'!$B$2:$N$321,6,FALSE)</f>
        <v>16526</v>
      </c>
      <c r="U250" s="1">
        <f>VLOOKUP($B250,'VRAAGPROGNOSE LO'!$B$2:$N$321,7,FALSE)</f>
        <v>16502</v>
      </c>
      <c r="V250" s="1">
        <f>VLOOKUP($B250,'VRAAGPROGNOSE LO'!$B$2:$N$321,8,FALSE)</f>
        <v>16461</v>
      </c>
      <c r="W250" s="1">
        <f>VLOOKUP($B250,'VRAAGPROGNOSE LO'!$B$2:$N$321,9,FALSE)</f>
        <v>16468</v>
      </c>
      <c r="X250" s="1">
        <f>VLOOKUP($B250,'VRAAGPROGNOSE LO'!$B$2:$N$321,10,FALSE)</f>
        <v>16463</v>
      </c>
      <c r="Y250" s="1">
        <f>VLOOKUP($B250,'VRAAGPROGNOSE LO'!$B$2:$N$321,11,FALSE)</f>
        <v>16491</v>
      </c>
      <c r="Z250" s="1">
        <f>VLOOKUP($B250,'VRAAGPROGNOSE LO'!$B$2:$N$321,12,FALSE)</f>
        <v>16478</v>
      </c>
      <c r="AA250" s="1">
        <f>VLOOKUP($B250,'VRAAGPROGNOSE LO'!$B$2:$N$321,13,FALSE)</f>
        <v>16462</v>
      </c>
    </row>
    <row r="251" spans="2:27" x14ac:dyDescent="0.3">
      <c r="B251" s="1">
        <v>44034</v>
      </c>
      <c r="C251" s="1">
        <f>VLOOKUP(B251,AANBODPROGNOSE!A251:G568, 6, FALSE)</f>
        <v>1951</v>
      </c>
      <c r="D251" s="1">
        <f>VLOOKUP(B251,AANBODPROGNOSE!A251:H568, 3, FALSE)</f>
        <v>1658.35</v>
      </c>
      <c r="E251" s="1">
        <f>VLOOKUP($B251,'inschr lo'!$A$5:$L$324,2,FALSE)</f>
        <v>1525</v>
      </c>
      <c r="F251" s="1">
        <f>VLOOKUP($B251,'inschr lo'!$A$5:$L$324,3,FALSE)</f>
        <v>1502</v>
      </c>
      <c r="G251" s="1">
        <f>VLOOKUP($B251,'inschr lo'!$A$5:$L$324,4,FALSE)</f>
        <v>1504</v>
      </c>
      <c r="H251" s="1">
        <f>VLOOKUP($B251,'inschr lo'!$A$5:$L$324,5,FALSE)</f>
        <v>1525</v>
      </c>
      <c r="I251" s="1">
        <f>VLOOKUP($B251,'inschr lo'!$A$5:$L$324,6,FALSE)</f>
        <v>1557</v>
      </c>
      <c r="J251" s="1">
        <f>VLOOKUP($B251,'inschr lo'!$A$5:$L$324,7,FALSE)</f>
        <v>1588</v>
      </c>
      <c r="K251" s="1">
        <f>VLOOKUP($B251,'inschr lo'!$A$5:$L$324,8,FALSE)</f>
        <v>1558</v>
      </c>
      <c r="L251" s="1">
        <f>VLOOKUP($B251,'inschr lo'!$A$5:$L$324,9,FALSE)</f>
        <v>1593</v>
      </c>
      <c r="M251" s="1">
        <f>VLOOKUP($B251,'inschr lo'!$A$5:$L$324,10,FALSE)</f>
        <v>1585</v>
      </c>
      <c r="N251" s="1">
        <f>VLOOKUP($B251,'inschr lo'!$A$5:$L$324,11,FALSE)</f>
        <v>1605</v>
      </c>
      <c r="O251" s="1">
        <f>VLOOKUP($B251,'inschr lo'!$A$5:$L$324,12,FALSE)</f>
        <v>1595</v>
      </c>
      <c r="P251" s="1">
        <f>VLOOKUP($B251,'VRAAGPROGNOSE LO'!$B$2:$N$321,2,FALSE)</f>
        <v>1564</v>
      </c>
      <c r="Q251" s="1">
        <f>VLOOKUP($B251,'VRAAGPROGNOSE LO'!$B$2:$N$321,3,FALSE)</f>
        <v>1576</v>
      </c>
      <c r="R251" s="1">
        <f>VLOOKUP($B251,'VRAAGPROGNOSE LO'!$B$2:$N$321,4,FALSE)</f>
        <v>1523</v>
      </c>
      <c r="S251" s="1">
        <f>VLOOKUP($B251,'VRAAGPROGNOSE LO'!$B$2:$N$321,5,FALSE)</f>
        <v>1544</v>
      </c>
      <c r="T251" s="1">
        <f>VLOOKUP($B251,'VRAAGPROGNOSE LO'!$B$2:$N$321,6,FALSE)</f>
        <v>1550</v>
      </c>
      <c r="U251" s="1">
        <f>VLOOKUP($B251,'VRAAGPROGNOSE LO'!$B$2:$N$321,7,FALSE)</f>
        <v>1542</v>
      </c>
      <c r="V251" s="1">
        <f>VLOOKUP($B251,'VRAAGPROGNOSE LO'!$B$2:$N$321,8,FALSE)</f>
        <v>1538</v>
      </c>
      <c r="W251" s="1">
        <f>VLOOKUP($B251,'VRAAGPROGNOSE LO'!$B$2:$N$321,9,FALSE)</f>
        <v>1519</v>
      </c>
      <c r="X251" s="1">
        <f>VLOOKUP($B251,'VRAAGPROGNOSE LO'!$B$2:$N$321,10,FALSE)</f>
        <v>1521</v>
      </c>
      <c r="Y251" s="1">
        <f>VLOOKUP($B251,'VRAAGPROGNOSE LO'!$B$2:$N$321,11,FALSE)</f>
        <v>1493</v>
      </c>
      <c r="Z251" s="1">
        <f>VLOOKUP($B251,'VRAAGPROGNOSE LO'!$B$2:$N$321,12,FALSE)</f>
        <v>1485</v>
      </c>
      <c r="AA251" s="1">
        <f>VLOOKUP($B251,'VRAAGPROGNOSE LO'!$B$2:$N$321,13,FALSE)</f>
        <v>1488</v>
      </c>
    </row>
    <row r="252" spans="2:27" x14ac:dyDescent="0.3">
      <c r="B252" s="1">
        <v>44040</v>
      </c>
      <c r="C252" s="1">
        <f>VLOOKUP(B252,AANBODPROGNOSE!A252:G569, 6, FALSE)</f>
        <v>1172</v>
      </c>
      <c r="D252" s="1">
        <f>VLOOKUP(B252,AANBODPROGNOSE!A252:H569, 3, FALSE)</f>
        <v>996.19999999999993</v>
      </c>
      <c r="E252" s="1">
        <f>VLOOKUP($B252,'inschr lo'!$A$5:$L$324,2,FALSE)</f>
        <v>848</v>
      </c>
      <c r="F252" s="1">
        <f>VLOOKUP($B252,'inschr lo'!$A$5:$L$324,3,FALSE)</f>
        <v>851</v>
      </c>
      <c r="G252" s="1">
        <f>VLOOKUP($B252,'inschr lo'!$A$5:$L$324,4,FALSE)</f>
        <v>840</v>
      </c>
      <c r="H252" s="1">
        <f>VLOOKUP($B252,'inschr lo'!$A$5:$L$324,5,FALSE)</f>
        <v>881</v>
      </c>
      <c r="I252" s="1">
        <f>VLOOKUP($B252,'inschr lo'!$A$5:$L$324,6,FALSE)</f>
        <v>880</v>
      </c>
      <c r="J252" s="1">
        <f>VLOOKUP($B252,'inschr lo'!$A$5:$L$324,7,FALSE)</f>
        <v>900</v>
      </c>
      <c r="K252" s="1">
        <f>VLOOKUP($B252,'inschr lo'!$A$5:$L$324,8,FALSE)</f>
        <v>934</v>
      </c>
      <c r="L252" s="1">
        <f>VLOOKUP($B252,'inschr lo'!$A$5:$L$324,9,FALSE)</f>
        <v>933</v>
      </c>
      <c r="M252" s="1">
        <f>VLOOKUP($B252,'inschr lo'!$A$5:$L$324,10,FALSE)</f>
        <v>944</v>
      </c>
      <c r="N252" s="1">
        <f>VLOOKUP($B252,'inschr lo'!$A$5:$L$324,11,FALSE)</f>
        <v>946</v>
      </c>
      <c r="O252" s="1">
        <f>VLOOKUP($B252,'inschr lo'!$A$5:$L$324,12,FALSE)</f>
        <v>935</v>
      </c>
      <c r="P252" s="1">
        <f>VLOOKUP($B252,'VRAAGPROGNOSE LO'!$B$2:$N$321,2,FALSE)</f>
        <v>929</v>
      </c>
      <c r="Q252" s="1">
        <f>VLOOKUP($B252,'VRAAGPROGNOSE LO'!$B$2:$N$321,3,FALSE)</f>
        <v>915</v>
      </c>
      <c r="R252" s="1">
        <f>VLOOKUP($B252,'VRAAGPROGNOSE LO'!$B$2:$N$321,4,FALSE)</f>
        <v>912</v>
      </c>
      <c r="S252" s="1">
        <f>VLOOKUP($B252,'VRAAGPROGNOSE LO'!$B$2:$N$321,5,FALSE)</f>
        <v>916</v>
      </c>
      <c r="T252" s="1">
        <f>VLOOKUP($B252,'VRAAGPROGNOSE LO'!$B$2:$N$321,6,FALSE)</f>
        <v>927</v>
      </c>
      <c r="U252" s="1">
        <f>VLOOKUP($B252,'VRAAGPROGNOSE LO'!$B$2:$N$321,7,FALSE)</f>
        <v>924</v>
      </c>
      <c r="V252" s="1">
        <f>VLOOKUP($B252,'VRAAGPROGNOSE LO'!$B$2:$N$321,8,FALSE)</f>
        <v>918</v>
      </c>
      <c r="W252" s="1">
        <f>VLOOKUP($B252,'VRAAGPROGNOSE LO'!$B$2:$N$321,9,FALSE)</f>
        <v>915</v>
      </c>
      <c r="X252" s="1">
        <f>VLOOKUP($B252,'VRAAGPROGNOSE LO'!$B$2:$N$321,10,FALSE)</f>
        <v>914</v>
      </c>
      <c r="Y252" s="1">
        <f>VLOOKUP($B252,'VRAAGPROGNOSE LO'!$B$2:$N$321,11,FALSE)</f>
        <v>904</v>
      </c>
      <c r="Z252" s="1">
        <f>VLOOKUP($B252,'VRAAGPROGNOSE LO'!$B$2:$N$321,12,FALSE)</f>
        <v>889</v>
      </c>
      <c r="AA252" s="1">
        <f>VLOOKUP($B252,'VRAAGPROGNOSE LO'!$B$2:$N$321,13,FALSE)</f>
        <v>885</v>
      </c>
    </row>
    <row r="253" spans="2:27" x14ac:dyDescent="0.3">
      <c r="B253" s="1">
        <v>44043</v>
      </c>
      <c r="C253" s="1">
        <f>VLOOKUP(B253,AANBODPROGNOSE!A253:G570, 6, FALSE)</f>
        <v>2160.666666666667</v>
      </c>
      <c r="D253" s="1">
        <f>VLOOKUP(B253,AANBODPROGNOSE!A253:H570, 3, FALSE)</f>
        <v>1836.5666666666668</v>
      </c>
      <c r="E253" s="1">
        <f>VLOOKUP($B253,'inschr lo'!$A$5:$L$324,2,FALSE)</f>
        <v>1531</v>
      </c>
      <c r="F253" s="1">
        <f>VLOOKUP($B253,'inschr lo'!$A$5:$L$324,3,FALSE)</f>
        <v>1562</v>
      </c>
      <c r="G253" s="1">
        <f>VLOOKUP($B253,'inschr lo'!$A$5:$L$324,4,FALSE)</f>
        <v>1584</v>
      </c>
      <c r="H253" s="1">
        <f>VLOOKUP($B253,'inschr lo'!$A$5:$L$324,5,FALSE)</f>
        <v>1599</v>
      </c>
      <c r="I253" s="1">
        <f>VLOOKUP($B253,'inschr lo'!$A$5:$L$324,6,FALSE)</f>
        <v>1628</v>
      </c>
      <c r="J253" s="1">
        <f>VLOOKUP($B253,'inschr lo'!$A$5:$L$324,7,FALSE)</f>
        <v>1700</v>
      </c>
      <c r="K253" s="1">
        <f>VLOOKUP($B253,'inschr lo'!$A$5:$L$324,8,FALSE)</f>
        <v>1786</v>
      </c>
      <c r="L253" s="1">
        <f>VLOOKUP($B253,'inschr lo'!$A$5:$L$324,9,FALSE)</f>
        <v>1840</v>
      </c>
      <c r="M253" s="1">
        <f>VLOOKUP($B253,'inschr lo'!$A$5:$L$324,10,FALSE)</f>
        <v>1884</v>
      </c>
      <c r="N253" s="1">
        <f>VLOOKUP($B253,'inschr lo'!$A$5:$L$324,11,FALSE)</f>
        <v>1849</v>
      </c>
      <c r="O253" s="1">
        <f>VLOOKUP($B253,'inschr lo'!$A$5:$L$324,12,FALSE)</f>
        <v>1855</v>
      </c>
      <c r="P253" s="1">
        <f>VLOOKUP($B253,'VRAAGPROGNOSE LO'!$B$2:$N$321,2,FALSE)</f>
        <v>1870</v>
      </c>
      <c r="Q253" s="1">
        <f>VLOOKUP($B253,'VRAAGPROGNOSE LO'!$B$2:$N$321,3,FALSE)</f>
        <v>1871</v>
      </c>
      <c r="R253" s="1">
        <f>VLOOKUP($B253,'VRAAGPROGNOSE LO'!$B$2:$N$321,4,FALSE)</f>
        <v>1830</v>
      </c>
      <c r="S253" s="1">
        <f>VLOOKUP($B253,'VRAAGPROGNOSE LO'!$B$2:$N$321,5,FALSE)</f>
        <v>1809</v>
      </c>
      <c r="T253" s="1">
        <f>VLOOKUP($B253,'VRAAGPROGNOSE LO'!$B$2:$N$321,6,FALSE)</f>
        <v>1822</v>
      </c>
      <c r="U253" s="1">
        <f>VLOOKUP($B253,'VRAAGPROGNOSE LO'!$B$2:$N$321,7,FALSE)</f>
        <v>1834</v>
      </c>
      <c r="V253" s="1">
        <f>VLOOKUP($B253,'VRAAGPROGNOSE LO'!$B$2:$N$321,8,FALSE)</f>
        <v>1814</v>
      </c>
      <c r="W253" s="1">
        <f>VLOOKUP($B253,'VRAAGPROGNOSE LO'!$B$2:$N$321,9,FALSE)</f>
        <v>1782</v>
      </c>
      <c r="X253" s="1">
        <f>VLOOKUP($B253,'VRAAGPROGNOSE LO'!$B$2:$N$321,10,FALSE)</f>
        <v>1785</v>
      </c>
      <c r="Y253" s="1">
        <f>VLOOKUP($B253,'VRAAGPROGNOSE LO'!$B$2:$N$321,11,FALSE)</f>
        <v>1753</v>
      </c>
      <c r="Z253" s="1">
        <f>VLOOKUP($B253,'VRAAGPROGNOSE LO'!$B$2:$N$321,12,FALSE)</f>
        <v>1725</v>
      </c>
      <c r="AA253" s="1">
        <f>VLOOKUP($B253,'VRAAGPROGNOSE LO'!$B$2:$N$321,13,FALSE)</f>
        <v>1692</v>
      </c>
    </row>
    <row r="254" spans="2:27" x14ac:dyDescent="0.3">
      <c r="B254" s="1">
        <v>44045</v>
      </c>
      <c r="C254" s="1">
        <f>VLOOKUP(B254,AANBODPROGNOSE!A254:G571, 6, FALSE)</f>
        <v>419</v>
      </c>
      <c r="D254" s="1">
        <f>VLOOKUP(B254,AANBODPROGNOSE!A254:H571, 3, FALSE)</f>
        <v>356.15</v>
      </c>
      <c r="E254" s="1">
        <f>VLOOKUP($B254,'inschr lo'!$A$5:$L$324,2,FALSE)</f>
        <v>278</v>
      </c>
      <c r="F254" s="1">
        <f>VLOOKUP($B254,'inschr lo'!$A$5:$L$324,3,FALSE)</f>
        <v>286</v>
      </c>
      <c r="G254" s="1">
        <f>VLOOKUP($B254,'inschr lo'!$A$5:$L$324,4,FALSE)</f>
        <v>292</v>
      </c>
      <c r="H254" s="1">
        <f>VLOOKUP($B254,'inschr lo'!$A$5:$L$324,5,FALSE)</f>
        <v>310</v>
      </c>
      <c r="I254" s="1">
        <f>VLOOKUP($B254,'inschr lo'!$A$5:$L$324,6,FALSE)</f>
        <v>324</v>
      </c>
      <c r="J254" s="1">
        <f>VLOOKUP($B254,'inschr lo'!$A$5:$L$324,7,FALSE)</f>
        <v>340</v>
      </c>
      <c r="K254" s="1">
        <f>VLOOKUP($B254,'inschr lo'!$A$5:$L$324,8,FALSE)</f>
        <v>360</v>
      </c>
      <c r="L254" s="1">
        <f>VLOOKUP($B254,'inschr lo'!$A$5:$L$324,9,FALSE)</f>
        <v>358</v>
      </c>
      <c r="M254" s="1">
        <f>VLOOKUP($B254,'inschr lo'!$A$5:$L$324,10,FALSE)</f>
        <v>381</v>
      </c>
      <c r="N254" s="1">
        <f>VLOOKUP($B254,'inschr lo'!$A$5:$L$324,11,FALSE)</f>
        <v>396</v>
      </c>
      <c r="O254" s="1">
        <f>VLOOKUP($B254,'inschr lo'!$A$5:$L$324,12,FALSE)</f>
        <v>387</v>
      </c>
      <c r="P254" s="1">
        <f>VLOOKUP($B254,'VRAAGPROGNOSE LO'!$B$2:$N$321,2,FALSE)</f>
        <v>385</v>
      </c>
      <c r="Q254" s="1">
        <f>VLOOKUP($B254,'VRAAGPROGNOSE LO'!$B$2:$N$321,3,FALSE)</f>
        <v>382</v>
      </c>
      <c r="R254" s="1">
        <f>VLOOKUP($B254,'VRAAGPROGNOSE LO'!$B$2:$N$321,4,FALSE)</f>
        <v>378</v>
      </c>
      <c r="S254" s="1">
        <f>VLOOKUP($B254,'VRAAGPROGNOSE LO'!$B$2:$N$321,5,FALSE)</f>
        <v>375</v>
      </c>
      <c r="T254" s="1">
        <f>VLOOKUP($B254,'VRAAGPROGNOSE LO'!$B$2:$N$321,6,FALSE)</f>
        <v>375</v>
      </c>
      <c r="U254" s="1">
        <f>VLOOKUP($B254,'VRAAGPROGNOSE LO'!$B$2:$N$321,7,FALSE)</f>
        <v>379</v>
      </c>
      <c r="V254" s="1">
        <f>VLOOKUP($B254,'VRAAGPROGNOSE LO'!$B$2:$N$321,8,FALSE)</f>
        <v>379</v>
      </c>
      <c r="W254" s="1">
        <f>VLOOKUP($B254,'VRAAGPROGNOSE LO'!$B$2:$N$321,9,FALSE)</f>
        <v>385</v>
      </c>
      <c r="X254" s="1">
        <f>VLOOKUP($B254,'VRAAGPROGNOSE LO'!$B$2:$N$321,10,FALSE)</f>
        <v>385</v>
      </c>
      <c r="Y254" s="1">
        <f>VLOOKUP($B254,'VRAAGPROGNOSE LO'!$B$2:$N$321,11,FALSE)</f>
        <v>387</v>
      </c>
      <c r="Z254" s="1">
        <f>VLOOKUP($B254,'VRAAGPROGNOSE LO'!$B$2:$N$321,12,FALSE)</f>
        <v>382</v>
      </c>
      <c r="AA254" s="1">
        <f>VLOOKUP($B254,'VRAAGPROGNOSE LO'!$B$2:$N$321,13,FALSE)</f>
        <v>385</v>
      </c>
    </row>
    <row r="255" spans="2:27" x14ac:dyDescent="0.3">
      <c r="B255" s="1">
        <v>44048</v>
      </c>
      <c r="C255" s="1">
        <f>VLOOKUP(B255,AANBODPROGNOSE!A255:G572, 6, FALSE)</f>
        <v>980.75132275132285</v>
      </c>
      <c r="D255" s="1">
        <f>VLOOKUP(B255,AANBODPROGNOSE!A255:H572, 3, FALSE)</f>
        <v>833.63862433862437</v>
      </c>
      <c r="E255" s="1">
        <f>VLOOKUP($B255,'inschr lo'!$A$5:$L$324,2,FALSE)</f>
        <v>717</v>
      </c>
      <c r="F255" s="1">
        <f>VLOOKUP($B255,'inschr lo'!$A$5:$L$324,3,FALSE)</f>
        <v>707</v>
      </c>
      <c r="G255" s="1">
        <f>VLOOKUP($B255,'inschr lo'!$A$5:$L$324,4,FALSE)</f>
        <v>694</v>
      </c>
      <c r="H255" s="1">
        <f>VLOOKUP($B255,'inschr lo'!$A$5:$L$324,5,FALSE)</f>
        <v>707</v>
      </c>
      <c r="I255" s="1">
        <f>VLOOKUP($B255,'inschr lo'!$A$5:$L$324,6,FALSE)</f>
        <v>702</v>
      </c>
      <c r="J255" s="1">
        <f>VLOOKUP($B255,'inschr lo'!$A$5:$L$324,7,FALSE)</f>
        <v>720</v>
      </c>
      <c r="K255" s="1">
        <f>VLOOKUP($B255,'inschr lo'!$A$5:$L$324,8,FALSE)</f>
        <v>717</v>
      </c>
      <c r="L255" s="1">
        <f>VLOOKUP($B255,'inschr lo'!$A$5:$L$324,9,FALSE)</f>
        <v>715</v>
      </c>
      <c r="M255" s="1">
        <f>VLOOKUP($B255,'inschr lo'!$A$5:$L$324,10,FALSE)</f>
        <v>732</v>
      </c>
      <c r="N255" s="1">
        <f>VLOOKUP($B255,'inschr lo'!$A$5:$L$324,11,FALSE)</f>
        <v>710</v>
      </c>
      <c r="O255" s="1">
        <f>VLOOKUP($B255,'inschr lo'!$A$5:$L$324,12,FALSE)</f>
        <v>726</v>
      </c>
      <c r="P255" s="1">
        <f>VLOOKUP($B255,'VRAAGPROGNOSE LO'!$B$2:$N$321,2,FALSE)</f>
        <v>746</v>
      </c>
      <c r="Q255" s="1">
        <f>VLOOKUP($B255,'VRAAGPROGNOSE LO'!$B$2:$N$321,3,FALSE)</f>
        <v>758</v>
      </c>
      <c r="R255" s="1">
        <f>VLOOKUP($B255,'VRAAGPROGNOSE LO'!$B$2:$N$321,4,FALSE)</f>
        <v>749</v>
      </c>
      <c r="S255" s="1">
        <f>VLOOKUP($B255,'VRAAGPROGNOSE LO'!$B$2:$N$321,5,FALSE)</f>
        <v>751</v>
      </c>
      <c r="T255" s="1">
        <f>VLOOKUP($B255,'VRAAGPROGNOSE LO'!$B$2:$N$321,6,FALSE)</f>
        <v>747</v>
      </c>
      <c r="U255" s="1">
        <f>VLOOKUP($B255,'VRAAGPROGNOSE LO'!$B$2:$N$321,7,FALSE)</f>
        <v>748</v>
      </c>
      <c r="V255" s="1">
        <f>VLOOKUP($B255,'VRAAGPROGNOSE LO'!$B$2:$N$321,8,FALSE)</f>
        <v>733</v>
      </c>
      <c r="W255" s="1">
        <f>VLOOKUP($B255,'VRAAGPROGNOSE LO'!$B$2:$N$321,9,FALSE)</f>
        <v>727</v>
      </c>
      <c r="X255" s="1">
        <f>VLOOKUP($B255,'VRAAGPROGNOSE LO'!$B$2:$N$321,10,FALSE)</f>
        <v>732</v>
      </c>
      <c r="Y255" s="1">
        <f>VLOOKUP($B255,'VRAAGPROGNOSE LO'!$B$2:$N$321,11,FALSE)</f>
        <v>721</v>
      </c>
      <c r="Z255" s="1">
        <f>VLOOKUP($B255,'VRAAGPROGNOSE LO'!$B$2:$N$321,12,FALSE)</f>
        <v>714</v>
      </c>
      <c r="AA255" s="1">
        <f>VLOOKUP($B255,'VRAAGPROGNOSE LO'!$B$2:$N$321,13,FALSE)</f>
        <v>704</v>
      </c>
    </row>
    <row r="256" spans="2:27" x14ac:dyDescent="0.3">
      <c r="B256" s="1">
        <v>44052</v>
      </c>
      <c r="C256" s="1">
        <f>VLOOKUP(B256,AANBODPROGNOSE!A256:G573, 6, FALSE)</f>
        <v>1330.3333333333333</v>
      </c>
      <c r="D256" s="1">
        <f>VLOOKUP(B256,AANBODPROGNOSE!A256:H573, 3, FALSE)</f>
        <v>1130.7833333333333</v>
      </c>
      <c r="E256" s="1">
        <f>VLOOKUP($B256,'inschr lo'!$A$5:$L$324,2,FALSE)</f>
        <v>872</v>
      </c>
      <c r="F256" s="1">
        <f>VLOOKUP($B256,'inschr lo'!$A$5:$L$324,3,FALSE)</f>
        <v>864</v>
      </c>
      <c r="G256" s="1">
        <f>VLOOKUP($B256,'inschr lo'!$A$5:$L$324,4,FALSE)</f>
        <v>863</v>
      </c>
      <c r="H256" s="1">
        <f>VLOOKUP($B256,'inschr lo'!$A$5:$L$324,5,FALSE)</f>
        <v>876</v>
      </c>
      <c r="I256" s="1">
        <f>VLOOKUP($B256,'inschr lo'!$A$5:$L$324,6,FALSE)</f>
        <v>881</v>
      </c>
      <c r="J256" s="1">
        <f>VLOOKUP($B256,'inschr lo'!$A$5:$L$324,7,FALSE)</f>
        <v>869</v>
      </c>
      <c r="K256" s="1">
        <f>VLOOKUP($B256,'inschr lo'!$A$5:$L$324,8,FALSE)</f>
        <v>859</v>
      </c>
      <c r="L256" s="1">
        <f>VLOOKUP($B256,'inschr lo'!$A$5:$L$324,9,FALSE)</f>
        <v>867</v>
      </c>
      <c r="M256" s="1">
        <f>VLOOKUP($B256,'inschr lo'!$A$5:$L$324,10,FALSE)</f>
        <v>875</v>
      </c>
      <c r="N256" s="1">
        <f>VLOOKUP($B256,'inschr lo'!$A$5:$L$324,11,FALSE)</f>
        <v>854</v>
      </c>
      <c r="O256" s="1">
        <f>VLOOKUP($B256,'inschr lo'!$A$5:$L$324,12,FALSE)</f>
        <v>865</v>
      </c>
      <c r="P256" s="1">
        <f>VLOOKUP($B256,'VRAAGPROGNOSE LO'!$B$2:$N$321,2,FALSE)</f>
        <v>882</v>
      </c>
      <c r="Q256" s="1">
        <f>VLOOKUP($B256,'VRAAGPROGNOSE LO'!$B$2:$N$321,3,FALSE)</f>
        <v>891</v>
      </c>
      <c r="R256" s="1">
        <f>VLOOKUP($B256,'VRAAGPROGNOSE LO'!$B$2:$N$321,4,FALSE)</f>
        <v>873</v>
      </c>
      <c r="S256" s="1">
        <f>VLOOKUP($B256,'VRAAGPROGNOSE LO'!$B$2:$N$321,5,FALSE)</f>
        <v>869</v>
      </c>
      <c r="T256" s="1">
        <f>VLOOKUP($B256,'VRAAGPROGNOSE LO'!$B$2:$N$321,6,FALSE)</f>
        <v>868</v>
      </c>
      <c r="U256" s="1">
        <f>VLOOKUP($B256,'VRAAGPROGNOSE LO'!$B$2:$N$321,7,FALSE)</f>
        <v>852</v>
      </c>
      <c r="V256" s="1">
        <f>VLOOKUP($B256,'VRAAGPROGNOSE LO'!$B$2:$N$321,8,FALSE)</f>
        <v>846</v>
      </c>
      <c r="W256" s="1">
        <f>VLOOKUP($B256,'VRAAGPROGNOSE LO'!$B$2:$N$321,9,FALSE)</f>
        <v>820</v>
      </c>
      <c r="X256" s="1">
        <f>VLOOKUP($B256,'VRAAGPROGNOSE LO'!$B$2:$N$321,10,FALSE)</f>
        <v>807</v>
      </c>
      <c r="Y256" s="1">
        <f>VLOOKUP($B256,'VRAAGPROGNOSE LO'!$B$2:$N$321,11,FALSE)</f>
        <v>804</v>
      </c>
      <c r="Z256" s="1">
        <f>VLOOKUP($B256,'VRAAGPROGNOSE LO'!$B$2:$N$321,12,FALSE)</f>
        <v>787</v>
      </c>
      <c r="AA256" s="1">
        <f>VLOOKUP($B256,'VRAAGPROGNOSE LO'!$B$2:$N$321,13,FALSE)</f>
        <v>785</v>
      </c>
    </row>
    <row r="257" spans="2:27" x14ac:dyDescent="0.3">
      <c r="B257" s="1">
        <v>44064</v>
      </c>
      <c r="C257" s="1">
        <f>VLOOKUP(B257,AANBODPROGNOSE!A257:G574, 6, FALSE)</f>
        <v>801.99999999999989</v>
      </c>
      <c r="D257" s="1">
        <f>VLOOKUP(B257,AANBODPROGNOSE!A257:H574, 3, FALSE)</f>
        <v>681.69999999999993</v>
      </c>
      <c r="E257" s="1">
        <f>VLOOKUP($B257,'inschr lo'!$A$5:$L$324,2,FALSE)</f>
        <v>618</v>
      </c>
      <c r="F257" s="1">
        <f>VLOOKUP($B257,'inschr lo'!$A$5:$L$324,3,FALSE)</f>
        <v>610</v>
      </c>
      <c r="G257" s="1">
        <f>VLOOKUP($B257,'inschr lo'!$A$5:$L$324,4,FALSE)</f>
        <v>610</v>
      </c>
      <c r="H257" s="1">
        <f>VLOOKUP($B257,'inschr lo'!$A$5:$L$324,5,FALSE)</f>
        <v>605</v>
      </c>
      <c r="I257" s="1">
        <f>VLOOKUP($B257,'inschr lo'!$A$5:$L$324,6,FALSE)</f>
        <v>590</v>
      </c>
      <c r="J257" s="1">
        <f>VLOOKUP($B257,'inschr lo'!$A$5:$L$324,7,FALSE)</f>
        <v>597</v>
      </c>
      <c r="K257" s="1">
        <f>VLOOKUP($B257,'inschr lo'!$A$5:$L$324,8,FALSE)</f>
        <v>645</v>
      </c>
      <c r="L257" s="1">
        <f>VLOOKUP($B257,'inschr lo'!$A$5:$L$324,9,FALSE)</f>
        <v>675</v>
      </c>
      <c r="M257" s="1">
        <f>VLOOKUP($B257,'inschr lo'!$A$5:$L$324,10,FALSE)</f>
        <v>691</v>
      </c>
      <c r="N257" s="1">
        <f>VLOOKUP($B257,'inschr lo'!$A$5:$L$324,11,FALSE)</f>
        <v>684</v>
      </c>
      <c r="O257" s="1">
        <f>VLOOKUP($B257,'inschr lo'!$A$5:$L$324,12,FALSE)</f>
        <v>715</v>
      </c>
      <c r="P257" s="1">
        <f>VLOOKUP($B257,'VRAAGPROGNOSE LO'!$B$2:$N$321,2,FALSE)</f>
        <v>719</v>
      </c>
      <c r="Q257" s="1">
        <f>VLOOKUP($B257,'VRAAGPROGNOSE LO'!$B$2:$N$321,3,FALSE)</f>
        <v>723</v>
      </c>
      <c r="R257" s="1">
        <f>VLOOKUP($B257,'VRAAGPROGNOSE LO'!$B$2:$N$321,4,FALSE)</f>
        <v>714</v>
      </c>
      <c r="S257" s="1">
        <f>VLOOKUP($B257,'VRAAGPROGNOSE LO'!$B$2:$N$321,5,FALSE)</f>
        <v>693</v>
      </c>
      <c r="T257" s="1">
        <f>VLOOKUP($B257,'VRAAGPROGNOSE LO'!$B$2:$N$321,6,FALSE)</f>
        <v>693</v>
      </c>
      <c r="U257" s="1">
        <f>VLOOKUP($B257,'VRAAGPROGNOSE LO'!$B$2:$N$321,7,FALSE)</f>
        <v>680</v>
      </c>
      <c r="V257" s="1">
        <f>VLOOKUP($B257,'VRAAGPROGNOSE LO'!$B$2:$N$321,8,FALSE)</f>
        <v>680</v>
      </c>
      <c r="W257" s="1">
        <f>VLOOKUP($B257,'VRAAGPROGNOSE LO'!$B$2:$N$321,9,FALSE)</f>
        <v>663</v>
      </c>
      <c r="X257" s="1">
        <f>VLOOKUP($B257,'VRAAGPROGNOSE LO'!$B$2:$N$321,10,FALSE)</f>
        <v>667</v>
      </c>
      <c r="Y257" s="1">
        <f>VLOOKUP($B257,'VRAAGPROGNOSE LO'!$B$2:$N$321,11,FALSE)</f>
        <v>673</v>
      </c>
      <c r="Z257" s="1">
        <f>VLOOKUP($B257,'VRAAGPROGNOSE LO'!$B$2:$N$321,12,FALSE)</f>
        <v>659</v>
      </c>
      <c r="AA257" s="1">
        <f>VLOOKUP($B257,'VRAAGPROGNOSE LO'!$B$2:$N$321,13,FALSE)</f>
        <v>664</v>
      </c>
    </row>
    <row r="258" spans="2:27" x14ac:dyDescent="0.3">
      <c r="B258" s="1">
        <v>44073</v>
      </c>
      <c r="C258" s="1">
        <f>VLOOKUP(B258,AANBODPROGNOSE!A258:G575, 6, FALSE)</f>
        <v>749.41176470588232</v>
      </c>
      <c r="D258" s="1">
        <f>VLOOKUP(B258,AANBODPROGNOSE!A258:H575, 3, FALSE)</f>
        <v>637</v>
      </c>
      <c r="E258" s="1">
        <f>VLOOKUP($B258,'inschr lo'!$A$5:$L$324,2,FALSE)</f>
        <v>593</v>
      </c>
      <c r="F258" s="1">
        <f>VLOOKUP($B258,'inschr lo'!$A$5:$L$324,3,FALSE)</f>
        <v>616</v>
      </c>
      <c r="G258" s="1">
        <f>VLOOKUP($B258,'inschr lo'!$A$5:$L$324,4,FALSE)</f>
        <v>633</v>
      </c>
      <c r="H258" s="1">
        <f>VLOOKUP($B258,'inschr lo'!$A$5:$L$324,5,FALSE)</f>
        <v>623</v>
      </c>
      <c r="I258" s="1">
        <f>VLOOKUP($B258,'inschr lo'!$A$5:$L$324,6,FALSE)</f>
        <v>634</v>
      </c>
      <c r="J258" s="1">
        <f>VLOOKUP($B258,'inschr lo'!$A$5:$L$324,7,FALSE)</f>
        <v>610</v>
      </c>
      <c r="K258" s="1">
        <f>VLOOKUP($B258,'inschr lo'!$A$5:$L$324,8,FALSE)</f>
        <v>608</v>
      </c>
      <c r="L258" s="1">
        <f>VLOOKUP($B258,'inschr lo'!$A$5:$L$324,9,FALSE)</f>
        <v>619</v>
      </c>
      <c r="M258" s="1">
        <f>VLOOKUP($B258,'inschr lo'!$A$5:$L$324,10,FALSE)</f>
        <v>587</v>
      </c>
      <c r="N258" s="1">
        <f>VLOOKUP($B258,'inschr lo'!$A$5:$L$324,11,FALSE)</f>
        <v>593</v>
      </c>
      <c r="O258" s="1">
        <f>VLOOKUP($B258,'inschr lo'!$A$5:$L$324,12,FALSE)</f>
        <v>577</v>
      </c>
      <c r="P258" s="1">
        <f>VLOOKUP($B258,'VRAAGPROGNOSE LO'!$B$2:$N$321,2,FALSE)</f>
        <v>575</v>
      </c>
      <c r="Q258" s="1">
        <f>VLOOKUP($B258,'VRAAGPROGNOSE LO'!$B$2:$N$321,3,FALSE)</f>
        <v>570</v>
      </c>
      <c r="R258" s="1">
        <f>VLOOKUP($B258,'VRAAGPROGNOSE LO'!$B$2:$N$321,4,FALSE)</f>
        <v>563</v>
      </c>
      <c r="S258" s="1">
        <f>VLOOKUP($B258,'VRAAGPROGNOSE LO'!$B$2:$N$321,5,FALSE)</f>
        <v>560</v>
      </c>
      <c r="T258" s="1">
        <f>VLOOKUP($B258,'VRAAGPROGNOSE LO'!$B$2:$N$321,6,FALSE)</f>
        <v>560</v>
      </c>
      <c r="U258" s="1">
        <f>VLOOKUP($B258,'VRAAGPROGNOSE LO'!$B$2:$N$321,7,FALSE)</f>
        <v>565</v>
      </c>
      <c r="V258" s="1">
        <f>VLOOKUP($B258,'VRAAGPROGNOSE LO'!$B$2:$N$321,8,FALSE)</f>
        <v>564</v>
      </c>
      <c r="W258" s="1">
        <f>VLOOKUP($B258,'VRAAGPROGNOSE LO'!$B$2:$N$321,9,FALSE)</f>
        <v>575</v>
      </c>
      <c r="X258" s="1">
        <f>VLOOKUP($B258,'VRAAGPROGNOSE LO'!$B$2:$N$321,10,FALSE)</f>
        <v>574</v>
      </c>
      <c r="Y258" s="1">
        <f>VLOOKUP($B258,'VRAAGPROGNOSE LO'!$B$2:$N$321,11,FALSE)</f>
        <v>577</v>
      </c>
      <c r="Z258" s="1">
        <f>VLOOKUP($B258,'VRAAGPROGNOSE LO'!$B$2:$N$321,12,FALSE)</f>
        <v>569</v>
      </c>
      <c r="AA258" s="1">
        <f>VLOOKUP($B258,'VRAAGPROGNOSE LO'!$B$2:$N$321,13,FALSE)</f>
        <v>574</v>
      </c>
    </row>
    <row r="259" spans="2:27" x14ac:dyDescent="0.3">
      <c r="B259" s="1">
        <v>44081</v>
      </c>
      <c r="C259" s="1">
        <f>VLOOKUP(B259,AANBODPROGNOSE!A259:G576, 6, FALSE)</f>
        <v>1132.3333333333335</v>
      </c>
      <c r="D259" s="1">
        <f>VLOOKUP(B259,AANBODPROGNOSE!A259:H576, 3, FALSE)</f>
        <v>962.48333333333346</v>
      </c>
      <c r="E259" s="1">
        <f>VLOOKUP($B259,'inschr lo'!$A$5:$L$324,2,FALSE)</f>
        <v>811</v>
      </c>
      <c r="F259" s="1">
        <f>VLOOKUP($B259,'inschr lo'!$A$5:$L$324,3,FALSE)</f>
        <v>793</v>
      </c>
      <c r="G259" s="1">
        <f>VLOOKUP($B259,'inschr lo'!$A$5:$L$324,4,FALSE)</f>
        <v>794</v>
      </c>
      <c r="H259" s="1">
        <f>VLOOKUP($B259,'inschr lo'!$A$5:$L$324,5,FALSE)</f>
        <v>741</v>
      </c>
      <c r="I259" s="1">
        <f>VLOOKUP($B259,'inschr lo'!$A$5:$L$324,6,FALSE)</f>
        <v>782</v>
      </c>
      <c r="J259" s="1">
        <f>VLOOKUP($B259,'inschr lo'!$A$5:$L$324,7,FALSE)</f>
        <v>832</v>
      </c>
      <c r="K259" s="1">
        <f>VLOOKUP($B259,'inschr lo'!$A$5:$L$324,8,FALSE)</f>
        <v>865</v>
      </c>
      <c r="L259" s="1">
        <f>VLOOKUP($B259,'inschr lo'!$A$5:$L$324,9,FALSE)</f>
        <v>930</v>
      </c>
      <c r="M259" s="1">
        <f>VLOOKUP($B259,'inschr lo'!$A$5:$L$324,10,FALSE)</f>
        <v>951</v>
      </c>
      <c r="N259" s="1">
        <f>VLOOKUP($B259,'inschr lo'!$A$5:$L$324,11,FALSE)</f>
        <v>961</v>
      </c>
      <c r="O259" s="1">
        <f>VLOOKUP($B259,'inschr lo'!$A$5:$L$324,12,FALSE)</f>
        <v>989</v>
      </c>
      <c r="P259" s="1">
        <f>VLOOKUP($B259,'VRAAGPROGNOSE LO'!$B$2:$N$321,2,FALSE)</f>
        <v>979</v>
      </c>
      <c r="Q259" s="1">
        <f>VLOOKUP($B259,'VRAAGPROGNOSE LO'!$B$2:$N$321,3,FALSE)</f>
        <v>982</v>
      </c>
      <c r="R259" s="1">
        <f>VLOOKUP($B259,'VRAAGPROGNOSE LO'!$B$2:$N$321,4,FALSE)</f>
        <v>963</v>
      </c>
      <c r="S259" s="1">
        <f>VLOOKUP($B259,'VRAAGPROGNOSE LO'!$B$2:$N$321,5,FALSE)</f>
        <v>952</v>
      </c>
      <c r="T259" s="1">
        <f>VLOOKUP($B259,'VRAAGPROGNOSE LO'!$B$2:$N$321,6,FALSE)</f>
        <v>952</v>
      </c>
      <c r="U259" s="1">
        <f>VLOOKUP($B259,'VRAAGPROGNOSE LO'!$B$2:$N$321,7,FALSE)</f>
        <v>916</v>
      </c>
      <c r="V259" s="1">
        <f>VLOOKUP($B259,'VRAAGPROGNOSE LO'!$B$2:$N$321,8,FALSE)</f>
        <v>914</v>
      </c>
      <c r="W259" s="1">
        <f>VLOOKUP($B259,'VRAAGPROGNOSE LO'!$B$2:$N$321,9,FALSE)</f>
        <v>891</v>
      </c>
      <c r="X259" s="1">
        <f>VLOOKUP($B259,'VRAAGPROGNOSE LO'!$B$2:$N$321,10,FALSE)</f>
        <v>860</v>
      </c>
      <c r="Y259" s="1">
        <f>VLOOKUP($B259,'VRAAGPROGNOSE LO'!$B$2:$N$321,11,FALSE)</f>
        <v>835</v>
      </c>
      <c r="Z259" s="1">
        <f>VLOOKUP($B259,'VRAAGPROGNOSE LO'!$B$2:$N$321,12,FALSE)</f>
        <v>818</v>
      </c>
      <c r="AA259" s="1">
        <f>VLOOKUP($B259,'VRAAGPROGNOSE LO'!$B$2:$N$321,13,FALSE)</f>
        <v>821</v>
      </c>
    </row>
    <row r="260" spans="2:27" x14ac:dyDescent="0.3">
      <c r="B260" s="1">
        <v>44083</v>
      </c>
      <c r="C260" s="1">
        <f>VLOOKUP(B260,AANBODPROGNOSE!A260:G577, 6, FALSE)</f>
        <v>3360.2989507667476</v>
      </c>
      <c r="D260" s="1">
        <f>VLOOKUP(B260,AANBODPROGNOSE!A260:H577, 3, FALSE)</f>
        <v>2856.2541081517352</v>
      </c>
      <c r="E260" s="1">
        <f>VLOOKUP($B260,'inschr lo'!$A$5:$L$324,2,FALSE)</f>
        <v>2322</v>
      </c>
      <c r="F260" s="1">
        <f>VLOOKUP($B260,'inschr lo'!$A$5:$L$324,3,FALSE)</f>
        <v>2316</v>
      </c>
      <c r="G260" s="1">
        <f>VLOOKUP($B260,'inschr lo'!$A$5:$L$324,4,FALSE)</f>
        <v>2351</v>
      </c>
      <c r="H260" s="1">
        <f>VLOOKUP($B260,'inschr lo'!$A$5:$L$324,5,FALSE)</f>
        <v>2357</v>
      </c>
      <c r="I260" s="1">
        <f>VLOOKUP($B260,'inschr lo'!$A$5:$L$324,6,FALSE)</f>
        <v>2375</v>
      </c>
      <c r="J260" s="1">
        <f>VLOOKUP($B260,'inschr lo'!$A$5:$L$324,7,FALSE)</f>
        <v>2469</v>
      </c>
      <c r="K260" s="1">
        <f>VLOOKUP($B260,'inschr lo'!$A$5:$L$324,8,FALSE)</f>
        <v>2565</v>
      </c>
      <c r="L260" s="1">
        <f>VLOOKUP($B260,'inschr lo'!$A$5:$L$324,9,FALSE)</f>
        <v>2597</v>
      </c>
      <c r="M260" s="1">
        <f>VLOOKUP($B260,'inschr lo'!$A$5:$L$324,10,FALSE)</f>
        <v>2645</v>
      </c>
      <c r="N260" s="1">
        <f>VLOOKUP($B260,'inschr lo'!$A$5:$L$324,11,FALSE)</f>
        <v>2715</v>
      </c>
      <c r="O260" s="1">
        <f>VLOOKUP($B260,'inschr lo'!$A$5:$L$324,12,FALSE)</f>
        <v>2715</v>
      </c>
      <c r="P260" s="1">
        <f>VLOOKUP($B260,'VRAAGPROGNOSE LO'!$B$2:$N$321,2,FALSE)</f>
        <v>2668</v>
      </c>
      <c r="Q260" s="1">
        <f>VLOOKUP($B260,'VRAAGPROGNOSE LO'!$B$2:$N$321,3,FALSE)</f>
        <v>2616</v>
      </c>
      <c r="R260" s="1">
        <f>VLOOKUP($B260,'VRAAGPROGNOSE LO'!$B$2:$N$321,4,FALSE)</f>
        <v>2604</v>
      </c>
      <c r="S260" s="1">
        <f>VLOOKUP($B260,'VRAAGPROGNOSE LO'!$B$2:$N$321,5,FALSE)</f>
        <v>2581</v>
      </c>
      <c r="T260" s="1">
        <f>VLOOKUP($B260,'VRAAGPROGNOSE LO'!$B$2:$N$321,6,FALSE)</f>
        <v>2566</v>
      </c>
      <c r="U260" s="1">
        <f>VLOOKUP($B260,'VRAAGPROGNOSE LO'!$B$2:$N$321,7,FALSE)</f>
        <v>2584</v>
      </c>
      <c r="V260" s="1">
        <f>VLOOKUP($B260,'VRAAGPROGNOSE LO'!$B$2:$N$321,8,FALSE)</f>
        <v>2598</v>
      </c>
      <c r="W260" s="1">
        <f>VLOOKUP($B260,'VRAAGPROGNOSE LO'!$B$2:$N$321,9,FALSE)</f>
        <v>2617</v>
      </c>
      <c r="X260" s="1">
        <f>VLOOKUP($B260,'VRAAGPROGNOSE LO'!$B$2:$N$321,10,FALSE)</f>
        <v>2603</v>
      </c>
      <c r="Y260" s="1">
        <f>VLOOKUP($B260,'VRAAGPROGNOSE LO'!$B$2:$N$321,11,FALSE)</f>
        <v>2621</v>
      </c>
      <c r="Z260" s="1">
        <f>VLOOKUP($B260,'VRAAGPROGNOSE LO'!$B$2:$N$321,12,FALSE)</f>
        <v>2606</v>
      </c>
      <c r="AA260" s="1">
        <f>VLOOKUP($B260,'VRAAGPROGNOSE LO'!$B$2:$N$321,13,FALSE)</f>
        <v>2581</v>
      </c>
    </row>
    <row r="261" spans="2:27" x14ac:dyDescent="0.3">
      <c r="B261" s="1">
        <v>44084</v>
      </c>
      <c r="C261" s="1">
        <f>VLOOKUP(B261,AANBODPROGNOSE!A261:G578, 6, FALSE)</f>
        <v>2395.6</v>
      </c>
      <c r="D261" s="1">
        <f>VLOOKUP(B261,AANBODPROGNOSE!A261:H578, 3, FALSE)</f>
        <v>2036.2599999999998</v>
      </c>
      <c r="E261" s="1">
        <f>VLOOKUP($B261,'inschr lo'!$A$5:$L$324,2,FALSE)</f>
        <v>1642</v>
      </c>
      <c r="F261" s="1">
        <f>VLOOKUP($B261,'inschr lo'!$A$5:$L$324,3,FALSE)</f>
        <v>1652</v>
      </c>
      <c r="G261" s="1">
        <f>VLOOKUP($B261,'inschr lo'!$A$5:$L$324,4,FALSE)</f>
        <v>1675</v>
      </c>
      <c r="H261" s="1">
        <f>VLOOKUP($B261,'inschr lo'!$A$5:$L$324,5,FALSE)</f>
        <v>1706</v>
      </c>
      <c r="I261" s="1">
        <f>VLOOKUP($B261,'inschr lo'!$A$5:$L$324,6,FALSE)</f>
        <v>1722</v>
      </c>
      <c r="J261" s="1">
        <f>VLOOKUP($B261,'inschr lo'!$A$5:$L$324,7,FALSE)</f>
        <v>1736</v>
      </c>
      <c r="K261" s="1">
        <f>VLOOKUP($B261,'inschr lo'!$A$5:$L$324,8,FALSE)</f>
        <v>1798</v>
      </c>
      <c r="L261" s="1">
        <f>VLOOKUP($B261,'inschr lo'!$A$5:$L$324,9,FALSE)</f>
        <v>1853</v>
      </c>
      <c r="M261" s="1">
        <f>VLOOKUP($B261,'inschr lo'!$A$5:$L$324,10,FALSE)</f>
        <v>1844</v>
      </c>
      <c r="N261" s="1">
        <f>VLOOKUP($B261,'inschr lo'!$A$5:$L$324,11,FALSE)</f>
        <v>1908</v>
      </c>
      <c r="O261" s="1">
        <f>VLOOKUP($B261,'inschr lo'!$A$5:$L$324,12,FALSE)</f>
        <v>1861</v>
      </c>
      <c r="P261" s="1">
        <f>VLOOKUP($B261,'VRAAGPROGNOSE LO'!$B$2:$N$321,2,FALSE)</f>
        <v>1822</v>
      </c>
      <c r="Q261" s="1">
        <f>VLOOKUP($B261,'VRAAGPROGNOSE LO'!$B$2:$N$321,3,FALSE)</f>
        <v>1770</v>
      </c>
      <c r="R261" s="1">
        <f>VLOOKUP($B261,'VRAAGPROGNOSE LO'!$B$2:$N$321,4,FALSE)</f>
        <v>1727</v>
      </c>
      <c r="S261" s="1">
        <f>VLOOKUP($B261,'VRAAGPROGNOSE LO'!$B$2:$N$321,5,FALSE)</f>
        <v>1655</v>
      </c>
      <c r="T261" s="1">
        <f>VLOOKUP($B261,'VRAAGPROGNOSE LO'!$B$2:$N$321,6,FALSE)</f>
        <v>1576</v>
      </c>
      <c r="U261" s="1">
        <f>VLOOKUP($B261,'VRAAGPROGNOSE LO'!$B$2:$N$321,7,FALSE)</f>
        <v>1565</v>
      </c>
      <c r="V261" s="1">
        <f>VLOOKUP($B261,'VRAAGPROGNOSE LO'!$B$2:$N$321,8,FALSE)</f>
        <v>1538</v>
      </c>
      <c r="W261" s="1">
        <f>VLOOKUP($B261,'VRAAGPROGNOSE LO'!$B$2:$N$321,9,FALSE)</f>
        <v>1520</v>
      </c>
      <c r="X261" s="1">
        <f>VLOOKUP($B261,'VRAAGPROGNOSE LO'!$B$2:$N$321,10,FALSE)</f>
        <v>1503</v>
      </c>
      <c r="Y261" s="1">
        <f>VLOOKUP($B261,'VRAAGPROGNOSE LO'!$B$2:$N$321,11,FALSE)</f>
        <v>1507</v>
      </c>
      <c r="Z261" s="1">
        <f>VLOOKUP($B261,'VRAAGPROGNOSE LO'!$B$2:$N$321,12,FALSE)</f>
        <v>1510</v>
      </c>
      <c r="AA261" s="1">
        <f>VLOOKUP($B261,'VRAAGPROGNOSE LO'!$B$2:$N$321,13,FALSE)</f>
        <v>1517</v>
      </c>
    </row>
    <row r="262" spans="2:27" x14ac:dyDescent="0.3">
      <c r="B262" s="1">
        <v>44085</v>
      </c>
      <c r="C262" s="1">
        <f>VLOOKUP(B262,AANBODPROGNOSE!A262:G579, 6, FALSE)</f>
        <v>1877.1384615384616</v>
      </c>
      <c r="D262" s="1">
        <f>VLOOKUP(B262,AANBODPROGNOSE!A262:H579, 3, FALSE)</f>
        <v>1595.5676923076924</v>
      </c>
      <c r="E262" s="1">
        <f>VLOOKUP($B262,'inschr lo'!$A$5:$L$324,2,FALSE)</f>
        <v>1393</v>
      </c>
      <c r="F262" s="1">
        <f>VLOOKUP($B262,'inschr lo'!$A$5:$L$324,3,FALSE)</f>
        <v>1363</v>
      </c>
      <c r="G262" s="1">
        <f>VLOOKUP($B262,'inschr lo'!$A$5:$L$324,4,FALSE)</f>
        <v>1356</v>
      </c>
      <c r="H262" s="1">
        <f>VLOOKUP($B262,'inschr lo'!$A$5:$L$324,5,FALSE)</f>
        <v>1347</v>
      </c>
      <c r="I262" s="1">
        <f>VLOOKUP($B262,'inschr lo'!$A$5:$L$324,6,FALSE)</f>
        <v>1383</v>
      </c>
      <c r="J262" s="1">
        <f>VLOOKUP($B262,'inschr lo'!$A$5:$L$324,7,FALSE)</f>
        <v>1448</v>
      </c>
      <c r="K262" s="1">
        <f>VLOOKUP($B262,'inschr lo'!$A$5:$L$324,8,FALSE)</f>
        <v>1495</v>
      </c>
      <c r="L262" s="1">
        <f>VLOOKUP($B262,'inschr lo'!$A$5:$L$324,9,FALSE)</f>
        <v>1517</v>
      </c>
      <c r="M262" s="1">
        <f>VLOOKUP($B262,'inschr lo'!$A$5:$L$324,10,FALSE)</f>
        <v>1504</v>
      </c>
      <c r="N262" s="1">
        <f>VLOOKUP($B262,'inschr lo'!$A$5:$L$324,11,FALSE)</f>
        <v>1518</v>
      </c>
      <c r="O262" s="1">
        <f>VLOOKUP($B262,'inschr lo'!$A$5:$L$324,12,FALSE)</f>
        <v>1521</v>
      </c>
      <c r="P262" s="1">
        <f>VLOOKUP($B262,'VRAAGPROGNOSE LO'!$B$2:$N$321,2,FALSE)</f>
        <v>1533</v>
      </c>
      <c r="Q262" s="1">
        <f>VLOOKUP($B262,'VRAAGPROGNOSE LO'!$B$2:$N$321,3,FALSE)</f>
        <v>1560</v>
      </c>
      <c r="R262" s="1">
        <f>VLOOKUP($B262,'VRAAGPROGNOSE LO'!$B$2:$N$321,4,FALSE)</f>
        <v>1574</v>
      </c>
      <c r="S262" s="1">
        <f>VLOOKUP($B262,'VRAAGPROGNOSE LO'!$B$2:$N$321,5,FALSE)</f>
        <v>1576</v>
      </c>
      <c r="T262" s="1">
        <f>VLOOKUP($B262,'VRAAGPROGNOSE LO'!$B$2:$N$321,6,FALSE)</f>
        <v>1583</v>
      </c>
      <c r="U262" s="1">
        <f>VLOOKUP($B262,'VRAAGPROGNOSE LO'!$B$2:$N$321,7,FALSE)</f>
        <v>1566</v>
      </c>
      <c r="V262" s="1">
        <f>VLOOKUP($B262,'VRAAGPROGNOSE LO'!$B$2:$N$321,8,FALSE)</f>
        <v>1557</v>
      </c>
      <c r="W262" s="1">
        <f>VLOOKUP($B262,'VRAAGPROGNOSE LO'!$B$2:$N$321,9,FALSE)</f>
        <v>1520</v>
      </c>
      <c r="X262" s="1">
        <f>VLOOKUP($B262,'VRAAGPROGNOSE LO'!$B$2:$N$321,10,FALSE)</f>
        <v>1496</v>
      </c>
      <c r="Y262" s="1">
        <f>VLOOKUP($B262,'VRAAGPROGNOSE LO'!$B$2:$N$321,11,FALSE)</f>
        <v>1478</v>
      </c>
      <c r="Z262" s="1">
        <f>VLOOKUP($B262,'VRAAGPROGNOSE LO'!$B$2:$N$321,12,FALSE)</f>
        <v>1450</v>
      </c>
      <c r="AA262" s="1">
        <f>VLOOKUP($B262,'VRAAGPROGNOSE LO'!$B$2:$N$321,13,FALSE)</f>
        <v>1441</v>
      </c>
    </row>
    <row r="263" spans="2:27" x14ac:dyDescent="0.3">
      <c r="B263" s="1">
        <v>45035</v>
      </c>
      <c r="C263" s="1">
        <f>VLOOKUP(B263,AANBODPROGNOSE!A263:G580, 6, FALSE)</f>
        <v>2112.5490196078435</v>
      </c>
      <c r="D263" s="1">
        <f>VLOOKUP(B263,AANBODPROGNOSE!A263:H580, 3, FALSE)</f>
        <v>1795.666666666667</v>
      </c>
      <c r="E263" s="1">
        <f>VLOOKUP($B263,'inschr lo'!$A$5:$L$324,2,FALSE)</f>
        <v>1817</v>
      </c>
      <c r="F263" s="1">
        <f>VLOOKUP($B263,'inschr lo'!$A$5:$L$324,3,FALSE)</f>
        <v>1784</v>
      </c>
      <c r="G263" s="1">
        <f>VLOOKUP($B263,'inschr lo'!$A$5:$L$324,4,FALSE)</f>
        <v>1790</v>
      </c>
      <c r="H263" s="1">
        <f>VLOOKUP($B263,'inschr lo'!$A$5:$L$324,5,FALSE)</f>
        <v>1813</v>
      </c>
      <c r="I263" s="1">
        <f>VLOOKUP($B263,'inschr lo'!$A$5:$L$324,6,FALSE)</f>
        <v>1793</v>
      </c>
      <c r="J263" s="1">
        <f>VLOOKUP($B263,'inschr lo'!$A$5:$L$324,7,FALSE)</f>
        <v>1881</v>
      </c>
      <c r="K263" s="1">
        <f>VLOOKUP($B263,'inschr lo'!$A$5:$L$324,8,FALSE)</f>
        <v>1937</v>
      </c>
      <c r="L263" s="1">
        <f>VLOOKUP($B263,'inschr lo'!$A$5:$L$324,9,FALSE)</f>
        <v>1984</v>
      </c>
      <c r="M263" s="1">
        <f>VLOOKUP($B263,'inschr lo'!$A$5:$L$324,10,FALSE)</f>
        <v>1984</v>
      </c>
      <c r="N263" s="1">
        <f>VLOOKUP($B263,'inschr lo'!$A$5:$L$324,11,FALSE)</f>
        <v>2019</v>
      </c>
      <c r="O263" s="1">
        <f>VLOOKUP($B263,'inschr lo'!$A$5:$L$324,12,FALSE)</f>
        <v>2027</v>
      </c>
      <c r="P263" s="1">
        <f>VLOOKUP($B263,'VRAAGPROGNOSE LO'!$B$2:$N$321,2,FALSE)</f>
        <v>1986</v>
      </c>
      <c r="Q263" s="1">
        <f>VLOOKUP($B263,'VRAAGPROGNOSE LO'!$B$2:$N$321,3,FALSE)</f>
        <v>1921</v>
      </c>
      <c r="R263" s="1">
        <f>VLOOKUP($B263,'VRAAGPROGNOSE LO'!$B$2:$N$321,4,FALSE)</f>
        <v>1878</v>
      </c>
      <c r="S263" s="1">
        <f>VLOOKUP($B263,'VRAAGPROGNOSE LO'!$B$2:$N$321,5,FALSE)</f>
        <v>1826</v>
      </c>
      <c r="T263" s="1">
        <f>VLOOKUP($B263,'VRAAGPROGNOSE LO'!$B$2:$N$321,6,FALSE)</f>
        <v>1763</v>
      </c>
      <c r="U263" s="1">
        <f>VLOOKUP($B263,'VRAAGPROGNOSE LO'!$B$2:$N$321,7,FALSE)</f>
        <v>1739</v>
      </c>
      <c r="V263" s="1">
        <f>VLOOKUP($B263,'VRAAGPROGNOSE LO'!$B$2:$N$321,8,FALSE)</f>
        <v>1706</v>
      </c>
      <c r="W263" s="1">
        <f>VLOOKUP($B263,'VRAAGPROGNOSE LO'!$B$2:$N$321,9,FALSE)</f>
        <v>1681</v>
      </c>
      <c r="X263" s="1">
        <f>VLOOKUP($B263,'VRAAGPROGNOSE LO'!$B$2:$N$321,10,FALSE)</f>
        <v>1661</v>
      </c>
      <c r="Y263" s="1">
        <f>VLOOKUP($B263,'VRAAGPROGNOSE LO'!$B$2:$N$321,11,FALSE)</f>
        <v>1655</v>
      </c>
      <c r="Z263" s="1">
        <f>VLOOKUP($B263,'VRAAGPROGNOSE LO'!$B$2:$N$321,12,FALSE)</f>
        <v>1634</v>
      </c>
      <c r="AA263" s="1">
        <f>VLOOKUP($B263,'VRAAGPROGNOSE LO'!$B$2:$N$321,13,FALSE)</f>
        <v>1624</v>
      </c>
    </row>
    <row r="264" spans="2:27" x14ac:dyDescent="0.3">
      <c r="B264" s="1">
        <v>45041</v>
      </c>
      <c r="C264" s="1">
        <f>VLOOKUP(B264,AANBODPROGNOSE!A264:G581, 6, FALSE)</f>
        <v>2542.3529411764707</v>
      </c>
      <c r="D264" s="1">
        <f>VLOOKUP(B264,AANBODPROGNOSE!A264:H581, 3, FALSE)</f>
        <v>2161</v>
      </c>
      <c r="E264" s="1">
        <f>VLOOKUP($B264,'inschr lo'!$A$5:$L$324,2,FALSE)</f>
        <v>1646</v>
      </c>
      <c r="F264" s="1">
        <f>VLOOKUP($B264,'inschr lo'!$A$5:$L$324,3,FALSE)</f>
        <v>1698</v>
      </c>
      <c r="G264" s="1">
        <f>VLOOKUP($B264,'inschr lo'!$A$5:$L$324,4,FALSE)</f>
        <v>1730</v>
      </c>
      <c r="H264" s="1">
        <f>VLOOKUP($B264,'inschr lo'!$A$5:$L$324,5,FALSE)</f>
        <v>1773</v>
      </c>
      <c r="I264" s="1">
        <f>VLOOKUP($B264,'inschr lo'!$A$5:$L$324,6,FALSE)</f>
        <v>1802</v>
      </c>
      <c r="J264" s="1">
        <f>VLOOKUP($B264,'inschr lo'!$A$5:$L$324,7,FALSE)</f>
        <v>1873</v>
      </c>
      <c r="K264" s="1">
        <f>VLOOKUP($B264,'inschr lo'!$A$5:$L$324,8,FALSE)</f>
        <v>1952</v>
      </c>
      <c r="L264" s="1">
        <f>VLOOKUP($B264,'inschr lo'!$A$5:$L$324,9,FALSE)</f>
        <v>1979</v>
      </c>
      <c r="M264" s="1">
        <f>VLOOKUP($B264,'inschr lo'!$A$5:$L$324,10,FALSE)</f>
        <v>1998</v>
      </c>
      <c r="N264" s="1">
        <f>VLOOKUP($B264,'inschr lo'!$A$5:$L$324,11,FALSE)</f>
        <v>2002</v>
      </c>
      <c r="O264" s="1">
        <f>VLOOKUP($B264,'inschr lo'!$A$5:$L$324,12,FALSE)</f>
        <v>1956</v>
      </c>
      <c r="P264" s="1">
        <f>VLOOKUP($B264,'VRAAGPROGNOSE LO'!$B$2:$N$321,2,FALSE)</f>
        <v>1913</v>
      </c>
      <c r="Q264" s="1">
        <f>VLOOKUP($B264,'VRAAGPROGNOSE LO'!$B$2:$N$321,3,FALSE)</f>
        <v>1879</v>
      </c>
      <c r="R264" s="1">
        <f>VLOOKUP($B264,'VRAAGPROGNOSE LO'!$B$2:$N$321,4,FALSE)</f>
        <v>1821</v>
      </c>
      <c r="S264" s="1">
        <f>VLOOKUP($B264,'VRAAGPROGNOSE LO'!$B$2:$N$321,5,FALSE)</f>
        <v>1781</v>
      </c>
      <c r="T264" s="1">
        <f>VLOOKUP($B264,'VRAAGPROGNOSE LO'!$B$2:$N$321,6,FALSE)</f>
        <v>1711</v>
      </c>
      <c r="U264" s="1">
        <f>VLOOKUP($B264,'VRAAGPROGNOSE LO'!$B$2:$N$321,7,FALSE)</f>
        <v>1635</v>
      </c>
      <c r="V264" s="1">
        <f>VLOOKUP($B264,'VRAAGPROGNOSE LO'!$B$2:$N$321,8,FALSE)</f>
        <v>1589</v>
      </c>
      <c r="W264" s="1">
        <f>VLOOKUP($B264,'VRAAGPROGNOSE LO'!$B$2:$N$321,9,FALSE)</f>
        <v>1539</v>
      </c>
      <c r="X264" s="1">
        <f>VLOOKUP($B264,'VRAAGPROGNOSE LO'!$B$2:$N$321,10,FALSE)</f>
        <v>1498</v>
      </c>
      <c r="Y264" s="1">
        <f>VLOOKUP($B264,'VRAAGPROGNOSE LO'!$B$2:$N$321,11,FALSE)</f>
        <v>1460</v>
      </c>
      <c r="Z264" s="1">
        <f>VLOOKUP($B264,'VRAAGPROGNOSE LO'!$B$2:$N$321,12,FALSE)</f>
        <v>1445</v>
      </c>
      <c r="AA264" s="1">
        <f>VLOOKUP($B264,'VRAAGPROGNOSE LO'!$B$2:$N$321,13,FALSE)</f>
        <v>1447</v>
      </c>
    </row>
    <row r="265" spans="2:27" x14ac:dyDescent="0.3">
      <c r="B265" s="1">
        <v>45059</v>
      </c>
      <c r="C265" s="1">
        <f>VLOOKUP(B265,AANBODPROGNOSE!A265:G582, 6, FALSE)</f>
        <v>1191.7647058823529</v>
      </c>
      <c r="D265" s="1">
        <f>VLOOKUP(B265,AANBODPROGNOSE!A265:H582, 3, FALSE)</f>
        <v>1013</v>
      </c>
      <c r="E265" s="1">
        <f>VLOOKUP($B265,'inschr lo'!$A$5:$L$324,2,FALSE)</f>
        <v>883</v>
      </c>
      <c r="F265" s="1">
        <f>VLOOKUP($B265,'inschr lo'!$A$5:$L$324,3,FALSE)</f>
        <v>897</v>
      </c>
      <c r="G265" s="1">
        <f>VLOOKUP($B265,'inschr lo'!$A$5:$L$324,4,FALSE)</f>
        <v>887</v>
      </c>
      <c r="H265" s="1">
        <f>VLOOKUP($B265,'inschr lo'!$A$5:$L$324,5,FALSE)</f>
        <v>904</v>
      </c>
      <c r="I265" s="1">
        <f>VLOOKUP($B265,'inschr lo'!$A$5:$L$324,6,FALSE)</f>
        <v>935</v>
      </c>
      <c r="J265" s="1">
        <f>VLOOKUP($B265,'inschr lo'!$A$5:$L$324,7,FALSE)</f>
        <v>944</v>
      </c>
      <c r="K265" s="1">
        <f>VLOOKUP($B265,'inschr lo'!$A$5:$L$324,8,FALSE)</f>
        <v>963</v>
      </c>
      <c r="L265" s="1">
        <f>VLOOKUP($B265,'inschr lo'!$A$5:$L$324,9,FALSE)</f>
        <v>958</v>
      </c>
      <c r="M265" s="1">
        <f>VLOOKUP($B265,'inschr lo'!$A$5:$L$324,10,FALSE)</f>
        <v>981</v>
      </c>
      <c r="N265" s="1">
        <f>VLOOKUP($B265,'inschr lo'!$A$5:$L$324,11,FALSE)</f>
        <v>953</v>
      </c>
      <c r="O265" s="1">
        <f>VLOOKUP($B265,'inschr lo'!$A$5:$L$324,12,FALSE)</f>
        <v>917</v>
      </c>
      <c r="P265" s="1">
        <f>VLOOKUP($B265,'VRAAGPROGNOSE LO'!$B$2:$N$321,2,FALSE)</f>
        <v>902</v>
      </c>
      <c r="Q265" s="1">
        <f>VLOOKUP($B265,'VRAAGPROGNOSE LO'!$B$2:$N$321,3,FALSE)</f>
        <v>882</v>
      </c>
      <c r="R265" s="1">
        <f>VLOOKUP($B265,'VRAAGPROGNOSE LO'!$B$2:$N$321,4,FALSE)</f>
        <v>872</v>
      </c>
      <c r="S265" s="1">
        <f>VLOOKUP($B265,'VRAAGPROGNOSE LO'!$B$2:$N$321,5,FALSE)</f>
        <v>833</v>
      </c>
      <c r="T265" s="1">
        <f>VLOOKUP($B265,'VRAAGPROGNOSE LO'!$B$2:$N$321,6,FALSE)</f>
        <v>810</v>
      </c>
      <c r="U265" s="1">
        <f>VLOOKUP($B265,'VRAAGPROGNOSE LO'!$B$2:$N$321,7,FALSE)</f>
        <v>767</v>
      </c>
      <c r="V265" s="1">
        <f>VLOOKUP($B265,'VRAAGPROGNOSE LO'!$B$2:$N$321,8,FALSE)</f>
        <v>748</v>
      </c>
      <c r="W265" s="1">
        <f>VLOOKUP($B265,'VRAAGPROGNOSE LO'!$B$2:$N$321,9,FALSE)</f>
        <v>721</v>
      </c>
      <c r="X265" s="1">
        <f>VLOOKUP($B265,'VRAAGPROGNOSE LO'!$B$2:$N$321,10,FALSE)</f>
        <v>703</v>
      </c>
      <c r="Y265" s="1">
        <f>VLOOKUP($B265,'VRAAGPROGNOSE LO'!$B$2:$N$321,11,FALSE)</f>
        <v>702</v>
      </c>
      <c r="Z265" s="1">
        <f>VLOOKUP($B265,'VRAAGPROGNOSE LO'!$B$2:$N$321,12,FALSE)</f>
        <v>698</v>
      </c>
      <c r="AA265" s="1">
        <f>VLOOKUP($B265,'VRAAGPROGNOSE LO'!$B$2:$N$321,13,FALSE)</f>
        <v>707</v>
      </c>
    </row>
    <row r="266" spans="2:27" x14ac:dyDescent="0.3">
      <c r="B266" s="1">
        <v>45060</v>
      </c>
      <c r="C266" s="1">
        <f>VLOOKUP(B266,AANBODPROGNOSE!A266:G583, 6, FALSE)</f>
        <v>624.70588235294122</v>
      </c>
      <c r="D266" s="1">
        <f>VLOOKUP(B266,AANBODPROGNOSE!A266:H583, 3, FALSE)</f>
        <v>531</v>
      </c>
      <c r="E266" s="1">
        <f>VLOOKUP($B266,'inschr lo'!$A$5:$L$324,2,FALSE)</f>
        <v>388</v>
      </c>
      <c r="F266" s="1">
        <f>VLOOKUP($B266,'inschr lo'!$A$5:$L$324,3,FALSE)</f>
        <v>381</v>
      </c>
      <c r="G266" s="1">
        <f>VLOOKUP($B266,'inschr lo'!$A$5:$L$324,4,FALSE)</f>
        <v>390</v>
      </c>
      <c r="H266" s="1">
        <f>VLOOKUP($B266,'inschr lo'!$A$5:$L$324,5,FALSE)</f>
        <v>407</v>
      </c>
      <c r="I266" s="1">
        <f>VLOOKUP($B266,'inschr lo'!$A$5:$L$324,6,FALSE)</f>
        <v>405</v>
      </c>
      <c r="J266" s="1">
        <f>VLOOKUP($B266,'inschr lo'!$A$5:$L$324,7,FALSE)</f>
        <v>447</v>
      </c>
      <c r="K266" s="1">
        <f>VLOOKUP($B266,'inschr lo'!$A$5:$L$324,8,FALSE)</f>
        <v>485</v>
      </c>
      <c r="L266" s="1">
        <f>VLOOKUP($B266,'inschr lo'!$A$5:$L$324,9,FALSE)</f>
        <v>487</v>
      </c>
      <c r="M266" s="1">
        <f>VLOOKUP($B266,'inschr lo'!$A$5:$L$324,10,FALSE)</f>
        <v>473</v>
      </c>
      <c r="N266" s="1">
        <f>VLOOKUP($B266,'inschr lo'!$A$5:$L$324,11,FALSE)</f>
        <v>467</v>
      </c>
      <c r="O266" s="1">
        <f>VLOOKUP($B266,'inschr lo'!$A$5:$L$324,12,FALSE)</f>
        <v>480</v>
      </c>
      <c r="P266" s="1">
        <f>VLOOKUP($B266,'VRAAGPROGNOSE LO'!$B$2:$N$321,2,FALSE)</f>
        <v>463</v>
      </c>
      <c r="Q266" s="1">
        <f>VLOOKUP($B266,'VRAAGPROGNOSE LO'!$B$2:$N$321,3,FALSE)</f>
        <v>461</v>
      </c>
      <c r="R266" s="1">
        <f>VLOOKUP($B266,'VRAAGPROGNOSE LO'!$B$2:$N$321,4,FALSE)</f>
        <v>462</v>
      </c>
      <c r="S266" s="1">
        <f>VLOOKUP($B266,'VRAAGPROGNOSE LO'!$B$2:$N$321,5,FALSE)</f>
        <v>455</v>
      </c>
      <c r="T266" s="1">
        <f>VLOOKUP($B266,'VRAAGPROGNOSE LO'!$B$2:$N$321,6,FALSE)</f>
        <v>442</v>
      </c>
      <c r="U266" s="1">
        <f>VLOOKUP($B266,'VRAAGPROGNOSE LO'!$B$2:$N$321,7,FALSE)</f>
        <v>431</v>
      </c>
      <c r="V266" s="1">
        <f>VLOOKUP($B266,'VRAAGPROGNOSE LO'!$B$2:$N$321,8,FALSE)</f>
        <v>417</v>
      </c>
      <c r="W266" s="1">
        <f>VLOOKUP($B266,'VRAAGPROGNOSE LO'!$B$2:$N$321,9,FALSE)</f>
        <v>402</v>
      </c>
      <c r="X266" s="1">
        <f>VLOOKUP($B266,'VRAAGPROGNOSE LO'!$B$2:$N$321,10,FALSE)</f>
        <v>395</v>
      </c>
      <c r="Y266" s="1">
        <f>VLOOKUP($B266,'VRAAGPROGNOSE LO'!$B$2:$N$321,11,FALSE)</f>
        <v>390</v>
      </c>
      <c r="Z266" s="1">
        <f>VLOOKUP($B266,'VRAAGPROGNOSE LO'!$B$2:$N$321,12,FALSE)</f>
        <v>389</v>
      </c>
      <c r="AA266" s="1">
        <f>VLOOKUP($B266,'VRAAGPROGNOSE LO'!$B$2:$N$321,13,FALSE)</f>
        <v>390</v>
      </c>
    </row>
    <row r="267" spans="2:27" x14ac:dyDescent="0.3">
      <c r="B267" s="1">
        <v>45061</v>
      </c>
      <c r="C267" s="1">
        <f>VLOOKUP(B267,AANBODPROGNOSE!A267:G584, 6, FALSE)</f>
        <v>407.05882352941177</v>
      </c>
      <c r="D267" s="1">
        <f>VLOOKUP(B267,AANBODPROGNOSE!A267:H584, 3, FALSE)</f>
        <v>346</v>
      </c>
      <c r="E267" s="1">
        <f>VLOOKUP($B267,'inschr lo'!$A$5:$L$324,2,FALSE)</f>
        <v>308</v>
      </c>
      <c r="F267" s="1">
        <f>VLOOKUP($B267,'inschr lo'!$A$5:$L$324,3,FALSE)</f>
        <v>284</v>
      </c>
      <c r="G267" s="1">
        <f>VLOOKUP($B267,'inschr lo'!$A$5:$L$324,4,FALSE)</f>
        <v>282</v>
      </c>
      <c r="H267" s="1">
        <f>VLOOKUP($B267,'inschr lo'!$A$5:$L$324,5,FALSE)</f>
        <v>282</v>
      </c>
      <c r="I267" s="1">
        <f>VLOOKUP($B267,'inschr lo'!$A$5:$L$324,6,FALSE)</f>
        <v>288</v>
      </c>
      <c r="J267" s="1">
        <f>VLOOKUP($B267,'inschr lo'!$A$5:$L$324,7,FALSE)</f>
        <v>287</v>
      </c>
      <c r="K267" s="1">
        <f>VLOOKUP($B267,'inschr lo'!$A$5:$L$324,8,FALSE)</f>
        <v>294</v>
      </c>
      <c r="L267" s="1">
        <f>VLOOKUP($B267,'inschr lo'!$A$5:$L$324,9,FALSE)</f>
        <v>301</v>
      </c>
      <c r="M267" s="1">
        <f>VLOOKUP($B267,'inschr lo'!$A$5:$L$324,10,FALSE)</f>
        <v>318</v>
      </c>
      <c r="N267" s="1">
        <f>VLOOKUP($B267,'inschr lo'!$A$5:$L$324,11,FALSE)</f>
        <v>320</v>
      </c>
      <c r="O267" s="1">
        <f>VLOOKUP($B267,'inschr lo'!$A$5:$L$324,12,FALSE)</f>
        <v>313</v>
      </c>
      <c r="P267" s="1">
        <f>VLOOKUP($B267,'VRAAGPROGNOSE LO'!$B$2:$N$321,2,FALSE)</f>
        <v>307</v>
      </c>
      <c r="Q267" s="1">
        <f>VLOOKUP($B267,'VRAAGPROGNOSE LO'!$B$2:$N$321,3,FALSE)</f>
        <v>297</v>
      </c>
      <c r="R267" s="1">
        <f>VLOOKUP($B267,'VRAAGPROGNOSE LO'!$B$2:$N$321,4,FALSE)</f>
        <v>290</v>
      </c>
      <c r="S267" s="1">
        <f>VLOOKUP($B267,'VRAAGPROGNOSE LO'!$B$2:$N$321,5,FALSE)</f>
        <v>282</v>
      </c>
      <c r="T267" s="1">
        <f>VLOOKUP($B267,'VRAAGPROGNOSE LO'!$B$2:$N$321,6,FALSE)</f>
        <v>272</v>
      </c>
      <c r="U267" s="1">
        <f>VLOOKUP($B267,'VRAAGPROGNOSE LO'!$B$2:$N$321,7,FALSE)</f>
        <v>268</v>
      </c>
      <c r="V267" s="1">
        <f>VLOOKUP($B267,'VRAAGPROGNOSE LO'!$B$2:$N$321,8,FALSE)</f>
        <v>263</v>
      </c>
      <c r="W267" s="1">
        <f>VLOOKUP($B267,'VRAAGPROGNOSE LO'!$B$2:$N$321,9,FALSE)</f>
        <v>260</v>
      </c>
      <c r="X267" s="1">
        <f>VLOOKUP($B267,'VRAAGPROGNOSE LO'!$B$2:$N$321,10,FALSE)</f>
        <v>256</v>
      </c>
      <c r="Y267" s="1">
        <f>VLOOKUP($B267,'VRAAGPROGNOSE LO'!$B$2:$N$321,11,FALSE)</f>
        <v>255</v>
      </c>
      <c r="Z267" s="1">
        <f>VLOOKUP($B267,'VRAAGPROGNOSE LO'!$B$2:$N$321,12,FALSE)</f>
        <v>252</v>
      </c>
      <c r="AA267" s="1">
        <f>VLOOKUP($B267,'VRAAGPROGNOSE LO'!$B$2:$N$321,13,FALSE)</f>
        <v>251</v>
      </c>
    </row>
    <row r="268" spans="2:27" x14ac:dyDescent="0.3">
      <c r="B268" s="1">
        <v>45062</v>
      </c>
      <c r="C268" s="1">
        <f>VLOOKUP(B268,AANBODPROGNOSE!A268:G585, 6, FALSE)</f>
        <v>96</v>
      </c>
      <c r="D268" s="1">
        <f>VLOOKUP(B268,AANBODPROGNOSE!A268:H585, 3, FALSE)</f>
        <v>81.599999999999994</v>
      </c>
      <c r="E268" s="1">
        <f>VLOOKUP($B268,'inschr lo'!$A$5:$L$324,2,FALSE)</f>
        <v>85</v>
      </c>
      <c r="F268" s="1">
        <f>VLOOKUP($B268,'inschr lo'!$A$5:$L$324,3,FALSE)</f>
        <v>85</v>
      </c>
      <c r="G268" s="1">
        <f>VLOOKUP($B268,'inschr lo'!$A$5:$L$324,4,FALSE)</f>
        <v>77</v>
      </c>
      <c r="H268" s="1">
        <f>VLOOKUP($B268,'inschr lo'!$A$5:$L$324,5,FALSE)</f>
        <v>73</v>
      </c>
      <c r="I268" s="1">
        <f>VLOOKUP($B268,'inschr lo'!$A$5:$L$324,6,FALSE)</f>
        <v>96</v>
      </c>
      <c r="J268" s="1">
        <f>VLOOKUP($B268,'inschr lo'!$A$5:$L$324,7,FALSE)</f>
        <v>94</v>
      </c>
      <c r="K268" s="1">
        <f>VLOOKUP($B268,'inschr lo'!$A$5:$L$324,8,FALSE)</f>
        <v>103</v>
      </c>
      <c r="L268" s="1">
        <f>VLOOKUP($B268,'inschr lo'!$A$5:$L$324,9,FALSE)</f>
        <v>101</v>
      </c>
      <c r="M268" s="1">
        <f>VLOOKUP($B268,'inschr lo'!$A$5:$L$324,10,FALSE)</f>
        <v>94</v>
      </c>
      <c r="N268" s="1">
        <f>VLOOKUP($B268,'inschr lo'!$A$5:$L$324,11,FALSE)</f>
        <v>89</v>
      </c>
      <c r="O268" s="1">
        <f>VLOOKUP($B268,'inschr lo'!$A$5:$L$324,12,FALSE)</f>
        <v>78</v>
      </c>
      <c r="P268" s="1">
        <f>VLOOKUP($B268,'VRAAGPROGNOSE LO'!$B$2:$N$321,2,FALSE)</f>
        <v>80</v>
      </c>
      <c r="Q268" s="1">
        <f>VLOOKUP($B268,'VRAAGPROGNOSE LO'!$B$2:$N$321,3,FALSE)</f>
        <v>80</v>
      </c>
      <c r="R268" s="1">
        <f>VLOOKUP($B268,'VRAAGPROGNOSE LO'!$B$2:$N$321,4,FALSE)</f>
        <v>80</v>
      </c>
      <c r="S268" s="1">
        <f>VLOOKUP($B268,'VRAAGPROGNOSE LO'!$B$2:$N$321,5,FALSE)</f>
        <v>77</v>
      </c>
      <c r="T268" s="1">
        <f>VLOOKUP($B268,'VRAAGPROGNOSE LO'!$B$2:$N$321,6,FALSE)</f>
        <v>74</v>
      </c>
      <c r="U268" s="1">
        <f>VLOOKUP($B268,'VRAAGPROGNOSE LO'!$B$2:$N$321,7,FALSE)</f>
        <v>73</v>
      </c>
      <c r="V268" s="1">
        <f>VLOOKUP($B268,'VRAAGPROGNOSE LO'!$B$2:$N$321,8,FALSE)</f>
        <v>71</v>
      </c>
      <c r="W268" s="1">
        <f>VLOOKUP($B268,'VRAAGPROGNOSE LO'!$B$2:$N$321,9,FALSE)</f>
        <v>70</v>
      </c>
      <c r="X268" s="1">
        <f>VLOOKUP($B268,'VRAAGPROGNOSE LO'!$B$2:$N$321,10,FALSE)</f>
        <v>68</v>
      </c>
      <c r="Y268" s="1">
        <f>VLOOKUP($B268,'VRAAGPROGNOSE LO'!$B$2:$N$321,11,FALSE)</f>
        <v>66</v>
      </c>
      <c r="Z268" s="1">
        <f>VLOOKUP($B268,'VRAAGPROGNOSE LO'!$B$2:$N$321,12,FALSE)</f>
        <v>67</v>
      </c>
      <c r="AA268" s="1">
        <f>VLOOKUP($B268,'VRAAGPROGNOSE LO'!$B$2:$N$321,13,FALSE)</f>
        <v>67</v>
      </c>
    </row>
    <row r="269" spans="2:27" x14ac:dyDescent="0.3">
      <c r="B269" s="1">
        <v>45063</v>
      </c>
      <c r="C269" s="1">
        <f>VLOOKUP(B269,AANBODPROGNOSE!A269:G586, 6, FALSE)</f>
        <v>490.58823529411768</v>
      </c>
      <c r="D269" s="1">
        <f>VLOOKUP(B269,AANBODPROGNOSE!A269:H586, 3, FALSE)</f>
        <v>417</v>
      </c>
      <c r="E269" s="1">
        <f>VLOOKUP($B269,'inschr lo'!$A$5:$L$324,2,FALSE)</f>
        <v>299</v>
      </c>
      <c r="F269" s="1">
        <f>VLOOKUP($B269,'inschr lo'!$A$5:$L$324,3,FALSE)</f>
        <v>309</v>
      </c>
      <c r="G269" s="1">
        <f>VLOOKUP($B269,'inschr lo'!$A$5:$L$324,4,FALSE)</f>
        <v>317</v>
      </c>
      <c r="H269" s="1">
        <f>VLOOKUP($B269,'inschr lo'!$A$5:$L$324,5,FALSE)</f>
        <v>333</v>
      </c>
      <c r="I269" s="1">
        <f>VLOOKUP($B269,'inschr lo'!$A$5:$L$324,6,FALSE)</f>
        <v>341</v>
      </c>
      <c r="J269" s="1">
        <f>VLOOKUP($B269,'inschr lo'!$A$5:$L$324,7,FALSE)</f>
        <v>349</v>
      </c>
      <c r="K269" s="1">
        <f>VLOOKUP($B269,'inschr lo'!$A$5:$L$324,8,FALSE)</f>
        <v>375</v>
      </c>
      <c r="L269" s="1">
        <f>VLOOKUP($B269,'inschr lo'!$A$5:$L$324,9,FALSE)</f>
        <v>389</v>
      </c>
      <c r="M269" s="1">
        <f>VLOOKUP($B269,'inschr lo'!$A$5:$L$324,10,FALSE)</f>
        <v>405</v>
      </c>
      <c r="N269" s="1">
        <f>VLOOKUP($B269,'inschr lo'!$A$5:$L$324,11,FALSE)</f>
        <v>386</v>
      </c>
      <c r="O269" s="1">
        <f>VLOOKUP($B269,'inschr lo'!$A$5:$L$324,12,FALSE)</f>
        <v>377</v>
      </c>
      <c r="P269" s="1">
        <f>VLOOKUP($B269,'VRAAGPROGNOSE LO'!$B$2:$N$321,2,FALSE)</f>
        <v>371</v>
      </c>
      <c r="Q269" s="1">
        <f>VLOOKUP($B269,'VRAAGPROGNOSE LO'!$B$2:$N$321,3,FALSE)</f>
        <v>362</v>
      </c>
      <c r="R269" s="1">
        <f>VLOOKUP($B269,'VRAAGPROGNOSE LO'!$B$2:$N$321,4,FALSE)</f>
        <v>358</v>
      </c>
      <c r="S269" s="1">
        <f>VLOOKUP($B269,'VRAAGPROGNOSE LO'!$B$2:$N$321,5,FALSE)</f>
        <v>343</v>
      </c>
      <c r="T269" s="1">
        <f>VLOOKUP($B269,'VRAAGPROGNOSE LO'!$B$2:$N$321,6,FALSE)</f>
        <v>333</v>
      </c>
      <c r="U269" s="1">
        <f>VLOOKUP($B269,'VRAAGPROGNOSE LO'!$B$2:$N$321,7,FALSE)</f>
        <v>316</v>
      </c>
      <c r="V269" s="1">
        <f>VLOOKUP($B269,'VRAAGPROGNOSE LO'!$B$2:$N$321,8,FALSE)</f>
        <v>308</v>
      </c>
      <c r="W269" s="1">
        <f>VLOOKUP($B269,'VRAAGPROGNOSE LO'!$B$2:$N$321,9,FALSE)</f>
        <v>296</v>
      </c>
      <c r="X269" s="1">
        <f>VLOOKUP($B269,'VRAAGPROGNOSE LO'!$B$2:$N$321,10,FALSE)</f>
        <v>289</v>
      </c>
      <c r="Y269" s="1">
        <f>VLOOKUP($B269,'VRAAGPROGNOSE LO'!$B$2:$N$321,11,FALSE)</f>
        <v>288</v>
      </c>
      <c r="Z269" s="1">
        <f>VLOOKUP($B269,'VRAAGPROGNOSE LO'!$B$2:$N$321,12,FALSE)</f>
        <v>287</v>
      </c>
      <c r="AA269" s="1">
        <f>VLOOKUP($B269,'VRAAGPROGNOSE LO'!$B$2:$N$321,13,FALSE)</f>
        <v>290</v>
      </c>
    </row>
    <row r="270" spans="2:27" x14ac:dyDescent="0.3">
      <c r="B270" s="1">
        <v>45064</v>
      </c>
      <c r="C270" s="1">
        <f>VLOOKUP(B270,AANBODPROGNOSE!A270:G587, 6, FALSE)</f>
        <v>683.60000000000014</v>
      </c>
      <c r="D270" s="1">
        <f>VLOOKUP(B270,AANBODPROGNOSE!A270:H587, 3, FALSE)</f>
        <v>581.06000000000006</v>
      </c>
      <c r="E270" s="1">
        <f>VLOOKUP($B270,'inschr lo'!$A$5:$L$324,2,FALSE)</f>
        <v>452</v>
      </c>
      <c r="F270" s="1">
        <f>VLOOKUP($B270,'inschr lo'!$A$5:$L$324,3,FALSE)</f>
        <v>447</v>
      </c>
      <c r="G270" s="1">
        <f>VLOOKUP($B270,'inschr lo'!$A$5:$L$324,4,FALSE)</f>
        <v>455</v>
      </c>
      <c r="H270" s="1">
        <f>VLOOKUP($B270,'inschr lo'!$A$5:$L$324,5,FALSE)</f>
        <v>468</v>
      </c>
      <c r="I270" s="1">
        <f>VLOOKUP($B270,'inschr lo'!$A$5:$L$324,6,FALSE)</f>
        <v>468</v>
      </c>
      <c r="J270" s="1">
        <f>VLOOKUP($B270,'inschr lo'!$A$5:$L$324,7,FALSE)</f>
        <v>516</v>
      </c>
      <c r="K270" s="1">
        <f>VLOOKUP($B270,'inschr lo'!$A$5:$L$324,8,FALSE)</f>
        <v>502</v>
      </c>
      <c r="L270" s="1">
        <f>VLOOKUP($B270,'inschr lo'!$A$5:$L$324,9,FALSE)</f>
        <v>540</v>
      </c>
      <c r="M270" s="1">
        <f>VLOOKUP($B270,'inschr lo'!$A$5:$L$324,10,FALSE)</f>
        <v>563</v>
      </c>
      <c r="N270" s="1">
        <f>VLOOKUP($B270,'inschr lo'!$A$5:$L$324,11,FALSE)</f>
        <v>594</v>
      </c>
      <c r="O270" s="1">
        <f>VLOOKUP($B270,'inschr lo'!$A$5:$L$324,12,FALSE)</f>
        <v>606</v>
      </c>
      <c r="P270" s="1">
        <f>VLOOKUP($B270,'VRAAGPROGNOSE LO'!$B$2:$N$321,2,FALSE)</f>
        <v>585</v>
      </c>
      <c r="Q270" s="1">
        <f>VLOOKUP($B270,'VRAAGPROGNOSE LO'!$B$2:$N$321,3,FALSE)</f>
        <v>594</v>
      </c>
      <c r="R270" s="1">
        <f>VLOOKUP($B270,'VRAAGPROGNOSE LO'!$B$2:$N$321,4,FALSE)</f>
        <v>598</v>
      </c>
      <c r="S270" s="1">
        <f>VLOOKUP($B270,'VRAAGPROGNOSE LO'!$B$2:$N$321,5,FALSE)</f>
        <v>607</v>
      </c>
      <c r="T270" s="1">
        <f>VLOOKUP($B270,'VRAAGPROGNOSE LO'!$B$2:$N$321,6,FALSE)</f>
        <v>607</v>
      </c>
      <c r="U270" s="1">
        <f>VLOOKUP($B270,'VRAAGPROGNOSE LO'!$B$2:$N$321,7,FALSE)</f>
        <v>615</v>
      </c>
      <c r="V270" s="1">
        <f>VLOOKUP($B270,'VRAAGPROGNOSE LO'!$B$2:$N$321,8,FALSE)</f>
        <v>628</v>
      </c>
      <c r="W270" s="1">
        <f>VLOOKUP($B270,'VRAAGPROGNOSE LO'!$B$2:$N$321,9,FALSE)</f>
        <v>636</v>
      </c>
      <c r="X270" s="1">
        <f>VLOOKUP($B270,'VRAAGPROGNOSE LO'!$B$2:$N$321,10,FALSE)</f>
        <v>642</v>
      </c>
      <c r="Y270" s="1">
        <f>VLOOKUP($B270,'VRAAGPROGNOSE LO'!$B$2:$N$321,11,FALSE)</f>
        <v>640</v>
      </c>
      <c r="Z270" s="1">
        <f>VLOOKUP($B270,'VRAAGPROGNOSE LO'!$B$2:$N$321,12,FALSE)</f>
        <v>640</v>
      </c>
      <c r="AA270" s="1">
        <f>VLOOKUP($B270,'VRAAGPROGNOSE LO'!$B$2:$N$321,13,FALSE)</f>
        <v>639</v>
      </c>
    </row>
    <row r="271" spans="2:27" x14ac:dyDescent="0.3">
      <c r="B271" s="1">
        <v>45065</v>
      </c>
      <c r="C271" s="1">
        <f>VLOOKUP(B271,AANBODPROGNOSE!A271:G588, 6, FALSE)</f>
        <v>571.76470588235293</v>
      </c>
      <c r="D271" s="1">
        <f>VLOOKUP(B271,AANBODPROGNOSE!A271:H588, 3, FALSE)</f>
        <v>486</v>
      </c>
      <c r="E271" s="1">
        <f>VLOOKUP($B271,'inschr lo'!$A$5:$L$324,2,FALSE)</f>
        <v>416</v>
      </c>
      <c r="F271" s="1">
        <f>VLOOKUP($B271,'inschr lo'!$A$5:$L$324,3,FALSE)</f>
        <v>441</v>
      </c>
      <c r="G271" s="1">
        <f>VLOOKUP($B271,'inschr lo'!$A$5:$L$324,4,FALSE)</f>
        <v>433</v>
      </c>
      <c r="H271" s="1">
        <f>VLOOKUP($B271,'inschr lo'!$A$5:$L$324,5,FALSE)</f>
        <v>442</v>
      </c>
      <c r="I271" s="1">
        <f>VLOOKUP($B271,'inschr lo'!$A$5:$L$324,6,FALSE)</f>
        <v>442</v>
      </c>
      <c r="J271" s="1">
        <f>VLOOKUP($B271,'inschr lo'!$A$5:$L$324,7,FALSE)</f>
        <v>431</v>
      </c>
      <c r="K271" s="1">
        <f>VLOOKUP($B271,'inschr lo'!$A$5:$L$324,8,FALSE)</f>
        <v>444</v>
      </c>
      <c r="L271" s="1">
        <f>VLOOKUP($B271,'inschr lo'!$A$5:$L$324,9,FALSE)</f>
        <v>459</v>
      </c>
      <c r="M271" s="1">
        <f>VLOOKUP($B271,'inschr lo'!$A$5:$L$324,10,FALSE)</f>
        <v>459</v>
      </c>
      <c r="N271" s="1">
        <f>VLOOKUP($B271,'inschr lo'!$A$5:$L$324,11,FALSE)</f>
        <v>445</v>
      </c>
      <c r="O271" s="1">
        <f>VLOOKUP($B271,'inschr lo'!$A$5:$L$324,12,FALSE)</f>
        <v>440</v>
      </c>
      <c r="P271" s="1">
        <f>VLOOKUP($B271,'VRAAGPROGNOSE LO'!$B$2:$N$321,2,FALSE)</f>
        <v>452</v>
      </c>
      <c r="Q271" s="1">
        <f>VLOOKUP($B271,'VRAAGPROGNOSE LO'!$B$2:$N$321,3,FALSE)</f>
        <v>449</v>
      </c>
      <c r="R271" s="1">
        <f>VLOOKUP($B271,'VRAAGPROGNOSE LO'!$B$2:$N$321,4,FALSE)</f>
        <v>450</v>
      </c>
      <c r="S271" s="1">
        <f>VLOOKUP($B271,'VRAAGPROGNOSE LO'!$B$2:$N$321,5,FALSE)</f>
        <v>437</v>
      </c>
      <c r="T271" s="1">
        <f>VLOOKUP($B271,'VRAAGPROGNOSE LO'!$B$2:$N$321,6,FALSE)</f>
        <v>416</v>
      </c>
      <c r="U271" s="1">
        <f>VLOOKUP($B271,'VRAAGPROGNOSE LO'!$B$2:$N$321,7,FALSE)</f>
        <v>414</v>
      </c>
      <c r="V271" s="1">
        <f>VLOOKUP($B271,'VRAAGPROGNOSE LO'!$B$2:$N$321,8,FALSE)</f>
        <v>401</v>
      </c>
      <c r="W271" s="1">
        <f>VLOOKUP($B271,'VRAAGPROGNOSE LO'!$B$2:$N$321,9,FALSE)</f>
        <v>397</v>
      </c>
      <c r="X271" s="1">
        <f>VLOOKUP($B271,'VRAAGPROGNOSE LO'!$B$2:$N$321,10,FALSE)</f>
        <v>381</v>
      </c>
      <c r="Y271" s="1">
        <f>VLOOKUP($B271,'VRAAGPROGNOSE LO'!$B$2:$N$321,11,FALSE)</f>
        <v>374</v>
      </c>
      <c r="Z271" s="1">
        <f>VLOOKUP($B271,'VRAAGPROGNOSE LO'!$B$2:$N$321,12,FALSE)</f>
        <v>379</v>
      </c>
      <c r="AA271" s="1">
        <f>VLOOKUP($B271,'VRAAGPROGNOSE LO'!$B$2:$N$321,13,FALSE)</f>
        <v>378</v>
      </c>
    </row>
    <row r="272" spans="2:27" x14ac:dyDescent="0.3">
      <c r="B272" s="1">
        <v>45068</v>
      </c>
      <c r="C272" s="1">
        <f>VLOOKUP(B272,AANBODPROGNOSE!A272:G589, 6, FALSE)</f>
        <v>1478.8235294117646</v>
      </c>
      <c r="D272" s="1">
        <f>VLOOKUP(B272,AANBODPROGNOSE!A272:H589, 3, FALSE)</f>
        <v>1257</v>
      </c>
      <c r="E272" s="1">
        <f>VLOOKUP($B272,'inschr lo'!$A$5:$L$324,2,FALSE)</f>
        <v>952</v>
      </c>
      <c r="F272" s="1">
        <f>VLOOKUP($B272,'inschr lo'!$A$5:$L$324,3,FALSE)</f>
        <v>1008</v>
      </c>
      <c r="G272" s="1">
        <f>VLOOKUP($B272,'inschr lo'!$A$5:$L$324,4,FALSE)</f>
        <v>1004</v>
      </c>
      <c r="H272" s="1">
        <f>VLOOKUP($B272,'inschr lo'!$A$5:$L$324,5,FALSE)</f>
        <v>1020</v>
      </c>
      <c r="I272" s="1">
        <f>VLOOKUP($B272,'inschr lo'!$A$5:$L$324,6,FALSE)</f>
        <v>1063</v>
      </c>
      <c r="J272" s="1">
        <f>VLOOKUP($B272,'inschr lo'!$A$5:$L$324,7,FALSE)</f>
        <v>1120</v>
      </c>
      <c r="K272" s="1">
        <f>VLOOKUP($B272,'inschr lo'!$A$5:$L$324,8,FALSE)</f>
        <v>1146</v>
      </c>
      <c r="L272" s="1">
        <f>VLOOKUP($B272,'inschr lo'!$A$5:$L$324,9,FALSE)</f>
        <v>1145</v>
      </c>
      <c r="M272" s="1">
        <f>VLOOKUP($B272,'inschr lo'!$A$5:$L$324,10,FALSE)</f>
        <v>1180</v>
      </c>
      <c r="N272" s="1">
        <f>VLOOKUP($B272,'inschr lo'!$A$5:$L$324,11,FALSE)</f>
        <v>1151</v>
      </c>
      <c r="O272" s="1">
        <f>VLOOKUP($B272,'inschr lo'!$A$5:$L$324,12,FALSE)</f>
        <v>1137</v>
      </c>
      <c r="P272" s="1">
        <f>VLOOKUP($B272,'VRAAGPROGNOSE LO'!$B$2:$N$321,2,FALSE)</f>
        <v>1096</v>
      </c>
      <c r="Q272" s="1">
        <f>VLOOKUP($B272,'VRAAGPROGNOSE LO'!$B$2:$N$321,3,FALSE)</f>
        <v>1085</v>
      </c>
      <c r="R272" s="1">
        <f>VLOOKUP($B272,'VRAAGPROGNOSE LO'!$B$2:$N$321,4,FALSE)</f>
        <v>1066</v>
      </c>
      <c r="S272" s="1">
        <f>VLOOKUP($B272,'VRAAGPROGNOSE LO'!$B$2:$N$321,5,FALSE)</f>
        <v>1018</v>
      </c>
      <c r="T272" s="1">
        <f>VLOOKUP($B272,'VRAAGPROGNOSE LO'!$B$2:$N$321,6,FALSE)</f>
        <v>978</v>
      </c>
      <c r="U272" s="1">
        <f>VLOOKUP($B272,'VRAAGPROGNOSE LO'!$B$2:$N$321,7,FALSE)</f>
        <v>941</v>
      </c>
      <c r="V272" s="1">
        <f>VLOOKUP($B272,'VRAAGPROGNOSE LO'!$B$2:$N$321,8,FALSE)</f>
        <v>901</v>
      </c>
      <c r="W272" s="1">
        <f>VLOOKUP($B272,'VRAAGPROGNOSE LO'!$B$2:$N$321,9,FALSE)</f>
        <v>867</v>
      </c>
      <c r="X272" s="1">
        <f>VLOOKUP($B272,'VRAAGPROGNOSE LO'!$B$2:$N$321,10,FALSE)</f>
        <v>862</v>
      </c>
      <c r="Y272" s="1">
        <f>VLOOKUP($B272,'VRAAGPROGNOSE LO'!$B$2:$N$321,11,FALSE)</f>
        <v>853</v>
      </c>
      <c r="Z272" s="1">
        <f>VLOOKUP($B272,'VRAAGPROGNOSE LO'!$B$2:$N$321,12,FALSE)</f>
        <v>861</v>
      </c>
      <c r="AA272" s="1">
        <f>VLOOKUP($B272,'VRAAGPROGNOSE LO'!$B$2:$N$321,13,FALSE)</f>
        <v>865</v>
      </c>
    </row>
    <row r="273" spans="2:27" x14ac:dyDescent="0.3">
      <c r="B273" s="1">
        <v>46003</v>
      </c>
      <c r="C273" s="1">
        <f>VLOOKUP(B273,AANBODPROGNOSE!A273:G590, 6, FALSE)</f>
        <v>3896.1963372380796</v>
      </c>
      <c r="D273" s="1">
        <f>VLOOKUP(B273,AANBODPROGNOSE!A273:H590, 3, FALSE)</f>
        <v>3311.7668866523677</v>
      </c>
      <c r="E273" s="1">
        <f>VLOOKUP($B273,'inschr lo'!$A$5:$L$324,2,FALSE)</f>
        <v>2936</v>
      </c>
      <c r="F273" s="1">
        <f>VLOOKUP($B273,'inschr lo'!$A$5:$L$324,3,FALSE)</f>
        <v>2875</v>
      </c>
      <c r="G273" s="1">
        <f>VLOOKUP($B273,'inschr lo'!$A$5:$L$324,4,FALSE)</f>
        <v>2896</v>
      </c>
      <c r="H273" s="1">
        <f>VLOOKUP($B273,'inschr lo'!$A$5:$L$324,5,FALSE)</f>
        <v>2924</v>
      </c>
      <c r="I273" s="1">
        <f>VLOOKUP($B273,'inschr lo'!$A$5:$L$324,6,FALSE)</f>
        <v>3015</v>
      </c>
      <c r="J273" s="1">
        <f>VLOOKUP($B273,'inschr lo'!$A$5:$L$324,7,FALSE)</f>
        <v>3053</v>
      </c>
      <c r="K273" s="1">
        <f>VLOOKUP($B273,'inschr lo'!$A$5:$L$324,8,FALSE)</f>
        <v>3202</v>
      </c>
      <c r="L273" s="1">
        <f>VLOOKUP($B273,'inschr lo'!$A$5:$L$324,9,FALSE)</f>
        <v>3316</v>
      </c>
      <c r="M273" s="1">
        <f>VLOOKUP($B273,'inschr lo'!$A$5:$L$324,10,FALSE)</f>
        <v>3386</v>
      </c>
      <c r="N273" s="1">
        <f>VLOOKUP($B273,'inschr lo'!$A$5:$L$324,11,FALSE)</f>
        <v>3427</v>
      </c>
      <c r="O273" s="1">
        <f>VLOOKUP($B273,'inschr lo'!$A$5:$L$324,12,FALSE)</f>
        <v>3412</v>
      </c>
      <c r="P273" s="1">
        <f>VLOOKUP($B273,'VRAAGPROGNOSE LO'!$B$2:$N$321,2,FALSE)</f>
        <v>3469</v>
      </c>
      <c r="Q273" s="1">
        <f>VLOOKUP($B273,'VRAAGPROGNOSE LO'!$B$2:$N$321,3,FALSE)</f>
        <v>3469</v>
      </c>
      <c r="R273" s="1">
        <f>VLOOKUP($B273,'VRAAGPROGNOSE LO'!$B$2:$N$321,4,FALSE)</f>
        <v>3447</v>
      </c>
      <c r="S273" s="1">
        <f>VLOOKUP($B273,'VRAAGPROGNOSE LO'!$B$2:$N$321,5,FALSE)</f>
        <v>3394</v>
      </c>
      <c r="T273" s="1">
        <f>VLOOKUP($B273,'VRAAGPROGNOSE LO'!$B$2:$N$321,6,FALSE)</f>
        <v>3356</v>
      </c>
      <c r="U273" s="1">
        <f>VLOOKUP($B273,'VRAAGPROGNOSE LO'!$B$2:$N$321,7,FALSE)</f>
        <v>3345</v>
      </c>
      <c r="V273" s="1">
        <f>VLOOKUP($B273,'VRAAGPROGNOSE LO'!$B$2:$N$321,8,FALSE)</f>
        <v>3313</v>
      </c>
      <c r="W273" s="1">
        <f>VLOOKUP($B273,'VRAAGPROGNOSE LO'!$B$2:$N$321,9,FALSE)</f>
        <v>3282</v>
      </c>
      <c r="X273" s="1">
        <f>VLOOKUP($B273,'VRAAGPROGNOSE LO'!$B$2:$N$321,10,FALSE)</f>
        <v>3222</v>
      </c>
      <c r="Y273" s="1">
        <f>VLOOKUP($B273,'VRAAGPROGNOSE LO'!$B$2:$N$321,11,FALSE)</f>
        <v>3223</v>
      </c>
      <c r="Z273" s="1">
        <f>VLOOKUP($B273,'VRAAGPROGNOSE LO'!$B$2:$N$321,12,FALSE)</f>
        <v>3201</v>
      </c>
      <c r="AA273" s="1">
        <f>VLOOKUP($B273,'VRAAGPROGNOSE LO'!$B$2:$N$321,13,FALSE)</f>
        <v>3182</v>
      </c>
    </row>
    <row r="274" spans="2:27" x14ac:dyDescent="0.3">
      <c r="B274" s="1">
        <v>46013</v>
      </c>
      <c r="C274" s="1">
        <f>VLOOKUP(B274,AANBODPROGNOSE!A274:G591, 6, FALSE)</f>
        <v>1173</v>
      </c>
      <c r="D274" s="1">
        <f>VLOOKUP(B274,AANBODPROGNOSE!A274:H591, 3, FALSE)</f>
        <v>997.05</v>
      </c>
      <c r="E274" s="1">
        <f>VLOOKUP($B274,'inschr lo'!$A$5:$L$324,2,FALSE)</f>
        <v>1006</v>
      </c>
      <c r="F274" s="1">
        <f>VLOOKUP($B274,'inschr lo'!$A$5:$L$324,3,FALSE)</f>
        <v>1015</v>
      </c>
      <c r="G274" s="1">
        <f>VLOOKUP($B274,'inschr lo'!$A$5:$L$324,4,FALSE)</f>
        <v>1022</v>
      </c>
      <c r="H274" s="1">
        <f>VLOOKUP($B274,'inschr lo'!$A$5:$L$324,5,FALSE)</f>
        <v>1074</v>
      </c>
      <c r="I274" s="1">
        <f>VLOOKUP($B274,'inschr lo'!$A$5:$L$324,6,FALSE)</f>
        <v>1132</v>
      </c>
      <c r="J274" s="1">
        <f>VLOOKUP($B274,'inschr lo'!$A$5:$L$324,7,FALSE)</f>
        <v>1149</v>
      </c>
      <c r="K274" s="1">
        <f>VLOOKUP($B274,'inschr lo'!$A$5:$L$324,8,FALSE)</f>
        <v>1164</v>
      </c>
      <c r="L274" s="1">
        <f>VLOOKUP($B274,'inschr lo'!$A$5:$L$324,9,FALSE)</f>
        <v>1206</v>
      </c>
      <c r="M274" s="1">
        <f>VLOOKUP($B274,'inschr lo'!$A$5:$L$324,10,FALSE)</f>
        <v>1221</v>
      </c>
      <c r="N274" s="1">
        <f>VLOOKUP($B274,'inschr lo'!$A$5:$L$324,11,FALSE)</f>
        <v>1222</v>
      </c>
      <c r="O274" s="1">
        <f>VLOOKUP($B274,'inschr lo'!$A$5:$L$324,12,FALSE)</f>
        <v>1230</v>
      </c>
      <c r="P274" s="1">
        <f>VLOOKUP($B274,'VRAAGPROGNOSE LO'!$B$2:$N$321,2,FALSE)</f>
        <v>1216</v>
      </c>
      <c r="Q274" s="1">
        <f>VLOOKUP($B274,'VRAAGPROGNOSE LO'!$B$2:$N$321,3,FALSE)</f>
        <v>1192</v>
      </c>
      <c r="R274" s="1">
        <f>VLOOKUP($B274,'VRAAGPROGNOSE LO'!$B$2:$N$321,4,FALSE)</f>
        <v>1166</v>
      </c>
      <c r="S274" s="1">
        <f>VLOOKUP($B274,'VRAAGPROGNOSE LO'!$B$2:$N$321,5,FALSE)</f>
        <v>1128</v>
      </c>
      <c r="T274" s="1">
        <f>VLOOKUP($B274,'VRAAGPROGNOSE LO'!$B$2:$N$321,6,FALSE)</f>
        <v>1106</v>
      </c>
      <c r="U274" s="1">
        <f>VLOOKUP($B274,'VRAAGPROGNOSE LO'!$B$2:$N$321,7,FALSE)</f>
        <v>1051</v>
      </c>
      <c r="V274" s="1">
        <f>VLOOKUP($B274,'VRAAGPROGNOSE LO'!$B$2:$N$321,8,FALSE)</f>
        <v>1026</v>
      </c>
      <c r="W274" s="1">
        <f>VLOOKUP($B274,'VRAAGPROGNOSE LO'!$B$2:$N$321,9,FALSE)</f>
        <v>1020</v>
      </c>
      <c r="X274" s="1">
        <f>VLOOKUP($B274,'VRAAGPROGNOSE LO'!$B$2:$N$321,10,FALSE)</f>
        <v>1001</v>
      </c>
      <c r="Y274" s="1">
        <f>VLOOKUP($B274,'VRAAGPROGNOSE LO'!$B$2:$N$321,11,FALSE)</f>
        <v>994</v>
      </c>
      <c r="Z274" s="1">
        <f>VLOOKUP($B274,'VRAAGPROGNOSE LO'!$B$2:$N$321,12,FALSE)</f>
        <v>989</v>
      </c>
      <c r="AA274" s="1">
        <f>VLOOKUP($B274,'VRAAGPROGNOSE LO'!$B$2:$N$321,13,FALSE)</f>
        <v>990</v>
      </c>
    </row>
    <row r="275" spans="2:27" x14ac:dyDescent="0.3">
      <c r="B275" s="1">
        <v>46014</v>
      </c>
      <c r="C275" s="1">
        <f>VLOOKUP(B275,AANBODPROGNOSE!A275:G592, 6, FALSE)</f>
        <v>3235</v>
      </c>
      <c r="D275" s="1">
        <f>VLOOKUP(B275,AANBODPROGNOSE!A275:H592, 3, FALSE)</f>
        <v>2749.75</v>
      </c>
      <c r="E275" s="1">
        <f>VLOOKUP($B275,'inschr lo'!$A$5:$L$324,2,FALSE)</f>
        <v>2429</v>
      </c>
      <c r="F275" s="1">
        <f>VLOOKUP($B275,'inschr lo'!$A$5:$L$324,3,FALSE)</f>
        <v>2434</v>
      </c>
      <c r="G275" s="1">
        <f>VLOOKUP($B275,'inschr lo'!$A$5:$L$324,4,FALSE)</f>
        <v>2514</v>
      </c>
      <c r="H275" s="1">
        <f>VLOOKUP($B275,'inschr lo'!$A$5:$L$324,5,FALSE)</f>
        <v>2567</v>
      </c>
      <c r="I275" s="1">
        <f>VLOOKUP($B275,'inschr lo'!$A$5:$L$324,6,FALSE)</f>
        <v>2608</v>
      </c>
      <c r="J275" s="1">
        <f>VLOOKUP($B275,'inschr lo'!$A$5:$L$324,7,FALSE)</f>
        <v>2706</v>
      </c>
      <c r="K275" s="1">
        <f>VLOOKUP($B275,'inschr lo'!$A$5:$L$324,8,FALSE)</f>
        <v>2780</v>
      </c>
      <c r="L275" s="1">
        <f>VLOOKUP($B275,'inschr lo'!$A$5:$L$324,9,FALSE)</f>
        <v>2853</v>
      </c>
      <c r="M275" s="1">
        <f>VLOOKUP($B275,'inschr lo'!$A$5:$L$324,10,FALSE)</f>
        <v>2885</v>
      </c>
      <c r="N275" s="1">
        <f>VLOOKUP($B275,'inschr lo'!$A$5:$L$324,11,FALSE)</f>
        <v>2854</v>
      </c>
      <c r="O275" s="1">
        <f>VLOOKUP($B275,'inschr lo'!$A$5:$L$324,12,FALSE)</f>
        <v>2854</v>
      </c>
      <c r="P275" s="1">
        <f>VLOOKUP($B275,'VRAAGPROGNOSE LO'!$B$2:$N$321,2,FALSE)</f>
        <v>2790</v>
      </c>
      <c r="Q275" s="1">
        <f>VLOOKUP($B275,'VRAAGPROGNOSE LO'!$B$2:$N$321,3,FALSE)</f>
        <v>2790</v>
      </c>
      <c r="R275" s="1">
        <f>VLOOKUP($B275,'VRAAGPROGNOSE LO'!$B$2:$N$321,4,FALSE)</f>
        <v>2795</v>
      </c>
      <c r="S275" s="1">
        <f>VLOOKUP($B275,'VRAAGPROGNOSE LO'!$B$2:$N$321,5,FALSE)</f>
        <v>2726</v>
      </c>
      <c r="T275" s="1">
        <f>VLOOKUP($B275,'VRAAGPROGNOSE LO'!$B$2:$N$321,6,FALSE)</f>
        <v>2707</v>
      </c>
      <c r="U275" s="1">
        <f>VLOOKUP($B275,'VRAAGPROGNOSE LO'!$B$2:$N$321,7,FALSE)</f>
        <v>2695</v>
      </c>
      <c r="V275" s="1">
        <f>VLOOKUP($B275,'VRAAGPROGNOSE LO'!$B$2:$N$321,8,FALSE)</f>
        <v>2687</v>
      </c>
      <c r="W275" s="1">
        <f>VLOOKUP($B275,'VRAAGPROGNOSE LO'!$B$2:$N$321,9,FALSE)</f>
        <v>2642</v>
      </c>
      <c r="X275" s="1">
        <f>VLOOKUP($B275,'VRAAGPROGNOSE LO'!$B$2:$N$321,10,FALSE)</f>
        <v>2584</v>
      </c>
      <c r="Y275" s="1">
        <f>VLOOKUP($B275,'VRAAGPROGNOSE LO'!$B$2:$N$321,11,FALSE)</f>
        <v>2587</v>
      </c>
      <c r="Z275" s="1">
        <f>VLOOKUP($B275,'VRAAGPROGNOSE LO'!$B$2:$N$321,12,FALSE)</f>
        <v>2575</v>
      </c>
      <c r="AA275" s="1">
        <f>VLOOKUP($B275,'VRAAGPROGNOSE LO'!$B$2:$N$321,13,FALSE)</f>
        <v>2588</v>
      </c>
    </row>
    <row r="276" spans="2:27" x14ac:dyDescent="0.3">
      <c r="B276" s="1">
        <v>46020</v>
      </c>
      <c r="C276" s="1">
        <f>VLOOKUP(B276,AANBODPROGNOSE!A276:G593, 6, FALSE)</f>
        <v>1979.4258373205741</v>
      </c>
      <c r="D276" s="1">
        <f>VLOOKUP(B276,AANBODPROGNOSE!A276:H593, 3, FALSE)</f>
        <v>1682.511961722488</v>
      </c>
      <c r="E276" s="1">
        <f>VLOOKUP($B276,'inschr lo'!$A$5:$L$324,2,FALSE)</f>
        <v>1073</v>
      </c>
      <c r="F276" s="1">
        <f>VLOOKUP($B276,'inschr lo'!$A$5:$L$324,3,FALSE)</f>
        <v>1088</v>
      </c>
      <c r="G276" s="1">
        <f>VLOOKUP($B276,'inschr lo'!$A$5:$L$324,4,FALSE)</f>
        <v>1114</v>
      </c>
      <c r="H276" s="1">
        <f>VLOOKUP($B276,'inschr lo'!$A$5:$L$324,5,FALSE)</f>
        <v>1167</v>
      </c>
      <c r="I276" s="1">
        <f>VLOOKUP($B276,'inschr lo'!$A$5:$L$324,6,FALSE)</f>
        <v>1178</v>
      </c>
      <c r="J276" s="1">
        <f>VLOOKUP($B276,'inschr lo'!$A$5:$L$324,7,FALSE)</f>
        <v>1253</v>
      </c>
      <c r="K276" s="1">
        <f>VLOOKUP($B276,'inschr lo'!$A$5:$L$324,8,FALSE)</f>
        <v>1264</v>
      </c>
      <c r="L276" s="1">
        <f>VLOOKUP($B276,'inschr lo'!$A$5:$L$324,9,FALSE)</f>
        <v>1254</v>
      </c>
      <c r="M276" s="1">
        <f>VLOOKUP($B276,'inschr lo'!$A$5:$L$324,10,FALSE)</f>
        <v>1277</v>
      </c>
      <c r="N276" s="1">
        <f>VLOOKUP($B276,'inschr lo'!$A$5:$L$324,11,FALSE)</f>
        <v>1199</v>
      </c>
      <c r="O276" s="1">
        <f>VLOOKUP($B276,'inschr lo'!$A$5:$L$324,12,FALSE)</f>
        <v>1183</v>
      </c>
      <c r="P276" s="1">
        <f>VLOOKUP($B276,'VRAAGPROGNOSE LO'!$B$2:$N$321,2,FALSE)</f>
        <v>1140</v>
      </c>
      <c r="Q276" s="1">
        <f>VLOOKUP($B276,'VRAAGPROGNOSE LO'!$B$2:$N$321,3,FALSE)</f>
        <v>1132</v>
      </c>
      <c r="R276" s="1">
        <f>VLOOKUP($B276,'VRAAGPROGNOSE LO'!$B$2:$N$321,4,FALSE)</f>
        <v>1140</v>
      </c>
      <c r="S276" s="1">
        <f>VLOOKUP($B276,'VRAAGPROGNOSE LO'!$B$2:$N$321,5,FALSE)</f>
        <v>1094</v>
      </c>
      <c r="T276" s="1">
        <f>VLOOKUP($B276,'VRAAGPROGNOSE LO'!$B$2:$N$321,6,FALSE)</f>
        <v>1086</v>
      </c>
      <c r="U276" s="1">
        <f>VLOOKUP($B276,'VRAAGPROGNOSE LO'!$B$2:$N$321,7,FALSE)</f>
        <v>1074</v>
      </c>
      <c r="V276" s="1">
        <f>VLOOKUP($B276,'VRAAGPROGNOSE LO'!$B$2:$N$321,8,FALSE)</f>
        <v>1058</v>
      </c>
      <c r="W276" s="1">
        <f>VLOOKUP($B276,'VRAAGPROGNOSE LO'!$B$2:$N$321,9,FALSE)</f>
        <v>1028</v>
      </c>
      <c r="X276" s="1">
        <f>VLOOKUP($B276,'VRAAGPROGNOSE LO'!$B$2:$N$321,10,FALSE)</f>
        <v>1002</v>
      </c>
      <c r="Y276" s="1">
        <f>VLOOKUP($B276,'VRAAGPROGNOSE LO'!$B$2:$N$321,11,FALSE)</f>
        <v>1010</v>
      </c>
      <c r="Z276" s="1">
        <f>VLOOKUP($B276,'VRAAGPROGNOSE LO'!$B$2:$N$321,12,FALSE)</f>
        <v>1017</v>
      </c>
      <c r="AA276" s="1">
        <f>VLOOKUP($B276,'VRAAGPROGNOSE LO'!$B$2:$N$321,13,FALSE)</f>
        <v>1007</v>
      </c>
    </row>
    <row r="277" spans="2:27" x14ac:dyDescent="0.3">
      <c r="B277" s="1">
        <v>46021</v>
      </c>
      <c r="C277" s="1">
        <f>VLOOKUP(B277,AANBODPROGNOSE!A277:G594, 6, FALSE)</f>
        <v>6390.8656908222238</v>
      </c>
      <c r="D277" s="1">
        <f>VLOOKUP(B277,AANBODPROGNOSE!A277:H594, 3, FALSE)</f>
        <v>5432.2358371988903</v>
      </c>
      <c r="E277" s="1">
        <f>VLOOKUP($B277,'inschr lo'!$A$5:$L$324,2,FALSE)</f>
        <v>4481</v>
      </c>
      <c r="F277" s="1">
        <f>VLOOKUP($B277,'inschr lo'!$A$5:$L$324,3,FALSE)</f>
        <v>4622</v>
      </c>
      <c r="G277" s="1">
        <f>VLOOKUP($B277,'inschr lo'!$A$5:$L$324,4,FALSE)</f>
        <v>4680</v>
      </c>
      <c r="H277" s="1">
        <f>VLOOKUP($B277,'inschr lo'!$A$5:$L$324,5,FALSE)</f>
        <v>4808</v>
      </c>
      <c r="I277" s="1">
        <f>VLOOKUP($B277,'inschr lo'!$A$5:$L$324,6,FALSE)</f>
        <v>4985</v>
      </c>
      <c r="J277" s="1">
        <f>VLOOKUP($B277,'inschr lo'!$A$5:$L$324,7,FALSE)</f>
        <v>5145</v>
      </c>
      <c r="K277" s="1">
        <f>VLOOKUP($B277,'inschr lo'!$A$5:$L$324,8,FALSE)</f>
        <v>5401</v>
      </c>
      <c r="L277" s="1">
        <f>VLOOKUP($B277,'inschr lo'!$A$5:$L$324,9,FALSE)</f>
        <v>5564</v>
      </c>
      <c r="M277" s="1">
        <f>VLOOKUP($B277,'inschr lo'!$A$5:$L$324,10,FALSE)</f>
        <v>5644</v>
      </c>
      <c r="N277" s="1">
        <f>VLOOKUP($B277,'inschr lo'!$A$5:$L$324,11,FALSE)</f>
        <v>5823</v>
      </c>
      <c r="O277" s="1">
        <f>VLOOKUP($B277,'inschr lo'!$A$5:$L$324,12,FALSE)</f>
        <v>5840</v>
      </c>
      <c r="P277" s="1">
        <f>VLOOKUP($B277,'VRAAGPROGNOSE LO'!$B$2:$N$321,2,FALSE)</f>
        <v>5945</v>
      </c>
      <c r="Q277" s="1">
        <f>VLOOKUP($B277,'VRAAGPROGNOSE LO'!$B$2:$N$321,3,FALSE)</f>
        <v>6046</v>
      </c>
      <c r="R277" s="1">
        <f>VLOOKUP($B277,'VRAAGPROGNOSE LO'!$B$2:$N$321,4,FALSE)</f>
        <v>6135</v>
      </c>
      <c r="S277" s="1">
        <f>VLOOKUP($B277,'VRAAGPROGNOSE LO'!$B$2:$N$321,5,FALSE)</f>
        <v>6185</v>
      </c>
      <c r="T277" s="1">
        <f>VLOOKUP($B277,'VRAAGPROGNOSE LO'!$B$2:$N$321,6,FALSE)</f>
        <v>6182</v>
      </c>
      <c r="U277" s="1">
        <f>VLOOKUP($B277,'VRAAGPROGNOSE LO'!$B$2:$N$321,7,FALSE)</f>
        <v>6240</v>
      </c>
      <c r="V277" s="1">
        <f>VLOOKUP($B277,'VRAAGPROGNOSE LO'!$B$2:$N$321,8,FALSE)</f>
        <v>6226</v>
      </c>
      <c r="W277" s="1">
        <f>VLOOKUP($B277,'VRAAGPROGNOSE LO'!$B$2:$N$321,9,FALSE)</f>
        <v>6181</v>
      </c>
      <c r="X277" s="1">
        <f>VLOOKUP($B277,'VRAAGPROGNOSE LO'!$B$2:$N$321,10,FALSE)</f>
        <v>6146</v>
      </c>
      <c r="Y277" s="1">
        <f>VLOOKUP($B277,'VRAAGPROGNOSE LO'!$B$2:$N$321,11,FALSE)</f>
        <v>6147</v>
      </c>
      <c r="Z277" s="1">
        <f>VLOOKUP($B277,'VRAAGPROGNOSE LO'!$B$2:$N$321,12,FALSE)</f>
        <v>6154</v>
      </c>
      <c r="AA277" s="1">
        <f>VLOOKUP($B277,'VRAAGPROGNOSE LO'!$B$2:$N$321,13,FALSE)</f>
        <v>6145</v>
      </c>
    </row>
    <row r="278" spans="2:27" x14ac:dyDescent="0.3">
      <c r="B278" s="1">
        <v>46024</v>
      </c>
      <c r="C278" s="1">
        <f>VLOOKUP(B278,AANBODPROGNOSE!A278:G595, 6, FALSE)</f>
        <v>1774.1176470588236</v>
      </c>
      <c r="D278" s="1">
        <f>VLOOKUP(B278,AANBODPROGNOSE!A278:H595, 3, FALSE)</f>
        <v>1508</v>
      </c>
      <c r="E278" s="1">
        <f>VLOOKUP($B278,'inschr lo'!$A$5:$L$324,2,FALSE)</f>
        <v>1305</v>
      </c>
      <c r="F278" s="1">
        <f>VLOOKUP($B278,'inschr lo'!$A$5:$L$324,3,FALSE)</f>
        <v>1309</v>
      </c>
      <c r="G278" s="1">
        <f>VLOOKUP($B278,'inschr lo'!$A$5:$L$324,4,FALSE)</f>
        <v>1290</v>
      </c>
      <c r="H278" s="1">
        <f>VLOOKUP($B278,'inschr lo'!$A$5:$L$324,5,FALSE)</f>
        <v>1333</v>
      </c>
      <c r="I278" s="1">
        <f>VLOOKUP($B278,'inschr lo'!$A$5:$L$324,6,FALSE)</f>
        <v>1335</v>
      </c>
      <c r="J278" s="1">
        <f>VLOOKUP($B278,'inschr lo'!$A$5:$L$324,7,FALSE)</f>
        <v>1353</v>
      </c>
      <c r="K278" s="1">
        <f>VLOOKUP($B278,'inschr lo'!$A$5:$L$324,8,FALSE)</f>
        <v>1358</v>
      </c>
      <c r="L278" s="1">
        <f>VLOOKUP($B278,'inschr lo'!$A$5:$L$324,9,FALSE)</f>
        <v>1407</v>
      </c>
      <c r="M278" s="1">
        <f>VLOOKUP($B278,'inschr lo'!$A$5:$L$324,10,FALSE)</f>
        <v>1422</v>
      </c>
      <c r="N278" s="1">
        <f>VLOOKUP($B278,'inschr lo'!$A$5:$L$324,11,FALSE)</f>
        <v>1410</v>
      </c>
      <c r="O278" s="1">
        <f>VLOOKUP($B278,'inschr lo'!$A$5:$L$324,12,FALSE)</f>
        <v>1365</v>
      </c>
      <c r="P278" s="1">
        <f>VLOOKUP($B278,'VRAAGPROGNOSE LO'!$B$2:$N$321,2,FALSE)</f>
        <v>1375</v>
      </c>
      <c r="Q278" s="1">
        <f>VLOOKUP($B278,'VRAAGPROGNOSE LO'!$B$2:$N$321,3,FALSE)</f>
        <v>1326</v>
      </c>
      <c r="R278" s="1">
        <f>VLOOKUP($B278,'VRAAGPROGNOSE LO'!$B$2:$N$321,4,FALSE)</f>
        <v>1290</v>
      </c>
      <c r="S278" s="1">
        <f>VLOOKUP($B278,'VRAAGPROGNOSE LO'!$B$2:$N$321,5,FALSE)</f>
        <v>1301</v>
      </c>
      <c r="T278" s="1">
        <f>VLOOKUP($B278,'VRAAGPROGNOSE LO'!$B$2:$N$321,6,FALSE)</f>
        <v>1288</v>
      </c>
      <c r="U278" s="1">
        <f>VLOOKUP($B278,'VRAAGPROGNOSE LO'!$B$2:$N$321,7,FALSE)</f>
        <v>1317</v>
      </c>
      <c r="V278" s="1">
        <f>VLOOKUP($B278,'VRAAGPROGNOSE LO'!$B$2:$N$321,8,FALSE)</f>
        <v>1309</v>
      </c>
      <c r="W278" s="1">
        <f>VLOOKUP($B278,'VRAAGPROGNOSE LO'!$B$2:$N$321,9,FALSE)</f>
        <v>1329</v>
      </c>
      <c r="X278" s="1">
        <f>VLOOKUP($B278,'VRAAGPROGNOSE LO'!$B$2:$N$321,10,FALSE)</f>
        <v>1337</v>
      </c>
      <c r="Y278" s="1">
        <f>VLOOKUP($B278,'VRAAGPROGNOSE LO'!$B$2:$N$321,11,FALSE)</f>
        <v>1324</v>
      </c>
      <c r="Z278" s="1">
        <f>VLOOKUP($B278,'VRAAGPROGNOSE LO'!$B$2:$N$321,12,FALSE)</f>
        <v>1327</v>
      </c>
      <c r="AA278" s="1">
        <f>VLOOKUP($B278,'VRAAGPROGNOSE LO'!$B$2:$N$321,13,FALSE)</f>
        <v>1312</v>
      </c>
    </row>
    <row r="279" spans="2:27" x14ac:dyDescent="0.3">
      <c r="B279" s="1">
        <v>46025</v>
      </c>
      <c r="C279" s="1">
        <f>VLOOKUP(B279,AANBODPROGNOSE!A279:G596, 6, FALSE)</f>
        <v>2273.1999999999998</v>
      </c>
      <c r="D279" s="1">
        <f>VLOOKUP(B279,AANBODPROGNOSE!A279:H596, 3, FALSE)</f>
        <v>1932.2199999999998</v>
      </c>
      <c r="E279" s="1">
        <f>VLOOKUP($B279,'inschr lo'!$A$5:$L$324,2,FALSE)</f>
        <v>1742</v>
      </c>
      <c r="F279" s="1">
        <f>VLOOKUP($B279,'inschr lo'!$A$5:$L$324,3,FALSE)</f>
        <v>1723</v>
      </c>
      <c r="G279" s="1">
        <f>VLOOKUP($B279,'inschr lo'!$A$5:$L$324,4,FALSE)</f>
        <v>1792</v>
      </c>
      <c r="H279" s="1">
        <f>VLOOKUP($B279,'inschr lo'!$A$5:$L$324,5,FALSE)</f>
        <v>1814</v>
      </c>
      <c r="I279" s="1">
        <f>VLOOKUP($B279,'inschr lo'!$A$5:$L$324,6,FALSE)</f>
        <v>1864</v>
      </c>
      <c r="J279" s="1">
        <f>VLOOKUP($B279,'inschr lo'!$A$5:$L$324,7,FALSE)</f>
        <v>1918</v>
      </c>
      <c r="K279" s="1">
        <f>VLOOKUP($B279,'inschr lo'!$A$5:$L$324,8,FALSE)</f>
        <v>1985</v>
      </c>
      <c r="L279" s="1">
        <f>VLOOKUP($B279,'inschr lo'!$A$5:$L$324,9,FALSE)</f>
        <v>1993</v>
      </c>
      <c r="M279" s="1">
        <f>VLOOKUP($B279,'inschr lo'!$A$5:$L$324,10,FALSE)</f>
        <v>1995</v>
      </c>
      <c r="N279" s="1">
        <f>VLOOKUP($B279,'inschr lo'!$A$5:$L$324,11,FALSE)</f>
        <v>1980</v>
      </c>
      <c r="O279" s="1">
        <f>VLOOKUP($B279,'inschr lo'!$A$5:$L$324,12,FALSE)</f>
        <v>1998</v>
      </c>
      <c r="P279" s="1">
        <f>VLOOKUP($B279,'VRAAGPROGNOSE LO'!$B$2:$N$321,2,FALSE)</f>
        <v>1975</v>
      </c>
      <c r="Q279" s="1">
        <f>VLOOKUP($B279,'VRAAGPROGNOSE LO'!$B$2:$N$321,3,FALSE)</f>
        <v>1959</v>
      </c>
      <c r="R279" s="1">
        <f>VLOOKUP($B279,'VRAAGPROGNOSE LO'!$B$2:$N$321,4,FALSE)</f>
        <v>1996</v>
      </c>
      <c r="S279" s="1">
        <f>VLOOKUP($B279,'VRAAGPROGNOSE LO'!$B$2:$N$321,5,FALSE)</f>
        <v>1955</v>
      </c>
      <c r="T279" s="1">
        <f>VLOOKUP($B279,'VRAAGPROGNOSE LO'!$B$2:$N$321,6,FALSE)</f>
        <v>1942</v>
      </c>
      <c r="U279" s="1">
        <f>VLOOKUP($B279,'VRAAGPROGNOSE LO'!$B$2:$N$321,7,FALSE)</f>
        <v>1913</v>
      </c>
      <c r="V279" s="1">
        <f>VLOOKUP($B279,'VRAAGPROGNOSE LO'!$B$2:$N$321,8,FALSE)</f>
        <v>1904</v>
      </c>
      <c r="W279" s="1">
        <f>VLOOKUP($B279,'VRAAGPROGNOSE LO'!$B$2:$N$321,9,FALSE)</f>
        <v>1902</v>
      </c>
      <c r="X279" s="1">
        <f>VLOOKUP($B279,'VRAAGPROGNOSE LO'!$B$2:$N$321,10,FALSE)</f>
        <v>1865</v>
      </c>
      <c r="Y279" s="1">
        <f>VLOOKUP($B279,'VRAAGPROGNOSE LO'!$B$2:$N$321,11,FALSE)</f>
        <v>1856</v>
      </c>
      <c r="Z279" s="1">
        <f>VLOOKUP($B279,'VRAAGPROGNOSE LO'!$B$2:$N$321,12,FALSE)</f>
        <v>1840</v>
      </c>
      <c r="AA279" s="1">
        <f>VLOOKUP($B279,'VRAAGPROGNOSE LO'!$B$2:$N$321,13,FALSE)</f>
        <v>1848</v>
      </c>
    </row>
    <row r="280" spans="2:27" x14ac:dyDescent="0.3">
      <c r="B280" s="1">
        <v>71002</v>
      </c>
      <c r="C280" s="1">
        <f>VLOOKUP(B280,AANBODPROGNOSE!A280:G597, 6, FALSE)</f>
        <v>822.35294117647061</v>
      </c>
      <c r="D280" s="1">
        <f>VLOOKUP(B280,AANBODPROGNOSE!A280:H597, 3, FALSE)</f>
        <v>699</v>
      </c>
      <c r="E280" s="1">
        <f>VLOOKUP($B280,'inschr lo'!$A$5:$L$324,2,FALSE)</f>
        <v>545</v>
      </c>
      <c r="F280" s="1">
        <f>VLOOKUP($B280,'inschr lo'!$A$5:$L$324,3,FALSE)</f>
        <v>541</v>
      </c>
      <c r="G280" s="1">
        <f>VLOOKUP($B280,'inschr lo'!$A$5:$L$324,4,FALSE)</f>
        <v>541</v>
      </c>
      <c r="H280" s="1">
        <f>VLOOKUP($B280,'inschr lo'!$A$5:$L$324,5,FALSE)</f>
        <v>533</v>
      </c>
      <c r="I280" s="1">
        <f>VLOOKUP($B280,'inschr lo'!$A$5:$L$324,6,FALSE)</f>
        <v>548</v>
      </c>
      <c r="J280" s="1">
        <f>VLOOKUP($B280,'inschr lo'!$A$5:$L$324,7,FALSE)</f>
        <v>582</v>
      </c>
      <c r="K280" s="1">
        <f>VLOOKUP($B280,'inschr lo'!$A$5:$L$324,8,FALSE)</f>
        <v>589</v>
      </c>
      <c r="L280" s="1">
        <f>VLOOKUP($B280,'inschr lo'!$A$5:$L$324,9,FALSE)</f>
        <v>621</v>
      </c>
      <c r="M280" s="1">
        <f>VLOOKUP($B280,'inschr lo'!$A$5:$L$324,10,FALSE)</f>
        <v>658</v>
      </c>
      <c r="N280" s="1">
        <f>VLOOKUP($B280,'inschr lo'!$A$5:$L$324,11,FALSE)</f>
        <v>653</v>
      </c>
      <c r="O280" s="1">
        <f>VLOOKUP($B280,'inschr lo'!$A$5:$L$324,12,FALSE)</f>
        <v>632</v>
      </c>
      <c r="P280" s="1">
        <f>VLOOKUP($B280,'VRAAGPROGNOSE LO'!$B$2:$N$321,2,FALSE)</f>
        <v>611</v>
      </c>
      <c r="Q280" s="1">
        <f>VLOOKUP($B280,'VRAAGPROGNOSE LO'!$B$2:$N$321,3,FALSE)</f>
        <v>605</v>
      </c>
      <c r="R280" s="1">
        <f>VLOOKUP($B280,'VRAAGPROGNOSE LO'!$B$2:$N$321,4,FALSE)</f>
        <v>574</v>
      </c>
      <c r="S280" s="1">
        <f>VLOOKUP($B280,'VRAAGPROGNOSE LO'!$B$2:$N$321,5,FALSE)</f>
        <v>544</v>
      </c>
      <c r="T280" s="1">
        <f>VLOOKUP($B280,'VRAAGPROGNOSE LO'!$B$2:$N$321,6,FALSE)</f>
        <v>525</v>
      </c>
      <c r="U280" s="1">
        <f>VLOOKUP($B280,'VRAAGPROGNOSE LO'!$B$2:$N$321,7,FALSE)</f>
        <v>509</v>
      </c>
      <c r="V280" s="1">
        <f>VLOOKUP($B280,'VRAAGPROGNOSE LO'!$B$2:$N$321,8,FALSE)</f>
        <v>491</v>
      </c>
      <c r="W280" s="1">
        <f>VLOOKUP($B280,'VRAAGPROGNOSE LO'!$B$2:$N$321,9,FALSE)</f>
        <v>470</v>
      </c>
      <c r="X280" s="1">
        <f>VLOOKUP($B280,'VRAAGPROGNOSE LO'!$B$2:$N$321,10,FALSE)</f>
        <v>462</v>
      </c>
      <c r="Y280" s="1">
        <f>VLOOKUP($B280,'VRAAGPROGNOSE LO'!$B$2:$N$321,11,FALSE)</f>
        <v>453</v>
      </c>
      <c r="Z280" s="1">
        <f>VLOOKUP($B280,'VRAAGPROGNOSE LO'!$B$2:$N$321,12,FALSE)</f>
        <v>455</v>
      </c>
      <c r="AA280" s="1">
        <f>VLOOKUP($B280,'VRAAGPROGNOSE LO'!$B$2:$N$321,13,FALSE)</f>
        <v>452</v>
      </c>
    </row>
    <row r="281" spans="2:27" x14ac:dyDescent="0.3">
      <c r="B281" s="1">
        <v>71004</v>
      </c>
      <c r="C281" s="1">
        <f>VLOOKUP(B281,AANBODPROGNOSE!A281:G598, 6, FALSE)</f>
        <v>3224.8235836462245</v>
      </c>
      <c r="D281" s="1">
        <f>VLOOKUP(B281,AANBODPROGNOSE!A281:H598, 3, FALSE)</f>
        <v>2741.1000460992909</v>
      </c>
      <c r="E281" s="1">
        <f>VLOOKUP($B281,'inschr lo'!$A$5:$L$324,2,FALSE)</f>
        <v>2576</v>
      </c>
      <c r="F281" s="1">
        <f>VLOOKUP($B281,'inschr lo'!$A$5:$L$324,3,FALSE)</f>
        <v>2600</v>
      </c>
      <c r="G281" s="1">
        <f>VLOOKUP($B281,'inschr lo'!$A$5:$L$324,4,FALSE)</f>
        <v>2618</v>
      </c>
      <c r="H281" s="1">
        <f>VLOOKUP($B281,'inschr lo'!$A$5:$L$324,5,FALSE)</f>
        <v>2620</v>
      </c>
      <c r="I281" s="1">
        <f>VLOOKUP($B281,'inschr lo'!$A$5:$L$324,6,FALSE)</f>
        <v>2640</v>
      </c>
      <c r="J281" s="1">
        <f>VLOOKUP($B281,'inschr lo'!$A$5:$L$324,7,FALSE)</f>
        <v>2724</v>
      </c>
      <c r="K281" s="1">
        <f>VLOOKUP($B281,'inschr lo'!$A$5:$L$324,8,FALSE)</f>
        <v>2856</v>
      </c>
      <c r="L281" s="1">
        <f>VLOOKUP($B281,'inschr lo'!$A$5:$L$324,9,FALSE)</f>
        <v>2858</v>
      </c>
      <c r="M281" s="1">
        <f>VLOOKUP($B281,'inschr lo'!$A$5:$L$324,10,FALSE)</f>
        <v>2949</v>
      </c>
      <c r="N281" s="1">
        <f>VLOOKUP($B281,'inschr lo'!$A$5:$L$324,11,FALSE)</f>
        <v>2963</v>
      </c>
      <c r="O281" s="1">
        <f>VLOOKUP($B281,'inschr lo'!$A$5:$L$324,12,FALSE)</f>
        <v>2996</v>
      </c>
      <c r="P281" s="1">
        <f>VLOOKUP($B281,'VRAAGPROGNOSE LO'!$B$2:$N$321,2,FALSE)</f>
        <v>2987</v>
      </c>
      <c r="Q281" s="1">
        <f>VLOOKUP($B281,'VRAAGPROGNOSE LO'!$B$2:$N$321,3,FALSE)</f>
        <v>2987</v>
      </c>
      <c r="R281" s="1">
        <f>VLOOKUP($B281,'VRAAGPROGNOSE LO'!$B$2:$N$321,4,FALSE)</f>
        <v>3005</v>
      </c>
      <c r="S281" s="1">
        <f>VLOOKUP($B281,'VRAAGPROGNOSE LO'!$B$2:$N$321,5,FALSE)</f>
        <v>2964</v>
      </c>
      <c r="T281" s="1">
        <f>VLOOKUP($B281,'VRAAGPROGNOSE LO'!$B$2:$N$321,6,FALSE)</f>
        <v>2950</v>
      </c>
      <c r="U281" s="1">
        <f>VLOOKUP($B281,'VRAAGPROGNOSE LO'!$B$2:$N$321,7,FALSE)</f>
        <v>2927</v>
      </c>
      <c r="V281" s="1">
        <f>VLOOKUP($B281,'VRAAGPROGNOSE LO'!$B$2:$N$321,8,FALSE)</f>
        <v>2910</v>
      </c>
      <c r="W281" s="1">
        <f>VLOOKUP($B281,'VRAAGPROGNOSE LO'!$B$2:$N$321,9,FALSE)</f>
        <v>2869</v>
      </c>
      <c r="X281" s="1">
        <f>VLOOKUP($B281,'VRAAGPROGNOSE LO'!$B$2:$N$321,10,FALSE)</f>
        <v>2831</v>
      </c>
      <c r="Y281" s="1">
        <f>VLOOKUP($B281,'VRAAGPROGNOSE LO'!$B$2:$N$321,11,FALSE)</f>
        <v>2780</v>
      </c>
      <c r="Z281" s="1">
        <f>VLOOKUP($B281,'VRAAGPROGNOSE LO'!$B$2:$N$321,12,FALSE)</f>
        <v>2735</v>
      </c>
      <c r="AA281" s="1">
        <f>VLOOKUP($B281,'VRAAGPROGNOSE LO'!$B$2:$N$321,13,FALSE)</f>
        <v>2726</v>
      </c>
    </row>
    <row r="282" spans="2:27" x14ac:dyDescent="0.3">
      <c r="B282" s="1">
        <v>71011</v>
      </c>
      <c r="C282" s="1">
        <f>VLOOKUP(B282,AANBODPROGNOSE!A282:G599, 6, FALSE)</f>
        <v>1569.4117647058824</v>
      </c>
      <c r="D282" s="1">
        <f>VLOOKUP(B282,AANBODPROGNOSE!A282:H599, 3, FALSE)</f>
        <v>1334</v>
      </c>
      <c r="E282" s="1">
        <f>VLOOKUP($B282,'inschr lo'!$A$5:$L$324,2,FALSE)</f>
        <v>1127</v>
      </c>
      <c r="F282" s="1">
        <f>VLOOKUP($B282,'inschr lo'!$A$5:$L$324,3,FALSE)</f>
        <v>1108</v>
      </c>
      <c r="G282" s="1">
        <f>VLOOKUP($B282,'inschr lo'!$A$5:$L$324,4,FALSE)</f>
        <v>1109</v>
      </c>
      <c r="H282" s="1">
        <f>VLOOKUP($B282,'inschr lo'!$A$5:$L$324,5,FALSE)</f>
        <v>1103</v>
      </c>
      <c r="I282" s="1">
        <f>VLOOKUP($B282,'inschr lo'!$A$5:$L$324,6,FALSE)</f>
        <v>1133</v>
      </c>
      <c r="J282" s="1">
        <f>VLOOKUP($B282,'inschr lo'!$A$5:$L$324,7,FALSE)</f>
        <v>1162</v>
      </c>
      <c r="K282" s="1">
        <f>VLOOKUP($B282,'inschr lo'!$A$5:$L$324,8,FALSE)</f>
        <v>1189</v>
      </c>
      <c r="L282" s="1">
        <f>VLOOKUP($B282,'inschr lo'!$A$5:$L$324,9,FALSE)</f>
        <v>1193</v>
      </c>
      <c r="M282" s="1">
        <f>VLOOKUP($B282,'inschr lo'!$A$5:$L$324,10,FALSE)</f>
        <v>1208</v>
      </c>
      <c r="N282" s="1">
        <f>VLOOKUP($B282,'inschr lo'!$A$5:$L$324,11,FALSE)</f>
        <v>1223</v>
      </c>
      <c r="O282" s="1">
        <f>VLOOKUP($B282,'inschr lo'!$A$5:$L$324,12,FALSE)</f>
        <v>1207</v>
      </c>
      <c r="P282" s="1">
        <f>VLOOKUP($B282,'VRAAGPROGNOSE LO'!$B$2:$N$321,2,FALSE)</f>
        <v>1204</v>
      </c>
      <c r="Q282" s="1">
        <f>VLOOKUP($B282,'VRAAGPROGNOSE LO'!$B$2:$N$321,3,FALSE)</f>
        <v>1188</v>
      </c>
      <c r="R282" s="1">
        <f>VLOOKUP($B282,'VRAAGPROGNOSE LO'!$B$2:$N$321,4,FALSE)</f>
        <v>1168</v>
      </c>
      <c r="S282" s="1">
        <f>VLOOKUP($B282,'VRAAGPROGNOSE LO'!$B$2:$N$321,5,FALSE)</f>
        <v>1138</v>
      </c>
      <c r="T282" s="1">
        <f>VLOOKUP($B282,'VRAAGPROGNOSE LO'!$B$2:$N$321,6,FALSE)</f>
        <v>1115</v>
      </c>
      <c r="U282" s="1">
        <f>VLOOKUP($B282,'VRAAGPROGNOSE LO'!$B$2:$N$321,7,FALSE)</f>
        <v>1085</v>
      </c>
      <c r="V282" s="1">
        <f>VLOOKUP($B282,'VRAAGPROGNOSE LO'!$B$2:$N$321,8,FALSE)</f>
        <v>1053</v>
      </c>
      <c r="W282" s="1">
        <f>VLOOKUP($B282,'VRAAGPROGNOSE LO'!$B$2:$N$321,9,FALSE)</f>
        <v>1036</v>
      </c>
      <c r="X282" s="1">
        <f>VLOOKUP($B282,'VRAAGPROGNOSE LO'!$B$2:$N$321,10,FALSE)</f>
        <v>1008</v>
      </c>
      <c r="Y282" s="1">
        <f>VLOOKUP($B282,'VRAAGPROGNOSE LO'!$B$2:$N$321,11,FALSE)</f>
        <v>992</v>
      </c>
      <c r="Z282" s="1">
        <f>VLOOKUP($B282,'VRAAGPROGNOSE LO'!$B$2:$N$321,12,FALSE)</f>
        <v>976</v>
      </c>
      <c r="AA282" s="1">
        <f>VLOOKUP($B282,'VRAAGPROGNOSE LO'!$B$2:$N$321,13,FALSE)</f>
        <v>961</v>
      </c>
    </row>
    <row r="283" spans="2:27" x14ac:dyDescent="0.3">
      <c r="B283" s="1">
        <v>71016</v>
      </c>
      <c r="C283" s="1">
        <f>VLOOKUP(B283,AANBODPROGNOSE!A283:G600, 6, FALSE)</f>
        <v>5275.5004566210037</v>
      </c>
      <c r="D283" s="1">
        <f>VLOOKUP(B283,AANBODPROGNOSE!A283:H600, 3, FALSE)</f>
        <v>4484.1753881278528</v>
      </c>
      <c r="E283" s="1">
        <f>VLOOKUP($B283,'inschr lo'!$A$5:$L$324,2,FALSE)</f>
        <v>4154</v>
      </c>
      <c r="F283" s="1">
        <f>VLOOKUP($B283,'inschr lo'!$A$5:$L$324,3,FALSE)</f>
        <v>4049</v>
      </c>
      <c r="G283" s="1">
        <f>VLOOKUP($B283,'inschr lo'!$A$5:$L$324,4,FALSE)</f>
        <v>4034</v>
      </c>
      <c r="H283" s="1">
        <f>VLOOKUP($B283,'inschr lo'!$A$5:$L$324,5,FALSE)</f>
        <v>4062</v>
      </c>
      <c r="I283" s="1">
        <f>VLOOKUP($B283,'inschr lo'!$A$5:$L$324,6,FALSE)</f>
        <v>4155</v>
      </c>
      <c r="J283" s="1">
        <f>VLOOKUP($B283,'inschr lo'!$A$5:$L$324,7,FALSE)</f>
        <v>4216</v>
      </c>
      <c r="K283" s="1">
        <f>VLOOKUP($B283,'inschr lo'!$A$5:$L$324,8,FALSE)</f>
        <v>4257</v>
      </c>
      <c r="L283" s="1">
        <f>VLOOKUP($B283,'inschr lo'!$A$5:$L$324,9,FALSE)</f>
        <v>4314</v>
      </c>
      <c r="M283" s="1">
        <f>VLOOKUP($B283,'inschr lo'!$A$5:$L$324,10,FALSE)</f>
        <v>4253</v>
      </c>
      <c r="N283" s="1">
        <f>VLOOKUP($B283,'inschr lo'!$A$5:$L$324,11,FALSE)</f>
        <v>4225</v>
      </c>
      <c r="O283" s="1">
        <f>VLOOKUP($B283,'inschr lo'!$A$5:$L$324,12,FALSE)</f>
        <v>4044</v>
      </c>
      <c r="P283" s="1">
        <f>VLOOKUP($B283,'VRAAGPROGNOSE LO'!$B$2:$N$321,2,FALSE)</f>
        <v>3963</v>
      </c>
      <c r="Q283" s="1">
        <f>VLOOKUP($B283,'VRAAGPROGNOSE LO'!$B$2:$N$321,3,FALSE)</f>
        <v>3817</v>
      </c>
      <c r="R283" s="1">
        <f>VLOOKUP($B283,'VRAAGPROGNOSE LO'!$B$2:$N$321,4,FALSE)</f>
        <v>3718</v>
      </c>
      <c r="S283" s="1">
        <f>VLOOKUP($B283,'VRAAGPROGNOSE LO'!$B$2:$N$321,5,FALSE)</f>
        <v>3636</v>
      </c>
      <c r="T283" s="1">
        <f>VLOOKUP($B283,'VRAAGPROGNOSE LO'!$B$2:$N$321,6,FALSE)</f>
        <v>3542</v>
      </c>
      <c r="U283" s="1">
        <f>VLOOKUP($B283,'VRAAGPROGNOSE LO'!$B$2:$N$321,7,FALSE)</f>
        <v>3504</v>
      </c>
      <c r="V283" s="1">
        <f>VLOOKUP($B283,'VRAAGPROGNOSE LO'!$B$2:$N$321,8,FALSE)</f>
        <v>3412</v>
      </c>
      <c r="W283" s="1">
        <f>VLOOKUP($B283,'VRAAGPROGNOSE LO'!$B$2:$N$321,9,FALSE)</f>
        <v>3353</v>
      </c>
      <c r="X283" s="1">
        <f>VLOOKUP($B283,'VRAAGPROGNOSE LO'!$B$2:$N$321,10,FALSE)</f>
        <v>3296</v>
      </c>
      <c r="Y283" s="1">
        <f>VLOOKUP($B283,'VRAAGPROGNOSE LO'!$B$2:$N$321,11,FALSE)</f>
        <v>3254</v>
      </c>
      <c r="Z283" s="1">
        <f>VLOOKUP($B283,'VRAAGPROGNOSE LO'!$B$2:$N$321,12,FALSE)</f>
        <v>3198</v>
      </c>
      <c r="AA283" s="1">
        <f>VLOOKUP($B283,'VRAAGPROGNOSE LO'!$B$2:$N$321,13,FALSE)</f>
        <v>3164</v>
      </c>
    </row>
    <row r="284" spans="2:27" x14ac:dyDescent="0.3">
      <c r="B284" s="1">
        <v>71017</v>
      </c>
      <c r="C284" s="1">
        <f>VLOOKUP(B284,AANBODPROGNOSE!A284:G601, 6, FALSE)</f>
        <v>715</v>
      </c>
      <c r="D284" s="1">
        <f>VLOOKUP(B284,AANBODPROGNOSE!A284:H601, 3, FALSE)</f>
        <v>607.75</v>
      </c>
      <c r="E284" s="1">
        <f>VLOOKUP($B284,'inschr lo'!$A$5:$L$324,2,FALSE)</f>
        <v>523</v>
      </c>
      <c r="F284" s="1">
        <f>VLOOKUP($B284,'inschr lo'!$A$5:$L$324,3,FALSE)</f>
        <v>527</v>
      </c>
      <c r="G284" s="1">
        <f>VLOOKUP($B284,'inschr lo'!$A$5:$L$324,4,FALSE)</f>
        <v>545</v>
      </c>
      <c r="H284" s="1">
        <f>VLOOKUP($B284,'inschr lo'!$A$5:$L$324,5,FALSE)</f>
        <v>554</v>
      </c>
      <c r="I284" s="1">
        <f>VLOOKUP($B284,'inschr lo'!$A$5:$L$324,6,FALSE)</f>
        <v>557</v>
      </c>
      <c r="J284" s="1">
        <f>VLOOKUP($B284,'inschr lo'!$A$5:$L$324,7,FALSE)</f>
        <v>541</v>
      </c>
      <c r="K284" s="1">
        <f>VLOOKUP($B284,'inschr lo'!$A$5:$L$324,8,FALSE)</f>
        <v>549</v>
      </c>
      <c r="L284" s="1">
        <f>VLOOKUP($B284,'inschr lo'!$A$5:$L$324,9,FALSE)</f>
        <v>556</v>
      </c>
      <c r="M284" s="1">
        <f>VLOOKUP($B284,'inschr lo'!$A$5:$L$324,10,FALSE)</f>
        <v>536</v>
      </c>
      <c r="N284" s="1">
        <f>VLOOKUP($B284,'inschr lo'!$A$5:$L$324,11,FALSE)</f>
        <v>528</v>
      </c>
      <c r="O284" s="1">
        <f>VLOOKUP($B284,'inschr lo'!$A$5:$L$324,12,FALSE)</f>
        <v>516</v>
      </c>
      <c r="P284" s="1">
        <f>VLOOKUP($B284,'VRAAGPROGNOSE LO'!$B$2:$N$321,2,FALSE)</f>
        <v>499</v>
      </c>
      <c r="Q284" s="1">
        <f>VLOOKUP($B284,'VRAAGPROGNOSE LO'!$B$2:$N$321,3,FALSE)</f>
        <v>487</v>
      </c>
      <c r="R284" s="1">
        <f>VLOOKUP($B284,'VRAAGPROGNOSE LO'!$B$2:$N$321,4,FALSE)</f>
        <v>463</v>
      </c>
      <c r="S284" s="1">
        <f>VLOOKUP($B284,'VRAAGPROGNOSE LO'!$B$2:$N$321,5,FALSE)</f>
        <v>447</v>
      </c>
      <c r="T284" s="1">
        <f>VLOOKUP($B284,'VRAAGPROGNOSE LO'!$B$2:$N$321,6,FALSE)</f>
        <v>426</v>
      </c>
      <c r="U284" s="1">
        <f>VLOOKUP($B284,'VRAAGPROGNOSE LO'!$B$2:$N$321,7,FALSE)</f>
        <v>414</v>
      </c>
      <c r="V284" s="1">
        <f>VLOOKUP($B284,'VRAAGPROGNOSE LO'!$B$2:$N$321,8,FALSE)</f>
        <v>397</v>
      </c>
      <c r="W284" s="1">
        <f>VLOOKUP($B284,'VRAAGPROGNOSE LO'!$B$2:$N$321,9,FALSE)</f>
        <v>383</v>
      </c>
      <c r="X284" s="1">
        <f>VLOOKUP($B284,'VRAAGPROGNOSE LO'!$B$2:$N$321,10,FALSE)</f>
        <v>380</v>
      </c>
      <c r="Y284" s="1">
        <f>VLOOKUP($B284,'VRAAGPROGNOSE LO'!$B$2:$N$321,11,FALSE)</f>
        <v>368</v>
      </c>
      <c r="Z284" s="1">
        <f>VLOOKUP($B284,'VRAAGPROGNOSE LO'!$B$2:$N$321,12,FALSE)</f>
        <v>365</v>
      </c>
      <c r="AA284" s="1">
        <f>VLOOKUP($B284,'VRAAGPROGNOSE LO'!$B$2:$N$321,13,FALSE)</f>
        <v>363</v>
      </c>
    </row>
    <row r="285" spans="2:27" x14ac:dyDescent="0.3">
      <c r="B285" s="1">
        <v>71020</v>
      </c>
      <c r="C285" s="1">
        <f>VLOOKUP(B285,AANBODPROGNOSE!A285:G602, 6, FALSE)</f>
        <v>711.76470588235293</v>
      </c>
      <c r="D285" s="1">
        <f>VLOOKUP(B285,AANBODPROGNOSE!A285:H602, 3, FALSE)</f>
        <v>605</v>
      </c>
      <c r="E285" s="1">
        <f>VLOOKUP($B285,'inschr lo'!$A$5:$L$324,2,FALSE)</f>
        <v>470</v>
      </c>
      <c r="F285" s="1">
        <f>VLOOKUP($B285,'inschr lo'!$A$5:$L$324,3,FALSE)</f>
        <v>494</v>
      </c>
      <c r="G285" s="1">
        <f>VLOOKUP($B285,'inschr lo'!$A$5:$L$324,4,FALSE)</f>
        <v>498</v>
      </c>
      <c r="H285" s="1">
        <f>VLOOKUP($B285,'inschr lo'!$A$5:$L$324,5,FALSE)</f>
        <v>495</v>
      </c>
      <c r="I285" s="1">
        <f>VLOOKUP($B285,'inschr lo'!$A$5:$L$324,6,FALSE)</f>
        <v>508</v>
      </c>
      <c r="J285" s="1">
        <f>VLOOKUP($B285,'inschr lo'!$A$5:$L$324,7,FALSE)</f>
        <v>515</v>
      </c>
      <c r="K285" s="1">
        <f>VLOOKUP($B285,'inschr lo'!$A$5:$L$324,8,FALSE)</f>
        <v>534</v>
      </c>
      <c r="L285" s="1">
        <f>VLOOKUP($B285,'inschr lo'!$A$5:$L$324,9,FALSE)</f>
        <v>571</v>
      </c>
      <c r="M285" s="1">
        <f>VLOOKUP($B285,'inschr lo'!$A$5:$L$324,10,FALSE)</f>
        <v>580</v>
      </c>
      <c r="N285" s="1">
        <f>VLOOKUP($B285,'inschr lo'!$A$5:$L$324,11,FALSE)</f>
        <v>578</v>
      </c>
      <c r="O285" s="1">
        <f>VLOOKUP($B285,'inschr lo'!$A$5:$L$324,12,FALSE)</f>
        <v>547</v>
      </c>
      <c r="P285" s="1">
        <f>VLOOKUP($B285,'VRAAGPROGNOSE LO'!$B$2:$N$321,2,FALSE)</f>
        <v>537</v>
      </c>
      <c r="Q285" s="1">
        <f>VLOOKUP($B285,'VRAAGPROGNOSE LO'!$B$2:$N$321,3,FALSE)</f>
        <v>512</v>
      </c>
      <c r="R285" s="1">
        <f>VLOOKUP($B285,'VRAAGPROGNOSE LO'!$B$2:$N$321,4,FALSE)</f>
        <v>484</v>
      </c>
      <c r="S285" s="1">
        <f>VLOOKUP($B285,'VRAAGPROGNOSE LO'!$B$2:$N$321,5,FALSE)</f>
        <v>480</v>
      </c>
      <c r="T285" s="1">
        <f>VLOOKUP($B285,'VRAAGPROGNOSE LO'!$B$2:$N$321,6,FALSE)</f>
        <v>469</v>
      </c>
      <c r="U285" s="1">
        <f>VLOOKUP($B285,'VRAAGPROGNOSE LO'!$B$2:$N$321,7,FALSE)</f>
        <v>464</v>
      </c>
      <c r="V285" s="1">
        <f>VLOOKUP($B285,'VRAAGPROGNOSE LO'!$B$2:$N$321,8,FALSE)</f>
        <v>444</v>
      </c>
      <c r="W285" s="1">
        <f>VLOOKUP($B285,'VRAAGPROGNOSE LO'!$B$2:$N$321,9,FALSE)</f>
        <v>445</v>
      </c>
      <c r="X285" s="1">
        <f>VLOOKUP($B285,'VRAAGPROGNOSE LO'!$B$2:$N$321,10,FALSE)</f>
        <v>437</v>
      </c>
      <c r="Y285" s="1">
        <f>VLOOKUP($B285,'VRAAGPROGNOSE LO'!$B$2:$N$321,11,FALSE)</f>
        <v>428</v>
      </c>
      <c r="Z285" s="1">
        <f>VLOOKUP($B285,'VRAAGPROGNOSE LO'!$B$2:$N$321,12,FALSE)</f>
        <v>423</v>
      </c>
      <c r="AA285" s="1">
        <f>VLOOKUP($B285,'VRAAGPROGNOSE LO'!$B$2:$N$321,13,FALSE)</f>
        <v>427</v>
      </c>
    </row>
    <row r="286" spans="2:27" x14ac:dyDescent="0.3">
      <c r="B286" s="1">
        <v>71022</v>
      </c>
      <c r="C286" s="1">
        <f>VLOOKUP(B286,AANBODPROGNOSE!A286:G603, 6, FALSE)</f>
        <v>5615.7321454916382</v>
      </c>
      <c r="D286" s="1">
        <f>VLOOKUP(B286,AANBODPROGNOSE!A286:H603, 3, FALSE)</f>
        <v>4773.3723236678925</v>
      </c>
      <c r="E286" s="1">
        <f>VLOOKUP($B286,'inschr lo'!$A$5:$L$324,2,FALSE)</f>
        <v>3898</v>
      </c>
      <c r="F286" s="1">
        <f>VLOOKUP($B286,'inschr lo'!$A$5:$L$324,3,FALSE)</f>
        <v>3918</v>
      </c>
      <c r="G286" s="1">
        <f>VLOOKUP($B286,'inschr lo'!$A$5:$L$324,4,FALSE)</f>
        <v>3990</v>
      </c>
      <c r="H286" s="1">
        <f>VLOOKUP($B286,'inschr lo'!$A$5:$L$324,5,FALSE)</f>
        <v>4035</v>
      </c>
      <c r="I286" s="1">
        <f>VLOOKUP($B286,'inschr lo'!$A$5:$L$324,6,FALSE)</f>
        <v>4146</v>
      </c>
      <c r="J286" s="1">
        <f>VLOOKUP($B286,'inschr lo'!$A$5:$L$324,7,FALSE)</f>
        <v>4293</v>
      </c>
      <c r="K286" s="1">
        <f>VLOOKUP($B286,'inschr lo'!$A$5:$L$324,8,FALSE)</f>
        <v>4447</v>
      </c>
      <c r="L286" s="1">
        <f>VLOOKUP($B286,'inschr lo'!$A$5:$L$324,9,FALSE)</f>
        <v>4533</v>
      </c>
      <c r="M286" s="1">
        <f>VLOOKUP($B286,'inschr lo'!$A$5:$L$324,10,FALSE)</f>
        <v>4554</v>
      </c>
      <c r="N286" s="1">
        <f>VLOOKUP($B286,'inschr lo'!$A$5:$L$324,11,FALSE)</f>
        <v>4618</v>
      </c>
      <c r="O286" s="1">
        <f>VLOOKUP($B286,'inschr lo'!$A$5:$L$324,12,FALSE)</f>
        <v>4597</v>
      </c>
      <c r="P286" s="1">
        <f>VLOOKUP($B286,'VRAAGPROGNOSE LO'!$B$2:$N$321,2,FALSE)</f>
        <v>4593</v>
      </c>
      <c r="Q286" s="1">
        <f>VLOOKUP($B286,'VRAAGPROGNOSE LO'!$B$2:$N$321,3,FALSE)</f>
        <v>4571</v>
      </c>
      <c r="R286" s="1">
        <f>VLOOKUP($B286,'VRAAGPROGNOSE LO'!$B$2:$N$321,4,FALSE)</f>
        <v>4527</v>
      </c>
      <c r="S286" s="1">
        <f>VLOOKUP($B286,'VRAAGPROGNOSE LO'!$B$2:$N$321,5,FALSE)</f>
        <v>4435</v>
      </c>
      <c r="T286" s="1">
        <f>VLOOKUP($B286,'VRAAGPROGNOSE LO'!$B$2:$N$321,6,FALSE)</f>
        <v>4313</v>
      </c>
      <c r="U286" s="1">
        <f>VLOOKUP($B286,'VRAAGPROGNOSE LO'!$B$2:$N$321,7,FALSE)</f>
        <v>4225</v>
      </c>
      <c r="V286" s="1">
        <f>VLOOKUP($B286,'VRAAGPROGNOSE LO'!$B$2:$N$321,8,FALSE)</f>
        <v>4125</v>
      </c>
      <c r="W286" s="1">
        <f>VLOOKUP($B286,'VRAAGPROGNOSE LO'!$B$2:$N$321,9,FALSE)</f>
        <v>4033</v>
      </c>
      <c r="X286" s="1">
        <f>VLOOKUP($B286,'VRAAGPROGNOSE LO'!$B$2:$N$321,10,FALSE)</f>
        <v>3980</v>
      </c>
      <c r="Y286" s="1">
        <f>VLOOKUP($B286,'VRAAGPROGNOSE LO'!$B$2:$N$321,11,FALSE)</f>
        <v>3938</v>
      </c>
      <c r="Z286" s="1">
        <f>VLOOKUP($B286,'VRAAGPROGNOSE LO'!$B$2:$N$321,12,FALSE)</f>
        <v>3922</v>
      </c>
      <c r="AA286" s="1">
        <f>VLOOKUP($B286,'VRAAGPROGNOSE LO'!$B$2:$N$321,13,FALSE)</f>
        <v>3889</v>
      </c>
    </row>
    <row r="287" spans="2:27" x14ac:dyDescent="0.3">
      <c r="B287" s="1">
        <v>71024</v>
      </c>
      <c r="C287" s="1">
        <f>VLOOKUP(B287,AANBODPROGNOSE!A287:G604, 6, FALSE)</f>
        <v>1025.8823529411766</v>
      </c>
      <c r="D287" s="1">
        <f>VLOOKUP(B287,AANBODPROGNOSE!A287:H604, 3, FALSE)</f>
        <v>872</v>
      </c>
      <c r="E287" s="1">
        <f>VLOOKUP($B287,'inschr lo'!$A$5:$L$324,2,FALSE)</f>
        <v>674</v>
      </c>
      <c r="F287" s="1">
        <f>VLOOKUP($B287,'inschr lo'!$A$5:$L$324,3,FALSE)</f>
        <v>680</v>
      </c>
      <c r="G287" s="1">
        <f>VLOOKUP($B287,'inschr lo'!$A$5:$L$324,4,FALSE)</f>
        <v>697</v>
      </c>
      <c r="H287" s="1">
        <f>VLOOKUP($B287,'inschr lo'!$A$5:$L$324,5,FALSE)</f>
        <v>707</v>
      </c>
      <c r="I287" s="1">
        <f>VLOOKUP($B287,'inschr lo'!$A$5:$L$324,6,FALSE)</f>
        <v>746</v>
      </c>
      <c r="J287" s="1">
        <f>VLOOKUP($B287,'inschr lo'!$A$5:$L$324,7,FALSE)</f>
        <v>764</v>
      </c>
      <c r="K287" s="1">
        <f>VLOOKUP($B287,'inschr lo'!$A$5:$L$324,8,FALSE)</f>
        <v>784</v>
      </c>
      <c r="L287" s="1">
        <f>VLOOKUP($B287,'inschr lo'!$A$5:$L$324,9,FALSE)</f>
        <v>801</v>
      </c>
      <c r="M287" s="1">
        <f>VLOOKUP($B287,'inschr lo'!$A$5:$L$324,10,FALSE)</f>
        <v>799</v>
      </c>
      <c r="N287" s="1">
        <f>VLOOKUP($B287,'inschr lo'!$A$5:$L$324,11,FALSE)</f>
        <v>797</v>
      </c>
      <c r="O287" s="1">
        <f>VLOOKUP($B287,'inschr lo'!$A$5:$L$324,12,FALSE)</f>
        <v>789</v>
      </c>
      <c r="P287" s="1">
        <f>VLOOKUP($B287,'VRAAGPROGNOSE LO'!$B$2:$N$321,2,FALSE)</f>
        <v>788</v>
      </c>
      <c r="Q287" s="1">
        <f>VLOOKUP($B287,'VRAAGPROGNOSE LO'!$B$2:$N$321,3,FALSE)</f>
        <v>777</v>
      </c>
      <c r="R287" s="1">
        <f>VLOOKUP($B287,'VRAAGPROGNOSE LO'!$B$2:$N$321,4,FALSE)</f>
        <v>779</v>
      </c>
      <c r="S287" s="1">
        <f>VLOOKUP($B287,'VRAAGPROGNOSE LO'!$B$2:$N$321,5,FALSE)</f>
        <v>771</v>
      </c>
      <c r="T287" s="1">
        <f>VLOOKUP($B287,'VRAAGPROGNOSE LO'!$B$2:$N$321,6,FALSE)</f>
        <v>755</v>
      </c>
      <c r="U287" s="1">
        <f>VLOOKUP($B287,'VRAAGPROGNOSE LO'!$B$2:$N$321,7,FALSE)</f>
        <v>743</v>
      </c>
      <c r="V287" s="1">
        <f>VLOOKUP($B287,'VRAAGPROGNOSE LO'!$B$2:$N$321,8,FALSE)</f>
        <v>733</v>
      </c>
      <c r="W287" s="1">
        <f>VLOOKUP($B287,'VRAAGPROGNOSE LO'!$B$2:$N$321,9,FALSE)</f>
        <v>736</v>
      </c>
      <c r="X287" s="1">
        <f>VLOOKUP($B287,'VRAAGPROGNOSE LO'!$B$2:$N$321,10,FALSE)</f>
        <v>718</v>
      </c>
      <c r="Y287" s="1">
        <f>VLOOKUP($B287,'VRAAGPROGNOSE LO'!$B$2:$N$321,11,FALSE)</f>
        <v>713</v>
      </c>
      <c r="Z287" s="1">
        <f>VLOOKUP($B287,'VRAAGPROGNOSE LO'!$B$2:$N$321,12,FALSE)</f>
        <v>714</v>
      </c>
      <c r="AA287" s="1">
        <f>VLOOKUP($B287,'VRAAGPROGNOSE LO'!$B$2:$N$321,13,FALSE)</f>
        <v>707</v>
      </c>
    </row>
    <row r="288" spans="2:27" x14ac:dyDescent="0.3">
      <c r="B288" s="1">
        <v>71034</v>
      </c>
      <c r="C288" s="1">
        <f>VLOOKUP(B288,AANBODPROGNOSE!A288:G605, 6, FALSE)</f>
        <v>1328.4</v>
      </c>
      <c r="D288" s="1">
        <f>VLOOKUP(B288,AANBODPROGNOSE!A288:H605, 3, FALSE)</f>
        <v>1129.1400000000001</v>
      </c>
      <c r="E288" s="1">
        <f>VLOOKUP($B288,'inschr lo'!$A$5:$L$324,2,FALSE)</f>
        <v>852</v>
      </c>
      <c r="F288" s="1">
        <f>VLOOKUP($B288,'inschr lo'!$A$5:$L$324,3,FALSE)</f>
        <v>875</v>
      </c>
      <c r="G288" s="1">
        <f>VLOOKUP($B288,'inschr lo'!$A$5:$L$324,4,FALSE)</f>
        <v>893</v>
      </c>
      <c r="H288" s="1">
        <f>VLOOKUP($B288,'inschr lo'!$A$5:$L$324,5,FALSE)</f>
        <v>883</v>
      </c>
      <c r="I288" s="1">
        <f>VLOOKUP($B288,'inschr lo'!$A$5:$L$324,6,FALSE)</f>
        <v>894</v>
      </c>
      <c r="J288" s="1">
        <f>VLOOKUP($B288,'inschr lo'!$A$5:$L$324,7,FALSE)</f>
        <v>933</v>
      </c>
      <c r="K288" s="1">
        <f>VLOOKUP($B288,'inschr lo'!$A$5:$L$324,8,FALSE)</f>
        <v>1018</v>
      </c>
      <c r="L288" s="1">
        <f>VLOOKUP($B288,'inschr lo'!$A$5:$L$324,9,FALSE)</f>
        <v>1046</v>
      </c>
      <c r="M288" s="1">
        <f>VLOOKUP($B288,'inschr lo'!$A$5:$L$324,10,FALSE)</f>
        <v>1048</v>
      </c>
      <c r="N288" s="1">
        <f>VLOOKUP($B288,'inschr lo'!$A$5:$L$324,11,FALSE)</f>
        <v>1035</v>
      </c>
      <c r="O288" s="1">
        <f>VLOOKUP($B288,'inschr lo'!$A$5:$L$324,12,FALSE)</f>
        <v>1037</v>
      </c>
      <c r="P288" s="1">
        <f>VLOOKUP($B288,'VRAAGPROGNOSE LO'!$B$2:$N$321,2,FALSE)</f>
        <v>1058</v>
      </c>
      <c r="Q288" s="1">
        <f>VLOOKUP($B288,'VRAAGPROGNOSE LO'!$B$2:$N$321,3,FALSE)</f>
        <v>1079</v>
      </c>
      <c r="R288" s="1">
        <f>VLOOKUP($B288,'VRAAGPROGNOSE LO'!$B$2:$N$321,4,FALSE)</f>
        <v>1110</v>
      </c>
      <c r="S288" s="1">
        <f>VLOOKUP($B288,'VRAAGPROGNOSE LO'!$B$2:$N$321,5,FALSE)</f>
        <v>1125</v>
      </c>
      <c r="T288" s="1">
        <f>VLOOKUP($B288,'VRAAGPROGNOSE LO'!$B$2:$N$321,6,FALSE)</f>
        <v>1140</v>
      </c>
      <c r="U288" s="1">
        <f>VLOOKUP($B288,'VRAAGPROGNOSE LO'!$B$2:$N$321,7,FALSE)</f>
        <v>1168</v>
      </c>
      <c r="V288" s="1">
        <f>VLOOKUP($B288,'VRAAGPROGNOSE LO'!$B$2:$N$321,8,FALSE)</f>
        <v>1168</v>
      </c>
      <c r="W288" s="1">
        <f>VLOOKUP($B288,'VRAAGPROGNOSE LO'!$B$2:$N$321,9,FALSE)</f>
        <v>1162</v>
      </c>
      <c r="X288" s="1">
        <f>VLOOKUP($B288,'VRAAGPROGNOSE LO'!$B$2:$N$321,10,FALSE)</f>
        <v>1148</v>
      </c>
      <c r="Y288" s="1">
        <f>VLOOKUP($B288,'VRAAGPROGNOSE LO'!$B$2:$N$321,11,FALSE)</f>
        <v>1131</v>
      </c>
      <c r="Z288" s="1">
        <f>VLOOKUP($B288,'VRAAGPROGNOSE LO'!$B$2:$N$321,12,FALSE)</f>
        <v>1129</v>
      </c>
      <c r="AA288" s="1">
        <f>VLOOKUP($B288,'VRAAGPROGNOSE LO'!$B$2:$N$321,13,FALSE)</f>
        <v>1108</v>
      </c>
    </row>
    <row r="289" spans="2:27" x14ac:dyDescent="0.3">
      <c r="B289" s="1">
        <v>71037</v>
      </c>
      <c r="C289" s="1">
        <f>VLOOKUP(B289,AANBODPROGNOSE!A289:G606, 6, FALSE)</f>
        <v>1218.8</v>
      </c>
      <c r="D289" s="1">
        <f>VLOOKUP(B289,AANBODPROGNOSE!A289:H606, 3, FALSE)</f>
        <v>1035.98</v>
      </c>
      <c r="E289" s="1">
        <f>VLOOKUP($B289,'inschr lo'!$A$5:$L$324,2,FALSE)</f>
        <v>747</v>
      </c>
      <c r="F289" s="1">
        <f>VLOOKUP($B289,'inschr lo'!$A$5:$L$324,3,FALSE)</f>
        <v>749</v>
      </c>
      <c r="G289" s="1">
        <f>VLOOKUP($B289,'inschr lo'!$A$5:$L$324,4,FALSE)</f>
        <v>757</v>
      </c>
      <c r="H289" s="1">
        <f>VLOOKUP($B289,'inschr lo'!$A$5:$L$324,5,FALSE)</f>
        <v>763</v>
      </c>
      <c r="I289" s="1">
        <f>VLOOKUP($B289,'inschr lo'!$A$5:$L$324,6,FALSE)</f>
        <v>819</v>
      </c>
      <c r="J289" s="1">
        <f>VLOOKUP($B289,'inschr lo'!$A$5:$L$324,7,FALSE)</f>
        <v>839</v>
      </c>
      <c r="K289" s="1">
        <f>VLOOKUP($B289,'inschr lo'!$A$5:$L$324,8,FALSE)</f>
        <v>850</v>
      </c>
      <c r="L289" s="1">
        <f>VLOOKUP($B289,'inschr lo'!$A$5:$L$324,9,FALSE)</f>
        <v>890</v>
      </c>
      <c r="M289" s="1">
        <f>VLOOKUP($B289,'inschr lo'!$A$5:$L$324,10,FALSE)</f>
        <v>893</v>
      </c>
      <c r="N289" s="1">
        <f>VLOOKUP($B289,'inschr lo'!$A$5:$L$324,11,FALSE)</f>
        <v>929</v>
      </c>
      <c r="O289" s="1">
        <f>VLOOKUP($B289,'inschr lo'!$A$5:$L$324,12,FALSE)</f>
        <v>912</v>
      </c>
      <c r="P289" s="1">
        <f>VLOOKUP($B289,'VRAAGPROGNOSE LO'!$B$2:$N$321,2,FALSE)</f>
        <v>894</v>
      </c>
      <c r="Q289" s="1">
        <f>VLOOKUP($B289,'VRAAGPROGNOSE LO'!$B$2:$N$321,3,FALSE)</f>
        <v>892</v>
      </c>
      <c r="R289" s="1">
        <f>VLOOKUP($B289,'VRAAGPROGNOSE LO'!$B$2:$N$321,4,FALSE)</f>
        <v>883</v>
      </c>
      <c r="S289" s="1">
        <f>VLOOKUP($B289,'VRAAGPROGNOSE LO'!$B$2:$N$321,5,FALSE)</f>
        <v>859</v>
      </c>
      <c r="T289" s="1">
        <f>VLOOKUP($B289,'VRAAGPROGNOSE LO'!$B$2:$N$321,6,FALSE)</f>
        <v>867</v>
      </c>
      <c r="U289" s="1">
        <f>VLOOKUP($B289,'VRAAGPROGNOSE LO'!$B$2:$N$321,7,FALSE)</f>
        <v>861</v>
      </c>
      <c r="V289" s="1">
        <f>VLOOKUP($B289,'VRAAGPROGNOSE LO'!$B$2:$N$321,8,FALSE)</f>
        <v>859</v>
      </c>
      <c r="W289" s="1">
        <f>VLOOKUP($B289,'VRAAGPROGNOSE LO'!$B$2:$N$321,9,FALSE)</f>
        <v>860</v>
      </c>
      <c r="X289" s="1">
        <f>VLOOKUP($B289,'VRAAGPROGNOSE LO'!$B$2:$N$321,10,FALSE)</f>
        <v>854</v>
      </c>
      <c r="Y289" s="1">
        <f>VLOOKUP($B289,'VRAAGPROGNOSE LO'!$B$2:$N$321,11,FALSE)</f>
        <v>861</v>
      </c>
      <c r="Z289" s="1">
        <f>VLOOKUP($B289,'VRAAGPROGNOSE LO'!$B$2:$N$321,12,FALSE)</f>
        <v>849</v>
      </c>
      <c r="AA289" s="1">
        <f>VLOOKUP($B289,'VRAAGPROGNOSE LO'!$B$2:$N$321,13,FALSE)</f>
        <v>839</v>
      </c>
    </row>
    <row r="290" spans="2:27" x14ac:dyDescent="0.3">
      <c r="B290" s="1">
        <v>71045</v>
      </c>
      <c r="C290" s="1">
        <f>VLOOKUP(B290,AANBODPROGNOSE!A290:G607, 6, FALSE)</f>
        <v>590.58823529411768</v>
      </c>
      <c r="D290" s="1">
        <f>VLOOKUP(B290,AANBODPROGNOSE!A290:H607, 3, FALSE)</f>
        <v>502</v>
      </c>
      <c r="E290" s="1">
        <f>VLOOKUP($B290,'inschr lo'!$A$5:$L$324,2,FALSE)</f>
        <v>355</v>
      </c>
      <c r="F290" s="1">
        <f>VLOOKUP($B290,'inschr lo'!$A$5:$L$324,3,FALSE)</f>
        <v>347</v>
      </c>
      <c r="G290" s="1">
        <f>VLOOKUP($B290,'inschr lo'!$A$5:$L$324,4,FALSE)</f>
        <v>337</v>
      </c>
      <c r="H290" s="1">
        <f>VLOOKUP($B290,'inschr lo'!$A$5:$L$324,5,FALSE)</f>
        <v>363</v>
      </c>
      <c r="I290" s="1">
        <f>VLOOKUP($B290,'inschr lo'!$A$5:$L$324,6,FALSE)</f>
        <v>380</v>
      </c>
      <c r="J290" s="1">
        <f>VLOOKUP($B290,'inschr lo'!$A$5:$L$324,7,FALSE)</f>
        <v>398</v>
      </c>
      <c r="K290" s="1">
        <f>VLOOKUP($B290,'inschr lo'!$A$5:$L$324,8,FALSE)</f>
        <v>418</v>
      </c>
      <c r="L290" s="1">
        <f>VLOOKUP($B290,'inschr lo'!$A$5:$L$324,9,FALSE)</f>
        <v>421</v>
      </c>
      <c r="M290" s="1">
        <f>VLOOKUP($B290,'inschr lo'!$A$5:$L$324,10,FALSE)</f>
        <v>425</v>
      </c>
      <c r="N290" s="1">
        <f>VLOOKUP($B290,'inschr lo'!$A$5:$L$324,11,FALSE)</f>
        <v>425</v>
      </c>
      <c r="O290" s="1">
        <f>VLOOKUP($B290,'inschr lo'!$A$5:$L$324,12,FALSE)</f>
        <v>454</v>
      </c>
      <c r="P290" s="1">
        <f>VLOOKUP($B290,'VRAAGPROGNOSE LO'!$B$2:$N$321,2,FALSE)</f>
        <v>453</v>
      </c>
      <c r="Q290" s="1">
        <f>VLOOKUP($B290,'VRAAGPROGNOSE LO'!$B$2:$N$321,3,FALSE)</f>
        <v>447</v>
      </c>
      <c r="R290" s="1">
        <f>VLOOKUP($B290,'VRAAGPROGNOSE LO'!$B$2:$N$321,4,FALSE)</f>
        <v>448</v>
      </c>
      <c r="S290" s="1">
        <f>VLOOKUP($B290,'VRAAGPROGNOSE LO'!$B$2:$N$321,5,FALSE)</f>
        <v>443</v>
      </c>
      <c r="T290" s="1">
        <f>VLOOKUP($B290,'VRAAGPROGNOSE LO'!$B$2:$N$321,6,FALSE)</f>
        <v>435</v>
      </c>
      <c r="U290" s="1">
        <f>VLOOKUP($B290,'VRAAGPROGNOSE LO'!$B$2:$N$321,7,FALSE)</f>
        <v>427</v>
      </c>
      <c r="V290" s="1">
        <f>VLOOKUP($B290,'VRAAGPROGNOSE LO'!$B$2:$N$321,8,FALSE)</f>
        <v>421</v>
      </c>
      <c r="W290" s="1">
        <f>VLOOKUP($B290,'VRAAGPROGNOSE LO'!$B$2:$N$321,9,FALSE)</f>
        <v>423</v>
      </c>
      <c r="X290" s="1">
        <f>VLOOKUP($B290,'VRAAGPROGNOSE LO'!$B$2:$N$321,10,FALSE)</f>
        <v>413</v>
      </c>
      <c r="Y290" s="1">
        <f>VLOOKUP($B290,'VRAAGPROGNOSE LO'!$B$2:$N$321,11,FALSE)</f>
        <v>411</v>
      </c>
      <c r="Z290" s="1">
        <f>VLOOKUP($B290,'VRAAGPROGNOSE LO'!$B$2:$N$321,12,FALSE)</f>
        <v>411</v>
      </c>
      <c r="AA290" s="1">
        <f>VLOOKUP($B290,'VRAAGPROGNOSE LO'!$B$2:$N$321,13,FALSE)</f>
        <v>407</v>
      </c>
    </row>
    <row r="291" spans="2:27" x14ac:dyDescent="0.3">
      <c r="B291" s="1">
        <v>71053</v>
      </c>
      <c r="C291" s="1">
        <f>VLOOKUP(B291,AANBODPROGNOSE!A291:G608, 6, FALSE)</f>
        <v>3202.1052631578946</v>
      </c>
      <c r="D291" s="1">
        <f>VLOOKUP(B291,AANBODPROGNOSE!A291:H608, 3, FALSE)</f>
        <v>2721.7894736842104</v>
      </c>
      <c r="E291" s="1">
        <f>VLOOKUP($B291,'inschr lo'!$A$5:$L$324,2,FALSE)</f>
        <v>2152</v>
      </c>
      <c r="F291" s="1">
        <f>VLOOKUP($B291,'inschr lo'!$A$5:$L$324,3,FALSE)</f>
        <v>2205</v>
      </c>
      <c r="G291" s="1">
        <f>VLOOKUP($B291,'inschr lo'!$A$5:$L$324,4,FALSE)</f>
        <v>2215</v>
      </c>
      <c r="H291" s="1">
        <f>VLOOKUP($B291,'inschr lo'!$A$5:$L$324,5,FALSE)</f>
        <v>2187</v>
      </c>
      <c r="I291" s="1">
        <f>VLOOKUP($B291,'inschr lo'!$A$5:$L$324,6,FALSE)</f>
        <v>2258</v>
      </c>
      <c r="J291" s="1">
        <f>VLOOKUP($B291,'inschr lo'!$A$5:$L$324,7,FALSE)</f>
        <v>2335</v>
      </c>
      <c r="K291" s="1">
        <f>VLOOKUP($B291,'inschr lo'!$A$5:$L$324,8,FALSE)</f>
        <v>2393</v>
      </c>
      <c r="L291" s="1">
        <f>VLOOKUP($B291,'inschr lo'!$A$5:$L$324,9,FALSE)</f>
        <v>2406</v>
      </c>
      <c r="M291" s="1">
        <f>VLOOKUP($B291,'inschr lo'!$A$5:$L$324,10,FALSE)</f>
        <v>2437</v>
      </c>
      <c r="N291" s="1">
        <f>VLOOKUP($B291,'inschr lo'!$A$5:$L$324,11,FALSE)</f>
        <v>2484</v>
      </c>
      <c r="O291" s="1">
        <f>VLOOKUP($B291,'inschr lo'!$A$5:$L$324,12,FALSE)</f>
        <v>2521</v>
      </c>
      <c r="P291" s="1">
        <f>VLOOKUP($B291,'VRAAGPROGNOSE LO'!$B$2:$N$321,2,FALSE)</f>
        <v>2542</v>
      </c>
      <c r="Q291" s="1">
        <f>VLOOKUP($B291,'VRAAGPROGNOSE LO'!$B$2:$N$321,3,FALSE)</f>
        <v>2530</v>
      </c>
      <c r="R291" s="1">
        <f>VLOOKUP($B291,'VRAAGPROGNOSE LO'!$B$2:$N$321,4,FALSE)</f>
        <v>2496</v>
      </c>
      <c r="S291" s="1">
        <f>VLOOKUP($B291,'VRAAGPROGNOSE LO'!$B$2:$N$321,5,FALSE)</f>
        <v>2439</v>
      </c>
      <c r="T291" s="1">
        <f>VLOOKUP($B291,'VRAAGPROGNOSE LO'!$B$2:$N$321,6,FALSE)</f>
        <v>2378</v>
      </c>
      <c r="U291" s="1">
        <f>VLOOKUP($B291,'VRAAGPROGNOSE LO'!$B$2:$N$321,7,FALSE)</f>
        <v>2328</v>
      </c>
      <c r="V291" s="1">
        <f>VLOOKUP($B291,'VRAAGPROGNOSE LO'!$B$2:$N$321,8,FALSE)</f>
        <v>2273</v>
      </c>
      <c r="W291" s="1">
        <f>VLOOKUP($B291,'VRAAGPROGNOSE LO'!$B$2:$N$321,9,FALSE)</f>
        <v>2248</v>
      </c>
      <c r="X291" s="1">
        <f>VLOOKUP($B291,'VRAAGPROGNOSE LO'!$B$2:$N$321,10,FALSE)</f>
        <v>2225</v>
      </c>
      <c r="Y291" s="1">
        <f>VLOOKUP($B291,'VRAAGPROGNOSE LO'!$B$2:$N$321,11,FALSE)</f>
        <v>2211</v>
      </c>
      <c r="Z291" s="1">
        <f>VLOOKUP($B291,'VRAAGPROGNOSE LO'!$B$2:$N$321,12,FALSE)</f>
        <v>2172</v>
      </c>
      <c r="AA291" s="1">
        <f>VLOOKUP($B291,'VRAAGPROGNOSE LO'!$B$2:$N$321,13,FALSE)</f>
        <v>2137</v>
      </c>
    </row>
    <row r="292" spans="2:27" x14ac:dyDescent="0.3">
      <c r="B292" s="1">
        <v>71057</v>
      </c>
      <c r="C292" s="1">
        <f>VLOOKUP(B292,AANBODPROGNOSE!A292:G609, 6, FALSE)</f>
        <v>1450.5882352941178</v>
      </c>
      <c r="D292" s="1">
        <f>VLOOKUP(B292,AANBODPROGNOSE!A292:H609, 3, FALSE)</f>
        <v>1233</v>
      </c>
      <c r="E292" s="1">
        <f>VLOOKUP($B292,'inschr lo'!$A$5:$L$324,2,FALSE)</f>
        <v>993</v>
      </c>
      <c r="F292" s="1">
        <f>VLOOKUP($B292,'inschr lo'!$A$5:$L$324,3,FALSE)</f>
        <v>961</v>
      </c>
      <c r="G292" s="1">
        <f>VLOOKUP($B292,'inschr lo'!$A$5:$L$324,4,FALSE)</f>
        <v>984</v>
      </c>
      <c r="H292" s="1">
        <f>VLOOKUP($B292,'inschr lo'!$A$5:$L$324,5,FALSE)</f>
        <v>987</v>
      </c>
      <c r="I292" s="1">
        <f>VLOOKUP($B292,'inschr lo'!$A$5:$L$324,6,FALSE)</f>
        <v>985</v>
      </c>
      <c r="J292" s="1">
        <f>VLOOKUP($B292,'inschr lo'!$A$5:$L$324,7,FALSE)</f>
        <v>1017</v>
      </c>
      <c r="K292" s="1">
        <f>VLOOKUP($B292,'inschr lo'!$A$5:$L$324,8,FALSE)</f>
        <v>1057</v>
      </c>
      <c r="L292" s="1">
        <f>VLOOKUP($B292,'inschr lo'!$A$5:$L$324,9,FALSE)</f>
        <v>1087</v>
      </c>
      <c r="M292" s="1">
        <f>VLOOKUP($B292,'inschr lo'!$A$5:$L$324,10,FALSE)</f>
        <v>1109</v>
      </c>
      <c r="N292" s="1">
        <f>VLOOKUP($B292,'inschr lo'!$A$5:$L$324,11,FALSE)</f>
        <v>1101</v>
      </c>
      <c r="O292" s="1">
        <f>VLOOKUP($B292,'inschr lo'!$A$5:$L$324,12,FALSE)</f>
        <v>1116</v>
      </c>
      <c r="P292" s="1">
        <f>VLOOKUP($B292,'VRAAGPROGNOSE LO'!$B$2:$N$321,2,FALSE)</f>
        <v>1114</v>
      </c>
      <c r="Q292" s="1">
        <f>VLOOKUP($B292,'VRAAGPROGNOSE LO'!$B$2:$N$321,3,FALSE)</f>
        <v>1060</v>
      </c>
      <c r="R292" s="1">
        <f>VLOOKUP($B292,'VRAAGPROGNOSE LO'!$B$2:$N$321,4,FALSE)</f>
        <v>1048</v>
      </c>
      <c r="S292" s="1">
        <f>VLOOKUP($B292,'VRAAGPROGNOSE LO'!$B$2:$N$321,5,FALSE)</f>
        <v>981</v>
      </c>
      <c r="T292" s="1">
        <f>VLOOKUP($B292,'VRAAGPROGNOSE LO'!$B$2:$N$321,6,FALSE)</f>
        <v>940</v>
      </c>
      <c r="U292" s="1">
        <f>VLOOKUP($B292,'VRAAGPROGNOSE LO'!$B$2:$N$321,7,FALSE)</f>
        <v>907</v>
      </c>
      <c r="V292" s="1">
        <f>VLOOKUP($B292,'VRAAGPROGNOSE LO'!$B$2:$N$321,8,FALSE)</f>
        <v>883</v>
      </c>
      <c r="W292" s="1">
        <f>VLOOKUP($B292,'VRAAGPROGNOSE LO'!$B$2:$N$321,9,FALSE)</f>
        <v>880</v>
      </c>
      <c r="X292" s="1">
        <f>VLOOKUP($B292,'VRAAGPROGNOSE LO'!$B$2:$N$321,10,FALSE)</f>
        <v>851</v>
      </c>
      <c r="Y292" s="1">
        <f>VLOOKUP($B292,'VRAAGPROGNOSE LO'!$B$2:$N$321,11,FALSE)</f>
        <v>849</v>
      </c>
      <c r="Z292" s="1">
        <f>VLOOKUP($B292,'VRAAGPROGNOSE LO'!$B$2:$N$321,12,FALSE)</f>
        <v>848</v>
      </c>
      <c r="AA292" s="1">
        <f>VLOOKUP($B292,'VRAAGPROGNOSE LO'!$B$2:$N$321,13,FALSE)</f>
        <v>841</v>
      </c>
    </row>
    <row r="293" spans="2:27" x14ac:dyDescent="0.3">
      <c r="B293" s="1">
        <v>71066</v>
      </c>
      <c r="C293" s="1">
        <f>VLOOKUP(B293,AANBODPROGNOSE!A293:G610, 6, FALSE)</f>
        <v>1547.333333333333</v>
      </c>
      <c r="D293" s="1">
        <f>VLOOKUP(B293,AANBODPROGNOSE!A293:H610, 3, FALSE)</f>
        <v>1315.2333333333331</v>
      </c>
      <c r="E293" s="1">
        <f>VLOOKUP($B293,'inschr lo'!$A$5:$L$324,2,FALSE)</f>
        <v>1086</v>
      </c>
      <c r="F293" s="1">
        <f>VLOOKUP($B293,'inschr lo'!$A$5:$L$324,3,FALSE)</f>
        <v>1077</v>
      </c>
      <c r="G293" s="1">
        <f>VLOOKUP($B293,'inschr lo'!$A$5:$L$324,4,FALSE)</f>
        <v>1120</v>
      </c>
      <c r="H293" s="1">
        <f>VLOOKUP($B293,'inschr lo'!$A$5:$L$324,5,FALSE)</f>
        <v>1127</v>
      </c>
      <c r="I293" s="1">
        <f>VLOOKUP($B293,'inschr lo'!$A$5:$L$324,6,FALSE)</f>
        <v>1138</v>
      </c>
      <c r="J293" s="1">
        <f>VLOOKUP($B293,'inschr lo'!$A$5:$L$324,7,FALSE)</f>
        <v>1224</v>
      </c>
      <c r="K293" s="1">
        <f>VLOOKUP($B293,'inschr lo'!$A$5:$L$324,8,FALSE)</f>
        <v>1285</v>
      </c>
      <c r="L293" s="1">
        <f>VLOOKUP($B293,'inschr lo'!$A$5:$L$324,9,FALSE)</f>
        <v>1333</v>
      </c>
      <c r="M293" s="1">
        <f>VLOOKUP($B293,'inschr lo'!$A$5:$L$324,10,FALSE)</f>
        <v>1374</v>
      </c>
      <c r="N293" s="1">
        <f>VLOOKUP($B293,'inschr lo'!$A$5:$L$324,11,FALSE)</f>
        <v>1365</v>
      </c>
      <c r="O293" s="1">
        <f>VLOOKUP($B293,'inschr lo'!$A$5:$L$324,12,FALSE)</f>
        <v>1384</v>
      </c>
      <c r="P293" s="1">
        <f>VLOOKUP($B293,'VRAAGPROGNOSE LO'!$B$2:$N$321,2,FALSE)</f>
        <v>1397</v>
      </c>
      <c r="Q293" s="1">
        <f>VLOOKUP($B293,'VRAAGPROGNOSE LO'!$B$2:$N$321,3,FALSE)</f>
        <v>1407</v>
      </c>
      <c r="R293" s="1">
        <f>VLOOKUP($B293,'VRAAGPROGNOSE LO'!$B$2:$N$321,4,FALSE)</f>
        <v>1421</v>
      </c>
      <c r="S293" s="1">
        <f>VLOOKUP($B293,'VRAAGPROGNOSE LO'!$B$2:$N$321,5,FALSE)</f>
        <v>1369</v>
      </c>
      <c r="T293" s="1">
        <f>VLOOKUP($B293,'VRAAGPROGNOSE LO'!$B$2:$N$321,6,FALSE)</f>
        <v>1362</v>
      </c>
      <c r="U293" s="1">
        <f>VLOOKUP($B293,'VRAAGPROGNOSE LO'!$B$2:$N$321,7,FALSE)</f>
        <v>1359</v>
      </c>
      <c r="V293" s="1">
        <f>VLOOKUP($B293,'VRAAGPROGNOSE LO'!$B$2:$N$321,8,FALSE)</f>
        <v>1333</v>
      </c>
      <c r="W293" s="1">
        <f>VLOOKUP($B293,'VRAAGPROGNOSE LO'!$B$2:$N$321,9,FALSE)</f>
        <v>1296</v>
      </c>
      <c r="X293" s="1">
        <f>VLOOKUP($B293,'VRAAGPROGNOSE LO'!$B$2:$N$321,10,FALSE)</f>
        <v>1264</v>
      </c>
      <c r="Y293" s="1">
        <f>VLOOKUP($B293,'VRAAGPROGNOSE LO'!$B$2:$N$321,11,FALSE)</f>
        <v>1244</v>
      </c>
      <c r="Z293" s="1">
        <f>VLOOKUP($B293,'VRAAGPROGNOSE LO'!$B$2:$N$321,12,FALSE)</f>
        <v>1225</v>
      </c>
      <c r="AA293" s="1">
        <f>VLOOKUP($B293,'VRAAGPROGNOSE LO'!$B$2:$N$321,13,FALSE)</f>
        <v>1201</v>
      </c>
    </row>
    <row r="294" spans="2:27" x14ac:dyDescent="0.3">
      <c r="B294" s="1">
        <v>71067</v>
      </c>
      <c r="C294" s="1">
        <f>VLOOKUP(B294,AANBODPROGNOSE!A294:G611, 6, FALSE)</f>
        <v>541</v>
      </c>
      <c r="D294" s="1">
        <f>VLOOKUP(B294,AANBODPROGNOSE!A294:H611, 3, FALSE)</f>
        <v>459.84999999999997</v>
      </c>
      <c r="E294" s="1">
        <f>VLOOKUP($B294,'inschr lo'!$A$5:$L$324,2,FALSE)</f>
        <v>378</v>
      </c>
      <c r="F294" s="1">
        <f>VLOOKUP($B294,'inschr lo'!$A$5:$L$324,3,FALSE)</f>
        <v>390</v>
      </c>
      <c r="G294" s="1">
        <f>VLOOKUP($B294,'inschr lo'!$A$5:$L$324,4,FALSE)</f>
        <v>392</v>
      </c>
      <c r="H294" s="1">
        <f>VLOOKUP($B294,'inschr lo'!$A$5:$L$324,5,FALSE)</f>
        <v>412</v>
      </c>
      <c r="I294" s="1">
        <f>VLOOKUP($B294,'inschr lo'!$A$5:$L$324,6,FALSE)</f>
        <v>410</v>
      </c>
      <c r="J294" s="1">
        <f>VLOOKUP($B294,'inschr lo'!$A$5:$L$324,7,FALSE)</f>
        <v>403</v>
      </c>
      <c r="K294" s="1">
        <f>VLOOKUP($B294,'inschr lo'!$A$5:$L$324,8,FALSE)</f>
        <v>415</v>
      </c>
      <c r="L294" s="1">
        <f>VLOOKUP($B294,'inschr lo'!$A$5:$L$324,9,FALSE)</f>
        <v>423</v>
      </c>
      <c r="M294" s="1">
        <f>VLOOKUP($B294,'inschr lo'!$A$5:$L$324,10,FALSE)</f>
        <v>433</v>
      </c>
      <c r="N294" s="1">
        <f>VLOOKUP($B294,'inschr lo'!$A$5:$L$324,11,FALSE)</f>
        <v>438</v>
      </c>
      <c r="O294" s="1">
        <f>VLOOKUP($B294,'inschr lo'!$A$5:$L$324,12,FALSE)</f>
        <v>439</v>
      </c>
      <c r="P294" s="1">
        <f>VLOOKUP($B294,'VRAAGPROGNOSE LO'!$B$2:$N$321,2,FALSE)</f>
        <v>433</v>
      </c>
      <c r="Q294" s="1">
        <f>VLOOKUP($B294,'VRAAGPROGNOSE LO'!$B$2:$N$321,3,FALSE)</f>
        <v>419</v>
      </c>
      <c r="R294" s="1">
        <f>VLOOKUP($B294,'VRAAGPROGNOSE LO'!$B$2:$N$321,4,FALSE)</f>
        <v>412</v>
      </c>
      <c r="S294" s="1">
        <f>VLOOKUP($B294,'VRAAGPROGNOSE LO'!$B$2:$N$321,5,FALSE)</f>
        <v>396</v>
      </c>
      <c r="T294" s="1">
        <f>VLOOKUP($B294,'VRAAGPROGNOSE LO'!$B$2:$N$321,6,FALSE)</f>
        <v>382</v>
      </c>
      <c r="U294" s="1">
        <f>VLOOKUP($B294,'VRAAGPROGNOSE LO'!$B$2:$N$321,7,FALSE)</f>
        <v>378</v>
      </c>
      <c r="V294" s="1">
        <f>VLOOKUP($B294,'VRAAGPROGNOSE LO'!$B$2:$N$321,8,FALSE)</f>
        <v>371</v>
      </c>
      <c r="W294" s="1">
        <f>VLOOKUP($B294,'VRAAGPROGNOSE LO'!$B$2:$N$321,9,FALSE)</f>
        <v>369</v>
      </c>
      <c r="X294" s="1">
        <f>VLOOKUP($B294,'VRAAGPROGNOSE LO'!$B$2:$N$321,10,FALSE)</f>
        <v>362</v>
      </c>
      <c r="Y294" s="1">
        <f>VLOOKUP($B294,'VRAAGPROGNOSE LO'!$B$2:$N$321,11,FALSE)</f>
        <v>362</v>
      </c>
      <c r="Z294" s="1">
        <f>VLOOKUP($B294,'VRAAGPROGNOSE LO'!$B$2:$N$321,12,FALSE)</f>
        <v>361</v>
      </c>
      <c r="AA294" s="1">
        <f>VLOOKUP($B294,'VRAAGPROGNOSE LO'!$B$2:$N$321,13,FALSE)</f>
        <v>358</v>
      </c>
    </row>
    <row r="295" spans="2:27" x14ac:dyDescent="0.3">
      <c r="B295" s="1">
        <v>71069</v>
      </c>
      <c r="C295" s="1">
        <f>VLOOKUP(B295,AANBODPROGNOSE!A295:G612, 6, FALSE)</f>
        <v>1265</v>
      </c>
      <c r="D295" s="1">
        <f>VLOOKUP(B295,AANBODPROGNOSE!A295:H612, 3, FALSE)</f>
        <v>1075.25</v>
      </c>
      <c r="E295" s="1">
        <f>VLOOKUP($B295,'inschr lo'!$A$5:$L$324,2,FALSE)</f>
        <v>523</v>
      </c>
      <c r="F295" s="1">
        <f>VLOOKUP($B295,'inschr lo'!$A$5:$L$324,3,FALSE)</f>
        <v>546</v>
      </c>
      <c r="G295" s="1">
        <f>VLOOKUP($B295,'inschr lo'!$A$5:$L$324,4,FALSE)</f>
        <v>559</v>
      </c>
      <c r="H295" s="1">
        <f>VLOOKUP($B295,'inschr lo'!$A$5:$L$324,5,FALSE)</f>
        <v>591</v>
      </c>
      <c r="I295" s="1">
        <f>VLOOKUP($B295,'inschr lo'!$A$5:$L$324,6,FALSE)</f>
        <v>604</v>
      </c>
      <c r="J295" s="1">
        <f>VLOOKUP($B295,'inschr lo'!$A$5:$L$324,7,FALSE)</f>
        <v>628</v>
      </c>
      <c r="K295" s="1">
        <f>VLOOKUP($B295,'inschr lo'!$A$5:$L$324,8,FALSE)</f>
        <v>641</v>
      </c>
      <c r="L295" s="1">
        <f>VLOOKUP($B295,'inschr lo'!$A$5:$L$324,9,FALSE)</f>
        <v>669</v>
      </c>
      <c r="M295" s="1">
        <f>VLOOKUP($B295,'inschr lo'!$A$5:$L$324,10,FALSE)</f>
        <v>679</v>
      </c>
      <c r="N295" s="1">
        <f>VLOOKUP($B295,'inschr lo'!$A$5:$L$324,11,FALSE)</f>
        <v>664</v>
      </c>
      <c r="O295" s="1">
        <f>VLOOKUP($B295,'inschr lo'!$A$5:$L$324,12,FALSE)</f>
        <v>665</v>
      </c>
      <c r="P295" s="1">
        <f>VLOOKUP($B295,'VRAAGPROGNOSE LO'!$B$2:$N$321,2,FALSE)</f>
        <v>666</v>
      </c>
      <c r="Q295" s="1">
        <f>VLOOKUP($B295,'VRAAGPROGNOSE LO'!$B$2:$N$321,3,FALSE)</f>
        <v>660</v>
      </c>
      <c r="R295" s="1">
        <f>VLOOKUP($B295,'VRAAGPROGNOSE LO'!$B$2:$N$321,4,FALSE)</f>
        <v>631</v>
      </c>
      <c r="S295" s="1">
        <f>VLOOKUP($B295,'VRAAGPROGNOSE LO'!$B$2:$N$321,5,FALSE)</f>
        <v>615</v>
      </c>
      <c r="T295" s="1">
        <f>VLOOKUP($B295,'VRAAGPROGNOSE LO'!$B$2:$N$321,6,FALSE)</f>
        <v>611</v>
      </c>
      <c r="U295" s="1">
        <f>VLOOKUP($B295,'VRAAGPROGNOSE LO'!$B$2:$N$321,7,FALSE)</f>
        <v>612</v>
      </c>
      <c r="V295" s="1">
        <f>VLOOKUP($B295,'VRAAGPROGNOSE LO'!$B$2:$N$321,8,FALSE)</f>
        <v>607</v>
      </c>
      <c r="W295" s="1">
        <f>VLOOKUP($B295,'VRAAGPROGNOSE LO'!$B$2:$N$321,9,FALSE)</f>
        <v>601</v>
      </c>
      <c r="X295" s="1">
        <f>VLOOKUP($B295,'VRAAGPROGNOSE LO'!$B$2:$N$321,10,FALSE)</f>
        <v>605</v>
      </c>
      <c r="Y295" s="1">
        <f>VLOOKUP($B295,'VRAAGPROGNOSE LO'!$B$2:$N$321,11,FALSE)</f>
        <v>616</v>
      </c>
      <c r="Z295" s="1">
        <f>VLOOKUP($B295,'VRAAGPROGNOSE LO'!$B$2:$N$321,12,FALSE)</f>
        <v>628</v>
      </c>
      <c r="AA295" s="1">
        <f>VLOOKUP($B295,'VRAAGPROGNOSE LO'!$B$2:$N$321,13,FALSE)</f>
        <v>627</v>
      </c>
    </row>
    <row r="296" spans="2:27" x14ac:dyDescent="0.3">
      <c r="B296" s="1">
        <v>71070</v>
      </c>
      <c r="C296" s="1">
        <f>VLOOKUP(B296,AANBODPROGNOSE!A296:G613, 6, FALSE)</f>
        <v>2815.294117647059</v>
      </c>
      <c r="D296" s="1">
        <f>VLOOKUP(B296,AANBODPROGNOSE!A296:H613, 3, FALSE)</f>
        <v>2393</v>
      </c>
      <c r="E296" s="1">
        <f>VLOOKUP($B296,'inschr lo'!$A$5:$L$324,2,FALSE)</f>
        <v>1899</v>
      </c>
      <c r="F296" s="1">
        <f>VLOOKUP($B296,'inschr lo'!$A$5:$L$324,3,FALSE)</f>
        <v>1916</v>
      </c>
      <c r="G296" s="1">
        <f>VLOOKUP($B296,'inschr lo'!$A$5:$L$324,4,FALSE)</f>
        <v>1937</v>
      </c>
      <c r="H296" s="1">
        <f>VLOOKUP($B296,'inschr lo'!$A$5:$L$324,5,FALSE)</f>
        <v>1967</v>
      </c>
      <c r="I296" s="1">
        <f>VLOOKUP($B296,'inschr lo'!$A$5:$L$324,6,FALSE)</f>
        <v>1984</v>
      </c>
      <c r="J296" s="1">
        <f>VLOOKUP($B296,'inschr lo'!$A$5:$L$324,7,FALSE)</f>
        <v>2042</v>
      </c>
      <c r="K296" s="1">
        <f>VLOOKUP($B296,'inschr lo'!$A$5:$L$324,8,FALSE)</f>
        <v>2095</v>
      </c>
      <c r="L296" s="1">
        <f>VLOOKUP($B296,'inschr lo'!$A$5:$L$324,9,FALSE)</f>
        <v>2125</v>
      </c>
      <c r="M296" s="1">
        <f>VLOOKUP($B296,'inschr lo'!$A$5:$L$324,10,FALSE)</f>
        <v>2152</v>
      </c>
      <c r="N296" s="1">
        <f>VLOOKUP($B296,'inschr lo'!$A$5:$L$324,11,FALSE)</f>
        <v>2183</v>
      </c>
      <c r="O296" s="1">
        <f>VLOOKUP($B296,'inschr lo'!$A$5:$L$324,12,FALSE)</f>
        <v>2166</v>
      </c>
      <c r="P296" s="1">
        <f>VLOOKUP($B296,'VRAAGPROGNOSE LO'!$B$2:$N$321,2,FALSE)</f>
        <v>2151</v>
      </c>
      <c r="Q296" s="1">
        <f>VLOOKUP($B296,'VRAAGPROGNOSE LO'!$B$2:$N$321,3,FALSE)</f>
        <v>2131</v>
      </c>
      <c r="R296" s="1">
        <f>VLOOKUP($B296,'VRAAGPROGNOSE LO'!$B$2:$N$321,4,FALSE)</f>
        <v>2105</v>
      </c>
      <c r="S296" s="1">
        <f>VLOOKUP($B296,'VRAAGPROGNOSE LO'!$B$2:$N$321,5,FALSE)</f>
        <v>2093</v>
      </c>
      <c r="T296" s="1">
        <f>VLOOKUP($B296,'VRAAGPROGNOSE LO'!$B$2:$N$321,6,FALSE)</f>
        <v>2067</v>
      </c>
      <c r="U296" s="1">
        <f>VLOOKUP($B296,'VRAAGPROGNOSE LO'!$B$2:$N$321,7,FALSE)</f>
        <v>2084</v>
      </c>
      <c r="V296" s="1">
        <f>VLOOKUP($B296,'VRAAGPROGNOSE LO'!$B$2:$N$321,8,FALSE)</f>
        <v>2080</v>
      </c>
      <c r="W296" s="1">
        <f>VLOOKUP($B296,'VRAAGPROGNOSE LO'!$B$2:$N$321,9,FALSE)</f>
        <v>2076</v>
      </c>
      <c r="X296" s="1">
        <f>VLOOKUP($B296,'VRAAGPROGNOSE LO'!$B$2:$N$321,10,FALSE)</f>
        <v>2055</v>
      </c>
      <c r="Y296" s="1">
        <f>VLOOKUP($B296,'VRAAGPROGNOSE LO'!$B$2:$N$321,11,FALSE)</f>
        <v>2015</v>
      </c>
      <c r="Z296" s="1">
        <f>VLOOKUP($B296,'VRAAGPROGNOSE LO'!$B$2:$N$321,12,FALSE)</f>
        <v>1992</v>
      </c>
      <c r="AA296" s="1">
        <f>VLOOKUP($B296,'VRAAGPROGNOSE LO'!$B$2:$N$321,13,FALSE)</f>
        <v>1969</v>
      </c>
    </row>
    <row r="297" spans="2:27" x14ac:dyDescent="0.3">
      <c r="B297" s="1">
        <v>72003</v>
      </c>
      <c r="C297" s="1">
        <f>VLOOKUP(B297,AANBODPROGNOSE!A297:G614, 6, FALSE)</f>
        <v>1065.3714285714286</v>
      </c>
      <c r="D297" s="1">
        <f>VLOOKUP(B297,AANBODPROGNOSE!A297:H614, 3, FALSE)</f>
        <v>905.56571428571431</v>
      </c>
      <c r="E297" s="1">
        <f>VLOOKUP($B297,'inschr lo'!$A$5:$L$324,2,FALSE)</f>
        <v>731</v>
      </c>
      <c r="F297" s="1">
        <f>VLOOKUP($B297,'inschr lo'!$A$5:$L$324,3,FALSE)</f>
        <v>715</v>
      </c>
      <c r="G297" s="1">
        <f>VLOOKUP($B297,'inschr lo'!$A$5:$L$324,4,FALSE)</f>
        <v>715</v>
      </c>
      <c r="H297" s="1">
        <f>VLOOKUP($B297,'inschr lo'!$A$5:$L$324,5,FALSE)</f>
        <v>729</v>
      </c>
      <c r="I297" s="1">
        <f>VLOOKUP($B297,'inschr lo'!$A$5:$L$324,6,FALSE)</f>
        <v>710</v>
      </c>
      <c r="J297" s="1">
        <f>VLOOKUP($B297,'inschr lo'!$A$5:$L$324,7,FALSE)</f>
        <v>695</v>
      </c>
      <c r="K297" s="1">
        <f>VLOOKUP($B297,'inschr lo'!$A$5:$L$324,8,FALSE)</f>
        <v>693</v>
      </c>
      <c r="L297" s="1">
        <f>VLOOKUP($B297,'inschr lo'!$A$5:$L$324,9,FALSE)</f>
        <v>697</v>
      </c>
      <c r="M297" s="1">
        <f>VLOOKUP($B297,'inschr lo'!$A$5:$L$324,10,FALSE)</f>
        <v>726</v>
      </c>
      <c r="N297" s="1">
        <f>VLOOKUP($B297,'inschr lo'!$A$5:$L$324,11,FALSE)</f>
        <v>738</v>
      </c>
      <c r="O297" s="1">
        <f>VLOOKUP($B297,'inschr lo'!$A$5:$L$324,12,FALSE)</f>
        <v>748</v>
      </c>
      <c r="P297" s="1">
        <f>VLOOKUP($B297,'VRAAGPROGNOSE LO'!$B$2:$N$321,2,FALSE)</f>
        <v>745</v>
      </c>
      <c r="Q297" s="1">
        <f>VLOOKUP($B297,'VRAAGPROGNOSE LO'!$B$2:$N$321,3,FALSE)</f>
        <v>746</v>
      </c>
      <c r="R297" s="1">
        <f>VLOOKUP($B297,'VRAAGPROGNOSE LO'!$B$2:$N$321,4,FALSE)</f>
        <v>732</v>
      </c>
      <c r="S297" s="1">
        <f>VLOOKUP($B297,'VRAAGPROGNOSE LO'!$B$2:$N$321,5,FALSE)</f>
        <v>722</v>
      </c>
      <c r="T297" s="1">
        <f>VLOOKUP($B297,'VRAAGPROGNOSE LO'!$B$2:$N$321,6,FALSE)</f>
        <v>705</v>
      </c>
      <c r="U297" s="1">
        <f>VLOOKUP($B297,'VRAAGPROGNOSE LO'!$B$2:$N$321,7,FALSE)</f>
        <v>694</v>
      </c>
      <c r="V297" s="1">
        <f>VLOOKUP($B297,'VRAAGPROGNOSE LO'!$B$2:$N$321,8,FALSE)</f>
        <v>687</v>
      </c>
      <c r="W297" s="1">
        <f>VLOOKUP($B297,'VRAAGPROGNOSE LO'!$B$2:$N$321,9,FALSE)</f>
        <v>672</v>
      </c>
      <c r="X297" s="1">
        <f>VLOOKUP($B297,'VRAAGPROGNOSE LO'!$B$2:$N$321,10,FALSE)</f>
        <v>651</v>
      </c>
      <c r="Y297" s="1">
        <f>VLOOKUP($B297,'VRAAGPROGNOSE LO'!$B$2:$N$321,11,FALSE)</f>
        <v>634</v>
      </c>
      <c r="Z297" s="1">
        <f>VLOOKUP($B297,'VRAAGPROGNOSE LO'!$B$2:$N$321,12,FALSE)</f>
        <v>627</v>
      </c>
      <c r="AA297" s="1">
        <f>VLOOKUP($B297,'VRAAGPROGNOSE LO'!$B$2:$N$321,13,FALSE)</f>
        <v>605</v>
      </c>
    </row>
    <row r="298" spans="2:27" x14ac:dyDescent="0.3">
      <c r="B298" s="1">
        <v>72004</v>
      </c>
      <c r="C298" s="1">
        <f>VLOOKUP(B298,AANBODPROGNOSE!A298:G615, 6, FALSE)</f>
        <v>1302.7619877942459</v>
      </c>
      <c r="D298" s="1">
        <f>VLOOKUP(B298,AANBODPROGNOSE!A298:H615, 3, FALSE)</f>
        <v>1107.3476896251091</v>
      </c>
      <c r="E298" s="1">
        <f>VLOOKUP($B298,'inschr lo'!$A$5:$L$324,2,FALSE)</f>
        <v>839</v>
      </c>
      <c r="F298" s="1">
        <f>VLOOKUP($B298,'inschr lo'!$A$5:$L$324,3,FALSE)</f>
        <v>832</v>
      </c>
      <c r="G298" s="1">
        <f>VLOOKUP($B298,'inschr lo'!$A$5:$L$324,4,FALSE)</f>
        <v>831</v>
      </c>
      <c r="H298" s="1">
        <f>VLOOKUP($B298,'inschr lo'!$A$5:$L$324,5,FALSE)</f>
        <v>823</v>
      </c>
      <c r="I298" s="1">
        <f>VLOOKUP($B298,'inschr lo'!$A$5:$L$324,6,FALSE)</f>
        <v>828</v>
      </c>
      <c r="J298" s="1">
        <f>VLOOKUP($B298,'inschr lo'!$A$5:$L$324,7,FALSE)</f>
        <v>869</v>
      </c>
      <c r="K298" s="1">
        <f>VLOOKUP($B298,'inschr lo'!$A$5:$L$324,8,FALSE)</f>
        <v>894</v>
      </c>
      <c r="L298" s="1">
        <f>VLOOKUP($B298,'inschr lo'!$A$5:$L$324,9,FALSE)</f>
        <v>934</v>
      </c>
      <c r="M298" s="1">
        <f>VLOOKUP($B298,'inschr lo'!$A$5:$L$324,10,FALSE)</f>
        <v>960</v>
      </c>
      <c r="N298" s="1">
        <f>VLOOKUP($B298,'inschr lo'!$A$5:$L$324,11,FALSE)</f>
        <v>969</v>
      </c>
      <c r="O298" s="1">
        <f>VLOOKUP($B298,'inschr lo'!$A$5:$L$324,12,FALSE)</f>
        <v>983</v>
      </c>
      <c r="P298" s="1">
        <f>VLOOKUP($B298,'VRAAGPROGNOSE LO'!$B$2:$N$321,2,FALSE)</f>
        <v>964</v>
      </c>
      <c r="Q298" s="1">
        <f>VLOOKUP($B298,'VRAAGPROGNOSE LO'!$B$2:$N$321,3,FALSE)</f>
        <v>943</v>
      </c>
      <c r="R298" s="1">
        <f>VLOOKUP($B298,'VRAAGPROGNOSE LO'!$B$2:$N$321,4,FALSE)</f>
        <v>916</v>
      </c>
      <c r="S298" s="1">
        <f>VLOOKUP($B298,'VRAAGPROGNOSE LO'!$B$2:$N$321,5,FALSE)</f>
        <v>906</v>
      </c>
      <c r="T298" s="1">
        <f>VLOOKUP($B298,'VRAAGPROGNOSE LO'!$B$2:$N$321,6,FALSE)</f>
        <v>870</v>
      </c>
      <c r="U298" s="1">
        <f>VLOOKUP($B298,'VRAAGPROGNOSE LO'!$B$2:$N$321,7,FALSE)</f>
        <v>873</v>
      </c>
      <c r="V298" s="1">
        <f>VLOOKUP($B298,'VRAAGPROGNOSE LO'!$B$2:$N$321,8,FALSE)</f>
        <v>861</v>
      </c>
      <c r="W298" s="1">
        <f>VLOOKUP($B298,'VRAAGPROGNOSE LO'!$B$2:$N$321,9,FALSE)</f>
        <v>851</v>
      </c>
      <c r="X298" s="1">
        <f>VLOOKUP($B298,'VRAAGPROGNOSE LO'!$B$2:$N$321,10,FALSE)</f>
        <v>842</v>
      </c>
      <c r="Y298" s="1">
        <f>VLOOKUP($B298,'VRAAGPROGNOSE LO'!$B$2:$N$321,11,FALSE)</f>
        <v>820</v>
      </c>
      <c r="Z298" s="1">
        <f>VLOOKUP($B298,'VRAAGPROGNOSE LO'!$B$2:$N$321,12,FALSE)</f>
        <v>823</v>
      </c>
      <c r="AA298" s="1">
        <f>VLOOKUP($B298,'VRAAGPROGNOSE LO'!$B$2:$N$321,13,FALSE)</f>
        <v>810</v>
      </c>
    </row>
    <row r="299" spans="2:27" x14ac:dyDescent="0.3">
      <c r="B299" s="1">
        <v>72018</v>
      </c>
      <c r="C299" s="1">
        <f>VLOOKUP(B299,AANBODPROGNOSE!A299:G616, 6, FALSE)</f>
        <v>1280.3225806451612</v>
      </c>
      <c r="D299" s="1">
        <f>VLOOKUP(B299,AANBODPROGNOSE!A299:H616, 3, FALSE)</f>
        <v>1088.2741935483871</v>
      </c>
      <c r="E299" s="1">
        <f>VLOOKUP($B299,'inschr lo'!$A$5:$L$324,2,FALSE)</f>
        <v>895</v>
      </c>
      <c r="F299" s="1">
        <f>VLOOKUP($B299,'inschr lo'!$A$5:$L$324,3,FALSE)</f>
        <v>887</v>
      </c>
      <c r="G299" s="1">
        <f>VLOOKUP($B299,'inschr lo'!$A$5:$L$324,4,FALSE)</f>
        <v>854</v>
      </c>
      <c r="H299" s="1">
        <f>VLOOKUP($B299,'inschr lo'!$A$5:$L$324,5,FALSE)</f>
        <v>867</v>
      </c>
      <c r="I299" s="1">
        <f>VLOOKUP($B299,'inschr lo'!$A$5:$L$324,6,FALSE)</f>
        <v>851</v>
      </c>
      <c r="J299" s="1">
        <f>VLOOKUP($B299,'inschr lo'!$A$5:$L$324,7,FALSE)</f>
        <v>866</v>
      </c>
      <c r="K299" s="1">
        <f>VLOOKUP($B299,'inschr lo'!$A$5:$L$324,8,FALSE)</f>
        <v>849</v>
      </c>
      <c r="L299" s="1">
        <f>VLOOKUP($B299,'inschr lo'!$A$5:$L$324,9,FALSE)</f>
        <v>866</v>
      </c>
      <c r="M299" s="1">
        <f>VLOOKUP($B299,'inschr lo'!$A$5:$L$324,10,FALSE)</f>
        <v>848</v>
      </c>
      <c r="N299" s="1">
        <f>VLOOKUP($B299,'inschr lo'!$A$5:$L$324,11,FALSE)</f>
        <v>861</v>
      </c>
      <c r="O299" s="1">
        <f>VLOOKUP($B299,'inschr lo'!$A$5:$L$324,12,FALSE)</f>
        <v>831</v>
      </c>
      <c r="P299" s="1">
        <f>VLOOKUP($B299,'VRAAGPROGNOSE LO'!$B$2:$N$321,2,FALSE)</f>
        <v>799</v>
      </c>
      <c r="Q299" s="1">
        <f>VLOOKUP($B299,'VRAAGPROGNOSE LO'!$B$2:$N$321,3,FALSE)</f>
        <v>778</v>
      </c>
      <c r="R299" s="1">
        <f>VLOOKUP($B299,'VRAAGPROGNOSE LO'!$B$2:$N$321,4,FALSE)</f>
        <v>727</v>
      </c>
      <c r="S299" s="1">
        <f>VLOOKUP($B299,'VRAAGPROGNOSE LO'!$B$2:$N$321,5,FALSE)</f>
        <v>716</v>
      </c>
      <c r="T299" s="1">
        <f>VLOOKUP($B299,'VRAAGPROGNOSE LO'!$B$2:$N$321,6,FALSE)</f>
        <v>664</v>
      </c>
      <c r="U299" s="1">
        <f>VLOOKUP($B299,'VRAAGPROGNOSE LO'!$B$2:$N$321,7,FALSE)</f>
        <v>679</v>
      </c>
      <c r="V299" s="1">
        <f>VLOOKUP($B299,'VRAAGPROGNOSE LO'!$B$2:$N$321,8,FALSE)</f>
        <v>675</v>
      </c>
      <c r="W299" s="1">
        <f>VLOOKUP($B299,'VRAAGPROGNOSE LO'!$B$2:$N$321,9,FALSE)</f>
        <v>662</v>
      </c>
      <c r="X299" s="1">
        <f>VLOOKUP($B299,'VRAAGPROGNOSE LO'!$B$2:$N$321,10,FALSE)</f>
        <v>660</v>
      </c>
      <c r="Y299" s="1">
        <f>VLOOKUP($B299,'VRAAGPROGNOSE LO'!$B$2:$N$321,11,FALSE)</f>
        <v>643</v>
      </c>
      <c r="Z299" s="1">
        <f>VLOOKUP($B299,'VRAAGPROGNOSE LO'!$B$2:$N$321,12,FALSE)</f>
        <v>657</v>
      </c>
      <c r="AA299" s="1">
        <f>VLOOKUP($B299,'VRAAGPROGNOSE LO'!$B$2:$N$321,13,FALSE)</f>
        <v>637</v>
      </c>
    </row>
    <row r="300" spans="2:27" x14ac:dyDescent="0.3">
      <c r="B300" s="1">
        <v>72020</v>
      </c>
      <c r="C300" s="1">
        <f>VLOOKUP(B300,AANBODPROGNOSE!A300:G617, 6, FALSE)</f>
        <v>2547.1994186046513</v>
      </c>
      <c r="D300" s="1">
        <f>VLOOKUP(B300,AANBODPROGNOSE!A300:H617, 3, FALSE)</f>
        <v>2165.1195058139538</v>
      </c>
      <c r="E300" s="1">
        <f>VLOOKUP($B300,'inschr lo'!$A$5:$L$324,2,FALSE)</f>
        <v>2045</v>
      </c>
      <c r="F300" s="1">
        <f>VLOOKUP($B300,'inschr lo'!$A$5:$L$324,3,FALSE)</f>
        <v>2024</v>
      </c>
      <c r="G300" s="1">
        <f>VLOOKUP($B300,'inschr lo'!$A$5:$L$324,4,FALSE)</f>
        <v>1997</v>
      </c>
      <c r="H300" s="1">
        <f>VLOOKUP($B300,'inschr lo'!$A$5:$L$324,5,FALSE)</f>
        <v>2004</v>
      </c>
      <c r="I300" s="1">
        <f>VLOOKUP($B300,'inschr lo'!$A$5:$L$324,6,FALSE)</f>
        <v>2026</v>
      </c>
      <c r="J300" s="1">
        <f>VLOOKUP($B300,'inschr lo'!$A$5:$L$324,7,FALSE)</f>
        <v>2011</v>
      </c>
      <c r="K300" s="1">
        <f>VLOOKUP($B300,'inschr lo'!$A$5:$L$324,8,FALSE)</f>
        <v>2124</v>
      </c>
      <c r="L300" s="1">
        <f>VLOOKUP($B300,'inschr lo'!$A$5:$L$324,9,FALSE)</f>
        <v>2166</v>
      </c>
      <c r="M300" s="1">
        <f>VLOOKUP($B300,'inschr lo'!$A$5:$L$324,10,FALSE)</f>
        <v>2148</v>
      </c>
      <c r="N300" s="1">
        <f>VLOOKUP($B300,'inschr lo'!$A$5:$L$324,11,FALSE)</f>
        <v>2177</v>
      </c>
      <c r="O300" s="1">
        <f>VLOOKUP($B300,'inschr lo'!$A$5:$L$324,12,FALSE)</f>
        <v>2164</v>
      </c>
      <c r="P300" s="1">
        <f>VLOOKUP($B300,'VRAAGPROGNOSE LO'!$B$2:$N$321,2,FALSE)</f>
        <v>2214</v>
      </c>
      <c r="Q300" s="1">
        <f>VLOOKUP($B300,'VRAAGPROGNOSE LO'!$B$2:$N$321,3,FALSE)</f>
        <v>2224</v>
      </c>
      <c r="R300" s="1">
        <f>VLOOKUP($B300,'VRAAGPROGNOSE LO'!$B$2:$N$321,4,FALSE)</f>
        <v>2212</v>
      </c>
      <c r="S300" s="1">
        <f>VLOOKUP($B300,'VRAAGPROGNOSE LO'!$B$2:$N$321,5,FALSE)</f>
        <v>2219</v>
      </c>
      <c r="T300" s="1">
        <f>VLOOKUP($B300,'VRAAGPROGNOSE LO'!$B$2:$N$321,6,FALSE)</f>
        <v>2215</v>
      </c>
      <c r="U300" s="1">
        <f>VLOOKUP($B300,'VRAAGPROGNOSE LO'!$B$2:$N$321,7,FALSE)</f>
        <v>2239</v>
      </c>
      <c r="V300" s="1">
        <f>VLOOKUP($B300,'VRAAGPROGNOSE LO'!$B$2:$N$321,8,FALSE)</f>
        <v>2215</v>
      </c>
      <c r="W300" s="1">
        <f>VLOOKUP($B300,'VRAAGPROGNOSE LO'!$B$2:$N$321,9,FALSE)</f>
        <v>2176</v>
      </c>
      <c r="X300" s="1">
        <f>VLOOKUP($B300,'VRAAGPROGNOSE LO'!$B$2:$N$321,10,FALSE)</f>
        <v>2134</v>
      </c>
      <c r="Y300" s="1">
        <f>VLOOKUP($B300,'VRAAGPROGNOSE LO'!$B$2:$N$321,11,FALSE)</f>
        <v>2116</v>
      </c>
      <c r="Z300" s="1">
        <f>VLOOKUP($B300,'VRAAGPROGNOSE LO'!$B$2:$N$321,12,FALSE)</f>
        <v>2093</v>
      </c>
      <c r="AA300" s="1">
        <f>VLOOKUP($B300,'VRAAGPROGNOSE LO'!$B$2:$N$321,13,FALSE)</f>
        <v>2072</v>
      </c>
    </row>
    <row r="301" spans="2:27" x14ac:dyDescent="0.3">
      <c r="B301" s="1">
        <v>72021</v>
      </c>
      <c r="C301" s="1">
        <f>VLOOKUP(B301,AANBODPROGNOSE!A301:G618, 6, FALSE)</f>
        <v>1936.4705882352941</v>
      </c>
      <c r="D301" s="1">
        <f>VLOOKUP(B301,AANBODPROGNOSE!A301:H618, 3, FALSE)</f>
        <v>1646</v>
      </c>
      <c r="E301" s="1">
        <f>VLOOKUP($B301,'inschr lo'!$A$5:$L$324,2,FALSE)</f>
        <v>1422</v>
      </c>
      <c r="F301" s="1">
        <f>VLOOKUP($B301,'inschr lo'!$A$5:$L$324,3,FALSE)</f>
        <v>1422</v>
      </c>
      <c r="G301" s="1">
        <f>VLOOKUP($B301,'inschr lo'!$A$5:$L$324,4,FALSE)</f>
        <v>1438</v>
      </c>
      <c r="H301" s="1">
        <f>VLOOKUP($B301,'inschr lo'!$A$5:$L$324,5,FALSE)</f>
        <v>1448</v>
      </c>
      <c r="I301" s="1">
        <f>VLOOKUP($B301,'inschr lo'!$A$5:$L$324,6,FALSE)</f>
        <v>1452</v>
      </c>
      <c r="J301" s="1">
        <f>VLOOKUP($B301,'inschr lo'!$A$5:$L$324,7,FALSE)</f>
        <v>1440</v>
      </c>
      <c r="K301" s="1">
        <f>VLOOKUP($B301,'inschr lo'!$A$5:$L$324,8,FALSE)</f>
        <v>1522</v>
      </c>
      <c r="L301" s="1">
        <f>VLOOKUP($B301,'inschr lo'!$A$5:$L$324,9,FALSE)</f>
        <v>1556</v>
      </c>
      <c r="M301" s="1">
        <f>VLOOKUP($B301,'inschr lo'!$A$5:$L$324,10,FALSE)</f>
        <v>1541</v>
      </c>
      <c r="N301" s="1">
        <f>VLOOKUP($B301,'inschr lo'!$A$5:$L$324,11,FALSE)</f>
        <v>1495</v>
      </c>
      <c r="O301" s="1">
        <f>VLOOKUP($B301,'inschr lo'!$A$5:$L$324,12,FALSE)</f>
        <v>1489</v>
      </c>
      <c r="P301" s="1">
        <f>VLOOKUP($B301,'VRAAGPROGNOSE LO'!$B$2:$N$321,2,FALSE)</f>
        <v>1501</v>
      </c>
      <c r="Q301" s="1">
        <f>VLOOKUP($B301,'VRAAGPROGNOSE LO'!$B$2:$N$321,3,FALSE)</f>
        <v>1444</v>
      </c>
      <c r="R301" s="1">
        <f>VLOOKUP($B301,'VRAAGPROGNOSE LO'!$B$2:$N$321,4,FALSE)</f>
        <v>1445</v>
      </c>
      <c r="S301" s="1">
        <f>VLOOKUP($B301,'VRAAGPROGNOSE LO'!$B$2:$N$321,5,FALSE)</f>
        <v>1411</v>
      </c>
      <c r="T301" s="1">
        <f>VLOOKUP($B301,'VRAAGPROGNOSE LO'!$B$2:$N$321,6,FALSE)</f>
        <v>1374</v>
      </c>
      <c r="U301" s="1">
        <f>VLOOKUP($B301,'VRAAGPROGNOSE LO'!$B$2:$N$321,7,FALSE)</f>
        <v>1325</v>
      </c>
      <c r="V301" s="1">
        <f>VLOOKUP($B301,'VRAAGPROGNOSE LO'!$B$2:$N$321,8,FALSE)</f>
        <v>1280</v>
      </c>
      <c r="W301" s="1">
        <f>VLOOKUP($B301,'VRAAGPROGNOSE LO'!$B$2:$N$321,9,FALSE)</f>
        <v>1264</v>
      </c>
      <c r="X301" s="1">
        <f>VLOOKUP($B301,'VRAAGPROGNOSE LO'!$B$2:$N$321,10,FALSE)</f>
        <v>1233</v>
      </c>
      <c r="Y301" s="1">
        <f>VLOOKUP($B301,'VRAAGPROGNOSE LO'!$B$2:$N$321,11,FALSE)</f>
        <v>1212</v>
      </c>
      <c r="Z301" s="1">
        <f>VLOOKUP($B301,'VRAAGPROGNOSE LO'!$B$2:$N$321,12,FALSE)</f>
        <v>1192</v>
      </c>
      <c r="AA301" s="1">
        <f>VLOOKUP($B301,'VRAAGPROGNOSE LO'!$B$2:$N$321,13,FALSE)</f>
        <v>1190</v>
      </c>
    </row>
    <row r="302" spans="2:27" x14ac:dyDescent="0.3">
      <c r="B302" s="1">
        <v>72030</v>
      </c>
      <c r="C302" s="1">
        <f>VLOOKUP(B302,AANBODPROGNOSE!A302:G619, 6, FALSE)</f>
        <v>1683.9681159420286</v>
      </c>
      <c r="D302" s="1">
        <f>VLOOKUP(B302,AANBODPROGNOSE!A302:H619, 3, FALSE)</f>
        <v>1431.3728985507244</v>
      </c>
      <c r="E302" s="1">
        <f>VLOOKUP($B302,'inschr lo'!$A$5:$L$324,2,FALSE)</f>
        <v>942</v>
      </c>
      <c r="F302" s="1">
        <f>VLOOKUP($B302,'inschr lo'!$A$5:$L$324,3,FALSE)</f>
        <v>952</v>
      </c>
      <c r="G302" s="1">
        <f>VLOOKUP($B302,'inschr lo'!$A$5:$L$324,4,FALSE)</f>
        <v>919</v>
      </c>
      <c r="H302" s="1">
        <f>VLOOKUP($B302,'inschr lo'!$A$5:$L$324,5,FALSE)</f>
        <v>943</v>
      </c>
      <c r="I302" s="1">
        <f>VLOOKUP($B302,'inschr lo'!$A$5:$L$324,6,FALSE)</f>
        <v>973</v>
      </c>
      <c r="J302" s="1">
        <f>VLOOKUP($B302,'inschr lo'!$A$5:$L$324,7,FALSE)</f>
        <v>1025</v>
      </c>
      <c r="K302" s="1">
        <f>VLOOKUP($B302,'inschr lo'!$A$5:$L$324,8,FALSE)</f>
        <v>1066</v>
      </c>
      <c r="L302" s="1">
        <f>VLOOKUP($B302,'inschr lo'!$A$5:$L$324,9,FALSE)</f>
        <v>1079</v>
      </c>
      <c r="M302" s="1">
        <f>VLOOKUP($B302,'inschr lo'!$A$5:$L$324,10,FALSE)</f>
        <v>1124</v>
      </c>
      <c r="N302" s="1">
        <f>VLOOKUP($B302,'inschr lo'!$A$5:$L$324,11,FALSE)</f>
        <v>1146</v>
      </c>
      <c r="O302" s="1">
        <f>VLOOKUP($B302,'inschr lo'!$A$5:$L$324,12,FALSE)</f>
        <v>1148</v>
      </c>
      <c r="P302" s="1">
        <f>VLOOKUP($B302,'VRAAGPROGNOSE LO'!$B$2:$N$321,2,FALSE)</f>
        <v>1134</v>
      </c>
      <c r="Q302" s="1">
        <f>VLOOKUP($B302,'VRAAGPROGNOSE LO'!$B$2:$N$321,3,FALSE)</f>
        <v>1133</v>
      </c>
      <c r="R302" s="1">
        <f>VLOOKUP($B302,'VRAAGPROGNOSE LO'!$B$2:$N$321,4,FALSE)</f>
        <v>1129</v>
      </c>
      <c r="S302" s="1">
        <f>VLOOKUP($B302,'VRAAGPROGNOSE LO'!$B$2:$N$321,5,FALSE)</f>
        <v>1086</v>
      </c>
      <c r="T302" s="1">
        <f>VLOOKUP($B302,'VRAAGPROGNOSE LO'!$B$2:$N$321,6,FALSE)</f>
        <v>1046</v>
      </c>
      <c r="U302" s="1">
        <f>VLOOKUP($B302,'VRAAGPROGNOSE LO'!$B$2:$N$321,7,FALSE)</f>
        <v>1020</v>
      </c>
      <c r="V302" s="1">
        <f>VLOOKUP($B302,'VRAAGPROGNOSE LO'!$B$2:$N$321,8,FALSE)</f>
        <v>990</v>
      </c>
      <c r="W302" s="1">
        <f>VLOOKUP($B302,'VRAAGPROGNOSE LO'!$B$2:$N$321,9,FALSE)</f>
        <v>971</v>
      </c>
      <c r="X302" s="1">
        <f>VLOOKUP($B302,'VRAAGPROGNOSE LO'!$B$2:$N$321,10,FALSE)</f>
        <v>964</v>
      </c>
      <c r="Y302" s="1">
        <f>VLOOKUP($B302,'VRAAGPROGNOSE LO'!$B$2:$N$321,11,FALSE)</f>
        <v>948</v>
      </c>
      <c r="Z302" s="1">
        <f>VLOOKUP($B302,'VRAAGPROGNOSE LO'!$B$2:$N$321,12,FALSE)</f>
        <v>945</v>
      </c>
      <c r="AA302" s="1">
        <f>VLOOKUP($B302,'VRAAGPROGNOSE LO'!$B$2:$N$321,13,FALSE)</f>
        <v>950</v>
      </c>
    </row>
    <row r="303" spans="2:27" x14ac:dyDescent="0.3">
      <c r="B303" s="1">
        <v>72037</v>
      </c>
      <c r="C303" s="1">
        <f>VLOOKUP(B303,AANBODPROGNOSE!A303:G620, 6, FALSE)</f>
        <v>1192.9411764705883</v>
      </c>
      <c r="D303" s="1">
        <f>VLOOKUP(B303,AANBODPROGNOSE!A303:H620, 3, FALSE)</f>
        <v>1014</v>
      </c>
      <c r="E303" s="1">
        <f>VLOOKUP($B303,'inschr lo'!$A$5:$L$324,2,FALSE)</f>
        <v>913</v>
      </c>
      <c r="F303" s="1">
        <f>VLOOKUP($B303,'inschr lo'!$A$5:$L$324,3,FALSE)</f>
        <v>877</v>
      </c>
      <c r="G303" s="1">
        <f>VLOOKUP($B303,'inschr lo'!$A$5:$L$324,4,FALSE)</f>
        <v>886</v>
      </c>
      <c r="H303" s="1">
        <f>VLOOKUP($B303,'inschr lo'!$A$5:$L$324,5,FALSE)</f>
        <v>877</v>
      </c>
      <c r="I303" s="1">
        <f>VLOOKUP($B303,'inschr lo'!$A$5:$L$324,6,FALSE)</f>
        <v>883</v>
      </c>
      <c r="J303" s="1">
        <f>VLOOKUP($B303,'inschr lo'!$A$5:$L$324,7,FALSE)</f>
        <v>917</v>
      </c>
      <c r="K303" s="1">
        <f>VLOOKUP($B303,'inschr lo'!$A$5:$L$324,8,FALSE)</f>
        <v>917</v>
      </c>
      <c r="L303" s="1">
        <f>VLOOKUP($B303,'inschr lo'!$A$5:$L$324,9,FALSE)</f>
        <v>948</v>
      </c>
      <c r="M303" s="1">
        <f>VLOOKUP($B303,'inschr lo'!$A$5:$L$324,10,FALSE)</f>
        <v>938</v>
      </c>
      <c r="N303" s="1">
        <f>VLOOKUP($B303,'inschr lo'!$A$5:$L$324,11,FALSE)</f>
        <v>957</v>
      </c>
      <c r="O303" s="1">
        <f>VLOOKUP($B303,'inschr lo'!$A$5:$L$324,12,FALSE)</f>
        <v>918</v>
      </c>
      <c r="P303" s="1">
        <f>VLOOKUP($B303,'VRAAGPROGNOSE LO'!$B$2:$N$321,2,FALSE)</f>
        <v>871</v>
      </c>
      <c r="Q303" s="1">
        <f>VLOOKUP($B303,'VRAAGPROGNOSE LO'!$B$2:$N$321,3,FALSE)</f>
        <v>845</v>
      </c>
      <c r="R303" s="1">
        <f>VLOOKUP($B303,'VRAAGPROGNOSE LO'!$B$2:$N$321,4,FALSE)</f>
        <v>808</v>
      </c>
      <c r="S303" s="1">
        <f>VLOOKUP($B303,'VRAAGPROGNOSE LO'!$B$2:$N$321,5,FALSE)</f>
        <v>758</v>
      </c>
      <c r="T303" s="1">
        <f>VLOOKUP($B303,'VRAAGPROGNOSE LO'!$B$2:$N$321,6,FALSE)</f>
        <v>732</v>
      </c>
      <c r="U303" s="1">
        <f>VLOOKUP($B303,'VRAAGPROGNOSE LO'!$B$2:$N$321,7,FALSE)</f>
        <v>718</v>
      </c>
      <c r="V303" s="1">
        <f>VLOOKUP($B303,'VRAAGPROGNOSE LO'!$B$2:$N$321,8,FALSE)</f>
        <v>706</v>
      </c>
      <c r="W303" s="1">
        <f>VLOOKUP($B303,'VRAAGPROGNOSE LO'!$B$2:$N$321,9,FALSE)</f>
        <v>686</v>
      </c>
      <c r="X303" s="1">
        <f>VLOOKUP($B303,'VRAAGPROGNOSE LO'!$B$2:$N$321,10,FALSE)</f>
        <v>680</v>
      </c>
      <c r="Y303" s="1">
        <f>VLOOKUP($B303,'VRAAGPROGNOSE LO'!$B$2:$N$321,11,FALSE)</f>
        <v>668</v>
      </c>
      <c r="Z303" s="1">
        <f>VLOOKUP($B303,'VRAAGPROGNOSE LO'!$B$2:$N$321,12,FALSE)</f>
        <v>671</v>
      </c>
      <c r="AA303" s="1">
        <f>VLOOKUP($B303,'VRAAGPROGNOSE LO'!$B$2:$N$321,13,FALSE)</f>
        <v>663</v>
      </c>
    </row>
    <row r="304" spans="2:27" x14ac:dyDescent="0.3">
      <c r="B304" s="1">
        <v>72038</v>
      </c>
      <c r="C304" s="1">
        <f>VLOOKUP(B304,AANBODPROGNOSE!A304:G621, 6, FALSE)</f>
        <v>957.64705882352939</v>
      </c>
      <c r="D304" s="1">
        <f>VLOOKUP(B304,AANBODPROGNOSE!A304:H621, 3, FALSE)</f>
        <v>814</v>
      </c>
      <c r="E304" s="1">
        <f>VLOOKUP($B304,'inschr lo'!$A$5:$L$324,2,FALSE)</f>
        <v>616</v>
      </c>
      <c r="F304" s="1">
        <f>VLOOKUP($B304,'inschr lo'!$A$5:$L$324,3,FALSE)</f>
        <v>632</v>
      </c>
      <c r="G304" s="1">
        <f>VLOOKUP($B304,'inschr lo'!$A$5:$L$324,4,FALSE)</f>
        <v>642</v>
      </c>
      <c r="H304" s="1">
        <f>VLOOKUP($B304,'inschr lo'!$A$5:$L$324,5,FALSE)</f>
        <v>641</v>
      </c>
      <c r="I304" s="1">
        <f>VLOOKUP($B304,'inschr lo'!$A$5:$L$324,6,FALSE)</f>
        <v>642</v>
      </c>
      <c r="J304" s="1">
        <f>VLOOKUP($B304,'inschr lo'!$A$5:$L$324,7,FALSE)</f>
        <v>674</v>
      </c>
      <c r="K304" s="1">
        <f>VLOOKUP($B304,'inschr lo'!$A$5:$L$324,8,FALSE)</f>
        <v>729</v>
      </c>
      <c r="L304" s="1">
        <f>VLOOKUP($B304,'inschr lo'!$A$5:$L$324,9,FALSE)</f>
        <v>685</v>
      </c>
      <c r="M304" s="1">
        <f>VLOOKUP($B304,'inschr lo'!$A$5:$L$324,10,FALSE)</f>
        <v>697</v>
      </c>
      <c r="N304" s="1">
        <f>VLOOKUP($B304,'inschr lo'!$A$5:$L$324,11,FALSE)</f>
        <v>712</v>
      </c>
      <c r="O304" s="1">
        <f>VLOOKUP($B304,'inschr lo'!$A$5:$L$324,12,FALSE)</f>
        <v>737</v>
      </c>
      <c r="P304" s="1">
        <f>VLOOKUP($B304,'VRAAGPROGNOSE LO'!$B$2:$N$321,2,FALSE)</f>
        <v>744</v>
      </c>
      <c r="Q304" s="1">
        <f>VLOOKUP($B304,'VRAAGPROGNOSE LO'!$B$2:$N$321,3,FALSE)</f>
        <v>775</v>
      </c>
      <c r="R304" s="1">
        <f>VLOOKUP($B304,'VRAAGPROGNOSE LO'!$B$2:$N$321,4,FALSE)</f>
        <v>783</v>
      </c>
      <c r="S304" s="1">
        <f>VLOOKUP($B304,'VRAAGPROGNOSE LO'!$B$2:$N$321,5,FALSE)</f>
        <v>780</v>
      </c>
      <c r="T304" s="1">
        <f>VLOOKUP($B304,'VRAAGPROGNOSE LO'!$B$2:$N$321,6,FALSE)</f>
        <v>775</v>
      </c>
      <c r="U304" s="1">
        <f>VLOOKUP($B304,'VRAAGPROGNOSE LO'!$B$2:$N$321,7,FALSE)</f>
        <v>761</v>
      </c>
      <c r="V304" s="1">
        <f>VLOOKUP($B304,'VRAAGPROGNOSE LO'!$B$2:$N$321,8,FALSE)</f>
        <v>759</v>
      </c>
      <c r="W304" s="1">
        <f>VLOOKUP($B304,'VRAAGPROGNOSE LO'!$B$2:$N$321,9,FALSE)</f>
        <v>731</v>
      </c>
      <c r="X304" s="1">
        <f>VLOOKUP($B304,'VRAAGPROGNOSE LO'!$B$2:$N$321,10,FALSE)</f>
        <v>708</v>
      </c>
      <c r="Y304" s="1">
        <f>VLOOKUP($B304,'VRAAGPROGNOSE LO'!$B$2:$N$321,11,FALSE)</f>
        <v>693</v>
      </c>
      <c r="Z304" s="1">
        <f>VLOOKUP($B304,'VRAAGPROGNOSE LO'!$B$2:$N$321,12,FALSE)</f>
        <v>678</v>
      </c>
      <c r="AA304" s="1">
        <f>VLOOKUP($B304,'VRAAGPROGNOSE LO'!$B$2:$N$321,13,FALSE)</f>
        <v>682</v>
      </c>
    </row>
    <row r="305" spans="2:27" x14ac:dyDescent="0.3">
      <c r="B305" s="1">
        <v>72039</v>
      </c>
      <c r="C305" s="1">
        <f>VLOOKUP(B305,AANBODPROGNOSE!A305:G622, 6, FALSE)</f>
        <v>2966.303370786517</v>
      </c>
      <c r="D305" s="1">
        <f>VLOOKUP(B305,AANBODPROGNOSE!A305:H622, 3, FALSE)</f>
        <v>2521.3578651685393</v>
      </c>
      <c r="E305" s="1">
        <f>VLOOKUP($B305,'inschr lo'!$A$5:$L$324,2,FALSE)</f>
        <v>1909</v>
      </c>
      <c r="F305" s="1">
        <f>VLOOKUP($B305,'inschr lo'!$A$5:$L$324,3,FALSE)</f>
        <v>1925</v>
      </c>
      <c r="G305" s="1">
        <f>VLOOKUP($B305,'inschr lo'!$A$5:$L$324,4,FALSE)</f>
        <v>1917</v>
      </c>
      <c r="H305" s="1">
        <f>VLOOKUP($B305,'inschr lo'!$A$5:$L$324,5,FALSE)</f>
        <v>1965</v>
      </c>
      <c r="I305" s="1">
        <f>VLOOKUP($B305,'inschr lo'!$A$5:$L$324,6,FALSE)</f>
        <v>1993</v>
      </c>
      <c r="J305" s="1">
        <f>VLOOKUP($B305,'inschr lo'!$A$5:$L$324,7,FALSE)</f>
        <v>2033</v>
      </c>
      <c r="K305" s="1">
        <f>VLOOKUP($B305,'inschr lo'!$A$5:$L$324,8,FALSE)</f>
        <v>2148</v>
      </c>
      <c r="L305" s="1">
        <f>VLOOKUP($B305,'inschr lo'!$A$5:$L$324,9,FALSE)</f>
        <v>2189</v>
      </c>
      <c r="M305" s="1">
        <f>VLOOKUP($B305,'inschr lo'!$A$5:$L$324,10,FALSE)</f>
        <v>2194</v>
      </c>
      <c r="N305" s="1">
        <f>VLOOKUP($B305,'inschr lo'!$A$5:$L$324,11,FALSE)</f>
        <v>2240</v>
      </c>
      <c r="O305" s="1">
        <f>VLOOKUP($B305,'inschr lo'!$A$5:$L$324,12,FALSE)</f>
        <v>2287</v>
      </c>
      <c r="P305" s="1">
        <f>VLOOKUP($B305,'VRAAGPROGNOSE LO'!$B$2:$N$321,2,FALSE)</f>
        <v>2328</v>
      </c>
      <c r="Q305" s="1">
        <f>VLOOKUP($B305,'VRAAGPROGNOSE LO'!$B$2:$N$321,3,FALSE)</f>
        <v>2339</v>
      </c>
      <c r="R305" s="1">
        <f>VLOOKUP($B305,'VRAAGPROGNOSE LO'!$B$2:$N$321,4,FALSE)</f>
        <v>2345</v>
      </c>
      <c r="S305" s="1">
        <f>VLOOKUP($B305,'VRAAGPROGNOSE LO'!$B$2:$N$321,5,FALSE)</f>
        <v>2358</v>
      </c>
      <c r="T305" s="1">
        <f>VLOOKUP($B305,'VRAAGPROGNOSE LO'!$B$2:$N$321,6,FALSE)</f>
        <v>2344</v>
      </c>
      <c r="U305" s="1">
        <f>VLOOKUP($B305,'VRAAGPROGNOSE LO'!$B$2:$N$321,7,FALSE)</f>
        <v>2330</v>
      </c>
      <c r="V305" s="1">
        <f>VLOOKUP($B305,'VRAAGPROGNOSE LO'!$B$2:$N$321,8,FALSE)</f>
        <v>2289</v>
      </c>
      <c r="W305" s="1">
        <f>VLOOKUP($B305,'VRAAGPROGNOSE LO'!$B$2:$N$321,9,FALSE)</f>
        <v>2251</v>
      </c>
      <c r="X305" s="1">
        <f>VLOOKUP($B305,'VRAAGPROGNOSE LO'!$B$2:$N$321,10,FALSE)</f>
        <v>2191</v>
      </c>
      <c r="Y305" s="1">
        <f>VLOOKUP($B305,'VRAAGPROGNOSE LO'!$B$2:$N$321,11,FALSE)</f>
        <v>2139</v>
      </c>
      <c r="Z305" s="1">
        <f>VLOOKUP($B305,'VRAAGPROGNOSE LO'!$B$2:$N$321,12,FALSE)</f>
        <v>2095</v>
      </c>
      <c r="AA305" s="1">
        <f>VLOOKUP($B305,'VRAAGPROGNOSE LO'!$B$2:$N$321,13,FALSE)</f>
        <v>2060</v>
      </c>
    </row>
    <row r="306" spans="2:27" x14ac:dyDescent="0.3">
      <c r="B306" s="1">
        <v>72041</v>
      </c>
      <c r="C306" s="1">
        <f>VLOOKUP(B306,AANBODPROGNOSE!A306:G623, 6, FALSE)</f>
        <v>1834.9128672745694</v>
      </c>
      <c r="D306" s="1">
        <f>VLOOKUP(B306,AANBODPROGNOSE!A306:H623, 3, FALSE)</f>
        <v>1559.6759371833839</v>
      </c>
      <c r="E306" s="1">
        <f>VLOOKUP($B306,'inschr lo'!$A$5:$L$324,2,FALSE)</f>
        <v>1186</v>
      </c>
      <c r="F306" s="1">
        <f>VLOOKUP($B306,'inschr lo'!$A$5:$L$324,3,FALSE)</f>
        <v>1214</v>
      </c>
      <c r="G306" s="1">
        <f>VLOOKUP($B306,'inschr lo'!$A$5:$L$324,4,FALSE)</f>
        <v>1187</v>
      </c>
      <c r="H306" s="1">
        <f>VLOOKUP($B306,'inschr lo'!$A$5:$L$324,5,FALSE)</f>
        <v>1198</v>
      </c>
      <c r="I306" s="1">
        <f>VLOOKUP($B306,'inschr lo'!$A$5:$L$324,6,FALSE)</f>
        <v>1187</v>
      </c>
      <c r="J306" s="1">
        <f>VLOOKUP($B306,'inschr lo'!$A$5:$L$324,7,FALSE)</f>
        <v>1231</v>
      </c>
      <c r="K306" s="1">
        <f>VLOOKUP($B306,'inschr lo'!$A$5:$L$324,8,FALSE)</f>
        <v>1280</v>
      </c>
      <c r="L306" s="1">
        <f>VLOOKUP($B306,'inschr lo'!$A$5:$L$324,9,FALSE)</f>
        <v>1278</v>
      </c>
      <c r="M306" s="1">
        <f>VLOOKUP($B306,'inschr lo'!$A$5:$L$324,10,FALSE)</f>
        <v>1320</v>
      </c>
      <c r="N306" s="1">
        <f>VLOOKUP($B306,'inschr lo'!$A$5:$L$324,11,FALSE)</f>
        <v>1351</v>
      </c>
      <c r="O306" s="1">
        <f>VLOOKUP($B306,'inschr lo'!$A$5:$L$324,12,FALSE)</f>
        <v>1340</v>
      </c>
      <c r="P306" s="1">
        <f>VLOOKUP($B306,'VRAAGPROGNOSE LO'!$B$2:$N$321,2,FALSE)</f>
        <v>1310</v>
      </c>
      <c r="Q306" s="1">
        <f>VLOOKUP($B306,'VRAAGPROGNOSE LO'!$B$2:$N$321,3,FALSE)</f>
        <v>1276</v>
      </c>
      <c r="R306" s="1">
        <f>VLOOKUP($B306,'VRAAGPROGNOSE LO'!$B$2:$N$321,4,FALSE)</f>
        <v>1227</v>
      </c>
      <c r="S306" s="1">
        <f>VLOOKUP($B306,'VRAAGPROGNOSE LO'!$B$2:$N$321,5,FALSE)</f>
        <v>1182</v>
      </c>
      <c r="T306" s="1">
        <f>VLOOKUP($B306,'VRAAGPROGNOSE LO'!$B$2:$N$321,6,FALSE)</f>
        <v>1143</v>
      </c>
      <c r="U306" s="1">
        <f>VLOOKUP($B306,'VRAAGPROGNOSE LO'!$B$2:$N$321,7,FALSE)</f>
        <v>1116</v>
      </c>
      <c r="V306" s="1">
        <f>VLOOKUP($B306,'VRAAGPROGNOSE LO'!$B$2:$N$321,8,FALSE)</f>
        <v>1098</v>
      </c>
      <c r="W306" s="1">
        <f>VLOOKUP($B306,'VRAAGPROGNOSE LO'!$B$2:$N$321,9,FALSE)</f>
        <v>1072</v>
      </c>
      <c r="X306" s="1">
        <f>VLOOKUP($B306,'VRAAGPROGNOSE LO'!$B$2:$N$321,10,FALSE)</f>
        <v>1069</v>
      </c>
      <c r="Y306" s="1">
        <f>VLOOKUP($B306,'VRAAGPROGNOSE LO'!$B$2:$N$321,11,FALSE)</f>
        <v>1038</v>
      </c>
      <c r="Z306" s="1">
        <f>VLOOKUP($B306,'VRAAGPROGNOSE LO'!$B$2:$N$321,12,FALSE)</f>
        <v>1021</v>
      </c>
      <c r="AA306" s="1">
        <f>VLOOKUP($B306,'VRAAGPROGNOSE LO'!$B$2:$N$321,13,FALSE)</f>
        <v>1001</v>
      </c>
    </row>
    <row r="307" spans="2:27" x14ac:dyDescent="0.3">
      <c r="B307" s="1">
        <v>72042</v>
      </c>
      <c r="C307" s="1">
        <f>VLOOKUP(B307,AANBODPROGNOSE!A307:G624, 6, FALSE)</f>
        <v>1990.8461538461538</v>
      </c>
      <c r="D307" s="1">
        <f>VLOOKUP(B307,AANBODPROGNOSE!A307:H624, 3, FALSE)</f>
        <v>1692.2192307692308</v>
      </c>
      <c r="E307" s="1">
        <f>VLOOKUP($B307,'inschr lo'!$A$5:$L$324,2,FALSE)</f>
        <v>1426</v>
      </c>
      <c r="F307" s="1">
        <f>VLOOKUP($B307,'inschr lo'!$A$5:$L$324,3,FALSE)</f>
        <v>1453</v>
      </c>
      <c r="G307" s="1">
        <f>VLOOKUP($B307,'inschr lo'!$A$5:$L$324,4,FALSE)</f>
        <v>1430</v>
      </c>
      <c r="H307" s="1">
        <f>VLOOKUP($B307,'inschr lo'!$A$5:$L$324,5,FALSE)</f>
        <v>1444</v>
      </c>
      <c r="I307" s="1">
        <f>VLOOKUP($B307,'inschr lo'!$A$5:$L$324,6,FALSE)</f>
        <v>1460</v>
      </c>
      <c r="J307" s="1">
        <f>VLOOKUP($B307,'inschr lo'!$A$5:$L$324,7,FALSE)</f>
        <v>1480</v>
      </c>
      <c r="K307" s="1">
        <f>VLOOKUP($B307,'inschr lo'!$A$5:$L$324,8,FALSE)</f>
        <v>1509</v>
      </c>
      <c r="L307" s="1">
        <f>VLOOKUP($B307,'inschr lo'!$A$5:$L$324,9,FALSE)</f>
        <v>1532</v>
      </c>
      <c r="M307" s="1">
        <f>VLOOKUP($B307,'inschr lo'!$A$5:$L$324,10,FALSE)</f>
        <v>1570</v>
      </c>
      <c r="N307" s="1">
        <f>VLOOKUP($B307,'inschr lo'!$A$5:$L$324,11,FALSE)</f>
        <v>1561</v>
      </c>
      <c r="O307" s="1">
        <f>VLOOKUP($B307,'inschr lo'!$A$5:$L$324,12,FALSE)</f>
        <v>1540</v>
      </c>
      <c r="P307" s="1">
        <f>VLOOKUP($B307,'VRAAGPROGNOSE LO'!$B$2:$N$321,2,FALSE)</f>
        <v>1508</v>
      </c>
      <c r="Q307" s="1">
        <f>VLOOKUP($B307,'VRAAGPROGNOSE LO'!$B$2:$N$321,3,FALSE)</f>
        <v>1488</v>
      </c>
      <c r="R307" s="1">
        <f>VLOOKUP($B307,'VRAAGPROGNOSE LO'!$B$2:$N$321,4,FALSE)</f>
        <v>1441</v>
      </c>
      <c r="S307" s="1">
        <f>VLOOKUP($B307,'VRAAGPROGNOSE LO'!$B$2:$N$321,5,FALSE)</f>
        <v>1351</v>
      </c>
      <c r="T307" s="1">
        <f>VLOOKUP($B307,'VRAAGPROGNOSE LO'!$B$2:$N$321,6,FALSE)</f>
        <v>1288</v>
      </c>
      <c r="U307" s="1">
        <f>VLOOKUP($B307,'VRAAGPROGNOSE LO'!$B$2:$N$321,7,FALSE)</f>
        <v>1248</v>
      </c>
      <c r="V307" s="1">
        <f>VLOOKUP($B307,'VRAAGPROGNOSE LO'!$B$2:$N$321,8,FALSE)</f>
        <v>1207</v>
      </c>
      <c r="W307" s="1">
        <f>VLOOKUP($B307,'VRAAGPROGNOSE LO'!$B$2:$N$321,9,FALSE)</f>
        <v>1162</v>
      </c>
      <c r="X307" s="1">
        <f>VLOOKUP($B307,'VRAAGPROGNOSE LO'!$B$2:$N$321,10,FALSE)</f>
        <v>1135</v>
      </c>
      <c r="Y307" s="1">
        <f>VLOOKUP($B307,'VRAAGPROGNOSE LO'!$B$2:$N$321,11,FALSE)</f>
        <v>1124</v>
      </c>
      <c r="Z307" s="1">
        <f>VLOOKUP($B307,'VRAAGPROGNOSE LO'!$B$2:$N$321,12,FALSE)</f>
        <v>1101</v>
      </c>
      <c r="AA307" s="1">
        <f>VLOOKUP($B307,'VRAAGPROGNOSE LO'!$B$2:$N$321,13,FALSE)</f>
        <v>1079</v>
      </c>
    </row>
    <row r="308" spans="2:27" x14ac:dyDescent="0.3">
      <c r="B308" s="1">
        <v>72043</v>
      </c>
      <c r="C308" s="1">
        <f>VLOOKUP(B308,AANBODPROGNOSE!A308:G625, 6, FALSE)</f>
        <v>2622.4055944055945</v>
      </c>
      <c r="D308" s="1">
        <f>VLOOKUP(B308,AANBODPROGNOSE!A308:H625, 3, FALSE)</f>
        <v>2229.0447552447554</v>
      </c>
      <c r="E308" s="1">
        <f>VLOOKUP($B308,'inschr lo'!$A$5:$L$324,2,FALSE)</f>
        <v>1676</v>
      </c>
      <c r="F308" s="1">
        <f>VLOOKUP($B308,'inschr lo'!$A$5:$L$324,3,FALSE)</f>
        <v>1687</v>
      </c>
      <c r="G308" s="1">
        <f>VLOOKUP($B308,'inschr lo'!$A$5:$L$324,4,FALSE)</f>
        <v>1627</v>
      </c>
      <c r="H308" s="1">
        <f>VLOOKUP($B308,'inschr lo'!$A$5:$L$324,5,FALSE)</f>
        <v>1656</v>
      </c>
      <c r="I308" s="1">
        <f>VLOOKUP($B308,'inschr lo'!$A$5:$L$324,6,FALSE)</f>
        <v>1670</v>
      </c>
      <c r="J308" s="1">
        <f>VLOOKUP($B308,'inschr lo'!$A$5:$L$324,7,FALSE)</f>
        <v>1658</v>
      </c>
      <c r="K308" s="1">
        <f>VLOOKUP($B308,'inschr lo'!$A$5:$L$324,8,FALSE)</f>
        <v>1704</v>
      </c>
      <c r="L308" s="1">
        <f>VLOOKUP($B308,'inschr lo'!$A$5:$L$324,9,FALSE)</f>
        <v>1797</v>
      </c>
      <c r="M308" s="1">
        <f>VLOOKUP($B308,'inschr lo'!$A$5:$L$324,10,FALSE)</f>
        <v>1888</v>
      </c>
      <c r="N308" s="1">
        <f>VLOOKUP($B308,'inschr lo'!$A$5:$L$324,11,FALSE)</f>
        <v>1915</v>
      </c>
      <c r="O308" s="1">
        <f>VLOOKUP($B308,'inschr lo'!$A$5:$L$324,12,FALSE)</f>
        <v>1931</v>
      </c>
      <c r="P308" s="1">
        <f>VLOOKUP($B308,'VRAAGPROGNOSE LO'!$B$2:$N$321,2,FALSE)</f>
        <v>1967</v>
      </c>
      <c r="Q308" s="1">
        <f>VLOOKUP($B308,'VRAAGPROGNOSE LO'!$B$2:$N$321,3,FALSE)</f>
        <v>1971</v>
      </c>
      <c r="R308" s="1">
        <f>VLOOKUP($B308,'VRAAGPROGNOSE LO'!$B$2:$N$321,4,FALSE)</f>
        <v>1943</v>
      </c>
      <c r="S308" s="1">
        <f>VLOOKUP($B308,'VRAAGPROGNOSE LO'!$B$2:$N$321,5,FALSE)</f>
        <v>1944</v>
      </c>
      <c r="T308" s="1">
        <f>VLOOKUP($B308,'VRAAGPROGNOSE LO'!$B$2:$N$321,6,FALSE)</f>
        <v>1946</v>
      </c>
      <c r="U308" s="1">
        <f>VLOOKUP($B308,'VRAAGPROGNOSE LO'!$B$2:$N$321,7,FALSE)</f>
        <v>1924</v>
      </c>
      <c r="V308" s="1">
        <f>VLOOKUP($B308,'VRAAGPROGNOSE LO'!$B$2:$N$321,8,FALSE)</f>
        <v>1890</v>
      </c>
      <c r="W308" s="1">
        <f>VLOOKUP($B308,'VRAAGPROGNOSE LO'!$B$2:$N$321,9,FALSE)</f>
        <v>1890</v>
      </c>
      <c r="X308" s="1">
        <f>VLOOKUP($B308,'VRAAGPROGNOSE LO'!$B$2:$N$321,10,FALSE)</f>
        <v>1898</v>
      </c>
      <c r="Y308" s="1">
        <f>VLOOKUP($B308,'VRAAGPROGNOSE LO'!$B$2:$N$321,11,FALSE)</f>
        <v>1872</v>
      </c>
      <c r="Z308" s="1">
        <f>VLOOKUP($B308,'VRAAGPROGNOSE LO'!$B$2:$N$321,12,FALSE)</f>
        <v>1863</v>
      </c>
      <c r="AA308" s="1">
        <f>VLOOKUP($B308,'VRAAGPROGNOSE LO'!$B$2:$N$321,13,FALSE)</f>
        <v>1879</v>
      </c>
    </row>
    <row r="309" spans="2:27" x14ac:dyDescent="0.3">
      <c r="B309" s="1">
        <v>73001</v>
      </c>
      <c r="C309" s="1">
        <f>VLOOKUP(B309,AANBODPROGNOSE!A309:G626, 6, FALSE)</f>
        <v>1018.8235294117648</v>
      </c>
      <c r="D309" s="1">
        <f>VLOOKUP(B309,AANBODPROGNOSE!A309:H626, 3, FALSE)</f>
        <v>866</v>
      </c>
      <c r="E309" s="1">
        <f>VLOOKUP($B309,'inschr lo'!$A$5:$L$324,2,FALSE)</f>
        <v>771</v>
      </c>
      <c r="F309" s="1">
        <f>VLOOKUP($B309,'inschr lo'!$A$5:$L$324,3,FALSE)</f>
        <v>768</v>
      </c>
      <c r="G309" s="1">
        <f>VLOOKUP($B309,'inschr lo'!$A$5:$L$324,4,FALSE)</f>
        <v>744</v>
      </c>
      <c r="H309" s="1">
        <f>VLOOKUP($B309,'inschr lo'!$A$5:$L$324,5,FALSE)</f>
        <v>778</v>
      </c>
      <c r="I309" s="1">
        <f>VLOOKUP($B309,'inschr lo'!$A$5:$L$324,6,FALSE)</f>
        <v>758</v>
      </c>
      <c r="J309" s="1">
        <f>VLOOKUP($B309,'inschr lo'!$A$5:$L$324,7,FALSE)</f>
        <v>763</v>
      </c>
      <c r="K309" s="1">
        <f>VLOOKUP($B309,'inschr lo'!$A$5:$L$324,8,FALSE)</f>
        <v>792</v>
      </c>
      <c r="L309" s="1">
        <f>VLOOKUP($B309,'inschr lo'!$A$5:$L$324,9,FALSE)</f>
        <v>801</v>
      </c>
      <c r="M309" s="1">
        <f>VLOOKUP($B309,'inschr lo'!$A$5:$L$324,10,FALSE)</f>
        <v>810</v>
      </c>
      <c r="N309" s="1">
        <f>VLOOKUP($B309,'inschr lo'!$A$5:$L$324,11,FALSE)</f>
        <v>801</v>
      </c>
      <c r="O309" s="1">
        <f>VLOOKUP($B309,'inschr lo'!$A$5:$L$324,12,FALSE)</f>
        <v>784</v>
      </c>
      <c r="P309" s="1">
        <f>VLOOKUP($B309,'VRAAGPROGNOSE LO'!$B$2:$N$321,2,FALSE)</f>
        <v>759</v>
      </c>
      <c r="Q309" s="1">
        <f>VLOOKUP($B309,'VRAAGPROGNOSE LO'!$B$2:$N$321,3,FALSE)</f>
        <v>728</v>
      </c>
      <c r="R309" s="1">
        <f>VLOOKUP($B309,'VRAAGPROGNOSE LO'!$B$2:$N$321,4,FALSE)</f>
        <v>697</v>
      </c>
      <c r="S309" s="1">
        <f>VLOOKUP($B309,'VRAAGPROGNOSE LO'!$B$2:$N$321,5,FALSE)</f>
        <v>687</v>
      </c>
      <c r="T309" s="1">
        <f>VLOOKUP($B309,'VRAAGPROGNOSE LO'!$B$2:$N$321,6,FALSE)</f>
        <v>669</v>
      </c>
      <c r="U309" s="1">
        <f>VLOOKUP($B309,'VRAAGPROGNOSE LO'!$B$2:$N$321,7,FALSE)</f>
        <v>645</v>
      </c>
      <c r="V309" s="1">
        <f>VLOOKUP($B309,'VRAAGPROGNOSE LO'!$B$2:$N$321,8,FALSE)</f>
        <v>653</v>
      </c>
      <c r="W309" s="1">
        <f>VLOOKUP($B309,'VRAAGPROGNOSE LO'!$B$2:$N$321,9,FALSE)</f>
        <v>656</v>
      </c>
      <c r="X309" s="1">
        <f>VLOOKUP($B309,'VRAAGPROGNOSE LO'!$B$2:$N$321,10,FALSE)</f>
        <v>654</v>
      </c>
      <c r="Y309" s="1">
        <f>VLOOKUP($B309,'VRAAGPROGNOSE LO'!$B$2:$N$321,11,FALSE)</f>
        <v>650</v>
      </c>
      <c r="Z309" s="1">
        <f>VLOOKUP($B309,'VRAAGPROGNOSE LO'!$B$2:$N$321,12,FALSE)</f>
        <v>657</v>
      </c>
      <c r="AA309" s="1">
        <f>VLOOKUP($B309,'VRAAGPROGNOSE LO'!$B$2:$N$321,13,FALSE)</f>
        <v>661</v>
      </c>
    </row>
    <row r="310" spans="2:27" x14ac:dyDescent="0.3">
      <c r="B310" s="1">
        <v>73006</v>
      </c>
      <c r="C310" s="1">
        <f>VLOOKUP(B310,AANBODPROGNOSE!A310:G627, 6, FALSE)</f>
        <v>2976.8769230769226</v>
      </c>
      <c r="D310" s="1">
        <f>VLOOKUP(B310,AANBODPROGNOSE!A310:H627, 3, FALSE)</f>
        <v>2530.3453846153843</v>
      </c>
      <c r="E310" s="1">
        <f>VLOOKUP($B310,'inschr lo'!$A$5:$L$324,2,FALSE)</f>
        <v>1728</v>
      </c>
      <c r="F310" s="1">
        <f>VLOOKUP($B310,'inschr lo'!$A$5:$L$324,3,FALSE)</f>
        <v>1773</v>
      </c>
      <c r="G310" s="1">
        <f>VLOOKUP($B310,'inschr lo'!$A$5:$L$324,4,FALSE)</f>
        <v>1804</v>
      </c>
      <c r="H310" s="1">
        <f>VLOOKUP($B310,'inschr lo'!$A$5:$L$324,5,FALSE)</f>
        <v>1817</v>
      </c>
      <c r="I310" s="1">
        <f>VLOOKUP($B310,'inschr lo'!$A$5:$L$324,6,FALSE)</f>
        <v>1846</v>
      </c>
      <c r="J310" s="1">
        <f>VLOOKUP($B310,'inschr lo'!$A$5:$L$324,7,FALSE)</f>
        <v>1940</v>
      </c>
      <c r="K310" s="1">
        <f>VLOOKUP($B310,'inschr lo'!$A$5:$L$324,8,FALSE)</f>
        <v>2036</v>
      </c>
      <c r="L310" s="1">
        <f>VLOOKUP($B310,'inschr lo'!$A$5:$L$324,9,FALSE)</f>
        <v>2117</v>
      </c>
      <c r="M310" s="1">
        <f>VLOOKUP($B310,'inschr lo'!$A$5:$L$324,10,FALSE)</f>
        <v>2150</v>
      </c>
      <c r="N310" s="1">
        <f>VLOOKUP($B310,'inschr lo'!$A$5:$L$324,11,FALSE)</f>
        <v>2170</v>
      </c>
      <c r="O310" s="1">
        <f>VLOOKUP($B310,'inschr lo'!$A$5:$L$324,12,FALSE)</f>
        <v>2180</v>
      </c>
      <c r="P310" s="1">
        <f>VLOOKUP($B310,'VRAAGPROGNOSE LO'!$B$2:$N$321,2,FALSE)</f>
        <v>2156</v>
      </c>
      <c r="Q310" s="1">
        <f>VLOOKUP($B310,'VRAAGPROGNOSE LO'!$B$2:$N$321,3,FALSE)</f>
        <v>2104</v>
      </c>
      <c r="R310" s="1">
        <f>VLOOKUP($B310,'VRAAGPROGNOSE LO'!$B$2:$N$321,4,FALSE)</f>
        <v>2029</v>
      </c>
      <c r="S310" s="1">
        <f>VLOOKUP($B310,'VRAAGPROGNOSE LO'!$B$2:$N$321,5,FALSE)</f>
        <v>2013</v>
      </c>
      <c r="T310" s="1">
        <f>VLOOKUP($B310,'VRAAGPROGNOSE LO'!$B$2:$N$321,6,FALSE)</f>
        <v>1951</v>
      </c>
      <c r="U310" s="1">
        <f>VLOOKUP($B310,'VRAAGPROGNOSE LO'!$B$2:$N$321,7,FALSE)</f>
        <v>1895</v>
      </c>
      <c r="V310" s="1">
        <f>VLOOKUP($B310,'VRAAGPROGNOSE LO'!$B$2:$N$321,8,FALSE)</f>
        <v>1853</v>
      </c>
      <c r="W310" s="1">
        <f>VLOOKUP($B310,'VRAAGPROGNOSE LO'!$B$2:$N$321,9,FALSE)</f>
        <v>1823</v>
      </c>
      <c r="X310" s="1">
        <f>VLOOKUP($B310,'VRAAGPROGNOSE LO'!$B$2:$N$321,10,FALSE)</f>
        <v>1788</v>
      </c>
      <c r="Y310" s="1">
        <f>VLOOKUP($B310,'VRAAGPROGNOSE LO'!$B$2:$N$321,11,FALSE)</f>
        <v>1750</v>
      </c>
      <c r="Z310" s="1">
        <f>VLOOKUP($B310,'VRAAGPROGNOSE LO'!$B$2:$N$321,12,FALSE)</f>
        <v>1747</v>
      </c>
      <c r="AA310" s="1">
        <f>VLOOKUP($B310,'VRAAGPROGNOSE LO'!$B$2:$N$321,13,FALSE)</f>
        <v>1746</v>
      </c>
    </row>
    <row r="311" spans="2:27" x14ac:dyDescent="0.3">
      <c r="B311" s="1">
        <v>73009</v>
      </c>
      <c r="C311" s="1">
        <f>VLOOKUP(B311,AANBODPROGNOSE!A311:G628, 6, FALSE)</f>
        <v>1019.4000000000001</v>
      </c>
      <c r="D311" s="1">
        <f>VLOOKUP(B311,AANBODPROGNOSE!A311:H628, 3, FALSE)</f>
        <v>866.49</v>
      </c>
      <c r="E311" s="1">
        <f>VLOOKUP($B311,'inschr lo'!$A$5:$L$324,2,FALSE)</f>
        <v>652</v>
      </c>
      <c r="F311" s="1">
        <f>VLOOKUP($B311,'inschr lo'!$A$5:$L$324,3,FALSE)</f>
        <v>636</v>
      </c>
      <c r="G311" s="1">
        <f>VLOOKUP($B311,'inschr lo'!$A$5:$L$324,4,FALSE)</f>
        <v>619</v>
      </c>
      <c r="H311" s="1">
        <f>VLOOKUP($B311,'inschr lo'!$A$5:$L$324,5,FALSE)</f>
        <v>617</v>
      </c>
      <c r="I311" s="1">
        <f>VLOOKUP($B311,'inschr lo'!$A$5:$L$324,6,FALSE)</f>
        <v>619</v>
      </c>
      <c r="J311" s="1">
        <f>VLOOKUP($B311,'inschr lo'!$A$5:$L$324,7,FALSE)</f>
        <v>627</v>
      </c>
      <c r="K311" s="1">
        <f>VLOOKUP($B311,'inschr lo'!$A$5:$L$324,8,FALSE)</f>
        <v>628</v>
      </c>
      <c r="L311" s="1">
        <f>VLOOKUP($B311,'inschr lo'!$A$5:$L$324,9,FALSE)</f>
        <v>641</v>
      </c>
      <c r="M311" s="1">
        <f>VLOOKUP($B311,'inschr lo'!$A$5:$L$324,10,FALSE)</f>
        <v>685</v>
      </c>
      <c r="N311" s="1">
        <f>VLOOKUP($B311,'inschr lo'!$A$5:$L$324,11,FALSE)</f>
        <v>692</v>
      </c>
      <c r="O311" s="1">
        <f>VLOOKUP($B311,'inschr lo'!$A$5:$L$324,12,FALSE)</f>
        <v>706</v>
      </c>
      <c r="P311" s="1">
        <f>VLOOKUP($B311,'VRAAGPROGNOSE LO'!$B$2:$N$321,2,FALSE)</f>
        <v>686</v>
      </c>
      <c r="Q311" s="1">
        <f>VLOOKUP($B311,'VRAAGPROGNOSE LO'!$B$2:$N$321,3,FALSE)</f>
        <v>694</v>
      </c>
      <c r="R311" s="1">
        <f>VLOOKUP($B311,'VRAAGPROGNOSE LO'!$B$2:$N$321,4,FALSE)</f>
        <v>692</v>
      </c>
      <c r="S311" s="1">
        <f>VLOOKUP($B311,'VRAAGPROGNOSE LO'!$B$2:$N$321,5,FALSE)</f>
        <v>681</v>
      </c>
      <c r="T311" s="1">
        <f>VLOOKUP($B311,'VRAAGPROGNOSE LO'!$B$2:$N$321,6,FALSE)</f>
        <v>677</v>
      </c>
      <c r="U311" s="1">
        <f>VLOOKUP($B311,'VRAAGPROGNOSE LO'!$B$2:$N$321,7,FALSE)</f>
        <v>673</v>
      </c>
      <c r="V311" s="1">
        <f>VLOOKUP($B311,'VRAAGPROGNOSE LO'!$B$2:$N$321,8,FALSE)</f>
        <v>677</v>
      </c>
      <c r="W311" s="1">
        <f>VLOOKUP($B311,'VRAAGPROGNOSE LO'!$B$2:$N$321,9,FALSE)</f>
        <v>673</v>
      </c>
      <c r="X311" s="1">
        <f>VLOOKUP($B311,'VRAAGPROGNOSE LO'!$B$2:$N$321,10,FALSE)</f>
        <v>676</v>
      </c>
      <c r="Y311" s="1">
        <f>VLOOKUP($B311,'VRAAGPROGNOSE LO'!$B$2:$N$321,11,FALSE)</f>
        <v>676</v>
      </c>
      <c r="Z311" s="1">
        <f>VLOOKUP($B311,'VRAAGPROGNOSE LO'!$B$2:$N$321,12,FALSE)</f>
        <v>684</v>
      </c>
      <c r="AA311" s="1">
        <f>VLOOKUP($B311,'VRAAGPROGNOSE LO'!$B$2:$N$321,13,FALSE)</f>
        <v>683</v>
      </c>
    </row>
    <row r="312" spans="2:27" x14ac:dyDescent="0.3">
      <c r="B312" s="1">
        <v>73022</v>
      </c>
      <c r="C312" s="1">
        <f>VLOOKUP(B312,AANBODPROGNOSE!A312:G629, 6, FALSE)</f>
        <v>400</v>
      </c>
      <c r="D312" s="1">
        <f>VLOOKUP(B312,AANBODPROGNOSE!A312:H629, 3, FALSE)</f>
        <v>340</v>
      </c>
      <c r="E312" s="1">
        <f>VLOOKUP($B312,'inschr lo'!$A$5:$L$324,2,FALSE)</f>
        <v>266</v>
      </c>
      <c r="F312" s="1">
        <f>VLOOKUP($B312,'inschr lo'!$A$5:$L$324,3,FALSE)</f>
        <v>292</v>
      </c>
      <c r="G312" s="1">
        <f>VLOOKUP($B312,'inschr lo'!$A$5:$L$324,4,FALSE)</f>
        <v>294</v>
      </c>
      <c r="H312" s="1">
        <f>VLOOKUP($B312,'inschr lo'!$A$5:$L$324,5,FALSE)</f>
        <v>301</v>
      </c>
      <c r="I312" s="1">
        <f>VLOOKUP($B312,'inschr lo'!$A$5:$L$324,6,FALSE)</f>
        <v>299</v>
      </c>
      <c r="J312" s="1">
        <f>VLOOKUP($B312,'inschr lo'!$A$5:$L$324,7,FALSE)</f>
        <v>305</v>
      </c>
      <c r="K312" s="1">
        <f>VLOOKUP($B312,'inschr lo'!$A$5:$L$324,8,FALSE)</f>
        <v>279</v>
      </c>
      <c r="L312" s="1">
        <f>VLOOKUP($B312,'inschr lo'!$A$5:$L$324,9,FALSE)</f>
        <v>278</v>
      </c>
      <c r="M312" s="1">
        <f>VLOOKUP($B312,'inschr lo'!$A$5:$L$324,10,FALSE)</f>
        <v>283</v>
      </c>
      <c r="N312" s="1">
        <f>VLOOKUP($B312,'inschr lo'!$A$5:$L$324,11,FALSE)</f>
        <v>285</v>
      </c>
      <c r="O312" s="1">
        <f>VLOOKUP($B312,'inschr lo'!$A$5:$L$324,12,FALSE)</f>
        <v>271</v>
      </c>
      <c r="P312" s="1">
        <f>VLOOKUP($B312,'VRAAGPROGNOSE LO'!$B$2:$N$321,2,FALSE)</f>
        <v>264</v>
      </c>
      <c r="Q312" s="1">
        <f>VLOOKUP($B312,'VRAAGPROGNOSE LO'!$B$2:$N$321,3,FALSE)</f>
        <v>267</v>
      </c>
      <c r="R312" s="1">
        <f>VLOOKUP($B312,'VRAAGPROGNOSE LO'!$B$2:$N$321,4,FALSE)</f>
        <v>266</v>
      </c>
      <c r="S312" s="1">
        <f>VLOOKUP($B312,'VRAAGPROGNOSE LO'!$B$2:$N$321,5,FALSE)</f>
        <v>261</v>
      </c>
      <c r="T312" s="1">
        <f>VLOOKUP($B312,'VRAAGPROGNOSE LO'!$B$2:$N$321,6,FALSE)</f>
        <v>260</v>
      </c>
      <c r="U312" s="1">
        <f>VLOOKUP($B312,'VRAAGPROGNOSE LO'!$B$2:$N$321,7,FALSE)</f>
        <v>258</v>
      </c>
      <c r="V312" s="1">
        <f>VLOOKUP($B312,'VRAAGPROGNOSE LO'!$B$2:$N$321,8,FALSE)</f>
        <v>260</v>
      </c>
      <c r="W312" s="1">
        <f>VLOOKUP($B312,'VRAAGPROGNOSE LO'!$B$2:$N$321,9,FALSE)</f>
        <v>258</v>
      </c>
      <c r="X312" s="1">
        <f>VLOOKUP($B312,'VRAAGPROGNOSE LO'!$B$2:$N$321,10,FALSE)</f>
        <v>260</v>
      </c>
      <c r="Y312" s="1">
        <f>VLOOKUP($B312,'VRAAGPROGNOSE LO'!$B$2:$N$321,11,FALSE)</f>
        <v>259</v>
      </c>
      <c r="Z312" s="1">
        <f>VLOOKUP($B312,'VRAAGPROGNOSE LO'!$B$2:$N$321,12,FALSE)</f>
        <v>263</v>
      </c>
      <c r="AA312" s="1">
        <f>VLOOKUP($B312,'VRAAGPROGNOSE LO'!$B$2:$N$321,13,FALSE)</f>
        <v>262</v>
      </c>
    </row>
    <row r="313" spans="2:27" x14ac:dyDescent="0.3">
      <c r="B313" s="1">
        <v>73032</v>
      </c>
      <c r="C313" s="1">
        <f>VLOOKUP(B313,AANBODPROGNOSE!A313:G630, 6, FALSE)</f>
        <v>674.18181818181824</v>
      </c>
      <c r="D313" s="1">
        <f>VLOOKUP(B313,AANBODPROGNOSE!A313:H630, 3, FALSE)</f>
        <v>573.05454545454552</v>
      </c>
      <c r="E313" s="1">
        <f>VLOOKUP($B313,'inschr lo'!$A$5:$L$324,2,FALSE)</f>
        <v>463</v>
      </c>
      <c r="F313" s="1">
        <f>VLOOKUP($B313,'inschr lo'!$A$5:$L$324,3,FALSE)</f>
        <v>469</v>
      </c>
      <c r="G313" s="1">
        <f>VLOOKUP($B313,'inschr lo'!$A$5:$L$324,4,FALSE)</f>
        <v>469</v>
      </c>
      <c r="H313" s="1">
        <f>VLOOKUP($B313,'inschr lo'!$A$5:$L$324,5,FALSE)</f>
        <v>477</v>
      </c>
      <c r="I313" s="1">
        <f>VLOOKUP($B313,'inschr lo'!$A$5:$L$324,6,FALSE)</f>
        <v>487</v>
      </c>
      <c r="J313" s="1">
        <f>VLOOKUP($B313,'inschr lo'!$A$5:$L$324,7,FALSE)</f>
        <v>503</v>
      </c>
      <c r="K313" s="1">
        <f>VLOOKUP($B313,'inschr lo'!$A$5:$L$324,8,FALSE)</f>
        <v>507</v>
      </c>
      <c r="L313" s="1">
        <f>VLOOKUP($B313,'inschr lo'!$A$5:$L$324,9,FALSE)</f>
        <v>520</v>
      </c>
      <c r="M313" s="1">
        <f>VLOOKUP($B313,'inschr lo'!$A$5:$L$324,10,FALSE)</f>
        <v>528</v>
      </c>
      <c r="N313" s="1">
        <f>VLOOKUP($B313,'inschr lo'!$A$5:$L$324,11,FALSE)</f>
        <v>544</v>
      </c>
      <c r="O313" s="1">
        <f>VLOOKUP($B313,'inschr lo'!$A$5:$L$324,12,FALSE)</f>
        <v>529</v>
      </c>
      <c r="P313" s="1">
        <f>VLOOKUP($B313,'VRAAGPROGNOSE LO'!$B$2:$N$321,2,FALSE)</f>
        <v>507</v>
      </c>
      <c r="Q313" s="1">
        <f>VLOOKUP($B313,'VRAAGPROGNOSE LO'!$B$2:$N$321,3,FALSE)</f>
        <v>472</v>
      </c>
      <c r="R313" s="1">
        <f>VLOOKUP($B313,'VRAAGPROGNOSE LO'!$B$2:$N$321,4,FALSE)</f>
        <v>462</v>
      </c>
      <c r="S313" s="1">
        <f>VLOOKUP($B313,'VRAAGPROGNOSE LO'!$B$2:$N$321,5,FALSE)</f>
        <v>447</v>
      </c>
      <c r="T313" s="1">
        <f>VLOOKUP($B313,'VRAAGPROGNOSE LO'!$B$2:$N$321,6,FALSE)</f>
        <v>425</v>
      </c>
      <c r="U313" s="1">
        <f>VLOOKUP($B313,'VRAAGPROGNOSE LO'!$B$2:$N$321,7,FALSE)</f>
        <v>419</v>
      </c>
      <c r="V313" s="1">
        <f>VLOOKUP($B313,'VRAAGPROGNOSE LO'!$B$2:$N$321,8,FALSE)</f>
        <v>424</v>
      </c>
      <c r="W313" s="1">
        <f>VLOOKUP($B313,'VRAAGPROGNOSE LO'!$B$2:$N$321,9,FALSE)</f>
        <v>432</v>
      </c>
      <c r="X313" s="1">
        <f>VLOOKUP($B313,'VRAAGPROGNOSE LO'!$B$2:$N$321,10,FALSE)</f>
        <v>422</v>
      </c>
      <c r="Y313" s="1">
        <f>VLOOKUP($B313,'VRAAGPROGNOSE LO'!$B$2:$N$321,11,FALSE)</f>
        <v>427</v>
      </c>
      <c r="Z313" s="1">
        <f>VLOOKUP($B313,'VRAAGPROGNOSE LO'!$B$2:$N$321,12,FALSE)</f>
        <v>432</v>
      </c>
      <c r="AA313" s="1">
        <f>VLOOKUP($B313,'VRAAGPROGNOSE LO'!$B$2:$N$321,13,FALSE)</f>
        <v>429</v>
      </c>
    </row>
    <row r="314" spans="2:27" x14ac:dyDescent="0.3">
      <c r="B314" s="1">
        <v>73040</v>
      </c>
      <c r="C314" s="1">
        <f>VLOOKUP(B314,AANBODPROGNOSE!A314:G631, 6, FALSE)</f>
        <v>550</v>
      </c>
      <c r="D314" s="1">
        <f>VLOOKUP(B314,AANBODPROGNOSE!A314:H631, 3, FALSE)</f>
        <v>467.5</v>
      </c>
      <c r="E314" s="1">
        <f>VLOOKUP($B314,'inschr lo'!$A$5:$L$324,2,FALSE)</f>
        <v>343</v>
      </c>
      <c r="F314" s="1">
        <f>VLOOKUP($B314,'inschr lo'!$A$5:$L$324,3,FALSE)</f>
        <v>338</v>
      </c>
      <c r="G314" s="1">
        <f>VLOOKUP($B314,'inschr lo'!$A$5:$L$324,4,FALSE)</f>
        <v>330</v>
      </c>
      <c r="H314" s="1">
        <f>VLOOKUP($B314,'inschr lo'!$A$5:$L$324,5,FALSE)</f>
        <v>333</v>
      </c>
      <c r="I314" s="1">
        <f>VLOOKUP($B314,'inschr lo'!$A$5:$L$324,6,FALSE)</f>
        <v>346</v>
      </c>
      <c r="J314" s="1">
        <f>VLOOKUP($B314,'inschr lo'!$A$5:$L$324,7,FALSE)</f>
        <v>367</v>
      </c>
      <c r="K314" s="1">
        <f>VLOOKUP($B314,'inschr lo'!$A$5:$L$324,8,FALSE)</f>
        <v>399</v>
      </c>
      <c r="L314" s="1">
        <f>VLOOKUP($B314,'inschr lo'!$A$5:$L$324,9,FALSE)</f>
        <v>409</v>
      </c>
      <c r="M314" s="1">
        <f>VLOOKUP($B314,'inschr lo'!$A$5:$L$324,10,FALSE)</f>
        <v>431</v>
      </c>
      <c r="N314" s="1">
        <f>VLOOKUP($B314,'inschr lo'!$A$5:$L$324,11,FALSE)</f>
        <v>442</v>
      </c>
      <c r="O314" s="1">
        <f>VLOOKUP($B314,'inschr lo'!$A$5:$L$324,12,FALSE)</f>
        <v>432</v>
      </c>
      <c r="P314" s="1">
        <f>VLOOKUP($B314,'VRAAGPROGNOSE LO'!$B$2:$N$321,2,FALSE)</f>
        <v>423</v>
      </c>
      <c r="Q314" s="1">
        <f>VLOOKUP($B314,'VRAAGPROGNOSE LO'!$B$2:$N$321,3,FALSE)</f>
        <v>411</v>
      </c>
      <c r="R314" s="1">
        <f>VLOOKUP($B314,'VRAAGPROGNOSE LO'!$B$2:$N$321,4,FALSE)</f>
        <v>404</v>
      </c>
      <c r="S314" s="1">
        <f>VLOOKUP($B314,'VRAAGPROGNOSE LO'!$B$2:$N$321,5,FALSE)</f>
        <v>402</v>
      </c>
      <c r="T314" s="1">
        <f>VLOOKUP($B314,'VRAAGPROGNOSE LO'!$B$2:$N$321,6,FALSE)</f>
        <v>397</v>
      </c>
      <c r="U314" s="1">
        <f>VLOOKUP($B314,'VRAAGPROGNOSE LO'!$B$2:$N$321,7,FALSE)</f>
        <v>390</v>
      </c>
      <c r="V314" s="1">
        <f>VLOOKUP($B314,'VRAAGPROGNOSE LO'!$B$2:$N$321,8,FALSE)</f>
        <v>394</v>
      </c>
      <c r="W314" s="1">
        <f>VLOOKUP($B314,'VRAAGPROGNOSE LO'!$B$2:$N$321,9,FALSE)</f>
        <v>403</v>
      </c>
      <c r="X314" s="1">
        <f>VLOOKUP($B314,'VRAAGPROGNOSE LO'!$B$2:$N$321,10,FALSE)</f>
        <v>407</v>
      </c>
      <c r="Y314" s="1">
        <f>VLOOKUP($B314,'VRAAGPROGNOSE LO'!$B$2:$N$321,11,FALSE)</f>
        <v>403</v>
      </c>
      <c r="Z314" s="1">
        <f>VLOOKUP($B314,'VRAAGPROGNOSE LO'!$B$2:$N$321,12,FALSE)</f>
        <v>404</v>
      </c>
      <c r="AA314" s="1">
        <f>VLOOKUP($B314,'VRAAGPROGNOSE LO'!$B$2:$N$321,13,FALSE)</f>
        <v>403</v>
      </c>
    </row>
    <row r="315" spans="2:27" x14ac:dyDescent="0.3">
      <c r="B315" s="1">
        <v>73042</v>
      </c>
      <c r="C315" s="1">
        <f>VLOOKUP(B315,AANBODPROGNOSE!A315:G632, 6, FALSE)</f>
        <v>2183.5294117647059</v>
      </c>
      <c r="D315" s="1">
        <f>VLOOKUP(B315,AANBODPROGNOSE!A315:H632, 3, FALSE)</f>
        <v>1856</v>
      </c>
      <c r="E315" s="1">
        <f>VLOOKUP($B315,'inschr lo'!$A$5:$L$324,2,FALSE)</f>
        <v>1637</v>
      </c>
      <c r="F315" s="1">
        <f>VLOOKUP($B315,'inschr lo'!$A$5:$L$324,3,FALSE)</f>
        <v>1622</v>
      </c>
      <c r="G315" s="1">
        <f>VLOOKUP($B315,'inschr lo'!$A$5:$L$324,4,FALSE)</f>
        <v>1608</v>
      </c>
      <c r="H315" s="1">
        <f>VLOOKUP($B315,'inschr lo'!$A$5:$L$324,5,FALSE)</f>
        <v>1609</v>
      </c>
      <c r="I315" s="1">
        <f>VLOOKUP($B315,'inschr lo'!$A$5:$L$324,6,FALSE)</f>
        <v>1568</v>
      </c>
      <c r="J315" s="1">
        <f>VLOOKUP($B315,'inschr lo'!$A$5:$L$324,7,FALSE)</f>
        <v>1586</v>
      </c>
      <c r="K315" s="1">
        <f>VLOOKUP($B315,'inschr lo'!$A$5:$L$324,8,FALSE)</f>
        <v>1613</v>
      </c>
      <c r="L315" s="1">
        <f>VLOOKUP($B315,'inschr lo'!$A$5:$L$324,9,FALSE)</f>
        <v>1630</v>
      </c>
      <c r="M315" s="1">
        <f>VLOOKUP($B315,'inschr lo'!$A$5:$L$324,10,FALSE)</f>
        <v>1688</v>
      </c>
      <c r="N315" s="1">
        <f>VLOOKUP($B315,'inschr lo'!$A$5:$L$324,11,FALSE)</f>
        <v>1727</v>
      </c>
      <c r="O315" s="1">
        <f>VLOOKUP($B315,'inschr lo'!$A$5:$L$324,12,FALSE)</f>
        <v>1679</v>
      </c>
      <c r="P315" s="1">
        <f>VLOOKUP($B315,'VRAAGPROGNOSE LO'!$B$2:$N$321,2,FALSE)</f>
        <v>1657</v>
      </c>
      <c r="Q315" s="1">
        <f>VLOOKUP($B315,'VRAAGPROGNOSE LO'!$B$2:$N$321,3,FALSE)</f>
        <v>1604</v>
      </c>
      <c r="R315" s="1">
        <f>VLOOKUP($B315,'VRAAGPROGNOSE LO'!$B$2:$N$321,4,FALSE)</f>
        <v>1574</v>
      </c>
      <c r="S315" s="1">
        <f>VLOOKUP($B315,'VRAAGPROGNOSE LO'!$B$2:$N$321,5,FALSE)</f>
        <v>1514</v>
      </c>
      <c r="T315" s="1">
        <f>VLOOKUP($B315,'VRAAGPROGNOSE LO'!$B$2:$N$321,6,FALSE)</f>
        <v>1460</v>
      </c>
      <c r="U315" s="1">
        <f>VLOOKUP($B315,'VRAAGPROGNOSE LO'!$B$2:$N$321,7,FALSE)</f>
        <v>1446</v>
      </c>
      <c r="V315" s="1">
        <f>VLOOKUP($B315,'VRAAGPROGNOSE LO'!$B$2:$N$321,8,FALSE)</f>
        <v>1419</v>
      </c>
      <c r="W315" s="1">
        <f>VLOOKUP($B315,'VRAAGPROGNOSE LO'!$B$2:$N$321,9,FALSE)</f>
        <v>1412</v>
      </c>
      <c r="X315" s="1">
        <f>VLOOKUP($B315,'VRAAGPROGNOSE LO'!$B$2:$N$321,10,FALSE)</f>
        <v>1383</v>
      </c>
      <c r="Y315" s="1">
        <f>VLOOKUP($B315,'VRAAGPROGNOSE LO'!$B$2:$N$321,11,FALSE)</f>
        <v>1386</v>
      </c>
      <c r="Z315" s="1">
        <f>VLOOKUP($B315,'VRAAGPROGNOSE LO'!$B$2:$N$321,12,FALSE)</f>
        <v>1382</v>
      </c>
      <c r="AA315" s="1">
        <f>VLOOKUP($B315,'VRAAGPROGNOSE LO'!$B$2:$N$321,13,FALSE)</f>
        <v>1370</v>
      </c>
    </row>
    <row r="316" spans="2:27" x14ac:dyDescent="0.3">
      <c r="B316" s="1">
        <v>73066</v>
      </c>
      <c r="C316" s="1">
        <f>VLOOKUP(B316,AANBODPROGNOSE!A316:G633, 6, FALSE)</f>
        <v>1237</v>
      </c>
      <c r="D316" s="1">
        <f>VLOOKUP(B316,AANBODPROGNOSE!A316:H633, 3, FALSE)</f>
        <v>1051.45</v>
      </c>
      <c r="E316" s="1">
        <f>VLOOKUP($B316,'inschr lo'!$A$5:$L$324,2,FALSE)</f>
        <v>822</v>
      </c>
      <c r="F316" s="1">
        <f>VLOOKUP($B316,'inschr lo'!$A$5:$L$324,3,FALSE)</f>
        <v>838</v>
      </c>
      <c r="G316" s="1">
        <f>VLOOKUP($B316,'inschr lo'!$A$5:$L$324,4,FALSE)</f>
        <v>858</v>
      </c>
      <c r="H316" s="1">
        <f>VLOOKUP($B316,'inschr lo'!$A$5:$L$324,5,FALSE)</f>
        <v>876</v>
      </c>
      <c r="I316" s="1">
        <f>VLOOKUP($B316,'inschr lo'!$A$5:$L$324,6,FALSE)</f>
        <v>885</v>
      </c>
      <c r="J316" s="1">
        <f>VLOOKUP($B316,'inschr lo'!$A$5:$L$324,7,FALSE)</f>
        <v>876</v>
      </c>
      <c r="K316" s="1">
        <f>VLOOKUP($B316,'inschr lo'!$A$5:$L$324,8,FALSE)</f>
        <v>891</v>
      </c>
      <c r="L316" s="1">
        <f>VLOOKUP($B316,'inschr lo'!$A$5:$L$324,9,FALSE)</f>
        <v>907</v>
      </c>
      <c r="M316" s="1">
        <f>VLOOKUP($B316,'inschr lo'!$A$5:$L$324,10,FALSE)</f>
        <v>891</v>
      </c>
      <c r="N316" s="1">
        <f>VLOOKUP($B316,'inschr lo'!$A$5:$L$324,11,FALSE)</f>
        <v>884</v>
      </c>
      <c r="O316" s="1">
        <f>VLOOKUP($B316,'inschr lo'!$A$5:$L$324,12,FALSE)</f>
        <v>903</v>
      </c>
      <c r="P316" s="1">
        <f>VLOOKUP($B316,'VRAAGPROGNOSE LO'!$B$2:$N$321,2,FALSE)</f>
        <v>929</v>
      </c>
      <c r="Q316" s="1">
        <f>VLOOKUP($B316,'VRAAGPROGNOSE LO'!$B$2:$N$321,3,FALSE)</f>
        <v>980</v>
      </c>
      <c r="R316" s="1">
        <f>VLOOKUP($B316,'VRAAGPROGNOSE LO'!$B$2:$N$321,4,FALSE)</f>
        <v>990</v>
      </c>
      <c r="S316" s="1">
        <f>VLOOKUP($B316,'VRAAGPROGNOSE LO'!$B$2:$N$321,5,FALSE)</f>
        <v>1017</v>
      </c>
      <c r="T316" s="1">
        <f>VLOOKUP($B316,'VRAAGPROGNOSE LO'!$B$2:$N$321,6,FALSE)</f>
        <v>1018</v>
      </c>
      <c r="U316" s="1">
        <f>VLOOKUP($B316,'VRAAGPROGNOSE LO'!$B$2:$N$321,7,FALSE)</f>
        <v>1021</v>
      </c>
      <c r="V316" s="1">
        <f>VLOOKUP($B316,'VRAAGPROGNOSE LO'!$B$2:$N$321,8,FALSE)</f>
        <v>1028</v>
      </c>
      <c r="W316" s="1">
        <f>VLOOKUP($B316,'VRAAGPROGNOSE LO'!$B$2:$N$321,9,FALSE)</f>
        <v>1019</v>
      </c>
      <c r="X316" s="1">
        <f>VLOOKUP($B316,'VRAAGPROGNOSE LO'!$B$2:$N$321,10,FALSE)</f>
        <v>1012</v>
      </c>
      <c r="Y316" s="1">
        <f>VLOOKUP($B316,'VRAAGPROGNOSE LO'!$B$2:$N$321,11,FALSE)</f>
        <v>1001</v>
      </c>
      <c r="Z316" s="1">
        <f>VLOOKUP($B316,'VRAAGPROGNOSE LO'!$B$2:$N$321,12,FALSE)</f>
        <v>1007</v>
      </c>
      <c r="AA316" s="1">
        <f>VLOOKUP($B316,'VRAAGPROGNOSE LO'!$B$2:$N$321,13,FALSE)</f>
        <v>1010</v>
      </c>
    </row>
    <row r="317" spans="2:27" x14ac:dyDescent="0.3">
      <c r="B317" s="1">
        <v>73083</v>
      </c>
      <c r="C317" s="1">
        <f>VLOOKUP(B317,AANBODPROGNOSE!A317:G634, 6, FALSE)</f>
        <v>2295</v>
      </c>
      <c r="D317" s="1">
        <f>VLOOKUP(B317,AANBODPROGNOSE!A317:H634, 3, FALSE)</f>
        <v>1950.75</v>
      </c>
      <c r="E317" s="1">
        <f>VLOOKUP($B317,'inschr lo'!$A$5:$L$324,2,FALSE)</f>
        <v>1743</v>
      </c>
      <c r="F317" s="1">
        <f>VLOOKUP($B317,'inschr lo'!$A$5:$L$324,3,FALSE)</f>
        <v>1715</v>
      </c>
      <c r="G317" s="1">
        <f>VLOOKUP($B317,'inschr lo'!$A$5:$L$324,4,FALSE)</f>
        <v>1726</v>
      </c>
      <c r="H317" s="1">
        <f>VLOOKUP($B317,'inschr lo'!$A$5:$L$324,5,FALSE)</f>
        <v>1743</v>
      </c>
      <c r="I317" s="1">
        <f>VLOOKUP($B317,'inschr lo'!$A$5:$L$324,6,FALSE)</f>
        <v>1763</v>
      </c>
      <c r="J317" s="1">
        <f>VLOOKUP($B317,'inschr lo'!$A$5:$L$324,7,FALSE)</f>
        <v>1762</v>
      </c>
      <c r="K317" s="1">
        <f>VLOOKUP($B317,'inschr lo'!$A$5:$L$324,8,FALSE)</f>
        <v>1784</v>
      </c>
      <c r="L317" s="1">
        <f>VLOOKUP($B317,'inschr lo'!$A$5:$L$324,9,FALSE)</f>
        <v>1821</v>
      </c>
      <c r="M317" s="1">
        <f>VLOOKUP($B317,'inschr lo'!$A$5:$L$324,10,FALSE)</f>
        <v>1852</v>
      </c>
      <c r="N317" s="1">
        <f>VLOOKUP($B317,'inschr lo'!$A$5:$L$324,11,FALSE)</f>
        <v>1826</v>
      </c>
      <c r="O317" s="1">
        <f>VLOOKUP($B317,'inschr lo'!$A$5:$L$324,12,FALSE)</f>
        <v>1838</v>
      </c>
      <c r="P317" s="1">
        <f>VLOOKUP($B317,'VRAAGPROGNOSE LO'!$B$2:$N$321,2,FALSE)</f>
        <v>1825</v>
      </c>
      <c r="Q317" s="1">
        <f>VLOOKUP($B317,'VRAAGPROGNOSE LO'!$B$2:$N$321,3,FALSE)</f>
        <v>1824</v>
      </c>
      <c r="R317" s="1">
        <f>VLOOKUP($B317,'VRAAGPROGNOSE LO'!$B$2:$N$321,4,FALSE)</f>
        <v>1832</v>
      </c>
      <c r="S317" s="1">
        <f>VLOOKUP($B317,'VRAAGPROGNOSE LO'!$B$2:$N$321,5,FALSE)</f>
        <v>1823</v>
      </c>
      <c r="T317" s="1">
        <f>VLOOKUP($B317,'VRAAGPROGNOSE LO'!$B$2:$N$321,6,FALSE)</f>
        <v>1807</v>
      </c>
      <c r="U317" s="1">
        <f>VLOOKUP($B317,'VRAAGPROGNOSE LO'!$B$2:$N$321,7,FALSE)</f>
        <v>1751</v>
      </c>
      <c r="V317" s="1">
        <f>VLOOKUP($B317,'VRAAGPROGNOSE LO'!$B$2:$N$321,8,FALSE)</f>
        <v>1736</v>
      </c>
      <c r="W317" s="1">
        <f>VLOOKUP($B317,'VRAAGPROGNOSE LO'!$B$2:$N$321,9,FALSE)</f>
        <v>1692</v>
      </c>
      <c r="X317" s="1">
        <f>VLOOKUP($B317,'VRAAGPROGNOSE LO'!$B$2:$N$321,10,FALSE)</f>
        <v>1650</v>
      </c>
      <c r="Y317" s="1">
        <f>VLOOKUP($B317,'VRAAGPROGNOSE LO'!$B$2:$N$321,11,FALSE)</f>
        <v>1629</v>
      </c>
      <c r="Z317" s="1">
        <f>VLOOKUP($B317,'VRAAGPROGNOSE LO'!$B$2:$N$321,12,FALSE)</f>
        <v>1617</v>
      </c>
      <c r="AA317" s="1">
        <f>VLOOKUP($B317,'VRAAGPROGNOSE LO'!$B$2:$N$321,13,FALSE)</f>
        <v>1626</v>
      </c>
    </row>
    <row r="318" spans="2:27" x14ac:dyDescent="0.3">
      <c r="B318" s="1">
        <v>73098</v>
      </c>
      <c r="C318" s="1">
        <f>VLOOKUP(B318,AANBODPROGNOSE!A318:G635, 6, FALSE)</f>
        <v>609.41176470588232</v>
      </c>
      <c r="D318" s="1">
        <f>VLOOKUP(B318,AANBODPROGNOSE!A318:H635, 3, FALSE)</f>
        <v>518</v>
      </c>
      <c r="E318" s="1">
        <f>VLOOKUP($B318,'inschr lo'!$A$5:$L$324,2,FALSE)</f>
        <v>434</v>
      </c>
      <c r="F318" s="1">
        <f>VLOOKUP($B318,'inschr lo'!$A$5:$L$324,3,FALSE)</f>
        <v>436</v>
      </c>
      <c r="G318" s="1">
        <f>VLOOKUP($B318,'inschr lo'!$A$5:$L$324,4,FALSE)</f>
        <v>433</v>
      </c>
      <c r="H318" s="1">
        <f>VLOOKUP($B318,'inschr lo'!$A$5:$L$324,5,FALSE)</f>
        <v>431</v>
      </c>
      <c r="I318" s="1">
        <f>VLOOKUP($B318,'inschr lo'!$A$5:$L$324,6,FALSE)</f>
        <v>442</v>
      </c>
      <c r="J318" s="1">
        <f>VLOOKUP($B318,'inschr lo'!$A$5:$L$324,7,FALSE)</f>
        <v>473</v>
      </c>
      <c r="K318" s="1">
        <f>VLOOKUP($B318,'inschr lo'!$A$5:$L$324,8,FALSE)</f>
        <v>452</v>
      </c>
      <c r="L318" s="1">
        <f>VLOOKUP($B318,'inschr lo'!$A$5:$L$324,9,FALSE)</f>
        <v>469</v>
      </c>
      <c r="M318" s="1">
        <f>VLOOKUP($B318,'inschr lo'!$A$5:$L$324,10,FALSE)</f>
        <v>463</v>
      </c>
      <c r="N318" s="1">
        <f>VLOOKUP($B318,'inschr lo'!$A$5:$L$324,11,FALSE)</f>
        <v>459</v>
      </c>
      <c r="O318" s="1">
        <f>VLOOKUP($B318,'inschr lo'!$A$5:$L$324,12,FALSE)</f>
        <v>469</v>
      </c>
      <c r="P318" s="1">
        <f>VLOOKUP($B318,'VRAAGPROGNOSE LO'!$B$2:$N$321,2,FALSE)</f>
        <v>460</v>
      </c>
      <c r="Q318" s="1">
        <f>VLOOKUP($B318,'VRAAGPROGNOSE LO'!$B$2:$N$321,3,FALSE)</f>
        <v>447</v>
      </c>
      <c r="R318" s="1">
        <f>VLOOKUP($B318,'VRAAGPROGNOSE LO'!$B$2:$N$321,4,FALSE)</f>
        <v>439</v>
      </c>
      <c r="S318" s="1">
        <f>VLOOKUP($B318,'VRAAGPROGNOSE LO'!$B$2:$N$321,5,FALSE)</f>
        <v>436</v>
      </c>
      <c r="T318" s="1">
        <f>VLOOKUP($B318,'VRAAGPROGNOSE LO'!$B$2:$N$321,6,FALSE)</f>
        <v>432</v>
      </c>
      <c r="U318" s="1">
        <f>VLOOKUP($B318,'VRAAGPROGNOSE LO'!$B$2:$N$321,7,FALSE)</f>
        <v>424</v>
      </c>
      <c r="V318" s="1">
        <f>VLOOKUP($B318,'VRAAGPROGNOSE LO'!$B$2:$N$321,8,FALSE)</f>
        <v>428</v>
      </c>
      <c r="W318" s="1">
        <f>VLOOKUP($B318,'VRAAGPROGNOSE LO'!$B$2:$N$321,9,FALSE)</f>
        <v>437</v>
      </c>
      <c r="X318" s="1">
        <f>VLOOKUP($B318,'VRAAGPROGNOSE LO'!$B$2:$N$321,10,FALSE)</f>
        <v>442</v>
      </c>
      <c r="Y318" s="1">
        <f>VLOOKUP($B318,'VRAAGPROGNOSE LO'!$B$2:$N$321,11,FALSE)</f>
        <v>438</v>
      </c>
      <c r="Z318" s="1">
        <f>VLOOKUP($B318,'VRAAGPROGNOSE LO'!$B$2:$N$321,12,FALSE)</f>
        <v>438</v>
      </c>
      <c r="AA318" s="1">
        <f>VLOOKUP($B318,'VRAAGPROGNOSE LO'!$B$2:$N$321,13,FALSE)</f>
        <v>438</v>
      </c>
    </row>
    <row r="319" spans="2:27" x14ac:dyDescent="0.3">
      <c r="B319" s="1">
        <v>73107</v>
      </c>
      <c r="C319" s="1">
        <f>VLOOKUP(B319,AANBODPROGNOSE!A319:G636, 6, FALSE)</f>
        <v>3039.3105386416864</v>
      </c>
      <c r="D319" s="1">
        <f>VLOOKUP(B319,AANBODPROGNOSE!A319:H636, 3, FALSE)</f>
        <v>2583.4139578454333</v>
      </c>
      <c r="E319" s="1">
        <f>VLOOKUP($B319,'inschr lo'!$A$5:$L$324,2,FALSE)</f>
        <v>2152</v>
      </c>
      <c r="F319" s="1">
        <f>VLOOKUP($B319,'inschr lo'!$A$5:$L$324,3,FALSE)</f>
        <v>2202</v>
      </c>
      <c r="G319" s="1">
        <f>VLOOKUP($B319,'inschr lo'!$A$5:$L$324,4,FALSE)</f>
        <v>2242</v>
      </c>
      <c r="H319" s="1">
        <f>VLOOKUP($B319,'inschr lo'!$A$5:$L$324,5,FALSE)</f>
        <v>2266</v>
      </c>
      <c r="I319" s="1">
        <f>VLOOKUP($B319,'inschr lo'!$A$5:$L$324,6,FALSE)</f>
        <v>2227</v>
      </c>
      <c r="J319" s="1">
        <f>VLOOKUP($B319,'inschr lo'!$A$5:$L$324,7,FALSE)</f>
        <v>2268</v>
      </c>
      <c r="K319" s="1">
        <f>VLOOKUP($B319,'inschr lo'!$A$5:$L$324,8,FALSE)</f>
        <v>2346</v>
      </c>
      <c r="L319" s="1">
        <f>VLOOKUP($B319,'inschr lo'!$A$5:$L$324,9,FALSE)</f>
        <v>2373</v>
      </c>
      <c r="M319" s="1">
        <f>VLOOKUP($B319,'inschr lo'!$A$5:$L$324,10,FALSE)</f>
        <v>2416</v>
      </c>
      <c r="N319" s="1">
        <f>VLOOKUP($B319,'inschr lo'!$A$5:$L$324,11,FALSE)</f>
        <v>2458</v>
      </c>
      <c r="O319" s="1">
        <f>VLOOKUP($B319,'inschr lo'!$A$5:$L$324,12,FALSE)</f>
        <v>2505</v>
      </c>
      <c r="P319" s="1">
        <f>VLOOKUP($B319,'VRAAGPROGNOSE LO'!$B$2:$N$321,2,FALSE)</f>
        <v>2533</v>
      </c>
      <c r="Q319" s="1">
        <f>VLOOKUP($B319,'VRAAGPROGNOSE LO'!$B$2:$N$321,3,FALSE)</f>
        <v>2501</v>
      </c>
      <c r="R319" s="1">
        <f>VLOOKUP($B319,'VRAAGPROGNOSE LO'!$B$2:$N$321,4,FALSE)</f>
        <v>2515</v>
      </c>
      <c r="S319" s="1">
        <f>VLOOKUP($B319,'VRAAGPROGNOSE LO'!$B$2:$N$321,5,FALSE)</f>
        <v>2514</v>
      </c>
      <c r="T319" s="1">
        <f>VLOOKUP($B319,'VRAAGPROGNOSE LO'!$B$2:$N$321,6,FALSE)</f>
        <v>2479</v>
      </c>
      <c r="U319" s="1">
        <f>VLOOKUP($B319,'VRAAGPROGNOSE LO'!$B$2:$N$321,7,FALSE)</f>
        <v>2466</v>
      </c>
      <c r="V319" s="1">
        <f>VLOOKUP($B319,'VRAAGPROGNOSE LO'!$B$2:$N$321,8,FALSE)</f>
        <v>2429</v>
      </c>
      <c r="W319" s="1">
        <f>VLOOKUP($B319,'VRAAGPROGNOSE LO'!$B$2:$N$321,9,FALSE)</f>
        <v>2413</v>
      </c>
      <c r="X319" s="1">
        <f>VLOOKUP($B319,'VRAAGPROGNOSE LO'!$B$2:$N$321,10,FALSE)</f>
        <v>2364</v>
      </c>
      <c r="Y319" s="1">
        <f>VLOOKUP($B319,'VRAAGPROGNOSE LO'!$B$2:$N$321,11,FALSE)</f>
        <v>2308</v>
      </c>
      <c r="Z319" s="1">
        <f>VLOOKUP($B319,'VRAAGPROGNOSE LO'!$B$2:$N$321,12,FALSE)</f>
        <v>2289</v>
      </c>
      <c r="AA319" s="1">
        <f>VLOOKUP($B319,'VRAAGPROGNOSE LO'!$B$2:$N$321,13,FALSE)</f>
        <v>2253</v>
      </c>
    </row>
    <row r="320" spans="2:27" x14ac:dyDescent="0.3">
      <c r="B320" s="1">
        <v>73109</v>
      </c>
      <c r="C320" s="1">
        <f>VLOOKUP(B320,AANBODPROGNOSE!A320:G637, 6, FALSE)</f>
        <v>417.05882352941177</v>
      </c>
      <c r="D320" s="1">
        <f>VLOOKUP(B320,AANBODPROGNOSE!A320:H637, 3, FALSE)</f>
        <v>354.5</v>
      </c>
      <c r="E320" s="1">
        <f>VLOOKUP($B320,'inschr lo'!$A$5:$L$324,2,FALSE)</f>
        <v>300</v>
      </c>
      <c r="F320" s="1">
        <f>VLOOKUP($B320,'inschr lo'!$A$5:$L$324,3,FALSE)</f>
        <v>293</v>
      </c>
      <c r="G320" s="1">
        <f>VLOOKUP($B320,'inschr lo'!$A$5:$L$324,4,FALSE)</f>
        <v>290</v>
      </c>
      <c r="H320" s="1">
        <f>VLOOKUP($B320,'inschr lo'!$A$5:$L$324,5,FALSE)</f>
        <v>288</v>
      </c>
      <c r="I320" s="1">
        <f>VLOOKUP($B320,'inschr lo'!$A$5:$L$324,6,FALSE)</f>
        <v>277</v>
      </c>
      <c r="J320" s="1">
        <f>VLOOKUP($B320,'inschr lo'!$A$5:$L$324,7,FALSE)</f>
        <v>307</v>
      </c>
      <c r="K320" s="1">
        <f>VLOOKUP($B320,'inschr lo'!$A$5:$L$324,8,FALSE)</f>
        <v>282</v>
      </c>
      <c r="L320" s="1">
        <f>VLOOKUP($B320,'inschr lo'!$A$5:$L$324,9,FALSE)</f>
        <v>285</v>
      </c>
      <c r="M320" s="1">
        <f>VLOOKUP($B320,'inschr lo'!$A$5:$L$324,10,FALSE)</f>
        <v>275</v>
      </c>
      <c r="N320" s="1">
        <f>VLOOKUP($B320,'inschr lo'!$A$5:$L$324,11,FALSE)</f>
        <v>271</v>
      </c>
      <c r="O320" s="1">
        <f>VLOOKUP($B320,'inschr lo'!$A$5:$L$324,12,FALSE)</f>
        <v>271</v>
      </c>
      <c r="P320" s="1">
        <f>VLOOKUP($B320,'VRAAGPROGNOSE LO'!$B$2:$N$321,2,FALSE)</f>
        <v>279</v>
      </c>
      <c r="Q320" s="1">
        <f>VLOOKUP($B320,'VRAAGPROGNOSE LO'!$B$2:$N$321,3,FALSE)</f>
        <v>294</v>
      </c>
      <c r="R320" s="1">
        <f>VLOOKUP($B320,'VRAAGPROGNOSE LO'!$B$2:$N$321,4,FALSE)</f>
        <v>297</v>
      </c>
      <c r="S320" s="1">
        <f>VLOOKUP($B320,'VRAAGPROGNOSE LO'!$B$2:$N$321,5,FALSE)</f>
        <v>305</v>
      </c>
      <c r="T320" s="1">
        <f>VLOOKUP($B320,'VRAAGPROGNOSE LO'!$B$2:$N$321,6,FALSE)</f>
        <v>305</v>
      </c>
      <c r="U320" s="1">
        <f>VLOOKUP($B320,'VRAAGPROGNOSE LO'!$B$2:$N$321,7,FALSE)</f>
        <v>307</v>
      </c>
      <c r="V320" s="1">
        <f>VLOOKUP($B320,'VRAAGPROGNOSE LO'!$B$2:$N$321,8,FALSE)</f>
        <v>309</v>
      </c>
      <c r="W320" s="1">
        <f>VLOOKUP($B320,'VRAAGPROGNOSE LO'!$B$2:$N$321,9,FALSE)</f>
        <v>306</v>
      </c>
      <c r="X320" s="1">
        <f>VLOOKUP($B320,'VRAAGPROGNOSE LO'!$B$2:$N$321,10,FALSE)</f>
        <v>304</v>
      </c>
      <c r="Y320" s="1">
        <f>VLOOKUP($B320,'VRAAGPROGNOSE LO'!$B$2:$N$321,11,FALSE)</f>
        <v>301</v>
      </c>
      <c r="Z320" s="1">
        <f>VLOOKUP($B320,'VRAAGPROGNOSE LO'!$B$2:$N$321,12,FALSE)</f>
        <v>302</v>
      </c>
      <c r="AA320" s="1">
        <f>VLOOKUP($B320,'VRAAGPROGNOSE LO'!$B$2:$N$321,13,FALSE)</f>
        <v>303</v>
      </c>
    </row>
  </sheetData>
  <mergeCells count="4">
    <mergeCell ref="A1:B1"/>
    <mergeCell ref="C1:D1"/>
    <mergeCell ref="E1:O1"/>
    <mergeCell ref="P1:Z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D769-C1DC-4FB4-97D0-F17D378F1838}">
  <dimension ref="A1:AA320"/>
  <sheetViews>
    <sheetView topLeftCell="C97" workbookViewId="0">
      <selection activeCell="AA3" sqref="AA3:AA320"/>
    </sheetView>
  </sheetViews>
  <sheetFormatPr defaultRowHeight="14.4" x14ac:dyDescent="0.3"/>
  <cols>
    <col min="1" max="1" width="10.44140625" bestFit="1" customWidth="1"/>
    <col min="2" max="2" width="10.44140625" customWidth="1"/>
    <col min="3" max="3" width="19.109375" bestFit="1" customWidth="1"/>
    <col min="4" max="4" width="22.88671875" bestFit="1" customWidth="1"/>
    <col min="5" max="26" width="9.6640625" bestFit="1" customWidth="1"/>
  </cols>
  <sheetData>
    <row r="1" spans="1:27" s="5" customFormat="1" ht="15" thickBot="1" x14ac:dyDescent="0.35">
      <c r="A1" s="23" t="s">
        <v>60</v>
      </c>
      <c r="B1" s="23"/>
      <c r="C1" s="23" t="s">
        <v>0</v>
      </c>
      <c r="D1" s="23"/>
      <c r="E1" s="24" t="s">
        <v>1</v>
      </c>
      <c r="F1" s="25"/>
      <c r="G1" s="25"/>
      <c r="H1" s="25"/>
      <c r="I1" s="25"/>
      <c r="J1" s="25"/>
      <c r="K1" s="25"/>
      <c r="L1" s="25"/>
      <c r="M1" s="25"/>
      <c r="N1" s="25"/>
      <c r="O1" s="26"/>
      <c r="P1" s="24" t="s">
        <v>2</v>
      </c>
      <c r="Q1" s="25"/>
      <c r="R1" s="25"/>
      <c r="S1" s="25"/>
      <c r="T1" s="25"/>
      <c r="U1" s="25"/>
      <c r="V1" s="25"/>
      <c r="W1" s="25"/>
      <c r="X1" s="25"/>
      <c r="Y1" s="25"/>
      <c r="Z1" s="26"/>
    </row>
    <row r="2" spans="1:27" x14ac:dyDescent="0.3">
      <c r="A2" t="s">
        <v>3</v>
      </c>
      <c r="B2" t="s">
        <v>47</v>
      </c>
      <c r="C2" t="s">
        <v>4</v>
      </c>
      <c r="D2" t="s">
        <v>5</v>
      </c>
      <c r="E2" t="s">
        <v>6</v>
      </c>
      <c r="F2" t="s">
        <v>7</v>
      </c>
      <c r="G2" t="s">
        <v>8</v>
      </c>
      <c r="H2" t="s">
        <v>9</v>
      </c>
      <c r="I2" t="s">
        <v>10</v>
      </c>
      <c r="J2" t="s">
        <v>11</v>
      </c>
      <c r="K2" t="s">
        <v>12</v>
      </c>
      <c r="L2" t="s">
        <v>13</v>
      </c>
      <c r="M2" t="s">
        <v>14</v>
      </c>
      <c r="N2" t="s">
        <v>15</v>
      </c>
      <c r="O2" t="s">
        <v>16</v>
      </c>
      <c r="P2" t="s">
        <v>17</v>
      </c>
      <c r="Q2" t="s">
        <v>18</v>
      </c>
      <c r="R2" t="s">
        <v>19</v>
      </c>
      <c r="S2" t="s">
        <v>20</v>
      </c>
      <c r="T2" t="s">
        <v>21</v>
      </c>
      <c r="U2" t="s">
        <v>22</v>
      </c>
      <c r="V2" t="s">
        <v>23</v>
      </c>
      <c r="W2" t="s">
        <v>24</v>
      </c>
      <c r="X2" t="s">
        <v>25</v>
      </c>
      <c r="Y2" t="s">
        <v>26</v>
      </c>
      <c r="Z2" t="s">
        <v>27</v>
      </c>
      <c r="AA2" t="s">
        <v>68</v>
      </c>
    </row>
    <row r="3" spans="1:27" x14ac:dyDescent="0.3">
      <c r="B3" s="1">
        <v>11001</v>
      </c>
      <c r="C3" s="1">
        <f>+'TABEL FINAAL KO'!C3+'TABEL FINAAL LO'!C3</f>
        <v>1665.8823529411766</v>
      </c>
      <c r="D3" s="1">
        <f>+'TABEL FINAAL KO'!D3+'TABEL FINAAL LO'!D3</f>
        <v>1416</v>
      </c>
      <c r="E3" s="1">
        <f>+'TABEL FINAAL KO'!E3+'TABEL FINAAL LO'!E3</f>
        <v>1385.56</v>
      </c>
      <c r="F3" s="1">
        <f>+'TABEL FINAAL KO'!F3+'TABEL FINAAL LO'!F3</f>
        <v>1368.02</v>
      </c>
      <c r="G3" s="1">
        <f>+'TABEL FINAAL KO'!G3+'TABEL FINAAL LO'!G3</f>
        <v>1365.02</v>
      </c>
      <c r="H3" s="1">
        <f>+'TABEL FINAAL KO'!H3+'TABEL FINAAL LO'!H3</f>
        <v>1364.78</v>
      </c>
      <c r="I3" s="1">
        <f>+'TABEL FINAAL KO'!I3+'TABEL FINAAL LO'!I3</f>
        <v>1356.6399999999999</v>
      </c>
      <c r="J3" s="1">
        <f>+'TABEL FINAAL KO'!J3+'TABEL FINAAL LO'!J3</f>
        <v>1365.13</v>
      </c>
      <c r="K3" s="1">
        <f>+'TABEL FINAAL KO'!K3+'TABEL FINAAL LO'!K3</f>
        <v>1399.4299999999998</v>
      </c>
      <c r="L3" s="1">
        <f>+'TABEL FINAAL KO'!L3+'TABEL FINAAL LO'!L3</f>
        <v>1390.67</v>
      </c>
      <c r="M3" s="1">
        <f>+'TABEL FINAAL KO'!M3+'TABEL FINAAL LO'!M3</f>
        <v>1373.37</v>
      </c>
      <c r="N3" s="1">
        <f>+'TABEL FINAAL KO'!N3+'TABEL FINAAL LO'!N3</f>
        <v>1349.45</v>
      </c>
      <c r="O3" s="1">
        <f>+'TABEL FINAAL KO'!O3+'TABEL FINAAL LO'!O3</f>
        <v>1314.58</v>
      </c>
      <c r="P3" s="1">
        <f>+'TABEL FINAAL KO'!P3+'TABEL FINAAL LO'!P3</f>
        <v>1301.6068246445498</v>
      </c>
      <c r="Q3" s="1">
        <f>+'TABEL FINAAL KO'!Q3+'TABEL FINAAL LO'!Q3</f>
        <v>1278.1484123222749</v>
      </c>
      <c r="R3" s="1">
        <f>+'TABEL FINAAL KO'!R3+'TABEL FINAAL LO'!R3</f>
        <v>1257.69</v>
      </c>
      <c r="S3" s="1">
        <f>+'TABEL FINAAL KO'!S3+'TABEL FINAAL LO'!S3</f>
        <v>1245.5151421800947</v>
      </c>
      <c r="T3" s="1">
        <f>+'TABEL FINAAL KO'!T3+'TABEL FINAAL LO'!T3</f>
        <v>1211.1399052132701</v>
      </c>
      <c r="U3" s="1">
        <f>+'TABEL FINAAL KO'!U3+'TABEL FINAAL LO'!U3</f>
        <v>1198.9565402843602</v>
      </c>
      <c r="V3" s="1">
        <f>+'TABEL FINAAL KO'!V3+'TABEL FINAAL LO'!V3</f>
        <v>1180.9565402843602</v>
      </c>
      <c r="W3" s="1">
        <f>+'TABEL FINAAL KO'!W3+'TABEL FINAAL LO'!W3</f>
        <v>1173.69</v>
      </c>
      <c r="X3" s="1">
        <f>+'TABEL FINAAL KO'!X3+'TABEL FINAAL LO'!X3</f>
        <v>1169.1484123222749</v>
      </c>
      <c r="Y3" s="1">
        <f>+'TABEL FINAAL KO'!Y3+'TABEL FINAAL LO'!Y3</f>
        <v>1173.598317535545</v>
      </c>
      <c r="Z3" s="1">
        <f>+'TABEL FINAAL KO'!Z3+'TABEL FINAAL LO'!Z3</f>
        <v>1166.32327014218</v>
      </c>
      <c r="AA3" s="1">
        <f>+'TABEL FINAAL KO'!AA3+'TABEL FINAAL LO'!AA3</f>
        <v>1165.2315876777252</v>
      </c>
    </row>
    <row r="4" spans="1:27" x14ac:dyDescent="0.3">
      <c r="B4" s="1">
        <v>11002</v>
      </c>
      <c r="C4" s="1">
        <f>+'TABEL FINAAL KO'!C4+'TABEL FINAAL LO'!C4</f>
        <v>77782.7</v>
      </c>
      <c r="D4" s="1">
        <f>+'TABEL FINAAL KO'!D4+'TABEL FINAAL LO'!D4</f>
        <v>66115.294999999998</v>
      </c>
      <c r="E4" s="1">
        <f>+'TABEL FINAAL KO'!E4+'TABEL FINAAL LO'!E4</f>
        <v>54120.800000000003</v>
      </c>
      <c r="F4" s="1">
        <f>+'TABEL FINAAL KO'!F4+'TABEL FINAAL LO'!F4</f>
        <v>55645.25</v>
      </c>
      <c r="G4" s="1">
        <f>+'TABEL FINAAL KO'!G4+'TABEL FINAAL LO'!G4</f>
        <v>57242.07</v>
      </c>
      <c r="H4" s="1">
        <f>+'TABEL FINAAL KO'!H4+'TABEL FINAAL LO'!H4</f>
        <v>58972.9</v>
      </c>
      <c r="I4" s="1">
        <f>+'TABEL FINAAL KO'!I4+'TABEL FINAAL LO'!I4</f>
        <v>60680.59</v>
      </c>
      <c r="J4" s="1">
        <f>+'TABEL FINAAL KO'!J4+'TABEL FINAAL LO'!J4</f>
        <v>62538.64</v>
      </c>
      <c r="K4" s="1">
        <f>+'TABEL FINAAL KO'!K4+'TABEL FINAAL LO'!K4</f>
        <v>63787.19</v>
      </c>
      <c r="L4" s="1">
        <f>+'TABEL FINAAL KO'!L4+'TABEL FINAAL LO'!L4</f>
        <v>65313.15</v>
      </c>
      <c r="M4" s="1">
        <f>+'TABEL FINAAL KO'!M4+'TABEL FINAAL LO'!M4</f>
        <v>66071.31</v>
      </c>
      <c r="N4" s="1">
        <f>+'TABEL FINAAL KO'!N4+'TABEL FINAAL LO'!N4</f>
        <v>65834.83</v>
      </c>
      <c r="O4" s="1">
        <f>+'TABEL FINAAL KO'!O4+'TABEL FINAAL LO'!O4</f>
        <v>66087.44</v>
      </c>
      <c r="P4" s="1">
        <f>+'TABEL FINAAL KO'!P4+'TABEL FINAAL LO'!P4</f>
        <v>65992.873528505384</v>
      </c>
      <c r="Q4" s="1">
        <f>+'TABEL FINAAL KO'!Q4+'TABEL FINAAL LO'!Q4</f>
        <v>65590.530103455865</v>
      </c>
      <c r="R4" s="1">
        <f>+'TABEL FINAAL KO'!R4+'TABEL FINAAL LO'!R4</f>
        <v>64986.993990755007</v>
      </c>
      <c r="S4" s="1">
        <f>+'TABEL FINAAL KO'!S4+'TABEL FINAAL LO'!S4</f>
        <v>64393.15251155624</v>
      </c>
      <c r="T4" s="1">
        <f>+'TABEL FINAAL KO'!T4+'TABEL FINAAL LO'!T4</f>
        <v>63691.194162447719</v>
      </c>
      <c r="U4" s="1">
        <f>+'TABEL FINAAL KO'!U4+'TABEL FINAAL LO'!U4</f>
        <v>63068.696407660136</v>
      </c>
      <c r="V4" s="1">
        <f>+'TABEL FINAAL KO'!V4+'TABEL FINAAL LO'!V4</f>
        <v>62548.776117103233</v>
      </c>
      <c r="W4" s="1">
        <f>+'TABEL FINAAL KO'!W4+'TABEL FINAAL LO'!W4</f>
        <v>62138.7</v>
      </c>
      <c r="X4" s="1">
        <f>+'TABEL FINAAL KO'!X4+'TABEL FINAAL LO'!X4</f>
        <v>61824.507611710324</v>
      </c>
      <c r="Y4" s="1">
        <f>+'TABEL FINAAL KO'!Y4+'TABEL FINAAL LO'!Y4</f>
        <v>61482.083579132734</v>
      </c>
      <c r="Z4" s="1">
        <f>+'TABEL FINAAL KO'!Z4+'TABEL FINAAL LO'!Z4</f>
        <v>61356.735663658372</v>
      </c>
      <c r="AA4" s="1">
        <f>+'TABEL FINAAL KO'!AA4+'TABEL FINAAL LO'!AA4</f>
        <v>61368.887897864843</v>
      </c>
    </row>
    <row r="5" spans="1:27" x14ac:dyDescent="0.3">
      <c r="B5" s="1">
        <v>11004</v>
      </c>
      <c r="C5" s="1">
        <f>+'TABEL FINAAL KO'!C5+'TABEL FINAAL LO'!C5</f>
        <v>1602</v>
      </c>
      <c r="D5" s="1">
        <f>+'TABEL FINAAL KO'!D5+'TABEL FINAAL LO'!D5</f>
        <v>1361.6999999999998</v>
      </c>
      <c r="E5" s="1">
        <f>+'TABEL FINAAL KO'!E5+'TABEL FINAAL LO'!E5</f>
        <v>1346.4</v>
      </c>
      <c r="F5" s="1">
        <f>+'TABEL FINAAL KO'!F5+'TABEL FINAAL LO'!F5</f>
        <v>1322.02</v>
      </c>
      <c r="G5" s="1">
        <f>+'TABEL FINAAL KO'!G5+'TABEL FINAAL LO'!G5</f>
        <v>1316.59</v>
      </c>
      <c r="H5" s="1">
        <f>+'TABEL FINAAL KO'!H5+'TABEL FINAAL LO'!H5</f>
        <v>1310.78</v>
      </c>
      <c r="I5" s="1">
        <f>+'TABEL FINAAL KO'!I5+'TABEL FINAAL LO'!I5</f>
        <v>1290.72</v>
      </c>
      <c r="J5" s="1">
        <f>+'TABEL FINAAL KO'!J5+'TABEL FINAAL LO'!J5</f>
        <v>1299.56</v>
      </c>
      <c r="K5" s="1">
        <f>+'TABEL FINAAL KO'!K5+'TABEL FINAAL LO'!K5</f>
        <v>1360.78</v>
      </c>
      <c r="L5" s="1">
        <f>+'TABEL FINAAL KO'!L5+'TABEL FINAAL LO'!L5</f>
        <v>1298.5</v>
      </c>
      <c r="M5" s="1">
        <f>+'TABEL FINAAL KO'!M5+'TABEL FINAAL LO'!M5</f>
        <v>1310.69</v>
      </c>
      <c r="N5" s="1">
        <f>+'TABEL FINAAL KO'!N5+'TABEL FINAAL LO'!N5</f>
        <v>1302.18</v>
      </c>
      <c r="O5" s="1">
        <f>+'TABEL FINAAL KO'!O5+'TABEL FINAAL LO'!O5</f>
        <v>1285.72</v>
      </c>
      <c r="P5" s="1">
        <f>+'TABEL FINAAL KO'!P5+'TABEL FINAAL LO'!P5</f>
        <v>1279.8126666666667</v>
      </c>
      <c r="Q5" s="1">
        <f>+'TABEL FINAAL KO'!Q5+'TABEL FINAAL LO'!Q5</f>
        <v>1266.2309523809524</v>
      </c>
      <c r="R5" s="1">
        <f>+'TABEL FINAAL KO'!R5+'TABEL FINAAL LO'!R5</f>
        <v>1257.112761904762</v>
      </c>
      <c r="S5" s="1">
        <f>+'TABEL FINAAL KO'!S5+'TABEL FINAAL LO'!S5</f>
        <v>1246.7581904761905</v>
      </c>
      <c r="T5" s="1">
        <f>+'TABEL FINAAL KO'!T5+'TABEL FINAAL LO'!T5</f>
        <v>1234.0490476190475</v>
      </c>
      <c r="U5" s="1">
        <f>+'TABEL FINAAL KO'!U5+'TABEL FINAAL LO'!U5</f>
        <v>1210.4580952380952</v>
      </c>
      <c r="V5" s="1">
        <f>+'TABEL FINAAL KO'!V5+'TABEL FINAAL LO'!V5</f>
        <v>1214.9308571428571</v>
      </c>
      <c r="W5" s="1">
        <f>+'TABEL FINAAL KO'!W5+'TABEL FINAAL LO'!W5</f>
        <v>1231.6399999999999</v>
      </c>
      <c r="X5" s="1">
        <f>+'TABEL FINAAL KO'!X5+'TABEL FINAAL LO'!X5</f>
        <v>1239.7037142857143</v>
      </c>
      <c r="Y5" s="1">
        <f>+'TABEL FINAAL KO'!Y5+'TABEL FINAAL LO'!Y5</f>
        <v>1240.4673333333333</v>
      </c>
      <c r="Z5" s="1">
        <f>+'TABEL FINAAL KO'!Z5+'TABEL FINAAL LO'!Z5</f>
        <v>1236.7037142857143</v>
      </c>
      <c r="AA5" s="1">
        <f>+'TABEL FINAAL KO'!AA5+'TABEL FINAAL LO'!AA5</f>
        <v>1236.2309523809524</v>
      </c>
    </row>
    <row r="6" spans="1:27" x14ac:dyDescent="0.3">
      <c r="B6" s="1">
        <v>11005</v>
      </c>
      <c r="C6" s="1">
        <f>+'TABEL FINAAL KO'!C6+'TABEL FINAAL LO'!C6</f>
        <v>2117</v>
      </c>
      <c r="D6" s="1">
        <f>+'TABEL FINAAL KO'!D6+'TABEL FINAAL LO'!D6</f>
        <v>1799.45</v>
      </c>
      <c r="E6" s="1">
        <f>+'TABEL FINAAL KO'!E6+'TABEL FINAAL LO'!E6</f>
        <v>1731.27</v>
      </c>
      <c r="F6" s="1">
        <f>+'TABEL FINAAL KO'!F6+'TABEL FINAAL LO'!F6</f>
        <v>1794.03</v>
      </c>
      <c r="G6" s="1">
        <f>+'TABEL FINAAL KO'!G6+'TABEL FINAAL LO'!G6</f>
        <v>1760.13</v>
      </c>
      <c r="H6" s="1">
        <f>+'TABEL FINAAL KO'!H6+'TABEL FINAAL LO'!H6</f>
        <v>1738.35</v>
      </c>
      <c r="I6" s="1">
        <f>+'TABEL FINAAL KO'!I6+'TABEL FINAAL LO'!I6</f>
        <v>1752.3</v>
      </c>
      <c r="J6" s="1">
        <f>+'TABEL FINAAL KO'!J6+'TABEL FINAAL LO'!J6</f>
        <v>1759.57</v>
      </c>
      <c r="K6" s="1">
        <f>+'TABEL FINAAL KO'!K6+'TABEL FINAAL LO'!K6</f>
        <v>1779.19</v>
      </c>
      <c r="L6" s="1">
        <f>+'TABEL FINAAL KO'!L6+'TABEL FINAAL LO'!L6</f>
        <v>1832.22</v>
      </c>
      <c r="M6" s="1">
        <f>+'TABEL FINAAL KO'!M6+'TABEL FINAAL LO'!M6</f>
        <v>1809.92</v>
      </c>
      <c r="N6" s="1">
        <f>+'TABEL FINAAL KO'!N6+'TABEL FINAAL LO'!N6</f>
        <v>1852.27</v>
      </c>
      <c r="O6" s="1">
        <f>+'TABEL FINAAL KO'!O6+'TABEL FINAAL LO'!O6</f>
        <v>1909.65</v>
      </c>
      <c r="P6" s="1">
        <f>+'TABEL FINAAL KO'!P6+'TABEL FINAAL LO'!P6</f>
        <v>1962.1482222222221</v>
      </c>
      <c r="Q6" s="1">
        <f>+'TABEL FINAAL KO'!Q6+'TABEL FINAAL LO'!Q6</f>
        <v>2008.2397777777778</v>
      </c>
      <c r="R6" s="1">
        <f>+'TABEL FINAAL KO'!R6+'TABEL FINAAL LO'!R6</f>
        <v>2018.1042222222222</v>
      </c>
      <c r="S6" s="1">
        <f>+'TABEL FINAAL KO'!S6+'TABEL FINAAL LO'!S6</f>
        <v>2011.1737777777778</v>
      </c>
      <c r="T6" s="1">
        <f>+'TABEL FINAAL KO'!T6+'TABEL FINAAL LO'!T6</f>
        <v>1994.4704444444444</v>
      </c>
      <c r="U6" s="1">
        <f>+'TABEL FINAAL KO'!U6+'TABEL FINAAL LO'!U6</f>
        <v>1981.8111111111111</v>
      </c>
      <c r="V6" s="1">
        <f>+'TABEL FINAAL KO'!V6+'TABEL FINAAL LO'!V6</f>
        <v>1976.2873333333332</v>
      </c>
      <c r="W6" s="1">
        <f>+'TABEL FINAAL KO'!W6+'TABEL FINAAL LO'!W6</f>
        <v>1975.65</v>
      </c>
      <c r="X6" s="1">
        <f>+'TABEL FINAAL KO'!X6+'TABEL FINAAL LO'!X6</f>
        <v>1972.2177777777779</v>
      </c>
      <c r="Y6" s="1">
        <f>+'TABEL FINAAL KO'!Y6+'TABEL FINAAL LO'!Y6</f>
        <v>1962.4228888888888</v>
      </c>
      <c r="Z6" s="1">
        <f>+'TABEL FINAAL KO'!Z6+'TABEL FINAAL LO'!Z6</f>
        <v>1960.5364444444444</v>
      </c>
      <c r="AA6" s="1">
        <f>+'TABEL FINAAL KO'!AA6+'TABEL FINAAL LO'!AA6</f>
        <v>1964.5364444444444</v>
      </c>
    </row>
    <row r="7" spans="1:27" x14ac:dyDescent="0.3">
      <c r="B7" s="1">
        <v>11007</v>
      </c>
      <c r="C7" s="1">
        <f>+'TABEL FINAAL KO'!C7+'TABEL FINAAL LO'!C7</f>
        <v>1414.1176470588236</v>
      </c>
      <c r="D7" s="1">
        <f>+'TABEL FINAAL KO'!D7+'TABEL FINAAL LO'!D7</f>
        <v>1202</v>
      </c>
      <c r="E7" s="1">
        <f>+'TABEL FINAAL KO'!E7+'TABEL FINAAL LO'!E7</f>
        <v>1025.6600000000001</v>
      </c>
      <c r="F7" s="1">
        <f>+'TABEL FINAAL KO'!F7+'TABEL FINAAL LO'!F7</f>
        <v>1026.93</v>
      </c>
      <c r="G7" s="1">
        <f>+'TABEL FINAAL KO'!G7+'TABEL FINAAL LO'!G7</f>
        <v>1125.94</v>
      </c>
      <c r="H7" s="1">
        <f>+'TABEL FINAAL KO'!H7+'TABEL FINAAL LO'!H7</f>
        <v>1119.0999999999999</v>
      </c>
      <c r="I7" s="1">
        <f>+'TABEL FINAAL KO'!I7+'TABEL FINAAL LO'!I7</f>
        <v>1136.48</v>
      </c>
      <c r="J7" s="1">
        <f>+'TABEL FINAAL KO'!J7+'TABEL FINAAL LO'!J7</f>
        <v>1136.8</v>
      </c>
      <c r="K7" s="1">
        <f>+'TABEL FINAAL KO'!K7+'TABEL FINAAL LO'!K7</f>
        <v>1159.8600000000001</v>
      </c>
      <c r="L7" s="1">
        <f>+'TABEL FINAAL KO'!L7+'TABEL FINAAL LO'!L7</f>
        <v>1140.99</v>
      </c>
      <c r="M7" s="1">
        <f>+'TABEL FINAAL KO'!M7+'TABEL FINAAL LO'!M7</f>
        <v>1110.53</v>
      </c>
      <c r="N7" s="1">
        <f>+'TABEL FINAAL KO'!N7+'TABEL FINAAL LO'!N7</f>
        <v>1123.6399999999999</v>
      </c>
      <c r="O7" s="1">
        <f>+'TABEL FINAAL KO'!O7+'TABEL FINAAL LO'!O7</f>
        <v>1135.45</v>
      </c>
      <c r="P7" s="1">
        <f>+'TABEL FINAAL KO'!P7+'TABEL FINAAL LO'!P7</f>
        <v>1138.9170873786406</v>
      </c>
      <c r="Q7" s="1">
        <f>+'TABEL FINAAL KO'!Q7+'TABEL FINAAL LO'!Q7</f>
        <v>1131.2664077669901</v>
      </c>
      <c r="R7" s="1">
        <f>+'TABEL FINAAL KO'!R7+'TABEL FINAAL LO'!R7</f>
        <v>1111.3386407766991</v>
      </c>
      <c r="S7" s="1">
        <f>+'TABEL FINAAL KO'!S7+'TABEL FINAAL LO'!S7</f>
        <v>1087.531359223301</v>
      </c>
      <c r="T7" s="1">
        <f>+'TABEL FINAAL KO'!T7+'TABEL FINAAL LO'!T7</f>
        <v>1050.2421359223301</v>
      </c>
      <c r="U7" s="1">
        <f>+'TABEL FINAAL KO'!U7+'TABEL FINAAL LO'!U7</f>
        <v>1016.3143689320389</v>
      </c>
      <c r="V7" s="1">
        <f>+'TABEL FINAAL KO'!V7+'TABEL FINAAL LO'!V7</f>
        <v>987.59145631067963</v>
      </c>
      <c r="W7" s="1">
        <f>+'TABEL FINAAL KO'!W7+'TABEL FINAAL LO'!W7</f>
        <v>956.23</v>
      </c>
      <c r="X7" s="1">
        <f>+'TABEL FINAAL KO'!X7+'TABEL FINAAL LO'!X7</f>
        <v>929.62757281553399</v>
      </c>
      <c r="Y7" s="1">
        <f>+'TABEL FINAAL KO'!Y7+'TABEL FINAAL LO'!Y7</f>
        <v>904.78417475728156</v>
      </c>
      <c r="Z7" s="1">
        <f>+'TABEL FINAAL KO'!Z7+'TABEL FINAAL LO'!Z7</f>
        <v>883.66368932038836</v>
      </c>
      <c r="AA7" s="1">
        <f>+'TABEL FINAAL KO'!AA7+'TABEL FINAAL LO'!AA7</f>
        <v>865.54320388349515</v>
      </c>
    </row>
    <row r="8" spans="1:27" x14ac:dyDescent="0.3">
      <c r="B8" s="1">
        <v>11008</v>
      </c>
      <c r="C8" s="1">
        <f>+'TABEL FINAAL KO'!C8+'TABEL FINAAL LO'!C8</f>
        <v>6483</v>
      </c>
      <c r="D8" s="1">
        <f>+'TABEL FINAAL KO'!D8+'TABEL FINAAL LO'!D8</f>
        <v>5510.55</v>
      </c>
      <c r="E8" s="1">
        <f>+'TABEL FINAAL KO'!E8+'TABEL FINAAL LO'!E8</f>
        <v>4551.2</v>
      </c>
      <c r="F8" s="1">
        <f>+'TABEL FINAAL KO'!F8+'TABEL FINAAL LO'!F8</f>
        <v>4626.07</v>
      </c>
      <c r="G8" s="1">
        <f>+'TABEL FINAAL KO'!G8+'TABEL FINAAL LO'!G8</f>
        <v>4621.83</v>
      </c>
      <c r="H8" s="1">
        <f>+'TABEL FINAAL KO'!H8+'TABEL FINAAL LO'!H8</f>
        <v>4611.66</v>
      </c>
      <c r="I8" s="1">
        <f>+'TABEL FINAAL KO'!I8+'TABEL FINAAL LO'!I8</f>
        <v>4743.75</v>
      </c>
      <c r="J8" s="1">
        <f>+'TABEL FINAAL KO'!J8+'TABEL FINAAL LO'!J8</f>
        <v>4801.67</v>
      </c>
      <c r="K8" s="1">
        <f>+'TABEL FINAAL KO'!K8+'TABEL FINAAL LO'!K8</f>
        <v>4797.7700000000004</v>
      </c>
      <c r="L8" s="1">
        <f>+'TABEL FINAAL KO'!L8+'TABEL FINAAL LO'!L8</f>
        <v>4898.2299999999996</v>
      </c>
      <c r="M8" s="1">
        <f>+'TABEL FINAAL KO'!M8+'TABEL FINAAL LO'!M8</f>
        <v>4947.96</v>
      </c>
      <c r="N8" s="1">
        <f>+'TABEL FINAAL KO'!N8+'TABEL FINAAL LO'!N8</f>
        <v>4969.58</v>
      </c>
      <c r="O8" s="1">
        <f>+'TABEL FINAAL KO'!O8+'TABEL FINAAL LO'!O8</f>
        <v>5022.18</v>
      </c>
      <c r="P8" s="1">
        <f>+'TABEL FINAAL KO'!P8+'TABEL FINAAL LO'!P8</f>
        <v>5105.3084984423676</v>
      </c>
      <c r="Q8" s="1">
        <f>+'TABEL FINAAL KO'!Q8+'TABEL FINAAL LO'!Q8</f>
        <v>5147.3417507788163</v>
      </c>
      <c r="R8" s="1">
        <f>+'TABEL FINAAL KO'!R8+'TABEL FINAAL LO'!R8</f>
        <v>5162.5664361370718</v>
      </c>
      <c r="S8" s="1">
        <f>+'TABEL FINAAL KO'!S8+'TABEL FINAAL LO'!S8</f>
        <v>5142.6455264797505</v>
      </c>
      <c r="T8" s="1">
        <f>+'TABEL FINAAL KO'!T8+'TABEL FINAAL LO'!T8</f>
        <v>5109.6691962616824</v>
      </c>
      <c r="U8" s="1">
        <f>+'TABEL FINAAL KO'!U8+'TABEL FINAAL LO'!U8</f>
        <v>5101.6691962616824</v>
      </c>
      <c r="V8" s="1">
        <f>+'TABEL FINAAL KO'!V8+'TABEL FINAAL LO'!V8</f>
        <v>5073.2087414330217</v>
      </c>
      <c r="W8" s="1">
        <f>+'TABEL FINAAL KO'!W8+'TABEL FINAAL LO'!W8</f>
        <v>5051.3099999999995</v>
      </c>
      <c r="X8" s="1">
        <f>+'TABEL FINAAL KO'!X8+'TABEL FINAAL LO'!X8</f>
        <v>5025.1865732087226</v>
      </c>
      <c r="Y8" s="1">
        <f>+'TABEL FINAAL KO'!Y8+'TABEL FINAAL LO'!Y8</f>
        <v>5000.1976573208722</v>
      </c>
      <c r="Z8" s="1">
        <f>+'TABEL FINAAL KO'!Z8+'TABEL FINAAL LO'!Z8</f>
        <v>4941.4334267912773</v>
      </c>
      <c r="AA8" s="1">
        <f>+'TABEL FINAAL KO'!AA8+'TABEL FINAAL LO'!AA8</f>
        <v>4937.2309096573208</v>
      </c>
    </row>
    <row r="9" spans="1:27" x14ac:dyDescent="0.3">
      <c r="B9" s="1">
        <v>11009</v>
      </c>
      <c r="C9" s="1">
        <f>+'TABEL FINAAL KO'!C9+'TABEL FINAAL LO'!C9</f>
        <v>3283</v>
      </c>
      <c r="D9" s="1">
        <f>+'TABEL FINAAL KO'!D9+'TABEL FINAAL LO'!D9</f>
        <v>2790.55</v>
      </c>
      <c r="E9" s="1">
        <f>+'TABEL FINAAL KO'!E9+'TABEL FINAAL LO'!E9</f>
        <v>2412.91</v>
      </c>
      <c r="F9" s="1">
        <f>+'TABEL FINAAL KO'!F9+'TABEL FINAAL LO'!F9</f>
        <v>2411.66</v>
      </c>
      <c r="G9" s="1">
        <f>+'TABEL FINAAL KO'!G9+'TABEL FINAAL LO'!G9</f>
        <v>2405.04</v>
      </c>
      <c r="H9" s="1">
        <f>+'TABEL FINAAL KO'!H9+'TABEL FINAAL LO'!H9</f>
        <v>2398.4700000000003</v>
      </c>
      <c r="I9" s="1">
        <f>+'TABEL FINAAL KO'!I9+'TABEL FINAAL LO'!I9</f>
        <v>2402.7399999999998</v>
      </c>
      <c r="J9" s="1">
        <f>+'TABEL FINAAL KO'!J9+'TABEL FINAAL LO'!J9</f>
        <v>2421.12</v>
      </c>
      <c r="K9" s="1">
        <f>+'TABEL FINAAL KO'!K9+'TABEL FINAAL LO'!K9</f>
        <v>2470.12</v>
      </c>
      <c r="L9" s="1">
        <f>+'TABEL FINAAL KO'!L9+'TABEL FINAAL LO'!L9</f>
        <v>2482.1999999999998</v>
      </c>
      <c r="M9" s="1">
        <f>+'TABEL FINAAL KO'!M9+'TABEL FINAAL LO'!M9</f>
        <v>2509.04</v>
      </c>
      <c r="N9" s="1">
        <f>+'TABEL FINAAL KO'!N9+'TABEL FINAAL LO'!N9</f>
        <v>2530.1</v>
      </c>
      <c r="O9" s="1">
        <f>+'TABEL FINAAL KO'!O9+'TABEL FINAAL LO'!O9</f>
        <v>2565.6400000000003</v>
      </c>
      <c r="P9" s="1">
        <f>+'TABEL FINAAL KO'!P9+'TABEL FINAAL LO'!P9</f>
        <v>2612.5135353535352</v>
      </c>
      <c r="Q9" s="1">
        <f>+'TABEL FINAAL KO'!Q9+'TABEL FINAAL LO'!Q9</f>
        <v>2651.5191919191921</v>
      </c>
      <c r="R9" s="1">
        <f>+'TABEL FINAAL KO'!R9+'TABEL FINAAL LO'!R9</f>
        <v>2677.9854545454546</v>
      </c>
      <c r="S9" s="1">
        <f>+'TABEL FINAAL KO'!S9+'TABEL FINAAL LO'!S9</f>
        <v>2697.3337373737377</v>
      </c>
      <c r="T9" s="1">
        <f>+'TABEL FINAAL KO'!T9+'TABEL FINAAL LO'!T9</f>
        <v>2710.5022222222224</v>
      </c>
      <c r="U9" s="1">
        <f>+'TABEL FINAAL KO'!U9+'TABEL FINAAL LO'!U9</f>
        <v>2722.5022222222224</v>
      </c>
      <c r="V9" s="1">
        <f>+'TABEL FINAAL KO'!V9+'TABEL FINAAL LO'!V9</f>
        <v>2742.5022222222224</v>
      </c>
      <c r="W9" s="1">
        <f>+'TABEL FINAAL KO'!W9+'TABEL FINAAL LO'!W9</f>
        <v>2751.8</v>
      </c>
      <c r="X9" s="1">
        <f>+'TABEL FINAAL KO'!X9+'TABEL FINAAL LO'!X9</f>
        <v>2733.210101010101</v>
      </c>
      <c r="Y9" s="1">
        <f>+'TABEL FINAAL KO'!Y9+'TABEL FINAAL LO'!Y9</f>
        <v>2713.3842424242425</v>
      </c>
      <c r="Z9" s="1">
        <f>+'TABEL FINAAL KO'!Z9+'TABEL FINAAL LO'!Z9</f>
        <v>2689.0864646464647</v>
      </c>
      <c r="AA9" s="1">
        <f>+'TABEL FINAAL KO'!AA9+'TABEL FINAAL LO'!AA9</f>
        <v>2687.6145454545454</v>
      </c>
    </row>
    <row r="10" spans="1:27" x14ac:dyDescent="0.3">
      <c r="B10" s="1">
        <v>11013</v>
      </c>
      <c r="C10" s="1">
        <f>+'TABEL FINAAL KO'!C10+'TABEL FINAAL LO'!C10</f>
        <v>3196</v>
      </c>
      <c r="D10" s="1">
        <f>+'TABEL FINAAL KO'!D10+'TABEL FINAAL LO'!D10</f>
        <v>2716.6</v>
      </c>
      <c r="E10" s="1">
        <f>+'TABEL FINAAL KO'!E10+'TABEL FINAAL LO'!E10</f>
        <v>2278.06</v>
      </c>
      <c r="F10" s="1">
        <f>+'TABEL FINAAL KO'!F10+'TABEL FINAAL LO'!F10</f>
        <v>2276.33</v>
      </c>
      <c r="G10" s="1">
        <f>+'TABEL FINAAL KO'!G10+'TABEL FINAAL LO'!G10</f>
        <v>2328.2799999999997</v>
      </c>
      <c r="H10" s="1">
        <f>+'TABEL FINAAL KO'!H10+'TABEL FINAAL LO'!H10</f>
        <v>2462.42</v>
      </c>
      <c r="I10" s="1">
        <f>+'TABEL FINAAL KO'!I10+'TABEL FINAAL LO'!I10</f>
        <v>2503.09</v>
      </c>
      <c r="J10" s="1">
        <f>+'TABEL FINAAL KO'!J10+'TABEL FINAAL LO'!J10</f>
        <v>2544.4700000000003</v>
      </c>
      <c r="K10" s="1">
        <f>+'TABEL FINAAL KO'!K10+'TABEL FINAAL LO'!K10</f>
        <v>2580.1999999999998</v>
      </c>
      <c r="L10" s="1">
        <f>+'TABEL FINAAL KO'!L10+'TABEL FINAAL LO'!L10</f>
        <v>2629.69</v>
      </c>
      <c r="M10" s="1">
        <f>+'TABEL FINAAL KO'!M10+'TABEL FINAAL LO'!M10</f>
        <v>2650.55</v>
      </c>
      <c r="N10" s="1">
        <f>+'TABEL FINAAL KO'!N10+'TABEL FINAAL LO'!N10</f>
        <v>2736.2799999999997</v>
      </c>
      <c r="O10" s="1">
        <f>+'TABEL FINAAL KO'!O10+'TABEL FINAAL LO'!O10</f>
        <v>2747.74</v>
      </c>
      <c r="P10" s="1">
        <f>+'TABEL FINAAL KO'!P10+'TABEL FINAAL LO'!P10</f>
        <v>2785.8388741721856</v>
      </c>
      <c r="Q10" s="1">
        <f>+'TABEL FINAAL KO'!Q10+'TABEL FINAAL LO'!Q10</f>
        <v>2770.7252649006623</v>
      </c>
      <c r="R10" s="1">
        <f>+'TABEL FINAAL KO'!R10+'TABEL FINAAL LO'!R10</f>
        <v>2738.2933112582782</v>
      </c>
      <c r="S10" s="1">
        <f>+'TABEL FINAAL KO'!S10+'TABEL FINAAL LO'!S10</f>
        <v>2750.5205298013243</v>
      </c>
      <c r="T10" s="1">
        <f>+'TABEL FINAAL KO'!T10+'TABEL FINAAL LO'!T10</f>
        <v>2724.6578145695366</v>
      </c>
      <c r="U10" s="1">
        <f>+'TABEL FINAAL KO'!U10+'TABEL FINAAL LO'!U10</f>
        <v>2730.0436092715231</v>
      </c>
      <c r="V10" s="1">
        <f>+'TABEL FINAAL KO'!V10+'TABEL FINAAL LO'!V10</f>
        <v>2735.5891721854305</v>
      </c>
      <c r="W10" s="1">
        <f>+'TABEL FINAAL KO'!W10+'TABEL FINAAL LO'!W10</f>
        <v>2731.93</v>
      </c>
      <c r="X10" s="1">
        <f>+'TABEL FINAAL KO'!X10+'TABEL FINAAL LO'!X10</f>
        <v>2740.9524834437088</v>
      </c>
      <c r="Y10" s="1">
        <f>+'TABEL FINAAL KO'!Y10+'TABEL FINAAL LO'!Y10</f>
        <v>2743.3844370860925</v>
      </c>
      <c r="Z10" s="1">
        <f>+'TABEL FINAAL KO'!Z10+'TABEL FINAAL LO'!Z10</f>
        <v>2733.6341390728476</v>
      </c>
      <c r="AA10" s="1">
        <f>+'TABEL FINAAL KO'!AA10+'TABEL FINAAL LO'!AA10</f>
        <v>2759.5430132450329</v>
      </c>
    </row>
    <row r="11" spans="1:27" x14ac:dyDescent="0.3">
      <c r="B11" s="1">
        <v>11016</v>
      </c>
      <c r="C11" s="1">
        <f>+'TABEL FINAAL KO'!C11+'TABEL FINAAL LO'!C11</f>
        <v>2637.0000000000005</v>
      </c>
      <c r="D11" s="1">
        <f>+'TABEL FINAAL KO'!D11+'TABEL FINAAL LO'!D11</f>
        <v>2241.4500000000003</v>
      </c>
      <c r="E11" s="1">
        <f>+'TABEL FINAAL KO'!E11+'TABEL FINAAL LO'!E11</f>
        <v>2076.2200000000003</v>
      </c>
      <c r="F11" s="1">
        <f>+'TABEL FINAAL KO'!F11+'TABEL FINAAL LO'!F11</f>
        <v>2050.33</v>
      </c>
      <c r="G11" s="1">
        <f>+'TABEL FINAAL KO'!G11+'TABEL FINAAL LO'!G11</f>
        <v>2032.3</v>
      </c>
      <c r="H11" s="1">
        <f>+'TABEL FINAAL KO'!H11+'TABEL FINAAL LO'!H11</f>
        <v>2060.33</v>
      </c>
      <c r="I11" s="1">
        <f>+'TABEL FINAAL KO'!I11+'TABEL FINAAL LO'!I11</f>
        <v>2082.09</v>
      </c>
      <c r="J11" s="1">
        <f>+'TABEL FINAAL KO'!J11+'TABEL FINAAL LO'!J11</f>
        <v>2160.2799999999997</v>
      </c>
      <c r="K11" s="1">
        <f>+'TABEL FINAAL KO'!K11+'TABEL FINAAL LO'!K11</f>
        <v>2191.44</v>
      </c>
      <c r="L11" s="1">
        <f>+'TABEL FINAAL KO'!L11+'TABEL FINAAL LO'!L11</f>
        <v>2230.63</v>
      </c>
      <c r="M11" s="1">
        <f>+'TABEL FINAAL KO'!M11+'TABEL FINAAL LO'!M11</f>
        <v>2271.71</v>
      </c>
      <c r="N11" s="1">
        <f>+'TABEL FINAAL KO'!N11+'TABEL FINAAL LO'!N11</f>
        <v>2261.85</v>
      </c>
      <c r="O11" s="1">
        <f>+'TABEL FINAAL KO'!O11+'TABEL FINAAL LO'!O11</f>
        <v>2239.98</v>
      </c>
      <c r="P11" s="1">
        <f>+'TABEL FINAAL KO'!P11+'TABEL FINAAL LO'!P11</f>
        <v>2242.03195335277</v>
      </c>
      <c r="Q11" s="1">
        <f>+'TABEL FINAAL KO'!Q11+'TABEL FINAAL LO'!Q11</f>
        <v>2220.9547521865888</v>
      </c>
      <c r="R11" s="1">
        <f>+'TABEL FINAAL KO'!R11+'TABEL FINAAL LO'!R11</f>
        <v>2210.0459766763847</v>
      </c>
      <c r="S11" s="1">
        <f>+'TABEL FINAAL KO'!S11+'TABEL FINAAL LO'!S11</f>
        <v>2196.8249271137029</v>
      </c>
      <c r="T11" s="1">
        <f>+'TABEL FINAAL KO'!T11+'TABEL FINAAL LO'!T11</f>
        <v>2158.56527696793</v>
      </c>
      <c r="U11" s="1">
        <f>+'TABEL FINAAL KO'!U11+'TABEL FINAAL LO'!U11</f>
        <v>2107.9161516034983</v>
      </c>
      <c r="V11" s="1">
        <f>+'TABEL FINAAL KO'!V11+'TABEL FINAAL LO'!V11</f>
        <v>2057.7091253644312</v>
      </c>
      <c r="W11" s="1">
        <f>+'TABEL FINAAL KO'!W11+'TABEL FINAAL LO'!W11</f>
        <v>2044.06</v>
      </c>
      <c r="X11" s="1">
        <f>+'TABEL FINAAL KO'!X11+'TABEL FINAAL LO'!X11</f>
        <v>2019.8915743440234</v>
      </c>
      <c r="Y11" s="1">
        <f>+'TABEL FINAAL KO'!Y11+'TABEL FINAAL LO'!Y11</f>
        <v>2000.5020991253646</v>
      </c>
      <c r="Z11" s="1">
        <f>+'TABEL FINAAL KO'!Z11+'TABEL FINAAL LO'!Z11</f>
        <v>1982.2950728862975</v>
      </c>
      <c r="AA11" s="1">
        <f>+'TABEL FINAAL KO'!AA11+'TABEL FINAAL LO'!AA11</f>
        <v>1967.1266472303207</v>
      </c>
    </row>
    <row r="12" spans="1:27" x14ac:dyDescent="0.3">
      <c r="B12" s="1">
        <v>11018</v>
      </c>
      <c r="C12" s="1">
        <f>+'TABEL FINAAL KO'!C12+'TABEL FINAAL LO'!C12</f>
        <v>1680</v>
      </c>
      <c r="D12" s="1">
        <f>+'TABEL FINAAL KO'!D12+'TABEL FINAAL LO'!D12</f>
        <v>1428</v>
      </c>
      <c r="E12" s="1">
        <f>+'TABEL FINAAL KO'!E12+'TABEL FINAAL LO'!E12</f>
        <v>1098.0999999999999</v>
      </c>
      <c r="F12" s="1">
        <f>+'TABEL FINAAL KO'!F12+'TABEL FINAAL LO'!F12</f>
        <v>1172.05</v>
      </c>
      <c r="G12" s="1">
        <f>+'TABEL FINAAL KO'!G12+'TABEL FINAAL LO'!G12</f>
        <v>1192.21</v>
      </c>
      <c r="H12" s="1">
        <f>+'TABEL FINAAL KO'!H12+'TABEL FINAAL LO'!H12</f>
        <v>1225.21</v>
      </c>
      <c r="I12" s="1">
        <f>+'TABEL FINAAL KO'!I12+'TABEL FINAAL LO'!I12</f>
        <v>1277.3200000000002</v>
      </c>
      <c r="J12" s="1">
        <f>+'TABEL FINAAL KO'!J12+'TABEL FINAAL LO'!J12</f>
        <v>1307.6399999999999</v>
      </c>
      <c r="K12" s="1">
        <f>+'TABEL FINAAL KO'!K12+'TABEL FINAAL LO'!K12</f>
        <v>1288.6399999999999</v>
      </c>
      <c r="L12" s="1">
        <f>+'TABEL FINAAL KO'!L12+'TABEL FINAAL LO'!L12</f>
        <v>1261.3699999999999</v>
      </c>
      <c r="M12" s="1">
        <f>+'TABEL FINAAL KO'!M12+'TABEL FINAAL LO'!M12</f>
        <v>1317.29</v>
      </c>
      <c r="N12" s="1">
        <f>+'TABEL FINAAL KO'!N12+'TABEL FINAAL LO'!N12</f>
        <v>1352.56</v>
      </c>
      <c r="O12" s="1">
        <f>+'TABEL FINAAL KO'!O12+'TABEL FINAAL LO'!O12</f>
        <v>1337.99</v>
      </c>
      <c r="P12" s="1">
        <f>+'TABEL FINAAL KO'!P12+'TABEL FINAAL LO'!P12</f>
        <v>1334.4284061696658</v>
      </c>
      <c r="Q12" s="1">
        <f>+'TABEL FINAAL KO'!Q12+'TABEL FINAAL LO'!Q12</f>
        <v>1329.246143958869</v>
      </c>
      <c r="R12" s="1">
        <f>+'TABEL FINAAL KO'!R12+'TABEL FINAAL LO'!R12</f>
        <v>1316.5367866323909</v>
      </c>
      <c r="S12" s="1">
        <f>+'TABEL FINAAL KO'!S12+'TABEL FINAAL LO'!S12</f>
        <v>1293.6550128534705</v>
      </c>
      <c r="T12" s="1">
        <f>+'TABEL FINAAL KO'!T12+'TABEL FINAAL LO'!T12</f>
        <v>1272.7633933161953</v>
      </c>
      <c r="U12" s="1">
        <f>+'TABEL FINAAL KO'!U12+'TABEL FINAAL LO'!U12</f>
        <v>1244.3446786632389</v>
      </c>
      <c r="V12" s="1">
        <f>+'TABEL FINAAL KO'!V12+'TABEL FINAAL LO'!V12</f>
        <v>1209.99</v>
      </c>
      <c r="W12" s="1">
        <f>+'TABEL FINAAL KO'!W12+'TABEL FINAAL LO'!W12</f>
        <v>1196.99</v>
      </c>
      <c r="X12" s="1">
        <f>+'TABEL FINAAL KO'!X12+'TABEL FINAAL LO'!X12</f>
        <v>1186.4629048843187</v>
      </c>
      <c r="Y12" s="1">
        <f>+'TABEL FINAAL KO'!Y12+'TABEL FINAAL LO'!Y12</f>
        <v>1186.6993573264781</v>
      </c>
      <c r="Z12" s="1">
        <f>+'TABEL FINAAL KO'!Z12+'TABEL FINAAL LO'!Z12</f>
        <v>1177.1722622107968</v>
      </c>
      <c r="AA12" s="1">
        <f>+'TABEL FINAAL KO'!AA12+'TABEL FINAAL LO'!AA12</f>
        <v>1171.9358097686375</v>
      </c>
    </row>
    <row r="13" spans="1:27" x14ac:dyDescent="0.3">
      <c r="B13" s="1">
        <v>11021</v>
      </c>
      <c r="C13" s="1">
        <f>+'TABEL FINAAL KO'!C13+'TABEL FINAAL LO'!C13</f>
        <v>1741</v>
      </c>
      <c r="D13" s="1">
        <f>+'TABEL FINAAL KO'!D13+'TABEL FINAAL LO'!D13</f>
        <v>1479.85</v>
      </c>
      <c r="E13" s="1">
        <f>+'TABEL FINAAL KO'!E13+'TABEL FINAAL LO'!E13</f>
        <v>1489.3200000000002</v>
      </c>
      <c r="F13" s="1">
        <f>+'TABEL FINAAL KO'!F13+'TABEL FINAAL LO'!F13</f>
        <v>1496.21</v>
      </c>
      <c r="G13" s="1">
        <f>+'TABEL FINAAL KO'!G13+'TABEL FINAAL LO'!G13</f>
        <v>1481.9099999999999</v>
      </c>
      <c r="H13" s="1">
        <f>+'TABEL FINAAL KO'!H13+'TABEL FINAAL LO'!H13</f>
        <v>1548.1599999999999</v>
      </c>
      <c r="I13" s="1">
        <f>+'TABEL FINAAL KO'!I13+'TABEL FINAAL LO'!I13</f>
        <v>1525.5900000000001</v>
      </c>
      <c r="J13" s="1">
        <f>+'TABEL FINAAL KO'!J13+'TABEL FINAAL LO'!J13</f>
        <v>1501.48</v>
      </c>
      <c r="K13" s="1">
        <f>+'TABEL FINAAL KO'!K13+'TABEL FINAAL LO'!K13</f>
        <v>1479.6399999999999</v>
      </c>
      <c r="L13" s="1">
        <f>+'TABEL FINAAL KO'!L13+'TABEL FINAAL LO'!L13</f>
        <v>1494.4</v>
      </c>
      <c r="M13" s="1">
        <f>+'TABEL FINAAL KO'!M13+'TABEL FINAAL LO'!M13</f>
        <v>1484.29</v>
      </c>
      <c r="N13" s="1">
        <f>+'TABEL FINAAL KO'!N13+'TABEL FINAAL LO'!N13</f>
        <v>1472.1799999999998</v>
      </c>
      <c r="O13" s="1">
        <f>+'TABEL FINAAL KO'!O13+'TABEL FINAAL LO'!O13</f>
        <v>1481.13</v>
      </c>
      <c r="P13" s="1">
        <f>+'TABEL FINAAL KO'!P13+'TABEL FINAAL LO'!P13</f>
        <v>1485.1791914893618</v>
      </c>
      <c r="Q13" s="1">
        <f>+'TABEL FINAAL KO'!Q13+'TABEL FINAAL LO'!Q13</f>
        <v>1486.9154042553191</v>
      </c>
      <c r="R13" s="1">
        <f>+'TABEL FINAAL KO'!R13+'TABEL FINAAL LO'!R13</f>
        <v>1489.0197234042553</v>
      </c>
      <c r="S13" s="1">
        <f>+'TABEL FINAAL KO'!S13+'TABEL FINAAL LO'!S13</f>
        <v>1496.0197234042553</v>
      </c>
      <c r="T13" s="1">
        <f>+'TABEL FINAAL KO'!T13+'TABEL FINAAL LO'!T13</f>
        <v>1475.7927021276596</v>
      </c>
      <c r="U13" s="1">
        <f>+'TABEL FINAAL KO'!U13+'TABEL FINAAL LO'!U13</f>
        <v>1468.7927021276596</v>
      </c>
      <c r="V13" s="1">
        <f>+'TABEL FINAAL KO'!V13+'TABEL FINAAL LO'!V13</f>
        <v>1458.7927021276596</v>
      </c>
      <c r="W13" s="1">
        <f>+'TABEL FINAAL KO'!W13+'TABEL FINAAL LO'!W13</f>
        <v>1458.67</v>
      </c>
      <c r="X13" s="1">
        <f>+'TABEL FINAAL KO'!X13+'TABEL FINAAL LO'!X13</f>
        <v>1465.67</v>
      </c>
      <c r="Y13" s="1">
        <f>+'TABEL FINAAL KO'!Y13+'TABEL FINAAL LO'!Y13</f>
        <v>1469.1608085106382</v>
      </c>
      <c r="Z13" s="1">
        <f>+'TABEL FINAAL KO'!Z13+'TABEL FINAAL LO'!Z13</f>
        <v>1469.2651276595743</v>
      </c>
      <c r="AA13" s="1">
        <f>+'TABEL FINAAL KO'!AA13+'TABEL FINAAL LO'!AA13</f>
        <v>1478.3694468085105</v>
      </c>
    </row>
    <row r="14" spans="1:27" x14ac:dyDescent="0.3">
      <c r="B14" s="1">
        <v>11022</v>
      </c>
      <c r="C14" s="1">
        <f>+'TABEL FINAAL KO'!C14+'TABEL FINAAL LO'!C14</f>
        <v>2738</v>
      </c>
      <c r="D14" s="1">
        <f>+'TABEL FINAAL KO'!D14+'TABEL FINAAL LO'!D14</f>
        <v>2327.3000000000002</v>
      </c>
      <c r="E14" s="1">
        <f>+'TABEL FINAAL KO'!E14+'TABEL FINAAL LO'!E14</f>
        <v>2278.6</v>
      </c>
      <c r="F14" s="1">
        <f>+'TABEL FINAAL KO'!F14+'TABEL FINAAL LO'!F14</f>
        <v>2205.87</v>
      </c>
      <c r="G14" s="1">
        <f>+'TABEL FINAAL KO'!G14+'TABEL FINAAL LO'!G14</f>
        <v>2271.4700000000003</v>
      </c>
      <c r="H14" s="1">
        <f>+'TABEL FINAAL KO'!H14+'TABEL FINAAL LO'!H14</f>
        <v>2242.9499999999998</v>
      </c>
      <c r="I14" s="1">
        <f>+'TABEL FINAAL KO'!I14+'TABEL FINAAL LO'!I14</f>
        <v>2258.98</v>
      </c>
      <c r="J14" s="1">
        <f>+'TABEL FINAAL KO'!J14+'TABEL FINAAL LO'!J14</f>
        <v>2245.98</v>
      </c>
      <c r="K14" s="1">
        <f>+'TABEL FINAAL KO'!K14+'TABEL FINAAL LO'!K14</f>
        <v>2261.81</v>
      </c>
      <c r="L14" s="1">
        <f>+'TABEL FINAAL KO'!L14+'TABEL FINAAL LO'!L14</f>
        <v>2303.7399999999998</v>
      </c>
      <c r="M14" s="1">
        <f>+'TABEL FINAAL KO'!M14+'TABEL FINAAL LO'!M14</f>
        <v>2306.25</v>
      </c>
      <c r="N14" s="1">
        <f>+'TABEL FINAAL KO'!N14+'TABEL FINAAL LO'!N14</f>
        <v>2316.41</v>
      </c>
      <c r="O14" s="1">
        <f>+'TABEL FINAAL KO'!O14+'TABEL FINAAL LO'!O14</f>
        <v>2327.52</v>
      </c>
      <c r="P14" s="1">
        <f>+'TABEL FINAAL KO'!P14+'TABEL FINAAL LO'!P14</f>
        <v>2333.3906801007556</v>
      </c>
      <c r="Q14" s="1">
        <f>+'TABEL FINAAL KO'!Q14+'TABEL FINAAL LO'!Q14</f>
        <v>2315.5932619647356</v>
      </c>
      <c r="R14" s="1">
        <f>+'TABEL FINAAL KO'!R14+'TABEL FINAAL LO'!R14</f>
        <v>2305.5932619647356</v>
      </c>
      <c r="S14" s="1">
        <f>+'TABEL FINAAL KO'!S14+'TABEL FINAAL LO'!S14</f>
        <v>2300.1130352644836</v>
      </c>
      <c r="T14" s="1">
        <f>+'TABEL FINAAL KO'!T14+'TABEL FINAAL LO'!T14</f>
        <v>2284.1614609571789</v>
      </c>
      <c r="U14" s="1">
        <f>+'TABEL FINAAL KO'!U14+'TABEL FINAAL LO'!U14</f>
        <v>2299.2671914357684</v>
      </c>
      <c r="V14" s="1">
        <f>+'TABEL FINAAL KO'!V14+'TABEL FINAAL LO'!V14</f>
        <v>2280.5843828715365</v>
      </c>
      <c r="W14" s="1">
        <f>+'TABEL FINAAL KO'!W14+'TABEL FINAAL LO'!W14</f>
        <v>2251.9499999999998</v>
      </c>
      <c r="X14" s="1">
        <f>+'TABEL FINAAL KO'!X14+'TABEL FINAAL LO'!X14</f>
        <v>2243.1041561712846</v>
      </c>
      <c r="Y14" s="1">
        <f>+'TABEL FINAAL KO'!Y14+'TABEL FINAAL LO'!Y14</f>
        <v>2224.9411209068012</v>
      </c>
      <c r="Z14" s="1">
        <f>+'TABEL FINAAL KO'!Z14+'TABEL FINAAL LO'!Z14</f>
        <v>2205.5181989924431</v>
      </c>
      <c r="AA14" s="1">
        <f>+'TABEL FINAAL KO'!AA14+'TABEL FINAAL LO'!AA14</f>
        <v>2194.6239294710326</v>
      </c>
    </row>
    <row r="15" spans="1:27" x14ac:dyDescent="0.3">
      <c r="B15" s="1">
        <v>11023</v>
      </c>
      <c r="C15" s="1">
        <f>+'TABEL FINAAL KO'!C15+'TABEL FINAAL LO'!C15</f>
        <v>3137</v>
      </c>
      <c r="D15" s="1">
        <f>+'TABEL FINAAL KO'!D15+'TABEL FINAAL LO'!D15</f>
        <v>2666.45</v>
      </c>
      <c r="E15" s="1">
        <f>+'TABEL FINAAL KO'!E15+'TABEL FINAAL LO'!E15</f>
        <v>2152.9299999999998</v>
      </c>
      <c r="F15" s="1">
        <f>+'TABEL FINAAL KO'!F15+'TABEL FINAAL LO'!F15</f>
        <v>2134.31</v>
      </c>
      <c r="G15" s="1">
        <f>+'TABEL FINAAL KO'!G15+'TABEL FINAAL LO'!G15</f>
        <v>2122.9</v>
      </c>
      <c r="H15" s="1">
        <f>+'TABEL FINAAL KO'!H15+'TABEL FINAAL LO'!H15</f>
        <v>2190.0100000000002</v>
      </c>
      <c r="I15" s="1">
        <f>+'TABEL FINAAL KO'!I15+'TABEL FINAAL LO'!I15</f>
        <v>2185.5</v>
      </c>
      <c r="J15" s="1">
        <f>+'TABEL FINAAL KO'!J15+'TABEL FINAAL LO'!J15</f>
        <v>2250.58</v>
      </c>
      <c r="K15" s="1">
        <f>+'TABEL FINAAL KO'!K15+'TABEL FINAAL LO'!K15</f>
        <v>2313.04</v>
      </c>
      <c r="L15" s="1">
        <f>+'TABEL FINAAL KO'!L15+'TABEL FINAAL LO'!L15</f>
        <v>2333.36</v>
      </c>
      <c r="M15" s="1">
        <f>+'TABEL FINAAL KO'!M15+'TABEL FINAAL LO'!M15</f>
        <v>2404.58</v>
      </c>
      <c r="N15" s="1">
        <f>+'TABEL FINAAL KO'!N15+'TABEL FINAAL LO'!N15</f>
        <v>2490.04</v>
      </c>
      <c r="O15" s="1">
        <f>+'TABEL FINAAL KO'!O15+'TABEL FINAAL LO'!O15</f>
        <v>2465.5500000000002</v>
      </c>
      <c r="P15" s="1">
        <f>+'TABEL FINAAL KO'!P15+'TABEL FINAAL LO'!P15</f>
        <v>2423.0287323943662</v>
      </c>
      <c r="Q15" s="1">
        <f>+'TABEL FINAAL KO'!Q15+'TABEL FINAAL LO'!Q15</f>
        <v>2399.5349551856593</v>
      </c>
      <c r="R15" s="1">
        <f>+'TABEL FINAAL KO'!R15+'TABEL FINAAL LO'!R15</f>
        <v>2381.9327528809217</v>
      </c>
      <c r="S15" s="1">
        <f>+'TABEL FINAAL KO'!S15+'TABEL FINAAL LO'!S15</f>
        <v>2337.1137003841231</v>
      </c>
      <c r="T15" s="1">
        <f>+'TABEL FINAAL KO'!T15+'TABEL FINAAL LO'!T15</f>
        <v>2312.8968501920617</v>
      </c>
      <c r="U15" s="1">
        <f>+'TABEL FINAAL KO'!U15+'TABEL FINAAL LO'!U15</f>
        <v>2274.8968501920617</v>
      </c>
      <c r="V15" s="1">
        <f>+'TABEL FINAAL KO'!V15+'TABEL FINAAL LO'!V15</f>
        <v>2235.3305505761846</v>
      </c>
      <c r="W15" s="1">
        <f>+'TABEL FINAAL KO'!W15+'TABEL FINAAL LO'!W15</f>
        <v>2199.6799999999998</v>
      </c>
      <c r="X15" s="1">
        <f>+'TABEL FINAAL KO'!X15+'TABEL FINAAL LO'!X15</f>
        <v>2168.1620486555698</v>
      </c>
      <c r="Y15" s="1">
        <f>+'TABEL FINAAL KO'!Y15+'TABEL FINAAL LO'!Y15</f>
        <v>2146.2946478873237</v>
      </c>
      <c r="Z15" s="1">
        <f>+'TABEL FINAAL KO'!Z15+'TABEL FINAAL LO'!Z15</f>
        <v>2136.6440973111394</v>
      </c>
      <c r="AA15" s="1">
        <f>+'TABEL FINAAL KO'!AA15+'TABEL FINAAL LO'!AA15</f>
        <v>2128.728348271447</v>
      </c>
    </row>
    <row r="16" spans="1:27" x14ac:dyDescent="0.3">
      <c r="B16" s="1">
        <v>11024</v>
      </c>
      <c r="C16" s="1">
        <f>+'TABEL FINAAL KO'!C16+'TABEL FINAAL LO'!C16</f>
        <v>2719</v>
      </c>
      <c r="D16" s="1">
        <f>+'TABEL FINAAL KO'!D16+'TABEL FINAAL LO'!D16</f>
        <v>2311.15</v>
      </c>
      <c r="E16" s="1">
        <f>+'TABEL FINAAL KO'!E16+'TABEL FINAAL LO'!E16</f>
        <v>2298.2799999999997</v>
      </c>
      <c r="F16" s="1">
        <f>+'TABEL FINAAL KO'!F16+'TABEL FINAAL LO'!F16</f>
        <v>2292.71</v>
      </c>
      <c r="G16" s="1">
        <f>+'TABEL FINAAL KO'!G16+'TABEL FINAAL LO'!G16</f>
        <v>2303.66</v>
      </c>
      <c r="H16" s="1">
        <f>+'TABEL FINAAL KO'!H16+'TABEL FINAAL LO'!H16</f>
        <v>2272.2799999999997</v>
      </c>
      <c r="I16" s="1">
        <f>+'TABEL FINAAL KO'!I16+'TABEL FINAAL LO'!I16</f>
        <v>2294.4700000000003</v>
      </c>
      <c r="J16" s="1">
        <f>+'TABEL FINAAL KO'!J16+'TABEL FINAAL LO'!J16</f>
        <v>2329.12</v>
      </c>
      <c r="K16" s="1">
        <f>+'TABEL FINAAL KO'!K16+'TABEL FINAAL LO'!K16</f>
        <v>2326.17</v>
      </c>
      <c r="L16" s="1">
        <f>+'TABEL FINAAL KO'!L16+'TABEL FINAAL LO'!L16</f>
        <v>2335.98</v>
      </c>
      <c r="M16" s="1">
        <f>+'TABEL FINAAL KO'!M16+'TABEL FINAAL LO'!M16</f>
        <v>2325.44</v>
      </c>
      <c r="N16" s="1">
        <f>+'TABEL FINAAL KO'!N16+'TABEL FINAAL LO'!N16</f>
        <v>2369.39</v>
      </c>
      <c r="O16" s="1">
        <f>+'TABEL FINAAL KO'!O16+'TABEL FINAAL LO'!O16</f>
        <v>2310.87</v>
      </c>
      <c r="P16" s="1">
        <f>+'TABEL FINAAL KO'!P16+'TABEL FINAAL LO'!P16</f>
        <v>2300.6658148631032</v>
      </c>
      <c r="Q16" s="1">
        <f>+'TABEL FINAAL KO'!Q16+'TABEL FINAAL LO'!Q16</f>
        <v>2267.6439765319428</v>
      </c>
      <c r="R16" s="1">
        <f>+'TABEL FINAAL KO'!R16+'TABEL FINAAL LO'!R16</f>
        <v>2224.5012646675359</v>
      </c>
      <c r="S16" s="1">
        <f>+'TABEL FINAAL KO'!S16+'TABEL FINAAL LO'!S16</f>
        <v>2190.105632333768</v>
      </c>
      <c r="T16" s="1">
        <f>+'TABEL FINAAL KO'!T16+'TABEL FINAAL LO'!T16</f>
        <v>2153.6221382007825</v>
      </c>
      <c r="U16" s="1">
        <f>+'TABEL FINAAL KO'!U16+'TABEL FINAAL LO'!U16</f>
        <v>2138.6221382007825</v>
      </c>
      <c r="V16" s="1">
        <f>+'TABEL FINAAL KO'!V16+'TABEL FINAAL LO'!V16</f>
        <v>2133.6221382007825</v>
      </c>
      <c r="W16" s="1">
        <f>+'TABEL FINAAL KO'!W16+'TABEL FINAAL LO'!W16</f>
        <v>2124.71</v>
      </c>
      <c r="X16" s="1">
        <f>+'TABEL FINAAL KO'!X16+'TABEL FINAAL LO'!X16</f>
        <v>2108.0726205997394</v>
      </c>
      <c r="Y16" s="1">
        <f>+'TABEL FINAAL KO'!Y16+'TABEL FINAAL LO'!Y16</f>
        <v>2117.6769882659714</v>
      </c>
      <c r="Z16" s="1">
        <f>+'TABEL FINAAL KO'!Z16+'TABEL FINAAL LO'!Z16</f>
        <v>2124.1604823989569</v>
      </c>
      <c r="AA16" s="1">
        <f>+'TABEL FINAAL KO'!AA16+'TABEL FINAAL LO'!AA16</f>
        <v>2130.0396088657108</v>
      </c>
    </row>
    <row r="17" spans="2:27" x14ac:dyDescent="0.3">
      <c r="B17" s="1">
        <v>11025</v>
      </c>
      <c r="C17" s="1">
        <f>+'TABEL FINAAL KO'!C17+'TABEL FINAAL LO'!C17</f>
        <v>1298.8235294117649</v>
      </c>
      <c r="D17" s="1">
        <f>+'TABEL FINAAL KO'!D17+'TABEL FINAAL LO'!D17</f>
        <v>1104</v>
      </c>
      <c r="E17" s="1">
        <f>+'TABEL FINAAL KO'!E17+'TABEL FINAAL LO'!E17</f>
        <v>847.77</v>
      </c>
      <c r="F17" s="1">
        <f>+'TABEL FINAAL KO'!F17+'TABEL FINAAL LO'!F17</f>
        <v>872.15</v>
      </c>
      <c r="G17" s="1">
        <f>+'TABEL FINAAL KO'!G17+'TABEL FINAAL LO'!G17</f>
        <v>896.8</v>
      </c>
      <c r="H17" s="1">
        <f>+'TABEL FINAAL KO'!H17+'TABEL FINAAL LO'!H17</f>
        <v>929.91</v>
      </c>
      <c r="I17" s="1">
        <f>+'TABEL FINAAL KO'!I17+'TABEL FINAAL LO'!I17</f>
        <v>975.06999999999994</v>
      </c>
      <c r="J17" s="1">
        <f>+'TABEL FINAAL KO'!J17+'TABEL FINAAL LO'!J17</f>
        <v>1016.23</v>
      </c>
      <c r="K17" s="1">
        <f>+'TABEL FINAAL KO'!K17+'TABEL FINAAL LO'!K17</f>
        <v>1030.1500000000001</v>
      </c>
      <c r="L17" s="1">
        <f>+'TABEL FINAAL KO'!L17+'TABEL FINAAL LO'!L17</f>
        <v>1058.56</v>
      </c>
      <c r="M17" s="1">
        <f>+'TABEL FINAAL KO'!M17+'TABEL FINAAL LO'!M17</f>
        <v>1031.3899999999999</v>
      </c>
      <c r="N17" s="1">
        <f>+'TABEL FINAAL KO'!N17+'TABEL FINAAL LO'!N17</f>
        <v>1044.6100000000001</v>
      </c>
      <c r="O17" s="1">
        <f>+'TABEL FINAAL KO'!O17+'TABEL FINAAL LO'!O17</f>
        <v>1029.6600000000001</v>
      </c>
      <c r="P17" s="1">
        <f>+'TABEL FINAAL KO'!P17+'TABEL FINAAL LO'!P17</f>
        <v>1019.7860883280757</v>
      </c>
      <c r="Q17" s="1">
        <f>+'TABEL FINAAL KO'!Q17+'TABEL FINAAL LO'!Q17</f>
        <v>1001.2017350157729</v>
      </c>
      <c r="R17" s="1">
        <f>+'TABEL FINAAL KO'!R17+'TABEL FINAAL LO'!R17</f>
        <v>961.32031545741324</v>
      </c>
      <c r="S17" s="1">
        <f>+'TABEL FINAAL KO'!S17+'TABEL FINAAL LO'!S17</f>
        <v>937.12227129337543</v>
      </c>
      <c r="T17" s="1">
        <f>+'TABEL FINAAL KO'!T17+'TABEL FINAAL LO'!T17</f>
        <v>925.50858044164033</v>
      </c>
      <c r="U17" s="1">
        <f>+'TABEL FINAAL KO'!U17+'TABEL FINAAL LO'!U17</f>
        <v>922.90466876971607</v>
      </c>
      <c r="V17" s="1">
        <f>+'TABEL FINAAL KO'!V17+'TABEL FINAAL LO'!V17</f>
        <v>903.99391167192425</v>
      </c>
      <c r="W17" s="1">
        <f>+'TABEL FINAAL KO'!W17+'TABEL FINAAL LO'!W17</f>
        <v>893.39</v>
      </c>
      <c r="X17" s="1">
        <f>+'TABEL FINAAL KO'!X17+'TABEL FINAAL LO'!X17</f>
        <v>882.09293375394327</v>
      </c>
      <c r="Y17" s="1">
        <f>+'TABEL FINAAL KO'!Y17+'TABEL FINAAL LO'!Y17</f>
        <v>890.19195583596206</v>
      </c>
      <c r="Z17" s="1">
        <f>+'TABEL FINAAL KO'!Z17+'TABEL FINAAL LO'!Z17</f>
        <v>912.6870662460567</v>
      </c>
      <c r="AA17" s="1">
        <f>+'TABEL FINAAL KO'!AA17+'TABEL FINAAL LO'!AA17</f>
        <v>924.776309148265</v>
      </c>
    </row>
    <row r="18" spans="2:27" x14ac:dyDescent="0.3">
      <c r="B18" s="1">
        <v>11029</v>
      </c>
      <c r="C18" s="1">
        <f>+'TABEL FINAAL KO'!C18+'TABEL FINAAL LO'!C18</f>
        <v>2923</v>
      </c>
      <c r="D18" s="1">
        <f>+'TABEL FINAAL KO'!D18+'TABEL FINAAL LO'!D18</f>
        <v>2484.5500000000002</v>
      </c>
      <c r="E18" s="1">
        <f>+'TABEL FINAAL KO'!E18+'TABEL FINAAL LO'!E18</f>
        <v>2238.42</v>
      </c>
      <c r="F18" s="1">
        <f>+'TABEL FINAAL KO'!F18+'TABEL FINAAL LO'!F18</f>
        <v>2303.48</v>
      </c>
      <c r="G18" s="1">
        <f>+'TABEL FINAAL KO'!G18+'TABEL FINAAL LO'!G18</f>
        <v>2436.8599999999997</v>
      </c>
      <c r="H18" s="1">
        <f>+'TABEL FINAAL KO'!H18+'TABEL FINAAL LO'!H18</f>
        <v>2473.91</v>
      </c>
      <c r="I18" s="1">
        <f>+'TABEL FINAAL KO'!I18+'TABEL FINAAL LO'!I18</f>
        <v>2561.21</v>
      </c>
      <c r="J18" s="1">
        <f>+'TABEL FINAAL KO'!J18+'TABEL FINAAL LO'!J18</f>
        <v>2529.5299999999997</v>
      </c>
      <c r="K18" s="1">
        <f>+'TABEL FINAAL KO'!K18+'TABEL FINAAL LO'!K18</f>
        <v>2617.83</v>
      </c>
      <c r="L18" s="1">
        <f>+'TABEL FINAAL KO'!L18+'TABEL FINAAL LO'!L18</f>
        <v>2623.05</v>
      </c>
      <c r="M18" s="1">
        <f>+'TABEL FINAAL KO'!M18+'TABEL FINAAL LO'!M18</f>
        <v>2567.31</v>
      </c>
      <c r="N18" s="1">
        <f>+'TABEL FINAAL KO'!N18+'TABEL FINAAL LO'!N18</f>
        <v>2640.4</v>
      </c>
      <c r="O18" s="1">
        <f>+'TABEL FINAAL KO'!O18+'TABEL FINAAL LO'!O18</f>
        <v>2596.9899999999998</v>
      </c>
      <c r="P18" s="1">
        <f>+'TABEL FINAAL KO'!P18+'TABEL FINAAL LO'!P18</f>
        <v>2572.3268138801259</v>
      </c>
      <c r="Q18" s="1">
        <f>+'TABEL FINAAL KO'!Q18+'TABEL FINAAL LO'!Q18</f>
        <v>2542.2039957939014</v>
      </c>
      <c r="R18" s="1">
        <f>+'TABEL FINAAL KO'!R18+'TABEL FINAAL LO'!R18</f>
        <v>2499.5019978969503</v>
      </c>
      <c r="S18" s="1">
        <f>+'TABEL FINAAL KO'!S18+'TABEL FINAAL LO'!S18</f>
        <v>2458.1509989484753</v>
      </c>
      <c r="T18" s="1">
        <f>+'TABEL FINAAL KO'!T18+'TABEL FINAAL LO'!T18</f>
        <v>2435.6597266035751</v>
      </c>
      <c r="U18" s="1">
        <f>+'TABEL FINAAL KO'!U18+'TABEL FINAAL LO'!U18</f>
        <v>2411.04563617245</v>
      </c>
      <c r="V18" s="1">
        <f>+'TABEL FINAAL KO'!V18+'TABEL FINAAL LO'!V18</f>
        <v>2386.6771819137748</v>
      </c>
      <c r="W18" s="1">
        <f>+'TABEL FINAAL KO'!W18+'TABEL FINAAL LO'!W18</f>
        <v>2387.8000000000002</v>
      </c>
      <c r="X18" s="1">
        <f>+'TABEL FINAAL KO'!X18+'TABEL FINAAL LO'!X18</f>
        <v>2382.6597266035751</v>
      </c>
      <c r="Y18" s="1">
        <f>+'TABEL FINAAL KO'!Y18+'TABEL FINAAL LO'!Y18</f>
        <v>2383.8879074658253</v>
      </c>
      <c r="Z18" s="1">
        <f>+'TABEL FINAAL KO'!Z18+'TABEL FINAAL LO'!Z18</f>
        <v>2388.2389064143008</v>
      </c>
      <c r="AA18" s="1">
        <f>+'TABEL FINAAL KO'!AA18+'TABEL FINAAL LO'!AA18</f>
        <v>2392.4845425867506</v>
      </c>
    </row>
    <row r="19" spans="2:27" x14ac:dyDescent="0.3">
      <c r="B19" s="1">
        <v>11030</v>
      </c>
      <c r="C19" s="1">
        <f>+'TABEL FINAAL KO'!C19+'TABEL FINAAL LO'!C19</f>
        <v>1383.5294117647059</v>
      </c>
      <c r="D19" s="1">
        <f>+'TABEL FINAAL KO'!D19+'TABEL FINAAL LO'!D19</f>
        <v>1176</v>
      </c>
      <c r="E19" s="1">
        <f>+'TABEL FINAAL KO'!E19+'TABEL FINAAL LO'!E19</f>
        <v>904.53</v>
      </c>
      <c r="F19" s="1">
        <f>+'TABEL FINAAL KO'!F19+'TABEL FINAAL LO'!F19</f>
        <v>909.53</v>
      </c>
      <c r="G19" s="1">
        <f>+'TABEL FINAAL KO'!G19+'TABEL FINAAL LO'!G19</f>
        <v>925.53</v>
      </c>
      <c r="H19" s="1">
        <f>+'TABEL FINAAL KO'!H19+'TABEL FINAAL LO'!H19</f>
        <v>966.45</v>
      </c>
      <c r="I19" s="1">
        <f>+'TABEL FINAAL KO'!I19+'TABEL FINAAL LO'!I19</f>
        <v>1023.26</v>
      </c>
      <c r="J19" s="1">
        <f>+'TABEL FINAAL KO'!J19+'TABEL FINAAL LO'!J19</f>
        <v>1056.9099999999999</v>
      </c>
      <c r="K19" s="1">
        <f>+'TABEL FINAAL KO'!K19+'TABEL FINAAL LO'!K19</f>
        <v>1056.6100000000001</v>
      </c>
      <c r="L19" s="1">
        <f>+'TABEL FINAAL KO'!L19+'TABEL FINAAL LO'!L19</f>
        <v>1065.8</v>
      </c>
      <c r="M19" s="1">
        <f>+'TABEL FINAAL KO'!M19+'TABEL FINAAL LO'!M19</f>
        <v>1114.6399999999999</v>
      </c>
      <c r="N19" s="1">
        <f>+'TABEL FINAAL KO'!N19+'TABEL FINAAL LO'!N19</f>
        <v>1093.53</v>
      </c>
      <c r="O19" s="1">
        <f>+'TABEL FINAAL KO'!O19+'TABEL FINAAL LO'!O19</f>
        <v>1101.23</v>
      </c>
      <c r="P19" s="1">
        <f>+'TABEL FINAAL KO'!P19+'TABEL FINAAL LO'!P19</f>
        <v>1121.6253977272727</v>
      </c>
      <c r="Q19" s="1">
        <f>+'TABEL FINAAL KO'!Q19+'TABEL FINAAL LO'!Q19</f>
        <v>1104.0973579545455</v>
      </c>
      <c r="R19" s="1">
        <f>+'TABEL FINAAL KO'!R19+'TABEL FINAAL LO'!R19</f>
        <v>1100.5585511363636</v>
      </c>
      <c r="S19" s="1">
        <f>+'TABEL FINAAL KO'!S19+'TABEL FINAAL LO'!S19</f>
        <v>1098.7783806818181</v>
      </c>
      <c r="T19" s="1">
        <f>+'TABEL FINAAL KO'!T19+'TABEL FINAAL LO'!T19</f>
        <v>1081.1188920454547</v>
      </c>
      <c r="U19" s="1">
        <f>+'TABEL FINAAL KO'!U19+'TABEL FINAAL LO'!U19</f>
        <v>1066.0197443181819</v>
      </c>
      <c r="V19" s="1">
        <f>+'TABEL FINAAL KO'!V19+'TABEL FINAAL LO'!V19</f>
        <v>1061.7999147727273</v>
      </c>
      <c r="W19" s="1">
        <f>+'TABEL FINAAL KO'!W19+'TABEL FINAAL LO'!W19</f>
        <v>1035.69</v>
      </c>
      <c r="X19" s="1">
        <f>+'TABEL FINAAL KO'!X19+'TABEL FINAAL LO'!X19</f>
        <v>1018.3494886363636</v>
      </c>
      <c r="Y19" s="1">
        <f>+'TABEL FINAAL KO'!Y19+'TABEL FINAAL LO'!Y19</f>
        <v>1022.7891477272727</v>
      </c>
      <c r="Z19" s="1">
        <f>+'TABEL FINAAL KO'!Z19+'TABEL FINAAL LO'!Z19</f>
        <v>1026.5585511363636</v>
      </c>
      <c r="AA19" s="1">
        <f>+'TABEL FINAAL KO'!AA19+'TABEL FINAAL LO'!AA19</f>
        <v>1023.6684659090909</v>
      </c>
    </row>
    <row r="20" spans="2:27" x14ac:dyDescent="0.3">
      <c r="B20" s="1">
        <v>11035</v>
      </c>
      <c r="C20" s="1">
        <f>+'TABEL FINAAL KO'!C20+'TABEL FINAAL LO'!C20</f>
        <v>2241</v>
      </c>
      <c r="D20" s="1">
        <f>+'TABEL FINAAL KO'!D20+'TABEL FINAAL LO'!D20</f>
        <v>1904.85</v>
      </c>
      <c r="E20" s="1">
        <f>+'TABEL FINAAL KO'!E20+'TABEL FINAAL LO'!E20</f>
        <v>1612.8899999999999</v>
      </c>
      <c r="F20" s="1">
        <f>+'TABEL FINAAL KO'!F20+'TABEL FINAAL LO'!F20</f>
        <v>1656.57</v>
      </c>
      <c r="G20" s="1">
        <f>+'TABEL FINAAL KO'!G20+'TABEL FINAAL LO'!G20</f>
        <v>1649.21</v>
      </c>
      <c r="H20" s="1">
        <f>+'TABEL FINAAL KO'!H20+'TABEL FINAAL LO'!H20</f>
        <v>1619.3200000000002</v>
      </c>
      <c r="I20" s="1">
        <f>+'TABEL FINAAL KO'!I20+'TABEL FINAAL LO'!I20</f>
        <v>1628</v>
      </c>
      <c r="J20" s="1">
        <f>+'TABEL FINAAL KO'!J20+'TABEL FINAAL LO'!J20</f>
        <v>1673</v>
      </c>
      <c r="K20" s="1">
        <f>+'TABEL FINAAL KO'!K20+'TABEL FINAAL LO'!K20</f>
        <v>1679</v>
      </c>
      <c r="L20" s="1">
        <f>+'TABEL FINAAL KO'!L20+'TABEL FINAAL LO'!L20</f>
        <v>1700.76</v>
      </c>
      <c r="M20" s="1">
        <f>+'TABEL FINAAL KO'!M20+'TABEL FINAAL LO'!M20</f>
        <v>1705.05</v>
      </c>
      <c r="N20" s="1">
        <f>+'TABEL FINAAL KO'!N20+'TABEL FINAAL LO'!N20</f>
        <v>1787.33</v>
      </c>
      <c r="O20" s="1">
        <f>+'TABEL FINAAL KO'!O20+'TABEL FINAAL LO'!O20</f>
        <v>1763.05</v>
      </c>
      <c r="P20" s="1">
        <f>+'TABEL FINAAL KO'!P20+'TABEL FINAAL LO'!P20</f>
        <v>1758.2072678571428</v>
      </c>
      <c r="Q20" s="1">
        <f>+'TABEL FINAAL KO'!Q20+'TABEL FINAAL LO'!Q20</f>
        <v>1773.1631071428571</v>
      </c>
      <c r="R20" s="1">
        <f>+'TABEL FINAAL KO'!R20+'TABEL FINAAL LO'!R20</f>
        <v>1763.3345178571428</v>
      </c>
      <c r="S20" s="1">
        <f>+'TABEL FINAAL KO'!S20+'TABEL FINAAL LO'!S20</f>
        <v>1741.5223928571429</v>
      </c>
      <c r="T20" s="1">
        <f>+'TABEL FINAAL KO'!T20+'TABEL FINAAL LO'!T20</f>
        <v>1730.6661071428571</v>
      </c>
      <c r="U20" s="1">
        <f>+'TABEL FINAAL KO'!U20+'TABEL FINAAL LO'!U20</f>
        <v>1722.1578749999999</v>
      </c>
      <c r="V20" s="1">
        <f>+'TABEL FINAAL KO'!V20+'TABEL FINAAL LO'!V20</f>
        <v>1689.273892857143</v>
      </c>
      <c r="W20" s="1">
        <f>+'TABEL FINAAL KO'!W20+'TABEL FINAAL LO'!W20</f>
        <v>1673.97</v>
      </c>
      <c r="X20" s="1">
        <f>+'TABEL FINAAL KO'!X20+'TABEL FINAAL LO'!X20</f>
        <v>1652.8981428571428</v>
      </c>
      <c r="Y20" s="1">
        <f>+'TABEL FINAAL KO'!Y20+'TABEL FINAAL LO'!Y20</f>
        <v>1654.3622142857143</v>
      </c>
      <c r="Z20" s="1">
        <f>+'TABEL FINAAL KO'!Z20+'TABEL FINAAL LO'!Z20</f>
        <v>1643.7102678571428</v>
      </c>
      <c r="AA20" s="1">
        <f>+'TABEL FINAAL KO'!AA20+'TABEL FINAAL LO'!AA20</f>
        <v>1634.7102678571428</v>
      </c>
    </row>
    <row r="21" spans="2:27" x14ac:dyDescent="0.3">
      <c r="B21" s="1">
        <v>11037</v>
      </c>
      <c r="C21" s="1">
        <f>+'TABEL FINAAL KO'!C21+'TABEL FINAAL LO'!C21</f>
        <v>2327</v>
      </c>
      <c r="D21" s="1">
        <f>+'TABEL FINAAL KO'!D21+'TABEL FINAAL LO'!D21</f>
        <v>1977.9499999999998</v>
      </c>
      <c r="E21" s="1">
        <f>+'TABEL FINAAL KO'!E21+'TABEL FINAAL LO'!E21</f>
        <v>1575.51</v>
      </c>
      <c r="F21" s="1">
        <f>+'TABEL FINAAL KO'!F21+'TABEL FINAAL LO'!F21</f>
        <v>1685.4099999999999</v>
      </c>
      <c r="G21" s="1">
        <f>+'TABEL FINAAL KO'!G21+'TABEL FINAAL LO'!G21</f>
        <v>1720.76</v>
      </c>
      <c r="H21" s="1">
        <f>+'TABEL FINAAL KO'!H21+'TABEL FINAAL LO'!H21</f>
        <v>1762.49</v>
      </c>
      <c r="I21" s="1">
        <f>+'TABEL FINAAL KO'!I21+'TABEL FINAAL LO'!I21</f>
        <v>1815.03</v>
      </c>
      <c r="J21" s="1">
        <f>+'TABEL FINAAL KO'!J21+'TABEL FINAAL LO'!J21</f>
        <v>1880.95</v>
      </c>
      <c r="K21" s="1">
        <f>+'TABEL FINAAL KO'!K21+'TABEL FINAAL LO'!K21</f>
        <v>1911.92</v>
      </c>
      <c r="L21" s="1">
        <f>+'TABEL FINAAL KO'!L21+'TABEL FINAAL LO'!L21</f>
        <v>1929.54</v>
      </c>
      <c r="M21" s="1">
        <f>+'TABEL FINAAL KO'!M21+'TABEL FINAAL LO'!M21</f>
        <v>1917.51</v>
      </c>
      <c r="N21" s="1">
        <f>+'TABEL FINAAL KO'!N21+'TABEL FINAAL LO'!N21</f>
        <v>1947.49</v>
      </c>
      <c r="O21" s="1">
        <f>+'TABEL FINAAL KO'!O21+'TABEL FINAAL LO'!O21</f>
        <v>1910.94</v>
      </c>
      <c r="P21" s="1">
        <f>+'TABEL FINAAL KO'!P21+'TABEL FINAAL LO'!P21</f>
        <v>1893.2352158273382</v>
      </c>
      <c r="Q21" s="1">
        <f>+'TABEL FINAAL KO'!Q21+'TABEL FINAAL LO'!Q21</f>
        <v>1856.3918345323741</v>
      </c>
      <c r="R21" s="1">
        <f>+'TABEL FINAAL KO'!R21+'TABEL FINAAL LO'!R21</f>
        <v>1826.5002517985613</v>
      </c>
      <c r="S21" s="1">
        <f>+'TABEL FINAAL KO'!S21+'TABEL FINAAL LO'!S21</f>
        <v>1809.2713309352519</v>
      </c>
      <c r="T21" s="1">
        <f>+'TABEL FINAAL KO'!T21+'TABEL FINAAL LO'!T21</f>
        <v>1772.2231294964029</v>
      </c>
      <c r="U21" s="1">
        <f>+'TABEL FINAAL KO'!U21+'TABEL FINAAL LO'!U21</f>
        <v>1749.7351798561151</v>
      </c>
      <c r="V21" s="1">
        <f>+'TABEL FINAAL KO'!V21+'TABEL FINAAL LO'!V21</f>
        <v>1736.5303597122302</v>
      </c>
      <c r="W21" s="1">
        <f>+'TABEL FINAAL KO'!W21+'TABEL FINAAL LO'!W21</f>
        <v>1715.94</v>
      </c>
      <c r="X21" s="1">
        <f>+'TABEL FINAAL KO'!X21+'TABEL FINAAL LO'!X21</f>
        <v>1700.5785611510792</v>
      </c>
      <c r="Y21" s="1">
        <f>+'TABEL FINAAL KO'!Y21+'TABEL FINAAL LO'!Y21</f>
        <v>1691.6809712230215</v>
      </c>
      <c r="Z21" s="1">
        <f>+'TABEL FINAAL KO'!Z21+'TABEL FINAAL LO'!Z21</f>
        <v>1683.5002517985613</v>
      </c>
      <c r="AA21" s="1">
        <f>+'TABEL FINAAL KO'!AA21+'TABEL FINAAL LO'!AA21</f>
        <v>1695.2954316546761</v>
      </c>
    </row>
    <row r="22" spans="2:27" x14ac:dyDescent="0.3">
      <c r="B22" s="1">
        <v>11038</v>
      </c>
      <c r="C22" s="1">
        <f>+'TABEL FINAAL KO'!C22+'TABEL FINAAL LO'!C22</f>
        <v>1149</v>
      </c>
      <c r="D22" s="1">
        <f>+'TABEL FINAAL KO'!D22+'TABEL FINAAL LO'!D22</f>
        <v>976.64999999999986</v>
      </c>
      <c r="E22" s="1">
        <f>+'TABEL FINAAL KO'!E22+'TABEL FINAAL LO'!E22</f>
        <v>993.82999999999993</v>
      </c>
      <c r="F22" s="1">
        <f>+'TABEL FINAAL KO'!F22+'TABEL FINAAL LO'!F22</f>
        <v>1031.9099999999999</v>
      </c>
      <c r="G22" s="1">
        <f>+'TABEL FINAAL KO'!G22+'TABEL FINAAL LO'!G22</f>
        <v>1064.45</v>
      </c>
      <c r="H22" s="1">
        <f>+'TABEL FINAAL KO'!H22+'TABEL FINAAL LO'!H22</f>
        <v>1055.8800000000001</v>
      </c>
      <c r="I22" s="1">
        <f>+'TABEL FINAAL KO'!I22+'TABEL FINAAL LO'!I22</f>
        <v>1111.18</v>
      </c>
      <c r="J22" s="1">
        <f>+'TABEL FINAAL KO'!J22+'TABEL FINAAL LO'!J22</f>
        <v>1131.45</v>
      </c>
      <c r="K22" s="1">
        <f>+'TABEL FINAAL KO'!K22+'TABEL FINAAL LO'!K22</f>
        <v>1172.02</v>
      </c>
      <c r="L22" s="1">
        <f>+'TABEL FINAAL KO'!L22+'TABEL FINAAL LO'!L22</f>
        <v>1198.29</v>
      </c>
      <c r="M22" s="1">
        <f>+'TABEL FINAAL KO'!M22+'TABEL FINAAL LO'!M22</f>
        <v>1217.67</v>
      </c>
      <c r="N22" s="1">
        <f>+'TABEL FINAAL KO'!N22+'TABEL FINAAL LO'!N22</f>
        <v>1145.5</v>
      </c>
      <c r="O22" s="1">
        <f>+'TABEL FINAAL KO'!O22+'TABEL FINAAL LO'!O22</f>
        <v>1154.75</v>
      </c>
      <c r="P22" s="1">
        <f>+'TABEL FINAAL KO'!P22+'TABEL FINAAL LO'!P22</f>
        <v>1150.8407476635514</v>
      </c>
      <c r="Q22" s="1">
        <f>+'TABEL FINAAL KO'!Q22+'TABEL FINAAL LO'!Q22</f>
        <v>1141.4723364485981</v>
      </c>
      <c r="R22" s="1">
        <f>+'TABEL FINAAL KO'!R22+'TABEL FINAAL LO'!R22</f>
        <v>1136.9284112149533</v>
      </c>
      <c r="S22" s="1">
        <f>+'TABEL FINAAL KO'!S22+'TABEL FINAAL LO'!S22</f>
        <v>1146.577570093458</v>
      </c>
      <c r="T22" s="1">
        <f>+'TABEL FINAAL KO'!T22+'TABEL FINAAL LO'!T22</f>
        <v>1147.9635514018692</v>
      </c>
      <c r="U22" s="1">
        <f>+'TABEL FINAAL KO'!U22+'TABEL FINAAL LO'!U22</f>
        <v>1150.4723364485981</v>
      </c>
      <c r="V22" s="1">
        <f>+'TABEL FINAAL KO'!V22+'TABEL FINAAL LO'!V22</f>
        <v>1157.8231775700933</v>
      </c>
      <c r="W22" s="1">
        <f>+'TABEL FINAAL KO'!W22+'TABEL FINAAL LO'!W22</f>
        <v>1158.56</v>
      </c>
      <c r="X22" s="1">
        <f>+'TABEL FINAAL KO'!X22+'TABEL FINAAL LO'!X22</f>
        <v>1177.7880373831777</v>
      </c>
      <c r="Y22" s="1">
        <f>+'TABEL FINAAL KO'!Y22+'TABEL FINAAL LO'!Y22</f>
        <v>1181.4020560747663</v>
      </c>
      <c r="Z22" s="1">
        <f>+'TABEL FINAAL KO'!Z22+'TABEL FINAAL LO'!Z22</f>
        <v>1192.4020560747663</v>
      </c>
      <c r="AA22" s="1">
        <f>+'TABEL FINAAL KO'!AA22+'TABEL FINAAL LO'!AA22</f>
        <v>1200.3844859813084</v>
      </c>
    </row>
    <row r="23" spans="2:27" x14ac:dyDescent="0.3">
      <c r="B23" s="1">
        <v>11039</v>
      </c>
      <c r="C23" s="1">
        <f>+'TABEL FINAAL KO'!C23+'TABEL FINAAL LO'!C23</f>
        <v>2065</v>
      </c>
      <c r="D23" s="1">
        <f>+'TABEL FINAAL KO'!D23+'TABEL FINAAL LO'!D23</f>
        <v>1755.25</v>
      </c>
      <c r="E23" s="1">
        <f>+'TABEL FINAAL KO'!E23+'TABEL FINAAL LO'!E23</f>
        <v>2018.05</v>
      </c>
      <c r="F23" s="1">
        <f>+'TABEL FINAAL KO'!F23+'TABEL FINAAL LO'!F23</f>
        <v>2037.19</v>
      </c>
      <c r="G23" s="1">
        <f>+'TABEL FINAAL KO'!G23+'TABEL FINAAL LO'!G23</f>
        <v>1978.54</v>
      </c>
      <c r="H23" s="1">
        <f>+'TABEL FINAAL KO'!H23+'TABEL FINAAL LO'!H23</f>
        <v>1948.67</v>
      </c>
      <c r="I23" s="1">
        <f>+'TABEL FINAAL KO'!I23+'TABEL FINAAL LO'!I23</f>
        <v>2030.22</v>
      </c>
      <c r="J23" s="1">
        <f>+'TABEL FINAAL KO'!J23+'TABEL FINAAL LO'!J23</f>
        <v>1943.5900000000001</v>
      </c>
      <c r="K23" s="1">
        <f>+'TABEL FINAAL KO'!K23+'TABEL FINAAL LO'!K23</f>
        <v>1915.05</v>
      </c>
      <c r="L23" s="1">
        <f>+'TABEL FINAAL KO'!L23+'TABEL FINAAL LO'!L23</f>
        <v>1915.35</v>
      </c>
      <c r="M23" s="1">
        <f>+'TABEL FINAAL KO'!M23+'TABEL FINAAL LO'!M23</f>
        <v>1936.27</v>
      </c>
      <c r="N23" s="1">
        <f>+'TABEL FINAAL KO'!N23+'TABEL FINAAL LO'!N23</f>
        <v>1955.92</v>
      </c>
      <c r="O23" s="1">
        <f>+'TABEL FINAAL KO'!O23+'TABEL FINAAL LO'!O23</f>
        <v>1912.7</v>
      </c>
      <c r="P23" s="1">
        <f>+'TABEL FINAAL KO'!P23+'TABEL FINAAL LO'!P23</f>
        <v>1891.8736956521739</v>
      </c>
      <c r="Q23" s="1">
        <f>+'TABEL FINAAL KO'!Q23+'TABEL FINAAL LO'!Q23</f>
        <v>1888.873043478261</v>
      </c>
      <c r="R23" s="1">
        <f>+'TABEL FINAAL KO'!R23+'TABEL FINAAL LO'!R23</f>
        <v>1874.5397826086955</v>
      </c>
      <c r="S23" s="1">
        <f>+'TABEL FINAAL KO'!S23+'TABEL FINAAL LO'!S23</f>
        <v>1854.2063043478261</v>
      </c>
      <c r="T23" s="1">
        <f>+'TABEL FINAAL KO'!T23+'TABEL FINAAL LO'!T23</f>
        <v>1841.2067391304349</v>
      </c>
      <c r="U23" s="1">
        <f>+'TABEL FINAAL KO'!U23+'TABEL FINAAL LO'!U23</f>
        <v>1832.5404347826088</v>
      </c>
      <c r="V23" s="1">
        <f>+'TABEL FINAAL KO'!V23+'TABEL FINAAL LO'!V23</f>
        <v>1831.0956521739131</v>
      </c>
      <c r="W23" s="1">
        <f>+'TABEL FINAAL KO'!W23+'TABEL FINAAL LO'!W23</f>
        <v>1842.54</v>
      </c>
      <c r="X23" s="1">
        <f>+'TABEL FINAAL KO'!X23+'TABEL FINAAL LO'!X23</f>
        <v>1834.3178260869565</v>
      </c>
      <c r="Y23" s="1">
        <f>+'TABEL FINAAL KO'!Y23+'TABEL FINAAL LO'!Y23</f>
        <v>1845.8734782608694</v>
      </c>
      <c r="Z23" s="1">
        <f>+'TABEL FINAAL KO'!Z23+'TABEL FINAAL LO'!Z23</f>
        <v>1836.6513043478262</v>
      </c>
      <c r="AA23" s="1">
        <f>+'TABEL FINAAL KO'!AA23+'TABEL FINAAL LO'!AA23</f>
        <v>1829.2067391304349</v>
      </c>
    </row>
    <row r="24" spans="2:27" x14ac:dyDescent="0.3">
      <c r="B24" s="1">
        <v>11040</v>
      </c>
      <c r="C24" s="1">
        <f>+'TABEL FINAAL KO'!C24+'TABEL FINAAL LO'!C24</f>
        <v>4959</v>
      </c>
      <c r="D24" s="1">
        <f>+'TABEL FINAAL KO'!D24+'TABEL FINAAL LO'!D24</f>
        <v>4215.1499999999996</v>
      </c>
      <c r="E24" s="1">
        <f>+'TABEL FINAAL KO'!E24+'TABEL FINAAL LO'!E24</f>
        <v>3583.24</v>
      </c>
      <c r="F24" s="1">
        <f>+'TABEL FINAAL KO'!F24+'TABEL FINAAL LO'!F24</f>
        <v>3682.4700000000003</v>
      </c>
      <c r="G24" s="1">
        <f>+'TABEL FINAAL KO'!G24+'TABEL FINAAL LO'!G24</f>
        <v>3681</v>
      </c>
      <c r="H24" s="1">
        <f>+'TABEL FINAAL KO'!H24+'TABEL FINAAL LO'!H24</f>
        <v>3808.0699999999997</v>
      </c>
      <c r="I24" s="1">
        <f>+'TABEL FINAAL KO'!I24+'TABEL FINAAL LO'!I24</f>
        <v>3819.44</v>
      </c>
      <c r="J24" s="1">
        <f>+'TABEL FINAAL KO'!J24+'TABEL FINAAL LO'!J24</f>
        <v>3854.76</v>
      </c>
      <c r="K24" s="1">
        <f>+'TABEL FINAAL KO'!K24+'TABEL FINAAL LO'!K24</f>
        <v>3922.2</v>
      </c>
      <c r="L24" s="1">
        <f>+'TABEL FINAAL KO'!L24+'TABEL FINAAL LO'!L24</f>
        <v>3989.6</v>
      </c>
      <c r="M24" s="1">
        <f>+'TABEL FINAAL KO'!M24+'TABEL FINAAL LO'!M24</f>
        <v>4042.8199999999997</v>
      </c>
      <c r="N24" s="1">
        <f>+'TABEL FINAAL KO'!N24+'TABEL FINAAL LO'!N24</f>
        <v>4135.3899999999994</v>
      </c>
      <c r="O24" s="1">
        <f>+'TABEL FINAAL KO'!O24+'TABEL FINAAL LO'!O24</f>
        <v>4187.42</v>
      </c>
      <c r="P24" s="1">
        <f>+'TABEL FINAAL KO'!P24+'TABEL FINAAL LO'!P24</f>
        <v>4150.6138578680202</v>
      </c>
      <c r="Q24" s="1">
        <f>+'TABEL FINAAL KO'!Q24+'TABEL FINAAL LO'!Q24</f>
        <v>4142.9670558375637</v>
      </c>
      <c r="R24" s="1">
        <f>+'TABEL FINAAL KO'!R24+'TABEL FINAAL LO'!R24</f>
        <v>4094.1327918781726</v>
      </c>
      <c r="S24" s="1">
        <f>+'TABEL FINAAL KO'!S24+'TABEL FINAAL LO'!S24</f>
        <v>4061.5865482233503</v>
      </c>
      <c r="T24" s="1">
        <f>+'TABEL FINAAL KO'!T24+'TABEL FINAAL LO'!T24</f>
        <v>4016.4642639593908</v>
      </c>
      <c r="U24" s="1">
        <f>+'TABEL FINAAL KO'!U24+'TABEL FINAAL LO'!U24</f>
        <v>3974.5077157360406</v>
      </c>
      <c r="V24" s="1">
        <f>+'TABEL FINAAL KO'!V24+'TABEL FINAAL LO'!V24</f>
        <v>3942.5294416243655</v>
      </c>
      <c r="W24" s="1">
        <f>+'TABEL FINAAL KO'!W24+'TABEL FINAAL LO'!W24</f>
        <v>3906.63</v>
      </c>
      <c r="X24" s="1">
        <f>+'TABEL FINAAL KO'!X24+'TABEL FINAAL LO'!X24</f>
        <v>3883.8745685279187</v>
      </c>
      <c r="Y24" s="1">
        <f>+'TABEL FINAAL KO'!Y24+'TABEL FINAAL LO'!Y24</f>
        <v>3851.8962944162436</v>
      </c>
      <c r="Z24" s="1">
        <f>+'TABEL FINAAL KO'!Z24+'TABEL FINAAL LO'!Z24</f>
        <v>3854.7740101522841</v>
      </c>
      <c r="AA24" s="1">
        <f>+'TABEL FINAAL KO'!AA24+'TABEL FINAAL LO'!AA24</f>
        <v>3842.7740101522841</v>
      </c>
    </row>
    <row r="25" spans="2:27" x14ac:dyDescent="0.3">
      <c r="B25" s="1">
        <v>11044</v>
      </c>
      <c r="C25" s="1">
        <f>+'TABEL FINAAL KO'!C25+'TABEL FINAAL LO'!C25</f>
        <v>2600</v>
      </c>
      <c r="D25" s="1">
        <f>+'TABEL FINAAL KO'!D25+'TABEL FINAAL LO'!D25</f>
        <v>2210</v>
      </c>
      <c r="E25" s="1">
        <f>+'TABEL FINAAL KO'!E25+'TABEL FINAAL LO'!E25</f>
        <v>1705.1100000000001</v>
      </c>
      <c r="F25" s="1">
        <f>+'TABEL FINAAL KO'!F25+'TABEL FINAAL LO'!F25</f>
        <v>1744.73</v>
      </c>
      <c r="G25" s="1">
        <f>+'TABEL FINAAL KO'!G25+'TABEL FINAAL LO'!G25</f>
        <v>1771.62</v>
      </c>
      <c r="H25" s="1">
        <f>+'TABEL FINAAL KO'!H25+'TABEL FINAAL LO'!H25</f>
        <v>1837.9</v>
      </c>
      <c r="I25" s="1">
        <f>+'TABEL FINAAL KO'!I25+'TABEL FINAAL LO'!I25</f>
        <v>1847.76</v>
      </c>
      <c r="J25" s="1">
        <f>+'TABEL FINAAL KO'!J25+'TABEL FINAAL LO'!J25</f>
        <v>1912.3</v>
      </c>
      <c r="K25" s="1">
        <f>+'TABEL FINAAL KO'!K25+'TABEL FINAAL LO'!K25</f>
        <v>1922</v>
      </c>
      <c r="L25" s="1">
        <f>+'TABEL FINAAL KO'!L25+'TABEL FINAAL LO'!L25</f>
        <v>1900.3200000000002</v>
      </c>
      <c r="M25" s="1">
        <f>+'TABEL FINAAL KO'!M25+'TABEL FINAAL LO'!M25</f>
        <v>1927.3</v>
      </c>
      <c r="N25" s="1">
        <f>+'TABEL FINAAL KO'!N25+'TABEL FINAAL LO'!N25</f>
        <v>1865.1599999999999</v>
      </c>
      <c r="O25" s="1">
        <f>+'TABEL FINAAL KO'!O25+'TABEL FINAAL LO'!O25</f>
        <v>1823.8899999999999</v>
      </c>
      <c r="P25" s="1">
        <f>+'TABEL FINAAL KO'!P25+'TABEL FINAAL LO'!P25</f>
        <v>1784.8645403377111</v>
      </c>
      <c r="Q25" s="1">
        <f>+'TABEL FINAAL KO'!Q25+'TABEL FINAAL LO'!Q25</f>
        <v>1746.9879924953095</v>
      </c>
      <c r="R25" s="1">
        <f>+'TABEL FINAAL KO'!R25+'TABEL FINAAL LO'!R25</f>
        <v>1714.6592870544091</v>
      </c>
      <c r="S25" s="1">
        <f>+'TABEL FINAAL KO'!S25+'TABEL FINAAL LO'!S25</f>
        <v>1652.0157598499063</v>
      </c>
      <c r="T25" s="1">
        <f>+'TABEL FINAAL KO'!T25+'TABEL FINAAL LO'!T25</f>
        <v>1612.9061913696059</v>
      </c>
      <c r="U25" s="1">
        <f>+'TABEL FINAAL KO'!U25+'TABEL FINAAL LO'!U25</f>
        <v>1573.6191369606004</v>
      </c>
      <c r="V25" s="1">
        <f>+'TABEL FINAAL KO'!V25+'TABEL FINAAL LO'!V25</f>
        <v>1551.6191369606004</v>
      </c>
      <c r="W25" s="1">
        <f>+'TABEL FINAAL KO'!W25+'TABEL FINAAL LO'!W25</f>
        <v>1530.4</v>
      </c>
      <c r="X25" s="1">
        <f>+'TABEL FINAAL KO'!X25+'TABEL FINAAL LO'!X25</f>
        <v>1507.1808630393996</v>
      </c>
      <c r="Y25" s="1">
        <f>+'TABEL FINAAL KO'!Y25+'TABEL FINAAL LO'!Y25</f>
        <v>1488.5234521575985</v>
      </c>
      <c r="Z25" s="1">
        <f>+'TABEL FINAAL KO'!Z25+'TABEL FINAAL LO'!Z25</f>
        <v>1487.0851782363977</v>
      </c>
      <c r="AA25" s="1">
        <f>+'TABEL FINAAL KO'!AA25+'TABEL FINAAL LO'!AA25</f>
        <v>1466.7425891181988</v>
      </c>
    </row>
    <row r="26" spans="2:27" x14ac:dyDescent="0.3">
      <c r="B26" s="1">
        <v>11050</v>
      </c>
      <c r="C26" s="1">
        <f>+'TABEL FINAAL KO'!C26+'TABEL FINAAL LO'!C26</f>
        <v>1416</v>
      </c>
      <c r="D26" s="1">
        <f>+'TABEL FINAAL KO'!D26+'TABEL FINAAL LO'!D26</f>
        <v>1203.5999999999999</v>
      </c>
      <c r="E26" s="1">
        <f>+'TABEL FINAAL KO'!E26+'TABEL FINAAL LO'!E26</f>
        <v>1004.6600000000001</v>
      </c>
      <c r="F26" s="1">
        <f>+'TABEL FINAAL KO'!F26+'TABEL FINAAL LO'!F26</f>
        <v>1076.6399999999999</v>
      </c>
      <c r="G26" s="1">
        <f>+'TABEL FINAAL KO'!G26+'TABEL FINAAL LO'!G26</f>
        <v>1137.99</v>
      </c>
      <c r="H26" s="1">
        <f>+'TABEL FINAAL KO'!H26+'TABEL FINAAL LO'!H26</f>
        <v>1177.26</v>
      </c>
      <c r="I26" s="1">
        <f>+'TABEL FINAAL KO'!I26+'TABEL FINAAL LO'!I26</f>
        <v>1175.99</v>
      </c>
      <c r="J26" s="1">
        <f>+'TABEL FINAAL KO'!J26+'TABEL FINAAL LO'!J26</f>
        <v>1184.8800000000001</v>
      </c>
      <c r="K26" s="1">
        <f>+'TABEL FINAAL KO'!K26+'TABEL FINAAL LO'!K26</f>
        <v>1192.3399999999999</v>
      </c>
      <c r="L26" s="1">
        <f>+'TABEL FINAAL KO'!L26+'TABEL FINAAL LO'!L26</f>
        <v>1234.9099999999999</v>
      </c>
      <c r="M26" s="1">
        <f>+'TABEL FINAAL KO'!M26+'TABEL FINAAL LO'!M26</f>
        <v>1240.26</v>
      </c>
      <c r="N26" s="1">
        <f>+'TABEL FINAAL KO'!N26+'TABEL FINAAL LO'!N26</f>
        <v>1279.72</v>
      </c>
      <c r="O26" s="1">
        <f>+'TABEL FINAAL KO'!O26+'TABEL FINAAL LO'!O26</f>
        <v>1310.26</v>
      </c>
      <c r="P26" s="1">
        <f>+'TABEL FINAAL KO'!P26+'TABEL FINAAL LO'!P26</f>
        <v>1318.9931162790699</v>
      </c>
      <c r="Q26" s="1">
        <f>+'TABEL FINAAL KO'!Q26+'TABEL FINAAL LO'!Q26</f>
        <v>1337.6042790697675</v>
      </c>
      <c r="R26" s="1">
        <f>+'TABEL FINAAL KO'!R26+'TABEL FINAAL LO'!R26</f>
        <v>1366.4599069767442</v>
      </c>
      <c r="S26" s="1">
        <f>+'TABEL FINAAL KO'!S26+'TABEL FINAAL LO'!S26</f>
        <v>1388.4156279069766</v>
      </c>
      <c r="T26" s="1">
        <f>+'TABEL FINAAL KO'!T26+'TABEL FINAAL LO'!T26</f>
        <v>1394.7823255813953</v>
      </c>
      <c r="U26" s="1">
        <f>+'TABEL FINAAL KO'!U26+'TABEL FINAAL LO'!U26</f>
        <v>1406.2933953488373</v>
      </c>
      <c r="V26" s="1">
        <f>+'TABEL FINAAL KO'!V26+'TABEL FINAAL LO'!V26</f>
        <v>1402.9266976744186</v>
      </c>
      <c r="W26" s="1">
        <f>+'TABEL FINAAL KO'!W26+'TABEL FINAAL LO'!W26</f>
        <v>1408.56</v>
      </c>
      <c r="X26" s="1">
        <f>+'TABEL FINAAL KO'!X26+'TABEL FINAAL LO'!X26</f>
        <v>1408.6822325581395</v>
      </c>
      <c r="Y26" s="1">
        <f>+'TABEL FINAAL KO'!Y26+'TABEL FINAAL LO'!Y26</f>
        <v>1420.0489302325582</v>
      </c>
      <c r="Z26" s="1">
        <f>+'TABEL FINAAL KO'!Z26+'TABEL FINAAL LO'!Z26</f>
        <v>1416.6822325581395</v>
      </c>
      <c r="AA26" s="1">
        <f>+'TABEL FINAAL KO'!AA26+'TABEL FINAAL LO'!AA26</f>
        <v>1414.3155348837208</v>
      </c>
    </row>
    <row r="27" spans="2:27" x14ac:dyDescent="0.3">
      <c r="B27" s="1">
        <v>11052</v>
      </c>
      <c r="C27" s="1">
        <f>+'TABEL FINAAL KO'!C27+'TABEL FINAAL LO'!C27</f>
        <v>1573</v>
      </c>
      <c r="D27" s="1">
        <f>+'TABEL FINAAL KO'!D27+'TABEL FINAAL LO'!D27</f>
        <v>1337.05</v>
      </c>
      <c r="E27" s="1">
        <f>+'TABEL FINAAL KO'!E27+'TABEL FINAAL LO'!E27</f>
        <v>1194.21</v>
      </c>
      <c r="F27" s="1">
        <f>+'TABEL FINAAL KO'!F27+'TABEL FINAAL LO'!F27</f>
        <v>1154.26</v>
      </c>
      <c r="G27" s="1">
        <f>+'TABEL FINAAL KO'!G27+'TABEL FINAAL LO'!G27</f>
        <v>1169.56</v>
      </c>
      <c r="H27" s="1">
        <f>+'TABEL FINAAL KO'!H27+'TABEL FINAAL LO'!H27</f>
        <v>1197.51</v>
      </c>
      <c r="I27" s="1">
        <f>+'TABEL FINAAL KO'!I27+'TABEL FINAAL LO'!I27</f>
        <v>1172.07</v>
      </c>
      <c r="J27" s="1">
        <f>+'TABEL FINAAL KO'!J27+'TABEL FINAAL LO'!J27</f>
        <v>1238.24</v>
      </c>
      <c r="K27" s="1">
        <f>+'TABEL FINAAL KO'!K27+'TABEL FINAAL LO'!K27</f>
        <v>1266.1599999999999</v>
      </c>
      <c r="L27" s="1">
        <f>+'TABEL FINAAL KO'!L27+'TABEL FINAAL LO'!L27</f>
        <v>1315.4299999999998</v>
      </c>
      <c r="M27" s="1">
        <f>+'TABEL FINAAL KO'!M27+'TABEL FINAAL LO'!M27</f>
        <v>1340.8899999999999</v>
      </c>
      <c r="N27" s="1">
        <f>+'TABEL FINAAL KO'!N27+'TABEL FINAAL LO'!N27</f>
        <v>1355.02</v>
      </c>
      <c r="O27" s="1">
        <f>+'TABEL FINAAL KO'!O27+'TABEL FINAAL LO'!O27</f>
        <v>1375.3200000000002</v>
      </c>
      <c r="P27" s="1">
        <f>+'TABEL FINAAL KO'!P27+'TABEL FINAAL LO'!P27</f>
        <v>1393.2645569620254</v>
      </c>
      <c r="Q27" s="1">
        <f>+'TABEL FINAAL KO'!Q27+'TABEL FINAAL LO'!Q27</f>
        <v>1405.1444303797468</v>
      </c>
      <c r="R27" s="1">
        <f>+'TABEL FINAAL KO'!R27+'TABEL FINAAL LO'!R27</f>
        <v>1375.8230379746835</v>
      </c>
      <c r="S27" s="1">
        <f>+'TABEL FINAAL KO'!S27+'TABEL FINAAL LO'!S27</f>
        <v>1352.7808860759494</v>
      </c>
      <c r="T27" s="1">
        <f>+'TABEL FINAAL KO'!T27+'TABEL FINAAL LO'!T27</f>
        <v>1360.6607594936709</v>
      </c>
      <c r="U27" s="1">
        <f>+'TABEL FINAAL KO'!U27+'TABEL FINAAL LO'!U27</f>
        <v>1347.5796202531646</v>
      </c>
      <c r="V27" s="1">
        <f>+'TABEL FINAAL KO'!V27+'TABEL FINAAL LO'!V27</f>
        <v>1334.0601265822784</v>
      </c>
      <c r="W27" s="1">
        <f>+'TABEL FINAAL KO'!W27+'TABEL FINAAL LO'!W27</f>
        <v>1317.94</v>
      </c>
      <c r="X27" s="1">
        <f>+'TABEL FINAAL KO'!X27+'TABEL FINAAL LO'!X27</f>
        <v>1305.8588607594938</v>
      </c>
      <c r="Y27" s="1">
        <f>+'TABEL FINAAL KO'!Y27+'TABEL FINAAL LO'!Y27</f>
        <v>1279.1381012658228</v>
      </c>
      <c r="Z27" s="1">
        <f>+'TABEL FINAAL KO'!Z27+'TABEL FINAAL LO'!Z27</f>
        <v>1276.3783544303797</v>
      </c>
      <c r="AA27" s="1">
        <f>+'TABEL FINAAL KO'!AA27+'TABEL FINAAL LO'!AA27</f>
        <v>1266.2582278481013</v>
      </c>
    </row>
    <row r="28" spans="2:27" x14ac:dyDescent="0.3">
      <c r="B28" s="1">
        <v>11053</v>
      </c>
      <c r="C28" s="1">
        <f>+'TABEL FINAAL KO'!C28+'TABEL FINAAL LO'!C28</f>
        <v>2928</v>
      </c>
      <c r="D28" s="1">
        <f>+'TABEL FINAAL KO'!D28+'TABEL FINAAL LO'!D28</f>
        <v>2488.7999999999997</v>
      </c>
      <c r="E28" s="1">
        <f>+'TABEL FINAAL KO'!E28+'TABEL FINAAL LO'!E28</f>
        <v>1932.95</v>
      </c>
      <c r="F28" s="1">
        <f>+'TABEL FINAAL KO'!F28+'TABEL FINAAL LO'!F28</f>
        <v>1952.49</v>
      </c>
      <c r="G28" s="1">
        <f>+'TABEL FINAAL KO'!G28+'TABEL FINAAL LO'!G28</f>
        <v>1971.1399999999999</v>
      </c>
      <c r="H28" s="1">
        <f>+'TABEL FINAAL KO'!H28+'TABEL FINAAL LO'!H28</f>
        <v>1956.03</v>
      </c>
      <c r="I28" s="1">
        <f>+'TABEL FINAAL KO'!I28+'TABEL FINAAL LO'!I28</f>
        <v>2055.85</v>
      </c>
      <c r="J28" s="1">
        <f>+'TABEL FINAAL KO'!J28+'TABEL FINAAL LO'!J28</f>
        <v>2079.8199999999997</v>
      </c>
      <c r="K28" s="1">
        <f>+'TABEL FINAAL KO'!K28+'TABEL FINAAL LO'!K28</f>
        <v>2127.41</v>
      </c>
      <c r="L28" s="1">
        <f>+'TABEL FINAAL KO'!L28+'TABEL FINAAL LO'!L28</f>
        <v>2151.44</v>
      </c>
      <c r="M28" s="1">
        <f>+'TABEL FINAAL KO'!M28+'TABEL FINAAL LO'!M28</f>
        <v>2161.08</v>
      </c>
      <c r="N28" s="1">
        <f>+'TABEL FINAAL KO'!N28+'TABEL FINAAL LO'!N28</f>
        <v>2204.66</v>
      </c>
      <c r="O28" s="1">
        <f>+'TABEL FINAAL KO'!O28+'TABEL FINAAL LO'!O28</f>
        <v>2220.09</v>
      </c>
      <c r="P28" s="1">
        <f>+'TABEL FINAAL KO'!P28+'TABEL FINAAL LO'!P28</f>
        <v>2219.6657731958762</v>
      </c>
      <c r="Q28" s="1">
        <f>+'TABEL FINAAL KO'!Q28+'TABEL FINAAL LO'!Q28</f>
        <v>2227.4888659793814</v>
      </c>
      <c r="R28" s="1">
        <f>+'TABEL FINAAL KO'!R28+'TABEL FINAAL LO'!R28</f>
        <v>2231.7410180412371</v>
      </c>
      <c r="S28" s="1">
        <f>+'TABEL FINAAL KO'!S28+'TABEL FINAAL LO'!S28</f>
        <v>2206.3515850515464</v>
      </c>
      <c r="T28" s="1">
        <f>+'TABEL FINAAL KO'!T28+'TABEL FINAAL LO'!T28</f>
        <v>2195.6657731958762</v>
      </c>
      <c r="U28" s="1">
        <f>+'TABEL FINAAL KO'!U28+'TABEL FINAAL LO'!U28</f>
        <v>2206.6347551546392</v>
      </c>
      <c r="V28" s="1">
        <f>+'TABEL FINAAL KO'!V28+'TABEL FINAAL LO'!V28</f>
        <v>2193.4710567010306</v>
      </c>
      <c r="W28" s="1">
        <f>+'TABEL FINAAL KO'!W28+'TABEL FINAAL LO'!W28</f>
        <v>2209.71</v>
      </c>
      <c r="X28" s="1">
        <f>+'TABEL FINAAL KO'!X28+'TABEL FINAAL LO'!X28</f>
        <v>2199.5905283505153</v>
      </c>
      <c r="Y28" s="1">
        <f>+'TABEL FINAAL KO'!Y28+'TABEL FINAAL LO'!Y28</f>
        <v>2191.4268298969073</v>
      </c>
      <c r="Z28" s="1">
        <f>+'TABEL FINAAL KO'!Z28+'TABEL FINAAL LO'!Z28</f>
        <v>2203.979961340206</v>
      </c>
      <c r="AA28" s="1">
        <f>+'TABEL FINAAL KO'!AA28+'TABEL FINAAL LO'!AA28</f>
        <v>2195.218904639175</v>
      </c>
    </row>
    <row r="29" spans="2:27" x14ac:dyDescent="0.3">
      <c r="B29" s="1">
        <v>11054</v>
      </c>
      <c r="C29" s="1">
        <f>+'TABEL FINAAL KO'!C29+'TABEL FINAAL LO'!C29</f>
        <v>1841.7</v>
      </c>
      <c r="D29" s="1">
        <f>+'TABEL FINAAL KO'!D29+'TABEL FINAAL LO'!D29</f>
        <v>1565.4450000000002</v>
      </c>
      <c r="E29" s="1">
        <f>+'TABEL FINAAL KO'!E29+'TABEL FINAAL LO'!E29</f>
        <v>1244.21</v>
      </c>
      <c r="F29" s="1">
        <f>+'TABEL FINAAL KO'!F29+'TABEL FINAAL LO'!F29</f>
        <v>1261.8600000000001</v>
      </c>
      <c r="G29" s="1">
        <f>+'TABEL FINAAL KO'!G29+'TABEL FINAAL LO'!G29</f>
        <v>1305.97</v>
      </c>
      <c r="H29" s="1">
        <f>+'TABEL FINAAL KO'!H29+'TABEL FINAAL LO'!H29</f>
        <v>1317.05</v>
      </c>
      <c r="I29" s="1">
        <f>+'TABEL FINAAL KO'!I29+'TABEL FINAAL LO'!I29</f>
        <v>1320.13</v>
      </c>
      <c r="J29" s="1">
        <f>+'TABEL FINAAL KO'!J29+'TABEL FINAAL LO'!J29</f>
        <v>1297.8800000000001</v>
      </c>
      <c r="K29" s="1">
        <f>+'TABEL FINAAL KO'!K29+'TABEL FINAAL LO'!K29</f>
        <v>1347.7</v>
      </c>
      <c r="L29" s="1">
        <f>+'TABEL FINAAL KO'!L29+'TABEL FINAAL LO'!L29</f>
        <v>1341.72</v>
      </c>
      <c r="M29" s="1">
        <f>+'TABEL FINAAL KO'!M29+'TABEL FINAAL LO'!M29</f>
        <v>1378.48</v>
      </c>
      <c r="N29" s="1">
        <f>+'TABEL FINAAL KO'!N29+'TABEL FINAAL LO'!N29</f>
        <v>1380.5900000000001</v>
      </c>
      <c r="O29" s="1">
        <f>+'TABEL FINAAL KO'!O29+'TABEL FINAAL LO'!O29</f>
        <v>1384.3200000000002</v>
      </c>
      <c r="P29" s="1">
        <f>+'TABEL FINAAL KO'!P29+'TABEL FINAAL LO'!P29</f>
        <v>1385.7808577405858</v>
      </c>
      <c r="Q29" s="1">
        <f>+'TABEL FINAAL KO'!Q29+'TABEL FINAAL LO'!Q29</f>
        <v>1389.8425732217574</v>
      </c>
      <c r="R29" s="1">
        <f>+'TABEL FINAAL KO'!R29+'TABEL FINAAL LO'!R29</f>
        <v>1393.4989539748954</v>
      </c>
      <c r="S29" s="1">
        <f>+'TABEL FINAAL KO'!S29+'TABEL FINAAL LO'!S29</f>
        <v>1371.2081589958159</v>
      </c>
      <c r="T29" s="1">
        <f>+'TABEL FINAAL KO'!T29+'TABEL FINAAL LO'!T29</f>
        <v>1374.7808577405858</v>
      </c>
      <c r="U29" s="1">
        <f>+'TABEL FINAAL KO'!U29+'TABEL FINAAL LO'!U29</f>
        <v>1373.0627615062763</v>
      </c>
      <c r="V29" s="1">
        <f>+'TABEL FINAAL KO'!V29+'TABEL FINAAL LO'!V29</f>
        <v>1381.6046025104602</v>
      </c>
      <c r="W29" s="1">
        <f>+'TABEL FINAAL KO'!W29+'TABEL FINAAL LO'!W29</f>
        <v>1390.75</v>
      </c>
      <c r="X29" s="1">
        <f>+'TABEL FINAAL KO'!X29+'TABEL FINAAL LO'!X29</f>
        <v>1379.0627615062763</v>
      </c>
      <c r="Y29" s="1">
        <f>+'TABEL FINAAL KO'!Y29+'TABEL FINAAL LO'!Y29</f>
        <v>1369.9482217573222</v>
      </c>
      <c r="Z29" s="1">
        <f>+'TABEL FINAAL KO'!Z29+'TABEL FINAAL LO'!Z29</f>
        <v>1374.75</v>
      </c>
      <c r="AA29" s="1">
        <f>+'TABEL FINAAL KO'!AA29+'TABEL FINAAL LO'!AA29</f>
        <v>1358.864539748954</v>
      </c>
    </row>
    <row r="30" spans="2:27" x14ac:dyDescent="0.3">
      <c r="B30" s="1">
        <v>11055</v>
      </c>
      <c r="C30" s="1">
        <f>+'TABEL FINAAL KO'!C30+'TABEL FINAAL LO'!C30</f>
        <v>2776.2</v>
      </c>
      <c r="D30" s="1">
        <f>+'TABEL FINAAL KO'!D30+'TABEL FINAAL LO'!D30</f>
        <v>2359.77</v>
      </c>
      <c r="E30" s="1">
        <f>+'TABEL FINAAL KO'!E30+'TABEL FINAAL LO'!E30</f>
        <v>2051.46</v>
      </c>
      <c r="F30" s="1">
        <f>+'TABEL FINAAL KO'!F30+'TABEL FINAAL LO'!F30</f>
        <v>2080.71</v>
      </c>
      <c r="G30" s="1">
        <f>+'TABEL FINAAL KO'!G30+'TABEL FINAAL LO'!G30</f>
        <v>2091.98</v>
      </c>
      <c r="H30" s="1">
        <f>+'TABEL FINAAL KO'!H30+'TABEL FINAAL LO'!H30</f>
        <v>2043.03</v>
      </c>
      <c r="I30" s="1">
        <f>+'TABEL FINAAL KO'!I30+'TABEL FINAAL LO'!I30</f>
        <v>2060.09</v>
      </c>
      <c r="J30" s="1">
        <f>+'TABEL FINAAL KO'!J30+'TABEL FINAAL LO'!J30</f>
        <v>2066.2799999999997</v>
      </c>
      <c r="K30" s="1">
        <f>+'TABEL FINAAL KO'!K30+'TABEL FINAAL LO'!K30</f>
        <v>2053.73</v>
      </c>
      <c r="L30" s="1">
        <f>+'TABEL FINAAL KO'!L30+'TABEL FINAAL LO'!L30</f>
        <v>2054.06</v>
      </c>
      <c r="M30" s="1">
        <f>+'TABEL FINAAL KO'!M30+'TABEL FINAAL LO'!M30</f>
        <v>2008.65</v>
      </c>
      <c r="N30" s="1">
        <f>+'TABEL FINAAL KO'!N30+'TABEL FINAAL LO'!N30</f>
        <v>1997.8400000000001</v>
      </c>
      <c r="O30" s="1">
        <f>+'TABEL FINAAL KO'!O30+'TABEL FINAAL LO'!O30</f>
        <v>2002.22</v>
      </c>
      <c r="P30" s="1">
        <f>+'TABEL FINAAL KO'!P30+'TABEL FINAAL LO'!P30</f>
        <v>1989.0929970760235</v>
      </c>
      <c r="Q30" s="1">
        <f>+'TABEL FINAAL KO'!Q30+'TABEL FINAAL LO'!Q30</f>
        <v>1979.2135964912281</v>
      </c>
      <c r="R30" s="1">
        <f>+'TABEL FINAAL KO'!R30+'TABEL FINAAL LO'!R30</f>
        <v>1960.3694005847954</v>
      </c>
      <c r="S30" s="1">
        <f>+'TABEL FINAAL KO'!S30+'TABEL FINAAL LO'!S30</f>
        <v>1939.042807017544</v>
      </c>
      <c r="T30" s="1">
        <f>+'TABEL FINAAL KO'!T30+'TABEL FINAAL LO'!T30</f>
        <v>1912.475014619883</v>
      </c>
      <c r="U30" s="1">
        <f>+'TABEL FINAAL KO'!U30+'TABEL FINAAL LO'!U30</f>
        <v>1920.4398099415205</v>
      </c>
      <c r="V30" s="1">
        <f>+'TABEL FINAAL KO'!V30+'TABEL FINAAL LO'!V30</f>
        <v>1926.4046052631579</v>
      </c>
      <c r="W30" s="1">
        <f>+'TABEL FINAAL KO'!W30+'TABEL FINAAL LO'!W30</f>
        <v>1926.49</v>
      </c>
      <c r="X30" s="1">
        <f>+'TABEL FINAAL KO'!X30+'TABEL FINAAL LO'!X30</f>
        <v>1918.7311988304093</v>
      </c>
      <c r="Y30" s="1">
        <f>+'TABEL FINAAL KO'!Y30+'TABEL FINAAL LO'!Y30</f>
        <v>1920.2488011695905</v>
      </c>
      <c r="Z30" s="1">
        <f>+'TABEL FINAAL KO'!Z30+'TABEL FINAAL LO'!Z30</f>
        <v>1919.8517982456142</v>
      </c>
      <c r="AA30" s="1">
        <f>+'TABEL FINAAL KO'!AA30+'TABEL FINAAL LO'!AA30</f>
        <v>1933.9371929824561</v>
      </c>
    </row>
    <row r="31" spans="2:27" x14ac:dyDescent="0.3">
      <c r="B31" s="1">
        <v>11056</v>
      </c>
      <c r="C31" s="1">
        <f>+'TABEL FINAAL KO'!C31+'TABEL FINAAL LO'!C31</f>
        <v>2212</v>
      </c>
      <c r="D31" s="1">
        <f>+'TABEL FINAAL KO'!D31+'TABEL FINAAL LO'!D31</f>
        <v>1880.2</v>
      </c>
      <c r="E31" s="1">
        <f>+'TABEL FINAAL KO'!E31+'TABEL FINAAL LO'!E31</f>
        <v>1767.71</v>
      </c>
      <c r="F31" s="1">
        <f>+'TABEL FINAAL KO'!F31+'TABEL FINAAL LO'!F31</f>
        <v>1815.95</v>
      </c>
      <c r="G31" s="1">
        <f>+'TABEL FINAAL KO'!G31+'TABEL FINAAL LO'!G31</f>
        <v>1892.44</v>
      </c>
      <c r="H31" s="1">
        <f>+'TABEL FINAAL KO'!H31+'TABEL FINAAL LO'!H31</f>
        <v>1949.4099999999999</v>
      </c>
      <c r="I31" s="1">
        <f>+'TABEL FINAAL KO'!I31+'TABEL FINAAL LO'!I31</f>
        <v>1998.44</v>
      </c>
      <c r="J31" s="1">
        <f>+'TABEL FINAAL KO'!J31+'TABEL FINAAL LO'!J31</f>
        <v>2032.63</v>
      </c>
      <c r="K31" s="1">
        <f>+'TABEL FINAAL KO'!K31+'TABEL FINAAL LO'!K31</f>
        <v>2145.4700000000003</v>
      </c>
      <c r="L31" s="1">
        <f>+'TABEL FINAAL KO'!L31+'TABEL FINAAL LO'!L31</f>
        <v>2070.81</v>
      </c>
      <c r="M31" s="1">
        <f>+'TABEL FINAAL KO'!M31+'TABEL FINAAL LO'!M31</f>
        <v>2061.5100000000002</v>
      </c>
      <c r="N31" s="1">
        <f>+'TABEL FINAAL KO'!N31+'TABEL FINAAL LO'!N31</f>
        <v>2112.98</v>
      </c>
      <c r="O31" s="1">
        <f>+'TABEL FINAAL KO'!O31+'TABEL FINAAL LO'!O31</f>
        <v>2132.9499999999998</v>
      </c>
      <c r="P31" s="1">
        <f>+'TABEL FINAAL KO'!P31+'TABEL FINAAL LO'!P31</f>
        <v>2168.2241606886655</v>
      </c>
      <c r="Q31" s="1">
        <f>+'TABEL FINAAL KO'!Q31+'TABEL FINAAL LO'!Q31</f>
        <v>2163.6426972740314</v>
      </c>
      <c r="R31" s="1">
        <f>+'TABEL FINAAL KO'!R31+'TABEL FINAAL LO'!R31</f>
        <v>2163.7268866571021</v>
      </c>
      <c r="S31" s="1">
        <f>+'TABEL FINAAL KO'!S31+'TABEL FINAAL LO'!S31</f>
        <v>2164.8110760401723</v>
      </c>
      <c r="T31" s="1">
        <f>+'TABEL FINAAL KO'!T31+'TABEL FINAAL LO'!T31</f>
        <v>2133.2023529411763</v>
      </c>
      <c r="U31" s="1">
        <f>+'TABEL FINAAL KO'!U31+'TABEL FINAAL LO'!U31</f>
        <v>2114.8952654232426</v>
      </c>
      <c r="V31" s="1">
        <f>+'TABEL FINAAL KO'!V31+'TABEL FINAAL LO'!V31</f>
        <v>2106.2865423242465</v>
      </c>
      <c r="W31" s="1">
        <f>+'TABEL FINAAL KO'!W31+'TABEL FINAAL LO'!W31</f>
        <v>2101.08</v>
      </c>
      <c r="X31" s="1">
        <f>+'TABEL FINAAL KO'!X31+'TABEL FINAAL LO'!X31</f>
        <v>2045.772912482066</v>
      </c>
      <c r="Y31" s="1">
        <f>+'TABEL FINAAL KO'!Y31+'TABEL FINAAL LO'!Y31</f>
        <v>1998.465824964132</v>
      </c>
      <c r="Z31" s="1">
        <f>+'TABEL FINAAL KO'!Z31+'TABEL FINAAL LO'!Z31</f>
        <v>1991.9740028694405</v>
      </c>
      <c r="AA31" s="1">
        <f>+'TABEL FINAAL KO'!AA31+'TABEL FINAAL LO'!AA31</f>
        <v>1978.2810903873744</v>
      </c>
    </row>
    <row r="32" spans="2:27" x14ac:dyDescent="0.3">
      <c r="B32" s="1">
        <v>11057</v>
      </c>
      <c r="C32" s="1">
        <f>+'TABEL FINAAL KO'!C32+'TABEL FINAAL LO'!C32</f>
        <v>2138</v>
      </c>
      <c r="D32" s="1">
        <f>+'TABEL FINAAL KO'!D32+'TABEL FINAAL LO'!D32</f>
        <v>1817.2999999999997</v>
      </c>
      <c r="E32" s="1">
        <f>+'TABEL FINAAL KO'!E32+'TABEL FINAAL LO'!E32</f>
        <v>1749.73</v>
      </c>
      <c r="F32" s="1">
        <f>+'TABEL FINAAL KO'!F32+'TABEL FINAAL LO'!F32</f>
        <v>1731.35</v>
      </c>
      <c r="G32" s="1">
        <f>+'TABEL FINAAL KO'!G32+'TABEL FINAAL LO'!G32</f>
        <v>1745.35</v>
      </c>
      <c r="H32" s="1">
        <f>+'TABEL FINAAL KO'!H32+'TABEL FINAAL LO'!H32</f>
        <v>1740.24</v>
      </c>
      <c r="I32" s="1">
        <f>+'TABEL FINAAL KO'!I32+'TABEL FINAAL LO'!I32</f>
        <v>1769.62</v>
      </c>
      <c r="J32" s="1">
        <f>+'TABEL FINAAL KO'!J32+'TABEL FINAAL LO'!J32</f>
        <v>1729.9099999999999</v>
      </c>
      <c r="K32" s="1">
        <f>+'TABEL FINAAL KO'!K32+'TABEL FINAAL LO'!K32</f>
        <v>1781.65</v>
      </c>
      <c r="L32" s="1">
        <f>+'TABEL FINAAL KO'!L32+'TABEL FINAAL LO'!L32</f>
        <v>1758.08</v>
      </c>
      <c r="M32" s="1">
        <f>+'TABEL FINAAL KO'!M32+'TABEL FINAAL LO'!M32</f>
        <v>1729.24</v>
      </c>
      <c r="N32" s="1">
        <f>+'TABEL FINAAL KO'!N32+'TABEL FINAAL LO'!N32</f>
        <v>1725.24</v>
      </c>
      <c r="O32" s="1">
        <f>+'TABEL FINAAL KO'!O32+'TABEL FINAAL LO'!O32</f>
        <v>1686.05</v>
      </c>
      <c r="P32" s="1">
        <f>+'TABEL FINAAL KO'!P32+'TABEL FINAAL LO'!P32</f>
        <v>1642.7818518518518</v>
      </c>
      <c r="Q32" s="1">
        <f>+'TABEL FINAAL KO'!Q32+'TABEL FINAAL LO'!Q32</f>
        <v>1603.5331111111111</v>
      </c>
      <c r="R32" s="1">
        <f>+'TABEL FINAAL KO'!R32+'TABEL FINAAL LO'!R32</f>
        <v>1578.0356296296295</v>
      </c>
      <c r="S32" s="1">
        <f>+'TABEL FINAAL KO'!S32+'TABEL FINAAL LO'!S32</f>
        <v>1550.1599999999999</v>
      </c>
      <c r="T32" s="1">
        <f>+'TABEL FINAAL KO'!T32+'TABEL FINAAL LO'!T32</f>
        <v>1535.5431851851852</v>
      </c>
      <c r="U32" s="1">
        <f>+'TABEL FINAAL KO'!U32+'TABEL FINAAL LO'!U32</f>
        <v>1521.2944444444445</v>
      </c>
      <c r="V32" s="1">
        <f>+'TABEL FINAAL KO'!V32+'TABEL FINAAL LO'!V32</f>
        <v>1506.9162962962964</v>
      </c>
      <c r="W32" s="1">
        <f>+'TABEL FINAAL KO'!W32+'TABEL FINAAL LO'!W32</f>
        <v>1508.1599999999999</v>
      </c>
      <c r="X32" s="1">
        <f>+'TABEL FINAAL KO'!X32+'TABEL FINAAL LO'!X32</f>
        <v>1503.1599999999999</v>
      </c>
      <c r="Y32" s="1">
        <f>+'TABEL FINAAL KO'!Y32+'TABEL FINAAL LO'!Y32</f>
        <v>1515.9062222222224</v>
      </c>
      <c r="Z32" s="1">
        <f>+'TABEL FINAAL KO'!Z32+'TABEL FINAAL LO'!Z32</f>
        <v>1508.1549629629631</v>
      </c>
      <c r="AA32" s="1">
        <f>+'TABEL FINAAL KO'!AA32+'TABEL FINAAL LO'!AA32</f>
        <v>1513.0305925925927</v>
      </c>
    </row>
    <row r="33" spans="2:27" x14ac:dyDescent="0.3">
      <c r="B33" s="1">
        <v>12002</v>
      </c>
      <c r="C33" s="1">
        <f>+'TABEL FINAAL KO'!C33+'TABEL FINAAL LO'!C33</f>
        <v>1608.2352941176471</v>
      </c>
      <c r="D33" s="1">
        <f>+'TABEL FINAAL KO'!D33+'TABEL FINAAL LO'!D33</f>
        <v>1367</v>
      </c>
      <c r="E33" s="1">
        <f>+'TABEL FINAAL KO'!E33+'TABEL FINAAL LO'!E33</f>
        <v>1182.6399999999999</v>
      </c>
      <c r="F33" s="1">
        <f>+'TABEL FINAAL KO'!F33+'TABEL FINAAL LO'!F33</f>
        <v>1191.83</v>
      </c>
      <c r="G33" s="1">
        <f>+'TABEL FINAAL KO'!G33+'TABEL FINAAL LO'!G33</f>
        <v>1235.21</v>
      </c>
      <c r="H33" s="1">
        <f>+'TABEL FINAAL KO'!H33+'TABEL FINAAL LO'!H33</f>
        <v>1251.8600000000001</v>
      </c>
      <c r="I33" s="1">
        <f>+'TABEL FINAAL KO'!I33+'TABEL FINAAL LO'!I33</f>
        <v>1260.05</v>
      </c>
      <c r="J33" s="1">
        <f>+'TABEL FINAAL KO'!J33+'TABEL FINAAL LO'!J33</f>
        <v>1264.3699999999999</v>
      </c>
      <c r="K33" s="1">
        <f>+'TABEL FINAAL KO'!K33+'TABEL FINAAL LO'!K33</f>
        <v>1259.56</v>
      </c>
      <c r="L33" s="1">
        <f>+'TABEL FINAAL KO'!L33+'TABEL FINAAL LO'!L33</f>
        <v>1287.02</v>
      </c>
      <c r="M33" s="1">
        <f>+'TABEL FINAAL KO'!M33+'TABEL FINAAL LO'!M33</f>
        <v>1272.8</v>
      </c>
      <c r="N33" s="1">
        <f>+'TABEL FINAAL KO'!N33+'TABEL FINAAL LO'!N33</f>
        <v>1268.6399999999999</v>
      </c>
      <c r="O33" s="1">
        <f>+'TABEL FINAAL KO'!O33+'TABEL FINAAL LO'!O33</f>
        <v>1286.6399999999999</v>
      </c>
      <c r="P33" s="1">
        <f>+'TABEL FINAAL KO'!P33+'TABEL FINAAL LO'!P33</f>
        <v>1296.3769199178646</v>
      </c>
      <c r="Q33" s="1">
        <f>+'TABEL FINAAL KO'!Q33+'TABEL FINAAL LO'!Q33</f>
        <v>1316.2549486652979</v>
      </c>
      <c r="R33" s="1">
        <f>+'TABEL FINAAL KO'!R33+'TABEL FINAAL LO'!R33</f>
        <v>1330.5427515400411</v>
      </c>
      <c r="S33" s="1">
        <f>+'TABEL FINAAL KO'!S33+'TABEL FINAAL LO'!S33</f>
        <v>1344.3915400410679</v>
      </c>
      <c r="T33" s="1">
        <f>+'TABEL FINAAL KO'!T33+'TABEL FINAAL LO'!T33</f>
        <v>1374.5427515400411</v>
      </c>
      <c r="U33" s="1">
        <f>+'TABEL FINAAL KO'!U33+'TABEL FINAAL LO'!U33</f>
        <v>1387.1443942505134</v>
      </c>
      <c r="V33" s="1">
        <f>+'TABEL FINAAL KO'!V33+'TABEL FINAAL LO'!V33</f>
        <v>1398.3362628336756</v>
      </c>
      <c r="W33" s="1">
        <f>+'TABEL FINAAL KO'!W33+'TABEL FINAAL LO'!W33</f>
        <v>1423.72</v>
      </c>
      <c r="X33" s="1">
        <f>+'TABEL FINAAL KO'!X33+'TABEL FINAAL LO'!X33</f>
        <v>1431.4468172484599</v>
      </c>
      <c r="Y33" s="1">
        <f>+'TABEL FINAAL KO'!Y33+'TABEL FINAAL LO'!Y33</f>
        <v>1434.0224229979467</v>
      </c>
      <c r="Z33" s="1">
        <f>+'TABEL FINAAL KO'!Z33+'TABEL FINAAL LO'!Z33</f>
        <v>1462.2695687885011</v>
      </c>
      <c r="AA33" s="1">
        <f>+'TABEL FINAAL KO'!AA33+'TABEL FINAAL LO'!AA33</f>
        <v>1462.5167145790556</v>
      </c>
    </row>
    <row r="34" spans="2:27" x14ac:dyDescent="0.3">
      <c r="B34" s="1">
        <v>12005</v>
      </c>
      <c r="C34" s="1">
        <f>+'TABEL FINAAL KO'!C34+'TABEL FINAAL LO'!C34</f>
        <v>1924</v>
      </c>
      <c r="D34" s="1">
        <f>+'TABEL FINAAL KO'!D34+'TABEL FINAAL LO'!D34</f>
        <v>1635.3999999999999</v>
      </c>
      <c r="E34" s="1">
        <f>+'TABEL FINAAL KO'!E34+'TABEL FINAAL LO'!E34</f>
        <v>1414.67</v>
      </c>
      <c r="F34" s="1">
        <f>+'TABEL FINAAL KO'!F34+'TABEL FINAAL LO'!F34</f>
        <v>1443.35</v>
      </c>
      <c r="G34" s="1">
        <f>+'TABEL FINAAL KO'!G34+'TABEL FINAAL LO'!G34</f>
        <v>1458.3200000000002</v>
      </c>
      <c r="H34" s="1">
        <f>+'TABEL FINAAL KO'!H34+'TABEL FINAAL LO'!H34</f>
        <v>1502.73</v>
      </c>
      <c r="I34" s="1">
        <f>+'TABEL FINAAL KO'!I34+'TABEL FINAAL LO'!I34</f>
        <v>1528.5900000000001</v>
      </c>
      <c r="J34" s="1">
        <f>+'TABEL FINAAL KO'!J34+'TABEL FINAAL LO'!J34</f>
        <v>1561.4299999999998</v>
      </c>
      <c r="K34" s="1">
        <f>+'TABEL FINAAL KO'!K34+'TABEL FINAAL LO'!K34</f>
        <v>1584.78</v>
      </c>
      <c r="L34" s="1">
        <f>+'TABEL FINAAL KO'!L34+'TABEL FINAAL LO'!L34</f>
        <v>1613.4</v>
      </c>
      <c r="M34" s="1">
        <f>+'TABEL FINAAL KO'!M34+'TABEL FINAAL LO'!M34</f>
        <v>1595.13</v>
      </c>
      <c r="N34" s="1">
        <f>+'TABEL FINAAL KO'!N34+'TABEL FINAAL LO'!N34</f>
        <v>1638.62</v>
      </c>
      <c r="O34" s="1">
        <f>+'TABEL FINAAL KO'!O34+'TABEL FINAAL LO'!O34</f>
        <v>1603.02</v>
      </c>
      <c r="P34" s="1">
        <f>+'TABEL FINAAL KO'!P34+'TABEL FINAAL LO'!P34</f>
        <v>1591.0497175141243</v>
      </c>
      <c r="Q34" s="1">
        <f>+'TABEL FINAAL KO'!Q34+'TABEL FINAAL LO'!Q34</f>
        <v>1574.1495291902072</v>
      </c>
      <c r="R34" s="1">
        <f>+'TABEL FINAAL KO'!R34+'TABEL FINAAL LO'!R34</f>
        <v>1543.839924670433</v>
      </c>
      <c r="S34" s="1">
        <f>+'TABEL FINAAL KO'!S34+'TABEL FINAAL LO'!S34</f>
        <v>1517.0598870056497</v>
      </c>
      <c r="T34" s="1">
        <f>+'TABEL FINAAL KO'!T34+'TABEL FINAAL LO'!T34</f>
        <v>1494.8500941619586</v>
      </c>
      <c r="U34" s="1">
        <f>+'TABEL FINAAL KO'!U34+'TABEL FINAAL LO'!U34</f>
        <v>1473.860263653484</v>
      </c>
      <c r="V34" s="1">
        <f>+'TABEL FINAAL KO'!V34+'TABEL FINAAL LO'!V34</f>
        <v>1489.0700564971753</v>
      </c>
      <c r="W34" s="1">
        <f>+'TABEL FINAAL KO'!W34+'TABEL FINAAL LO'!W34</f>
        <v>1491.4</v>
      </c>
      <c r="X34" s="1">
        <f>+'TABEL FINAAL KO'!X34+'TABEL FINAAL LO'!X34</f>
        <v>1476.2798493408663</v>
      </c>
      <c r="Y34" s="1">
        <f>+'TABEL FINAAL KO'!Y34+'TABEL FINAAL LO'!Y34</f>
        <v>1483.7299435028249</v>
      </c>
      <c r="Z34" s="1">
        <f>+'TABEL FINAAL KO'!Z34+'TABEL FINAAL LO'!Z34</f>
        <v>1482.169868173258</v>
      </c>
      <c r="AA34" s="1">
        <f>+'TABEL FINAAL KO'!AA34+'TABEL FINAAL LO'!AA34</f>
        <v>1479.3898305084745</v>
      </c>
    </row>
    <row r="35" spans="2:27" x14ac:dyDescent="0.3">
      <c r="B35" s="1">
        <v>12007</v>
      </c>
      <c r="C35" s="1">
        <f>+'TABEL FINAAL KO'!C35+'TABEL FINAAL LO'!C35</f>
        <v>2568.2352941176473</v>
      </c>
      <c r="D35" s="1">
        <f>+'TABEL FINAAL KO'!D35+'TABEL FINAAL LO'!D35</f>
        <v>2183</v>
      </c>
      <c r="E35" s="1">
        <f>+'TABEL FINAAL KO'!E35+'TABEL FINAAL LO'!E35</f>
        <v>2085.98</v>
      </c>
      <c r="F35" s="1">
        <f>+'TABEL FINAAL KO'!F35+'TABEL FINAAL LO'!F35</f>
        <v>2122.25</v>
      </c>
      <c r="G35" s="1">
        <f>+'TABEL FINAAL KO'!G35+'TABEL FINAAL LO'!G35</f>
        <v>2153.85</v>
      </c>
      <c r="H35" s="1">
        <f>+'TABEL FINAAL KO'!H35+'TABEL FINAAL LO'!H35</f>
        <v>2114.4899999999998</v>
      </c>
      <c r="I35" s="1">
        <f>+'TABEL FINAAL KO'!I35+'TABEL FINAAL LO'!I35</f>
        <v>2142.9</v>
      </c>
      <c r="J35" s="1">
        <f>+'TABEL FINAAL KO'!J35+'TABEL FINAAL LO'!J35</f>
        <v>2110.19</v>
      </c>
      <c r="K35" s="1">
        <f>+'TABEL FINAAL KO'!K35+'TABEL FINAAL LO'!K35</f>
        <v>2112.7600000000002</v>
      </c>
      <c r="L35" s="1">
        <f>+'TABEL FINAAL KO'!L35+'TABEL FINAAL LO'!L35</f>
        <v>2122.9499999999998</v>
      </c>
      <c r="M35" s="1">
        <f>+'TABEL FINAAL KO'!M35+'TABEL FINAAL LO'!M35</f>
        <v>2100</v>
      </c>
      <c r="N35" s="1">
        <f>+'TABEL FINAAL KO'!N35+'TABEL FINAAL LO'!N35</f>
        <v>2078.19</v>
      </c>
      <c r="O35" s="1">
        <f>+'TABEL FINAAL KO'!O35+'TABEL FINAAL LO'!O35</f>
        <v>2055.5699999999997</v>
      </c>
      <c r="P35" s="1">
        <f>+'TABEL FINAAL KO'!P35+'TABEL FINAAL LO'!P35</f>
        <v>2036.4489598811292</v>
      </c>
      <c r="Q35" s="1">
        <f>+'TABEL FINAAL KO'!Q35+'TABEL FINAAL LO'!Q35</f>
        <v>1991.8231797919761</v>
      </c>
      <c r="R35" s="1">
        <f>+'TABEL FINAAL KO'!R35+'TABEL FINAAL LO'!R35</f>
        <v>1951.9479197622586</v>
      </c>
      <c r="S35" s="1">
        <f>+'TABEL FINAAL KO'!S35+'TABEL FINAAL LO'!S35</f>
        <v>1930.3200594353641</v>
      </c>
      <c r="T35" s="1">
        <f>+'TABEL FINAAL KO'!T35+'TABEL FINAAL LO'!T35</f>
        <v>1919.8252600297178</v>
      </c>
      <c r="U35" s="1">
        <f>+'TABEL FINAAL KO'!U35+'TABEL FINAAL LO'!U35</f>
        <v>1913.8252600297178</v>
      </c>
      <c r="V35" s="1">
        <f>+'TABEL FINAAL KO'!V35+'TABEL FINAAL LO'!V35</f>
        <v>1912.324219910847</v>
      </c>
      <c r="W35" s="1">
        <f>+'TABEL FINAAL KO'!W35+'TABEL FINAAL LO'!W35</f>
        <v>1912.95</v>
      </c>
      <c r="X35" s="1">
        <f>+'TABEL FINAAL KO'!X35+'TABEL FINAAL LO'!X35</f>
        <v>1927.6963595839525</v>
      </c>
      <c r="Y35" s="1">
        <f>+'TABEL FINAAL KO'!Y35+'TABEL FINAAL LO'!Y35</f>
        <v>1929.9458395245169</v>
      </c>
      <c r="Z35" s="1">
        <f>+'TABEL FINAAL KO'!Z35+'TABEL FINAAL LO'!Z35</f>
        <v>1913.57161961367</v>
      </c>
      <c r="AA35" s="1">
        <f>+'TABEL FINAAL KO'!AA35+'TABEL FINAAL LO'!AA35</f>
        <v>1919.8231797919761</v>
      </c>
    </row>
    <row r="36" spans="2:27" x14ac:dyDescent="0.3">
      <c r="B36" s="1">
        <v>12009</v>
      </c>
      <c r="C36" s="1">
        <f>+'TABEL FINAAL KO'!C36+'TABEL FINAAL LO'!C36</f>
        <v>2635</v>
      </c>
      <c r="D36" s="1">
        <f>+'TABEL FINAAL KO'!D36+'TABEL FINAAL LO'!D36</f>
        <v>2239.75</v>
      </c>
      <c r="E36" s="1">
        <f>+'TABEL FINAAL KO'!E36+'TABEL FINAAL LO'!E36</f>
        <v>1737.52</v>
      </c>
      <c r="F36" s="1">
        <f>+'TABEL FINAAL KO'!F36+'TABEL FINAAL LO'!F36</f>
        <v>1753.1399999999999</v>
      </c>
      <c r="G36" s="1">
        <f>+'TABEL FINAAL KO'!G36+'TABEL FINAAL LO'!G36</f>
        <v>1802.33</v>
      </c>
      <c r="H36" s="1">
        <f>+'TABEL FINAAL KO'!H36+'TABEL FINAAL LO'!H36</f>
        <v>1798.22</v>
      </c>
      <c r="I36" s="1">
        <f>+'TABEL FINAAL KO'!I36+'TABEL FINAAL LO'!I36</f>
        <v>1869.87</v>
      </c>
      <c r="J36" s="1">
        <f>+'TABEL FINAAL KO'!J36+'TABEL FINAAL LO'!J36</f>
        <v>1870.19</v>
      </c>
      <c r="K36" s="1">
        <f>+'TABEL FINAAL KO'!K36+'TABEL FINAAL LO'!K36</f>
        <v>1903.57</v>
      </c>
      <c r="L36" s="1">
        <f>+'TABEL FINAAL KO'!L36+'TABEL FINAAL LO'!L36</f>
        <v>1909.08</v>
      </c>
      <c r="M36" s="1">
        <f>+'TABEL FINAAL KO'!M36+'TABEL FINAAL LO'!M36</f>
        <v>1899.4299999999998</v>
      </c>
      <c r="N36" s="1">
        <f>+'TABEL FINAAL KO'!N36+'TABEL FINAAL LO'!N36</f>
        <v>1906.81</v>
      </c>
      <c r="O36" s="1">
        <f>+'TABEL FINAAL KO'!O36+'TABEL FINAAL LO'!O36</f>
        <v>1809.1</v>
      </c>
      <c r="P36" s="1">
        <f>+'TABEL FINAAL KO'!P36+'TABEL FINAAL LO'!P36</f>
        <v>1747.1237739872067</v>
      </c>
      <c r="Q36" s="1">
        <f>+'TABEL FINAAL KO'!Q36+'TABEL FINAAL LO'!Q36</f>
        <v>1659.3609808102347</v>
      </c>
      <c r="R36" s="1">
        <f>+'TABEL FINAAL KO'!R36+'TABEL FINAAL LO'!R36</f>
        <v>1579.0456289978679</v>
      </c>
      <c r="S36" s="1">
        <f>+'TABEL FINAAL KO'!S36+'TABEL FINAAL LO'!S36</f>
        <v>1511.4930703624732</v>
      </c>
      <c r="T36" s="1">
        <f>+'TABEL FINAAL KO'!T36+'TABEL FINAAL LO'!T36</f>
        <v>1440.3933475479744</v>
      </c>
      <c r="U36" s="1">
        <f>+'TABEL FINAAL KO'!U36+'TABEL FINAAL LO'!U36</f>
        <v>1381.0564179104476</v>
      </c>
      <c r="V36" s="1">
        <f>+'TABEL FINAAL KO'!V36+'TABEL FINAAL LO'!V36</f>
        <v>1350.2774413646057</v>
      </c>
      <c r="W36" s="1">
        <f>+'TABEL FINAAL KO'!W36+'TABEL FINAAL LO'!W36</f>
        <v>1332.83</v>
      </c>
      <c r="X36" s="1">
        <f>+'TABEL FINAAL KO'!X36+'TABEL FINAAL LO'!X36</f>
        <v>1314.2720469083156</v>
      </c>
      <c r="Y36" s="1">
        <f>+'TABEL FINAAL KO'!Y36+'TABEL FINAAL LO'!Y36</f>
        <v>1314.3825586353946</v>
      </c>
      <c r="Z36" s="1">
        <f>+'TABEL FINAAL KO'!Z36+'TABEL FINAAL LO'!Z36</f>
        <v>1311.5981876332621</v>
      </c>
      <c r="AA36" s="1">
        <f>+'TABEL FINAAL KO'!AA36+'TABEL FINAAL LO'!AA36</f>
        <v>1330.5927931769722</v>
      </c>
    </row>
    <row r="37" spans="2:27" x14ac:dyDescent="0.3">
      <c r="B37" s="1">
        <v>12014</v>
      </c>
      <c r="C37" s="1">
        <f>+'TABEL FINAAL KO'!C37+'TABEL FINAAL LO'!C37</f>
        <v>4461</v>
      </c>
      <c r="D37" s="1">
        <f>+'TABEL FINAAL KO'!D37+'TABEL FINAAL LO'!D37</f>
        <v>3791.8500000000004</v>
      </c>
      <c r="E37" s="1">
        <f>+'TABEL FINAAL KO'!E37+'TABEL FINAAL LO'!E37</f>
        <v>3517.46</v>
      </c>
      <c r="F37" s="1">
        <f>+'TABEL FINAAL KO'!F37+'TABEL FINAAL LO'!F37</f>
        <v>3492.95</v>
      </c>
      <c r="G37" s="1">
        <f>+'TABEL FINAAL KO'!G37+'TABEL FINAAL LO'!G37</f>
        <v>3541.63</v>
      </c>
      <c r="H37" s="1">
        <f>+'TABEL FINAAL KO'!H37+'TABEL FINAAL LO'!H37</f>
        <v>3567.5699999999997</v>
      </c>
      <c r="I37" s="1">
        <f>+'TABEL FINAAL KO'!I37+'TABEL FINAAL LO'!I37</f>
        <v>3587.39</v>
      </c>
      <c r="J37" s="1">
        <f>+'TABEL FINAAL KO'!J37+'TABEL FINAAL LO'!J37</f>
        <v>3773.52</v>
      </c>
      <c r="K37" s="1">
        <f>+'TABEL FINAAL KO'!K37+'TABEL FINAAL LO'!K37</f>
        <v>3781.58</v>
      </c>
      <c r="L37" s="1">
        <f>+'TABEL FINAAL KO'!L37+'TABEL FINAAL LO'!L37</f>
        <v>3769.2799999999997</v>
      </c>
      <c r="M37" s="1">
        <f>+'TABEL FINAAL KO'!M37+'TABEL FINAAL LO'!M37</f>
        <v>3771.87</v>
      </c>
      <c r="N37" s="1">
        <f>+'TABEL FINAAL KO'!N37+'TABEL FINAAL LO'!N37</f>
        <v>3690.19</v>
      </c>
      <c r="O37" s="1">
        <f>+'TABEL FINAAL KO'!O37+'TABEL FINAAL LO'!O37</f>
        <v>3732.19</v>
      </c>
      <c r="P37" s="1">
        <f>+'TABEL FINAAL KO'!P37+'TABEL FINAAL LO'!P37</f>
        <v>3697.0717801476621</v>
      </c>
      <c r="Q37" s="1">
        <f>+'TABEL FINAAL KO'!Q37+'TABEL FINAAL LO'!Q37</f>
        <v>3675.2095980311733</v>
      </c>
      <c r="R37" s="1">
        <f>+'TABEL FINAAL KO'!R37+'TABEL FINAAL LO'!R37</f>
        <v>3658.8025430680887</v>
      </c>
      <c r="S37" s="1">
        <f>+'TABEL FINAAL KO'!S37+'TABEL FINAAL LO'!S37</f>
        <v>3614.5749794913863</v>
      </c>
      <c r="T37" s="1">
        <f>+'TABEL FINAAL KO'!T37+'TABEL FINAAL LO'!T37</f>
        <v>3578.2336341263331</v>
      </c>
      <c r="U37" s="1">
        <f>+'TABEL FINAAL KO'!U37+'TABEL FINAAL LO'!U37</f>
        <v>3519.6823625922889</v>
      </c>
      <c r="V37" s="1">
        <f>+'TABEL FINAAL KO'!V37+'TABEL FINAAL LO'!V37</f>
        <v>3473.4964725184577</v>
      </c>
      <c r="W37" s="1">
        <f>+'TABEL FINAAL KO'!W37+'TABEL FINAAL LO'!W37</f>
        <v>3458.7</v>
      </c>
      <c r="X37" s="1">
        <f>+'TABEL FINAAL KO'!X37+'TABEL FINAAL LO'!X37</f>
        <v>3435.9035274815424</v>
      </c>
      <c r="Y37" s="1">
        <f>+'TABEL FINAAL KO'!Y37+'TABEL FINAAL LO'!Y37</f>
        <v>3430.3826907301063</v>
      </c>
      <c r="Z37" s="1">
        <f>+'TABEL FINAAL KO'!Z37+'TABEL FINAAL LO'!Z37</f>
        <v>3428.9515996718619</v>
      </c>
      <c r="AA37" s="1">
        <f>+'TABEL FINAAL KO'!AA37+'TABEL FINAAL LO'!AA37</f>
        <v>3399.5205086136175</v>
      </c>
    </row>
    <row r="38" spans="2:27" x14ac:dyDescent="0.3">
      <c r="B38" s="1">
        <v>12021</v>
      </c>
      <c r="C38" s="1">
        <f>+'TABEL FINAAL KO'!C38+'TABEL FINAAL LO'!C38</f>
        <v>3834</v>
      </c>
      <c r="D38" s="1">
        <f>+'TABEL FINAAL KO'!D38+'TABEL FINAAL LO'!D38</f>
        <v>3258.8999999999996</v>
      </c>
      <c r="E38" s="1">
        <f>+'TABEL FINAAL KO'!E38+'TABEL FINAAL LO'!E38</f>
        <v>3217.62</v>
      </c>
      <c r="F38" s="1">
        <f>+'TABEL FINAAL KO'!F38+'TABEL FINAAL LO'!F38</f>
        <v>3267.95</v>
      </c>
      <c r="G38" s="1">
        <f>+'TABEL FINAAL KO'!G38+'TABEL FINAAL LO'!G38</f>
        <v>3232.59</v>
      </c>
      <c r="H38" s="1">
        <f>+'TABEL FINAAL KO'!H38+'TABEL FINAAL LO'!H38</f>
        <v>3268.91</v>
      </c>
      <c r="I38" s="1">
        <f>+'TABEL FINAAL KO'!I38+'TABEL FINAAL LO'!I38</f>
        <v>3332.76</v>
      </c>
      <c r="J38" s="1">
        <f>+'TABEL FINAAL KO'!J38+'TABEL FINAAL LO'!J38</f>
        <v>3334.59</v>
      </c>
      <c r="K38" s="1">
        <f>+'TABEL FINAAL KO'!K38+'TABEL FINAAL LO'!K38</f>
        <v>3378.54</v>
      </c>
      <c r="L38" s="1">
        <f>+'TABEL FINAAL KO'!L38+'TABEL FINAAL LO'!L38</f>
        <v>3473.06</v>
      </c>
      <c r="M38" s="1">
        <f>+'TABEL FINAAL KO'!M38+'TABEL FINAAL LO'!M38</f>
        <v>3474.35</v>
      </c>
      <c r="N38" s="1">
        <f>+'TABEL FINAAL KO'!N38+'TABEL FINAAL LO'!N38</f>
        <v>3434.75</v>
      </c>
      <c r="O38" s="1">
        <f>+'TABEL FINAAL KO'!O38+'TABEL FINAAL LO'!O38</f>
        <v>3443.89</v>
      </c>
      <c r="P38" s="1">
        <f>+'TABEL FINAAL KO'!P38+'TABEL FINAAL LO'!P38</f>
        <v>3465.7953036126055</v>
      </c>
      <c r="Q38" s="1">
        <f>+'TABEL FINAAL KO'!Q38+'TABEL FINAAL LO'!Q38</f>
        <v>3471.979239046887</v>
      </c>
      <c r="R38" s="1">
        <f>+'TABEL FINAAL KO'!R38+'TABEL FINAAL LO'!R38</f>
        <v>3500.767832436587</v>
      </c>
      <c r="S38" s="1">
        <f>+'TABEL FINAAL KO'!S38+'TABEL FINAAL LO'!S38</f>
        <v>3504.3724903920061</v>
      </c>
      <c r="T38" s="1">
        <f>+'TABEL FINAAL KO'!T38+'TABEL FINAAL LO'!T38</f>
        <v>3530.4908839354343</v>
      </c>
      <c r="U38" s="1">
        <f>+'TABEL FINAAL KO'!U38+'TABEL FINAAL LO'!U38</f>
        <v>3557.7932129131436</v>
      </c>
      <c r="V38" s="1">
        <f>+'TABEL FINAAL KO'!V38+'TABEL FINAAL LO'!V38</f>
        <v>3546.7932129131436</v>
      </c>
      <c r="W38" s="1">
        <f>+'TABEL FINAAL KO'!W38+'TABEL FINAAL LO'!W38</f>
        <v>3557.0299999999997</v>
      </c>
      <c r="X38" s="1">
        <f>+'TABEL FINAAL KO'!X38+'TABEL FINAAL LO'!X38</f>
        <v>3590.9116064565719</v>
      </c>
      <c r="Y38" s="1">
        <f>+'TABEL FINAAL KO'!Y38+'TABEL FINAAL LO'!Y38</f>
        <v>3623.0955418908534</v>
      </c>
      <c r="Z38" s="1">
        <f>+'TABEL FINAAL KO'!Z38+'TABEL FINAAL LO'!Z38</f>
        <v>3638.7530514988471</v>
      </c>
      <c r="AA38" s="1">
        <f>+'TABEL FINAAL KO'!AA38+'TABEL FINAAL LO'!AA38</f>
        <v>3656.0553804765564</v>
      </c>
    </row>
    <row r="39" spans="2:27" x14ac:dyDescent="0.3">
      <c r="B39" s="1">
        <v>12025</v>
      </c>
      <c r="C39" s="1">
        <f>+'TABEL FINAAL KO'!C39+'TABEL FINAAL LO'!C39</f>
        <v>11001</v>
      </c>
      <c r="D39" s="1">
        <f>+'TABEL FINAAL KO'!D39+'TABEL FINAAL LO'!D39</f>
        <v>9350.8499999999985</v>
      </c>
      <c r="E39" s="1">
        <f>+'TABEL FINAAL KO'!E39+'TABEL FINAAL LO'!E39</f>
        <v>8844.2099999999991</v>
      </c>
      <c r="F39" s="1">
        <f>+'TABEL FINAAL KO'!F39+'TABEL FINAAL LO'!F39</f>
        <v>9172.98</v>
      </c>
      <c r="G39" s="1">
        <f>+'TABEL FINAAL KO'!G39+'TABEL FINAAL LO'!G39</f>
        <v>9381.4599999999991</v>
      </c>
      <c r="H39" s="1">
        <f>+'TABEL FINAAL KO'!H39+'TABEL FINAAL LO'!H39</f>
        <v>9606.630000000001</v>
      </c>
      <c r="I39" s="1">
        <f>+'TABEL FINAAL KO'!I39+'TABEL FINAAL LO'!I39</f>
        <v>9753.14</v>
      </c>
      <c r="J39" s="1">
        <f>+'TABEL FINAAL KO'!J39+'TABEL FINAAL LO'!J39</f>
        <v>9952.93</v>
      </c>
      <c r="K39" s="1">
        <f>+'TABEL FINAAL KO'!K39+'TABEL FINAAL LO'!K39</f>
        <v>10229.35</v>
      </c>
      <c r="L39" s="1">
        <f>+'TABEL FINAAL KO'!L39+'TABEL FINAAL LO'!L39</f>
        <v>10442.189999999999</v>
      </c>
      <c r="M39" s="1">
        <f>+'TABEL FINAAL KO'!M39+'TABEL FINAAL LO'!M39</f>
        <v>10566.54</v>
      </c>
      <c r="N39" s="1">
        <f>+'TABEL FINAAL KO'!N39+'TABEL FINAAL LO'!N39</f>
        <v>10678.95</v>
      </c>
      <c r="O39" s="1">
        <f>+'TABEL FINAAL KO'!O39+'TABEL FINAAL LO'!O39</f>
        <v>10577.74</v>
      </c>
      <c r="P39" s="1">
        <f>+'TABEL FINAAL KO'!P39+'TABEL FINAAL LO'!P39</f>
        <v>10475.994100946373</v>
      </c>
      <c r="Q39" s="1">
        <f>+'TABEL FINAAL KO'!Q39+'TABEL FINAAL LO'!Q39</f>
        <v>10341.342753082879</v>
      </c>
      <c r="R39" s="1">
        <f>+'TABEL FINAAL KO'!R39+'TABEL FINAAL LO'!R39</f>
        <v>10181.384379122455</v>
      </c>
      <c r="S39" s="1">
        <f>+'TABEL FINAAL KO'!S39+'TABEL FINAAL LO'!S39</f>
        <v>10098.190972182392</v>
      </c>
      <c r="T39" s="1">
        <f>+'TABEL FINAAL KO'!T39+'TABEL FINAAL LO'!T39</f>
        <v>9988.8839460854597</v>
      </c>
      <c r="U39" s="1">
        <f>+'TABEL FINAAL KO'!U39+'TABEL FINAAL LO'!U39</f>
        <v>9926.6133495841696</v>
      </c>
      <c r="V39" s="1">
        <f>+'TABEL FINAAL KO'!V39+'TABEL FINAAL LO'!V39</f>
        <v>9861.4598365357051</v>
      </c>
      <c r="W39" s="1">
        <f>+'TABEL FINAAL KO'!W39+'TABEL FINAAL LO'!W39</f>
        <v>9823.23</v>
      </c>
      <c r="X39" s="1">
        <f>+'TABEL FINAAL KO'!X39+'TABEL FINAAL LO'!X39</f>
        <v>9744.422540866075</v>
      </c>
      <c r="Y39" s="1">
        <f>+'TABEL FINAAL KO'!Y39+'TABEL FINAAL LO'!Y39</f>
        <v>9726.6922712933756</v>
      </c>
      <c r="Z39" s="1">
        <f>+'TABEL FINAAL KO'!Z39+'TABEL FINAAL LO'!Z39</f>
        <v>9685.9620017206762</v>
      </c>
      <c r="AA39" s="1">
        <f>+'TABEL FINAAL KO'!AA39+'TABEL FINAAL LO'!AA39</f>
        <v>9699.2317321479786</v>
      </c>
    </row>
    <row r="40" spans="2:27" x14ac:dyDescent="0.3">
      <c r="B40" s="1">
        <v>12026</v>
      </c>
      <c r="C40" s="1">
        <f>+'TABEL FINAAL KO'!C40+'TABEL FINAAL LO'!C40</f>
        <v>2983</v>
      </c>
      <c r="D40" s="1">
        <f>+'TABEL FINAAL KO'!D40+'TABEL FINAAL LO'!D40</f>
        <v>2535.5500000000002</v>
      </c>
      <c r="E40" s="1">
        <f>+'TABEL FINAAL KO'!E40+'TABEL FINAAL LO'!E40</f>
        <v>2089.8199999999997</v>
      </c>
      <c r="F40" s="1">
        <f>+'TABEL FINAAL KO'!F40+'TABEL FINAAL LO'!F40</f>
        <v>2136.85</v>
      </c>
      <c r="G40" s="1">
        <f>+'TABEL FINAAL KO'!G40+'TABEL FINAAL LO'!G40</f>
        <v>2117.9499999999998</v>
      </c>
      <c r="H40" s="1">
        <f>+'TABEL FINAAL KO'!H40+'TABEL FINAAL LO'!H40</f>
        <v>2177.04</v>
      </c>
      <c r="I40" s="1">
        <f>+'TABEL FINAAL KO'!I40+'TABEL FINAAL LO'!I40</f>
        <v>2237.85</v>
      </c>
      <c r="J40" s="1">
        <f>+'TABEL FINAAL KO'!J40+'TABEL FINAAL LO'!J40</f>
        <v>2256.09</v>
      </c>
      <c r="K40" s="1">
        <f>+'TABEL FINAAL KO'!K40+'TABEL FINAAL LO'!K40</f>
        <v>2253.09</v>
      </c>
      <c r="L40" s="1">
        <f>+'TABEL FINAAL KO'!L40+'TABEL FINAAL LO'!L40</f>
        <v>2284.4700000000003</v>
      </c>
      <c r="M40" s="1">
        <f>+'TABEL FINAAL KO'!M40+'TABEL FINAAL LO'!M40</f>
        <v>2315.98</v>
      </c>
      <c r="N40" s="1">
        <f>+'TABEL FINAAL KO'!N40+'TABEL FINAAL LO'!N40</f>
        <v>2345.52</v>
      </c>
      <c r="O40" s="1">
        <f>+'TABEL FINAAL KO'!O40+'TABEL FINAAL LO'!O40</f>
        <v>2334.41</v>
      </c>
      <c r="P40" s="1">
        <f>+'TABEL FINAAL KO'!P40+'TABEL FINAAL LO'!P40</f>
        <v>2331.5443353293413</v>
      </c>
      <c r="Q40" s="1">
        <f>+'TABEL FINAAL KO'!Q40+'TABEL FINAAL LO'!Q40</f>
        <v>2369.194778443114</v>
      </c>
      <c r="R40" s="1">
        <f>+'TABEL FINAAL KO'!R40+'TABEL FINAAL LO'!R40</f>
        <v>2344.0022994011979</v>
      </c>
      <c r="S40" s="1">
        <f>+'TABEL FINAAL KO'!S40+'TABEL FINAAL LO'!S40</f>
        <v>2338.8452215568864</v>
      </c>
      <c r="T40" s="1">
        <f>+'TABEL FINAAL KO'!T40+'TABEL FINAAL LO'!T40</f>
        <v>2350.3031856287425</v>
      </c>
      <c r="U40" s="1">
        <f>+'TABEL FINAAL KO'!U40+'TABEL FINAAL LO'!U40</f>
        <v>2351.411592814371</v>
      </c>
      <c r="V40" s="1">
        <f>+'TABEL FINAAL KO'!V40+'TABEL FINAAL LO'!V40</f>
        <v>2353.9536287425149</v>
      </c>
      <c r="W40" s="1">
        <f>+'TABEL FINAAL KO'!W40+'TABEL FINAAL LO'!W40</f>
        <v>2347.52</v>
      </c>
      <c r="X40" s="1">
        <f>+'TABEL FINAAL KO'!X40+'TABEL FINAAL LO'!X40</f>
        <v>2332.1107065868264</v>
      </c>
      <c r="Y40" s="1">
        <f>+'TABEL FINAAL KO'!Y40+'TABEL FINAAL LO'!Y40</f>
        <v>2347.8938922155689</v>
      </c>
      <c r="Z40" s="1">
        <f>+'TABEL FINAAL KO'!Z40+'TABEL FINAAL LO'!Z40</f>
        <v>2351.194778443114</v>
      </c>
      <c r="AA40" s="1">
        <f>+'TABEL FINAAL KO'!AA40+'TABEL FINAAL LO'!AA40</f>
        <v>2357.6040718562872</v>
      </c>
    </row>
    <row r="41" spans="2:27" x14ac:dyDescent="0.3">
      <c r="B41" s="1">
        <v>12029</v>
      </c>
      <c r="C41" s="1">
        <f>+'TABEL FINAAL KO'!C41+'TABEL FINAAL LO'!C41</f>
        <v>2285</v>
      </c>
      <c r="D41" s="1">
        <f>+'TABEL FINAAL KO'!D41+'TABEL FINAAL LO'!D41</f>
        <v>1942.25</v>
      </c>
      <c r="E41" s="1">
        <f>+'TABEL FINAAL KO'!E41+'TABEL FINAAL LO'!E41</f>
        <v>1599.92</v>
      </c>
      <c r="F41" s="1">
        <f>+'TABEL FINAAL KO'!F41+'TABEL FINAAL LO'!F41</f>
        <v>1639.81</v>
      </c>
      <c r="G41" s="1">
        <f>+'TABEL FINAAL KO'!G41+'TABEL FINAAL LO'!G41</f>
        <v>1682.08</v>
      </c>
      <c r="H41" s="1">
        <f>+'TABEL FINAAL KO'!H41+'TABEL FINAAL LO'!H41</f>
        <v>1716</v>
      </c>
      <c r="I41" s="1">
        <f>+'TABEL FINAAL KO'!I41+'TABEL FINAAL LO'!I41</f>
        <v>1769.92</v>
      </c>
      <c r="J41" s="1">
        <f>+'TABEL FINAAL KO'!J41+'TABEL FINAAL LO'!J41</f>
        <v>1779.19</v>
      </c>
      <c r="K41" s="1">
        <f>+'TABEL FINAAL KO'!K41+'TABEL FINAAL LO'!K41</f>
        <v>1798.87</v>
      </c>
      <c r="L41" s="1">
        <f>+'TABEL FINAAL KO'!L41+'TABEL FINAAL LO'!L41</f>
        <v>1782.35</v>
      </c>
      <c r="M41" s="1">
        <f>+'TABEL FINAAL KO'!M41+'TABEL FINAAL LO'!M41</f>
        <v>1797.97</v>
      </c>
      <c r="N41" s="1">
        <f>+'TABEL FINAAL KO'!N41+'TABEL FINAAL LO'!N41</f>
        <v>1744.02</v>
      </c>
      <c r="O41" s="1">
        <f>+'TABEL FINAAL KO'!O41+'TABEL FINAAL LO'!O41</f>
        <v>1714.05</v>
      </c>
      <c r="P41" s="1">
        <f>+'TABEL FINAAL KO'!P41+'TABEL FINAAL LO'!P41</f>
        <v>1684.2401117318436</v>
      </c>
      <c r="Q41" s="1">
        <f>+'TABEL FINAAL KO'!Q41+'TABEL FINAAL LO'!Q41</f>
        <v>1661.0198882681564</v>
      </c>
      <c r="R41" s="1">
        <f>+'TABEL FINAAL KO'!R41+'TABEL FINAAL LO'!R41</f>
        <v>1628.2311173184357</v>
      </c>
      <c r="S41" s="1">
        <f>+'TABEL FINAAL KO'!S41+'TABEL FINAAL LO'!S41</f>
        <v>1608.4693296089386</v>
      </c>
      <c r="T41" s="1">
        <f>+'TABEL FINAAL KO'!T41+'TABEL FINAAL LO'!T41</f>
        <v>1604.7906703910614</v>
      </c>
      <c r="U41" s="1">
        <f>+'TABEL FINAAL KO'!U41+'TABEL FINAAL LO'!U41</f>
        <v>1563.6895530726256</v>
      </c>
      <c r="V41" s="1">
        <f>+'TABEL FINAAL KO'!V41+'TABEL FINAAL LO'!V41</f>
        <v>1539.2401117318436</v>
      </c>
      <c r="W41" s="1">
        <f>+'TABEL FINAAL KO'!W41+'TABEL FINAAL LO'!W41</f>
        <v>1541.13</v>
      </c>
      <c r="X41" s="1">
        <f>+'TABEL FINAAL KO'!X41+'TABEL FINAAL LO'!X41</f>
        <v>1556.2401117318436</v>
      </c>
      <c r="Y41" s="1">
        <f>+'TABEL FINAAL KO'!Y41+'TABEL FINAAL LO'!Y41</f>
        <v>1543.6805586592179</v>
      </c>
      <c r="Z41" s="1">
        <f>+'TABEL FINAAL KO'!Z41+'TABEL FINAAL LO'!Z41</f>
        <v>1550.1210055865922</v>
      </c>
      <c r="AA41" s="1">
        <f>+'TABEL FINAAL KO'!AA41+'TABEL FINAAL LO'!AA41</f>
        <v>1540.3502234636871</v>
      </c>
    </row>
    <row r="42" spans="2:27" x14ac:dyDescent="0.3">
      <c r="B42" s="1">
        <v>12035</v>
      </c>
      <c r="C42" s="1">
        <f>+'TABEL FINAAL KO'!C42+'TABEL FINAAL LO'!C42</f>
        <v>3227</v>
      </c>
      <c r="D42" s="1">
        <f>+'TABEL FINAAL KO'!D42+'TABEL FINAAL LO'!D42</f>
        <v>2742.95</v>
      </c>
      <c r="E42" s="1">
        <f>+'TABEL FINAAL KO'!E42+'TABEL FINAAL LO'!E42</f>
        <v>2686.5299999999997</v>
      </c>
      <c r="F42" s="1">
        <f>+'TABEL FINAAL KO'!F42+'TABEL FINAAL LO'!F42</f>
        <v>2755.13</v>
      </c>
      <c r="G42" s="1">
        <f>+'TABEL FINAAL KO'!G42+'TABEL FINAAL LO'!G42</f>
        <v>2730.5299999999997</v>
      </c>
      <c r="H42" s="1">
        <f>+'TABEL FINAAL KO'!H42+'TABEL FINAAL LO'!H42</f>
        <v>2735.77</v>
      </c>
      <c r="I42" s="1">
        <f>+'TABEL FINAAL KO'!I42+'TABEL FINAAL LO'!I42</f>
        <v>2767.37</v>
      </c>
      <c r="J42" s="1">
        <f>+'TABEL FINAAL KO'!J42+'TABEL FINAAL LO'!J42</f>
        <v>2861.7799999999997</v>
      </c>
      <c r="K42" s="1">
        <f>+'TABEL FINAAL KO'!K42+'TABEL FINAAL LO'!K42</f>
        <v>2820.3599999999997</v>
      </c>
      <c r="L42" s="1">
        <f>+'TABEL FINAAL KO'!L42+'TABEL FINAAL LO'!L42</f>
        <v>2901.34</v>
      </c>
      <c r="M42" s="1">
        <f>+'TABEL FINAAL KO'!M42+'TABEL FINAAL LO'!M42</f>
        <v>2874.63</v>
      </c>
      <c r="N42" s="1">
        <f>+'TABEL FINAAL KO'!N42+'TABEL FINAAL LO'!N42</f>
        <v>2854.34</v>
      </c>
      <c r="O42" s="1">
        <f>+'TABEL FINAAL KO'!O42+'TABEL FINAAL LO'!O42</f>
        <v>2858.6099999999997</v>
      </c>
      <c r="P42" s="1">
        <f>+'TABEL FINAAL KO'!P42+'TABEL FINAAL LO'!P42</f>
        <v>2862.0255420466056</v>
      </c>
      <c r="Q42" s="1">
        <f>+'TABEL FINAAL KO'!Q42+'TABEL FINAAL LO'!Q42</f>
        <v>2845.0750151975681</v>
      </c>
      <c r="R42" s="1">
        <f>+'TABEL FINAAL KO'!R42+'TABEL FINAAL LO'!R42</f>
        <v>2844.99</v>
      </c>
      <c r="S42" s="1">
        <f>+'TABEL FINAAL KO'!S42+'TABEL FINAAL LO'!S42</f>
        <v>2835.7488855116517</v>
      </c>
      <c r="T42" s="1">
        <f>+'TABEL FINAAL KO'!T42+'TABEL FINAAL LO'!T42</f>
        <v>2801.3872137791286</v>
      </c>
      <c r="U42" s="1">
        <f>+'TABEL FINAAL KO'!U42+'TABEL FINAAL LO'!U42</f>
        <v>2812.8694427558257</v>
      </c>
      <c r="V42" s="1">
        <f>+'TABEL FINAAL KO'!V42+'TABEL FINAAL LO'!V42</f>
        <v>2817.8694427558257</v>
      </c>
      <c r="W42" s="1">
        <f>+'TABEL FINAAL KO'!W42+'TABEL FINAAL LO'!W42</f>
        <v>2836.99</v>
      </c>
      <c r="X42" s="1">
        <f>+'TABEL FINAAL KO'!X42+'TABEL FINAAL LO'!X42</f>
        <v>2837.3161296859171</v>
      </c>
      <c r="Y42" s="1">
        <f>+'TABEL FINAAL KO'!Y42+'TABEL FINAAL LO'!Y42</f>
        <v>2841.0394731509623</v>
      </c>
      <c r="Z42" s="1">
        <f>+'TABEL FINAAL KO'!Z42+'TABEL FINAAL LO'!Z42</f>
        <v>2846.0039311043565</v>
      </c>
      <c r="AA42" s="1">
        <f>+'TABEL FINAAL KO'!AA42+'TABEL FINAAL LO'!AA42</f>
        <v>2856.7628166160084</v>
      </c>
    </row>
    <row r="43" spans="2:27" x14ac:dyDescent="0.3">
      <c r="B43" s="1">
        <v>12040</v>
      </c>
      <c r="C43" s="1">
        <f>+'TABEL FINAAL KO'!C43+'TABEL FINAAL LO'!C43</f>
        <v>3911</v>
      </c>
      <c r="D43" s="1">
        <f>+'TABEL FINAAL KO'!D43+'TABEL FINAAL LO'!D43</f>
        <v>3324.35</v>
      </c>
      <c r="E43" s="1">
        <f>+'TABEL FINAAL KO'!E43+'TABEL FINAAL LO'!E43</f>
        <v>2478.15</v>
      </c>
      <c r="F43" s="1">
        <f>+'TABEL FINAAL KO'!F43+'TABEL FINAAL LO'!F43</f>
        <v>2532.88</v>
      </c>
      <c r="G43" s="1">
        <f>+'TABEL FINAAL KO'!G43+'TABEL FINAAL LO'!G43</f>
        <v>2632.58</v>
      </c>
      <c r="H43" s="1">
        <f>+'TABEL FINAAL KO'!H43+'TABEL FINAAL LO'!H43</f>
        <v>2692.5</v>
      </c>
      <c r="I43" s="1">
        <f>+'TABEL FINAAL KO'!I43+'TABEL FINAAL LO'!I43</f>
        <v>2802.75</v>
      </c>
      <c r="J43" s="1">
        <f>+'TABEL FINAAL KO'!J43+'TABEL FINAAL LO'!J43</f>
        <v>2839.6099999999997</v>
      </c>
      <c r="K43" s="1">
        <f>+'TABEL FINAAL KO'!K43+'TABEL FINAAL LO'!K43</f>
        <v>2934.1</v>
      </c>
      <c r="L43" s="1">
        <f>+'TABEL FINAAL KO'!L43+'TABEL FINAAL LO'!L43</f>
        <v>3049.27</v>
      </c>
      <c r="M43" s="1">
        <f>+'TABEL FINAAL KO'!M43+'TABEL FINAAL LO'!M43</f>
        <v>3056.0699999999997</v>
      </c>
      <c r="N43" s="1">
        <f>+'TABEL FINAAL KO'!N43+'TABEL FINAAL LO'!N43</f>
        <v>3077.42</v>
      </c>
      <c r="O43" s="1">
        <f>+'TABEL FINAAL KO'!O43+'TABEL FINAAL LO'!O43</f>
        <v>3049.66</v>
      </c>
      <c r="P43" s="1">
        <f>+'TABEL FINAAL KO'!P43+'TABEL FINAAL LO'!P43</f>
        <v>3027.6708682008366</v>
      </c>
      <c r="Q43" s="1">
        <f>+'TABEL FINAAL KO'!Q43+'TABEL FINAAL LO'!Q43</f>
        <v>3009.2463075313808</v>
      </c>
      <c r="R43" s="1">
        <f>+'TABEL FINAAL KO'!R43+'TABEL FINAAL LO'!R43</f>
        <v>2966.0787656903767</v>
      </c>
      <c r="S43" s="1">
        <f>+'TABEL FINAAL KO'!S43+'TABEL FINAAL LO'!S43</f>
        <v>2946.8664853556484</v>
      </c>
      <c r="T43" s="1">
        <f>+'TABEL FINAAL KO'!T43+'TABEL FINAAL LO'!T43</f>
        <v>2897.4866631799164</v>
      </c>
      <c r="U43" s="1">
        <f>+'TABEL FINAAL KO'!U43+'TABEL FINAAL LO'!U43</f>
        <v>2867.3191213389118</v>
      </c>
      <c r="V43" s="1">
        <f>+'TABEL FINAAL KO'!V43+'TABEL FINAAL LO'!V43</f>
        <v>2814.2577196652719</v>
      </c>
      <c r="W43" s="1">
        <f>+'TABEL FINAAL KO'!W43+'TABEL FINAAL LO'!W43</f>
        <v>2792.4700000000003</v>
      </c>
      <c r="X43" s="1">
        <f>+'TABEL FINAAL KO'!X43+'TABEL FINAAL LO'!X43</f>
        <v>2777.1068410041844</v>
      </c>
      <c r="Y43" s="1">
        <f>+'TABEL FINAAL KO'!Y43+'TABEL FINAAL LO'!Y43</f>
        <v>2774.3191213389118</v>
      </c>
      <c r="Z43" s="1">
        <f>+'TABEL FINAAL KO'!Z43+'TABEL FINAAL LO'!Z43</f>
        <v>2785.3357845188284</v>
      </c>
      <c r="AA43" s="1">
        <f>+'TABEL FINAAL KO'!AA43+'TABEL FINAAL LO'!AA43</f>
        <v>2796.7156066945608</v>
      </c>
    </row>
    <row r="44" spans="2:27" x14ac:dyDescent="0.3">
      <c r="B44" s="1">
        <v>12041</v>
      </c>
      <c r="C44" s="1">
        <f>+'TABEL FINAAL KO'!C44+'TABEL FINAAL LO'!C44</f>
        <v>3764</v>
      </c>
      <c r="D44" s="1">
        <f>+'TABEL FINAAL KO'!D44+'TABEL FINAAL LO'!D44</f>
        <v>3199.3999999999996</v>
      </c>
      <c r="E44" s="1">
        <f>+'TABEL FINAAL KO'!E44+'TABEL FINAAL LO'!E44</f>
        <v>2712.2</v>
      </c>
      <c r="F44" s="1">
        <f>+'TABEL FINAAL KO'!F44+'TABEL FINAAL LO'!F44</f>
        <v>2700.96</v>
      </c>
      <c r="G44" s="1">
        <f>+'TABEL FINAAL KO'!G44+'TABEL FINAAL LO'!G44</f>
        <v>2770.1800000000003</v>
      </c>
      <c r="H44" s="1">
        <f>+'TABEL FINAAL KO'!H44+'TABEL FINAAL LO'!H44</f>
        <v>2808.15</v>
      </c>
      <c r="I44" s="1">
        <f>+'TABEL FINAAL KO'!I44+'TABEL FINAAL LO'!I44</f>
        <v>2877.45</v>
      </c>
      <c r="J44" s="1">
        <f>+'TABEL FINAAL KO'!J44+'TABEL FINAAL LO'!J44</f>
        <v>2898.99</v>
      </c>
      <c r="K44" s="1">
        <f>+'TABEL FINAAL KO'!K44+'TABEL FINAAL LO'!K44</f>
        <v>2886.6099999999997</v>
      </c>
      <c r="L44" s="1">
        <f>+'TABEL FINAAL KO'!L44+'TABEL FINAAL LO'!L44</f>
        <v>2867.96</v>
      </c>
      <c r="M44" s="1">
        <f>+'TABEL FINAAL KO'!M44+'TABEL FINAAL LO'!M44</f>
        <v>2880.15</v>
      </c>
      <c r="N44" s="1">
        <f>+'TABEL FINAAL KO'!N44+'TABEL FINAAL LO'!N44</f>
        <v>2895.56</v>
      </c>
      <c r="O44" s="1">
        <f>+'TABEL FINAAL KO'!O44+'TABEL FINAAL LO'!O44</f>
        <v>2900.31</v>
      </c>
      <c r="P44" s="1">
        <f>+'TABEL FINAAL KO'!P44+'TABEL FINAAL LO'!P44</f>
        <v>2862.0990070093458</v>
      </c>
      <c r="Q44" s="1">
        <f>+'TABEL FINAAL KO'!Q44+'TABEL FINAAL LO'!Q44</f>
        <v>2818.2569509345794</v>
      </c>
      <c r="R44" s="1">
        <f>+'TABEL FINAAL KO'!R44+'TABEL FINAAL LO'!R44</f>
        <v>2766.1123247663554</v>
      </c>
      <c r="S44" s="1">
        <f>+'TABEL FINAAL KO'!S44+'TABEL FINAAL LO'!S44</f>
        <v>2704.845911214953</v>
      </c>
      <c r="T44" s="1">
        <f>+'TABEL FINAAL KO'!T44+'TABEL FINAAL LO'!T44</f>
        <v>2661.2341121495328</v>
      </c>
      <c r="U44" s="1">
        <f>+'TABEL FINAAL KO'!U44+'TABEL FINAAL LO'!U44</f>
        <v>2636.8525700934579</v>
      </c>
      <c r="V44" s="1">
        <f>+'TABEL FINAAL KO'!V44+'TABEL FINAAL LO'!V44</f>
        <v>2583.8164135514016</v>
      </c>
      <c r="W44" s="1">
        <f>+'TABEL FINAAL KO'!W44+'TABEL FINAAL LO'!W44</f>
        <v>2544.5500000000002</v>
      </c>
      <c r="X44" s="1">
        <f>+'TABEL FINAAL KO'!X44+'TABEL FINAAL LO'!X44</f>
        <v>2514.4710280373829</v>
      </c>
      <c r="Y44" s="1">
        <f>+'TABEL FINAAL KO'!Y44+'TABEL FINAAL LO'!Y44</f>
        <v>2500.8164135514016</v>
      </c>
      <c r="Z44" s="1">
        <f>+'TABEL FINAAL KO'!Z44+'TABEL FINAAL LO'!Z44</f>
        <v>2503.1189836448598</v>
      </c>
      <c r="AA44" s="1">
        <f>+'TABEL FINAAL KO'!AA44+'TABEL FINAAL LO'!AA44</f>
        <v>2505.6156542056074</v>
      </c>
    </row>
    <row r="45" spans="2:27" x14ac:dyDescent="0.3">
      <c r="B45" s="1">
        <v>13001</v>
      </c>
      <c r="C45" s="1">
        <f>+'TABEL FINAAL KO'!C45+'TABEL FINAAL LO'!C45</f>
        <v>1902.3529411764707</v>
      </c>
      <c r="D45" s="1">
        <f>+'TABEL FINAAL KO'!D45+'TABEL FINAAL LO'!D45</f>
        <v>1617</v>
      </c>
      <c r="E45" s="1">
        <f>+'TABEL FINAAL KO'!E45+'TABEL FINAAL LO'!E45</f>
        <v>1466.51</v>
      </c>
      <c r="F45" s="1">
        <f>+'TABEL FINAAL KO'!F45+'TABEL FINAAL LO'!F45</f>
        <v>1465.4</v>
      </c>
      <c r="G45" s="1">
        <f>+'TABEL FINAAL KO'!G45+'TABEL FINAAL LO'!G45</f>
        <v>1524.65</v>
      </c>
      <c r="H45" s="1">
        <f>+'TABEL FINAAL KO'!H45+'TABEL FINAAL LO'!H45</f>
        <v>1487.97</v>
      </c>
      <c r="I45" s="1">
        <f>+'TABEL FINAAL KO'!I45+'TABEL FINAAL LO'!I45</f>
        <v>1468.67</v>
      </c>
      <c r="J45" s="1">
        <f>+'TABEL FINAAL KO'!J45+'TABEL FINAAL LO'!J45</f>
        <v>1508.1599999999999</v>
      </c>
      <c r="K45" s="1">
        <f>+'TABEL FINAAL KO'!K45+'TABEL FINAAL LO'!K45</f>
        <v>1533.05</v>
      </c>
      <c r="L45" s="1">
        <f>+'TABEL FINAAL KO'!L45+'TABEL FINAAL LO'!L45</f>
        <v>1560.8600000000001</v>
      </c>
      <c r="M45" s="1">
        <f>+'TABEL FINAAL KO'!M45+'TABEL FINAAL LO'!M45</f>
        <v>1603.4</v>
      </c>
      <c r="N45" s="1">
        <f>+'TABEL FINAAL KO'!N45+'TABEL FINAAL LO'!N45</f>
        <v>1582.5900000000001</v>
      </c>
      <c r="O45" s="1">
        <f>+'TABEL FINAAL KO'!O45+'TABEL FINAAL LO'!O45</f>
        <v>1505.3400000000001</v>
      </c>
      <c r="P45" s="1">
        <f>+'TABEL FINAAL KO'!P45+'TABEL FINAAL LO'!P45</f>
        <v>1454.9311304347825</v>
      </c>
      <c r="Q45" s="1">
        <f>+'TABEL FINAAL KO'!Q45+'TABEL FINAAL LO'!Q45</f>
        <v>1380.5617101449275</v>
      </c>
      <c r="R45" s="1">
        <f>+'TABEL FINAAL KO'!R45+'TABEL FINAAL LO'!R45</f>
        <v>1299.4406956521739</v>
      </c>
      <c r="S45" s="1">
        <f>+'TABEL FINAAL KO'!S45+'TABEL FINAAL LO'!S45</f>
        <v>1236.1910144927538</v>
      </c>
      <c r="T45" s="1">
        <f>+'TABEL FINAAL KO'!T45+'TABEL FINAAL LO'!T45</f>
        <v>1167.817768115942</v>
      </c>
      <c r="U45" s="1">
        <f>+'TABEL FINAAL KO'!U45+'TABEL FINAAL LO'!U45</f>
        <v>1110.8190434782609</v>
      </c>
      <c r="V45" s="1">
        <f>+'TABEL FINAAL KO'!V45+'TABEL FINAAL LO'!V45</f>
        <v>1061.3196811594203</v>
      </c>
      <c r="W45" s="1">
        <f>+'TABEL FINAAL KO'!W45+'TABEL FINAAL LO'!W45</f>
        <v>1022.0699999999999</v>
      </c>
      <c r="X45" s="1">
        <f>+'TABEL FINAAL KO'!X45+'TABEL FINAAL LO'!X45</f>
        <v>1007.1935652173913</v>
      </c>
      <c r="Y45" s="1">
        <f>+'TABEL FINAAL KO'!Y45+'TABEL FINAAL LO'!Y45</f>
        <v>1009.9426086956521</v>
      </c>
      <c r="Z45" s="1">
        <f>+'TABEL FINAAL KO'!Z45+'TABEL FINAAL LO'!Z45</f>
        <v>1007.9413333333333</v>
      </c>
      <c r="AA45" s="1">
        <f>+'TABEL FINAAL KO'!AA45+'TABEL FINAAL LO'!AA45</f>
        <v>1004.8164927536232</v>
      </c>
    </row>
    <row r="46" spans="2:27" x14ac:dyDescent="0.3">
      <c r="B46" s="1">
        <v>13002</v>
      </c>
      <c r="C46" s="1">
        <f>+'TABEL FINAAL KO'!C46+'TABEL FINAAL LO'!C46</f>
        <v>549.41176470588232</v>
      </c>
      <c r="D46" s="1">
        <f>+'TABEL FINAAL KO'!D46+'TABEL FINAAL LO'!D46</f>
        <v>467</v>
      </c>
      <c r="E46" s="1">
        <f>+'TABEL FINAAL KO'!E46+'TABEL FINAAL LO'!E46</f>
        <v>417.52</v>
      </c>
      <c r="F46" s="1">
        <f>+'TABEL FINAAL KO'!F46+'TABEL FINAAL LO'!F46</f>
        <v>435.98</v>
      </c>
      <c r="G46" s="1">
        <f>+'TABEL FINAAL KO'!G46+'TABEL FINAAL LO'!G46</f>
        <v>442.06</v>
      </c>
      <c r="H46" s="1">
        <f>+'TABEL FINAAL KO'!H46+'TABEL FINAAL LO'!H46</f>
        <v>468.52</v>
      </c>
      <c r="I46" s="1">
        <f>+'TABEL FINAAL KO'!I46+'TABEL FINAAL LO'!I46</f>
        <v>458.44</v>
      </c>
      <c r="J46" s="1">
        <f>+'TABEL FINAAL KO'!J46+'TABEL FINAAL LO'!J46</f>
        <v>459.6</v>
      </c>
      <c r="K46" s="1">
        <f>+'TABEL FINAAL KO'!K46+'TABEL FINAAL LO'!K46</f>
        <v>465.16999999999996</v>
      </c>
      <c r="L46" s="1">
        <f>+'TABEL FINAAL KO'!L46+'TABEL FINAAL LO'!L46</f>
        <v>461.78999999999996</v>
      </c>
      <c r="M46" s="1">
        <f>+'TABEL FINAAL KO'!M46+'TABEL FINAAL LO'!M46</f>
        <v>453.25</v>
      </c>
      <c r="N46" s="1">
        <f>+'TABEL FINAAL KO'!N46+'TABEL FINAAL LO'!N46</f>
        <v>453.16999999999996</v>
      </c>
      <c r="O46" s="1">
        <f>+'TABEL FINAAL KO'!O46+'TABEL FINAAL LO'!O46</f>
        <v>436.14</v>
      </c>
      <c r="P46" s="1">
        <f>+'TABEL FINAAL KO'!P46+'TABEL FINAAL LO'!P46</f>
        <v>437.94503937007875</v>
      </c>
      <c r="Q46" s="1">
        <f>+'TABEL FINAAL KO'!Q46+'TABEL FINAAL LO'!Q46</f>
        <v>431.28976377952756</v>
      </c>
      <c r="R46" s="1">
        <f>+'TABEL FINAAL KO'!R46+'TABEL FINAAL LO'!R46</f>
        <v>419.30685039370076</v>
      </c>
      <c r="S46" s="1">
        <f>+'TABEL FINAAL KO'!S46+'TABEL FINAAL LO'!S46</f>
        <v>406.41606299212594</v>
      </c>
      <c r="T46" s="1">
        <f>+'TABEL FINAAL KO'!T46+'TABEL FINAAL LO'!T46</f>
        <v>401.08842519685038</v>
      </c>
      <c r="U46" s="1">
        <f>+'TABEL FINAAL KO'!U46+'TABEL FINAAL LO'!U46</f>
        <v>390.30685039370076</v>
      </c>
      <c r="V46" s="1">
        <f>+'TABEL FINAAL KO'!V46+'TABEL FINAAL LO'!V46</f>
        <v>384.97921259842519</v>
      </c>
      <c r="W46" s="1">
        <f>+'TABEL FINAAL KO'!W46+'TABEL FINAAL LO'!W46</f>
        <v>378.87</v>
      </c>
      <c r="X46" s="1">
        <f>+'TABEL FINAAL KO'!X46+'TABEL FINAAL LO'!X46</f>
        <v>373.08842519685038</v>
      </c>
      <c r="Y46" s="1">
        <f>+'TABEL FINAAL KO'!Y46+'TABEL FINAAL LO'!Y46</f>
        <v>375.30685039370076</v>
      </c>
      <c r="Z46" s="1">
        <f>+'TABEL FINAAL KO'!Z46+'TABEL FINAAL LO'!Z46</f>
        <v>374.52527559055119</v>
      </c>
      <c r="AA46" s="1">
        <f>+'TABEL FINAAL KO'!AA46+'TABEL FINAAL LO'!AA46</f>
        <v>376.63448818897638</v>
      </c>
    </row>
    <row r="47" spans="2:27" x14ac:dyDescent="0.3">
      <c r="B47" s="1">
        <v>13003</v>
      </c>
      <c r="C47" s="1">
        <f>+'TABEL FINAAL KO'!C47+'TABEL FINAAL LO'!C47</f>
        <v>2806</v>
      </c>
      <c r="D47" s="1">
        <f>+'TABEL FINAAL KO'!D47+'TABEL FINAAL LO'!D47</f>
        <v>2385.1</v>
      </c>
      <c r="E47" s="1">
        <f>+'TABEL FINAAL KO'!E47+'TABEL FINAAL LO'!E47</f>
        <v>2093.58</v>
      </c>
      <c r="F47" s="1">
        <f>+'TABEL FINAAL KO'!F47+'TABEL FINAAL LO'!F47</f>
        <v>2158.56</v>
      </c>
      <c r="G47" s="1">
        <f>+'TABEL FINAAL KO'!G47+'TABEL FINAAL LO'!G47</f>
        <v>2184.9299999999998</v>
      </c>
      <c r="H47" s="1">
        <f>+'TABEL FINAAL KO'!H47+'TABEL FINAAL LO'!H47</f>
        <v>2248.23</v>
      </c>
      <c r="I47" s="1">
        <f>+'TABEL FINAAL KO'!I47+'TABEL FINAAL LO'!I47</f>
        <v>2272.6099999999997</v>
      </c>
      <c r="J47" s="1">
        <f>+'TABEL FINAAL KO'!J47+'TABEL FINAAL LO'!J47</f>
        <v>2291.58</v>
      </c>
      <c r="K47" s="1">
        <f>+'TABEL FINAAL KO'!K47+'TABEL FINAAL LO'!K47</f>
        <v>2387.34</v>
      </c>
      <c r="L47" s="1">
        <f>+'TABEL FINAAL KO'!L47+'TABEL FINAAL LO'!L47</f>
        <v>2375.77</v>
      </c>
      <c r="M47" s="1">
        <f>+'TABEL FINAAL KO'!M47+'TABEL FINAAL LO'!M47</f>
        <v>2407.3900000000003</v>
      </c>
      <c r="N47" s="1">
        <f>+'TABEL FINAAL KO'!N47+'TABEL FINAAL LO'!N47</f>
        <v>2450.09</v>
      </c>
      <c r="O47" s="1">
        <f>+'TABEL FINAAL KO'!O47+'TABEL FINAAL LO'!O47</f>
        <v>2311.9499999999998</v>
      </c>
      <c r="P47" s="1">
        <f>+'TABEL FINAAL KO'!P47+'TABEL FINAAL LO'!P47</f>
        <v>2181.2323738872401</v>
      </c>
      <c r="Q47" s="1">
        <f>+'TABEL FINAAL KO'!Q47+'TABEL FINAAL LO'!Q47</f>
        <v>2069.0313946587539</v>
      </c>
      <c r="R47" s="1">
        <f>+'TABEL FINAAL KO'!R47+'TABEL FINAAL LO'!R47</f>
        <v>1979.573412462908</v>
      </c>
      <c r="S47" s="1">
        <f>+'TABEL FINAAL KO'!S47+'TABEL FINAAL LO'!S47</f>
        <v>1881.0874183976262</v>
      </c>
      <c r="T47" s="1">
        <f>+'TABEL FINAAL KO'!T47+'TABEL FINAAL LO'!T47</f>
        <v>1812.2382789317508</v>
      </c>
      <c r="U47" s="1">
        <f>+'TABEL FINAAL KO'!U47+'TABEL FINAAL LO'!U47</f>
        <v>1749.0259940652818</v>
      </c>
      <c r="V47" s="1">
        <f>+'TABEL FINAAL KO'!V47+'TABEL FINAAL LO'!V47</f>
        <v>1702.6014243323443</v>
      </c>
      <c r="W47" s="1">
        <f>+'TABEL FINAAL KO'!W47+'TABEL FINAAL LO'!W47</f>
        <v>1662.54</v>
      </c>
      <c r="X47" s="1">
        <f>+'TABEL FINAAL KO'!X47+'TABEL FINAAL LO'!X47</f>
        <v>1629.54</v>
      </c>
      <c r="Y47" s="1">
        <f>+'TABEL FINAAL KO'!Y47+'TABEL FINAAL LO'!Y47</f>
        <v>1613.1154302670623</v>
      </c>
      <c r="Z47" s="1">
        <f>+'TABEL FINAAL KO'!Z47+'TABEL FINAAL LO'!Z47</f>
        <v>1607.1154302670623</v>
      </c>
      <c r="AA47" s="1">
        <f>+'TABEL FINAAL KO'!AA47+'TABEL FINAAL LO'!AA47</f>
        <v>1607.1768545994064</v>
      </c>
    </row>
    <row r="48" spans="2:27" x14ac:dyDescent="0.3">
      <c r="B48" s="1">
        <v>13004</v>
      </c>
      <c r="C48" s="1">
        <f>+'TABEL FINAAL KO'!C48+'TABEL FINAAL LO'!C48</f>
        <v>2450</v>
      </c>
      <c r="D48" s="1">
        <f>+'TABEL FINAAL KO'!D48+'TABEL FINAAL LO'!D48</f>
        <v>2082.5</v>
      </c>
      <c r="E48" s="1">
        <f>+'TABEL FINAAL KO'!E48+'TABEL FINAAL LO'!E48</f>
        <v>1818.27</v>
      </c>
      <c r="F48" s="1">
        <f>+'TABEL FINAAL KO'!F48+'TABEL FINAAL LO'!F48</f>
        <v>1801.95</v>
      </c>
      <c r="G48" s="1">
        <f>+'TABEL FINAAL KO'!G48+'TABEL FINAAL LO'!G48</f>
        <v>1822.38</v>
      </c>
      <c r="H48" s="1">
        <f>+'TABEL FINAAL KO'!H48+'TABEL FINAAL LO'!H48</f>
        <v>1754.35</v>
      </c>
      <c r="I48" s="1">
        <f>+'TABEL FINAAL KO'!I48+'TABEL FINAAL LO'!I48</f>
        <v>1755.46</v>
      </c>
      <c r="J48" s="1">
        <f>+'TABEL FINAAL KO'!J48+'TABEL FINAAL LO'!J48</f>
        <v>1757.92</v>
      </c>
      <c r="K48" s="1">
        <f>+'TABEL FINAAL KO'!K48+'TABEL FINAAL LO'!K48</f>
        <v>1751.8400000000001</v>
      </c>
      <c r="L48" s="1">
        <f>+'TABEL FINAAL KO'!L48+'TABEL FINAAL LO'!L48</f>
        <v>1787.25</v>
      </c>
      <c r="M48" s="1">
        <f>+'TABEL FINAAL KO'!M48+'TABEL FINAAL LO'!M48</f>
        <v>1716.78</v>
      </c>
      <c r="N48" s="1">
        <f>+'TABEL FINAAL KO'!N48+'TABEL FINAAL LO'!N48</f>
        <v>1773.95</v>
      </c>
      <c r="O48" s="1">
        <f>+'TABEL FINAAL KO'!O48+'TABEL FINAAL LO'!O48</f>
        <v>1763.38</v>
      </c>
      <c r="P48" s="1">
        <f>+'TABEL FINAAL KO'!P48+'TABEL FINAAL LO'!P48</f>
        <v>1747.3855806451613</v>
      </c>
      <c r="Q48" s="1">
        <f>+'TABEL FINAAL KO'!Q48+'TABEL FINAAL LO'!Q48</f>
        <v>1750.3934516129034</v>
      </c>
      <c r="R48" s="1">
        <f>+'TABEL FINAAL KO'!R48+'TABEL FINAAL LO'!R48</f>
        <v>1732.2595967741936</v>
      </c>
      <c r="S48" s="1">
        <f>+'TABEL FINAAL KO'!S48+'TABEL FINAAL LO'!S48</f>
        <v>1716.5115645161291</v>
      </c>
      <c r="T48" s="1">
        <f>+'TABEL FINAAL KO'!T48+'TABEL FINAAL LO'!T48</f>
        <v>1715.2438548387097</v>
      </c>
      <c r="U48" s="1">
        <f>+'TABEL FINAAL KO'!U48+'TABEL FINAAL LO'!U48</f>
        <v>1706.7320483870967</v>
      </c>
      <c r="V48" s="1">
        <f>+'TABEL FINAAL KO'!V48+'TABEL FINAAL LO'!V48</f>
        <v>1677.7320483870967</v>
      </c>
      <c r="W48" s="1">
        <f>+'TABEL FINAAL KO'!W48+'TABEL FINAAL LO'!W48</f>
        <v>1673.1100000000001</v>
      </c>
      <c r="X48" s="1">
        <f>+'TABEL FINAAL KO'!X48+'TABEL FINAAL LO'!X48</f>
        <v>1661.4879516129031</v>
      </c>
      <c r="Y48" s="1">
        <f>+'TABEL FINAAL KO'!Y48+'TABEL FINAAL LO'!Y48</f>
        <v>1672.6218064516129</v>
      </c>
      <c r="Z48" s="1">
        <f>+'TABEL FINAAL KO'!Z48+'TABEL FINAAL LO'!Z48</f>
        <v>1668.3777096774193</v>
      </c>
      <c r="AA48" s="1">
        <f>+'TABEL FINAAL KO'!AA48+'TABEL FINAAL LO'!AA48</f>
        <v>1670.6375483870968</v>
      </c>
    </row>
    <row r="49" spans="2:27" x14ac:dyDescent="0.3">
      <c r="B49" s="1">
        <v>13006</v>
      </c>
      <c r="C49" s="1">
        <f>+'TABEL FINAAL KO'!C49+'TABEL FINAAL LO'!C49</f>
        <v>1345</v>
      </c>
      <c r="D49" s="1">
        <f>+'TABEL FINAAL KO'!D49+'TABEL FINAAL LO'!D49</f>
        <v>1143.25</v>
      </c>
      <c r="E49" s="1">
        <f>+'TABEL FINAAL KO'!E49+'TABEL FINAAL LO'!E49</f>
        <v>911.42000000000007</v>
      </c>
      <c r="F49" s="1">
        <f>+'TABEL FINAAL KO'!F49+'TABEL FINAAL LO'!F49</f>
        <v>956.64</v>
      </c>
      <c r="G49" s="1">
        <f>+'TABEL FINAAL KO'!G49+'TABEL FINAAL LO'!G49</f>
        <v>982.82999999999993</v>
      </c>
      <c r="H49" s="1">
        <f>+'TABEL FINAAL KO'!H49+'TABEL FINAAL LO'!H49</f>
        <v>1009.99</v>
      </c>
      <c r="I49" s="1">
        <f>+'TABEL FINAAL KO'!I49+'TABEL FINAAL LO'!I49</f>
        <v>996.8</v>
      </c>
      <c r="J49" s="1">
        <f>+'TABEL FINAAL KO'!J49+'TABEL FINAAL LO'!J49</f>
        <v>1002.4200000000001</v>
      </c>
      <c r="K49" s="1">
        <f>+'TABEL FINAAL KO'!K49+'TABEL FINAAL LO'!K49</f>
        <v>1014.53</v>
      </c>
      <c r="L49" s="1">
        <f>+'TABEL FINAAL KO'!L49+'TABEL FINAAL LO'!L49</f>
        <v>996.31</v>
      </c>
      <c r="M49" s="1">
        <f>+'TABEL FINAAL KO'!M49+'TABEL FINAAL LO'!M49</f>
        <v>1021.77</v>
      </c>
      <c r="N49" s="1">
        <f>+'TABEL FINAAL KO'!N49+'TABEL FINAAL LO'!N49</f>
        <v>1010.88</v>
      </c>
      <c r="O49" s="1">
        <f>+'TABEL FINAAL KO'!O49+'TABEL FINAAL LO'!O49</f>
        <v>992.96</v>
      </c>
      <c r="P49" s="1">
        <f>+'TABEL FINAAL KO'!P49+'TABEL FINAAL LO'!P49</f>
        <v>972.54286738351254</v>
      </c>
      <c r="Q49" s="1">
        <f>+'TABEL FINAAL KO'!Q49+'TABEL FINAAL LO'!Q49</f>
        <v>936.83017921146961</v>
      </c>
      <c r="R49" s="1">
        <f>+'TABEL FINAAL KO'!R49+'TABEL FINAAL LO'!R49</f>
        <v>919.54286738351254</v>
      </c>
      <c r="S49" s="1">
        <f>+'TABEL FINAAL KO'!S49+'TABEL FINAAL LO'!S49</f>
        <v>894.93372759856629</v>
      </c>
      <c r="T49" s="1">
        <f>+'TABEL FINAAL KO'!T49+'TABEL FINAAL LO'!T49</f>
        <v>876.00275985663075</v>
      </c>
      <c r="U49" s="1">
        <f>+'TABEL FINAAL KO'!U49+'TABEL FINAAL LO'!U49</f>
        <v>856.68093189964156</v>
      </c>
      <c r="V49" s="1">
        <f>+'TABEL FINAAL KO'!V49+'TABEL FINAAL LO'!V49</f>
        <v>846.25182795698925</v>
      </c>
      <c r="W49" s="1">
        <f>+'TABEL FINAAL KO'!W49+'TABEL FINAAL LO'!W49</f>
        <v>846.93000000000006</v>
      </c>
      <c r="X49" s="1">
        <f>+'TABEL FINAAL KO'!X49+'TABEL FINAAL LO'!X49</f>
        <v>831.03727598566309</v>
      </c>
      <c r="Y49" s="1">
        <f>+'TABEL FINAAL KO'!Y49+'TABEL FINAAL LO'!Y49</f>
        <v>804.17906810035845</v>
      </c>
      <c r="Z49" s="1">
        <f>+'TABEL FINAAL KO'!Z49+'TABEL FINAAL LO'!Z49</f>
        <v>789.96451612903229</v>
      </c>
      <c r="AA49" s="1">
        <f>+'TABEL FINAAL KO'!AA49+'TABEL FINAAL LO'!AA49</f>
        <v>786.96451612903229</v>
      </c>
    </row>
    <row r="50" spans="2:27" x14ac:dyDescent="0.3">
      <c r="B50" s="1">
        <v>13008</v>
      </c>
      <c r="C50" s="1">
        <f>+'TABEL FINAAL KO'!C50+'TABEL FINAAL LO'!C50</f>
        <v>5061</v>
      </c>
      <c r="D50" s="1">
        <f>+'TABEL FINAAL KO'!D50+'TABEL FINAAL LO'!D50</f>
        <v>4301.8500000000004</v>
      </c>
      <c r="E50" s="1">
        <f>+'TABEL FINAAL KO'!E50+'TABEL FINAAL LO'!E50</f>
        <v>3510.95</v>
      </c>
      <c r="F50" s="1">
        <f>+'TABEL FINAAL KO'!F50+'TABEL FINAAL LO'!F50</f>
        <v>3607.06</v>
      </c>
      <c r="G50" s="1">
        <f>+'TABEL FINAAL KO'!G50+'TABEL FINAAL LO'!G50</f>
        <v>3648.44</v>
      </c>
      <c r="H50" s="1">
        <f>+'TABEL FINAAL KO'!H50+'TABEL FINAAL LO'!H50</f>
        <v>3707.04</v>
      </c>
      <c r="I50" s="1">
        <f>+'TABEL FINAAL KO'!I50+'TABEL FINAAL LO'!I50</f>
        <v>3838.8</v>
      </c>
      <c r="J50" s="1">
        <f>+'TABEL FINAAL KO'!J50+'TABEL FINAAL LO'!J50</f>
        <v>3921.5</v>
      </c>
      <c r="K50" s="1">
        <f>+'TABEL FINAAL KO'!K50+'TABEL FINAAL LO'!K50</f>
        <v>4023.8199999999997</v>
      </c>
      <c r="L50" s="1">
        <f>+'TABEL FINAAL KO'!L50+'TABEL FINAAL LO'!L50</f>
        <v>4102.34</v>
      </c>
      <c r="M50" s="1">
        <f>+'TABEL FINAAL KO'!M50+'TABEL FINAAL LO'!M50</f>
        <v>4046.1099999999997</v>
      </c>
      <c r="N50" s="1">
        <f>+'TABEL FINAAL KO'!N50+'TABEL FINAAL LO'!N50</f>
        <v>4144.2</v>
      </c>
      <c r="O50" s="1">
        <f>+'TABEL FINAAL KO'!O50+'TABEL FINAAL LO'!O50</f>
        <v>4100.57</v>
      </c>
      <c r="P50" s="1">
        <f>+'TABEL FINAAL KO'!P50+'TABEL FINAAL LO'!P50</f>
        <v>4072.6818548387096</v>
      </c>
      <c r="Q50" s="1">
        <f>+'TABEL FINAAL KO'!Q50+'TABEL FINAAL LO'!Q50</f>
        <v>4024.2076612903224</v>
      </c>
      <c r="R50" s="1">
        <f>+'TABEL FINAAL KO'!R50+'TABEL FINAAL LO'!R50</f>
        <v>3943.7267741935484</v>
      </c>
      <c r="S50" s="1">
        <f>+'TABEL FINAAL KO'!S50+'TABEL FINAAL LO'!S50</f>
        <v>3858.9304032258065</v>
      </c>
      <c r="T50" s="1">
        <f>+'TABEL FINAAL KO'!T50+'TABEL FINAAL LO'!T50</f>
        <v>3776.6015322580643</v>
      </c>
      <c r="U50" s="1">
        <f>+'TABEL FINAAL KO'!U50+'TABEL FINAAL LO'!U50</f>
        <v>3726.2592741935487</v>
      </c>
      <c r="V50" s="1">
        <f>+'TABEL FINAAL KO'!V50+'TABEL FINAAL LO'!V50</f>
        <v>3648.0355645161289</v>
      </c>
      <c r="W50" s="1">
        <f>+'TABEL FINAAL KO'!W50+'TABEL FINAAL LO'!W50</f>
        <v>3600.7</v>
      </c>
      <c r="X50" s="1">
        <f>+'TABEL FINAAL KO'!X50+'TABEL FINAAL LO'!X50</f>
        <v>3553.5881451612904</v>
      </c>
      <c r="Y50" s="1">
        <f>+'TABEL FINAAL KO'!Y50+'TABEL FINAAL LO'!Y50</f>
        <v>3538.0355645161289</v>
      </c>
      <c r="Z50" s="1">
        <f>+'TABEL FINAAL KO'!Z50+'TABEL FINAAL LO'!Z50</f>
        <v>3562.720080645161</v>
      </c>
      <c r="AA50" s="1">
        <f>+'TABEL FINAAL KO'!AA50+'TABEL FINAAL LO'!AA50</f>
        <v>3566.0690322580645</v>
      </c>
    </row>
    <row r="51" spans="2:27" x14ac:dyDescent="0.3">
      <c r="B51" s="1">
        <v>13010</v>
      </c>
      <c r="C51" s="1">
        <f>+'TABEL FINAAL KO'!C51+'TABEL FINAAL LO'!C51</f>
        <v>1311</v>
      </c>
      <c r="D51" s="1">
        <f>+'TABEL FINAAL KO'!D51+'TABEL FINAAL LO'!D51</f>
        <v>1114.3499999999999</v>
      </c>
      <c r="E51" s="1">
        <f>+'TABEL FINAAL KO'!E51+'TABEL FINAAL LO'!E51</f>
        <v>927.28</v>
      </c>
      <c r="F51" s="1">
        <f>+'TABEL FINAAL KO'!F51+'TABEL FINAAL LO'!F51</f>
        <v>917.23</v>
      </c>
      <c r="G51" s="1">
        <f>+'TABEL FINAAL KO'!G51+'TABEL FINAAL LO'!G51</f>
        <v>906.77</v>
      </c>
      <c r="H51" s="1">
        <f>+'TABEL FINAAL KO'!H51+'TABEL FINAAL LO'!H51</f>
        <v>845.08999999999992</v>
      </c>
      <c r="I51" s="1">
        <f>+'TABEL FINAAL KO'!I51+'TABEL FINAAL LO'!I51</f>
        <v>832.39</v>
      </c>
      <c r="J51" s="1">
        <f>+'TABEL FINAAL KO'!J51+'TABEL FINAAL LO'!J51</f>
        <v>809.5</v>
      </c>
      <c r="K51" s="1">
        <f>+'TABEL FINAAL KO'!K51+'TABEL FINAAL LO'!K51</f>
        <v>806.93000000000006</v>
      </c>
      <c r="L51" s="1">
        <f>+'TABEL FINAAL KO'!L51+'TABEL FINAAL LO'!L51</f>
        <v>841.96</v>
      </c>
      <c r="M51" s="1">
        <f>+'TABEL FINAAL KO'!M51+'TABEL FINAAL LO'!M51</f>
        <v>828.42000000000007</v>
      </c>
      <c r="N51" s="1">
        <f>+'TABEL FINAAL KO'!N51+'TABEL FINAAL LO'!N51</f>
        <v>779.31</v>
      </c>
      <c r="O51" s="1">
        <f>+'TABEL FINAAL KO'!O51+'TABEL FINAAL LO'!O51</f>
        <v>778.36</v>
      </c>
      <c r="P51" s="1">
        <f>+'TABEL FINAAL KO'!P51+'TABEL FINAAL LO'!P51</f>
        <v>783.25988929889297</v>
      </c>
      <c r="Q51" s="1">
        <f>+'TABEL FINAAL KO'!Q51+'TABEL FINAAL LO'!Q51</f>
        <v>780.41944649446486</v>
      </c>
      <c r="R51" s="1">
        <f>+'TABEL FINAAL KO'!R51+'TABEL FINAAL LO'!R51</f>
        <v>798.4739483394834</v>
      </c>
      <c r="S51" s="1">
        <f>+'TABEL FINAAL KO'!S51+'TABEL FINAAL LO'!S51</f>
        <v>804.31439114391151</v>
      </c>
      <c r="T51" s="1">
        <f>+'TABEL FINAAL KO'!T51+'TABEL FINAAL LO'!T51</f>
        <v>796.68405904059045</v>
      </c>
      <c r="U51" s="1">
        <f>+'TABEL FINAAL KO'!U51+'TABEL FINAAL LO'!U51</f>
        <v>794.94472324723245</v>
      </c>
      <c r="V51" s="1">
        <f>+'TABEL FINAAL KO'!V51+'TABEL FINAAL LO'!V51</f>
        <v>792.94472324723245</v>
      </c>
      <c r="W51" s="1">
        <f>+'TABEL FINAAL KO'!W51+'TABEL FINAAL LO'!W51</f>
        <v>784.47</v>
      </c>
      <c r="X51" s="1">
        <f>+'TABEL FINAAL KO'!X51+'TABEL FINAAL LO'!X51</f>
        <v>781.1548339483395</v>
      </c>
      <c r="Y51" s="1">
        <f>+'TABEL FINAAL KO'!Y51+'TABEL FINAAL LO'!Y51</f>
        <v>790.94472324723245</v>
      </c>
      <c r="Z51" s="1">
        <f>+'TABEL FINAAL KO'!Z51+'TABEL FINAAL LO'!Z51</f>
        <v>792.1548339483395</v>
      </c>
      <c r="AA51" s="1">
        <f>+'TABEL FINAAL KO'!AA51+'TABEL FINAAL LO'!AA51</f>
        <v>799.36494464944644</v>
      </c>
    </row>
    <row r="52" spans="2:27" x14ac:dyDescent="0.3">
      <c r="B52" s="1">
        <v>13011</v>
      </c>
      <c r="C52" s="1">
        <f>+'TABEL FINAAL KO'!C52+'TABEL FINAAL LO'!C52</f>
        <v>3537.7000000000003</v>
      </c>
      <c r="D52" s="1">
        <f>+'TABEL FINAAL KO'!D52+'TABEL FINAAL LO'!D52</f>
        <v>3007.0450000000001</v>
      </c>
      <c r="E52" s="1">
        <f>+'TABEL FINAAL KO'!E52+'TABEL FINAAL LO'!E52</f>
        <v>2505.1999999999998</v>
      </c>
      <c r="F52" s="1">
        <f>+'TABEL FINAAL KO'!F52+'TABEL FINAAL LO'!F52</f>
        <v>2541.02</v>
      </c>
      <c r="G52" s="1">
        <f>+'TABEL FINAAL KO'!G52+'TABEL FINAAL LO'!G52</f>
        <v>2540.91</v>
      </c>
      <c r="H52" s="1">
        <f>+'TABEL FINAAL KO'!H52+'TABEL FINAAL LO'!H52</f>
        <v>2507.85</v>
      </c>
      <c r="I52" s="1">
        <f>+'TABEL FINAAL KO'!I52+'TABEL FINAAL LO'!I52</f>
        <v>2570.2600000000002</v>
      </c>
      <c r="J52" s="1">
        <f>+'TABEL FINAAL KO'!J52+'TABEL FINAAL LO'!J52</f>
        <v>2597.34</v>
      </c>
      <c r="K52" s="1">
        <f>+'TABEL FINAAL KO'!K52+'TABEL FINAAL LO'!K52</f>
        <v>2627.69</v>
      </c>
      <c r="L52" s="1">
        <f>+'TABEL FINAAL KO'!L52+'TABEL FINAAL LO'!L52</f>
        <v>2664.91</v>
      </c>
      <c r="M52" s="1">
        <f>+'TABEL FINAAL KO'!M52+'TABEL FINAAL LO'!M52</f>
        <v>2721.15</v>
      </c>
      <c r="N52" s="1">
        <f>+'TABEL FINAAL KO'!N52+'TABEL FINAAL LO'!N52</f>
        <v>2706.9</v>
      </c>
      <c r="O52" s="1">
        <f>+'TABEL FINAAL KO'!O52+'TABEL FINAAL LO'!O52</f>
        <v>2806.48</v>
      </c>
      <c r="P52" s="1">
        <f>+'TABEL FINAAL KO'!P52+'TABEL FINAAL LO'!P52</f>
        <v>2847.1200293255133</v>
      </c>
      <c r="Q52" s="1">
        <f>+'TABEL FINAAL KO'!Q52+'TABEL FINAAL LO'!Q52</f>
        <v>2905.2257478005868</v>
      </c>
      <c r="R52" s="1">
        <f>+'TABEL FINAAL KO'!R52+'TABEL FINAAL LO'!R52</f>
        <v>2919.4449266862171</v>
      </c>
      <c r="S52" s="1">
        <f>+'TABEL FINAAL KO'!S52+'TABEL FINAAL LO'!S52</f>
        <v>2938.3814956011729</v>
      </c>
      <c r="T52" s="1">
        <f>+'TABEL FINAAL KO'!T52+'TABEL FINAAL LO'!T52</f>
        <v>2950.019970674487</v>
      </c>
      <c r="U52" s="1">
        <f>+'TABEL FINAAL KO'!U52+'TABEL FINAAL LO'!U52</f>
        <v>2964.5950146627565</v>
      </c>
      <c r="V52" s="1">
        <f>+'TABEL FINAAL KO'!V52+'TABEL FINAAL LO'!V52</f>
        <v>2968.4815542521992</v>
      </c>
      <c r="W52" s="1">
        <f>+'TABEL FINAAL KO'!W52+'TABEL FINAAL LO'!W52</f>
        <v>2984.0699999999997</v>
      </c>
      <c r="X52" s="1">
        <f>+'TABEL FINAAL KO'!X52+'TABEL FINAAL LO'!X52</f>
        <v>3008.7507624633431</v>
      </c>
      <c r="Y52" s="1">
        <f>+'TABEL FINAAL KO'!Y52+'TABEL FINAAL LO'!Y52</f>
        <v>2986.7507624633431</v>
      </c>
      <c r="Z52" s="1">
        <f>+'TABEL FINAAL KO'!Z52+'TABEL FINAAL LO'!Z52</f>
        <v>2980.8430791788855</v>
      </c>
      <c r="AA52" s="1">
        <f>+'TABEL FINAAL KO'!AA52+'TABEL FINAAL LO'!AA52</f>
        <v>2944.6161583577714</v>
      </c>
    </row>
    <row r="53" spans="2:27" x14ac:dyDescent="0.3">
      <c r="B53" s="1">
        <v>13012</v>
      </c>
      <c r="C53" s="1">
        <f>+'TABEL FINAAL KO'!C53+'TABEL FINAAL LO'!C53</f>
        <v>1100</v>
      </c>
      <c r="D53" s="1">
        <f>+'TABEL FINAAL KO'!D53+'TABEL FINAAL LO'!D53</f>
        <v>935</v>
      </c>
      <c r="E53" s="1">
        <f>+'TABEL FINAAL KO'!E53+'TABEL FINAAL LO'!E53</f>
        <v>830.77</v>
      </c>
      <c r="F53" s="1">
        <f>+'TABEL FINAAL KO'!F53+'TABEL FINAAL LO'!F53</f>
        <v>856.45</v>
      </c>
      <c r="G53" s="1">
        <f>+'TABEL FINAAL KO'!G53+'TABEL FINAAL LO'!G53</f>
        <v>848.77</v>
      </c>
      <c r="H53" s="1">
        <f>+'TABEL FINAAL KO'!H53+'TABEL FINAAL LO'!H53</f>
        <v>889.33999999999992</v>
      </c>
      <c r="I53" s="1">
        <f>+'TABEL FINAAL KO'!I53+'TABEL FINAAL LO'!I53</f>
        <v>907.96</v>
      </c>
      <c r="J53" s="1">
        <f>+'TABEL FINAAL KO'!J53+'TABEL FINAAL LO'!J53</f>
        <v>897.66000000000008</v>
      </c>
      <c r="K53" s="1">
        <f>+'TABEL FINAAL KO'!K53+'TABEL FINAAL LO'!K53</f>
        <v>889.47</v>
      </c>
      <c r="L53" s="1">
        <f>+'TABEL FINAAL KO'!L53+'TABEL FINAAL LO'!L53</f>
        <v>914.96</v>
      </c>
      <c r="M53" s="1">
        <f>+'TABEL FINAAL KO'!M53+'TABEL FINAAL LO'!M53</f>
        <v>900.12</v>
      </c>
      <c r="N53" s="1">
        <f>+'TABEL FINAAL KO'!N53+'TABEL FINAAL LO'!N53</f>
        <v>891.85</v>
      </c>
      <c r="O53" s="1">
        <f>+'TABEL FINAAL KO'!O53+'TABEL FINAAL LO'!O53</f>
        <v>885.42000000000007</v>
      </c>
      <c r="P53" s="1">
        <f>+'TABEL FINAAL KO'!P53+'TABEL FINAAL LO'!P53</f>
        <v>859.91807121661714</v>
      </c>
      <c r="Q53" s="1">
        <f>+'TABEL FINAAL KO'!Q53+'TABEL FINAAL LO'!Q53</f>
        <v>836.79459940652816</v>
      </c>
      <c r="R53" s="1">
        <f>+'TABEL FINAAL KO'!R53+'TABEL FINAAL LO'!R53</f>
        <v>822.52320474777446</v>
      </c>
      <c r="S53" s="1">
        <f>+'TABEL FINAAL KO'!S53+'TABEL FINAAL LO'!S53</f>
        <v>825.3875074183976</v>
      </c>
      <c r="T53" s="1">
        <f>+'TABEL FINAAL KO'!T53+'TABEL FINAAL LO'!T53</f>
        <v>836.99264094955493</v>
      </c>
      <c r="U53" s="1">
        <f>+'TABEL FINAAL KO'!U53+'TABEL FINAAL LO'!U53</f>
        <v>847.47430267062316</v>
      </c>
      <c r="V53" s="1">
        <f>+'TABEL FINAAL KO'!V53+'TABEL FINAAL LO'!V53</f>
        <v>846.98041543026704</v>
      </c>
      <c r="W53" s="1">
        <f>+'TABEL FINAAL KO'!W53+'TABEL FINAAL LO'!W53</f>
        <v>851.61</v>
      </c>
      <c r="X53" s="1">
        <f>+'TABEL FINAAL KO'!X53+'TABEL FINAAL LO'!X53</f>
        <v>860.99264094955493</v>
      </c>
      <c r="Y53" s="1">
        <f>+'TABEL FINAAL KO'!Y53+'TABEL FINAAL LO'!Y53</f>
        <v>860.12833827893178</v>
      </c>
      <c r="Z53" s="1">
        <f>+'TABEL FINAAL KO'!Z53+'TABEL FINAAL LO'!Z53</f>
        <v>869.37528189910972</v>
      </c>
      <c r="AA53" s="1">
        <f>+'TABEL FINAAL KO'!AA53+'TABEL FINAAL LO'!AA53</f>
        <v>878.37528189910972</v>
      </c>
    </row>
    <row r="54" spans="2:27" x14ac:dyDescent="0.3">
      <c r="B54" s="1">
        <v>13013</v>
      </c>
      <c r="C54" s="1">
        <f>+'TABEL FINAAL KO'!C54+'TABEL FINAAL LO'!C54</f>
        <v>1587</v>
      </c>
      <c r="D54" s="1">
        <f>+'TABEL FINAAL KO'!D54+'TABEL FINAAL LO'!D54</f>
        <v>1348.9499999999998</v>
      </c>
      <c r="E54" s="1">
        <f>+'TABEL FINAAL KO'!E54+'TABEL FINAAL LO'!E54</f>
        <v>1072.48</v>
      </c>
      <c r="F54" s="1">
        <f>+'TABEL FINAAL KO'!F54+'TABEL FINAAL LO'!F54</f>
        <v>1109.3200000000002</v>
      </c>
      <c r="G54" s="1">
        <f>+'TABEL FINAAL KO'!G54+'TABEL FINAAL LO'!G54</f>
        <v>1125.94</v>
      </c>
      <c r="H54" s="1">
        <f>+'TABEL FINAAL KO'!H54+'TABEL FINAAL LO'!H54</f>
        <v>1098.83</v>
      </c>
      <c r="I54" s="1">
        <f>+'TABEL FINAAL KO'!I54+'TABEL FINAAL LO'!I54</f>
        <v>1141.56</v>
      </c>
      <c r="J54" s="1">
        <f>+'TABEL FINAAL KO'!J54+'TABEL FINAAL LO'!J54</f>
        <v>1143.9099999999999</v>
      </c>
      <c r="K54" s="1">
        <f>+'TABEL FINAAL KO'!K54+'TABEL FINAAL LO'!K54</f>
        <v>1152.83</v>
      </c>
      <c r="L54" s="1">
        <f>+'TABEL FINAAL KO'!L54+'TABEL FINAAL LO'!L54</f>
        <v>1191.8</v>
      </c>
      <c r="M54" s="1">
        <f>+'TABEL FINAAL KO'!M54+'TABEL FINAAL LO'!M54</f>
        <v>1161.77</v>
      </c>
      <c r="N54" s="1">
        <f>+'TABEL FINAAL KO'!N54+'TABEL FINAAL LO'!N54</f>
        <v>1148.8800000000001</v>
      </c>
      <c r="O54" s="1">
        <f>+'TABEL FINAAL KO'!O54+'TABEL FINAAL LO'!O54</f>
        <v>1101.23</v>
      </c>
      <c r="P54" s="1">
        <f>+'TABEL FINAAL KO'!P54+'TABEL FINAAL LO'!P54</f>
        <v>1061.3557509157508</v>
      </c>
      <c r="Q54" s="1">
        <f>+'TABEL FINAAL KO'!Q54+'TABEL FINAAL LO'!Q54</f>
        <v>1019.2379487179487</v>
      </c>
      <c r="R54" s="1">
        <f>+'TABEL FINAAL KO'!R54+'TABEL FINAAL LO'!R54</f>
        <v>971.70842490842483</v>
      </c>
      <c r="S54" s="1">
        <f>+'TABEL FINAAL KO'!S54+'TABEL FINAAL LO'!S54</f>
        <v>934.17890109890118</v>
      </c>
      <c r="T54" s="1">
        <f>+'TABEL FINAAL KO'!T54+'TABEL FINAAL LO'!T54</f>
        <v>885.59062271062271</v>
      </c>
      <c r="U54" s="1">
        <f>+'TABEL FINAAL KO'!U54+'TABEL FINAAL LO'!U54</f>
        <v>831.53172161172165</v>
      </c>
      <c r="V54" s="1">
        <f>+'TABEL FINAAL KO'!V54+'TABEL FINAAL LO'!V54</f>
        <v>813.12</v>
      </c>
      <c r="W54" s="1">
        <f>+'TABEL FINAAL KO'!W54+'TABEL FINAAL LO'!W54</f>
        <v>798.12</v>
      </c>
      <c r="X54" s="1">
        <f>+'TABEL FINAAL KO'!X54+'TABEL FINAAL LO'!X54</f>
        <v>792.29655677655683</v>
      </c>
      <c r="Y54" s="1">
        <f>+'TABEL FINAAL KO'!Y54+'TABEL FINAAL LO'!Y54</f>
        <v>788.00249084249083</v>
      </c>
      <c r="Z54" s="1">
        <f>+'TABEL FINAAL KO'!Z54+'TABEL FINAAL LO'!Z54</f>
        <v>783.88483516483518</v>
      </c>
      <c r="AA54" s="1">
        <f>+'TABEL FINAAL KO'!AA54+'TABEL FINAAL LO'!AA54</f>
        <v>779.64952380952377</v>
      </c>
    </row>
    <row r="55" spans="2:27" x14ac:dyDescent="0.3">
      <c r="B55" s="1">
        <v>13014</v>
      </c>
      <c r="C55" s="1">
        <f>+'TABEL FINAAL KO'!C55+'TABEL FINAAL LO'!C55</f>
        <v>3041</v>
      </c>
      <c r="D55" s="1">
        <f>+'TABEL FINAAL KO'!D55+'TABEL FINAAL LO'!D55</f>
        <v>2584.85</v>
      </c>
      <c r="E55" s="1">
        <f>+'TABEL FINAAL KO'!E55+'TABEL FINAAL LO'!E55</f>
        <v>2223.98</v>
      </c>
      <c r="F55" s="1">
        <f>+'TABEL FINAAL KO'!F55+'TABEL FINAAL LO'!F55</f>
        <v>2274.61</v>
      </c>
      <c r="G55" s="1">
        <f>+'TABEL FINAAL KO'!G55+'TABEL FINAAL LO'!G55</f>
        <v>2249.41</v>
      </c>
      <c r="H55" s="1">
        <f>+'TABEL FINAAL KO'!H55+'TABEL FINAAL LO'!H55</f>
        <v>2270.58</v>
      </c>
      <c r="I55" s="1">
        <f>+'TABEL FINAAL KO'!I55+'TABEL FINAAL LO'!I55</f>
        <v>2313.25</v>
      </c>
      <c r="J55" s="1">
        <f>+'TABEL FINAAL KO'!J55+'TABEL FINAAL LO'!J55</f>
        <v>2329.17</v>
      </c>
      <c r="K55" s="1">
        <f>+'TABEL FINAAL KO'!K55+'TABEL FINAAL LO'!K55</f>
        <v>2374.17</v>
      </c>
      <c r="L55" s="1">
        <f>+'TABEL FINAAL KO'!L55+'TABEL FINAAL LO'!L55</f>
        <v>2399.39</v>
      </c>
      <c r="M55" s="1">
        <f>+'TABEL FINAAL KO'!M55+'TABEL FINAAL LO'!M55</f>
        <v>2414.09</v>
      </c>
      <c r="N55" s="1">
        <f>+'TABEL FINAAL KO'!N55+'TABEL FINAAL LO'!N55</f>
        <v>2475.12</v>
      </c>
      <c r="O55" s="1">
        <f>+'TABEL FINAAL KO'!O55+'TABEL FINAAL LO'!O55</f>
        <v>2502.3900000000003</v>
      </c>
      <c r="P55" s="1">
        <f>+'TABEL FINAAL KO'!P55+'TABEL FINAAL LO'!P55</f>
        <v>2499.7909111361078</v>
      </c>
      <c r="Q55" s="1">
        <f>+'TABEL FINAAL KO'!Q55+'TABEL FINAAL LO'!Q55</f>
        <v>2540.2310461192351</v>
      </c>
      <c r="R55" s="1">
        <f>+'TABEL FINAAL KO'!R55+'TABEL FINAAL LO'!R55</f>
        <v>2530.7909111361078</v>
      </c>
      <c r="S55" s="1">
        <f>+'TABEL FINAAL KO'!S55+'TABEL FINAAL LO'!S55</f>
        <v>2556.5611473565805</v>
      </c>
      <c r="T55" s="1">
        <f>+'TABEL FINAAL KO'!T55+'TABEL FINAAL LO'!T55</f>
        <v>2572.2310461192351</v>
      </c>
      <c r="U55" s="1">
        <f>+'TABEL FINAAL KO'!U55+'TABEL FINAAL LO'!U55</f>
        <v>2575.3410798650166</v>
      </c>
      <c r="V55" s="1">
        <f>+'TABEL FINAAL KO'!V55+'TABEL FINAAL LO'!V55</f>
        <v>2557.6905736782901</v>
      </c>
      <c r="W55" s="1">
        <f>+'TABEL FINAAL KO'!W55+'TABEL FINAAL LO'!W55</f>
        <v>2544.8199999999997</v>
      </c>
      <c r="X55" s="1">
        <f>+'TABEL FINAAL KO'!X55+'TABEL FINAAL LO'!X55</f>
        <v>2533.8199999999997</v>
      </c>
      <c r="Y55" s="1">
        <f>+'TABEL FINAAL KO'!Y55+'TABEL FINAAL LO'!Y55</f>
        <v>2527.3798650168728</v>
      </c>
      <c r="Z55" s="1">
        <f>+'TABEL FINAAL KO'!Z55+'TABEL FINAAL LO'!Z55</f>
        <v>2527.7002699662544</v>
      </c>
      <c r="AA55" s="1">
        <f>+'TABEL FINAAL KO'!AA55+'TABEL FINAAL LO'!AA55</f>
        <v>2531.1307086614174</v>
      </c>
    </row>
    <row r="56" spans="2:27" x14ac:dyDescent="0.3">
      <c r="B56" s="1">
        <v>13016</v>
      </c>
      <c r="C56" s="1">
        <f>+'TABEL FINAAL KO'!C56+'TABEL FINAAL LO'!C56</f>
        <v>1137</v>
      </c>
      <c r="D56" s="1">
        <f>+'TABEL FINAAL KO'!D56+'TABEL FINAAL LO'!D56</f>
        <v>966.45</v>
      </c>
      <c r="E56" s="1">
        <f>+'TABEL FINAAL KO'!E56+'TABEL FINAAL LO'!E56</f>
        <v>856.61</v>
      </c>
      <c r="F56" s="1">
        <f>+'TABEL FINAAL KO'!F56+'TABEL FINAAL LO'!F56</f>
        <v>860.15</v>
      </c>
      <c r="G56" s="1">
        <f>+'TABEL FINAAL KO'!G56+'TABEL FINAAL LO'!G56</f>
        <v>882.88</v>
      </c>
      <c r="H56" s="1">
        <f>+'TABEL FINAAL KO'!H56+'TABEL FINAAL LO'!H56</f>
        <v>887.5</v>
      </c>
      <c r="I56" s="1">
        <f>+'TABEL FINAAL KO'!I56+'TABEL FINAAL LO'!I56</f>
        <v>883.42000000000007</v>
      </c>
      <c r="J56" s="1">
        <f>+'TABEL FINAAL KO'!J56+'TABEL FINAAL LO'!J56</f>
        <v>856.23</v>
      </c>
      <c r="K56" s="1">
        <f>+'TABEL FINAAL KO'!K56+'TABEL FINAAL LO'!K56</f>
        <v>896.18000000000006</v>
      </c>
      <c r="L56" s="1">
        <f>+'TABEL FINAAL KO'!L56+'TABEL FINAAL LO'!L56</f>
        <v>907.88</v>
      </c>
      <c r="M56" s="1">
        <f>+'TABEL FINAAL KO'!M56+'TABEL FINAAL LO'!M56</f>
        <v>929.33999999999992</v>
      </c>
      <c r="N56" s="1">
        <f>+'TABEL FINAAL KO'!N56+'TABEL FINAAL LO'!N56</f>
        <v>897.2</v>
      </c>
      <c r="O56" s="1">
        <f>+'TABEL FINAAL KO'!O56+'TABEL FINAAL LO'!O56</f>
        <v>901.96</v>
      </c>
      <c r="P56" s="1">
        <f>+'TABEL FINAAL KO'!P56+'TABEL FINAAL LO'!P56</f>
        <v>880.80495356037159</v>
      </c>
      <c r="Q56" s="1">
        <f>+'TABEL FINAAL KO'!Q56+'TABEL FINAAL LO'!Q56</f>
        <v>856.23993808049534</v>
      </c>
      <c r="R56" s="1">
        <f>+'TABEL FINAAL KO'!R56+'TABEL FINAAL LO'!R56</f>
        <v>834.14396284829718</v>
      </c>
      <c r="S56" s="1">
        <f>+'TABEL FINAAL KO'!S56+'TABEL FINAAL LO'!S56</f>
        <v>827.48297213622288</v>
      </c>
      <c r="T56" s="1">
        <f>+'TABEL FINAAL KO'!T56+'TABEL FINAAL LO'!T56</f>
        <v>811.38699690402473</v>
      </c>
      <c r="U56" s="1">
        <f>+'TABEL FINAAL KO'!U56+'TABEL FINAAL LO'!U56</f>
        <v>791.5</v>
      </c>
      <c r="V56" s="1">
        <f>+'TABEL FINAAL KO'!V56+'TABEL FINAAL LO'!V56</f>
        <v>785.72600619195055</v>
      </c>
      <c r="W56" s="1">
        <f>+'TABEL FINAAL KO'!W56+'TABEL FINAAL LO'!W56</f>
        <v>786.5</v>
      </c>
      <c r="X56" s="1">
        <f>+'TABEL FINAAL KO'!X56+'TABEL FINAAL LO'!X56</f>
        <v>792.95201238390086</v>
      </c>
      <c r="Y56" s="1">
        <f>+'TABEL FINAAL KO'!Y56+'TABEL FINAAL LO'!Y56</f>
        <v>795.72600619195055</v>
      </c>
      <c r="Z56" s="1">
        <f>+'TABEL FINAAL KO'!Z56+'TABEL FINAAL LO'!Z56</f>
        <v>806.95201238390086</v>
      </c>
      <c r="AA56" s="1">
        <f>+'TABEL FINAAL KO'!AA56+'TABEL FINAAL LO'!AA56</f>
        <v>808.29102167182668</v>
      </c>
    </row>
    <row r="57" spans="2:27" x14ac:dyDescent="0.3">
      <c r="B57" s="1">
        <v>13017</v>
      </c>
      <c r="C57" s="1">
        <f>+'TABEL FINAAL KO'!C57+'TABEL FINAAL LO'!C57</f>
        <v>2237.6470588235297</v>
      </c>
      <c r="D57" s="1">
        <f>+'TABEL FINAAL KO'!D57+'TABEL FINAAL LO'!D57</f>
        <v>1902</v>
      </c>
      <c r="E57" s="1">
        <f>+'TABEL FINAAL KO'!E57+'TABEL FINAAL LO'!E57</f>
        <v>1702.7</v>
      </c>
      <c r="F57" s="1">
        <f>+'TABEL FINAAL KO'!F57+'TABEL FINAAL LO'!F57</f>
        <v>1699.65</v>
      </c>
      <c r="G57" s="1">
        <f>+'TABEL FINAAL KO'!G57+'TABEL FINAAL LO'!G57</f>
        <v>1686.8899999999999</v>
      </c>
      <c r="H57" s="1">
        <f>+'TABEL FINAAL KO'!H57+'TABEL FINAAL LO'!H57</f>
        <v>1672.8400000000001</v>
      </c>
      <c r="I57" s="1">
        <f>+'TABEL FINAAL KO'!I57+'TABEL FINAAL LO'!I57</f>
        <v>1693.51</v>
      </c>
      <c r="J57" s="1">
        <f>+'TABEL FINAAL KO'!J57+'TABEL FINAAL LO'!J57</f>
        <v>1761.52</v>
      </c>
      <c r="K57" s="1">
        <f>+'TABEL FINAAL KO'!K57+'TABEL FINAAL LO'!K57</f>
        <v>1746.51</v>
      </c>
      <c r="L57" s="1">
        <f>+'TABEL FINAAL KO'!L57+'TABEL FINAAL LO'!L57</f>
        <v>1791.06</v>
      </c>
      <c r="M57" s="1">
        <f>+'TABEL FINAAL KO'!M57+'TABEL FINAAL LO'!M57</f>
        <v>1818.57</v>
      </c>
      <c r="N57" s="1">
        <f>+'TABEL FINAAL KO'!N57+'TABEL FINAAL LO'!N57</f>
        <v>1810.1100000000001</v>
      </c>
      <c r="O57" s="1">
        <f>+'TABEL FINAAL KO'!O57+'TABEL FINAAL LO'!O57</f>
        <v>1793.27</v>
      </c>
      <c r="P57" s="1">
        <f>+'TABEL FINAAL KO'!P57+'TABEL FINAAL LO'!P57</f>
        <v>1769.2061306532664</v>
      </c>
      <c r="Q57" s="1">
        <f>+'TABEL FINAAL KO'!Q57+'TABEL FINAAL LO'!Q57</f>
        <v>1762.8341708542714</v>
      </c>
      <c r="R57" s="1">
        <f>+'TABEL FINAAL KO'!R57+'TABEL FINAAL LO'!R57</f>
        <v>1727.8341708542714</v>
      </c>
      <c r="S57" s="1">
        <f>+'TABEL FINAAL KO'!S57+'TABEL FINAAL LO'!S57</f>
        <v>1728.9566834170855</v>
      </c>
      <c r="T57" s="1">
        <f>+'TABEL FINAAL KO'!T57+'TABEL FINAAL LO'!T57</f>
        <v>1681.2061306532664</v>
      </c>
      <c r="U57" s="1">
        <f>+'TABEL FINAAL KO'!U57+'TABEL FINAAL LO'!U57</f>
        <v>1680.0836180904523</v>
      </c>
      <c r="V57" s="1">
        <f>+'TABEL FINAAL KO'!V57+'TABEL FINAAL LO'!V57</f>
        <v>1646.9588944723619</v>
      </c>
      <c r="W57" s="1">
        <f>+'TABEL FINAAL KO'!W57+'TABEL FINAAL LO'!W57</f>
        <v>1629.46</v>
      </c>
      <c r="X57" s="1">
        <f>+'TABEL FINAAL KO'!X57+'TABEL FINAAL LO'!X57</f>
        <v>1626.8363819095478</v>
      </c>
      <c r="Y57" s="1">
        <f>+'TABEL FINAAL KO'!Y57+'TABEL FINAAL LO'!Y57</f>
        <v>1632.8363819095478</v>
      </c>
      <c r="Z57" s="1">
        <f>+'TABEL FINAAL KO'!Z57+'TABEL FINAAL LO'!Z57</f>
        <v>1643.2083417085428</v>
      </c>
      <c r="AA57" s="1">
        <f>+'TABEL FINAAL KO'!AA57+'TABEL FINAAL LO'!AA57</f>
        <v>1637.9566834170855</v>
      </c>
    </row>
    <row r="58" spans="2:27" x14ac:dyDescent="0.3">
      <c r="B58" s="1">
        <v>13019</v>
      </c>
      <c r="C58" s="1">
        <f>+'TABEL FINAAL KO'!C58+'TABEL FINAAL LO'!C58</f>
        <v>2260</v>
      </c>
      <c r="D58" s="1">
        <f>+'TABEL FINAAL KO'!D58+'TABEL FINAAL LO'!D58</f>
        <v>1921</v>
      </c>
      <c r="E58" s="1">
        <f>+'TABEL FINAAL KO'!E58+'TABEL FINAAL LO'!E58</f>
        <v>1600.65</v>
      </c>
      <c r="F58" s="1">
        <f>+'TABEL FINAAL KO'!F58+'TABEL FINAAL LO'!F58</f>
        <v>1591.08</v>
      </c>
      <c r="G58" s="1">
        <f>+'TABEL FINAAL KO'!G58+'TABEL FINAAL LO'!G58</f>
        <v>1620.87</v>
      </c>
      <c r="H58" s="1">
        <f>+'TABEL FINAAL KO'!H58+'TABEL FINAAL LO'!H58</f>
        <v>1594.51</v>
      </c>
      <c r="I58" s="1">
        <f>+'TABEL FINAAL KO'!I58+'TABEL FINAAL LO'!I58</f>
        <v>1667.65</v>
      </c>
      <c r="J58" s="1">
        <f>+'TABEL FINAAL KO'!J58+'TABEL FINAAL LO'!J58</f>
        <v>1657.8600000000001</v>
      </c>
      <c r="K58" s="1">
        <f>+'TABEL FINAAL KO'!K58+'TABEL FINAAL LO'!K58</f>
        <v>1660.19</v>
      </c>
      <c r="L58" s="1">
        <f>+'TABEL FINAAL KO'!L58+'TABEL FINAAL LO'!L58</f>
        <v>1708.87</v>
      </c>
      <c r="M58" s="1">
        <f>+'TABEL FINAAL KO'!M58+'TABEL FINAAL LO'!M58</f>
        <v>1673.75</v>
      </c>
      <c r="N58" s="1">
        <f>+'TABEL FINAAL KO'!N58+'TABEL FINAAL LO'!N58</f>
        <v>1694.4299999999998</v>
      </c>
      <c r="O58" s="1">
        <f>+'TABEL FINAAL KO'!O58+'TABEL FINAAL LO'!O58</f>
        <v>1641.83</v>
      </c>
      <c r="P58" s="1">
        <f>+'TABEL FINAAL KO'!P58+'TABEL FINAAL LO'!P58</f>
        <v>1616.0864429530202</v>
      </c>
      <c r="Q58" s="1">
        <f>+'TABEL FINAAL KO'!Q58+'TABEL FINAAL LO'!Q58</f>
        <v>1572.0875167785234</v>
      </c>
      <c r="R58" s="1">
        <f>+'TABEL FINAAL KO'!R58+'TABEL FINAAL LO'!R58</f>
        <v>1512.618255033557</v>
      </c>
      <c r="S58" s="1">
        <f>+'TABEL FINAAL KO'!S58+'TABEL FINAAL LO'!S58</f>
        <v>1462.2655033557048</v>
      </c>
      <c r="T58" s="1">
        <f>+'TABEL FINAAL KO'!T58+'TABEL FINAAL LO'!T58</f>
        <v>1441.1479194630872</v>
      </c>
      <c r="U58" s="1">
        <f>+'TABEL FINAAL KO'!U58+'TABEL FINAAL LO'!U58</f>
        <v>1392.266577181208</v>
      </c>
      <c r="V58" s="1">
        <f>+'TABEL FINAAL KO'!V58+'TABEL FINAAL LO'!V58</f>
        <v>1340.8544966442953</v>
      </c>
      <c r="W58" s="1">
        <f>+'TABEL FINAAL KO'!W58+'TABEL FINAAL LO'!W58</f>
        <v>1328.56</v>
      </c>
      <c r="X58" s="1">
        <f>+'TABEL FINAAL KO'!X58+'TABEL FINAAL LO'!X58</f>
        <v>1317.0303355704698</v>
      </c>
      <c r="Y58" s="1">
        <f>+'TABEL FINAAL KO'!Y58+'TABEL FINAAL LO'!Y58</f>
        <v>1325.6765100671141</v>
      </c>
      <c r="Z58" s="1">
        <f>+'TABEL FINAAL KO'!Z58+'TABEL FINAAL LO'!Z58</f>
        <v>1323.3237583892619</v>
      </c>
      <c r="AA58" s="1">
        <f>+'TABEL FINAAL KO'!AA58+'TABEL FINAAL LO'!AA58</f>
        <v>1321.5589261744967</v>
      </c>
    </row>
    <row r="59" spans="2:27" x14ac:dyDescent="0.3">
      <c r="B59" s="1">
        <v>13021</v>
      </c>
      <c r="C59" s="1">
        <f>+'TABEL FINAAL KO'!C59+'TABEL FINAAL LO'!C59</f>
        <v>1377</v>
      </c>
      <c r="D59" s="1">
        <f>+'TABEL FINAAL KO'!D59+'TABEL FINAAL LO'!D59</f>
        <v>1170.45</v>
      </c>
      <c r="E59" s="1">
        <f>+'TABEL FINAAL KO'!E59+'TABEL FINAAL LO'!E59</f>
        <v>874.06999999999994</v>
      </c>
      <c r="F59" s="1">
        <f>+'TABEL FINAAL KO'!F59+'TABEL FINAAL LO'!F59</f>
        <v>916.56</v>
      </c>
      <c r="G59" s="1">
        <f>+'TABEL FINAAL KO'!G59+'TABEL FINAAL LO'!G59</f>
        <v>907.23</v>
      </c>
      <c r="H59" s="1">
        <f>+'TABEL FINAAL KO'!H59+'TABEL FINAAL LO'!H59</f>
        <v>965.75</v>
      </c>
      <c r="I59" s="1">
        <f>+'TABEL FINAAL KO'!I59+'TABEL FINAAL LO'!I59</f>
        <v>990.82999999999993</v>
      </c>
      <c r="J59" s="1">
        <f>+'TABEL FINAAL KO'!J59+'TABEL FINAAL LO'!J59</f>
        <v>1007.72</v>
      </c>
      <c r="K59" s="1">
        <f>+'TABEL FINAAL KO'!K59+'TABEL FINAAL LO'!K59</f>
        <v>1021.99</v>
      </c>
      <c r="L59" s="1">
        <f>+'TABEL FINAAL KO'!L59+'TABEL FINAAL LO'!L59</f>
        <v>1076.67</v>
      </c>
      <c r="M59" s="1">
        <f>+'TABEL FINAAL KO'!M59+'TABEL FINAAL LO'!M59</f>
        <v>1043.8499999999999</v>
      </c>
      <c r="N59" s="1">
        <f>+'TABEL FINAAL KO'!N59+'TABEL FINAAL LO'!N59</f>
        <v>1055.72</v>
      </c>
      <c r="O59" s="1">
        <f>+'TABEL FINAAL KO'!O59+'TABEL FINAAL LO'!O59</f>
        <v>1036.8800000000001</v>
      </c>
      <c r="P59" s="1">
        <f>+'TABEL FINAAL KO'!P59+'TABEL FINAAL LO'!P59</f>
        <v>998.3169934640523</v>
      </c>
      <c r="Q59" s="1">
        <f>+'TABEL FINAAL KO'!Q59+'TABEL FINAAL LO'!Q59</f>
        <v>977.8283660130719</v>
      </c>
      <c r="R59" s="1">
        <f>+'TABEL FINAAL KO'!R59+'TABEL FINAAL LO'!R59</f>
        <v>935.46379084967316</v>
      </c>
      <c r="S59" s="1">
        <f>+'TABEL FINAAL KO'!S59+'TABEL FINAAL LO'!S59</f>
        <v>914.9675816993464</v>
      </c>
      <c r="T59" s="1">
        <f>+'TABEL FINAAL KO'!T59+'TABEL FINAAL LO'!T59</f>
        <v>894.84352941176473</v>
      </c>
      <c r="U59" s="1">
        <f>+'TABEL FINAAL KO'!U59+'TABEL FINAAL LO'!U59</f>
        <v>882.7118954248366</v>
      </c>
      <c r="V59" s="1">
        <f>+'TABEL FINAAL KO'!V59+'TABEL FINAAL LO'!V59</f>
        <v>859.0840522875817</v>
      </c>
      <c r="W59" s="1">
        <f>+'TABEL FINAAL KO'!W59+'TABEL FINAAL LO'!W59</f>
        <v>852.96</v>
      </c>
      <c r="X59" s="1">
        <f>+'TABEL FINAAL KO'!X59+'TABEL FINAAL LO'!X59</f>
        <v>847.33215686274502</v>
      </c>
      <c r="Y59" s="1">
        <f>+'TABEL FINAAL KO'!Y59+'TABEL FINAAL LO'!Y59</f>
        <v>845.58026143790858</v>
      </c>
      <c r="Z59" s="1">
        <f>+'TABEL FINAAL KO'!Z59+'TABEL FINAAL LO'!Z59</f>
        <v>841.83594771241837</v>
      </c>
      <c r="AA59" s="1">
        <f>+'TABEL FINAAL KO'!AA59+'TABEL FINAAL LO'!AA59</f>
        <v>844.58784313725494</v>
      </c>
    </row>
    <row r="60" spans="2:27" x14ac:dyDescent="0.3">
      <c r="B60" s="1">
        <v>13023</v>
      </c>
      <c r="C60" s="1">
        <f>+'TABEL FINAAL KO'!C60+'TABEL FINAAL LO'!C60</f>
        <v>1206</v>
      </c>
      <c r="D60" s="1">
        <f>+'TABEL FINAAL KO'!D60+'TABEL FINAAL LO'!D60</f>
        <v>1025.0999999999999</v>
      </c>
      <c r="E60" s="1">
        <f>+'TABEL FINAAL KO'!E60+'TABEL FINAAL LO'!E60</f>
        <v>902.04</v>
      </c>
      <c r="F60" s="1">
        <f>+'TABEL FINAAL KO'!F60+'TABEL FINAAL LO'!F60</f>
        <v>919.77</v>
      </c>
      <c r="G60" s="1">
        <f>+'TABEL FINAAL KO'!G60+'TABEL FINAAL LO'!G60</f>
        <v>891.42000000000007</v>
      </c>
      <c r="H60" s="1">
        <f>+'TABEL FINAAL KO'!H60+'TABEL FINAAL LO'!H60</f>
        <v>905.23</v>
      </c>
      <c r="I60" s="1">
        <f>+'TABEL FINAAL KO'!I60+'TABEL FINAAL LO'!I60</f>
        <v>949.06999999999994</v>
      </c>
      <c r="J60" s="1">
        <f>+'TABEL FINAAL KO'!J60+'TABEL FINAAL LO'!J60</f>
        <v>954.69</v>
      </c>
      <c r="K60" s="1">
        <f>+'TABEL FINAAL KO'!K60+'TABEL FINAAL LO'!K60</f>
        <v>962.33999999999992</v>
      </c>
      <c r="L60" s="1">
        <f>+'TABEL FINAAL KO'!L60+'TABEL FINAAL LO'!L60</f>
        <v>922.93000000000006</v>
      </c>
      <c r="M60" s="1">
        <f>+'TABEL FINAAL KO'!M60+'TABEL FINAAL LO'!M60</f>
        <v>916.69</v>
      </c>
      <c r="N60" s="1">
        <f>+'TABEL FINAAL KO'!N60+'TABEL FINAAL LO'!N60</f>
        <v>903.69</v>
      </c>
      <c r="O60" s="1">
        <f>+'TABEL FINAAL KO'!O60+'TABEL FINAAL LO'!O60</f>
        <v>853.2</v>
      </c>
      <c r="P60" s="1">
        <f>+'TABEL FINAAL KO'!P60+'TABEL FINAAL LO'!P60</f>
        <v>854.48120300751884</v>
      </c>
      <c r="Q60" s="1">
        <f>+'TABEL FINAAL KO'!Q60+'TABEL FINAAL LO'!Q60</f>
        <v>841.27368421052631</v>
      </c>
      <c r="R60" s="1">
        <f>+'TABEL FINAAL KO'!R60+'TABEL FINAAL LO'!R60</f>
        <v>813.96842105263158</v>
      </c>
      <c r="S60" s="1">
        <f>+'TABEL FINAAL KO'!S60+'TABEL FINAAL LO'!S60</f>
        <v>795.51729323308268</v>
      </c>
      <c r="T60" s="1">
        <f>+'TABEL FINAAL KO'!T60+'TABEL FINAAL LO'!T60</f>
        <v>781.74887218045114</v>
      </c>
      <c r="U60" s="1">
        <f>+'TABEL FINAAL KO'!U60+'TABEL FINAAL LO'!U60</f>
        <v>761.0781954887218</v>
      </c>
      <c r="V60" s="1">
        <f>+'TABEL FINAAL KO'!V60+'TABEL FINAAL LO'!V60</f>
        <v>751.30977443609027</v>
      </c>
      <c r="W60" s="1">
        <f>+'TABEL FINAAL KO'!W60+'TABEL FINAAL LO'!W60</f>
        <v>740.2</v>
      </c>
      <c r="X60" s="1">
        <f>+'TABEL FINAAL KO'!X60+'TABEL FINAAL LO'!X60</f>
        <v>729.5293233082707</v>
      </c>
      <c r="Y60" s="1">
        <f>+'TABEL FINAAL KO'!Y60+'TABEL FINAAL LO'!Y60</f>
        <v>733.96842105263158</v>
      </c>
      <c r="Z60" s="1">
        <f>+'TABEL FINAAL KO'!Z60+'TABEL FINAAL LO'!Z60</f>
        <v>733.6270676691729</v>
      </c>
      <c r="AA60" s="1">
        <f>+'TABEL FINAAL KO'!AA60+'TABEL FINAAL LO'!AA60</f>
        <v>736.84661654135334</v>
      </c>
    </row>
    <row r="61" spans="2:27" x14ac:dyDescent="0.3">
      <c r="B61" s="1">
        <v>13025</v>
      </c>
      <c r="C61" s="1">
        <f>+'TABEL FINAAL KO'!C61+'TABEL FINAAL LO'!C61</f>
        <v>4822</v>
      </c>
      <c r="D61" s="1">
        <f>+'TABEL FINAAL KO'!D61+'TABEL FINAAL LO'!D61</f>
        <v>4098.7000000000007</v>
      </c>
      <c r="E61" s="1">
        <f>+'TABEL FINAAL KO'!E61+'TABEL FINAAL LO'!E61</f>
        <v>3200.7799999999997</v>
      </c>
      <c r="F61" s="1">
        <f>+'TABEL FINAAL KO'!F61+'TABEL FINAAL LO'!F61</f>
        <v>3241.54</v>
      </c>
      <c r="G61" s="1">
        <f>+'TABEL FINAAL KO'!G61+'TABEL FINAAL LO'!G61</f>
        <v>3291.7</v>
      </c>
      <c r="H61" s="1">
        <f>+'TABEL FINAAL KO'!H61+'TABEL FINAAL LO'!H61</f>
        <v>3399.52</v>
      </c>
      <c r="I61" s="1">
        <f>+'TABEL FINAAL KO'!I61+'TABEL FINAAL LO'!I61</f>
        <v>3525.09</v>
      </c>
      <c r="J61" s="1">
        <f>+'TABEL FINAAL KO'!J61+'TABEL FINAAL LO'!J61</f>
        <v>3586.19</v>
      </c>
      <c r="K61" s="1">
        <f>+'TABEL FINAAL KO'!K61+'TABEL FINAAL LO'!K61</f>
        <v>3604.92</v>
      </c>
      <c r="L61" s="1">
        <f>+'TABEL FINAAL KO'!L61+'TABEL FINAAL LO'!L61</f>
        <v>3672.3</v>
      </c>
      <c r="M61" s="1">
        <f>+'TABEL FINAAL KO'!M61+'TABEL FINAAL LO'!M61</f>
        <v>3700.73</v>
      </c>
      <c r="N61" s="1">
        <f>+'TABEL FINAAL KO'!N61+'TABEL FINAAL LO'!N61</f>
        <v>3748.5699999999997</v>
      </c>
      <c r="O61" s="1">
        <f>+'TABEL FINAAL KO'!O61+'TABEL FINAAL LO'!O61</f>
        <v>3727.3</v>
      </c>
      <c r="P61" s="1">
        <f>+'TABEL FINAAL KO'!P61+'TABEL FINAAL LO'!P61</f>
        <v>3687.162691588785</v>
      </c>
      <c r="Q61" s="1">
        <f>+'TABEL FINAAL KO'!Q61+'TABEL FINAAL LO'!Q61</f>
        <v>3621.2583925233644</v>
      </c>
      <c r="R61" s="1">
        <f>+'TABEL FINAAL KO'!R61+'TABEL FINAAL LO'!R61</f>
        <v>3523.6136822429908</v>
      </c>
      <c r="S61" s="1">
        <f>+'TABEL FINAAL KO'!S61+'TABEL FINAAL LO'!S61</f>
        <v>3420.5838504672897</v>
      </c>
      <c r="T61" s="1">
        <f>+'TABEL FINAAL KO'!T61+'TABEL FINAAL LO'!T61</f>
        <v>3352.8221308411212</v>
      </c>
      <c r="U61" s="1">
        <f>+'TABEL FINAAL KO'!U61+'TABEL FINAAL LO'!U61</f>
        <v>3285.6880747663554</v>
      </c>
      <c r="V61" s="1">
        <f>+'TABEL FINAAL KO'!V61+'TABEL FINAAL LO'!V61</f>
        <v>3227.064672897196</v>
      </c>
      <c r="W61" s="1">
        <f>+'TABEL FINAAL KO'!W61+'TABEL FINAAL LO'!W61</f>
        <v>3176.3199999999997</v>
      </c>
      <c r="X61" s="1">
        <f>+'TABEL FINAAL KO'!X61+'TABEL FINAAL LO'!X61</f>
        <v>3139.5795887850468</v>
      </c>
      <c r="Y61" s="1">
        <f>+'TABEL FINAAL KO'!Y61+'TABEL FINAAL LO'!Y61</f>
        <v>3099.7093831775701</v>
      </c>
      <c r="Z61" s="1">
        <f>+'TABEL FINAAL KO'!Z61+'TABEL FINAAL LO'!Z61</f>
        <v>3086.9561869158879</v>
      </c>
      <c r="AA61" s="1">
        <f>+'TABEL FINAAL KO'!AA61+'TABEL FINAAL LO'!AA61</f>
        <v>3073.5795887850468</v>
      </c>
    </row>
    <row r="62" spans="2:27" x14ac:dyDescent="0.3">
      <c r="B62" s="1">
        <v>13029</v>
      </c>
      <c r="C62" s="1">
        <f>+'TABEL FINAAL KO'!C62+'TABEL FINAAL LO'!C62</f>
        <v>2130</v>
      </c>
      <c r="D62" s="1">
        <f>+'TABEL FINAAL KO'!D62+'TABEL FINAAL LO'!D62</f>
        <v>1810.5</v>
      </c>
      <c r="E62" s="1">
        <f>+'TABEL FINAAL KO'!E62+'TABEL FINAAL LO'!E62</f>
        <v>1366.35</v>
      </c>
      <c r="F62" s="1">
        <f>+'TABEL FINAAL KO'!F62+'TABEL FINAAL LO'!F62</f>
        <v>1410.46</v>
      </c>
      <c r="G62" s="1">
        <f>+'TABEL FINAAL KO'!G62+'TABEL FINAAL LO'!G62</f>
        <v>1415.3200000000002</v>
      </c>
      <c r="H62" s="1">
        <f>+'TABEL FINAAL KO'!H62+'TABEL FINAAL LO'!H62</f>
        <v>1467.54</v>
      </c>
      <c r="I62" s="1">
        <f>+'TABEL FINAAL KO'!I62+'TABEL FINAAL LO'!I62</f>
        <v>1496.4299999999998</v>
      </c>
      <c r="J62" s="1">
        <f>+'TABEL FINAAL KO'!J62+'TABEL FINAAL LO'!J62</f>
        <v>1480.21</v>
      </c>
      <c r="K62" s="1">
        <f>+'TABEL FINAAL KO'!K62+'TABEL FINAAL LO'!K62</f>
        <v>1503.78</v>
      </c>
      <c r="L62" s="1">
        <f>+'TABEL FINAAL KO'!L62+'TABEL FINAAL LO'!L62</f>
        <v>1518.5900000000001</v>
      </c>
      <c r="M62" s="1">
        <f>+'TABEL FINAAL KO'!M62+'TABEL FINAAL LO'!M62</f>
        <v>1543.21</v>
      </c>
      <c r="N62" s="1">
        <f>+'TABEL FINAAL KO'!N62+'TABEL FINAAL LO'!N62</f>
        <v>1549.54</v>
      </c>
      <c r="O62" s="1">
        <f>+'TABEL FINAAL KO'!O62+'TABEL FINAAL LO'!O62</f>
        <v>1470.56</v>
      </c>
      <c r="P62" s="1">
        <f>+'TABEL FINAAL KO'!P62+'TABEL FINAAL LO'!P62</f>
        <v>1382.4692307692308</v>
      </c>
      <c r="Q62" s="1">
        <f>+'TABEL FINAAL KO'!Q62+'TABEL FINAAL LO'!Q62</f>
        <v>1328.4476923076923</v>
      </c>
      <c r="R62" s="1">
        <f>+'TABEL FINAAL KO'!R62+'TABEL FINAAL LO'!R62</f>
        <v>1287.0784615384614</v>
      </c>
      <c r="S62" s="1">
        <f>+'TABEL FINAAL KO'!S62+'TABEL FINAAL LO'!S62</f>
        <v>1254.4153846153845</v>
      </c>
      <c r="T62" s="1">
        <f>+'TABEL FINAAL KO'!T62+'TABEL FINAAL LO'!T62</f>
        <v>1228.976923076923</v>
      </c>
      <c r="U62" s="1">
        <f>+'TABEL FINAAL KO'!U62+'TABEL FINAAL LO'!U62</f>
        <v>1209.7523076923076</v>
      </c>
      <c r="V62" s="1">
        <f>+'TABEL FINAAL KO'!V62+'TABEL FINAAL LO'!V62</f>
        <v>1177.4153846153845</v>
      </c>
      <c r="W62" s="1">
        <f>+'TABEL FINAAL KO'!W62+'TABEL FINAAL LO'!W62</f>
        <v>1155.18</v>
      </c>
      <c r="X62" s="1">
        <f>+'TABEL FINAAL KO'!X62+'TABEL FINAAL LO'!X62</f>
        <v>1117.0569230769231</v>
      </c>
      <c r="Y62" s="1">
        <f>+'TABEL FINAAL KO'!Y62+'TABEL FINAAL LO'!Y62</f>
        <v>1102.1584615384616</v>
      </c>
      <c r="Z62" s="1">
        <f>+'TABEL FINAAL KO'!Z62+'TABEL FINAAL LO'!Z62</f>
        <v>1109.0461538461539</v>
      </c>
      <c r="AA62" s="1">
        <f>+'TABEL FINAAL KO'!AA62+'TABEL FINAAL LO'!AA62</f>
        <v>1107.72</v>
      </c>
    </row>
    <row r="63" spans="2:27" x14ac:dyDescent="0.3">
      <c r="B63" s="1">
        <v>13031</v>
      </c>
      <c r="C63" s="1">
        <f>+'TABEL FINAAL KO'!C63+'TABEL FINAAL LO'!C63</f>
        <v>1648</v>
      </c>
      <c r="D63" s="1">
        <f>+'TABEL FINAAL KO'!D63+'TABEL FINAAL LO'!D63</f>
        <v>1400.8</v>
      </c>
      <c r="E63" s="1">
        <f>+'TABEL FINAAL KO'!E63+'TABEL FINAAL LO'!E63</f>
        <v>1265.75</v>
      </c>
      <c r="F63" s="1">
        <f>+'TABEL FINAAL KO'!F63+'TABEL FINAAL LO'!F63</f>
        <v>1298.3499999999999</v>
      </c>
      <c r="G63" s="1">
        <f>+'TABEL FINAAL KO'!G63+'TABEL FINAAL LO'!G63</f>
        <v>1298.45</v>
      </c>
      <c r="H63" s="1">
        <f>+'TABEL FINAAL KO'!H63+'TABEL FINAAL LO'!H63</f>
        <v>1339.05</v>
      </c>
      <c r="I63" s="1">
        <f>+'TABEL FINAAL KO'!I63+'TABEL FINAAL LO'!I63</f>
        <v>1373.94</v>
      </c>
      <c r="J63" s="1">
        <f>+'TABEL FINAAL KO'!J63+'TABEL FINAAL LO'!J63</f>
        <v>1403.7</v>
      </c>
      <c r="K63" s="1">
        <f>+'TABEL FINAAL KO'!K63+'TABEL FINAAL LO'!K63</f>
        <v>1417.02</v>
      </c>
      <c r="L63" s="1">
        <f>+'TABEL FINAAL KO'!L63+'TABEL FINAAL LO'!L63</f>
        <v>1442.7</v>
      </c>
      <c r="M63" s="1">
        <f>+'TABEL FINAAL KO'!M63+'TABEL FINAAL LO'!M63</f>
        <v>1470.8600000000001</v>
      </c>
      <c r="N63" s="1">
        <f>+'TABEL FINAAL KO'!N63+'TABEL FINAAL LO'!N63</f>
        <v>1467.97</v>
      </c>
      <c r="O63" s="1">
        <f>+'TABEL FINAAL KO'!O63+'TABEL FINAAL LO'!O63</f>
        <v>1440.48</v>
      </c>
      <c r="P63" s="1">
        <f>+'TABEL FINAAL KO'!P63+'TABEL FINAAL LO'!P63</f>
        <v>1414.3826327944573</v>
      </c>
      <c r="Q63" s="1">
        <f>+'TABEL FINAAL KO'!Q63+'TABEL FINAAL LO'!Q63</f>
        <v>1417.2559353348729</v>
      </c>
      <c r="R63" s="1">
        <f>+'TABEL FINAAL KO'!R63+'TABEL FINAAL LO'!R63</f>
        <v>1392.1331177829099</v>
      </c>
      <c r="S63" s="1">
        <f>+'TABEL FINAAL KO'!S63+'TABEL FINAAL LO'!S63</f>
        <v>1374.8836027713626</v>
      </c>
      <c r="T63" s="1">
        <f>+'TABEL FINAAL KO'!T63+'TABEL FINAAL LO'!T63</f>
        <v>1351.6379676674364</v>
      </c>
      <c r="U63" s="1">
        <f>+'TABEL FINAAL KO'!U63+'TABEL FINAAL LO'!U63</f>
        <v>1323.0180600461895</v>
      </c>
      <c r="V63" s="1">
        <f>+'TABEL FINAAL KO'!V63+'TABEL FINAAL LO'!V63</f>
        <v>1280.8933025404158</v>
      </c>
      <c r="W63" s="1">
        <f>+'TABEL FINAAL KO'!W63+'TABEL FINAAL LO'!W63</f>
        <v>1266.02</v>
      </c>
      <c r="X63" s="1">
        <f>+'TABEL FINAAL KO'!X63+'TABEL FINAAL LO'!X63</f>
        <v>1246.6457274826789</v>
      </c>
      <c r="Y63" s="1">
        <f>+'TABEL FINAAL KO'!Y63+'TABEL FINAAL LO'!Y63</f>
        <v>1238.1466974595842</v>
      </c>
      <c r="Z63" s="1">
        <f>+'TABEL FINAAL KO'!Z63+'TABEL FINAAL LO'!Z63</f>
        <v>1214.1466974595842</v>
      </c>
      <c r="AA63" s="1">
        <f>+'TABEL FINAAL KO'!AA63+'TABEL FINAAL LO'!AA63</f>
        <v>1193.897182448037</v>
      </c>
    </row>
    <row r="64" spans="2:27" x14ac:dyDescent="0.3">
      <c r="B64" s="1">
        <v>13035</v>
      </c>
      <c r="C64" s="1">
        <f>+'TABEL FINAAL KO'!C64+'TABEL FINAAL LO'!C64</f>
        <v>2017.1</v>
      </c>
      <c r="D64" s="1">
        <f>+'TABEL FINAAL KO'!D64+'TABEL FINAAL LO'!D64</f>
        <v>1714.5349999999999</v>
      </c>
      <c r="E64" s="1">
        <f>+'TABEL FINAAL KO'!E64+'TABEL FINAAL LO'!E64</f>
        <v>1475.1</v>
      </c>
      <c r="F64" s="1">
        <f>+'TABEL FINAAL KO'!F64+'TABEL FINAAL LO'!F64</f>
        <v>1491.78</v>
      </c>
      <c r="G64" s="1">
        <f>+'TABEL FINAAL KO'!G64+'TABEL FINAAL LO'!G64</f>
        <v>1500.24</v>
      </c>
      <c r="H64" s="1">
        <f>+'TABEL FINAAL KO'!H64+'TABEL FINAAL LO'!H64</f>
        <v>1443.94</v>
      </c>
      <c r="I64" s="1">
        <f>+'TABEL FINAAL KO'!I64+'TABEL FINAAL LO'!I64</f>
        <v>1445.73</v>
      </c>
      <c r="J64" s="1">
        <f>+'TABEL FINAAL KO'!J64+'TABEL FINAAL LO'!J64</f>
        <v>1462.27</v>
      </c>
      <c r="K64" s="1">
        <f>+'TABEL FINAAL KO'!K64+'TABEL FINAAL LO'!K64</f>
        <v>1551.3200000000002</v>
      </c>
      <c r="L64" s="1">
        <f>+'TABEL FINAAL KO'!L64+'TABEL FINAAL LO'!L64</f>
        <v>1521.3200000000002</v>
      </c>
      <c r="M64" s="1">
        <f>+'TABEL FINAAL KO'!M64+'TABEL FINAAL LO'!M64</f>
        <v>1517.51</v>
      </c>
      <c r="N64" s="1">
        <f>+'TABEL FINAAL KO'!N64+'TABEL FINAAL LO'!N64</f>
        <v>1548.81</v>
      </c>
      <c r="O64" s="1">
        <f>+'TABEL FINAAL KO'!O64+'TABEL FINAAL LO'!O64</f>
        <v>1562.67</v>
      </c>
      <c r="P64" s="1">
        <f>+'TABEL FINAAL KO'!P64+'TABEL FINAAL LO'!P64</f>
        <v>1601.0703626943005</v>
      </c>
      <c r="Q64" s="1">
        <f>+'TABEL FINAAL KO'!Q64+'TABEL FINAAL LO'!Q64</f>
        <v>1631.1340932642488</v>
      </c>
      <c r="R64" s="1">
        <f>+'TABEL FINAAL KO'!R64+'TABEL FINAAL LO'!R64</f>
        <v>1675.3979792746113</v>
      </c>
      <c r="S64" s="1">
        <f>+'TABEL FINAAL KO'!S64+'TABEL FINAAL LO'!S64</f>
        <v>1666.2958549222799</v>
      </c>
      <c r="T64" s="1">
        <f>+'TABEL FINAAL KO'!T64+'TABEL FINAAL LO'!T64</f>
        <v>1665.457616580311</v>
      </c>
      <c r="U64" s="1">
        <f>+'TABEL FINAAL KO'!U64+'TABEL FINAAL LO'!U64</f>
        <v>1676.5981347150259</v>
      </c>
      <c r="V64" s="1">
        <f>+'TABEL FINAAL KO'!V64+'TABEL FINAAL LO'!V64</f>
        <v>1681.108756476684</v>
      </c>
      <c r="W64" s="1">
        <f>+'TABEL FINAAL KO'!W64+'TABEL FINAAL LO'!W64</f>
        <v>1691.13</v>
      </c>
      <c r="X64" s="1">
        <f>+'TABEL FINAAL KO'!X64+'TABEL FINAAL LO'!X64</f>
        <v>1670.0278756476685</v>
      </c>
      <c r="Y64" s="1">
        <f>+'TABEL FINAAL KO'!Y64+'TABEL FINAAL LO'!Y64</f>
        <v>1675.6406217616582</v>
      </c>
      <c r="Z64" s="1">
        <f>+'TABEL FINAAL KO'!Z64+'TABEL FINAAL LO'!Z64</f>
        <v>1671.0491191709843</v>
      </c>
      <c r="AA64" s="1">
        <f>+'TABEL FINAAL KO'!AA64+'TABEL FINAAL LO'!AA64</f>
        <v>1659.8661139896371</v>
      </c>
    </row>
    <row r="65" spans="2:27" x14ac:dyDescent="0.3">
      <c r="B65" s="1">
        <v>13036</v>
      </c>
      <c r="C65" s="1">
        <f>+'TABEL FINAAL KO'!C65+'TABEL FINAAL LO'!C65</f>
        <v>1489.4117647058824</v>
      </c>
      <c r="D65" s="1">
        <f>+'TABEL FINAAL KO'!D65+'TABEL FINAAL LO'!D65</f>
        <v>1266</v>
      </c>
      <c r="E65" s="1">
        <f>+'TABEL FINAAL KO'!E65+'TABEL FINAAL LO'!E65</f>
        <v>1079.42</v>
      </c>
      <c r="F65" s="1">
        <f>+'TABEL FINAAL KO'!F65+'TABEL FINAAL LO'!F65</f>
        <v>1102.83</v>
      </c>
      <c r="G65" s="1">
        <f>+'TABEL FINAAL KO'!G65+'TABEL FINAAL LO'!G65</f>
        <v>1090.8</v>
      </c>
      <c r="H65" s="1">
        <f>+'TABEL FINAAL KO'!H65+'TABEL FINAAL LO'!H65</f>
        <v>1103.99</v>
      </c>
      <c r="I65" s="1">
        <f>+'TABEL FINAAL KO'!I65+'TABEL FINAAL LO'!I65</f>
        <v>1105.3399999999999</v>
      </c>
      <c r="J65" s="1">
        <f>+'TABEL FINAAL KO'!J65+'TABEL FINAAL LO'!J65</f>
        <v>1143.67</v>
      </c>
      <c r="K65" s="1">
        <f>+'TABEL FINAAL KO'!K65+'TABEL FINAAL LO'!K65</f>
        <v>1169.0999999999999</v>
      </c>
      <c r="L65" s="1">
        <f>+'TABEL FINAAL KO'!L65+'TABEL FINAAL LO'!L65</f>
        <v>1143.77</v>
      </c>
      <c r="M65" s="1">
        <f>+'TABEL FINAAL KO'!M65+'TABEL FINAAL LO'!M65</f>
        <v>1154.3699999999999</v>
      </c>
      <c r="N65" s="1">
        <f>+'TABEL FINAAL KO'!N65+'TABEL FINAAL LO'!N65</f>
        <v>1166.9099999999999</v>
      </c>
      <c r="O65" s="1">
        <f>+'TABEL FINAAL KO'!O65+'TABEL FINAAL LO'!O65</f>
        <v>1193.45</v>
      </c>
      <c r="P65" s="1">
        <f>+'TABEL FINAAL KO'!P65+'TABEL FINAAL LO'!P65</f>
        <v>1203.4052955082743</v>
      </c>
      <c r="Q65" s="1">
        <f>+'TABEL FINAAL KO'!Q65+'TABEL FINAAL LO'!Q65</f>
        <v>1234.4002836879433</v>
      </c>
      <c r="R65" s="1">
        <f>+'TABEL FINAAL KO'!R65+'TABEL FINAAL LO'!R65</f>
        <v>1248.2217494089834</v>
      </c>
      <c r="S65" s="1">
        <f>+'TABEL FINAAL KO'!S65+'TABEL FINAAL LO'!S65</f>
        <v>1264.691158392435</v>
      </c>
      <c r="T65" s="1">
        <f>+'TABEL FINAAL KO'!T65+'TABEL FINAAL LO'!T65</f>
        <v>1252.7523404255319</v>
      </c>
      <c r="U65" s="1">
        <f>+'TABEL FINAAL KO'!U65+'TABEL FINAAL LO'!U65</f>
        <v>1243.0532387706855</v>
      </c>
      <c r="V65" s="1">
        <f>+'TABEL FINAAL KO'!V65+'TABEL FINAAL LO'!V65</f>
        <v>1256.2879432624113</v>
      </c>
      <c r="W65" s="1">
        <f>+'TABEL FINAAL KO'!W65+'TABEL FINAAL LO'!W65</f>
        <v>1258.6399999999999</v>
      </c>
      <c r="X65" s="1">
        <f>+'TABEL FINAAL KO'!X65+'TABEL FINAAL LO'!X65</f>
        <v>1261.578817966903</v>
      </c>
      <c r="Y65" s="1">
        <f>+'TABEL FINAAL KO'!Y65+'TABEL FINAAL LO'!Y65</f>
        <v>1264.2267612293144</v>
      </c>
      <c r="Z65" s="1">
        <f>+'TABEL FINAAL KO'!Z65+'TABEL FINAAL LO'!Z65</f>
        <v>1262.3441134751774</v>
      </c>
      <c r="AA65" s="1">
        <f>+'TABEL FINAAL KO'!AA65+'TABEL FINAAL LO'!AA65</f>
        <v>1248.4614657210402</v>
      </c>
    </row>
    <row r="66" spans="2:27" x14ac:dyDescent="0.3">
      <c r="B66" s="1">
        <v>13037</v>
      </c>
      <c r="C66" s="1">
        <f>+'TABEL FINAAL KO'!C66+'TABEL FINAAL LO'!C66</f>
        <v>1595.2941176470588</v>
      </c>
      <c r="D66" s="1">
        <f>+'TABEL FINAAL KO'!D66+'TABEL FINAAL LO'!D66</f>
        <v>1356</v>
      </c>
      <c r="E66" s="1">
        <f>+'TABEL FINAAL KO'!E66+'TABEL FINAAL LO'!E66</f>
        <v>1076.23</v>
      </c>
      <c r="F66" s="1">
        <f>+'TABEL FINAAL KO'!F66+'TABEL FINAAL LO'!F66</f>
        <v>1107.1300000000001</v>
      </c>
      <c r="G66" s="1">
        <f>+'TABEL FINAAL KO'!G66+'TABEL FINAAL LO'!G66</f>
        <v>1133.94</v>
      </c>
      <c r="H66" s="1">
        <f>+'TABEL FINAAL KO'!H66+'TABEL FINAAL LO'!H66</f>
        <v>1163.8600000000001</v>
      </c>
      <c r="I66" s="1">
        <f>+'TABEL FINAAL KO'!I66+'TABEL FINAAL LO'!I66</f>
        <v>1176.29</v>
      </c>
      <c r="J66" s="1">
        <f>+'TABEL FINAAL KO'!J66+'TABEL FINAAL LO'!J66</f>
        <v>1203.56</v>
      </c>
      <c r="K66" s="1">
        <f>+'TABEL FINAAL KO'!K66+'TABEL FINAAL LO'!K66</f>
        <v>1231.6100000000001</v>
      </c>
      <c r="L66" s="1">
        <f>+'TABEL FINAAL KO'!L66+'TABEL FINAAL LO'!L66</f>
        <v>1263.29</v>
      </c>
      <c r="M66" s="1">
        <f>+'TABEL FINAAL KO'!M66+'TABEL FINAAL LO'!M66</f>
        <v>1278.02</v>
      </c>
      <c r="N66" s="1">
        <f>+'TABEL FINAAL KO'!N66+'TABEL FINAAL LO'!N66</f>
        <v>1255.8</v>
      </c>
      <c r="O66" s="1">
        <f>+'TABEL FINAAL KO'!O66+'TABEL FINAAL LO'!O66</f>
        <v>1275.18</v>
      </c>
      <c r="P66" s="1">
        <f>+'TABEL FINAAL KO'!P66+'TABEL FINAAL LO'!P66</f>
        <v>1280.0712552301256</v>
      </c>
      <c r="Q66" s="1">
        <f>+'TABEL FINAAL KO'!Q66+'TABEL FINAAL LO'!Q66</f>
        <v>1285.8776150627614</v>
      </c>
      <c r="R66" s="1">
        <f>+'TABEL FINAAL KO'!R66+'TABEL FINAAL LO'!R66</f>
        <v>1288.2807949790795</v>
      </c>
      <c r="S66" s="1">
        <f>+'TABEL FINAAL KO'!S66+'TABEL FINAAL LO'!S66</f>
        <v>1290.4823849372385</v>
      </c>
      <c r="T66" s="1">
        <f>+'TABEL FINAAL KO'!T66+'TABEL FINAAL LO'!T66</f>
        <v>1279.8776150627614</v>
      </c>
      <c r="U66" s="1">
        <f>+'TABEL FINAAL KO'!U66+'TABEL FINAAL LO'!U66</f>
        <v>1292.5752301255229</v>
      </c>
      <c r="V66" s="1">
        <f>+'TABEL FINAAL KO'!V66+'TABEL FINAAL LO'!V66</f>
        <v>1302.0792050209207</v>
      </c>
      <c r="W66" s="1">
        <f>+'TABEL FINAAL KO'!W66+'TABEL FINAAL LO'!W66</f>
        <v>1305.1799999999998</v>
      </c>
      <c r="X66" s="1">
        <f>+'TABEL FINAAL KO'!X66+'TABEL FINAAL LO'!X66</f>
        <v>1306.8776150627614</v>
      </c>
      <c r="Y66" s="1">
        <f>+'TABEL FINAAL KO'!Y66+'TABEL FINAAL LO'!Y66</f>
        <v>1307.0792050209207</v>
      </c>
      <c r="Z66" s="1">
        <f>+'TABEL FINAAL KO'!Z66+'TABEL FINAAL LO'!Z66</f>
        <v>1306.0792050209207</v>
      </c>
      <c r="AA66" s="1">
        <f>+'TABEL FINAAL KO'!AA66+'TABEL FINAAL LO'!AA66</f>
        <v>1308.4823849372385</v>
      </c>
    </row>
    <row r="67" spans="2:27" x14ac:dyDescent="0.3">
      <c r="B67" s="1">
        <v>13040</v>
      </c>
      <c r="C67" s="1">
        <f>+'TABEL FINAAL KO'!C67+'TABEL FINAAL LO'!C67</f>
        <v>5669</v>
      </c>
      <c r="D67" s="1">
        <f>+'TABEL FINAAL KO'!D67+'TABEL FINAAL LO'!D67</f>
        <v>4818.6499999999996</v>
      </c>
      <c r="E67" s="1">
        <f>+'TABEL FINAAL KO'!E67+'TABEL FINAAL LO'!E67</f>
        <v>4229.93</v>
      </c>
      <c r="F67" s="1">
        <f>+'TABEL FINAAL KO'!F67+'TABEL FINAAL LO'!F67</f>
        <v>4255.88</v>
      </c>
      <c r="G67" s="1">
        <f>+'TABEL FINAAL KO'!G67+'TABEL FINAAL LO'!G67</f>
        <v>4332.9400000000005</v>
      </c>
      <c r="H67" s="1">
        <f>+'TABEL FINAAL KO'!H67+'TABEL FINAAL LO'!H67</f>
        <v>4406.53</v>
      </c>
      <c r="I67" s="1">
        <f>+'TABEL FINAAL KO'!I67+'TABEL FINAAL LO'!I67</f>
        <v>4512.75</v>
      </c>
      <c r="J67" s="1">
        <f>+'TABEL FINAAL KO'!J67+'TABEL FINAAL LO'!J67</f>
        <v>4599.43</v>
      </c>
      <c r="K67" s="1">
        <f>+'TABEL FINAAL KO'!K67+'TABEL FINAAL LO'!K67</f>
        <v>4677.99</v>
      </c>
      <c r="L67" s="1">
        <f>+'TABEL FINAAL KO'!L67+'TABEL FINAAL LO'!L67</f>
        <v>4853.7299999999996</v>
      </c>
      <c r="M67" s="1">
        <f>+'TABEL FINAAL KO'!M67+'TABEL FINAAL LO'!M67</f>
        <v>5048.75</v>
      </c>
      <c r="N67" s="1">
        <f>+'TABEL FINAAL KO'!N67+'TABEL FINAAL LO'!N67</f>
        <v>5166.7299999999996</v>
      </c>
      <c r="O67" s="1">
        <f>+'TABEL FINAAL KO'!O67+'TABEL FINAAL LO'!O67</f>
        <v>5240</v>
      </c>
      <c r="P67" s="1">
        <f>+'TABEL FINAAL KO'!P67+'TABEL FINAAL LO'!P67</f>
        <v>5311.280088202866</v>
      </c>
      <c r="Q67" s="1">
        <f>+'TABEL FINAAL KO'!Q67+'TABEL FINAAL LO'!Q67</f>
        <v>5396.654509371554</v>
      </c>
      <c r="R67" s="1">
        <f>+'TABEL FINAAL KO'!R67+'TABEL FINAAL LO'!R67</f>
        <v>5413.3929878721065</v>
      </c>
      <c r="S67" s="1">
        <f>+'TABEL FINAAL KO'!S67+'TABEL FINAAL LO'!S67</f>
        <v>5421.7273208379274</v>
      </c>
      <c r="T67" s="1">
        <f>+'TABEL FINAAL KO'!T67+'TABEL FINAAL LO'!T67</f>
        <v>5406.1211025358325</v>
      </c>
      <c r="U67" s="1">
        <f>+'TABEL FINAAL KO'!U67+'TABEL FINAAL LO'!U67</f>
        <v>5406.776405733186</v>
      </c>
      <c r="V67" s="1">
        <f>+'TABEL FINAAL KO'!V67+'TABEL FINAAL LO'!V67</f>
        <v>5373.0810143329654</v>
      </c>
      <c r="W67" s="1">
        <f>+'TABEL FINAAL KO'!W67+'TABEL FINAAL LO'!W67</f>
        <v>5358.24</v>
      </c>
      <c r="X67" s="1">
        <f>+'TABEL FINAAL KO'!X67+'TABEL FINAAL LO'!X67</f>
        <v>5354.5148842337376</v>
      </c>
      <c r="Y67" s="1">
        <f>+'TABEL FINAAL KO'!Y67+'TABEL FINAAL LO'!Y67</f>
        <v>5347.7897684674754</v>
      </c>
      <c r="Z67" s="1">
        <f>+'TABEL FINAAL KO'!Z67+'TABEL FINAAL LO'!Z67</f>
        <v>5314.9487541345097</v>
      </c>
      <c r="AA67" s="1">
        <f>+'TABEL FINAAL KO'!AA67+'TABEL FINAAL LO'!AA67</f>
        <v>5267.1077398015441</v>
      </c>
    </row>
    <row r="68" spans="2:27" x14ac:dyDescent="0.3">
      <c r="B68" s="1">
        <v>13044</v>
      </c>
      <c r="C68" s="1">
        <f>+'TABEL FINAAL KO'!C68+'TABEL FINAAL LO'!C68</f>
        <v>1220</v>
      </c>
      <c r="D68" s="1">
        <f>+'TABEL FINAAL KO'!D68+'TABEL FINAAL LO'!D68</f>
        <v>1037</v>
      </c>
      <c r="E68" s="1">
        <f>+'TABEL FINAAL KO'!E68+'TABEL FINAAL LO'!E68</f>
        <v>769.66000000000008</v>
      </c>
      <c r="F68" s="1">
        <f>+'TABEL FINAAL KO'!F68+'TABEL FINAAL LO'!F68</f>
        <v>790.57999999999993</v>
      </c>
      <c r="G68" s="1">
        <f>+'TABEL FINAAL KO'!G68+'TABEL FINAAL LO'!G68</f>
        <v>789.42000000000007</v>
      </c>
      <c r="H68" s="1">
        <f>+'TABEL FINAAL KO'!H68+'TABEL FINAAL LO'!H68</f>
        <v>826.57999999999993</v>
      </c>
      <c r="I68" s="1">
        <f>+'TABEL FINAAL KO'!I68+'TABEL FINAAL LO'!I68</f>
        <v>830.96</v>
      </c>
      <c r="J68" s="1">
        <f>+'TABEL FINAAL KO'!J68+'TABEL FINAAL LO'!J68</f>
        <v>828.2</v>
      </c>
      <c r="K68" s="1">
        <f>+'TABEL FINAAL KO'!K68+'TABEL FINAAL LO'!K68</f>
        <v>845.69</v>
      </c>
      <c r="L68" s="1">
        <f>+'TABEL FINAAL KO'!L68+'TABEL FINAAL LO'!L68</f>
        <v>833.39</v>
      </c>
      <c r="M68" s="1">
        <f>+'TABEL FINAAL KO'!M68+'TABEL FINAAL LO'!M68</f>
        <v>814.66000000000008</v>
      </c>
      <c r="N68" s="1">
        <f>+'TABEL FINAAL KO'!N68+'TABEL FINAAL LO'!N68</f>
        <v>813.31</v>
      </c>
      <c r="O68" s="1">
        <f>+'TABEL FINAAL KO'!O68+'TABEL FINAAL LO'!O68</f>
        <v>828.66000000000008</v>
      </c>
      <c r="P68" s="1">
        <f>+'TABEL FINAAL KO'!P68+'TABEL FINAAL LO'!P68</f>
        <v>848.90792452830192</v>
      </c>
      <c r="Q68" s="1">
        <f>+'TABEL FINAAL KO'!Q68+'TABEL FINAAL LO'!Q68</f>
        <v>849.22100628930821</v>
      </c>
      <c r="R68" s="1">
        <f>+'TABEL FINAAL KO'!R68+'TABEL FINAAL LO'!R68</f>
        <v>864.5139622641509</v>
      </c>
      <c r="S68" s="1">
        <f>+'TABEL FINAAL KO'!S68+'TABEL FINAAL LO'!S68</f>
        <v>882.0290566037736</v>
      </c>
      <c r="T68" s="1">
        <f>+'TABEL FINAAL KO'!T68+'TABEL FINAAL LO'!T68</f>
        <v>888.6250314465409</v>
      </c>
      <c r="U68" s="1">
        <f>+'TABEL FINAAL KO'!U68+'TABEL FINAAL LO'!U68</f>
        <v>895.43308176100629</v>
      </c>
      <c r="V68" s="1">
        <f>+'TABEL FINAAL KO'!V68+'TABEL FINAAL LO'!V68</f>
        <v>906.7260377358491</v>
      </c>
      <c r="W68" s="1">
        <f>+'TABEL FINAAL KO'!W68+'TABEL FINAAL LO'!W68</f>
        <v>916.12</v>
      </c>
      <c r="X68" s="1">
        <f>+'TABEL FINAAL KO'!X68+'TABEL FINAAL LO'!X68</f>
        <v>900.10993710691821</v>
      </c>
      <c r="Y68" s="1">
        <f>+'TABEL FINAAL KO'!Y68+'TABEL FINAAL LO'!Y68</f>
        <v>900.70591194968551</v>
      </c>
      <c r="Z68" s="1">
        <f>+'TABEL FINAAL KO'!Z68+'TABEL FINAAL LO'!Z68</f>
        <v>896.30188679245282</v>
      </c>
      <c r="AA68" s="1">
        <f>+'TABEL FINAAL KO'!AA68+'TABEL FINAAL LO'!AA68</f>
        <v>903.31194968553461</v>
      </c>
    </row>
    <row r="69" spans="2:27" x14ac:dyDescent="0.3">
      <c r="B69" s="1">
        <v>13046</v>
      </c>
      <c r="C69" s="1">
        <f>+'TABEL FINAAL KO'!C69+'TABEL FINAAL LO'!C69</f>
        <v>1393</v>
      </c>
      <c r="D69" s="1">
        <f>+'TABEL FINAAL KO'!D69+'TABEL FINAAL LO'!D69</f>
        <v>1184.05</v>
      </c>
      <c r="E69" s="1">
        <f>+'TABEL FINAAL KO'!E69+'TABEL FINAAL LO'!E69</f>
        <v>1051.18</v>
      </c>
      <c r="F69" s="1">
        <f>+'TABEL FINAAL KO'!F69+'TABEL FINAAL LO'!F69</f>
        <v>1049.9099999999999</v>
      </c>
      <c r="G69" s="1">
        <f>+'TABEL FINAAL KO'!G69+'TABEL FINAAL LO'!G69</f>
        <v>1101.97</v>
      </c>
      <c r="H69" s="1">
        <f>+'TABEL FINAAL KO'!H69+'TABEL FINAAL LO'!H69</f>
        <v>1104.18</v>
      </c>
      <c r="I69" s="1">
        <f>+'TABEL FINAAL KO'!I69+'TABEL FINAAL LO'!I69</f>
        <v>1097.07</v>
      </c>
      <c r="J69" s="1">
        <f>+'TABEL FINAAL KO'!J69+'TABEL FINAAL LO'!J69</f>
        <v>1161.02</v>
      </c>
      <c r="K69" s="1">
        <f>+'TABEL FINAAL KO'!K69+'TABEL FINAAL LO'!K69</f>
        <v>1204.45</v>
      </c>
      <c r="L69" s="1">
        <f>+'TABEL FINAAL KO'!L69+'TABEL FINAAL LO'!L69</f>
        <v>1236.5900000000001</v>
      </c>
      <c r="M69" s="1">
        <f>+'TABEL FINAAL KO'!M69+'TABEL FINAAL LO'!M69</f>
        <v>1237.45</v>
      </c>
      <c r="N69" s="1">
        <f>+'TABEL FINAAL KO'!N69+'TABEL FINAAL LO'!N69</f>
        <v>1304.1599999999999</v>
      </c>
      <c r="O69" s="1">
        <f>+'TABEL FINAAL KO'!O69+'TABEL FINAAL LO'!O69</f>
        <v>1301.3699999999999</v>
      </c>
      <c r="P69" s="1">
        <f>+'TABEL FINAAL KO'!P69+'TABEL FINAAL LO'!P69</f>
        <v>1306.3028272251308</v>
      </c>
      <c r="Q69" s="1">
        <f>+'TABEL FINAAL KO'!Q69+'TABEL FINAAL LO'!Q69</f>
        <v>1280.9574869109947</v>
      </c>
      <c r="R69" s="1">
        <f>+'TABEL FINAAL KO'!R69+'TABEL FINAAL LO'!R69</f>
        <v>1273.043769633508</v>
      </c>
      <c r="S69" s="1">
        <f>+'TABEL FINAAL KO'!S69+'TABEL FINAAL LO'!S69</f>
        <v>1260.4322513089005</v>
      </c>
      <c r="T69" s="1">
        <f>+'TABEL FINAAL KO'!T69+'TABEL FINAAL LO'!T69</f>
        <v>1240.9430366492147</v>
      </c>
      <c r="U69" s="1">
        <f>+'TABEL FINAAL KO'!U69+'TABEL FINAAL LO'!U69</f>
        <v>1221.6984293193718</v>
      </c>
      <c r="V69" s="1">
        <f>+'TABEL FINAAL KO'!V69+'TABEL FINAAL LO'!V69</f>
        <v>1173.72</v>
      </c>
      <c r="W69" s="1">
        <f>+'TABEL FINAAL KO'!W69+'TABEL FINAAL LO'!W69</f>
        <v>1157.72</v>
      </c>
      <c r="X69" s="1">
        <f>+'TABEL FINAAL KO'!X69+'TABEL FINAAL LO'!X69</f>
        <v>1128.0869109947644</v>
      </c>
      <c r="Y69" s="1">
        <f>+'TABEL FINAAL KO'!Y69+'TABEL FINAAL LO'!Y69</f>
        <v>1121.5761256544502</v>
      </c>
      <c r="Z69" s="1">
        <f>+'TABEL FINAAL KO'!Z69+'TABEL FINAAL LO'!Z69</f>
        <v>1116.5761256544502</v>
      </c>
      <c r="AA69" s="1">
        <f>+'TABEL FINAAL KO'!AA69+'TABEL FINAAL LO'!AA69</f>
        <v>1116.6984293193718</v>
      </c>
    </row>
    <row r="70" spans="2:27" x14ac:dyDescent="0.3">
      <c r="B70" s="1">
        <v>13049</v>
      </c>
      <c r="C70" s="1">
        <f>+'TABEL FINAAL KO'!C70+'TABEL FINAAL LO'!C70</f>
        <v>3271.0000000000005</v>
      </c>
      <c r="D70" s="1">
        <f>+'TABEL FINAAL KO'!D70+'TABEL FINAAL LO'!D70</f>
        <v>2780.3500000000004</v>
      </c>
      <c r="E70" s="1">
        <f>+'TABEL FINAAL KO'!E70+'TABEL FINAAL LO'!E70</f>
        <v>2222.63</v>
      </c>
      <c r="F70" s="1">
        <f>+'TABEL FINAAL KO'!F70+'TABEL FINAAL LO'!F70</f>
        <v>2300.88</v>
      </c>
      <c r="G70" s="1">
        <f>+'TABEL FINAAL KO'!G70+'TABEL FINAAL LO'!G70</f>
        <v>2318.36</v>
      </c>
      <c r="H70" s="1">
        <f>+'TABEL FINAAL KO'!H70+'TABEL FINAAL LO'!H70</f>
        <v>2402.69</v>
      </c>
      <c r="I70" s="1">
        <f>+'TABEL FINAAL KO'!I70+'TABEL FINAAL LO'!I70</f>
        <v>2447.88</v>
      </c>
      <c r="J70" s="1">
        <f>+'TABEL FINAAL KO'!J70+'TABEL FINAAL LO'!J70</f>
        <v>2495.12</v>
      </c>
      <c r="K70" s="1">
        <f>+'TABEL FINAAL KO'!K70+'TABEL FINAAL LO'!K70</f>
        <v>2538.69</v>
      </c>
      <c r="L70" s="1">
        <f>+'TABEL FINAAL KO'!L70+'TABEL FINAAL LO'!L70</f>
        <v>2562.36</v>
      </c>
      <c r="M70" s="1">
        <f>+'TABEL FINAAL KO'!M70+'TABEL FINAAL LO'!M70</f>
        <v>2498.65</v>
      </c>
      <c r="N70" s="1">
        <f>+'TABEL FINAAL KO'!N70+'TABEL FINAAL LO'!N70</f>
        <v>2520.4700000000003</v>
      </c>
      <c r="O70" s="1">
        <f>+'TABEL FINAAL KO'!O70+'TABEL FINAAL LO'!O70</f>
        <v>2473.2799999999997</v>
      </c>
      <c r="P70" s="1">
        <f>+'TABEL FINAAL KO'!P70+'TABEL FINAAL LO'!P70</f>
        <v>2408.5983830455261</v>
      </c>
      <c r="Q70" s="1">
        <f>+'TABEL FINAAL KO'!Q70+'TABEL FINAAL LO'!Q70</f>
        <v>2332.636436420722</v>
      </c>
      <c r="R70" s="1">
        <f>+'TABEL FINAAL KO'!R70+'TABEL FINAAL LO'!R70</f>
        <v>2245.5899215070644</v>
      </c>
      <c r="S70" s="1">
        <f>+'TABEL FINAAL KO'!S70+'TABEL FINAAL LO'!S70</f>
        <v>2184.0529199372058</v>
      </c>
      <c r="T70" s="1">
        <f>+'TABEL FINAAL KO'!T70+'TABEL FINAAL LO'!T70</f>
        <v>2118.0719466248038</v>
      </c>
      <c r="U70" s="1">
        <f>+'TABEL FINAAL KO'!U70+'TABEL FINAAL LO'!U70</f>
        <v>2043.0909733124017</v>
      </c>
      <c r="V70" s="1">
        <f>+'TABEL FINAAL KO'!V70+'TABEL FINAAL LO'!V70</f>
        <v>1994.4588383045525</v>
      </c>
      <c r="W70" s="1">
        <f>+'TABEL FINAAL KO'!W70+'TABEL FINAAL LO'!W70</f>
        <v>1963.1100000000001</v>
      </c>
      <c r="X70" s="1">
        <f>+'TABEL FINAAL KO'!X70+'TABEL FINAAL LO'!X70</f>
        <v>1936.8457299843014</v>
      </c>
      <c r="Y70" s="1">
        <f>+'TABEL FINAAL KO'!Y70+'TABEL FINAAL LO'!Y70</f>
        <v>1905.704081632653</v>
      </c>
      <c r="Z70" s="1">
        <f>+'TABEL FINAAL KO'!Z70+'TABEL FINAAL LO'!Z70</f>
        <v>1899.5624332810048</v>
      </c>
      <c r="AA70" s="1">
        <f>+'TABEL FINAAL KO'!AA70+'TABEL FINAAL LO'!AA70</f>
        <v>1901.9112715855572</v>
      </c>
    </row>
    <row r="71" spans="2:27" x14ac:dyDescent="0.3">
      <c r="B71" s="1">
        <v>13053</v>
      </c>
      <c r="C71" s="1">
        <f>+'TABEL FINAAL KO'!C71+'TABEL FINAAL LO'!C71</f>
        <v>2028.2352941176473</v>
      </c>
      <c r="D71" s="1">
        <f>+'TABEL FINAAL KO'!D71+'TABEL FINAAL LO'!D71</f>
        <v>1724</v>
      </c>
      <c r="E71" s="1">
        <f>+'TABEL FINAAL KO'!E71+'TABEL FINAAL LO'!E71</f>
        <v>1537.1599999999999</v>
      </c>
      <c r="F71" s="1">
        <f>+'TABEL FINAAL KO'!F71+'TABEL FINAAL LO'!F71</f>
        <v>1609.8400000000001</v>
      </c>
      <c r="G71" s="1">
        <f>+'TABEL FINAAL KO'!G71+'TABEL FINAAL LO'!G71</f>
        <v>1624.87</v>
      </c>
      <c r="H71" s="1">
        <f>+'TABEL FINAAL KO'!H71+'TABEL FINAAL LO'!H71</f>
        <v>1671.6</v>
      </c>
      <c r="I71" s="1">
        <f>+'TABEL FINAAL KO'!I71+'TABEL FINAAL LO'!I71</f>
        <v>1681.1599999999999</v>
      </c>
      <c r="J71" s="1">
        <f>+'TABEL FINAAL KO'!J71+'TABEL FINAAL LO'!J71</f>
        <v>1734.51</v>
      </c>
      <c r="K71" s="1">
        <f>+'TABEL FINAAL KO'!K71+'TABEL FINAAL LO'!K71</f>
        <v>1778.8400000000001</v>
      </c>
      <c r="L71" s="1">
        <f>+'TABEL FINAAL KO'!L71+'TABEL FINAAL LO'!L71</f>
        <v>1740.62</v>
      </c>
      <c r="M71" s="1">
        <f>+'TABEL FINAAL KO'!M71+'TABEL FINAAL LO'!M71</f>
        <v>1742.35</v>
      </c>
      <c r="N71" s="1">
        <f>+'TABEL FINAAL KO'!N71+'TABEL FINAAL LO'!N71</f>
        <v>1666.83</v>
      </c>
      <c r="O71" s="1">
        <f>+'TABEL FINAAL KO'!O71+'TABEL FINAAL LO'!O71</f>
        <v>1623.51</v>
      </c>
      <c r="P71" s="1">
        <f>+'TABEL FINAAL KO'!P71+'TABEL FINAAL LO'!P71</f>
        <v>1563.6087662337663</v>
      </c>
      <c r="Q71" s="1">
        <f>+'TABEL FINAAL KO'!Q71+'TABEL FINAAL LO'!Q71</f>
        <v>1476.8019480519481</v>
      </c>
      <c r="R71" s="1">
        <f>+'TABEL FINAAL KO'!R71+'TABEL FINAAL LO'!R71</f>
        <v>1405.5795454545455</v>
      </c>
      <c r="S71" s="1">
        <f>+'TABEL FINAAL KO'!S71+'TABEL FINAAL LO'!S71</f>
        <v>1349.1574675324675</v>
      </c>
      <c r="T71" s="1">
        <f>+'TABEL FINAAL KO'!T71+'TABEL FINAAL LO'!T71</f>
        <v>1328.4610389610389</v>
      </c>
      <c r="U71" s="1">
        <f>+'TABEL FINAAL KO'!U71+'TABEL FINAAL LO'!U71</f>
        <v>1299.8165584415583</v>
      </c>
      <c r="V71" s="1">
        <f>+'TABEL FINAAL KO'!V71+'TABEL FINAAL LO'!V71</f>
        <v>1278.3425324675325</v>
      </c>
      <c r="W71" s="1">
        <f>+'TABEL FINAAL KO'!W71+'TABEL FINAAL LO'!W71</f>
        <v>1231.75</v>
      </c>
      <c r="X71" s="1">
        <f>+'TABEL FINAAL KO'!X71+'TABEL FINAAL LO'!X71</f>
        <v>1231.2094155844156</v>
      </c>
      <c r="Y71" s="1">
        <f>+'TABEL FINAAL KO'!Y71+'TABEL FINAAL LO'!Y71</f>
        <v>1229.2094155844156</v>
      </c>
      <c r="Z71" s="1">
        <f>+'TABEL FINAAL KO'!Z71+'TABEL FINAAL LO'!Z71</f>
        <v>1235.0389610389611</v>
      </c>
      <c r="AA71" s="1">
        <f>+'TABEL FINAAL KO'!AA71+'TABEL FINAAL LO'!AA71</f>
        <v>1238.4610389610389</v>
      </c>
    </row>
    <row r="72" spans="2:27" x14ac:dyDescent="0.3">
      <c r="B72" s="1">
        <v>21001</v>
      </c>
      <c r="C72" s="1">
        <f>+'TABEL FINAAL KO'!C72+'TABEL FINAAL LO'!C72</f>
        <v>6557</v>
      </c>
      <c r="D72" s="1">
        <f>+'TABEL FINAAL KO'!D72+'TABEL FINAAL LO'!D72</f>
        <v>5573.45</v>
      </c>
      <c r="E72" s="1">
        <f>+'TABEL FINAAL KO'!E72+'TABEL FINAAL LO'!E72</f>
        <v>3811.1</v>
      </c>
      <c r="F72" s="1">
        <f>+'TABEL FINAAL KO'!F72+'TABEL FINAAL LO'!F72</f>
        <v>3878.56</v>
      </c>
      <c r="G72" s="1">
        <f>+'TABEL FINAAL KO'!G72+'TABEL FINAAL LO'!G72</f>
        <v>3980.55</v>
      </c>
      <c r="H72" s="1">
        <f>+'TABEL FINAAL KO'!H72+'TABEL FINAAL LO'!H72</f>
        <v>4245.13</v>
      </c>
      <c r="I72" s="1">
        <f>+'TABEL FINAAL KO'!I72+'TABEL FINAAL LO'!I72</f>
        <v>4316.67</v>
      </c>
      <c r="J72" s="1">
        <f>+'TABEL FINAAL KO'!J72+'TABEL FINAAL LO'!J72</f>
        <v>4466.9400000000005</v>
      </c>
      <c r="K72" s="1">
        <f>+'TABEL FINAAL KO'!K72+'TABEL FINAAL LO'!K72</f>
        <v>4513.07</v>
      </c>
      <c r="L72" s="1">
        <f>+'TABEL FINAAL KO'!L72+'TABEL FINAAL LO'!L72</f>
        <v>4693.8099999999995</v>
      </c>
      <c r="M72" s="1">
        <f>+'TABEL FINAAL KO'!M72+'TABEL FINAAL LO'!M72</f>
        <v>4747.3999999999996</v>
      </c>
      <c r="N72" s="1">
        <f>+'TABEL FINAAL KO'!N72+'TABEL FINAAL LO'!N72</f>
        <v>5061.55</v>
      </c>
      <c r="O72" s="1">
        <f>+'TABEL FINAAL KO'!O72+'TABEL FINAAL LO'!O72</f>
        <v>5166.95</v>
      </c>
      <c r="P72" s="1">
        <f>+'TABEL FINAAL KO'!P72+'TABEL FINAAL LO'!P72</f>
        <v>5264.0175991649267</v>
      </c>
      <c r="Q72" s="1">
        <f>+'TABEL FINAAL KO'!Q72+'TABEL FINAAL LO'!Q72</f>
        <v>5352.3800521920666</v>
      </c>
      <c r="R72" s="1">
        <f>+'TABEL FINAAL KO'!R72+'TABEL FINAAL LO'!R72</f>
        <v>5389.8825730688932</v>
      </c>
      <c r="S72" s="1">
        <f>+'TABEL FINAAL KO'!S72+'TABEL FINAAL LO'!S72</f>
        <v>5414.6074791231731</v>
      </c>
      <c r="T72" s="1">
        <f>+'TABEL FINAAL KO'!T72+'TABEL FINAAL LO'!T72</f>
        <v>5399.1627087682673</v>
      </c>
      <c r="U72" s="1">
        <f>+'TABEL FINAAL KO'!U72+'TABEL FINAAL LO'!U72</f>
        <v>5378.9403235908139</v>
      </c>
      <c r="V72" s="1">
        <f>+'TABEL FINAAL KO'!V72+'TABEL FINAAL LO'!V72</f>
        <v>5347.174258872652</v>
      </c>
      <c r="W72" s="1">
        <f>+'TABEL FINAAL KO'!W72+'TABEL FINAAL LO'!W72</f>
        <v>5319.1100000000006</v>
      </c>
      <c r="X72" s="1">
        <f>+'TABEL FINAAL KO'!X72+'TABEL FINAAL LO'!X72</f>
        <v>5292.9814822546978</v>
      </c>
      <c r="Y72" s="1">
        <f>+'TABEL FINAAL KO'!Y72+'TABEL FINAAL LO'!Y72</f>
        <v>5283.2038674321502</v>
      </c>
      <c r="Z72" s="1">
        <f>+'TABEL FINAAL KO'!Z72+'TABEL FINAAL LO'!Z72</f>
        <v>5285.128058455115</v>
      </c>
      <c r="AA72" s="1">
        <f>+'TABEL FINAAL KO'!AA72+'TABEL FINAAL LO'!AA72</f>
        <v>5297.2334759916494</v>
      </c>
    </row>
    <row r="73" spans="2:27" x14ac:dyDescent="0.3">
      <c r="B73" s="1">
        <v>21002</v>
      </c>
      <c r="C73" s="1">
        <f>+'TABEL FINAAL KO'!C73+'TABEL FINAAL LO'!C73</f>
        <v>1032</v>
      </c>
      <c r="D73" s="1">
        <f>+'TABEL FINAAL KO'!D73+'TABEL FINAAL LO'!D73</f>
        <v>877.2</v>
      </c>
      <c r="E73" s="1">
        <f>+'TABEL FINAAL KO'!E73+'TABEL FINAAL LO'!E73</f>
        <v>619.9</v>
      </c>
      <c r="F73" s="1">
        <f>+'TABEL FINAAL KO'!F73+'TABEL FINAAL LO'!F73</f>
        <v>647.30999999999995</v>
      </c>
      <c r="G73" s="1">
        <f>+'TABEL FINAAL KO'!G73+'TABEL FINAAL LO'!G73</f>
        <v>674.33999999999992</v>
      </c>
      <c r="H73" s="1">
        <f>+'TABEL FINAAL KO'!H73+'TABEL FINAAL LO'!H73</f>
        <v>676.72</v>
      </c>
      <c r="I73" s="1">
        <f>+'TABEL FINAAL KO'!I73+'TABEL FINAAL LO'!I73</f>
        <v>672.33999999999992</v>
      </c>
      <c r="J73" s="1">
        <f>+'TABEL FINAAL KO'!J73+'TABEL FINAAL LO'!J73</f>
        <v>679.8</v>
      </c>
      <c r="K73" s="1">
        <f>+'TABEL FINAAL KO'!K73+'TABEL FINAAL LO'!K73</f>
        <v>684.06999999999994</v>
      </c>
      <c r="L73" s="1">
        <f>+'TABEL FINAAL KO'!L73+'TABEL FINAAL LO'!L73</f>
        <v>722.15</v>
      </c>
      <c r="M73" s="1">
        <f>+'TABEL FINAAL KO'!M73+'TABEL FINAAL LO'!M73</f>
        <v>732.8</v>
      </c>
      <c r="N73" s="1">
        <f>+'TABEL FINAAL KO'!N73+'TABEL FINAAL LO'!N73</f>
        <v>742.88</v>
      </c>
      <c r="O73" s="1">
        <f>+'TABEL FINAAL KO'!O73+'TABEL FINAAL LO'!O73</f>
        <v>781.72</v>
      </c>
      <c r="P73" s="1">
        <f>+'TABEL FINAAL KO'!P73+'TABEL FINAAL LO'!P73</f>
        <v>798.44704545454545</v>
      </c>
      <c r="Q73" s="1">
        <f>+'TABEL FINAAL KO'!Q73+'TABEL FINAAL LO'!Q73</f>
        <v>800.44704545454545</v>
      </c>
      <c r="R73" s="1">
        <f>+'TABEL FINAAL KO'!R73+'TABEL FINAAL LO'!R73</f>
        <v>799.32883522727275</v>
      </c>
      <c r="S73" s="1">
        <f>+'TABEL FINAAL KO'!S73+'TABEL FINAAL LO'!S73</f>
        <v>799.91031250000003</v>
      </c>
      <c r="T73" s="1">
        <f>+'TABEL FINAAL KO'!T73+'TABEL FINAAL LO'!T73</f>
        <v>801.43747159090913</v>
      </c>
      <c r="U73" s="1">
        <f>+'TABEL FINAAL KO'!U73+'TABEL FINAAL LO'!U73</f>
        <v>798.96463068181811</v>
      </c>
      <c r="V73" s="1">
        <f>+'TABEL FINAAL KO'!V73+'TABEL FINAAL LO'!V73</f>
        <v>795.84642045454552</v>
      </c>
      <c r="W73" s="1">
        <f>+'TABEL FINAAL KO'!W73+'TABEL FINAAL LO'!W73</f>
        <v>790.61</v>
      </c>
      <c r="X73" s="1">
        <f>+'TABEL FINAAL KO'!X73+'TABEL FINAAL LO'!X73</f>
        <v>787.49178977272732</v>
      </c>
      <c r="Y73" s="1">
        <f>+'TABEL FINAAL KO'!Y73+'TABEL FINAAL LO'!Y73</f>
        <v>778.3735795454545</v>
      </c>
      <c r="Z73" s="1">
        <f>+'TABEL FINAAL KO'!Z73+'TABEL FINAAL LO'!Z73</f>
        <v>774.49178977272732</v>
      </c>
      <c r="AA73" s="1">
        <f>+'TABEL FINAAL KO'!AA73+'TABEL FINAAL LO'!AA73</f>
        <v>772.49178977272732</v>
      </c>
    </row>
    <row r="74" spans="2:27" x14ac:dyDescent="0.3">
      <c r="B74" s="1">
        <v>21003</v>
      </c>
      <c r="C74" s="1">
        <f>+'TABEL FINAAL KO'!C74+'TABEL FINAAL LO'!C74</f>
        <v>1282</v>
      </c>
      <c r="D74" s="1">
        <f>+'TABEL FINAAL KO'!D74+'TABEL FINAAL LO'!D74</f>
        <v>1089.7</v>
      </c>
      <c r="E74" s="1">
        <f>+'TABEL FINAAL KO'!E74+'TABEL FINAAL LO'!E74</f>
        <v>1080.05</v>
      </c>
      <c r="F74" s="1">
        <f>+'TABEL FINAAL KO'!F74+'TABEL FINAAL LO'!F74</f>
        <v>1094.24</v>
      </c>
      <c r="G74" s="1">
        <f>+'TABEL FINAAL KO'!G74+'TABEL FINAAL LO'!G74</f>
        <v>1089.56</v>
      </c>
      <c r="H74" s="1">
        <f>+'TABEL FINAAL KO'!H74+'TABEL FINAAL LO'!H74</f>
        <v>1097.67</v>
      </c>
      <c r="I74" s="1">
        <f>+'TABEL FINAAL KO'!I74+'TABEL FINAAL LO'!I74</f>
        <v>1126.51</v>
      </c>
      <c r="J74" s="1">
        <f>+'TABEL FINAAL KO'!J74+'TABEL FINAAL LO'!J74</f>
        <v>1092.9099999999999</v>
      </c>
      <c r="K74" s="1">
        <f>+'TABEL FINAAL KO'!K74+'TABEL FINAAL LO'!K74</f>
        <v>1735.0900000000001</v>
      </c>
      <c r="L74" s="1">
        <f>+'TABEL FINAAL KO'!L74+'TABEL FINAAL LO'!L74</f>
        <v>1722.44</v>
      </c>
      <c r="M74" s="1">
        <f>+'TABEL FINAAL KO'!M74+'TABEL FINAAL LO'!M74</f>
        <v>1126.67</v>
      </c>
      <c r="N74" s="1">
        <f>+'TABEL FINAAL KO'!N74+'TABEL FINAAL LO'!N74</f>
        <v>1194.54</v>
      </c>
      <c r="O74" s="1">
        <f>+'TABEL FINAAL KO'!O74+'TABEL FINAAL LO'!O74</f>
        <v>1205.7</v>
      </c>
      <c r="P74" s="1">
        <f>+'TABEL FINAAL KO'!P74+'TABEL FINAAL LO'!P74</f>
        <v>1251.9571264367814</v>
      </c>
      <c r="Q74" s="1">
        <f>+'TABEL FINAAL KO'!Q74+'TABEL FINAAL LO'!Q74</f>
        <v>1280.338908045977</v>
      </c>
      <c r="R74" s="1">
        <f>+'TABEL FINAAL KO'!R74+'TABEL FINAAL LO'!R74</f>
        <v>1297.3208237547892</v>
      </c>
      <c r="S74" s="1">
        <f>+'TABEL FINAAL KO'!S74+'TABEL FINAAL LO'!S74</f>
        <v>1305.920957854406</v>
      </c>
      <c r="T74" s="1">
        <f>+'TABEL FINAAL KO'!T74+'TABEL FINAAL LO'!T74</f>
        <v>1307.4119157088121</v>
      </c>
      <c r="U74" s="1">
        <f>+'TABEL FINAAL KO'!U74+'TABEL FINAAL LO'!U74</f>
        <v>1310.0301340996168</v>
      </c>
      <c r="V74" s="1">
        <f>+'TABEL FINAAL KO'!V74+'TABEL FINAAL LO'!V74</f>
        <v>1311.6664367816093</v>
      </c>
      <c r="W74" s="1">
        <f>+'TABEL FINAAL KO'!W74+'TABEL FINAAL LO'!W74</f>
        <v>1315.4299999999998</v>
      </c>
      <c r="X74" s="1">
        <f>+'TABEL FINAAL KO'!X74+'TABEL FINAAL LO'!X74</f>
        <v>1316.1935632183909</v>
      </c>
      <c r="Y74" s="1">
        <f>+'TABEL FINAAL KO'!Y74+'TABEL FINAAL LO'!Y74</f>
        <v>1318.9571264367814</v>
      </c>
      <c r="Z74" s="1">
        <f>+'TABEL FINAAL KO'!Z74+'TABEL FINAAL LO'!Z74</f>
        <v>1325.9752107279694</v>
      </c>
      <c r="AA74" s="1">
        <f>+'TABEL FINAAL KO'!AA74+'TABEL FINAAL LO'!AA74</f>
        <v>1332.6115134099616</v>
      </c>
    </row>
    <row r="75" spans="2:27" x14ac:dyDescent="0.3">
      <c r="B75" s="1">
        <v>21004</v>
      </c>
      <c r="C75" s="1">
        <f>+'TABEL FINAAL KO'!C75+'TABEL FINAAL LO'!C75</f>
        <v>7794</v>
      </c>
      <c r="D75" s="1">
        <f>+'TABEL FINAAL KO'!D75+'TABEL FINAAL LO'!D75</f>
        <v>6624.9</v>
      </c>
      <c r="E75" s="1">
        <f>+'TABEL FINAAL KO'!E75+'TABEL FINAAL LO'!E75</f>
        <v>4877.05</v>
      </c>
      <c r="F75" s="1">
        <f>+'TABEL FINAAL KO'!F75+'TABEL FINAAL LO'!F75</f>
        <v>4915.62</v>
      </c>
      <c r="G75" s="1">
        <f>+'TABEL FINAAL KO'!G75+'TABEL FINAAL LO'!G75</f>
        <v>5041.01</v>
      </c>
      <c r="H75" s="1">
        <f>+'TABEL FINAAL KO'!H75+'TABEL FINAAL LO'!H75</f>
        <v>5249.96</v>
      </c>
      <c r="I75" s="1">
        <f>+'TABEL FINAAL KO'!I75+'TABEL FINAAL LO'!I75</f>
        <v>5504.48</v>
      </c>
      <c r="J75" s="1">
        <f>+'TABEL FINAAL KO'!J75+'TABEL FINAAL LO'!J75</f>
        <v>5747.5599999999995</v>
      </c>
      <c r="K75" s="1">
        <f>+'TABEL FINAAL KO'!K75+'TABEL FINAAL LO'!K75</f>
        <v>5960.96</v>
      </c>
      <c r="L75" s="1">
        <f>+'TABEL FINAAL KO'!L75+'TABEL FINAAL LO'!L75</f>
        <v>5947.7199999999993</v>
      </c>
      <c r="M75" s="1">
        <f>+'TABEL FINAAL KO'!M75+'TABEL FINAAL LO'!M75</f>
        <v>6108.6100000000006</v>
      </c>
      <c r="N75" s="1">
        <f>+'TABEL FINAAL KO'!N75+'TABEL FINAAL LO'!N75</f>
        <v>6189.85</v>
      </c>
      <c r="O75" s="1">
        <f>+'TABEL FINAAL KO'!O75+'TABEL FINAAL LO'!O75</f>
        <v>6512.8899999999994</v>
      </c>
      <c r="P75" s="1">
        <f>+'TABEL FINAAL KO'!P75+'TABEL FINAAL LO'!P75</f>
        <v>6737.5671304347825</v>
      </c>
      <c r="Q75" s="1">
        <f>+'TABEL FINAAL KO'!Q75+'TABEL FINAAL LO'!Q75</f>
        <v>6884.253565217392</v>
      </c>
      <c r="R75" s="1">
        <f>+'TABEL FINAAL KO'!R75+'TABEL FINAAL LO'!R75</f>
        <v>6958.9683478260868</v>
      </c>
      <c r="S75" s="1">
        <f>+'TABEL FINAAL KO'!S75+'TABEL FINAAL LO'!S75</f>
        <v>6986.5413913043476</v>
      </c>
      <c r="T75" s="1">
        <f>+'TABEL FINAAL KO'!T75+'TABEL FINAAL LO'!T75</f>
        <v>6974.8566956521736</v>
      </c>
      <c r="U75" s="1">
        <f>+'TABEL FINAAL KO'!U75+'TABEL FINAAL LO'!U75</f>
        <v>6955.8859130434785</v>
      </c>
      <c r="V75" s="1">
        <f>+'TABEL FINAAL KO'!V75+'TABEL FINAAL LO'!V75</f>
        <v>6905.1144347826084</v>
      </c>
      <c r="W75" s="1">
        <f>+'TABEL FINAAL KO'!W75+'TABEL FINAAL LO'!W75</f>
        <v>6843.8</v>
      </c>
      <c r="X75" s="1">
        <f>+'TABEL FINAAL KO'!X75+'TABEL FINAAL LO'!X75</f>
        <v>6813.2853913043473</v>
      </c>
      <c r="Y75" s="1">
        <f>+'TABEL FINAAL KO'!Y75+'TABEL FINAAL LO'!Y75</f>
        <v>6774.1135652173907</v>
      </c>
      <c r="Z75" s="1">
        <f>+'TABEL FINAAL KO'!Z75+'TABEL FINAAL LO'!Z75</f>
        <v>6755.5130434782604</v>
      </c>
      <c r="AA75" s="1">
        <f>+'TABEL FINAAL KO'!AA75+'TABEL FINAAL LO'!AA75</f>
        <v>6754.3412173913039</v>
      </c>
    </row>
    <row r="76" spans="2:27" x14ac:dyDescent="0.3">
      <c r="B76" s="1">
        <v>21005</v>
      </c>
      <c r="C76" s="1">
        <f>+'TABEL FINAAL KO'!C76+'TABEL FINAAL LO'!C76</f>
        <v>1669</v>
      </c>
      <c r="D76" s="1">
        <f>+'TABEL FINAAL KO'!D76+'TABEL FINAAL LO'!D76</f>
        <v>1418.65</v>
      </c>
      <c r="E76" s="1">
        <f>+'TABEL FINAAL KO'!E76+'TABEL FINAAL LO'!E76</f>
        <v>1198.3699999999999</v>
      </c>
      <c r="F76" s="1">
        <f>+'TABEL FINAAL KO'!F76+'TABEL FINAAL LO'!F76</f>
        <v>1234.4000000000001</v>
      </c>
      <c r="G76" s="1">
        <f>+'TABEL FINAAL KO'!G76+'TABEL FINAAL LO'!G76</f>
        <v>1204.29</v>
      </c>
      <c r="H76" s="1">
        <f>+'TABEL FINAAL KO'!H76+'TABEL FINAAL LO'!H76</f>
        <v>1265.7</v>
      </c>
      <c r="I76" s="1">
        <f>+'TABEL FINAAL KO'!I76+'TABEL FINAAL LO'!I76</f>
        <v>1289.02</v>
      </c>
      <c r="J76" s="1">
        <f>+'TABEL FINAAL KO'!J76+'TABEL FINAAL LO'!J76</f>
        <v>1326.7</v>
      </c>
      <c r="K76" s="1">
        <f>+'TABEL FINAAL KO'!K76+'TABEL FINAAL LO'!K76</f>
        <v>1350.94</v>
      </c>
      <c r="L76" s="1">
        <f>+'TABEL FINAAL KO'!L76+'TABEL FINAAL LO'!L76</f>
        <v>1384.62</v>
      </c>
      <c r="M76" s="1">
        <f>+'TABEL FINAAL KO'!M76+'TABEL FINAAL LO'!M76</f>
        <v>1378.67</v>
      </c>
      <c r="N76" s="1">
        <f>+'TABEL FINAAL KO'!N76+'TABEL FINAAL LO'!N76</f>
        <v>1391.97</v>
      </c>
      <c r="O76" s="1">
        <f>+'TABEL FINAAL KO'!O76+'TABEL FINAAL LO'!O76</f>
        <v>1395.29</v>
      </c>
      <c r="P76" s="1">
        <f>+'TABEL FINAAL KO'!P76+'TABEL FINAAL LO'!P76</f>
        <v>1419.75</v>
      </c>
      <c r="Q76" s="1">
        <f>+'TABEL FINAAL KO'!Q76+'TABEL FINAAL LO'!Q76</f>
        <v>1433.8542857142857</v>
      </c>
      <c r="R76" s="1">
        <f>+'TABEL FINAAL KO'!R76+'TABEL FINAAL LO'!R76</f>
        <v>1421.7685714285715</v>
      </c>
      <c r="S76" s="1">
        <f>+'TABEL FINAAL KO'!S76+'TABEL FINAAL LO'!S76</f>
        <v>1427.4128571428571</v>
      </c>
      <c r="T76" s="1">
        <f>+'TABEL FINAAL KO'!T76+'TABEL FINAAL LO'!T76</f>
        <v>1417.0571428571429</v>
      </c>
      <c r="U76" s="1">
        <f>+'TABEL FINAAL KO'!U76+'TABEL FINAAL LO'!U76</f>
        <v>1412.3271428571429</v>
      </c>
      <c r="V76" s="1">
        <f>+'TABEL FINAAL KO'!V76+'TABEL FINAAL LO'!V76</f>
        <v>1399.1185714285714</v>
      </c>
      <c r="W76" s="1">
        <f>+'TABEL FINAAL KO'!W76+'TABEL FINAAL LO'!W76</f>
        <v>1384.9099999999999</v>
      </c>
      <c r="X76" s="1">
        <f>+'TABEL FINAAL KO'!X76+'TABEL FINAAL LO'!X76</f>
        <v>1365.9099999999999</v>
      </c>
      <c r="Y76" s="1">
        <f>+'TABEL FINAAL KO'!Y76+'TABEL FINAAL LO'!Y76</f>
        <v>1352.8057142857142</v>
      </c>
      <c r="Z76" s="1">
        <f>+'TABEL FINAAL KO'!Z76+'TABEL FINAAL LO'!Z76</f>
        <v>1341.9099999999999</v>
      </c>
      <c r="AA76" s="1">
        <f>+'TABEL FINAAL KO'!AA76+'TABEL FINAAL LO'!AA76</f>
        <v>1334.0142857142857</v>
      </c>
    </row>
    <row r="77" spans="2:27" x14ac:dyDescent="0.3">
      <c r="B77" s="1">
        <v>21006</v>
      </c>
      <c r="C77" s="1">
        <f>+'TABEL FINAAL KO'!C77+'TABEL FINAAL LO'!C77</f>
        <v>1643</v>
      </c>
      <c r="D77" s="1">
        <f>+'TABEL FINAAL KO'!D77+'TABEL FINAAL LO'!D77</f>
        <v>1396.55</v>
      </c>
      <c r="E77" s="1">
        <f>+'TABEL FINAAL KO'!E77+'TABEL FINAAL LO'!E77</f>
        <v>1163.48</v>
      </c>
      <c r="F77" s="1">
        <f>+'TABEL FINAAL KO'!F77+'TABEL FINAAL LO'!F77</f>
        <v>1164.02</v>
      </c>
      <c r="G77" s="1">
        <f>+'TABEL FINAAL KO'!G77+'TABEL FINAAL LO'!G77</f>
        <v>1204.5900000000001</v>
      </c>
      <c r="H77" s="1">
        <f>+'TABEL FINAAL KO'!H77+'TABEL FINAAL LO'!H77</f>
        <v>1209.0999999999999</v>
      </c>
      <c r="I77" s="1">
        <f>+'TABEL FINAAL KO'!I77+'TABEL FINAAL LO'!I77</f>
        <v>1245.94</v>
      </c>
      <c r="J77" s="1">
        <f>+'TABEL FINAAL KO'!J77+'TABEL FINAAL LO'!J77</f>
        <v>1260.9099999999999</v>
      </c>
      <c r="K77" s="1">
        <f>+'TABEL FINAAL KO'!K77+'TABEL FINAAL LO'!K77</f>
        <v>1297.21</v>
      </c>
      <c r="L77" s="1">
        <f>+'TABEL FINAAL KO'!L77+'TABEL FINAAL LO'!L77</f>
        <v>1348.78</v>
      </c>
      <c r="M77" s="1">
        <f>+'TABEL FINAAL KO'!M77+'TABEL FINAAL LO'!M77</f>
        <v>1346.5900000000001</v>
      </c>
      <c r="N77" s="1">
        <f>+'TABEL FINAAL KO'!N77+'TABEL FINAAL LO'!N77</f>
        <v>1364.78</v>
      </c>
      <c r="O77" s="1">
        <f>+'TABEL FINAAL KO'!O77+'TABEL FINAAL LO'!O77</f>
        <v>1393.24</v>
      </c>
      <c r="P77" s="1">
        <f>+'TABEL FINAAL KO'!P77+'TABEL FINAAL LO'!P77</f>
        <v>1410.9734275618375</v>
      </c>
      <c r="Q77" s="1">
        <f>+'TABEL FINAAL KO'!Q77+'TABEL FINAAL LO'!Q77</f>
        <v>1417.3293992932863</v>
      </c>
      <c r="R77" s="1">
        <f>+'TABEL FINAAL KO'!R77+'TABEL FINAAL LO'!R77</f>
        <v>1421.4987985865723</v>
      </c>
      <c r="S77" s="1">
        <f>+'TABEL FINAAL KO'!S77+'TABEL FINAAL LO'!S77</f>
        <v>1420.0241696113076</v>
      </c>
      <c r="T77" s="1">
        <f>+'TABEL FINAAL KO'!T77+'TABEL FINAAL LO'!T77</f>
        <v>1420.5495406360424</v>
      </c>
      <c r="U77" s="1">
        <f>+'TABEL FINAAL KO'!U77+'TABEL FINAAL LO'!U77</f>
        <v>1428.3801413427561</v>
      </c>
      <c r="V77" s="1">
        <f>+'TABEL FINAAL KO'!V77+'TABEL FINAAL LO'!V77</f>
        <v>1436.3293992932863</v>
      </c>
      <c r="W77" s="1">
        <f>+'TABEL FINAAL KO'!W77+'TABEL FINAAL LO'!W77</f>
        <v>1443.1599999999999</v>
      </c>
      <c r="X77" s="1">
        <f>+'TABEL FINAAL KO'!X77+'TABEL FINAAL LO'!X77</f>
        <v>1446.8719434628974</v>
      </c>
      <c r="Y77" s="1">
        <f>+'TABEL FINAAL KO'!Y77+'TABEL FINAAL LO'!Y77</f>
        <v>1456.7025441696114</v>
      </c>
      <c r="Z77" s="1">
        <f>+'TABEL FINAAL KO'!Z77+'TABEL FINAAL LO'!Z77</f>
        <v>1466.6518021201414</v>
      </c>
      <c r="AA77" s="1">
        <f>+'TABEL FINAAL KO'!AA77+'TABEL FINAAL LO'!AA77</f>
        <v>1477.2450883392225</v>
      </c>
    </row>
    <row r="78" spans="2:27" x14ac:dyDescent="0.3">
      <c r="B78" s="1">
        <v>21007</v>
      </c>
      <c r="C78" s="1">
        <f>+'TABEL FINAAL KO'!C78+'TABEL FINAAL LO'!C78</f>
        <v>978</v>
      </c>
      <c r="D78" s="1">
        <f>+'TABEL FINAAL KO'!D78+'TABEL FINAAL LO'!D78</f>
        <v>831.3</v>
      </c>
      <c r="E78" s="1">
        <f>+'TABEL FINAAL KO'!E78+'TABEL FINAAL LO'!E78</f>
        <v>733.21</v>
      </c>
      <c r="F78" s="1">
        <f>+'TABEL FINAAL KO'!F78+'TABEL FINAAL LO'!F78</f>
        <v>734.06999999999994</v>
      </c>
      <c r="G78" s="1">
        <f>+'TABEL FINAAL KO'!G78+'TABEL FINAAL LO'!G78</f>
        <v>747.53</v>
      </c>
      <c r="H78" s="1">
        <f>+'TABEL FINAAL KO'!H78+'TABEL FINAAL LO'!H78</f>
        <v>760.45</v>
      </c>
      <c r="I78" s="1">
        <f>+'TABEL FINAAL KO'!I78+'TABEL FINAAL LO'!I78</f>
        <v>791.26</v>
      </c>
      <c r="J78" s="1">
        <f>+'TABEL FINAAL KO'!J78+'TABEL FINAAL LO'!J78</f>
        <v>824.37</v>
      </c>
      <c r="K78" s="1">
        <f>+'TABEL FINAAL KO'!K78+'TABEL FINAAL LO'!K78</f>
        <v>809.61</v>
      </c>
      <c r="L78" s="1">
        <f>+'TABEL FINAAL KO'!L78+'TABEL FINAAL LO'!L78</f>
        <v>827.45</v>
      </c>
      <c r="M78" s="1">
        <f>+'TABEL FINAAL KO'!M78+'TABEL FINAAL LO'!M78</f>
        <v>831.15</v>
      </c>
      <c r="N78" s="1">
        <f>+'TABEL FINAAL KO'!N78+'TABEL FINAAL LO'!N78</f>
        <v>862.15</v>
      </c>
      <c r="O78" s="1">
        <f>+'TABEL FINAAL KO'!O78+'TABEL FINAAL LO'!O78</f>
        <v>903.45</v>
      </c>
      <c r="P78" s="1">
        <f>+'TABEL FINAAL KO'!P78+'TABEL FINAAL LO'!P78</f>
        <v>943.59762376237632</v>
      </c>
      <c r="Q78" s="1">
        <f>+'TABEL FINAAL KO'!Q78+'TABEL FINAAL LO'!Q78</f>
        <v>978.06485148514844</v>
      </c>
      <c r="R78" s="1">
        <f>+'TABEL FINAAL KO'!R78+'TABEL FINAAL LO'!R78</f>
        <v>1003.0648514851484</v>
      </c>
      <c r="S78" s="1">
        <f>+'TABEL FINAAL KO'!S78+'TABEL FINAAL LO'!S78</f>
        <v>1023.7024257425742</v>
      </c>
      <c r="T78" s="1">
        <f>+'TABEL FINAAL KO'!T78+'TABEL FINAAL LO'!T78</f>
        <v>1036.7592079207921</v>
      </c>
      <c r="U78" s="1">
        <f>+'TABEL FINAAL KO'!U78+'TABEL FINAAL LO'!U78</f>
        <v>1045.444801980198</v>
      </c>
      <c r="V78" s="1">
        <f>+'TABEL FINAAL KO'!V78+'TABEL FINAAL LO'!V78</f>
        <v>1048.444801980198</v>
      </c>
      <c r="W78" s="1">
        <f>+'TABEL FINAAL KO'!W78+'TABEL FINAAL LO'!W78</f>
        <v>1048.3399999999999</v>
      </c>
      <c r="X78" s="1">
        <f>+'TABEL FINAAL KO'!X78+'TABEL FINAAL LO'!X78</f>
        <v>1043.3399999999999</v>
      </c>
      <c r="Y78" s="1">
        <f>+'TABEL FINAAL KO'!Y78+'TABEL FINAAL LO'!Y78</f>
        <v>1033.2351980198021</v>
      </c>
      <c r="Z78" s="1">
        <f>+'TABEL FINAAL KO'!Z78+'TABEL FINAAL LO'!Z78</f>
        <v>1028.3399999999999</v>
      </c>
      <c r="AA78" s="1">
        <f>+'TABEL FINAAL KO'!AA78+'TABEL FINAAL LO'!AA78</f>
        <v>1024.444801980198</v>
      </c>
    </row>
    <row r="79" spans="2:27" x14ac:dyDescent="0.3">
      <c r="B79" s="1">
        <v>21008</v>
      </c>
      <c r="C79" s="1">
        <f>+'TABEL FINAAL KO'!C79+'TABEL FINAAL LO'!C79</f>
        <v>1322</v>
      </c>
      <c r="D79" s="1">
        <f>+'TABEL FINAAL KO'!D79+'TABEL FINAAL LO'!D79</f>
        <v>1123.6999999999998</v>
      </c>
      <c r="E79" s="1">
        <f>+'TABEL FINAAL KO'!E79+'TABEL FINAAL LO'!E79</f>
        <v>1025.83</v>
      </c>
      <c r="F79" s="1">
        <f>+'TABEL FINAAL KO'!F79+'TABEL FINAAL LO'!F79</f>
        <v>1036.07</v>
      </c>
      <c r="G79" s="1">
        <f>+'TABEL FINAAL KO'!G79+'TABEL FINAAL LO'!G79</f>
        <v>1067.18</v>
      </c>
      <c r="H79" s="1">
        <f>+'TABEL FINAAL KO'!H79+'TABEL FINAAL LO'!H79</f>
        <v>1045.18</v>
      </c>
      <c r="I79" s="1">
        <f>+'TABEL FINAAL KO'!I79+'TABEL FINAAL LO'!I79</f>
        <v>1056.3399999999999</v>
      </c>
      <c r="J79" s="1">
        <f>+'TABEL FINAAL KO'!J79+'TABEL FINAAL LO'!J79</f>
        <v>1049.1500000000001</v>
      </c>
      <c r="K79" s="1">
        <f>+'TABEL FINAAL KO'!K79+'TABEL FINAAL LO'!K79</f>
        <v>1080.26</v>
      </c>
      <c r="L79" s="1">
        <f>+'TABEL FINAAL KO'!L79+'TABEL FINAAL LO'!L79</f>
        <v>1056.72</v>
      </c>
      <c r="M79" s="1">
        <f>+'TABEL FINAAL KO'!M79+'TABEL FINAAL LO'!M79</f>
        <v>1062.48</v>
      </c>
      <c r="N79" s="1">
        <f>+'TABEL FINAAL KO'!N79+'TABEL FINAAL LO'!N79</f>
        <v>1044.6100000000001</v>
      </c>
      <c r="O79" s="1">
        <f>+'TABEL FINAAL KO'!O79+'TABEL FINAAL LO'!O79</f>
        <v>1067.67</v>
      </c>
      <c r="P79" s="1">
        <f>+'TABEL FINAAL KO'!P79+'TABEL FINAAL LO'!P79</f>
        <v>1075.1117633410672</v>
      </c>
      <c r="Q79" s="1">
        <f>+'TABEL FINAAL KO'!Q79+'TABEL FINAAL LO'!Q79</f>
        <v>1086.7580742459397</v>
      </c>
      <c r="R79" s="1">
        <f>+'TABEL FINAAL KO'!R79+'TABEL FINAAL LO'!R79</f>
        <v>1089.1300000000001</v>
      </c>
      <c r="S79" s="1">
        <f>+'TABEL FINAAL KO'!S79+'TABEL FINAAL LO'!S79</f>
        <v>1085.3068445475637</v>
      </c>
      <c r="T79" s="1">
        <f>+'TABEL FINAAL KO'!T79+'TABEL FINAAL LO'!T79</f>
        <v>1082.0324593967516</v>
      </c>
      <c r="U79" s="1">
        <f>+'TABEL FINAAL KO'!U79+'TABEL FINAAL LO'!U79</f>
        <v>1078.7580742459397</v>
      </c>
      <c r="V79" s="1">
        <f>+'TABEL FINAAL KO'!V79+'TABEL FINAAL LO'!V79</f>
        <v>1083.5812296983759</v>
      </c>
      <c r="W79" s="1">
        <f>+'TABEL FINAAL KO'!W79+'TABEL FINAAL LO'!W79</f>
        <v>1093.1300000000001</v>
      </c>
      <c r="X79" s="1">
        <f>+'TABEL FINAAL KO'!X79+'TABEL FINAAL LO'!X79</f>
        <v>1105.9531554524362</v>
      </c>
      <c r="Y79" s="1">
        <f>+'TABEL FINAAL KO'!Y79+'TABEL FINAAL LO'!Y79</f>
        <v>1112.9135034802785</v>
      </c>
      <c r="Z79" s="1">
        <f>+'TABEL FINAAL KO'!Z79+'TABEL FINAAL LO'!Z79</f>
        <v>1116.7366589327146</v>
      </c>
      <c r="AA79" s="1">
        <f>+'TABEL FINAAL KO'!AA79+'TABEL FINAAL LO'!AA79</f>
        <v>1124.4226218097447</v>
      </c>
    </row>
    <row r="80" spans="2:27" x14ac:dyDescent="0.3">
      <c r="B80" s="1">
        <v>21009</v>
      </c>
      <c r="C80" s="1">
        <f>+'TABEL FINAAL KO'!C80+'TABEL FINAAL LO'!C80</f>
        <v>608</v>
      </c>
      <c r="D80" s="1">
        <f>+'TABEL FINAAL KO'!D80+'TABEL FINAAL LO'!D80</f>
        <v>516.79999999999995</v>
      </c>
      <c r="E80" s="1">
        <f>+'TABEL FINAAL KO'!E80+'TABEL FINAAL LO'!E80</f>
        <v>532.20000000000005</v>
      </c>
      <c r="F80" s="1">
        <f>+'TABEL FINAAL KO'!F80+'TABEL FINAAL LO'!F80</f>
        <v>538.28</v>
      </c>
      <c r="G80" s="1">
        <f>+'TABEL FINAAL KO'!G80+'TABEL FINAAL LO'!G80</f>
        <v>550.57999999999993</v>
      </c>
      <c r="H80" s="1">
        <f>+'TABEL FINAAL KO'!H80+'TABEL FINAAL LO'!H80</f>
        <v>555.39</v>
      </c>
      <c r="I80" s="1">
        <f>+'TABEL FINAAL KO'!I80+'TABEL FINAAL LO'!I80</f>
        <v>543.93000000000006</v>
      </c>
      <c r="J80" s="1">
        <f>+'TABEL FINAAL KO'!J80+'TABEL FINAAL LO'!J80</f>
        <v>544.47</v>
      </c>
      <c r="K80" s="1">
        <f>+'TABEL FINAAL KO'!K80+'TABEL FINAAL LO'!K80</f>
        <v>559.20000000000005</v>
      </c>
      <c r="L80" s="1">
        <f>+'TABEL FINAAL KO'!L80+'TABEL FINAAL LO'!L80</f>
        <v>534.08999999999992</v>
      </c>
      <c r="M80" s="1">
        <f>+'TABEL FINAAL KO'!M80+'TABEL FINAAL LO'!M80</f>
        <v>531.47</v>
      </c>
      <c r="N80" s="1">
        <f>+'TABEL FINAAL KO'!N80+'TABEL FINAAL LO'!N80</f>
        <v>522.93000000000006</v>
      </c>
      <c r="O80" s="1">
        <f>+'TABEL FINAAL KO'!O80+'TABEL FINAAL LO'!O80</f>
        <v>559.39</v>
      </c>
      <c r="P80" s="1">
        <f>+'TABEL FINAAL KO'!P80+'TABEL FINAAL LO'!P80</f>
        <v>564.26870588235295</v>
      </c>
      <c r="Q80" s="1">
        <f>+'TABEL FINAAL KO'!Q80+'TABEL FINAAL LO'!Q80</f>
        <v>569.37176470588236</v>
      </c>
      <c r="R80" s="1">
        <f>+'TABEL FINAAL KO'!R80+'TABEL FINAAL LO'!R80</f>
        <v>561.34117647058827</v>
      </c>
      <c r="S80" s="1">
        <f>+'TABEL FINAAL KO'!S80+'TABEL FINAAL LO'!S80</f>
        <v>558.51670588235288</v>
      </c>
      <c r="T80" s="1">
        <f>+'TABEL FINAAL KO'!T80+'TABEL FINAAL LO'!T80</f>
        <v>551.79529411764702</v>
      </c>
      <c r="U80" s="1">
        <f>+'TABEL FINAAL KO'!U80+'TABEL FINAAL LO'!U80</f>
        <v>548.38305882352938</v>
      </c>
      <c r="V80" s="1">
        <f>+'TABEL FINAAL KO'!V80+'TABEL FINAAL LO'!V80</f>
        <v>544.38305882352938</v>
      </c>
      <c r="W80" s="1">
        <f>+'TABEL FINAAL KO'!W80+'TABEL FINAAL LO'!W80</f>
        <v>540.28</v>
      </c>
      <c r="X80" s="1">
        <f>+'TABEL FINAAL KO'!X80+'TABEL FINAAL LO'!X80</f>
        <v>534.28</v>
      </c>
      <c r="Y80" s="1">
        <f>+'TABEL FINAAL KO'!Y80+'TABEL FINAAL LO'!Y80</f>
        <v>530.17694117647056</v>
      </c>
      <c r="Z80" s="1">
        <f>+'TABEL FINAAL KO'!Z80+'TABEL FINAAL LO'!Z80</f>
        <v>526.17694117647056</v>
      </c>
      <c r="AA80" s="1">
        <f>+'TABEL FINAAL KO'!AA80+'TABEL FINAAL LO'!AA80</f>
        <v>524.28</v>
      </c>
    </row>
    <row r="81" spans="2:27" x14ac:dyDescent="0.3">
      <c r="B81" s="1">
        <v>21010</v>
      </c>
      <c r="C81" s="1">
        <f>+'TABEL FINAAL KO'!C81+'TABEL FINAAL LO'!C81</f>
        <v>3249</v>
      </c>
      <c r="D81" s="1">
        <f>+'TABEL FINAAL KO'!D81+'TABEL FINAAL LO'!D81</f>
        <v>2761.65</v>
      </c>
      <c r="E81" s="1">
        <f>+'TABEL FINAAL KO'!E81+'TABEL FINAAL LO'!E81</f>
        <v>1731.22</v>
      </c>
      <c r="F81" s="1">
        <f>+'TABEL FINAAL KO'!F81+'TABEL FINAAL LO'!F81</f>
        <v>1722.87</v>
      </c>
      <c r="G81" s="1">
        <f>+'TABEL FINAAL KO'!G81+'TABEL FINAAL LO'!G81</f>
        <v>1799.0900000000001</v>
      </c>
      <c r="H81" s="1">
        <f>+'TABEL FINAAL KO'!H81+'TABEL FINAAL LO'!H81</f>
        <v>1881.63</v>
      </c>
      <c r="I81" s="1">
        <f>+'TABEL FINAAL KO'!I81+'TABEL FINAAL LO'!I81</f>
        <v>2001.3899999999999</v>
      </c>
      <c r="J81" s="1">
        <f>+'TABEL FINAAL KO'!J81+'TABEL FINAAL LO'!J81</f>
        <v>2144.61</v>
      </c>
      <c r="K81" s="1">
        <f>+'TABEL FINAAL KO'!K81+'TABEL FINAAL LO'!K81</f>
        <v>2191.8199999999997</v>
      </c>
      <c r="L81" s="1">
        <f>+'TABEL FINAAL KO'!L81+'TABEL FINAAL LO'!L81</f>
        <v>2328.42</v>
      </c>
      <c r="M81" s="1">
        <f>+'TABEL FINAAL KO'!M81+'TABEL FINAAL LO'!M81</f>
        <v>2453.8599999999997</v>
      </c>
      <c r="N81" s="1">
        <f>+'TABEL FINAAL KO'!N81+'TABEL FINAAL LO'!N81</f>
        <v>2569.3199999999997</v>
      </c>
      <c r="O81" s="1">
        <f>+'TABEL FINAAL KO'!O81+'TABEL FINAAL LO'!O81</f>
        <v>2695.4300000000003</v>
      </c>
      <c r="P81" s="1">
        <f>+'TABEL FINAAL KO'!P81+'TABEL FINAAL LO'!P81</f>
        <v>2781.0060846084607</v>
      </c>
      <c r="Q81" s="1">
        <f>+'TABEL FINAAL KO'!Q81+'TABEL FINAAL LO'!Q81</f>
        <v>2855.7682268226822</v>
      </c>
      <c r="R81" s="1">
        <f>+'TABEL FINAAL KO'!R81+'TABEL FINAAL LO'!R81</f>
        <v>2885.8653645364539</v>
      </c>
      <c r="S81" s="1">
        <f>+'TABEL FINAAL KO'!S81+'TABEL FINAAL LO'!S81</f>
        <v>2912.6542844284431</v>
      </c>
      <c r="T81" s="1">
        <f>+'TABEL FINAAL KO'!T81+'TABEL FINAAL LO'!T81</f>
        <v>2936.5839243924393</v>
      </c>
      <c r="U81" s="1">
        <f>+'TABEL FINAAL KO'!U81+'TABEL FINAAL LO'!U81</f>
        <v>2950.9892799279928</v>
      </c>
      <c r="V81" s="1">
        <f>+'TABEL FINAAL KO'!V81+'TABEL FINAAL LO'!V81</f>
        <v>2961.9407110711072</v>
      </c>
      <c r="W81" s="1">
        <f>+'TABEL FINAAL KO'!W81+'TABEL FINAAL LO'!W81</f>
        <v>2963.13</v>
      </c>
      <c r="X81" s="1">
        <f>+'TABEL FINAAL KO'!X81+'TABEL FINAAL LO'!X81</f>
        <v>2962.438217821782</v>
      </c>
      <c r="Y81" s="1">
        <f>+'TABEL FINAAL KO'!Y81+'TABEL FINAAL LO'!Y81</f>
        <v>2965.2221512151218</v>
      </c>
      <c r="Z81" s="1">
        <f>+'TABEL FINAAL KO'!Z81+'TABEL FINAAL LO'!Z81</f>
        <v>2978.2439423942396</v>
      </c>
      <c r="AA81" s="1">
        <f>+'TABEL FINAAL KO'!AA81+'TABEL FINAAL LO'!AA81</f>
        <v>2991.5521602160215</v>
      </c>
    </row>
    <row r="82" spans="2:27" x14ac:dyDescent="0.3">
      <c r="B82" s="1">
        <v>21011</v>
      </c>
      <c r="C82" s="1">
        <f>+'TABEL FINAAL KO'!C82+'TABEL FINAAL LO'!C82</f>
        <v>1367</v>
      </c>
      <c r="D82" s="1">
        <f>+'TABEL FINAAL KO'!D82+'TABEL FINAAL LO'!D82</f>
        <v>1161.95</v>
      </c>
      <c r="E82" s="1">
        <f>+'TABEL FINAAL KO'!E82+'TABEL FINAAL LO'!E82</f>
        <v>799.69</v>
      </c>
      <c r="F82" s="1">
        <f>+'TABEL FINAAL KO'!F82+'TABEL FINAAL LO'!F82</f>
        <v>819.06999999999994</v>
      </c>
      <c r="G82" s="1">
        <f>+'TABEL FINAAL KO'!G82+'TABEL FINAAL LO'!G82</f>
        <v>847.26</v>
      </c>
      <c r="H82" s="1">
        <f>+'TABEL FINAAL KO'!H82+'TABEL FINAAL LO'!H82</f>
        <v>859.45</v>
      </c>
      <c r="I82" s="1">
        <f>+'TABEL FINAAL KO'!I82+'TABEL FINAAL LO'!I82</f>
        <v>885.15</v>
      </c>
      <c r="J82" s="1">
        <f>+'TABEL FINAAL KO'!J82+'TABEL FINAAL LO'!J82</f>
        <v>944.29</v>
      </c>
      <c r="K82" s="1">
        <f>+'TABEL FINAAL KO'!K82+'TABEL FINAAL LO'!K82</f>
        <v>380.78999999999996</v>
      </c>
      <c r="L82" s="1">
        <f>+'TABEL FINAAL KO'!L82+'TABEL FINAAL LO'!L82</f>
        <v>381.52</v>
      </c>
      <c r="M82" s="1">
        <f>+'TABEL FINAAL KO'!M82+'TABEL FINAAL LO'!M82</f>
        <v>1010.99</v>
      </c>
      <c r="N82" s="1">
        <f>+'TABEL FINAAL KO'!N82+'TABEL FINAAL LO'!N82</f>
        <v>1137.8600000000001</v>
      </c>
      <c r="O82" s="1">
        <f>+'TABEL FINAAL KO'!O82+'TABEL FINAAL LO'!O82</f>
        <v>1214.7</v>
      </c>
      <c r="P82" s="1">
        <f>+'TABEL FINAAL KO'!P82+'TABEL FINAAL LO'!P82</f>
        <v>1258.8594142259415</v>
      </c>
      <c r="Q82" s="1">
        <f>+'TABEL FINAAL KO'!Q82+'TABEL FINAAL LO'!Q82</f>
        <v>1288.1159832635983</v>
      </c>
      <c r="R82" s="1">
        <f>+'TABEL FINAAL KO'!R82+'TABEL FINAAL LO'!R82</f>
        <v>1309.2179916317991</v>
      </c>
      <c r="S82" s="1">
        <f>+'TABEL FINAAL KO'!S82+'TABEL FINAAL LO'!S82</f>
        <v>1320.9351464435147</v>
      </c>
      <c r="T82" s="1">
        <f>+'TABEL FINAAL KO'!T82+'TABEL FINAAL LO'!T82</f>
        <v>1322.4220083682007</v>
      </c>
      <c r="U82" s="1">
        <f>+'TABEL FINAAL KO'!U82+'TABEL FINAAL LO'!U82</f>
        <v>1327.1654393305439</v>
      </c>
      <c r="V82" s="1">
        <f>+'TABEL FINAAL KO'!V82+'TABEL FINAAL LO'!V82</f>
        <v>1326.6785774058576</v>
      </c>
      <c r="W82" s="1">
        <f>+'TABEL FINAAL KO'!W82+'TABEL FINAAL LO'!W82</f>
        <v>1328.3200000000002</v>
      </c>
      <c r="X82" s="1">
        <f>+'TABEL FINAAL KO'!X82+'TABEL FINAAL LO'!X82</f>
        <v>1330.0897071129707</v>
      </c>
      <c r="Y82" s="1">
        <f>+'TABEL FINAAL KO'!Y82+'TABEL FINAAL LO'!Y82</f>
        <v>1330.8594142259415</v>
      </c>
      <c r="Z82" s="1">
        <f>+'TABEL FINAAL KO'!Z82+'TABEL FINAAL LO'!Z82</f>
        <v>1335.6291213389122</v>
      </c>
      <c r="AA82" s="1">
        <f>+'TABEL FINAAL KO'!AA82+'TABEL FINAAL LO'!AA82</f>
        <v>1344.3988284518828</v>
      </c>
    </row>
    <row r="83" spans="2:27" x14ac:dyDescent="0.3">
      <c r="B83" s="1">
        <v>21012</v>
      </c>
      <c r="C83" s="1">
        <f>+'TABEL FINAAL KO'!C83+'TABEL FINAAL LO'!C83</f>
        <v>4023</v>
      </c>
      <c r="D83" s="1">
        <f>+'TABEL FINAAL KO'!D83+'TABEL FINAAL LO'!D83</f>
        <v>3419.55</v>
      </c>
      <c r="E83" s="1">
        <f>+'TABEL FINAAL KO'!E83+'TABEL FINAAL LO'!E83</f>
        <v>2461.9700000000003</v>
      </c>
      <c r="F83" s="1">
        <f>+'TABEL FINAAL KO'!F83+'TABEL FINAAL LO'!F83</f>
        <v>2574.7799999999997</v>
      </c>
      <c r="G83" s="1">
        <f>+'TABEL FINAAL KO'!G83+'TABEL FINAAL LO'!G83</f>
        <v>2563.2600000000002</v>
      </c>
      <c r="H83" s="1">
        <f>+'TABEL FINAAL KO'!H83+'TABEL FINAAL LO'!H83</f>
        <v>2582.91</v>
      </c>
      <c r="I83" s="1">
        <f>+'TABEL FINAAL KO'!I83+'TABEL FINAAL LO'!I83</f>
        <v>2571.7200000000003</v>
      </c>
      <c r="J83" s="1">
        <f>+'TABEL FINAAL KO'!J83+'TABEL FINAAL LO'!J83</f>
        <v>2586.56</v>
      </c>
      <c r="K83" s="1">
        <f>+'TABEL FINAAL KO'!K83+'TABEL FINAAL LO'!K83</f>
        <v>2640.42</v>
      </c>
      <c r="L83" s="1">
        <f>+'TABEL FINAAL KO'!L83+'TABEL FINAAL LO'!L83</f>
        <v>2954.84</v>
      </c>
      <c r="M83" s="1">
        <f>+'TABEL FINAAL KO'!M83+'TABEL FINAAL LO'!M83</f>
        <v>3031.81</v>
      </c>
      <c r="N83" s="1">
        <f>+'TABEL FINAAL KO'!N83+'TABEL FINAAL LO'!N83</f>
        <v>3045.84</v>
      </c>
      <c r="O83" s="1">
        <f>+'TABEL FINAAL KO'!O83+'TABEL FINAAL LO'!O83</f>
        <v>3040.0299999999997</v>
      </c>
      <c r="P83" s="1">
        <f>+'TABEL FINAAL KO'!P83+'TABEL FINAAL LO'!P83</f>
        <v>3008.1404399323183</v>
      </c>
      <c r="Q83" s="1">
        <f>+'TABEL FINAAL KO'!Q83+'TABEL FINAAL LO'!Q83</f>
        <v>2959.1522842639597</v>
      </c>
      <c r="R83" s="1">
        <f>+'TABEL FINAAL KO'!R83+'TABEL FINAAL LO'!R83</f>
        <v>2898.6937394247038</v>
      </c>
      <c r="S83" s="1">
        <f>+'TABEL FINAAL KO'!S83+'TABEL FINAAL LO'!S83</f>
        <v>2842.2351945854484</v>
      </c>
      <c r="T83" s="1">
        <f>+'TABEL FINAAL KO'!T83+'TABEL FINAAL LO'!T83</f>
        <v>2797.2588832487309</v>
      </c>
      <c r="U83" s="1">
        <f>+'TABEL FINAAL KO'!U83+'TABEL FINAAL LO'!U83</f>
        <v>2770.394247038917</v>
      </c>
      <c r="V83" s="1">
        <f>+'TABEL FINAAL KO'!V83+'TABEL FINAAL LO'!V83</f>
        <v>2753.1353637901861</v>
      </c>
      <c r="W83" s="1">
        <f>+'TABEL FINAAL KO'!W83+'TABEL FINAAL LO'!W83</f>
        <v>2743</v>
      </c>
      <c r="X83" s="1">
        <f>+'TABEL FINAAL KO'!X83+'TABEL FINAAL LO'!X83</f>
        <v>2739.3587140439931</v>
      </c>
      <c r="Y83" s="1">
        <f>+'TABEL FINAAL KO'!Y83+'TABEL FINAAL LO'!Y83</f>
        <v>2740.9644670050761</v>
      </c>
      <c r="Z83" s="1">
        <f>+'TABEL FINAAL KO'!Z83+'TABEL FINAAL LO'!Z83</f>
        <v>2752.9407783417937</v>
      </c>
      <c r="AA83" s="1">
        <f>+'TABEL FINAAL KO'!AA83+'TABEL FINAAL LO'!AA83</f>
        <v>2765.4230118443315</v>
      </c>
    </row>
    <row r="84" spans="2:27" x14ac:dyDescent="0.3">
      <c r="B84" s="1">
        <v>21013</v>
      </c>
      <c r="C84" s="1">
        <f>+'TABEL FINAAL KO'!C84+'TABEL FINAAL LO'!C84</f>
        <v>978</v>
      </c>
      <c r="D84" s="1">
        <f>+'TABEL FINAAL KO'!D84+'TABEL FINAAL LO'!D84</f>
        <v>831.3</v>
      </c>
      <c r="E84" s="1">
        <f>+'TABEL FINAAL KO'!E84+'TABEL FINAAL LO'!E84</f>
        <v>528.15</v>
      </c>
      <c r="F84" s="1">
        <f>+'TABEL FINAAL KO'!F84+'TABEL FINAAL LO'!F84</f>
        <v>575.77</v>
      </c>
      <c r="G84" s="1">
        <f>+'TABEL FINAAL KO'!G84+'TABEL FINAAL LO'!G84</f>
        <v>609.77</v>
      </c>
      <c r="H84" s="1">
        <f>+'TABEL FINAAL KO'!H84+'TABEL FINAAL LO'!H84</f>
        <v>624.04</v>
      </c>
      <c r="I84" s="1">
        <f>+'TABEL FINAAL KO'!I84+'TABEL FINAAL LO'!I84</f>
        <v>646.04</v>
      </c>
      <c r="J84" s="1">
        <f>+'TABEL FINAAL KO'!J84+'TABEL FINAAL LO'!J84</f>
        <v>652.66000000000008</v>
      </c>
      <c r="K84" s="1">
        <f>+'TABEL FINAAL KO'!K84+'TABEL FINAAL LO'!K84</f>
        <v>687.57999999999993</v>
      </c>
      <c r="L84" s="1">
        <f>+'TABEL FINAAL KO'!L84+'TABEL FINAAL LO'!L84</f>
        <v>698.77</v>
      </c>
      <c r="M84" s="1">
        <f>+'TABEL FINAAL KO'!M84+'TABEL FINAAL LO'!M84</f>
        <v>716.85</v>
      </c>
      <c r="N84" s="1">
        <f>+'TABEL FINAAL KO'!N84+'TABEL FINAAL LO'!N84</f>
        <v>748.47</v>
      </c>
      <c r="O84" s="1">
        <f>+'TABEL FINAAL KO'!O84+'TABEL FINAAL LO'!O84</f>
        <v>829.33999999999992</v>
      </c>
      <c r="P84" s="1">
        <f>+'TABEL FINAAL KO'!P84+'TABEL FINAAL LO'!P84</f>
        <v>865.38360563380274</v>
      </c>
      <c r="Q84" s="1">
        <f>+'TABEL FINAAL KO'!Q84+'TABEL FINAAL LO'!Q84</f>
        <v>897.74695774647887</v>
      </c>
      <c r="R84" s="1">
        <f>+'TABEL FINAAL KO'!R84+'TABEL FINAAL LO'!R84</f>
        <v>920.74695774647887</v>
      </c>
      <c r="S84" s="1">
        <f>+'TABEL FINAAL KO'!S84+'TABEL FINAAL LO'!S84</f>
        <v>942.59335211267603</v>
      </c>
      <c r="T84" s="1">
        <f>+'TABEL FINAAL KO'!T84+'TABEL FINAAL LO'!T84</f>
        <v>955.75436619718312</v>
      </c>
      <c r="U84" s="1">
        <f>+'TABEL FINAAL KO'!U84+'TABEL FINAAL LO'!U84</f>
        <v>962.4397464788733</v>
      </c>
      <c r="V84" s="1">
        <f>+'TABEL FINAAL KO'!V84+'TABEL FINAAL LO'!V84</f>
        <v>964.33487323943655</v>
      </c>
      <c r="W84" s="1">
        <f>+'TABEL FINAAL KO'!W84+'TABEL FINAAL LO'!W84</f>
        <v>964.23</v>
      </c>
      <c r="X84" s="1">
        <f>+'TABEL FINAAL KO'!X84+'TABEL FINAAL LO'!X84</f>
        <v>960.23</v>
      </c>
      <c r="Y84" s="1">
        <f>+'TABEL FINAAL KO'!Y84+'TABEL FINAAL LO'!Y84</f>
        <v>952.23</v>
      </c>
      <c r="Z84" s="1">
        <f>+'TABEL FINAAL KO'!Z84+'TABEL FINAAL LO'!Z84</f>
        <v>946.33487323943655</v>
      </c>
      <c r="AA84" s="1">
        <f>+'TABEL FINAAL KO'!AA84+'TABEL FINAAL LO'!AA84</f>
        <v>942.33487323943655</v>
      </c>
    </row>
    <row r="85" spans="2:27" x14ac:dyDescent="0.3">
      <c r="B85" s="1">
        <v>21014</v>
      </c>
      <c r="C85" s="1">
        <f>+'TABEL FINAAL KO'!C85+'TABEL FINAAL LO'!C85</f>
        <v>380</v>
      </c>
      <c r="D85" s="1">
        <f>+'TABEL FINAAL KO'!D85+'TABEL FINAAL LO'!D85</f>
        <v>323</v>
      </c>
      <c r="E85" s="1">
        <f>+'TABEL FINAAL KO'!E85+'TABEL FINAAL LO'!E85</f>
        <v>320.87</v>
      </c>
      <c r="F85" s="1">
        <f>+'TABEL FINAAL KO'!F85+'TABEL FINAAL LO'!F85</f>
        <v>334.52</v>
      </c>
      <c r="G85" s="1">
        <f>+'TABEL FINAAL KO'!G85+'TABEL FINAAL LO'!G85</f>
        <v>355.78999999999996</v>
      </c>
      <c r="H85" s="1">
        <f>+'TABEL FINAAL KO'!H85+'TABEL FINAAL LO'!H85</f>
        <v>361.33000000000004</v>
      </c>
      <c r="I85" s="1">
        <f>+'TABEL FINAAL KO'!I85+'TABEL FINAAL LO'!I85</f>
        <v>358.33000000000004</v>
      </c>
      <c r="J85" s="1">
        <f>+'TABEL FINAAL KO'!J85+'TABEL FINAAL LO'!J85</f>
        <v>374.44</v>
      </c>
      <c r="K85" s="1">
        <f>+'TABEL FINAAL KO'!K85+'TABEL FINAAL LO'!K85</f>
        <v>363.14</v>
      </c>
      <c r="L85" s="1">
        <f>+'TABEL FINAAL KO'!L85+'TABEL FINAAL LO'!L85</f>
        <v>375.06</v>
      </c>
      <c r="M85" s="1">
        <f>+'TABEL FINAAL KO'!M85+'TABEL FINAAL LO'!M85</f>
        <v>374.78999999999996</v>
      </c>
      <c r="N85" s="1">
        <f>+'TABEL FINAAL KO'!N85+'TABEL FINAAL LO'!N85</f>
        <v>364.87</v>
      </c>
      <c r="O85" s="1">
        <f>+'TABEL FINAAL KO'!O85+'TABEL FINAAL LO'!O85</f>
        <v>365.14</v>
      </c>
      <c r="P85" s="1">
        <f>+'TABEL FINAAL KO'!P85+'TABEL FINAAL LO'!P85</f>
        <v>379.3601652892562</v>
      </c>
      <c r="Q85" s="1">
        <f>+'TABEL FINAAL KO'!Q85+'TABEL FINAAL LO'!Q85</f>
        <v>387.13090909090909</v>
      </c>
      <c r="R85" s="1">
        <f>+'TABEL FINAAL KO'!R85+'TABEL FINAAL LO'!R85</f>
        <v>388.44314049586774</v>
      </c>
      <c r="S85" s="1">
        <f>+'TABEL FINAAL KO'!S85+'TABEL FINAAL LO'!S85</f>
        <v>389.09925619834712</v>
      </c>
      <c r="T85" s="1">
        <f>+'TABEL FINAAL KO'!T85+'TABEL FINAAL LO'!T85</f>
        <v>387.75537190082645</v>
      </c>
      <c r="U85" s="1">
        <f>+'TABEL FINAAL KO'!U85+'TABEL FINAAL LO'!U85</f>
        <v>386.75537190082645</v>
      </c>
      <c r="V85" s="1">
        <f>+'TABEL FINAAL KO'!V85+'TABEL FINAAL LO'!V85</f>
        <v>385.87</v>
      </c>
      <c r="W85" s="1">
        <f>+'TABEL FINAAL KO'!W85+'TABEL FINAAL LO'!W85</f>
        <v>381.87</v>
      </c>
      <c r="X85" s="1">
        <f>+'TABEL FINAAL KO'!X85+'TABEL FINAAL LO'!X85</f>
        <v>377.87</v>
      </c>
      <c r="Y85" s="1">
        <f>+'TABEL FINAAL KO'!Y85+'TABEL FINAAL LO'!Y85</f>
        <v>373.87</v>
      </c>
      <c r="Z85" s="1">
        <f>+'TABEL FINAAL KO'!Z85+'TABEL FINAAL LO'!Z85</f>
        <v>372.98462809917356</v>
      </c>
      <c r="AA85" s="1">
        <f>+'TABEL FINAAL KO'!AA85+'TABEL FINAAL LO'!AA85</f>
        <v>371.98462809917356</v>
      </c>
    </row>
    <row r="86" spans="2:27" x14ac:dyDescent="0.3">
      <c r="B86" s="1">
        <v>21015</v>
      </c>
      <c r="C86" s="1">
        <f>+'TABEL FINAAL KO'!C86+'TABEL FINAAL LO'!C86</f>
        <v>3819</v>
      </c>
      <c r="D86" s="1">
        <f>+'TABEL FINAAL KO'!D86+'TABEL FINAAL LO'!D86</f>
        <v>3246.15</v>
      </c>
      <c r="E86" s="1">
        <f>+'TABEL FINAAL KO'!E86+'TABEL FINAAL LO'!E86</f>
        <v>1815.55</v>
      </c>
      <c r="F86" s="1">
        <f>+'TABEL FINAAL KO'!F86+'TABEL FINAAL LO'!F86</f>
        <v>1834.79</v>
      </c>
      <c r="G86" s="1">
        <f>+'TABEL FINAAL KO'!G86+'TABEL FINAAL LO'!G86</f>
        <v>1946.88</v>
      </c>
      <c r="H86" s="1">
        <f>+'TABEL FINAAL KO'!H86+'TABEL FINAAL LO'!H86</f>
        <v>2114.67</v>
      </c>
      <c r="I86" s="1">
        <f>+'TABEL FINAAL KO'!I86+'TABEL FINAAL LO'!I86</f>
        <v>2200.31</v>
      </c>
      <c r="J86" s="1">
        <f>+'TABEL FINAAL KO'!J86+'TABEL FINAAL LO'!J86</f>
        <v>2335.13</v>
      </c>
      <c r="K86" s="1">
        <f>+'TABEL FINAAL KO'!K86+'TABEL FINAAL LO'!K86</f>
        <v>2489.9700000000003</v>
      </c>
      <c r="L86" s="1">
        <f>+'TABEL FINAAL KO'!L86+'TABEL FINAAL LO'!L86</f>
        <v>2602.94</v>
      </c>
      <c r="M86" s="1">
        <f>+'TABEL FINAAL KO'!M86+'TABEL FINAAL LO'!M86</f>
        <v>2719.67</v>
      </c>
      <c r="N86" s="1">
        <f>+'TABEL FINAAL KO'!N86+'TABEL FINAAL LO'!N86</f>
        <v>2984.4700000000003</v>
      </c>
      <c r="O86" s="1">
        <f>+'TABEL FINAAL KO'!O86+'TABEL FINAAL LO'!O86</f>
        <v>3115.95</v>
      </c>
      <c r="P86" s="1">
        <f>+'TABEL FINAAL KO'!P86+'TABEL FINAAL LO'!P86</f>
        <v>3216.393656174334</v>
      </c>
      <c r="Q86" s="1">
        <f>+'TABEL FINAAL KO'!Q86+'TABEL FINAAL LO'!Q86</f>
        <v>3254.4218079096045</v>
      </c>
      <c r="R86" s="1">
        <f>+'TABEL FINAAL KO'!R86+'TABEL FINAAL LO'!R86</f>
        <v>3253.9066020984665</v>
      </c>
      <c r="S86" s="1">
        <f>+'TABEL FINAAL KO'!S86+'TABEL FINAAL LO'!S86</f>
        <v>3246.2489426957222</v>
      </c>
      <c r="T86" s="1">
        <f>+'TABEL FINAAL KO'!T86+'TABEL FINAAL LO'!T86</f>
        <v>3229.3913962873285</v>
      </c>
      <c r="U86" s="1">
        <f>+'TABEL FINAAL KO'!U86+'TABEL FINAAL LO'!U86</f>
        <v>3220.9341888619856</v>
      </c>
      <c r="V86" s="1">
        <f>+'TABEL FINAAL KO'!V86+'TABEL FINAAL LO'!V86</f>
        <v>3212.5056981436642</v>
      </c>
      <c r="W86" s="1">
        <f>+'TABEL FINAAL KO'!W86+'TABEL FINAAL LO'!W86</f>
        <v>3187.62</v>
      </c>
      <c r="X86" s="1">
        <f>+'TABEL FINAAL KO'!X86+'TABEL FINAAL LO'!X86</f>
        <v>3154.9629055690075</v>
      </c>
      <c r="Y86" s="1">
        <f>+'TABEL FINAAL KO'!Y86+'TABEL FINAAL LO'!Y86</f>
        <v>3133.1915092816789</v>
      </c>
      <c r="Z86" s="1">
        <f>+'TABEL FINAAL KO'!Z86+'TABEL FINAAL LO'!Z86</f>
        <v>3117.5344148506861</v>
      </c>
      <c r="AA86" s="1">
        <f>+'TABEL FINAAL KO'!AA86+'TABEL FINAAL LO'!AA86</f>
        <v>3119.2202259887008</v>
      </c>
    </row>
    <row r="87" spans="2:27" x14ac:dyDescent="0.3">
      <c r="B87" s="1">
        <v>21016</v>
      </c>
      <c r="C87" s="1">
        <f>+'TABEL FINAAL KO'!C87+'TABEL FINAAL LO'!C87</f>
        <v>1711</v>
      </c>
      <c r="D87" s="1">
        <f>+'TABEL FINAAL KO'!D87+'TABEL FINAAL LO'!D87</f>
        <v>1454.35</v>
      </c>
      <c r="E87" s="1">
        <f>+'TABEL FINAAL KO'!E87+'TABEL FINAAL LO'!E87</f>
        <v>1104.5900000000001</v>
      </c>
      <c r="F87" s="1">
        <f>+'TABEL FINAAL KO'!F87+'TABEL FINAAL LO'!F87</f>
        <v>1120.78</v>
      </c>
      <c r="G87" s="1">
        <f>+'TABEL FINAAL KO'!G87+'TABEL FINAAL LO'!G87</f>
        <v>1159.78</v>
      </c>
      <c r="H87" s="1">
        <f>+'TABEL FINAAL KO'!H87+'TABEL FINAAL LO'!H87</f>
        <v>1169.3200000000002</v>
      </c>
      <c r="I87" s="1">
        <f>+'TABEL FINAAL KO'!I87+'TABEL FINAAL LO'!I87</f>
        <v>1197.24</v>
      </c>
      <c r="J87" s="1">
        <f>+'TABEL FINAAL KO'!J87+'TABEL FINAAL LO'!J87</f>
        <v>1193.4000000000001</v>
      </c>
      <c r="K87" s="1">
        <f>+'TABEL FINAAL KO'!K87+'TABEL FINAAL LO'!K87</f>
        <v>1251.24</v>
      </c>
      <c r="L87" s="1">
        <f>+'TABEL FINAAL KO'!L87+'TABEL FINAAL LO'!L87</f>
        <v>1321.1100000000001</v>
      </c>
      <c r="M87" s="1">
        <f>+'TABEL FINAAL KO'!M87+'TABEL FINAAL LO'!M87</f>
        <v>1392.92</v>
      </c>
      <c r="N87" s="1">
        <f>+'TABEL FINAAL KO'!N87+'TABEL FINAAL LO'!N87</f>
        <v>1441.81</v>
      </c>
      <c r="O87" s="1">
        <f>+'TABEL FINAAL KO'!O87+'TABEL FINAAL LO'!O87</f>
        <v>1506.76</v>
      </c>
      <c r="P87" s="1">
        <f>+'TABEL FINAAL KO'!P87+'TABEL FINAAL LO'!P87</f>
        <v>1537.0886522462563</v>
      </c>
      <c r="Q87" s="1">
        <f>+'TABEL FINAAL KO'!Q87+'TABEL FINAAL LO'!Q87</f>
        <v>1550.4570382695506</v>
      </c>
      <c r="R87" s="1">
        <f>+'TABEL FINAAL KO'!R87+'TABEL FINAAL LO'!R87</f>
        <v>1567.7096838602329</v>
      </c>
      <c r="S87" s="1">
        <f>+'TABEL FINAAL KO'!S87+'TABEL FINAAL LO'!S87</f>
        <v>1566.9411647254576</v>
      </c>
      <c r="T87" s="1">
        <f>+'TABEL FINAAL KO'!T87+'TABEL FINAAL LO'!T87</f>
        <v>1569.9305823627287</v>
      </c>
      <c r="U87" s="1">
        <f>+'TABEL FINAAL KO'!U87+'TABEL FINAAL LO'!U87</f>
        <v>1568.4252911813644</v>
      </c>
      <c r="V87" s="1">
        <f>+'TABEL FINAAL KO'!V87+'TABEL FINAAL LO'!V87</f>
        <v>1555.2989683860233</v>
      </c>
      <c r="W87" s="1">
        <f>+'TABEL FINAAL KO'!W87+'TABEL FINAAL LO'!W87</f>
        <v>1539.92</v>
      </c>
      <c r="X87" s="1">
        <f>+'TABEL FINAAL KO'!X87+'TABEL FINAAL LO'!X87</f>
        <v>1534.92</v>
      </c>
      <c r="Y87" s="1">
        <f>+'TABEL FINAAL KO'!Y87+'TABEL FINAAL LO'!Y87</f>
        <v>1522.7936772046589</v>
      </c>
      <c r="Z87" s="1">
        <f>+'TABEL FINAAL KO'!Z87+'TABEL FINAAL LO'!Z87</f>
        <v>1514.7936772046589</v>
      </c>
      <c r="AA87" s="1">
        <f>+'TABEL FINAAL KO'!AA87+'TABEL FINAAL LO'!AA87</f>
        <v>1507.6673544093178</v>
      </c>
    </row>
    <row r="88" spans="2:27" x14ac:dyDescent="0.3">
      <c r="B88" s="1">
        <v>21017</v>
      </c>
      <c r="C88" s="1">
        <f>+'TABEL FINAAL KO'!C88+'TABEL FINAAL LO'!C88</f>
        <v>640</v>
      </c>
      <c r="D88" s="1">
        <f>+'TABEL FINAAL KO'!D88+'TABEL FINAAL LO'!D88</f>
        <v>544</v>
      </c>
      <c r="E88" s="1">
        <f>+'TABEL FINAAL KO'!E88+'TABEL FINAAL LO'!E88</f>
        <v>583.93000000000006</v>
      </c>
      <c r="F88" s="1">
        <f>+'TABEL FINAAL KO'!F88+'TABEL FINAAL LO'!F88</f>
        <v>584.63</v>
      </c>
      <c r="G88" s="1">
        <f>+'TABEL FINAAL KO'!G88+'TABEL FINAAL LO'!G88</f>
        <v>610.93000000000006</v>
      </c>
      <c r="H88" s="1">
        <f>+'TABEL FINAAL KO'!H88+'TABEL FINAAL LO'!H88</f>
        <v>616.01</v>
      </c>
      <c r="I88" s="1">
        <f>+'TABEL FINAAL KO'!I88+'TABEL FINAAL LO'!I88</f>
        <v>615.93000000000006</v>
      </c>
      <c r="J88" s="1">
        <f>+'TABEL FINAAL KO'!J88+'TABEL FINAAL LO'!J88</f>
        <v>635.04</v>
      </c>
      <c r="K88" s="1">
        <f>+'TABEL FINAAL KO'!K88+'TABEL FINAAL LO'!K88</f>
        <v>613.20000000000005</v>
      </c>
      <c r="L88" s="1">
        <f>+'TABEL FINAAL KO'!L88+'TABEL FINAAL LO'!L88</f>
        <v>619.66000000000008</v>
      </c>
      <c r="M88" s="1">
        <f>+'TABEL FINAAL KO'!M88+'TABEL FINAAL LO'!M88</f>
        <v>634.66000000000008</v>
      </c>
      <c r="N88" s="1">
        <f>+'TABEL FINAAL KO'!N88+'TABEL FINAAL LO'!N88</f>
        <v>625.28</v>
      </c>
      <c r="O88" s="1">
        <f>+'TABEL FINAAL KO'!O88+'TABEL FINAAL LO'!O88</f>
        <v>642.85</v>
      </c>
      <c r="P88" s="1">
        <f>+'TABEL FINAAL KO'!P88+'TABEL FINAAL LO'!P88</f>
        <v>657.19357429718877</v>
      </c>
      <c r="Q88" s="1">
        <f>+'TABEL FINAAL KO'!Q88+'TABEL FINAAL LO'!Q88</f>
        <v>658.07630522088357</v>
      </c>
      <c r="R88" s="1">
        <f>+'TABEL FINAAL KO'!R88+'TABEL FINAAL LO'!R88</f>
        <v>658.07630522088357</v>
      </c>
      <c r="S88" s="1">
        <f>+'TABEL FINAAL KO'!S88+'TABEL FINAAL LO'!S88</f>
        <v>663.13815261044169</v>
      </c>
      <c r="T88" s="1">
        <f>+'TABEL FINAAL KO'!T88+'TABEL FINAAL LO'!T88</f>
        <v>663.66907630522087</v>
      </c>
      <c r="U88" s="1">
        <f>+'TABEL FINAAL KO'!U88+'TABEL FINAAL LO'!U88</f>
        <v>664.43453815261046</v>
      </c>
      <c r="V88" s="1">
        <f>+'TABEL FINAAL KO'!V88+'TABEL FINAAL LO'!V88</f>
        <v>661.31726907630514</v>
      </c>
      <c r="W88" s="1">
        <f>+'TABEL FINAAL KO'!W88+'TABEL FINAAL LO'!W88</f>
        <v>656.2</v>
      </c>
      <c r="X88" s="1">
        <f>+'TABEL FINAAL KO'!X88+'TABEL FINAAL LO'!X88</f>
        <v>653.08273092369473</v>
      </c>
      <c r="Y88" s="1">
        <f>+'TABEL FINAAL KO'!Y88+'TABEL FINAAL LO'!Y88</f>
        <v>646.08273092369473</v>
      </c>
      <c r="Z88" s="1">
        <f>+'TABEL FINAAL KO'!Z88+'TABEL FINAAL LO'!Z88</f>
        <v>641.08273092369473</v>
      </c>
      <c r="AA88" s="1">
        <f>+'TABEL FINAAL KO'!AA88+'TABEL FINAAL LO'!AA88</f>
        <v>639.08273092369473</v>
      </c>
    </row>
    <row r="89" spans="2:27" x14ac:dyDescent="0.3">
      <c r="B89" s="1">
        <v>21018</v>
      </c>
      <c r="C89" s="1">
        <f>+'TABEL FINAAL KO'!C89+'TABEL FINAAL LO'!C89</f>
        <v>1442</v>
      </c>
      <c r="D89" s="1">
        <f>+'TABEL FINAAL KO'!D89+'TABEL FINAAL LO'!D89</f>
        <v>1225.7</v>
      </c>
      <c r="E89" s="1">
        <f>+'TABEL FINAAL KO'!E89+'TABEL FINAAL LO'!E89</f>
        <v>1231.05</v>
      </c>
      <c r="F89" s="1">
        <f>+'TABEL FINAAL KO'!F89+'TABEL FINAAL LO'!F89</f>
        <v>1266.27</v>
      </c>
      <c r="G89" s="1">
        <f>+'TABEL FINAAL KO'!G89+'TABEL FINAAL LO'!G89</f>
        <v>1264.73</v>
      </c>
      <c r="H89" s="1">
        <f>+'TABEL FINAAL KO'!H89+'TABEL FINAAL LO'!H89</f>
        <v>1244.05</v>
      </c>
      <c r="I89" s="1">
        <f>+'TABEL FINAAL KO'!I89+'TABEL FINAAL LO'!I89</f>
        <v>1270.4299999999998</v>
      </c>
      <c r="J89" s="1">
        <f>+'TABEL FINAAL KO'!J89+'TABEL FINAAL LO'!J89</f>
        <v>1287.1599999999999</v>
      </c>
      <c r="K89" s="1">
        <f>+'TABEL FINAAL KO'!K89+'TABEL FINAAL LO'!K89</f>
        <v>1268.29</v>
      </c>
      <c r="L89" s="1">
        <f>+'TABEL FINAAL KO'!L89+'TABEL FINAAL LO'!L89</f>
        <v>1263.51</v>
      </c>
      <c r="M89" s="1">
        <f>+'TABEL FINAAL KO'!M89+'TABEL FINAAL LO'!M89</f>
        <v>1286.1599999999999</v>
      </c>
      <c r="N89" s="1">
        <f>+'TABEL FINAAL KO'!N89+'TABEL FINAAL LO'!N89</f>
        <v>1341.73</v>
      </c>
      <c r="O89" s="1">
        <f>+'TABEL FINAAL KO'!O89+'TABEL FINAAL LO'!O89</f>
        <v>1316.51</v>
      </c>
      <c r="P89" s="1">
        <f>+'TABEL FINAAL KO'!P89+'TABEL FINAAL LO'!P89</f>
        <v>1319.051851851852</v>
      </c>
      <c r="Q89" s="1">
        <f>+'TABEL FINAAL KO'!Q89+'TABEL FINAAL LO'!Q89</f>
        <v>1296.212962962963</v>
      </c>
      <c r="R89" s="1">
        <f>+'TABEL FINAAL KO'!R89+'TABEL FINAAL LO'!R89</f>
        <v>1266.6444444444444</v>
      </c>
      <c r="S89" s="1">
        <f>+'TABEL FINAAL KO'!S89+'TABEL FINAAL LO'!S89</f>
        <v>1237.562962962963</v>
      </c>
      <c r="T89" s="1">
        <f>+'TABEL FINAAL KO'!T89+'TABEL FINAAL LO'!T89</f>
        <v>1207.075925925926</v>
      </c>
      <c r="U89" s="1">
        <f>+'TABEL FINAAL KO'!U89+'TABEL FINAAL LO'!U89</f>
        <v>1183.8055555555557</v>
      </c>
      <c r="V89" s="1">
        <f>+'TABEL FINAAL KO'!V89+'TABEL FINAAL LO'!V89</f>
        <v>1153.5351851851851</v>
      </c>
      <c r="W89" s="1">
        <f>+'TABEL FINAAL KO'!W89+'TABEL FINAAL LO'!W89</f>
        <v>1136.4000000000001</v>
      </c>
      <c r="X89" s="1">
        <f>+'TABEL FINAAL KO'!X89+'TABEL FINAAL LO'!X89</f>
        <v>1121.4000000000001</v>
      </c>
      <c r="Y89" s="1">
        <f>+'TABEL FINAAL KO'!Y89+'TABEL FINAAL LO'!Y89</f>
        <v>1109.2648148148148</v>
      </c>
      <c r="Z89" s="1">
        <f>+'TABEL FINAAL KO'!Z89+'TABEL FINAAL LO'!Z89</f>
        <v>1100.4000000000001</v>
      </c>
      <c r="AA89" s="1">
        <f>+'TABEL FINAAL KO'!AA89+'TABEL FINAAL LO'!AA89</f>
        <v>1097.4000000000001</v>
      </c>
    </row>
    <row r="90" spans="2:27" x14ac:dyDescent="0.3">
      <c r="B90" s="1">
        <v>21019</v>
      </c>
      <c r="C90" s="1">
        <f>+'TABEL FINAAL KO'!C90+'TABEL FINAAL LO'!C90</f>
        <v>1503</v>
      </c>
      <c r="D90" s="1">
        <f>+'TABEL FINAAL KO'!D90+'TABEL FINAAL LO'!D90</f>
        <v>1277.55</v>
      </c>
      <c r="E90" s="1">
        <f>+'TABEL FINAAL KO'!E90+'TABEL FINAAL LO'!E90</f>
        <v>1288.29</v>
      </c>
      <c r="F90" s="1">
        <f>+'TABEL FINAAL KO'!F90+'TABEL FINAAL LO'!F90</f>
        <v>1308.21</v>
      </c>
      <c r="G90" s="1">
        <f>+'TABEL FINAAL KO'!G90+'TABEL FINAAL LO'!G90</f>
        <v>1295.3699999999999</v>
      </c>
      <c r="H90" s="1">
        <f>+'TABEL FINAAL KO'!H90+'TABEL FINAAL LO'!H90</f>
        <v>1332.8600000000001</v>
      </c>
      <c r="I90" s="1">
        <f>+'TABEL FINAAL KO'!I90+'TABEL FINAAL LO'!I90</f>
        <v>1294.6399999999999</v>
      </c>
      <c r="J90" s="1">
        <f>+'TABEL FINAAL KO'!J90+'TABEL FINAAL LO'!J90</f>
        <v>1290.29</v>
      </c>
      <c r="K90" s="1">
        <f>+'TABEL FINAAL KO'!K90+'TABEL FINAAL LO'!K90</f>
        <v>1277.9099999999999</v>
      </c>
      <c r="L90" s="1">
        <f>+'TABEL FINAAL KO'!L90+'TABEL FINAAL LO'!L90</f>
        <v>1271.18</v>
      </c>
      <c r="M90" s="1">
        <f>+'TABEL FINAAL KO'!M90+'TABEL FINAAL LO'!M90</f>
        <v>1270.0999999999999</v>
      </c>
      <c r="N90" s="1">
        <f>+'TABEL FINAAL KO'!N90+'TABEL FINAAL LO'!N90</f>
        <v>1364.05</v>
      </c>
      <c r="O90" s="1">
        <f>+'TABEL FINAAL KO'!O90+'TABEL FINAAL LO'!O90</f>
        <v>1385.05</v>
      </c>
      <c r="P90" s="1">
        <f>+'TABEL FINAAL KO'!P90+'TABEL FINAAL LO'!P90</f>
        <v>1411.2701859504132</v>
      </c>
      <c r="Q90" s="1">
        <f>+'TABEL FINAAL KO'!Q90+'TABEL FINAAL LO'!Q90</f>
        <v>1428.3637396694216</v>
      </c>
      <c r="R90" s="1">
        <f>+'TABEL FINAAL KO'!R90+'TABEL FINAAL LO'!R90</f>
        <v>1432.1722107438018</v>
      </c>
      <c r="S90" s="1">
        <f>+'TABEL FINAAL KO'!S90+'TABEL FINAAL LO'!S90</f>
        <v>1438.6232231404958</v>
      </c>
      <c r="T90" s="1">
        <f>+'TABEL FINAAL KO'!T90+'TABEL FINAAL LO'!T90</f>
        <v>1439.67</v>
      </c>
      <c r="U90" s="1">
        <f>+'TABEL FINAAL KO'!U90+'TABEL FINAAL LO'!U90</f>
        <v>1435.4316942148762</v>
      </c>
      <c r="V90" s="1">
        <f>+'TABEL FINAAL KO'!V90+'TABEL FINAAL LO'!V90</f>
        <v>1434.4316942148762</v>
      </c>
      <c r="W90" s="1">
        <f>+'TABEL FINAAL KO'!W90+'TABEL FINAAL LO'!W90</f>
        <v>1417.67</v>
      </c>
      <c r="X90" s="1">
        <f>+'TABEL FINAAL KO'!X90+'TABEL FINAAL LO'!X90</f>
        <v>1403.67</v>
      </c>
      <c r="Y90" s="1">
        <f>+'TABEL FINAAL KO'!Y90+'TABEL FINAAL LO'!Y90</f>
        <v>1391.5508471074381</v>
      </c>
      <c r="Z90" s="1">
        <f>+'TABEL FINAAL KO'!Z90+'TABEL FINAAL LO'!Z90</f>
        <v>1384.5508471074381</v>
      </c>
      <c r="AA90" s="1">
        <f>+'TABEL FINAAL KO'!AA90+'TABEL FINAAL LO'!AA90</f>
        <v>1382.5508471074381</v>
      </c>
    </row>
    <row r="91" spans="2:27" x14ac:dyDescent="0.3">
      <c r="B91" s="1">
        <v>23002</v>
      </c>
      <c r="C91" s="1">
        <f>+'TABEL FINAAL KO'!C91+'TABEL FINAAL LO'!C91</f>
        <v>4269</v>
      </c>
      <c r="D91" s="1">
        <f>+'TABEL FINAAL KO'!D91+'TABEL FINAAL LO'!D91</f>
        <v>3628.6499999999996</v>
      </c>
      <c r="E91" s="1">
        <f>+'TABEL FINAAL KO'!E91+'TABEL FINAAL LO'!E91</f>
        <v>2595.6400000000003</v>
      </c>
      <c r="F91" s="1">
        <f>+'TABEL FINAAL KO'!F91+'TABEL FINAAL LO'!F91</f>
        <v>2718.67</v>
      </c>
      <c r="G91" s="1">
        <f>+'TABEL FINAAL KO'!G91+'TABEL FINAAL LO'!G91</f>
        <v>2851.37</v>
      </c>
      <c r="H91" s="1">
        <f>+'TABEL FINAAL KO'!H91+'TABEL FINAAL LO'!H91</f>
        <v>2926.51</v>
      </c>
      <c r="I91" s="1">
        <f>+'TABEL FINAAL KO'!I91+'TABEL FINAAL LO'!I91</f>
        <v>3019.8599999999997</v>
      </c>
      <c r="J91" s="1">
        <f>+'TABEL FINAAL KO'!J91+'TABEL FINAAL LO'!J91</f>
        <v>3064.75</v>
      </c>
      <c r="K91" s="1">
        <f>+'TABEL FINAAL KO'!K91+'TABEL FINAAL LO'!K91</f>
        <v>3167.54</v>
      </c>
      <c r="L91" s="1">
        <f>+'TABEL FINAAL KO'!L91+'TABEL FINAAL LO'!L91</f>
        <v>3243.0299999999997</v>
      </c>
      <c r="M91" s="1">
        <f>+'TABEL FINAAL KO'!M91+'TABEL FINAAL LO'!M91</f>
        <v>3296.08</v>
      </c>
      <c r="N91" s="1">
        <f>+'TABEL FINAAL KO'!N91+'TABEL FINAAL LO'!N91</f>
        <v>3389.6800000000003</v>
      </c>
      <c r="O91" s="1">
        <f>+'TABEL FINAAL KO'!O91+'TABEL FINAAL LO'!O91</f>
        <v>3456.44</v>
      </c>
      <c r="P91" s="1">
        <f>+'TABEL FINAAL KO'!P91+'TABEL FINAAL LO'!P91</f>
        <v>3499.8735788630902</v>
      </c>
      <c r="Q91" s="1">
        <f>+'TABEL FINAAL KO'!Q91+'TABEL FINAAL LO'!Q91</f>
        <v>3538.2056044835867</v>
      </c>
      <c r="R91" s="1">
        <f>+'TABEL FINAAL KO'!R91+'TABEL FINAAL LO'!R91</f>
        <v>3549.7508406725383</v>
      </c>
      <c r="S91" s="1">
        <f>+'TABEL FINAAL KO'!S91+'TABEL FINAAL LO'!S91</f>
        <v>3530.2095276220975</v>
      </c>
      <c r="T91" s="1">
        <f>+'TABEL FINAAL KO'!T91+'TABEL FINAAL LO'!T91</f>
        <v>3527.6320256204963</v>
      </c>
      <c r="U91" s="1">
        <f>+'TABEL FINAAL KO'!U91+'TABEL FINAAL LO'!U91</f>
        <v>3508.054523618895</v>
      </c>
      <c r="V91" s="1">
        <f>+'TABEL FINAAL KO'!V91+'TABEL FINAAL LO'!V91</f>
        <v>3492.5635708566851</v>
      </c>
      <c r="W91" s="1">
        <f>+'TABEL FINAAL KO'!W91+'TABEL FINAAL LO'!W91</f>
        <v>3501.3</v>
      </c>
      <c r="X91" s="1">
        <f>+'TABEL FINAAL KO'!X91+'TABEL FINAAL LO'!X91</f>
        <v>3483.2819055244195</v>
      </c>
      <c r="Y91" s="1">
        <f>+'TABEL FINAAL KO'!Y91+'TABEL FINAAL LO'!Y91</f>
        <v>3456.1410728582869</v>
      </c>
      <c r="Z91" s="1">
        <f>+'TABEL FINAAL KO'!Z91+'TABEL FINAAL LO'!Z91</f>
        <v>3452.7366693354684</v>
      </c>
      <c r="AA91" s="1">
        <f>+'TABEL FINAAL KO'!AA91+'TABEL FINAAL LO'!AA91</f>
        <v>3448.3503602882306</v>
      </c>
    </row>
    <row r="92" spans="2:27" x14ac:dyDescent="0.3">
      <c r="B92" s="1">
        <v>23003</v>
      </c>
      <c r="C92" s="1">
        <f>+'TABEL FINAAL KO'!C92+'TABEL FINAAL LO'!C92</f>
        <v>2641</v>
      </c>
      <c r="D92" s="1">
        <f>+'TABEL FINAAL KO'!D92+'TABEL FINAAL LO'!D92</f>
        <v>2244.85</v>
      </c>
      <c r="E92" s="1">
        <f>+'TABEL FINAAL KO'!E92+'TABEL FINAAL LO'!E92</f>
        <v>2314.25</v>
      </c>
      <c r="F92" s="1">
        <f>+'TABEL FINAAL KO'!F92+'TABEL FINAAL LO'!F92</f>
        <v>2406.2799999999997</v>
      </c>
      <c r="G92" s="1">
        <f>+'TABEL FINAAL KO'!G92+'TABEL FINAAL LO'!G92</f>
        <v>2463.58</v>
      </c>
      <c r="H92" s="1">
        <f>+'TABEL FINAAL KO'!H92+'TABEL FINAAL LO'!H92</f>
        <v>2481.31</v>
      </c>
      <c r="I92" s="1">
        <f>+'TABEL FINAAL KO'!I92+'TABEL FINAAL LO'!I92</f>
        <v>2513.25</v>
      </c>
      <c r="J92" s="1">
        <f>+'TABEL FINAAL KO'!J92+'TABEL FINAAL LO'!J92</f>
        <v>2558.09</v>
      </c>
      <c r="K92" s="1">
        <f>+'TABEL FINAAL KO'!K92+'TABEL FINAAL LO'!K92</f>
        <v>2683.13</v>
      </c>
      <c r="L92" s="1">
        <f>+'TABEL FINAAL KO'!L92+'TABEL FINAAL LO'!L92</f>
        <v>2600.09</v>
      </c>
      <c r="M92" s="1">
        <f>+'TABEL FINAAL KO'!M92+'TABEL FINAAL LO'!M92</f>
        <v>2673.1800000000003</v>
      </c>
      <c r="N92" s="1">
        <f>+'TABEL FINAAL KO'!N92+'TABEL FINAAL LO'!N92</f>
        <v>2635.58</v>
      </c>
      <c r="O92" s="1">
        <f>+'TABEL FINAAL KO'!O92+'TABEL FINAAL LO'!O92</f>
        <v>2674.45</v>
      </c>
      <c r="P92" s="1">
        <f>+'TABEL FINAAL KO'!P92+'TABEL FINAAL LO'!P92</f>
        <v>2687.0067066521265</v>
      </c>
      <c r="Q92" s="1">
        <f>+'TABEL FINAAL KO'!Q92+'TABEL FINAAL LO'!Q92</f>
        <v>2700.7758451472191</v>
      </c>
      <c r="R92" s="1">
        <f>+'TABEL FINAAL KO'!R92+'TABEL FINAAL LO'!R92</f>
        <v>2682.7758451472191</v>
      </c>
      <c r="S92" s="1">
        <f>+'TABEL FINAAL KO'!S92+'TABEL FINAAL LO'!S92</f>
        <v>2684.6203380588877</v>
      </c>
      <c r="T92" s="1">
        <f>+'TABEL FINAAL KO'!T92+'TABEL FINAAL LO'!T92</f>
        <v>2672.542584514722</v>
      </c>
      <c r="U92" s="1">
        <f>+'TABEL FINAAL KO'!U92+'TABEL FINAAL LO'!U92</f>
        <v>2650.3494002181023</v>
      </c>
      <c r="V92" s="1">
        <f>+'TABEL FINAAL KO'!V92+'TABEL FINAAL LO'!V92</f>
        <v>2652.2728462377318</v>
      </c>
      <c r="W92" s="1">
        <f>+'TABEL FINAAL KO'!W92+'TABEL FINAAL LO'!W92</f>
        <v>2635.85</v>
      </c>
      <c r="X92" s="1">
        <f>+'TABEL FINAAL KO'!X92+'TABEL FINAAL LO'!X92</f>
        <v>2625.3882769901857</v>
      </c>
      <c r="Y92" s="1">
        <f>+'TABEL FINAAL KO'!Y92+'TABEL FINAAL LO'!Y92</f>
        <v>2593.8111232279171</v>
      </c>
      <c r="Z92" s="1">
        <f>+'TABEL FINAAL KO'!Z92+'TABEL FINAAL LO'!Z92</f>
        <v>2577.8111232279171</v>
      </c>
      <c r="AA92" s="1">
        <f>+'TABEL FINAAL KO'!AA92+'TABEL FINAAL LO'!AA92</f>
        <v>2559.4648309705562</v>
      </c>
    </row>
    <row r="93" spans="2:27" x14ac:dyDescent="0.3">
      <c r="B93" s="1">
        <v>23009</v>
      </c>
      <c r="C93" s="1">
        <f>+'TABEL FINAAL KO'!C93+'TABEL FINAAL LO'!C93</f>
        <v>484</v>
      </c>
      <c r="D93" s="1">
        <f>+'TABEL FINAAL KO'!D93+'TABEL FINAAL LO'!D93</f>
        <v>411.4</v>
      </c>
      <c r="E93" s="1">
        <f>+'TABEL FINAAL KO'!E93+'TABEL FINAAL LO'!E93</f>
        <v>417.6</v>
      </c>
      <c r="F93" s="1">
        <f>+'TABEL FINAAL KO'!F93+'TABEL FINAAL LO'!F93</f>
        <v>458.36</v>
      </c>
      <c r="G93" s="1">
        <f>+'TABEL FINAAL KO'!G93+'TABEL FINAAL LO'!G93</f>
        <v>447.25</v>
      </c>
      <c r="H93" s="1">
        <f>+'TABEL FINAAL KO'!H93+'TABEL FINAAL LO'!H93</f>
        <v>464.16999999999996</v>
      </c>
      <c r="I93" s="1">
        <f>+'TABEL FINAAL KO'!I93+'TABEL FINAAL LO'!I93</f>
        <v>448.52</v>
      </c>
      <c r="J93" s="1">
        <f>+'TABEL FINAAL KO'!J93+'TABEL FINAAL LO'!J93</f>
        <v>456.52</v>
      </c>
      <c r="K93" s="1">
        <f>+'TABEL FINAAL KO'!K93+'TABEL FINAAL LO'!K93</f>
        <v>440.06</v>
      </c>
      <c r="L93" s="1">
        <f>+'TABEL FINAAL KO'!L93+'TABEL FINAAL LO'!L93</f>
        <v>447.16999999999996</v>
      </c>
      <c r="M93" s="1">
        <f>+'TABEL FINAAL KO'!M93+'TABEL FINAAL LO'!M93</f>
        <v>434.25</v>
      </c>
      <c r="N93" s="1">
        <f>+'TABEL FINAAL KO'!N93+'TABEL FINAAL LO'!N93</f>
        <v>409.33000000000004</v>
      </c>
      <c r="O93" s="1">
        <f>+'TABEL FINAAL KO'!O93+'TABEL FINAAL LO'!O93</f>
        <v>403.25</v>
      </c>
      <c r="P93" s="1">
        <f>+'TABEL FINAAL KO'!P93+'TABEL FINAAL LO'!P93</f>
        <v>395.91166666666663</v>
      </c>
      <c r="Q93" s="1">
        <f>+'TABEL FINAAL KO'!Q93+'TABEL FINAAL LO'!Q93</f>
        <v>392.30333333333334</v>
      </c>
      <c r="R93" s="1">
        <f>+'TABEL FINAAL KO'!R93+'TABEL FINAAL LO'!R93</f>
        <v>387.93833333333333</v>
      </c>
      <c r="S93" s="1">
        <f>+'TABEL FINAAL KO'!S93+'TABEL FINAAL LO'!S93</f>
        <v>381.69499999999999</v>
      </c>
      <c r="T93" s="1">
        <f>+'TABEL FINAAL KO'!T93+'TABEL FINAAL LO'!T93</f>
        <v>376.45166666666665</v>
      </c>
      <c r="U93" s="1">
        <f>+'TABEL FINAAL KO'!U93+'TABEL FINAAL LO'!U93</f>
        <v>370.20833333333337</v>
      </c>
      <c r="V93" s="1">
        <f>+'TABEL FINAAL KO'!V93+'TABEL FINAAL LO'!V93</f>
        <v>365.0866666666667</v>
      </c>
      <c r="W93" s="1">
        <f>+'TABEL FINAAL KO'!W93+'TABEL FINAAL LO'!W93</f>
        <v>361.33000000000004</v>
      </c>
      <c r="X93" s="1">
        <f>+'TABEL FINAAL KO'!X93+'TABEL FINAAL LO'!X93</f>
        <v>357.57333333333332</v>
      </c>
      <c r="Y93" s="1">
        <f>+'TABEL FINAAL KO'!Y93+'TABEL FINAAL LO'!Y93</f>
        <v>355.45166666666665</v>
      </c>
      <c r="Z93" s="1">
        <f>+'TABEL FINAAL KO'!Z93+'TABEL FINAAL LO'!Z93</f>
        <v>354.57333333333332</v>
      </c>
      <c r="AA93" s="1">
        <f>+'TABEL FINAAL KO'!AA93+'TABEL FINAAL LO'!AA93</f>
        <v>352.33000000000004</v>
      </c>
    </row>
    <row r="94" spans="2:27" x14ac:dyDescent="0.3">
      <c r="B94" s="1">
        <v>23016</v>
      </c>
      <c r="C94" s="1">
        <f>+'TABEL FINAAL KO'!C94+'TABEL FINAAL LO'!C94</f>
        <v>4411</v>
      </c>
      <c r="D94" s="1">
        <f>+'TABEL FINAAL KO'!D94+'TABEL FINAAL LO'!D94</f>
        <v>3749.3499999999995</v>
      </c>
      <c r="E94" s="1">
        <f>+'TABEL FINAAL KO'!E94+'TABEL FINAAL LO'!E94</f>
        <v>4029.95</v>
      </c>
      <c r="F94" s="1">
        <f>+'TABEL FINAAL KO'!F94+'TABEL FINAAL LO'!F94</f>
        <v>4093.9</v>
      </c>
      <c r="G94" s="1">
        <f>+'TABEL FINAAL KO'!G94+'TABEL FINAAL LO'!G94</f>
        <v>4122.71</v>
      </c>
      <c r="H94" s="1">
        <f>+'TABEL FINAAL KO'!H94+'TABEL FINAAL LO'!H94</f>
        <v>4111.6000000000004</v>
      </c>
      <c r="I94" s="1">
        <f>+'TABEL FINAAL KO'!I94+'TABEL FINAAL LO'!I94</f>
        <v>4238.33</v>
      </c>
      <c r="J94" s="1">
        <f>+'TABEL FINAAL KO'!J94+'TABEL FINAAL LO'!J94</f>
        <v>4283.55</v>
      </c>
      <c r="K94" s="1">
        <f>+'TABEL FINAAL KO'!K94+'TABEL FINAAL LO'!K94</f>
        <v>4287.9799999999996</v>
      </c>
      <c r="L94" s="1">
        <f>+'TABEL FINAAL KO'!L94+'TABEL FINAAL LO'!L94</f>
        <v>4331.71</v>
      </c>
      <c r="M94" s="1">
        <f>+'TABEL FINAAL KO'!M94+'TABEL FINAAL LO'!M94</f>
        <v>4380.71</v>
      </c>
      <c r="N94" s="1">
        <f>+'TABEL FINAAL KO'!N94+'TABEL FINAAL LO'!N94</f>
        <v>4422.47</v>
      </c>
      <c r="O94" s="1">
        <f>+'TABEL FINAAL KO'!O94+'TABEL FINAAL LO'!O94</f>
        <v>4443.47</v>
      </c>
      <c r="P94" s="1">
        <f>+'TABEL FINAAL KO'!P94+'TABEL FINAAL LO'!P94</f>
        <v>4460.7050777202076</v>
      </c>
      <c r="Q94" s="1">
        <f>+'TABEL FINAAL KO'!Q94+'TABEL FINAAL LO'!Q94</f>
        <v>4474.3731735751298</v>
      </c>
      <c r="R94" s="1">
        <f>+'TABEL FINAAL KO'!R94+'TABEL FINAAL LO'!R94</f>
        <v>4457.3731735751298</v>
      </c>
      <c r="S94" s="1">
        <f>+'TABEL FINAAL KO'!S94+'TABEL FINAAL LO'!S94</f>
        <v>4440.164766839378</v>
      </c>
      <c r="T94" s="1">
        <f>+'TABEL FINAAL KO'!T94+'TABEL FINAAL LO'!T94</f>
        <v>4446.2796891191711</v>
      </c>
      <c r="U94" s="1">
        <f>+'TABEL FINAAL KO'!U94+'TABEL FINAAL LO'!U94</f>
        <v>4454.2796891191711</v>
      </c>
      <c r="V94" s="1">
        <f>+'TABEL FINAAL KO'!V94+'TABEL FINAAL LO'!V94</f>
        <v>4438.4966709844557</v>
      </c>
      <c r="W94" s="1">
        <f>+'TABEL FINAAL KO'!W94+'TABEL FINAAL LO'!W94</f>
        <v>4437.82</v>
      </c>
      <c r="X94" s="1">
        <f>+'TABEL FINAAL KO'!X94+'TABEL FINAAL LO'!X94</f>
        <v>4447.7050777202076</v>
      </c>
      <c r="Y94" s="1">
        <f>+'TABEL FINAAL KO'!Y94+'TABEL FINAAL LO'!Y94</f>
        <v>4443.1476165803106</v>
      </c>
      <c r="Z94" s="1">
        <f>+'TABEL FINAAL KO'!Z94+'TABEL FINAAL LO'!Z94</f>
        <v>4455.3645984455961</v>
      </c>
      <c r="AA94" s="1">
        <f>+'TABEL FINAAL KO'!AA94+'TABEL FINAAL LO'!AA94</f>
        <v>4471.0241191709847</v>
      </c>
    </row>
    <row r="95" spans="2:27" x14ac:dyDescent="0.3">
      <c r="B95" s="1">
        <v>23023</v>
      </c>
      <c r="C95" s="1">
        <f>+'TABEL FINAAL KO'!C95+'TABEL FINAAL LO'!C95</f>
        <v>1302.3529411764707</v>
      </c>
      <c r="D95" s="1">
        <f>+'TABEL FINAAL KO'!D95+'TABEL FINAAL LO'!D95</f>
        <v>1107</v>
      </c>
      <c r="E95" s="1">
        <f>+'TABEL FINAAL KO'!E95+'TABEL FINAAL LO'!E95</f>
        <v>957.99</v>
      </c>
      <c r="F95" s="1">
        <f>+'TABEL FINAAL KO'!F95+'TABEL FINAAL LO'!F95</f>
        <v>1001.72</v>
      </c>
      <c r="G95" s="1">
        <f>+'TABEL FINAAL KO'!G95+'TABEL FINAAL LO'!G95</f>
        <v>1019.15</v>
      </c>
      <c r="H95" s="1">
        <f>+'TABEL FINAAL KO'!H95+'TABEL FINAAL LO'!H95</f>
        <v>1053.99</v>
      </c>
      <c r="I95" s="1">
        <f>+'TABEL FINAAL KO'!I95+'TABEL FINAAL LO'!I95</f>
        <v>1021.39</v>
      </c>
      <c r="J95" s="1">
        <f>+'TABEL FINAAL KO'!J95+'TABEL FINAAL LO'!J95</f>
        <v>1077.29</v>
      </c>
      <c r="K95" s="1">
        <f>+'TABEL FINAAL KO'!K95+'TABEL FINAAL LO'!K95</f>
        <v>1070.45</v>
      </c>
      <c r="L95" s="1">
        <f>+'TABEL FINAAL KO'!L95+'TABEL FINAAL LO'!L95</f>
        <v>1062.8800000000001</v>
      </c>
      <c r="M95" s="1">
        <f>+'TABEL FINAAL KO'!M95+'TABEL FINAAL LO'!M95</f>
        <v>1058.07</v>
      </c>
      <c r="N95" s="1">
        <f>+'TABEL FINAAL KO'!N95+'TABEL FINAAL LO'!N95</f>
        <v>1052.69</v>
      </c>
      <c r="O95" s="1">
        <f>+'TABEL FINAAL KO'!O95+'TABEL FINAAL LO'!O95</f>
        <v>1032.6600000000001</v>
      </c>
      <c r="P95" s="1">
        <f>+'TABEL FINAAL KO'!P95+'TABEL FINAAL LO'!P95</f>
        <v>1025.1382636655949</v>
      </c>
      <c r="Q95" s="1">
        <f>+'TABEL FINAAL KO'!Q95+'TABEL FINAAL LO'!Q95</f>
        <v>1018.7299035369774</v>
      </c>
      <c r="R95" s="1">
        <f>+'TABEL FINAAL KO'!R95+'TABEL FINAAL LO'!R95</f>
        <v>1006.7909967845659</v>
      </c>
      <c r="S95" s="1">
        <f>+'TABEL FINAAL KO'!S95+'TABEL FINAAL LO'!S95</f>
        <v>989.20418006430873</v>
      </c>
      <c r="T95" s="1">
        <f>+'TABEL FINAAL KO'!T95+'TABEL FINAAL LO'!T95</f>
        <v>978.73472668810291</v>
      </c>
      <c r="U95" s="1">
        <f>+'TABEL FINAAL KO'!U95+'TABEL FINAAL LO'!U95</f>
        <v>959.91318327974273</v>
      </c>
      <c r="V95" s="1">
        <f>+'TABEL FINAAL KO'!V95+'TABEL FINAAL LO'!V95</f>
        <v>949.91318327974273</v>
      </c>
      <c r="W95" s="1">
        <f>+'TABEL FINAAL KO'!W95+'TABEL FINAAL LO'!W95</f>
        <v>936.5</v>
      </c>
      <c r="X95" s="1">
        <f>+'TABEL FINAAL KO'!X95+'TABEL FINAAL LO'!X95</f>
        <v>926.96945337620582</v>
      </c>
      <c r="Y95" s="1">
        <f>+'TABEL FINAAL KO'!Y95+'TABEL FINAAL LO'!Y95</f>
        <v>919.5</v>
      </c>
      <c r="Z95" s="1">
        <f>+'TABEL FINAAL KO'!Z95+'TABEL FINAAL LO'!Z95</f>
        <v>918.85209003215436</v>
      </c>
      <c r="AA95" s="1">
        <f>+'TABEL FINAAL KO'!AA95+'TABEL FINAAL LO'!AA95</f>
        <v>913.26527331189709</v>
      </c>
    </row>
    <row r="96" spans="2:27" x14ac:dyDescent="0.3">
      <c r="B96" s="1">
        <v>23024</v>
      </c>
      <c r="C96" s="1">
        <f>+'TABEL FINAAL KO'!C96+'TABEL FINAAL LO'!C96</f>
        <v>1084</v>
      </c>
      <c r="D96" s="1">
        <f>+'TABEL FINAAL KO'!D96+'TABEL FINAAL LO'!D96</f>
        <v>921.4</v>
      </c>
      <c r="E96" s="1">
        <f>+'TABEL FINAAL KO'!E96+'TABEL FINAAL LO'!E96</f>
        <v>789.12</v>
      </c>
      <c r="F96" s="1">
        <f>+'TABEL FINAAL KO'!F96+'TABEL FINAAL LO'!F96</f>
        <v>817.96</v>
      </c>
      <c r="G96" s="1">
        <f>+'TABEL FINAAL KO'!G96+'TABEL FINAAL LO'!G96</f>
        <v>821.15</v>
      </c>
      <c r="H96" s="1">
        <f>+'TABEL FINAAL KO'!H96+'TABEL FINAAL LO'!H96</f>
        <v>823.8</v>
      </c>
      <c r="I96" s="1">
        <f>+'TABEL FINAAL KO'!I96+'TABEL FINAAL LO'!I96</f>
        <v>804.28</v>
      </c>
      <c r="J96" s="1">
        <f>+'TABEL FINAAL KO'!J96+'TABEL FINAAL LO'!J96</f>
        <v>825.77</v>
      </c>
      <c r="K96" s="1">
        <f>+'TABEL FINAAL KO'!K96+'TABEL FINAAL LO'!K96</f>
        <v>866.69</v>
      </c>
      <c r="L96" s="1">
        <f>+'TABEL FINAAL KO'!L96+'TABEL FINAAL LO'!L96</f>
        <v>839.74</v>
      </c>
      <c r="M96" s="1">
        <f>+'TABEL FINAAL KO'!M96+'TABEL FINAAL LO'!M96</f>
        <v>835.31</v>
      </c>
      <c r="N96" s="1">
        <f>+'TABEL FINAAL KO'!N96+'TABEL FINAAL LO'!N96</f>
        <v>856.42000000000007</v>
      </c>
      <c r="O96" s="1">
        <f>+'TABEL FINAAL KO'!O96+'TABEL FINAAL LO'!O96</f>
        <v>819.28</v>
      </c>
      <c r="P96" s="1">
        <f>+'TABEL FINAAL KO'!P96+'TABEL FINAAL LO'!P96</f>
        <v>826.49258169934637</v>
      </c>
      <c r="Q96" s="1">
        <f>+'TABEL FINAAL KO'!Q96+'TABEL FINAAL LO'!Q96</f>
        <v>822.51839869281048</v>
      </c>
      <c r="R96" s="1">
        <f>+'TABEL FINAAL KO'!R96+'TABEL FINAAL LO'!R96</f>
        <v>810.80032679738565</v>
      </c>
      <c r="S96" s="1">
        <f>+'TABEL FINAAL KO'!S96+'TABEL FINAAL LO'!S96</f>
        <v>808.80032679738565</v>
      </c>
      <c r="T96" s="1">
        <f>+'TABEL FINAAL KO'!T96+'TABEL FINAAL LO'!T96</f>
        <v>800.67192810457516</v>
      </c>
      <c r="U96" s="1">
        <f>+'TABEL FINAAL KO'!U96+'TABEL FINAAL LO'!U96</f>
        <v>795.87709150326805</v>
      </c>
      <c r="V96" s="1">
        <f>+'TABEL FINAAL KO'!V96+'TABEL FINAAL LO'!V96</f>
        <v>804.2874183006536</v>
      </c>
      <c r="W96" s="1">
        <f>+'TABEL FINAAL KO'!W96+'TABEL FINAAL LO'!W96</f>
        <v>807.39</v>
      </c>
      <c r="X96" s="1">
        <f>+'TABEL FINAAL KO'!X96+'TABEL FINAAL LO'!X96</f>
        <v>800.2874183006536</v>
      </c>
      <c r="Y96" s="1">
        <f>+'TABEL FINAAL KO'!Y96+'TABEL FINAAL LO'!Y96</f>
        <v>804.18483660130721</v>
      </c>
      <c r="Z96" s="1">
        <f>+'TABEL FINAAL KO'!Z96+'TABEL FINAAL LO'!Z96</f>
        <v>796.08225490196082</v>
      </c>
      <c r="AA96" s="1">
        <f>+'TABEL FINAAL KO'!AA96+'TABEL FINAAL LO'!AA96</f>
        <v>793.08225490196082</v>
      </c>
    </row>
    <row r="97" spans="2:27" x14ac:dyDescent="0.3">
      <c r="B97" s="1">
        <v>23025</v>
      </c>
      <c r="C97" s="1">
        <f>+'TABEL FINAAL KO'!C97+'TABEL FINAAL LO'!C97</f>
        <v>4093</v>
      </c>
      <c r="D97" s="1">
        <f>+'TABEL FINAAL KO'!D97+'TABEL FINAAL LO'!D97</f>
        <v>3479.0499999999997</v>
      </c>
      <c r="E97" s="1">
        <f>+'TABEL FINAAL KO'!E97+'TABEL FINAAL LO'!E97</f>
        <v>3006.51</v>
      </c>
      <c r="F97" s="1">
        <f>+'TABEL FINAAL KO'!F97+'TABEL FINAAL LO'!F97</f>
        <v>3114.46</v>
      </c>
      <c r="G97" s="1">
        <f>+'TABEL FINAAL KO'!G97+'TABEL FINAAL LO'!G97</f>
        <v>3160</v>
      </c>
      <c r="H97" s="1">
        <f>+'TABEL FINAAL KO'!H97+'TABEL FINAAL LO'!H97</f>
        <v>3300.19</v>
      </c>
      <c r="I97" s="1">
        <f>+'TABEL FINAAL KO'!I97+'TABEL FINAAL LO'!I97</f>
        <v>3422.76</v>
      </c>
      <c r="J97" s="1">
        <f>+'TABEL FINAAL KO'!J97+'TABEL FINAAL LO'!J97</f>
        <v>3459.14</v>
      </c>
      <c r="K97" s="1">
        <f>+'TABEL FINAAL KO'!K97+'TABEL FINAAL LO'!K97</f>
        <v>3522.35</v>
      </c>
      <c r="L97" s="1">
        <f>+'TABEL FINAAL KO'!L97+'TABEL FINAAL LO'!L97</f>
        <v>3674.44</v>
      </c>
      <c r="M97" s="1">
        <f>+'TABEL FINAAL KO'!M97+'TABEL FINAAL LO'!M97</f>
        <v>3698.06</v>
      </c>
      <c r="N97" s="1">
        <f>+'TABEL FINAAL KO'!N97+'TABEL FINAAL LO'!N97</f>
        <v>3736.2200000000003</v>
      </c>
      <c r="O97" s="1">
        <f>+'TABEL FINAAL KO'!O97+'TABEL FINAAL LO'!O97</f>
        <v>3764.33</v>
      </c>
      <c r="P97" s="1">
        <f>+'TABEL FINAAL KO'!P97+'TABEL FINAAL LO'!P97</f>
        <v>3778.2110859728509</v>
      </c>
      <c r="Q97" s="1">
        <f>+'TABEL FINAAL KO'!Q97+'TABEL FINAAL LO'!Q97</f>
        <v>3785.1579939668172</v>
      </c>
      <c r="R97" s="1">
        <f>+'TABEL FINAAL KO'!R97+'TABEL FINAAL LO'!R97</f>
        <v>3792.7376319758673</v>
      </c>
      <c r="S97" s="1">
        <f>+'TABEL FINAAL KO'!S97+'TABEL FINAAL LO'!S97</f>
        <v>3790.3172699849169</v>
      </c>
      <c r="T97" s="1">
        <f>+'TABEL FINAAL KO'!T97+'TABEL FINAAL LO'!T97</f>
        <v>3790.5418174962292</v>
      </c>
      <c r="U97" s="1">
        <f>+'TABEL FINAAL KO'!U97+'TABEL FINAAL LO'!U97</f>
        <v>3782.6480015082957</v>
      </c>
      <c r="V97" s="1">
        <f>+'TABEL FINAAL KO'!V97+'TABEL FINAAL LO'!V97</f>
        <v>3772.7132730015082</v>
      </c>
      <c r="W97" s="1">
        <f>+'TABEL FINAAL KO'!W97+'TABEL FINAAL LO'!W97</f>
        <v>3770.95</v>
      </c>
      <c r="X97" s="1">
        <f>+'TABEL FINAAL KO'!X97+'TABEL FINAAL LO'!X97</f>
        <v>3758.4234539969834</v>
      </c>
      <c r="Y97" s="1">
        <f>+'TABEL FINAAL KO'!Y97+'TABEL FINAAL LO'!Y97</f>
        <v>3749.5949095022625</v>
      </c>
      <c r="Z97" s="1">
        <f>+'TABEL FINAAL KO'!Z97+'TABEL FINAAL LO'!Z97</f>
        <v>3753.3703619909502</v>
      </c>
      <c r="AA97" s="1">
        <f>+'TABEL FINAAL KO'!AA97+'TABEL FINAAL LO'!AA97</f>
        <v>3745.9621794871796</v>
      </c>
    </row>
    <row r="98" spans="2:27" x14ac:dyDescent="0.3">
      <c r="B98" s="1">
        <v>23027</v>
      </c>
      <c r="C98" s="1">
        <f>+'TABEL FINAAL KO'!C98+'TABEL FINAAL LO'!C98</f>
        <v>5044</v>
      </c>
      <c r="D98" s="1">
        <f>+'TABEL FINAAL KO'!D98+'TABEL FINAAL LO'!D98</f>
        <v>4287.3999999999996</v>
      </c>
      <c r="E98" s="1">
        <f>+'TABEL FINAAL KO'!E98+'TABEL FINAAL LO'!E98</f>
        <v>4093.01</v>
      </c>
      <c r="F98" s="1">
        <f>+'TABEL FINAAL KO'!F98+'TABEL FINAAL LO'!F98</f>
        <v>4162.12</v>
      </c>
      <c r="G98" s="1">
        <f>+'TABEL FINAAL KO'!G98+'TABEL FINAAL LO'!G98</f>
        <v>4207.3099999999995</v>
      </c>
      <c r="H98" s="1">
        <f>+'TABEL FINAAL KO'!H98+'TABEL FINAAL LO'!H98</f>
        <v>4272.91</v>
      </c>
      <c r="I98" s="1">
        <f>+'TABEL FINAAL KO'!I98+'TABEL FINAAL LO'!I98</f>
        <v>4360.8599999999997</v>
      </c>
      <c r="J98" s="1">
        <f>+'TABEL FINAAL KO'!J98+'TABEL FINAAL LO'!J98</f>
        <v>4403.42</v>
      </c>
      <c r="K98" s="1">
        <f>+'TABEL FINAAL KO'!K98+'TABEL FINAAL LO'!K98</f>
        <v>4425.53</v>
      </c>
      <c r="L98" s="1">
        <f>+'TABEL FINAAL KO'!L98+'TABEL FINAAL LO'!L98</f>
        <v>4442.3899999999994</v>
      </c>
      <c r="M98" s="1">
        <f>+'TABEL FINAAL KO'!M98+'TABEL FINAAL LO'!M98</f>
        <v>4525.32</v>
      </c>
      <c r="N98" s="1">
        <f>+'TABEL FINAAL KO'!N98+'TABEL FINAAL LO'!N98</f>
        <v>4542.3999999999996</v>
      </c>
      <c r="O98" s="1">
        <f>+'TABEL FINAAL KO'!O98+'TABEL FINAAL LO'!O98</f>
        <v>4597.5599999999995</v>
      </c>
      <c r="P98" s="1">
        <f>+'TABEL FINAAL KO'!P98+'TABEL FINAAL LO'!P98</f>
        <v>4662.3040138010347</v>
      </c>
      <c r="Q98" s="1">
        <f>+'TABEL FINAAL KO'!Q98+'TABEL FINAAL LO'!Q98</f>
        <v>4741.8159861989652</v>
      </c>
      <c r="R98" s="1">
        <f>+'TABEL FINAAL KO'!R98+'TABEL FINAAL LO'!R98</f>
        <v>4766.4734445083377</v>
      </c>
      <c r="S98" s="1">
        <f>+'TABEL FINAAL KO'!S98+'TABEL FINAAL LO'!S98</f>
        <v>4798.4458194364579</v>
      </c>
      <c r="T98" s="1">
        <f>+'TABEL FINAAL KO'!T98+'TABEL FINAAL LO'!T98</f>
        <v>4821.1898332374931</v>
      </c>
      <c r="U98" s="1">
        <f>+'TABEL FINAAL KO'!U98+'TABEL FINAAL LO'!U98</f>
        <v>4838.3905692926965</v>
      </c>
      <c r="V98" s="1">
        <f>+'TABEL FINAAL KO'!V98+'TABEL FINAAL LO'!V98</f>
        <v>4876.3316388729154</v>
      </c>
      <c r="W98" s="1">
        <f>+'TABEL FINAAL KO'!W98+'TABEL FINAAL LO'!W98</f>
        <v>4881.5599999999995</v>
      </c>
      <c r="X98" s="1">
        <f>+'TABEL FINAAL KO'!X98+'TABEL FINAAL LO'!X98</f>
        <v>4885.2450833812536</v>
      </c>
      <c r="Y98" s="1">
        <f>+'TABEL FINAAL KO'!Y98+'TABEL FINAAL LO'!Y98</f>
        <v>4896.0443473260493</v>
      </c>
      <c r="Z98" s="1">
        <f>+'TABEL FINAAL KO'!Z98+'TABEL FINAAL LO'!Z98</f>
        <v>4901.6428752156407</v>
      </c>
      <c r="AA98" s="1">
        <f>+'TABEL FINAAL KO'!AA98+'TABEL FINAAL LO'!AA98</f>
        <v>4901.2414031052331</v>
      </c>
    </row>
    <row r="99" spans="2:27" x14ac:dyDescent="0.3">
      <c r="B99" s="1">
        <v>23032</v>
      </c>
      <c r="C99" s="1">
        <f>+'TABEL FINAAL KO'!C99+'TABEL FINAAL LO'!C99</f>
        <v>868.23529411764707</v>
      </c>
      <c r="D99" s="1">
        <f>+'TABEL FINAAL KO'!D99+'TABEL FINAAL LO'!D99</f>
        <v>738</v>
      </c>
      <c r="E99" s="1">
        <f>+'TABEL FINAAL KO'!E99+'TABEL FINAAL LO'!E99</f>
        <v>760.93000000000006</v>
      </c>
      <c r="F99" s="1">
        <f>+'TABEL FINAAL KO'!F99+'TABEL FINAAL LO'!F99</f>
        <v>741.01</v>
      </c>
      <c r="G99" s="1">
        <f>+'TABEL FINAAL KO'!G99+'TABEL FINAAL LO'!G99</f>
        <v>699.9</v>
      </c>
      <c r="H99" s="1">
        <f>+'TABEL FINAAL KO'!H99+'TABEL FINAAL LO'!H99</f>
        <v>715.28</v>
      </c>
      <c r="I99" s="1">
        <f>+'TABEL FINAAL KO'!I99+'TABEL FINAAL LO'!I99</f>
        <v>690.01</v>
      </c>
      <c r="J99" s="1">
        <f>+'TABEL FINAAL KO'!J99+'TABEL FINAAL LO'!J99</f>
        <v>670.63</v>
      </c>
      <c r="K99" s="1">
        <f>+'TABEL FINAAL KO'!K99+'TABEL FINAAL LO'!K99</f>
        <v>652.9</v>
      </c>
      <c r="L99" s="1">
        <f>+'TABEL FINAAL KO'!L99+'TABEL FINAAL LO'!L99</f>
        <v>686.66000000000008</v>
      </c>
      <c r="M99" s="1">
        <f>+'TABEL FINAAL KO'!M99+'TABEL FINAAL LO'!M99</f>
        <v>706.12</v>
      </c>
      <c r="N99" s="1">
        <f>+'TABEL FINAAL KO'!N99+'TABEL FINAAL LO'!N99</f>
        <v>692.28</v>
      </c>
      <c r="O99" s="1">
        <f>+'TABEL FINAAL KO'!O99+'TABEL FINAAL LO'!O99</f>
        <v>705.23</v>
      </c>
      <c r="P99" s="1">
        <f>+'TABEL FINAAL KO'!P99+'TABEL FINAAL LO'!P99</f>
        <v>711.39725925925927</v>
      </c>
      <c r="Q99" s="1">
        <f>+'TABEL FINAAL KO'!Q99+'TABEL FINAAL LO'!Q99</f>
        <v>725.68385185185184</v>
      </c>
      <c r="R99" s="1">
        <f>+'TABEL FINAAL KO'!R99+'TABEL FINAAL LO'!R99</f>
        <v>735.97659259259262</v>
      </c>
      <c r="S99" s="1">
        <f>+'TABEL FINAAL KO'!S99+'TABEL FINAAL LO'!S99</f>
        <v>743.83329629629634</v>
      </c>
      <c r="T99" s="1">
        <f>+'TABEL FINAAL KO'!T99+'TABEL FINAAL LO'!T99</f>
        <v>749.54670370370377</v>
      </c>
      <c r="U99" s="1">
        <f>+'TABEL FINAAL KO'!U99+'TABEL FINAAL LO'!U99</f>
        <v>753.69</v>
      </c>
      <c r="V99" s="1">
        <f>+'TABEL FINAAL KO'!V99+'TABEL FINAAL LO'!V99</f>
        <v>749.40340740740749</v>
      </c>
      <c r="W99" s="1">
        <f>+'TABEL FINAAL KO'!W99+'TABEL FINAAL LO'!W99</f>
        <v>748.69</v>
      </c>
      <c r="X99" s="1">
        <f>+'TABEL FINAAL KO'!X99+'TABEL FINAAL LO'!X99</f>
        <v>767.11988888888891</v>
      </c>
      <c r="Y99" s="1">
        <f>+'TABEL FINAAL KO'!Y99+'TABEL FINAAL LO'!Y99</f>
        <v>767.69</v>
      </c>
      <c r="Z99" s="1">
        <f>+'TABEL FINAAL KO'!Z99+'TABEL FINAAL LO'!Z99</f>
        <v>767.26318518518519</v>
      </c>
      <c r="AA99" s="1">
        <f>+'TABEL FINAAL KO'!AA99+'TABEL FINAAL LO'!AA99</f>
        <v>768.11988888888891</v>
      </c>
    </row>
    <row r="100" spans="2:27" x14ac:dyDescent="0.3">
      <c r="B100" s="1">
        <v>23033</v>
      </c>
      <c r="C100" s="1">
        <f>+'TABEL FINAAL KO'!C100+'TABEL FINAAL LO'!C100</f>
        <v>1419</v>
      </c>
      <c r="D100" s="1">
        <f>+'TABEL FINAAL KO'!D100+'TABEL FINAAL LO'!D100</f>
        <v>1206.1500000000001</v>
      </c>
      <c r="E100" s="1">
        <f>+'TABEL FINAAL KO'!E100+'TABEL FINAAL LO'!E100</f>
        <v>1285.1500000000001</v>
      </c>
      <c r="F100" s="1">
        <f>+'TABEL FINAAL KO'!F100+'TABEL FINAAL LO'!F100</f>
        <v>1299.48</v>
      </c>
      <c r="G100" s="1">
        <f>+'TABEL FINAAL KO'!G100+'TABEL FINAAL LO'!G100</f>
        <v>1296.29</v>
      </c>
      <c r="H100" s="1">
        <f>+'TABEL FINAAL KO'!H100+'TABEL FINAAL LO'!H100</f>
        <v>1290.02</v>
      </c>
      <c r="I100" s="1">
        <f>+'TABEL FINAAL KO'!I100+'TABEL FINAAL LO'!I100</f>
        <v>1284.32</v>
      </c>
      <c r="J100" s="1">
        <f>+'TABEL FINAAL KO'!J100+'TABEL FINAAL LO'!J100</f>
        <v>1265.8</v>
      </c>
      <c r="K100" s="1">
        <f>+'TABEL FINAAL KO'!K100+'TABEL FINAAL LO'!K100</f>
        <v>1281.72</v>
      </c>
      <c r="L100" s="1">
        <f>+'TABEL FINAAL KO'!L100+'TABEL FINAAL LO'!L100</f>
        <v>1285.6399999999999</v>
      </c>
      <c r="M100" s="1">
        <f>+'TABEL FINAAL KO'!M100+'TABEL FINAAL LO'!M100</f>
        <v>1292.32</v>
      </c>
      <c r="N100" s="1">
        <f>+'TABEL FINAAL KO'!N100+'TABEL FINAAL LO'!N100</f>
        <v>1279.3699999999999</v>
      </c>
      <c r="O100" s="1">
        <f>+'TABEL FINAAL KO'!O100+'TABEL FINAAL LO'!O100</f>
        <v>1312.3200000000002</v>
      </c>
      <c r="P100" s="1">
        <f>+'TABEL FINAAL KO'!P100+'TABEL FINAAL LO'!P100</f>
        <v>1316.4366748166258</v>
      </c>
      <c r="Q100" s="1">
        <f>+'TABEL FINAAL KO'!Q100+'TABEL FINAAL LO'!Q100</f>
        <v>1326.9511980440097</v>
      </c>
      <c r="R100" s="1">
        <f>+'TABEL FINAAL KO'!R100+'TABEL FINAAL LO'!R100</f>
        <v>1323.1016136919316</v>
      </c>
      <c r="S100" s="1">
        <f>+'TABEL FINAAL KO'!S100+'TABEL FINAAL LO'!S100</f>
        <v>1288.0964303178484</v>
      </c>
      <c r="T100" s="1">
        <f>+'TABEL FINAAL KO'!T100+'TABEL FINAAL LO'!T100</f>
        <v>1272.7904156479217</v>
      </c>
      <c r="U100" s="1">
        <f>+'TABEL FINAAL KO'!U100+'TABEL FINAAL LO'!U100</f>
        <v>1261.0622004889976</v>
      </c>
      <c r="V100" s="1">
        <f>+'TABEL FINAAL KO'!V100+'TABEL FINAAL LO'!V100</f>
        <v>1252.5476772616137</v>
      </c>
      <c r="W100" s="1">
        <f>+'TABEL FINAAL KO'!W100+'TABEL FINAAL LO'!W100</f>
        <v>1240.6399999999999</v>
      </c>
      <c r="X100" s="1">
        <f>+'TABEL FINAAL KO'!X100+'TABEL FINAAL LO'!X100</f>
        <v>1236.6109535452324</v>
      </c>
      <c r="Y100" s="1">
        <f>+'TABEL FINAAL KO'!Y100+'TABEL FINAAL LO'!Y100</f>
        <v>1217.8536919315402</v>
      </c>
      <c r="Z100" s="1">
        <f>+'TABEL FINAAL KO'!Z100+'TABEL FINAAL LO'!Z100</f>
        <v>1202.7323227383863</v>
      </c>
      <c r="AA100" s="1">
        <f>+'TABEL FINAAL KO'!AA100+'TABEL FINAAL LO'!AA100</f>
        <v>1196.8536919315402</v>
      </c>
    </row>
    <row r="101" spans="2:27" x14ac:dyDescent="0.3">
      <c r="B101" s="1">
        <v>23038</v>
      </c>
      <c r="C101" s="1">
        <f>+'TABEL FINAAL KO'!C101+'TABEL FINAAL LO'!C101</f>
        <v>1377</v>
      </c>
      <c r="D101" s="1">
        <f>+'TABEL FINAAL KO'!D101+'TABEL FINAAL LO'!D101</f>
        <v>1170.4499999999998</v>
      </c>
      <c r="E101" s="1">
        <f>+'TABEL FINAAL KO'!E101+'TABEL FINAAL LO'!E101</f>
        <v>1210.83</v>
      </c>
      <c r="F101" s="1">
        <f>+'TABEL FINAAL KO'!F101+'TABEL FINAAL LO'!F101</f>
        <v>1203.53</v>
      </c>
      <c r="G101" s="1">
        <f>+'TABEL FINAAL KO'!G101+'TABEL FINAAL LO'!G101</f>
        <v>1251.05</v>
      </c>
      <c r="H101" s="1">
        <f>+'TABEL FINAAL KO'!H101+'TABEL FINAAL LO'!H101</f>
        <v>1209.45</v>
      </c>
      <c r="I101" s="1">
        <f>+'TABEL FINAAL KO'!I101+'TABEL FINAAL LO'!I101</f>
        <v>1237.26</v>
      </c>
      <c r="J101" s="1">
        <f>+'TABEL FINAAL KO'!J101+'TABEL FINAAL LO'!J101</f>
        <v>1258.75</v>
      </c>
      <c r="K101" s="1">
        <f>+'TABEL FINAAL KO'!K101+'TABEL FINAAL LO'!K101</f>
        <v>1246.9099999999999</v>
      </c>
      <c r="L101" s="1">
        <f>+'TABEL FINAAL KO'!L101+'TABEL FINAAL LO'!L101</f>
        <v>1268.9099999999999</v>
      </c>
      <c r="M101" s="1">
        <f>+'TABEL FINAAL KO'!M101+'TABEL FINAAL LO'!M101</f>
        <v>1262.21</v>
      </c>
      <c r="N101" s="1">
        <f>+'TABEL FINAAL KO'!N101+'TABEL FINAAL LO'!N101</f>
        <v>1220.99</v>
      </c>
      <c r="O101" s="1">
        <f>+'TABEL FINAAL KO'!O101+'TABEL FINAAL LO'!O101</f>
        <v>1231.99</v>
      </c>
      <c r="P101" s="1">
        <f>+'TABEL FINAAL KO'!P101+'TABEL FINAAL LO'!P101</f>
        <v>1250.9274330357143</v>
      </c>
      <c r="Q101" s="1">
        <f>+'TABEL FINAAL KO'!Q101+'TABEL FINAAL LO'!Q101</f>
        <v>1259.3815625</v>
      </c>
      <c r="R101" s="1">
        <f>+'TABEL FINAAL KO'!R101+'TABEL FINAAL LO'!R101</f>
        <v>1262.7265178571429</v>
      </c>
      <c r="S101" s="1">
        <f>+'TABEL FINAAL KO'!S101+'TABEL FINAAL LO'!S101</f>
        <v>1266.9448660714286</v>
      </c>
      <c r="T101" s="1">
        <f>+'TABEL FINAAL KO'!T101+'TABEL FINAAL LO'!T101</f>
        <v>1275.5824776785714</v>
      </c>
      <c r="U101" s="1">
        <f>+'TABEL FINAAL KO'!U101+'TABEL FINAAL LO'!U101</f>
        <v>1279.14578125</v>
      </c>
      <c r="V101" s="1">
        <f>+'TABEL FINAAL KO'!V101+'TABEL FINAAL LO'!V101</f>
        <v>1293.8925669642858</v>
      </c>
      <c r="W101" s="1">
        <f>+'TABEL FINAAL KO'!W101+'TABEL FINAAL LO'!W101</f>
        <v>1293.9099999999999</v>
      </c>
      <c r="X101" s="1">
        <f>+'TABEL FINAAL KO'!X101+'TABEL FINAAL LO'!X101</f>
        <v>1294.6742187499999</v>
      </c>
      <c r="Y101" s="1">
        <f>+'TABEL FINAAL KO'!Y101+'TABEL FINAAL LO'!Y101</f>
        <v>1302.3466964285715</v>
      </c>
      <c r="Z101" s="1">
        <f>+'TABEL FINAAL KO'!Z101+'TABEL FINAAL LO'!Z101</f>
        <v>1319.8925669642858</v>
      </c>
      <c r="AA101" s="1">
        <f>+'TABEL FINAAL KO'!AA101+'TABEL FINAAL LO'!AA101</f>
        <v>1324.3292633928572</v>
      </c>
    </row>
    <row r="102" spans="2:27" x14ac:dyDescent="0.3">
      <c r="B102" s="1">
        <v>23039</v>
      </c>
      <c r="C102" s="1">
        <f>+'TABEL FINAAL KO'!C102+'TABEL FINAAL LO'!C102</f>
        <v>1297</v>
      </c>
      <c r="D102" s="1">
        <f>+'TABEL FINAAL KO'!D102+'TABEL FINAAL LO'!D102</f>
        <v>1102.45</v>
      </c>
      <c r="E102" s="1">
        <f>+'TABEL FINAAL KO'!E102+'TABEL FINAAL LO'!E102</f>
        <v>951.94</v>
      </c>
      <c r="F102" s="1">
        <f>+'TABEL FINAAL KO'!F102+'TABEL FINAAL LO'!F102</f>
        <v>928.61</v>
      </c>
      <c r="G102" s="1">
        <f>+'TABEL FINAAL KO'!G102+'TABEL FINAAL LO'!G102</f>
        <v>960.33999999999992</v>
      </c>
      <c r="H102" s="1">
        <f>+'TABEL FINAAL KO'!H102+'TABEL FINAAL LO'!H102</f>
        <v>964.23</v>
      </c>
      <c r="I102" s="1">
        <f>+'TABEL FINAAL KO'!I102+'TABEL FINAAL LO'!I102</f>
        <v>989.15</v>
      </c>
      <c r="J102" s="1">
        <f>+'TABEL FINAAL KO'!J102+'TABEL FINAAL LO'!J102</f>
        <v>1022.61</v>
      </c>
      <c r="K102" s="1">
        <f>+'TABEL FINAAL KO'!K102+'TABEL FINAAL LO'!K102</f>
        <v>1045.07</v>
      </c>
      <c r="L102" s="1">
        <f>+'TABEL FINAAL KO'!L102+'TABEL FINAAL LO'!L102</f>
        <v>1090.29</v>
      </c>
      <c r="M102" s="1">
        <f>+'TABEL FINAAL KO'!M102+'TABEL FINAAL LO'!M102</f>
        <v>1081.6600000000001</v>
      </c>
      <c r="N102" s="1">
        <f>+'TABEL FINAAL KO'!N102+'TABEL FINAAL LO'!N102</f>
        <v>1083.31</v>
      </c>
      <c r="O102" s="1">
        <f>+'TABEL FINAAL KO'!O102+'TABEL FINAAL LO'!O102</f>
        <v>1070.53</v>
      </c>
      <c r="P102" s="1">
        <f>+'TABEL FINAAL KO'!P102+'TABEL FINAAL LO'!P102</f>
        <v>1068.8533333333335</v>
      </c>
      <c r="Q102" s="1">
        <f>+'TABEL FINAAL KO'!Q102+'TABEL FINAAL LO'!Q102</f>
        <v>1075.625</v>
      </c>
      <c r="R102" s="1">
        <f>+'TABEL FINAAL KO'!R102+'TABEL FINAAL LO'!R102</f>
        <v>1088.5183333333334</v>
      </c>
      <c r="S102" s="1">
        <f>+'TABEL FINAAL KO'!S102+'TABEL FINAAL LO'!S102</f>
        <v>1104.0999999999999</v>
      </c>
      <c r="T102" s="1">
        <f>+'TABEL FINAAL KO'!T102+'TABEL FINAAL LO'!T102</f>
        <v>1108.56</v>
      </c>
      <c r="U102" s="1">
        <f>+'TABEL FINAAL KO'!U102+'TABEL FINAAL LO'!U102</f>
        <v>1121.5866666666666</v>
      </c>
      <c r="V102" s="1">
        <f>+'TABEL FINAAL KO'!V102+'TABEL FINAAL LO'!V102</f>
        <v>1122.4650000000001</v>
      </c>
      <c r="W102" s="1">
        <f>+'TABEL FINAAL KO'!W102+'TABEL FINAAL LO'!W102</f>
        <v>1145.0999999999999</v>
      </c>
      <c r="X102" s="1">
        <f>+'TABEL FINAAL KO'!X102+'TABEL FINAAL LO'!X102</f>
        <v>1171.5866666666666</v>
      </c>
      <c r="Y102" s="1">
        <f>+'TABEL FINAAL KO'!Y102+'TABEL FINAAL LO'!Y102</f>
        <v>1184.2216666666668</v>
      </c>
      <c r="Z102" s="1">
        <f>+'TABEL FINAAL KO'!Z102+'TABEL FINAAL LO'!Z102</f>
        <v>1204.4383333333333</v>
      </c>
      <c r="AA102" s="1">
        <f>+'TABEL FINAAL KO'!AA102+'TABEL FINAAL LO'!AA102</f>
        <v>1198.6816666666666</v>
      </c>
    </row>
    <row r="103" spans="2:27" x14ac:dyDescent="0.3">
      <c r="B103" s="1">
        <v>23044</v>
      </c>
      <c r="C103" s="1">
        <f>+'TABEL FINAAL KO'!C103+'TABEL FINAAL LO'!C103</f>
        <v>1522</v>
      </c>
      <c r="D103" s="1">
        <f>+'TABEL FINAAL KO'!D103+'TABEL FINAAL LO'!D103</f>
        <v>1293.6999999999998</v>
      </c>
      <c r="E103" s="1">
        <f>+'TABEL FINAAL KO'!E103+'TABEL FINAAL LO'!E103</f>
        <v>1139.02</v>
      </c>
      <c r="F103" s="1">
        <f>+'TABEL FINAAL KO'!F103+'TABEL FINAAL LO'!F103</f>
        <v>1149.05</v>
      </c>
      <c r="G103" s="1">
        <f>+'TABEL FINAAL KO'!G103+'TABEL FINAAL LO'!G103</f>
        <v>1191.8600000000001</v>
      </c>
      <c r="H103" s="1">
        <f>+'TABEL FINAAL KO'!H103+'TABEL FINAAL LO'!H103</f>
        <v>1173.45</v>
      </c>
      <c r="I103" s="1">
        <f>+'TABEL FINAAL KO'!I103+'TABEL FINAAL LO'!I103</f>
        <v>1218.75</v>
      </c>
      <c r="J103" s="1">
        <f>+'TABEL FINAAL KO'!J103+'TABEL FINAAL LO'!J103</f>
        <v>1236.3699999999999</v>
      </c>
      <c r="K103" s="1">
        <f>+'TABEL FINAAL KO'!K103+'TABEL FINAAL LO'!K103</f>
        <v>1249.0999999999999</v>
      </c>
      <c r="L103" s="1">
        <f>+'TABEL FINAAL KO'!L103+'TABEL FINAAL LO'!L103</f>
        <v>1258.8800000000001</v>
      </c>
      <c r="M103" s="1">
        <f>+'TABEL FINAAL KO'!M103+'TABEL FINAAL LO'!M103</f>
        <v>1253.99</v>
      </c>
      <c r="N103" s="1">
        <f>+'TABEL FINAAL KO'!N103+'TABEL FINAAL LO'!N103</f>
        <v>1283.83</v>
      </c>
      <c r="O103" s="1">
        <f>+'TABEL FINAAL KO'!O103+'TABEL FINAAL LO'!O103</f>
        <v>1333.13</v>
      </c>
      <c r="P103" s="1">
        <f>+'TABEL FINAAL KO'!P103+'TABEL FINAAL LO'!P103</f>
        <v>1361.3123926380367</v>
      </c>
      <c r="Q103" s="1">
        <f>+'TABEL FINAAL KO'!Q103+'TABEL FINAAL LO'!Q103</f>
        <v>1397.6770552147241</v>
      </c>
      <c r="R103" s="1">
        <f>+'TABEL FINAAL KO'!R103+'TABEL FINAAL LO'!R103</f>
        <v>1408.7845398773006</v>
      </c>
      <c r="S103" s="1">
        <f>+'TABEL FINAAL KO'!S103+'TABEL FINAAL LO'!S103</f>
        <v>1422.3872392638036</v>
      </c>
      <c r="T103" s="1">
        <f>+'TABEL FINAAL KO'!T103+'TABEL FINAAL LO'!T103</f>
        <v>1427.4198773006135</v>
      </c>
      <c r="U103" s="1">
        <f>+'TABEL FINAAL KO'!U103+'TABEL FINAAL LO'!U103</f>
        <v>1427.2375460122698</v>
      </c>
      <c r="V103" s="1">
        <f>+'TABEL FINAAL KO'!V103+'TABEL FINAAL LO'!V103</f>
        <v>1435.2375460122698</v>
      </c>
      <c r="W103" s="1">
        <f>+'TABEL FINAAL KO'!W103+'TABEL FINAAL LO'!W103</f>
        <v>1452.56</v>
      </c>
      <c r="X103" s="1">
        <f>+'TABEL FINAAL KO'!X103+'TABEL FINAAL LO'!X103</f>
        <v>1456.8498159509204</v>
      </c>
      <c r="Y103" s="1">
        <f>+'TABEL FINAAL KO'!Y103+'TABEL FINAAL LO'!Y103</f>
        <v>1456.8171779141103</v>
      </c>
      <c r="Z103" s="1">
        <f>+'TABEL FINAAL KO'!Z103+'TABEL FINAAL LO'!Z103</f>
        <v>1462.2471165644172</v>
      </c>
      <c r="AA103" s="1">
        <f>+'TABEL FINAAL KO'!AA103+'TABEL FINAAL LO'!AA103</f>
        <v>1460.1069938650307</v>
      </c>
    </row>
    <row r="104" spans="2:27" x14ac:dyDescent="0.3">
      <c r="B104" s="1">
        <v>23045</v>
      </c>
      <c r="C104" s="1">
        <f>+'TABEL FINAAL KO'!C104+'TABEL FINAAL LO'!C104</f>
        <v>2339</v>
      </c>
      <c r="D104" s="1">
        <f>+'TABEL FINAAL KO'!D104+'TABEL FINAAL LO'!D104</f>
        <v>1988.15</v>
      </c>
      <c r="E104" s="1">
        <f>+'TABEL FINAAL KO'!E104+'TABEL FINAAL LO'!E104</f>
        <v>1821.57</v>
      </c>
      <c r="F104" s="1">
        <f>+'TABEL FINAAL KO'!F104+'TABEL FINAAL LO'!F104</f>
        <v>1881.55</v>
      </c>
      <c r="G104" s="1">
        <f>+'TABEL FINAAL KO'!G104+'TABEL FINAAL LO'!G104</f>
        <v>1877.03</v>
      </c>
      <c r="H104" s="1">
        <f>+'TABEL FINAAL KO'!H104+'TABEL FINAAL LO'!H104</f>
        <v>1907.92</v>
      </c>
      <c r="I104" s="1">
        <f>+'TABEL FINAAL KO'!I104+'TABEL FINAAL LO'!I104</f>
        <v>1912.76</v>
      </c>
      <c r="J104" s="1">
        <f>+'TABEL FINAAL KO'!J104+'TABEL FINAAL LO'!J104</f>
        <v>1954.22</v>
      </c>
      <c r="K104" s="1">
        <f>+'TABEL FINAAL KO'!K104+'TABEL FINAAL LO'!K104</f>
        <v>1937.92</v>
      </c>
      <c r="L104" s="1">
        <f>+'TABEL FINAAL KO'!L104+'TABEL FINAAL LO'!L104</f>
        <v>1979.52</v>
      </c>
      <c r="M104" s="1">
        <f>+'TABEL FINAAL KO'!M104+'TABEL FINAAL LO'!M104</f>
        <v>2016.79</v>
      </c>
      <c r="N104" s="1">
        <f>+'TABEL FINAAL KO'!N104+'TABEL FINAAL LO'!N104</f>
        <v>2068.52</v>
      </c>
      <c r="O104" s="1">
        <f>+'TABEL FINAAL KO'!O104+'TABEL FINAAL LO'!O104</f>
        <v>2121.44</v>
      </c>
      <c r="P104" s="1">
        <f>+'TABEL FINAAL KO'!P104+'TABEL FINAAL LO'!P104</f>
        <v>2143.5540671641793</v>
      </c>
      <c r="Q104" s="1">
        <f>+'TABEL FINAAL KO'!Q104+'TABEL FINAAL LO'!Q104</f>
        <v>2159.0371019900499</v>
      </c>
      <c r="R104" s="1">
        <f>+'TABEL FINAAL KO'!R104+'TABEL FINAAL LO'!R104</f>
        <v>2201.5540671641793</v>
      </c>
      <c r="S104" s="1">
        <f>+'TABEL FINAAL KO'!S104+'TABEL FINAAL LO'!S104</f>
        <v>2253.7277238805973</v>
      </c>
      <c r="T104" s="1">
        <f>+'TABEL FINAAL KO'!T104+'TABEL FINAAL LO'!T104</f>
        <v>2275.6937935323385</v>
      </c>
      <c r="U104" s="1">
        <f>+'TABEL FINAAL KO'!U104+'TABEL FINAAL LO'!U104</f>
        <v>2314.2975870646765</v>
      </c>
      <c r="V104" s="1">
        <f>+'TABEL FINAAL KO'!V104+'TABEL FINAAL LO'!V104</f>
        <v>2324.2975870646765</v>
      </c>
      <c r="W104" s="1">
        <f>+'TABEL FINAAL KO'!W104+'TABEL FINAAL LO'!W104</f>
        <v>2331.09</v>
      </c>
      <c r="X104" s="1">
        <f>+'TABEL FINAAL KO'!X104+'TABEL FINAAL LO'!X104</f>
        <v>2323.5730348258708</v>
      </c>
      <c r="Y104" s="1">
        <f>+'TABEL FINAAL KO'!Y104+'TABEL FINAAL LO'!Y104</f>
        <v>2325.8484825870646</v>
      </c>
      <c r="Z104" s="1">
        <f>+'TABEL FINAAL KO'!Z104+'TABEL FINAAL LO'!Z104</f>
        <v>2324.8824129353234</v>
      </c>
      <c r="AA104" s="1">
        <f>+'TABEL FINAAL KO'!AA104+'TABEL FINAAL LO'!AA104</f>
        <v>2329.3993781094528</v>
      </c>
    </row>
    <row r="105" spans="2:27" x14ac:dyDescent="0.3">
      <c r="B105" s="1">
        <v>23047</v>
      </c>
      <c r="C105" s="1">
        <f>+'TABEL FINAAL KO'!C105+'TABEL FINAAL LO'!C105</f>
        <v>1788</v>
      </c>
      <c r="D105" s="1">
        <f>+'TABEL FINAAL KO'!D105+'TABEL FINAAL LO'!D105</f>
        <v>1519.8</v>
      </c>
      <c r="E105" s="1">
        <f>+'TABEL FINAAL KO'!E105+'TABEL FINAAL LO'!E105</f>
        <v>1486.35</v>
      </c>
      <c r="F105" s="1">
        <f>+'TABEL FINAAL KO'!F105+'TABEL FINAAL LO'!F105</f>
        <v>1517.1100000000001</v>
      </c>
      <c r="G105" s="1">
        <f>+'TABEL FINAAL KO'!G105+'TABEL FINAAL LO'!G105</f>
        <v>1517.1599999999999</v>
      </c>
      <c r="H105" s="1">
        <f>+'TABEL FINAAL KO'!H105+'TABEL FINAAL LO'!H105</f>
        <v>1515.24</v>
      </c>
      <c r="I105" s="1">
        <f>+'TABEL FINAAL KO'!I105+'TABEL FINAAL LO'!I105</f>
        <v>1564.08</v>
      </c>
      <c r="J105" s="1">
        <f>+'TABEL FINAAL KO'!J105+'TABEL FINAAL LO'!J105</f>
        <v>1596.35</v>
      </c>
      <c r="K105" s="1">
        <f>+'TABEL FINAAL KO'!K105+'TABEL FINAAL LO'!K105</f>
        <v>1618.73</v>
      </c>
      <c r="L105" s="1">
        <f>+'TABEL FINAAL KO'!L105+'TABEL FINAAL LO'!L105</f>
        <v>1627.97</v>
      </c>
      <c r="M105" s="1">
        <f>+'TABEL FINAAL KO'!M105+'TABEL FINAAL LO'!M105</f>
        <v>1620.8400000000001</v>
      </c>
      <c r="N105" s="1">
        <f>+'TABEL FINAAL KO'!N105+'TABEL FINAAL LO'!N105</f>
        <v>1606.27</v>
      </c>
      <c r="O105" s="1">
        <f>+'TABEL FINAAL KO'!O105+'TABEL FINAAL LO'!O105</f>
        <v>1594.08</v>
      </c>
      <c r="P105" s="1">
        <f>+'TABEL FINAAL KO'!P105+'TABEL FINAAL LO'!P105</f>
        <v>1556.5637942664418</v>
      </c>
      <c r="Q105" s="1">
        <f>+'TABEL FINAAL KO'!Q105+'TABEL FINAAL LO'!Q105</f>
        <v>1532.1013322091062</v>
      </c>
      <c r="R105" s="1">
        <f>+'TABEL FINAAL KO'!R105+'TABEL FINAAL LO'!R105</f>
        <v>1511.9076391231029</v>
      </c>
      <c r="S105" s="1">
        <f>+'TABEL FINAAL KO'!S105+'TABEL FINAAL LO'!S105</f>
        <v>1496.8107925801012</v>
      </c>
      <c r="T105" s="1">
        <f>+'TABEL FINAAL KO'!T105+'TABEL FINAAL LO'!T105</f>
        <v>1495.2732546374368</v>
      </c>
      <c r="U105" s="1">
        <f>+'TABEL FINAAL KO'!U105+'TABEL FINAAL LO'!U105</f>
        <v>1496.4669477234402</v>
      </c>
      <c r="V105" s="1">
        <f>+'TABEL FINAAL KO'!V105+'TABEL FINAAL LO'!V105</f>
        <v>1504.1731534569983</v>
      </c>
      <c r="W105" s="1">
        <f>+'TABEL FINAAL KO'!W105+'TABEL FINAAL LO'!W105</f>
        <v>1515.27</v>
      </c>
      <c r="X105" s="1">
        <f>+'TABEL FINAAL KO'!X105+'TABEL FINAAL LO'!X105</f>
        <v>1511.6356155143339</v>
      </c>
      <c r="Y105" s="1">
        <f>+'TABEL FINAAL KO'!Y105+'TABEL FINAAL LO'!Y105</f>
        <v>1509.7825126475548</v>
      </c>
      <c r="Z105" s="1">
        <f>+'TABEL FINAAL KO'!Z105+'TABEL FINAAL LO'!Z105</f>
        <v>1523.1481281618887</v>
      </c>
      <c r="AA105" s="1">
        <f>+'TABEL FINAAL KO'!AA105+'TABEL FINAAL LO'!AA105</f>
        <v>1539.6606408094435</v>
      </c>
    </row>
    <row r="106" spans="2:27" x14ac:dyDescent="0.3">
      <c r="B106" s="1">
        <v>23050</v>
      </c>
      <c r="C106" s="1">
        <f>+'TABEL FINAAL KO'!C106+'TABEL FINAAL LO'!C106</f>
        <v>2840</v>
      </c>
      <c r="D106" s="1">
        <f>+'TABEL FINAAL KO'!D106+'TABEL FINAAL LO'!D106</f>
        <v>2414</v>
      </c>
      <c r="E106" s="1">
        <f>+'TABEL FINAAL KO'!E106+'TABEL FINAAL LO'!E106</f>
        <v>2036.1100000000001</v>
      </c>
      <c r="F106" s="1">
        <f>+'TABEL FINAAL KO'!F106+'TABEL FINAAL LO'!F106</f>
        <v>2048.92</v>
      </c>
      <c r="G106" s="1">
        <f>+'TABEL FINAAL KO'!G106+'TABEL FINAAL LO'!G106</f>
        <v>2156.5500000000002</v>
      </c>
      <c r="H106" s="1">
        <f>+'TABEL FINAAL KO'!H106+'TABEL FINAAL LO'!H106</f>
        <v>2204.9299999999998</v>
      </c>
      <c r="I106" s="1">
        <f>+'TABEL FINAAL KO'!I106+'TABEL FINAAL LO'!I106</f>
        <v>2237.06</v>
      </c>
      <c r="J106" s="1">
        <f>+'TABEL FINAAL KO'!J106+'TABEL FINAAL LO'!J106</f>
        <v>2292.8199999999997</v>
      </c>
      <c r="K106" s="1">
        <f>+'TABEL FINAAL KO'!K106+'TABEL FINAAL LO'!K106</f>
        <v>2335.5500000000002</v>
      </c>
      <c r="L106" s="1">
        <f>+'TABEL FINAAL KO'!L106+'TABEL FINAAL LO'!L106</f>
        <v>2409.8199999999997</v>
      </c>
      <c r="M106" s="1">
        <f>+'TABEL FINAAL KO'!M106+'TABEL FINAAL LO'!M106</f>
        <v>2484.58</v>
      </c>
      <c r="N106" s="1">
        <f>+'TABEL FINAAL KO'!N106+'TABEL FINAAL LO'!N106</f>
        <v>2537.42</v>
      </c>
      <c r="O106" s="1">
        <f>+'TABEL FINAAL KO'!O106+'TABEL FINAAL LO'!O106</f>
        <v>2525.0100000000002</v>
      </c>
      <c r="P106" s="1">
        <f>+'TABEL FINAAL KO'!P106+'TABEL FINAAL LO'!P106</f>
        <v>2501.4675115207374</v>
      </c>
      <c r="Q106" s="1">
        <f>+'TABEL FINAAL KO'!Q106+'TABEL FINAAL LO'!Q106</f>
        <v>2486.0243317972349</v>
      </c>
      <c r="R106" s="1">
        <f>+'TABEL FINAAL KO'!R106+'TABEL FINAAL LO'!R106</f>
        <v>2458.5829032258066</v>
      </c>
      <c r="S106" s="1">
        <f>+'TABEL FINAAL KO'!S106+'TABEL FINAAL LO'!S106</f>
        <v>2461.4727649769584</v>
      </c>
      <c r="T106" s="1">
        <f>+'TABEL FINAAL KO'!T106+'TABEL FINAAL LO'!T106</f>
        <v>2454.0269585253454</v>
      </c>
      <c r="U106" s="1">
        <f>+'TABEL FINAAL KO'!U106+'TABEL FINAAL LO'!U106</f>
        <v>2448.5820276497698</v>
      </c>
      <c r="V106" s="1">
        <f>+'TABEL FINAAL KO'!V106+'TABEL FINAAL LO'!V106</f>
        <v>2453.2481105990782</v>
      </c>
      <c r="W106" s="1">
        <f>+'TABEL FINAAL KO'!W106+'TABEL FINAAL LO'!W106</f>
        <v>2447.36</v>
      </c>
      <c r="X106" s="1">
        <f>+'TABEL FINAAL KO'!X106+'TABEL FINAAL LO'!X106</f>
        <v>2431.2481105990782</v>
      </c>
      <c r="Y106" s="1">
        <f>+'TABEL FINAAL KO'!Y106+'TABEL FINAAL LO'!Y106</f>
        <v>2430.2481105990782</v>
      </c>
      <c r="Z106" s="1">
        <f>+'TABEL FINAAL KO'!Z106+'TABEL FINAAL LO'!Z106</f>
        <v>2446.3573732718896</v>
      </c>
      <c r="AA106" s="1">
        <f>+'TABEL FINAAL KO'!AA106+'TABEL FINAAL LO'!AA106</f>
        <v>2459.9124423963135</v>
      </c>
    </row>
    <row r="107" spans="2:27" x14ac:dyDescent="0.3">
      <c r="B107" s="1">
        <v>23052</v>
      </c>
      <c r="C107" s="1">
        <f>+'TABEL FINAAL KO'!C107+'TABEL FINAAL LO'!C107</f>
        <v>1765</v>
      </c>
      <c r="D107" s="1">
        <f>+'TABEL FINAAL KO'!D107+'TABEL FINAAL LO'!D107</f>
        <v>1500.25</v>
      </c>
      <c r="E107" s="1">
        <f>+'TABEL FINAAL KO'!E107+'TABEL FINAAL LO'!E107</f>
        <v>1515.4299999999998</v>
      </c>
      <c r="F107" s="1">
        <f>+'TABEL FINAAL KO'!F107+'TABEL FINAAL LO'!F107</f>
        <v>1493.3</v>
      </c>
      <c r="G107" s="1">
        <f>+'TABEL FINAAL KO'!G107+'TABEL FINAAL LO'!G107</f>
        <v>1520.95</v>
      </c>
      <c r="H107" s="1">
        <f>+'TABEL FINAAL KO'!H107+'TABEL FINAAL LO'!H107</f>
        <v>1553.57</v>
      </c>
      <c r="I107" s="1">
        <f>+'TABEL FINAAL KO'!I107+'TABEL FINAAL LO'!I107</f>
        <v>1581.73</v>
      </c>
      <c r="J107" s="1">
        <f>+'TABEL FINAAL KO'!J107+'TABEL FINAAL LO'!J107</f>
        <v>1600.92</v>
      </c>
      <c r="K107" s="1">
        <f>+'TABEL FINAAL KO'!K107+'TABEL FINAAL LO'!K107</f>
        <v>1595.81</v>
      </c>
      <c r="L107" s="1">
        <f>+'TABEL FINAAL KO'!L107+'TABEL FINAAL LO'!L107</f>
        <v>1678.49</v>
      </c>
      <c r="M107" s="1">
        <f>+'TABEL FINAAL KO'!M107+'TABEL FINAAL LO'!M107</f>
        <v>1696.65</v>
      </c>
      <c r="N107" s="1">
        <f>+'TABEL FINAAL KO'!N107+'TABEL FINAAL LO'!N107</f>
        <v>1687.97</v>
      </c>
      <c r="O107" s="1">
        <f>+'TABEL FINAAL KO'!O107+'TABEL FINAAL LO'!O107</f>
        <v>1725.65</v>
      </c>
      <c r="P107" s="1">
        <f>+'TABEL FINAAL KO'!P107+'TABEL FINAAL LO'!P107</f>
        <v>1730.6277777777777</v>
      </c>
      <c r="Q107" s="1">
        <f>+'TABEL FINAAL KO'!Q107+'TABEL FINAAL LO'!Q107</f>
        <v>1733.6277777777777</v>
      </c>
      <c r="R107" s="1">
        <f>+'TABEL FINAAL KO'!R107+'TABEL FINAAL LO'!R107</f>
        <v>1750.0333333333333</v>
      </c>
      <c r="S107" s="1">
        <f>+'TABEL FINAAL KO'!S107+'TABEL FINAAL LO'!S107</f>
        <v>1756.3944444444446</v>
      </c>
      <c r="T107" s="1">
        <f>+'TABEL FINAAL KO'!T107+'TABEL FINAAL LO'!T107</f>
        <v>1768.0111111111112</v>
      </c>
      <c r="U107" s="1">
        <f>+'TABEL FINAAL KO'!U107+'TABEL FINAAL LO'!U107</f>
        <v>1769.6277777777777</v>
      </c>
      <c r="V107" s="1">
        <f>+'TABEL FINAAL KO'!V107+'TABEL FINAAL LO'!V107</f>
        <v>1780.0111111111112</v>
      </c>
      <c r="W107" s="1">
        <f>+'TABEL FINAAL KO'!W107+'TABEL FINAAL LO'!W107</f>
        <v>1802.95</v>
      </c>
      <c r="X107" s="1">
        <f>+'TABEL FINAAL KO'!X107+'TABEL FINAAL LO'!X107</f>
        <v>1828.0166666666667</v>
      </c>
      <c r="Y107" s="1">
        <f>+'TABEL FINAAL KO'!Y107+'TABEL FINAAL LO'!Y107</f>
        <v>1851.5722222222221</v>
      </c>
      <c r="Z107" s="1">
        <f>+'TABEL FINAAL KO'!Z107+'TABEL FINAAL LO'!Z107</f>
        <v>1868.2111111111112</v>
      </c>
      <c r="AA107" s="1">
        <f>+'TABEL FINAAL KO'!AA107+'TABEL FINAAL LO'!AA107</f>
        <v>1880.4444444444443</v>
      </c>
    </row>
    <row r="108" spans="2:27" x14ac:dyDescent="0.3">
      <c r="B108" s="1">
        <v>23060</v>
      </c>
      <c r="C108" s="1">
        <f>+'TABEL FINAAL KO'!C108+'TABEL FINAAL LO'!C108</f>
        <v>2190.5882352941176</v>
      </c>
      <c r="D108" s="1">
        <f>+'TABEL FINAAL KO'!D108+'TABEL FINAAL LO'!D108</f>
        <v>1862</v>
      </c>
      <c r="E108" s="1">
        <f>+'TABEL FINAAL KO'!E108+'TABEL FINAAL LO'!E108</f>
        <v>1410.05</v>
      </c>
      <c r="F108" s="1">
        <f>+'TABEL FINAAL KO'!F108+'TABEL FINAAL LO'!F108</f>
        <v>1472.73</v>
      </c>
      <c r="G108" s="1">
        <f>+'TABEL FINAAL KO'!G108+'TABEL FINAAL LO'!G108</f>
        <v>1535.1599999999999</v>
      </c>
      <c r="H108" s="1">
        <f>+'TABEL FINAAL KO'!H108+'TABEL FINAAL LO'!H108</f>
        <v>1591.73</v>
      </c>
      <c r="I108" s="1">
        <f>+'TABEL FINAAL KO'!I108+'TABEL FINAAL LO'!I108</f>
        <v>1654.19</v>
      </c>
      <c r="J108" s="1">
        <f>+'TABEL FINAAL KO'!J108+'TABEL FINAAL LO'!J108</f>
        <v>1738.03</v>
      </c>
      <c r="K108" s="1">
        <f>+'TABEL FINAAL KO'!K108+'TABEL FINAAL LO'!K108</f>
        <v>1767.57</v>
      </c>
      <c r="L108" s="1">
        <f>+'TABEL FINAAL KO'!L108+'TABEL FINAAL LO'!L108</f>
        <v>1775.81</v>
      </c>
      <c r="M108" s="1">
        <f>+'TABEL FINAAL KO'!M108+'TABEL FINAAL LO'!M108</f>
        <v>1756.8600000000001</v>
      </c>
      <c r="N108" s="1">
        <f>+'TABEL FINAAL KO'!N108+'TABEL FINAAL LO'!N108</f>
        <v>1764.7</v>
      </c>
      <c r="O108" s="1">
        <f>+'TABEL FINAAL KO'!O108+'TABEL FINAAL LO'!O108</f>
        <v>1741.94</v>
      </c>
      <c r="P108" s="1">
        <f>+'TABEL FINAAL KO'!P108+'TABEL FINAAL LO'!P108</f>
        <v>1719.5032952380952</v>
      </c>
      <c r="Q108" s="1">
        <f>+'TABEL FINAAL KO'!Q108+'TABEL FINAAL LO'!Q108</f>
        <v>1709.2836</v>
      </c>
      <c r="R108" s="1">
        <f>+'TABEL FINAAL KO'!R108+'TABEL FINAAL LO'!R108</f>
        <v>1694.0752761904762</v>
      </c>
      <c r="S108" s="1">
        <f>+'TABEL FINAAL KO'!S108+'TABEL FINAAL LO'!S108</f>
        <v>1662.4161904761904</v>
      </c>
      <c r="T108" s="1">
        <f>+'TABEL FINAAL KO'!T108+'TABEL FINAAL LO'!T108</f>
        <v>1640.3290857142856</v>
      </c>
      <c r="U108" s="1">
        <f>+'TABEL FINAAL KO'!U108+'TABEL FINAAL LO'!U108</f>
        <v>1610.7912190476191</v>
      </c>
      <c r="V108" s="1">
        <f>+'TABEL FINAAL KO'!V108+'TABEL FINAAL LO'!V108</f>
        <v>1595.2306095238096</v>
      </c>
      <c r="W108" s="1">
        <f>+'TABEL FINAAL KO'!W108+'TABEL FINAAL LO'!W108</f>
        <v>1584.67</v>
      </c>
      <c r="X108" s="1">
        <f>+'TABEL FINAAL KO'!X108+'TABEL FINAAL LO'!X108</f>
        <v>1568.1093904761906</v>
      </c>
      <c r="Y108" s="1">
        <f>+'TABEL FINAAL KO'!Y108+'TABEL FINAAL LO'!Y108</f>
        <v>1567.4389333333334</v>
      </c>
      <c r="Z108" s="1">
        <f>+'TABEL FINAAL KO'!Z108+'TABEL FINAAL LO'!Z108</f>
        <v>1554.4389333333334</v>
      </c>
      <c r="AA108" s="1">
        <f>+'TABEL FINAAL KO'!AA108+'TABEL FINAAL LO'!AA108</f>
        <v>1553.9881714285714</v>
      </c>
    </row>
    <row r="109" spans="2:27" x14ac:dyDescent="0.3">
      <c r="B109" s="1">
        <v>23062</v>
      </c>
      <c r="C109" s="1">
        <f>+'TABEL FINAAL KO'!C109+'TABEL FINAAL LO'!C109</f>
        <v>2400.6000000000004</v>
      </c>
      <c r="D109" s="1">
        <f>+'TABEL FINAAL KO'!D109+'TABEL FINAAL LO'!D109</f>
        <v>2040.51</v>
      </c>
      <c r="E109" s="1">
        <f>+'TABEL FINAAL KO'!E109+'TABEL FINAAL LO'!E109</f>
        <v>2166.4700000000003</v>
      </c>
      <c r="F109" s="1">
        <f>+'TABEL FINAAL KO'!F109+'TABEL FINAAL LO'!F109</f>
        <v>2128.7399999999998</v>
      </c>
      <c r="G109" s="1">
        <f>+'TABEL FINAAL KO'!G109+'TABEL FINAAL LO'!G109</f>
        <v>2110.71</v>
      </c>
      <c r="H109" s="1">
        <f>+'TABEL FINAAL KO'!H109+'TABEL FINAAL LO'!H109</f>
        <v>2161.71</v>
      </c>
      <c r="I109" s="1">
        <f>+'TABEL FINAAL KO'!I109+'TABEL FINAAL LO'!I109</f>
        <v>2158.6799999999998</v>
      </c>
      <c r="J109" s="1">
        <f>+'TABEL FINAAL KO'!J109+'TABEL FINAAL LO'!J109</f>
        <v>2240.66</v>
      </c>
      <c r="K109" s="1">
        <f>+'TABEL FINAAL KO'!K109+'TABEL FINAAL LO'!K109</f>
        <v>2184.9</v>
      </c>
      <c r="L109" s="1">
        <f>+'TABEL FINAAL KO'!L109+'TABEL FINAAL LO'!L109</f>
        <v>2227.52</v>
      </c>
      <c r="M109" s="1">
        <f>+'TABEL FINAAL KO'!M109+'TABEL FINAAL LO'!M109</f>
        <v>2223.0299999999997</v>
      </c>
      <c r="N109" s="1">
        <f>+'TABEL FINAAL KO'!N109+'TABEL FINAAL LO'!N109</f>
        <v>2242.12</v>
      </c>
      <c r="O109" s="1">
        <f>+'TABEL FINAAL KO'!O109+'TABEL FINAAL LO'!O109</f>
        <v>2155.65</v>
      </c>
      <c r="P109" s="1">
        <f>+'TABEL FINAAL KO'!P109+'TABEL FINAAL LO'!P109</f>
        <v>2132.4953508771932</v>
      </c>
      <c r="Q109" s="1">
        <f>+'TABEL FINAAL KO'!Q109+'TABEL FINAAL LO'!Q109</f>
        <v>2084.1687719298243</v>
      </c>
      <c r="R109" s="1">
        <f>+'TABEL FINAAL KO'!R109+'TABEL FINAAL LO'!R109</f>
        <v>2029.0523684210525</v>
      </c>
      <c r="S109" s="1">
        <f>+'TABEL FINAAL KO'!S109+'TABEL FINAAL LO'!S109</f>
        <v>1998.9637719298246</v>
      </c>
      <c r="T109" s="1">
        <f>+'TABEL FINAAL KO'!T109+'TABEL FINAAL LO'!T109</f>
        <v>1974.4397368421053</v>
      </c>
      <c r="U109" s="1">
        <f>+'TABEL FINAAL KO'!U109+'TABEL FINAAL LO'!U109</f>
        <v>1938.8954385964912</v>
      </c>
      <c r="V109" s="1">
        <f>+'TABEL FINAAL KO'!V109+'TABEL FINAAL LO'!V109</f>
        <v>1913.8954385964912</v>
      </c>
      <c r="W109" s="1">
        <f>+'TABEL FINAAL KO'!W109+'TABEL FINAAL LO'!W109</f>
        <v>1890.46</v>
      </c>
      <c r="X109" s="1">
        <f>+'TABEL FINAAL KO'!X109+'TABEL FINAAL LO'!X109</f>
        <v>1853.915701754386</v>
      </c>
      <c r="Y109" s="1">
        <f>+'TABEL FINAAL KO'!Y109+'TABEL FINAAL LO'!Y109</f>
        <v>1853.5688596491227</v>
      </c>
      <c r="Z109" s="1">
        <f>+'TABEL FINAAL KO'!Z109+'TABEL FINAAL LO'!Z109</f>
        <v>1838.1131578947368</v>
      </c>
      <c r="AA109" s="1">
        <f>+'TABEL FINAAL KO'!AA109+'TABEL FINAAL LO'!AA109</f>
        <v>1826.6777192982456</v>
      </c>
    </row>
    <row r="110" spans="2:27" x14ac:dyDescent="0.3">
      <c r="B110" s="1">
        <v>23064</v>
      </c>
      <c r="C110" s="1">
        <f>+'TABEL FINAAL KO'!C110+'TABEL FINAAL LO'!C110</f>
        <v>636</v>
      </c>
      <c r="D110" s="1">
        <f>+'TABEL FINAAL KO'!D110+'TABEL FINAAL LO'!D110</f>
        <v>540.6</v>
      </c>
      <c r="E110" s="1">
        <f>+'TABEL FINAAL KO'!E110+'TABEL FINAAL LO'!E110</f>
        <v>476.98</v>
      </c>
      <c r="F110" s="1">
        <f>+'TABEL FINAAL KO'!F110+'TABEL FINAAL LO'!F110</f>
        <v>469.71000000000004</v>
      </c>
      <c r="G110" s="1">
        <f>+'TABEL FINAAL KO'!G110+'TABEL FINAAL LO'!G110</f>
        <v>488.55</v>
      </c>
      <c r="H110" s="1">
        <f>+'TABEL FINAAL KO'!H110+'TABEL FINAAL LO'!H110</f>
        <v>478.25</v>
      </c>
      <c r="I110" s="1">
        <f>+'TABEL FINAAL KO'!I110+'TABEL FINAAL LO'!I110</f>
        <v>496.25</v>
      </c>
      <c r="J110" s="1">
        <f>+'TABEL FINAAL KO'!J110+'TABEL FINAAL LO'!J110</f>
        <v>524.98</v>
      </c>
      <c r="K110" s="1">
        <f>+'TABEL FINAAL KO'!K110+'TABEL FINAAL LO'!K110</f>
        <v>579.54999999999995</v>
      </c>
      <c r="L110" s="1">
        <f>+'TABEL FINAAL KO'!L110+'TABEL FINAAL LO'!L110</f>
        <v>578.44000000000005</v>
      </c>
      <c r="M110" s="1">
        <f>+'TABEL FINAAL KO'!M110+'TABEL FINAAL LO'!M110</f>
        <v>554.87</v>
      </c>
      <c r="N110" s="1">
        <f>+'TABEL FINAAL KO'!N110+'TABEL FINAAL LO'!N110</f>
        <v>570.05999999999995</v>
      </c>
      <c r="O110" s="1">
        <f>+'TABEL FINAAL KO'!O110+'TABEL FINAAL LO'!O110</f>
        <v>598.09</v>
      </c>
      <c r="P110" s="1">
        <f>+'TABEL FINAAL KO'!P110+'TABEL FINAAL LO'!P110</f>
        <v>593.71</v>
      </c>
      <c r="Q110" s="1">
        <f>+'TABEL FINAAL KO'!Q110+'TABEL FINAAL LO'!Q110</f>
        <v>587.33904255319146</v>
      </c>
      <c r="R110" s="1">
        <f>+'TABEL FINAAL KO'!R110+'TABEL FINAAL LO'!R110</f>
        <v>580.91968085106384</v>
      </c>
      <c r="S110" s="1">
        <f>+'TABEL FINAAL KO'!S110+'TABEL FINAAL LO'!S110</f>
        <v>576.81484042553188</v>
      </c>
      <c r="T110" s="1">
        <f>+'TABEL FINAAL KO'!T110+'TABEL FINAAL LO'!T110</f>
        <v>574.18579787234046</v>
      </c>
      <c r="U110" s="1">
        <f>+'TABEL FINAAL KO'!U110+'TABEL FINAAL LO'!U110</f>
        <v>570.29063829787231</v>
      </c>
      <c r="V110" s="1">
        <f>+'TABEL FINAAL KO'!V110+'TABEL FINAAL LO'!V110</f>
        <v>575.50031914893611</v>
      </c>
      <c r="W110" s="1">
        <f>+'TABEL FINAAL KO'!W110+'TABEL FINAAL LO'!W110</f>
        <v>578.71</v>
      </c>
      <c r="X110" s="1">
        <f>+'TABEL FINAAL KO'!X110+'TABEL FINAAL LO'!X110</f>
        <v>573.60515957446808</v>
      </c>
      <c r="Y110" s="1">
        <f>+'TABEL FINAAL KO'!Y110+'TABEL FINAAL LO'!Y110</f>
        <v>575.50031914893611</v>
      </c>
      <c r="Z110" s="1">
        <f>+'TABEL FINAAL KO'!Z110+'TABEL FINAAL LO'!Z110</f>
        <v>569.50031914893611</v>
      </c>
      <c r="AA110" s="1">
        <f>+'TABEL FINAAL KO'!AA110+'TABEL FINAAL LO'!AA110</f>
        <v>566.39547872340427</v>
      </c>
    </row>
    <row r="111" spans="2:27" x14ac:dyDescent="0.3">
      <c r="B111" s="1">
        <v>23077</v>
      </c>
      <c r="C111" s="1">
        <f>+'TABEL FINAAL KO'!C111+'TABEL FINAAL LO'!C111</f>
        <v>3626</v>
      </c>
      <c r="D111" s="1">
        <f>+'TABEL FINAAL KO'!D111+'TABEL FINAAL LO'!D111</f>
        <v>3082.0999999999995</v>
      </c>
      <c r="E111" s="1">
        <f>+'TABEL FINAAL KO'!E111+'TABEL FINAAL LO'!E111</f>
        <v>2595.6400000000003</v>
      </c>
      <c r="F111" s="1">
        <f>+'TABEL FINAAL KO'!F111+'TABEL FINAAL LO'!F111</f>
        <v>2628.83</v>
      </c>
      <c r="G111" s="1">
        <f>+'TABEL FINAAL KO'!G111+'TABEL FINAAL LO'!G111</f>
        <v>2653.26</v>
      </c>
      <c r="H111" s="1">
        <f>+'TABEL FINAAL KO'!H111+'TABEL FINAAL LO'!H111</f>
        <v>2733.7</v>
      </c>
      <c r="I111" s="1">
        <f>+'TABEL FINAAL KO'!I111+'TABEL FINAAL LO'!I111</f>
        <v>2775.13</v>
      </c>
      <c r="J111" s="1">
        <f>+'TABEL FINAAL KO'!J111+'TABEL FINAAL LO'!J111</f>
        <v>2829.26</v>
      </c>
      <c r="K111" s="1">
        <f>+'TABEL FINAAL KO'!K111+'TABEL FINAAL LO'!K111</f>
        <v>2944.62</v>
      </c>
      <c r="L111" s="1">
        <f>+'TABEL FINAAL KO'!L111+'TABEL FINAAL LO'!L111</f>
        <v>3002.6400000000003</v>
      </c>
      <c r="M111" s="1">
        <f>+'TABEL FINAAL KO'!M111+'TABEL FINAAL LO'!M111</f>
        <v>3060.7799999999997</v>
      </c>
      <c r="N111" s="1">
        <f>+'TABEL FINAAL KO'!N111+'TABEL FINAAL LO'!N111</f>
        <v>3084.13</v>
      </c>
      <c r="O111" s="1">
        <f>+'TABEL FINAAL KO'!O111+'TABEL FINAAL LO'!O111</f>
        <v>3105.91</v>
      </c>
      <c r="P111" s="1">
        <f>+'TABEL FINAAL KO'!P111+'TABEL FINAAL LO'!P111</f>
        <v>3135.8265792031098</v>
      </c>
      <c r="Q111" s="1">
        <f>+'TABEL FINAAL KO'!Q111+'TABEL FINAAL LO'!Q111</f>
        <v>3115.9882896015552</v>
      </c>
      <c r="R111" s="1">
        <f>+'TABEL FINAAL KO'!R111+'TABEL FINAAL LO'!R111</f>
        <v>3096.1293002915454</v>
      </c>
      <c r="S111" s="1">
        <f>+'TABEL FINAAL KO'!S111+'TABEL FINAAL LO'!S111</f>
        <v>3067.7205053449952</v>
      </c>
      <c r="T111" s="1">
        <f>+'TABEL FINAAL KO'!T111+'TABEL FINAAL LO'!T111</f>
        <v>3056.3699222546161</v>
      </c>
      <c r="U111" s="1">
        <f>+'TABEL FINAAL KO'!U111+'TABEL FINAAL LO'!U111</f>
        <v>3038.3699222546161</v>
      </c>
      <c r="V111" s="1">
        <f>+'TABEL FINAAL KO'!V111+'TABEL FINAAL LO'!V111</f>
        <v>3018.15</v>
      </c>
      <c r="W111" s="1">
        <f>+'TABEL FINAAL KO'!W111+'TABEL FINAAL LO'!W111</f>
        <v>2991.15</v>
      </c>
      <c r="X111" s="1">
        <f>+'TABEL FINAAL KO'!X111+'TABEL FINAAL LO'!X111</f>
        <v>2981.2496112730805</v>
      </c>
      <c r="Y111" s="1">
        <f>+'TABEL FINAAL KO'!Y111+'TABEL FINAAL LO'!Y111</f>
        <v>2960.019339164237</v>
      </c>
      <c r="Z111" s="1">
        <f>+'TABEL FINAAL KO'!Z111+'TABEL FINAAL LO'!Z111</f>
        <v>2975.8886783284743</v>
      </c>
      <c r="AA111" s="1">
        <f>+'TABEL FINAAL KO'!AA111+'TABEL FINAAL LO'!AA111</f>
        <v>2990.6584062196307</v>
      </c>
    </row>
    <row r="112" spans="2:27" x14ac:dyDescent="0.3">
      <c r="B112" s="1">
        <v>23081</v>
      </c>
      <c r="C112" s="1">
        <f>+'TABEL FINAAL KO'!C112+'TABEL FINAAL LO'!C112</f>
        <v>1465</v>
      </c>
      <c r="D112" s="1">
        <f>+'TABEL FINAAL KO'!D112+'TABEL FINAAL LO'!D112</f>
        <v>1245.25</v>
      </c>
      <c r="E112" s="1">
        <f>+'TABEL FINAAL KO'!E112+'TABEL FINAAL LO'!E112</f>
        <v>1108.26</v>
      </c>
      <c r="F112" s="1">
        <f>+'TABEL FINAAL KO'!F112+'TABEL FINAAL LO'!F112</f>
        <v>1164.8600000000001</v>
      </c>
      <c r="G112" s="1">
        <f>+'TABEL FINAAL KO'!G112+'TABEL FINAAL LO'!G112</f>
        <v>1210.6399999999999</v>
      </c>
      <c r="H112" s="1">
        <f>+'TABEL FINAAL KO'!H112+'TABEL FINAAL LO'!H112</f>
        <v>1263.56</v>
      </c>
      <c r="I112" s="1">
        <f>+'TABEL FINAAL KO'!I112+'TABEL FINAAL LO'!I112</f>
        <v>1242.8</v>
      </c>
      <c r="J112" s="1">
        <f>+'TABEL FINAAL KO'!J112+'TABEL FINAAL LO'!J112</f>
        <v>1258.56</v>
      </c>
      <c r="K112" s="1">
        <f>+'TABEL FINAAL KO'!K112+'TABEL FINAAL LO'!K112</f>
        <v>1313.48</v>
      </c>
      <c r="L112" s="1">
        <f>+'TABEL FINAAL KO'!L112+'TABEL FINAAL LO'!L112</f>
        <v>1310.1300000000001</v>
      </c>
      <c r="M112" s="1">
        <f>+'TABEL FINAAL KO'!M112+'TABEL FINAAL LO'!M112</f>
        <v>1325.99</v>
      </c>
      <c r="N112" s="1">
        <f>+'TABEL FINAAL KO'!N112+'TABEL FINAAL LO'!N112</f>
        <v>1339.48</v>
      </c>
      <c r="O112" s="1">
        <f>+'TABEL FINAAL KO'!O112+'TABEL FINAAL LO'!O112</f>
        <v>1338.9099999999999</v>
      </c>
      <c r="P112" s="1">
        <f>+'TABEL FINAAL KO'!P112+'TABEL FINAAL LO'!P112</f>
        <v>1306.0995595854922</v>
      </c>
      <c r="Q112" s="1">
        <f>+'TABEL FINAAL KO'!Q112+'TABEL FINAAL LO'!Q112</f>
        <v>1282.9879792746115</v>
      </c>
      <c r="R112" s="1">
        <f>+'TABEL FINAAL KO'!R112+'TABEL FINAAL LO'!R112</f>
        <v>1273.314274611399</v>
      </c>
      <c r="S112" s="1">
        <f>+'TABEL FINAAL KO'!S112+'TABEL FINAAL LO'!S112</f>
        <v>1247.1942487046631</v>
      </c>
      <c r="T112" s="1">
        <f>+'TABEL FINAAL KO'!T112+'TABEL FINAAL LO'!T112</f>
        <v>1220.9710880829016</v>
      </c>
      <c r="U112" s="1">
        <f>+'TABEL FINAAL KO'!U112+'TABEL FINAAL LO'!U112</f>
        <v>1200.6279015544042</v>
      </c>
      <c r="V112" s="1">
        <f>+'TABEL FINAAL KO'!V112+'TABEL FINAAL LO'!V112</f>
        <v>1170.6236787564767</v>
      </c>
      <c r="W112" s="1">
        <f>+'TABEL FINAAL KO'!W112+'TABEL FINAAL LO'!W112</f>
        <v>1160.07</v>
      </c>
      <c r="X112" s="1">
        <f>+'TABEL FINAAL KO'!X112+'TABEL FINAAL LO'!X112</f>
        <v>1140.5163212435232</v>
      </c>
      <c r="Y112" s="1">
        <f>+'TABEL FINAAL KO'!Y112+'TABEL FINAAL LO'!Y112</f>
        <v>1131.6321243523316</v>
      </c>
      <c r="Z112" s="1">
        <f>+'TABEL FINAAL KO'!Z112+'TABEL FINAAL LO'!Z112</f>
        <v>1139.6363471502591</v>
      </c>
      <c r="AA112" s="1">
        <f>+'TABEL FINAAL KO'!AA112+'TABEL FINAAL LO'!AA112</f>
        <v>1130.8595077720206</v>
      </c>
    </row>
    <row r="113" spans="2:27" x14ac:dyDescent="0.3">
      <c r="B113" s="1">
        <v>23086</v>
      </c>
      <c r="C113" s="1">
        <f>+'TABEL FINAAL KO'!C113+'TABEL FINAAL LO'!C113</f>
        <v>2358</v>
      </c>
      <c r="D113" s="1">
        <f>+'TABEL FINAAL KO'!D113+'TABEL FINAAL LO'!D113</f>
        <v>2004.2999999999997</v>
      </c>
      <c r="E113" s="1">
        <f>+'TABEL FINAAL KO'!E113+'TABEL FINAAL LO'!E113</f>
        <v>1617.78</v>
      </c>
      <c r="F113" s="1">
        <f>+'TABEL FINAAL KO'!F113+'TABEL FINAAL LO'!F113</f>
        <v>1719.65</v>
      </c>
      <c r="G113" s="1">
        <f>+'TABEL FINAAL KO'!G113+'TABEL FINAAL LO'!G113</f>
        <v>1748.65</v>
      </c>
      <c r="H113" s="1">
        <f>+'TABEL FINAAL KO'!H113+'TABEL FINAAL LO'!H113</f>
        <v>1724.62</v>
      </c>
      <c r="I113" s="1">
        <f>+'TABEL FINAAL KO'!I113+'TABEL FINAAL LO'!I113</f>
        <v>1807.33</v>
      </c>
      <c r="J113" s="1">
        <f>+'TABEL FINAAL KO'!J113+'TABEL FINAAL LO'!J113</f>
        <v>1862.8400000000001</v>
      </c>
      <c r="K113" s="1">
        <f>+'TABEL FINAAL KO'!K113+'TABEL FINAAL LO'!K113</f>
        <v>1871.7</v>
      </c>
      <c r="L113" s="1">
        <f>+'TABEL FINAAL KO'!L113+'TABEL FINAAL LO'!L113</f>
        <v>1900.87</v>
      </c>
      <c r="M113" s="1">
        <f>+'TABEL FINAAL KO'!M113+'TABEL FINAAL LO'!M113</f>
        <v>1972.19</v>
      </c>
      <c r="N113" s="1">
        <f>+'TABEL FINAAL KO'!N113+'TABEL FINAAL LO'!N113</f>
        <v>2017.76</v>
      </c>
      <c r="O113" s="1">
        <f>+'TABEL FINAAL KO'!O113+'TABEL FINAAL LO'!O113</f>
        <v>2062.41</v>
      </c>
      <c r="P113" s="1">
        <f>+'TABEL FINAAL KO'!P113+'TABEL FINAAL LO'!P113</f>
        <v>2100.035891677675</v>
      </c>
      <c r="Q113" s="1">
        <f>+'TABEL FINAAL KO'!Q113+'TABEL FINAAL LO'!Q113</f>
        <v>2154.6077675033025</v>
      </c>
      <c r="R113" s="1">
        <f>+'TABEL FINAAL KO'!R113+'TABEL FINAAL LO'!R113</f>
        <v>2203.9347027741082</v>
      </c>
      <c r="S113" s="1">
        <f>+'TABEL FINAAL KO'!S113+'TABEL FINAAL LO'!S113</f>
        <v>2203.1391677675033</v>
      </c>
      <c r="T113" s="1">
        <f>+'TABEL FINAAL KO'!T113+'TABEL FINAAL LO'!T113</f>
        <v>2214.4043461030383</v>
      </c>
      <c r="U113" s="1">
        <f>+'TABEL FINAAL KO'!U113+'TABEL FINAAL LO'!U113</f>
        <v>2242.9549405548214</v>
      </c>
      <c r="V113" s="1">
        <f>+'TABEL FINAAL KO'!V113+'TABEL FINAAL LO'!V113</f>
        <v>2224.71</v>
      </c>
      <c r="W113" s="1">
        <f>+'TABEL FINAAL KO'!W113+'TABEL FINAAL LO'!W113</f>
        <v>2233.71</v>
      </c>
      <c r="X113" s="1">
        <f>+'TABEL FINAAL KO'!X113+'TABEL FINAAL LO'!X113</f>
        <v>2241.71</v>
      </c>
      <c r="Y113" s="1">
        <f>+'TABEL FINAAL KO'!Y113+'TABEL FINAAL LO'!Y113</f>
        <v>2261.0774108322325</v>
      </c>
      <c r="Z113" s="1">
        <f>+'TABEL FINAAL KO'!Z113+'TABEL FINAAL LO'!Z113</f>
        <v>2261.8122324966976</v>
      </c>
      <c r="AA113" s="1">
        <f>+'TABEL FINAAL KO'!AA113+'TABEL FINAAL LO'!AA113</f>
        <v>2251.3021136063408</v>
      </c>
    </row>
    <row r="114" spans="2:27" x14ac:dyDescent="0.3">
      <c r="B114" s="1">
        <v>23088</v>
      </c>
      <c r="C114" s="1">
        <f>+'TABEL FINAAL KO'!C114+'TABEL FINAAL LO'!C114</f>
        <v>6040</v>
      </c>
      <c r="D114" s="1">
        <f>+'TABEL FINAAL KO'!D114+'TABEL FINAAL LO'!D114</f>
        <v>5134</v>
      </c>
      <c r="E114" s="1">
        <f>+'TABEL FINAAL KO'!E114+'TABEL FINAAL LO'!E114</f>
        <v>4083.77</v>
      </c>
      <c r="F114" s="1">
        <f>+'TABEL FINAAL KO'!F114+'TABEL FINAAL LO'!F114</f>
        <v>4217.72</v>
      </c>
      <c r="G114" s="1">
        <f>+'TABEL FINAAL KO'!G114+'TABEL FINAAL LO'!G114</f>
        <v>4321.6099999999997</v>
      </c>
      <c r="H114" s="1">
        <f>+'TABEL FINAAL KO'!H114+'TABEL FINAAL LO'!H114</f>
        <v>4448.7299999999996</v>
      </c>
      <c r="I114" s="1">
        <f>+'TABEL FINAAL KO'!I114+'TABEL FINAAL LO'!I114</f>
        <v>4552.21</v>
      </c>
      <c r="J114" s="1">
        <f>+'TABEL FINAAL KO'!J114+'TABEL FINAAL LO'!J114</f>
        <v>4707.6000000000004</v>
      </c>
      <c r="K114" s="1">
        <f>+'TABEL FINAAL KO'!K114+'TABEL FINAAL LO'!K114</f>
        <v>4803.6499999999996</v>
      </c>
      <c r="L114" s="1">
        <f>+'TABEL FINAAL KO'!L114+'TABEL FINAAL LO'!L114</f>
        <v>4957.87</v>
      </c>
      <c r="M114" s="1">
        <f>+'TABEL FINAAL KO'!M114+'TABEL FINAAL LO'!M114</f>
        <v>5062.59</v>
      </c>
      <c r="N114" s="1">
        <f>+'TABEL FINAAL KO'!N114+'TABEL FINAAL LO'!N114</f>
        <v>5220.95</v>
      </c>
      <c r="O114" s="1">
        <f>+'TABEL FINAAL KO'!O114+'TABEL FINAAL LO'!O114</f>
        <v>5383.3</v>
      </c>
      <c r="P114" s="1">
        <f>+'TABEL FINAAL KO'!P114+'TABEL FINAAL LO'!P114</f>
        <v>5559.983131067961</v>
      </c>
      <c r="Q114" s="1">
        <f>+'TABEL FINAAL KO'!Q114+'TABEL FINAAL LO'!Q114</f>
        <v>5693.3230582524266</v>
      </c>
      <c r="R114" s="1">
        <f>+'TABEL FINAAL KO'!R114+'TABEL FINAAL LO'!R114</f>
        <v>5787.6320388349513</v>
      </c>
      <c r="S114" s="1">
        <f>+'TABEL FINAAL KO'!S114+'TABEL FINAAL LO'!S114</f>
        <v>5873.9354368932036</v>
      </c>
      <c r="T114" s="1">
        <f>+'TABEL FINAAL KO'!T114+'TABEL FINAAL LO'!T114</f>
        <v>5934.8258495145637</v>
      </c>
      <c r="U114" s="1">
        <f>+'TABEL FINAAL KO'!U114+'TABEL FINAAL LO'!U114</f>
        <v>5981.8258495145637</v>
      </c>
      <c r="V114" s="1">
        <f>+'TABEL FINAAL KO'!V114+'TABEL FINAAL LO'!V114</f>
        <v>5989.1713592233009</v>
      </c>
      <c r="W114" s="1">
        <f>+'TABEL FINAAL KO'!W114+'TABEL FINAAL LO'!W114</f>
        <v>6002.25</v>
      </c>
      <c r="X114" s="1">
        <f>+'TABEL FINAAL KO'!X114+'TABEL FINAAL LO'!X114</f>
        <v>6015.1292475728151</v>
      </c>
      <c r="Y114" s="1">
        <f>+'TABEL FINAAL KO'!Y114+'TABEL FINAAL LO'!Y114</f>
        <v>6040.0140776699027</v>
      </c>
      <c r="Z114" s="1">
        <f>+'TABEL FINAAL KO'!Z114+'TABEL FINAAL LO'!Z114</f>
        <v>6054.8146844660196</v>
      </c>
      <c r="AA114" s="1">
        <f>+'TABEL FINAAL KO'!AA114+'TABEL FINAAL LO'!AA114</f>
        <v>6080.7725728155337</v>
      </c>
    </row>
    <row r="115" spans="2:27" x14ac:dyDescent="0.3">
      <c r="B115" s="1">
        <v>23094</v>
      </c>
      <c r="C115" s="1">
        <f>+'TABEL FINAAL KO'!C115+'TABEL FINAAL LO'!C115</f>
        <v>3144</v>
      </c>
      <c r="D115" s="1">
        <f>+'TABEL FINAAL KO'!D115+'TABEL FINAAL LO'!D115</f>
        <v>2672.4</v>
      </c>
      <c r="E115" s="1">
        <f>+'TABEL FINAAL KO'!E115+'TABEL FINAAL LO'!E115</f>
        <v>2378.5299999999997</v>
      </c>
      <c r="F115" s="1">
        <f>+'TABEL FINAAL KO'!F115+'TABEL FINAAL LO'!F115</f>
        <v>2390.66</v>
      </c>
      <c r="G115" s="1">
        <f>+'TABEL FINAAL KO'!G115+'TABEL FINAAL LO'!G115</f>
        <v>2491.69</v>
      </c>
      <c r="H115" s="1">
        <f>+'TABEL FINAAL KO'!H115+'TABEL FINAAL LO'!H115</f>
        <v>2581.4</v>
      </c>
      <c r="I115" s="1">
        <f>+'TABEL FINAAL KO'!I115+'TABEL FINAAL LO'!I115</f>
        <v>2634.58</v>
      </c>
      <c r="J115" s="1">
        <f>+'TABEL FINAAL KO'!J115+'TABEL FINAAL LO'!J115</f>
        <v>2687.26</v>
      </c>
      <c r="K115" s="1">
        <f>+'TABEL FINAAL KO'!K115+'TABEL FINAAL LO'!K115</f>
        <v>2742.1800000000003</v>
      </c>
      <c r="L115" s="1">
        <f>+'TABEL FINAAL KO'!L115+'TABEL FINAAL LO'!L115</f>
        <v>2774.67</v>
      </c>
      <c r="M115" s="1">
        <f>+'TABEL FINAAL KO'!M115+'TABEL FINAAL LO'!M115</f>
        <v>2828.67</v>
      </c>
      <c r="N115" s="1">
        <f>+'TABEL FINAAL KO'!N115+'TABEL FINAAL LO'!N115</f>
        <v>2894.83</v>
      </c>
      <c r="O115" s="1">
        <f>+'TABEL FINAAL KO'!O115+'TABEL FINAAL LO'!O115</f>
        <v>2872.96</v>
      </c>
      <c r="P115" s="1">
        <f>+'TABEL FINAAL KO'!P115+'TABEL FINAAL LO'!P115</f>
        <v>2864.5429930624377</v>
      </c>
      <c r="Q115" s="1">
        <f>+'TABEL FINAAL KO'!Q115+'TABEL FINAAL LO'!Q115</f>
        <v>2831.6622001982159</v>
      </c>
      <c r="R115" s="1">
        <f>+'TABEL FINAAL KO'!R115+'TABEL FINAAL LO'!R115</f>
        <v>2791.2126065411298</v>
      </c>
      <c r="S115" s="1">
        <f>+'TABEL FINAAL KO'!S115+'TABEL FINAAL LO'!S115</f>
        <v>2779.2424083250744</v>
      </c>
      <c r="T115" s="1">
        <f>+'TABEL FINAAL KO'!T115+'TABEL FINAAL LO'!T115</f>
        <v>2761.4282061446975</v>
      </c>
      <c r="U115" s="1">
        <f>+'TABEL FINAAL KO'!U115+'TABEL FINAAL LO'!U115</f>
        <v>2727.614003964321</v>
      </c>
      <c r="V115" s="1">
        <f>+'TABEL FINAAL KO'!V115+'TABEL FINAAL LO'!V115</f>
        <v>2698.8296035678891</v>
      </c>
      <c r="W115" s="1">
        <f>+'TABEL FINAAL KO'!W115+'TABEL FINAAL LO'!W115</f>
        <v>2693.77</v>
      </c>
      <c r="X115" s="1">
        <f>+'TABEL FINAAL KO'!X115+'TABEL FINAAL LO'!X115</f>
        <v>2685.6323984142718</v>
      </c>
      <c r="Y115" s="1">
        <f>+'TABEL FINAAL KO'!Y115+'TABEL FINAAL LO'!Y115</f>
        <v>2685.6323984142718</v>
      </c>
      <c r="Z115" s="1">
        <f>+'TABEL FINAAL KO'!Z115+'TABEL FINAAL LO'!Z115</f>
        <v>2708.6025966303268</v>
      </c>
      <c r="AA115" s="1">
        <f>+'TABEL FINAAL KO'!AA115+'TABEL FINAAL LO'!AA115</f>
        <v>2736.5727948463827</v>
      </c>
    </row>
    <row r="116" spans="2:27" x14ac:dyDescent="0.3">
      <c r="B116" s="1">
        <v>23096</v>
      </c>
      <c r="C116" s="1">
        <f>+'TABEL FINAAL KO'!C116+'TABEL FINAAL LO'!C116</f>
        <v>3223.4</v>
      </c>
      <c r="D116" s="1">
        <f>+'TABEL FINAAL KO'!D116+'TABEL FINAAL LO'!D116</f>
        <v>2739.8900000000003</v>
      </c>
      <c r="E116" s="1">
        <f>+'TABEL FINAAL KO'!E116+'TABEL FINAAL LO'!E116</f>
        <v>2551.7399999999998</v>
      </c>
      <c r="F116" s="1">
        <f>+'TABEL FINAAL KO'!F116+'TABEL FINAAL LO'!F116</f>
        <v>2578.04</v>
      </c>
      <c r="G116" s="1">
        <f>+'TABEL FINAAL KO'!G116+'TABEL FINAAL LO'!G116</f>
        <v>2724.4</v>
      </c>
      <c r="H116" s="1">
        <f>+'TABEL FINAAL KO'!H116+'TABEL FINAAL LO'!H116</f>
        <v>2703.8</v>
      </c>
      <c r="I116" s="1">
        <f>+'TABEL FINAAL KO'!I116+'TABEL FINAAL LO'!I116</f>
        <v>2750.7200000000003</v>
      </c>
      <c r="J116" s="1">
        <f>+'TABEL FINAAL KO'!J116+'TABEL FINAAL LO'!J116</f>
        <v>2826.75</v>
      </c>
      <c r="K116" s="1">
        <f>+'TABEL FINAAL KO'!K116+'TABEL FINAAL LO'!K116</f>
        <v>2875.58</v>
      </c>
      <c r="L116" s="1">
        <f>+'TABEL FINAAL KO'!L116+'TABEL FINAAL LO'!L116</f>
        <v>2893.23</v>
      </c>
      <c r="M116" s="1">
        <f>+'TABEL FINAAL KO'!M116+'TABEL FINAAL LO'!M116</f>
        <v>2869.45</v>
      </c>
      <c r="N116" s="1">
        <f>+'TABEL FINAAL KO'!N116+'TABEL FINAAL LO'!N116</f>
        <v>2830.2</v>
      </c>
      <c r="O116" s="1">
        <f>+'TABEL FINAAL KO'!O116+'TABEL FINAAL LO'!O116</f>
        <v>2817.04</v>
      </c>
      <c r="P116" s="1">
        <f>+'TABEL FINAAL KO'!P116+'TABEL FINAAL LO'!P116</f>
        <v>2761.9836784409258</v>
      </c>
      <c r="Q116" s="1">
        <f>+'TABEL FINAAL KO'!Q116+'TABEL FINAAL LO'!Q116</f>
        <v>2690.496370280146</v>
      </c>
      <c r="R116" s="1">
        <f>+'TABEL FINAAL KO'!R116+'TABEL FINAAL LO'!R116</f>
        <v>2647.6996833130329</v>
      </c>
      <c r="S116" s="1">
        <f>+'TABEL FINAAL KO'!S116+'TABEL FINAAL LO'!S116</f>
        <v>2583.602436053593</v>
      </c>
      <c r="T116" s="1">
        <f>+'TABEL FINAAL KO'!T116+'TABEL FINAAL LO'!T116</f>
        <v>2508.6919366626066</v>
      </c>
      <c r="U116" s="1">
        <f>+'TABEL FINAAL KO'!U116+'TABEL FINAAL LO'!U116</f>
        <v>2477.0985627283799</v>
      </c>
      <c r="V116" s="1">
        <f>+'TABEL FINAAL KO'!V116+'TABEL FINAAL LO'!V116</f>
        <v>2449.5295006090137</v>
      </c>
      <c r="W116" s="1">
        <f>+'TABEL FINAAL KO'!W116+'TABEL FINAAL LO'!W116</f>
        <v>2387.44</v>
      </c>
      <c r="X116" s="1">
        <f>+'TABEL FINAAL KO'!X116+'TABEL FINAAL LO'!X116</f>
        <v>2370.5538124238733</v>
      </c>
      <c r="Y116" s="1">
        <f>+'TABEL FINAAL KO'!Y116+'TABEL FINAAL LO'!Y116</f>
        <v>2354.8057490864799</v>
      </c>
      <c r="Z116" s="1">
        <f>+'TABEL FINAAL KO'!Z116+'TABEL FINAAL LO'!Z116</f>
        <v>2365.3991230207066</v>
      </c>
      <c r="AA116" s="1">
        <f>+'TABEL FINAAL KO'!AA116+'TABEL FINAAL LO'!AA116</f>
        <v>2363.8786845310597</v>
      </c>
    </row>
    <row r="117" spans="2:27" x14ac:dyDescent="0.3">
      <c r="B117" s="1">
        <v>23097</v>
      </c>
      <c r="C117" s="1">
        <f>+'TABEL FINAAL KO'!C117+'TABEL FINAAL LO'!C117</f>
        <v>1442</v>
      </c>
      <c r="D117" s="1">
        <f>+'TABEL FINAAL KO'!D117+'TABEL FINAAL LO'!D117</f>
        <v>1225.7</v>
      </c>
      <c r="E117" s="1">
        <f>+'TABEL FINAAL KO'!E117+'TABEL FINAAL LO'!E117</f>
        <v>1056.45</v>
      </c>
      <c r="F117" s="1">
        <f>+'TABEL FINAAL KO'!F117+'TABEL FINAAL LO'!F117</f>
        <v>1100.9099999999999</v>
      </c>
      <c r="G117" s="1">
        <f>+'TABEL FINAAL KO'!G117+'TABEL FINAAL LO'!G117</f>
        <v>1080.1500000000001</v>
      </c>
      <c r="H117" s="1">
        <f>+'TABEL FINAAL KO'!H117+'TABEL FINAAL LO'!H117</f>
        <v>1114.3399999999999</v>
      </c>
      <c r="I117" s="1">
        <f>+'TABEL FINAAL KO'!I117+'TABEL FINAAL LO'!I117</f>
        <v>1152.45</v>
      </c>
      <c r="J117" s="1">
        <f>+'TABEL FINAAL KO'!J117+'TABEL FINAAL LO'!J117</f>
        <v>1152.8</v>
      </c>
      <c r="K117" s="1">
        <f>+'TABEL FINAAL KO'!K117+'TABEL FINAAL LO'!K117</f>
        <v>1177.18</v>
      </c>
      <c r="L117" s="1">
        <f>+'TABEL FINAAL KO'!L117+'TABEL FINAAL LO'!L117</f>
        <v>1205.3399999999999</v>
      </c>
      <c r="M117" s="1">
        <f>+'TABEL FINAAL KO'!M117+'TABEL FINAAL LO'!M117</f>
        <v>1172.23</v>
      </c>
      <c r="N117" s="1">
        <f>+'TABEL FINAAL KO'!N117+'TABEL FINAAL LO'!N117</f>
        <v>1197.53</v>
      </c>
      <c r="O117" s="1">
        <f>+'TABEL FINAAL KO'!O117+'TABEL FINAAL LO'!O117</f>
        <v>1212.18</v>
      </c>
      <c r="P117" s="1">
        <f>+'TABEL FINAAL KO'!P117+'TABEL FINAAL LO'!P117</f>
        <v>1198.1128571428571</v>
      </c>
      <c r="Q117" s="1">
        <f>+'TABEL FINAAL KO'!Q117+'TABEL FINAAL LO'!Q117</f>
        <v>1201.4257142857143</v>
      </c>
      <c r="R117" s="1">
        <f>+'TABEL FINAAL KO'!R117+'TABEL FINAAL LO'!R117</f>
        <v>1198.8</v>
      </c>
      <c r="S117" s="1">
        <f>+'TABEL FINAAL KO'!S117+'TABEL FINAAL LO'!S117</f>
        <v>1204.8614285714286</v>
      </c>
      <c r="T117" s="1">
        <f>+'TABEL FINAAL KO'!T117+'TABEL FINAAL LO'!T117</f>
        <v>1217.9657142857143</v>
      </c>
      <c r="U117" s="1">
        <f>+'TABEL FINAAL KO'!U117+'TABEL FINAAL LO'!U117</f>
        <v>1221.3828571428571</v>
      </c>
      <c r="V117" s="1">
        <f>+'TABEL FINAAL KO'!V117+'TABEL FINAAL LO'!V117</f>
        <v>1231.4871428571428</v>
      </c>
      <c r="W117" s="1">
        <f>+'TABEL FINAAL KO'!W117+'TABEL FINAAL LO'!W117</f>
        <v>1232.8</v>
      </c>
      <c r="X117" s="1">
        <f>+'TABEL FINAAL KO'!X117+'TABEL FINAAL LO'!X117</f>
        <v>1227.07</v>
      </c>
      <c r="Y117" s="1">
        <f>+'TABEL FINAAL KO'!Y117+'TABEL FINAAL LO'!Y117</f>
        <v>1228.4871428571428</v>
      </c>
      <c r="Z117" s="1">
        <f>+'TABEL FINAAL KO'!Z117+'TABEL FINAAL LO'!Z117</f>
        <v>1228.5914285714284</v>
      </c>
      <c r="AA117" s="1">
        <f>+'TABEL FINAAL KO'!AA117+'TABEL FINAAL LO'!AA117</f>
        <v>1235.3214285714284</v>
      </c>
    </row>
    <row r="118" spans="2:27" x14ac:dyDescent="0.3">
      <c r="B118" s="1">
        <v>23098</v>
      </c>
      <c r="C118" s="1">
        <f>+'TABEL FINAAL KO'!C118+'TABEL FINAAL LO'!C118</f>
        <v>520</v>
      </c>
      <c r="D118" s="1">
        <f>+'TABEL FINAAL KO'!D118+'TABEL FINAAL LO'!D118</f>
        <v>442</v>
      </c>
      <c r="E118" s="1">
        <f>+'TABEL FINAAL KO'!E118+'TABEL FINAAL LO'!E118</f>
        <v>432.33000000000004</v>
      </c>
      <c r="F118" s="1">
        <f>+'TABEL FINAAL KO'!F118+'TABEL FINAAL LO'!F118</f>
        <v>455.71000000000004</v>
      </c>
      <c r="G118" s="1">
        <f>+'TABEL FINAAL KO'!G118+'TABEL FINAAL LO'!G118</f>
        <v>460.52</v>
      </c>
      <c r="H118" s="1">
        <f>+'TABEL FINAAL KO'!H118+'TABEL FINAAL LO'!H118</f>
        <v>486.9</v>
      </c>
      <c r="I118" s="1">
        <f>+'TABEL FINAAL KO'!I118+'TABEL FINAAL LO'!I118</f>
        <v>498.44</v>
      </c>
      <c r="J118" s="1">
        <f>+'TABEL FINAAL KO'!J118+'TABEL FINAAL LO'!J118</f>
        <v>502.16999999999996</v>
      </c>
      <c r="K118" s="1">
        <f>+'TABEL FINAAL KO'!K118+'TABEL FINAAL LO'!K118</f>
        <v>499.28</v>
      </c>
      <c r="L118" s="1">
        <f>+'TABEL FINAAL KO'!L118+'TABEL FINAAL LO'!L118</f>
        <v>492.25</v>
      </c>
      <c r="M118" s="1">
        <f>+'TABEL FINAAL KO'!M118+'TABEL FINAAL LO'!M118</f>
        <v>501.36</v>
      </c>
      <c r="N118" s="1">
        <f>+'TABEL FINAAL KO'!N118+'TABEL FINAAL LO'!N118</f>
        <v>509.55</v>
      </c>
      <c r="O118" s="1">
        <f>+'TABEL FINAAL KO'!O118+'TABEL FINAAL LO'!O118</f>
        <v>506.82</v>
      </c>
      <c r="P118" s="1">
        <f>+'TABEL FINAAL KO'!P118+'TABEL FINAAL LO'!P118</f>
        <v>511.81073825503358</v>
      </c>
      <c r="Q118" s="1">
        <f>+'TABEL FINAAL KO'!Q118+'TABEL FINAAL LO'!Q118</f>
        <v>515.41389261744962</v>
      </c>
      <c r="R118" s="1">
        <f>+'TABEL FINAAL KO'!R118+'TABEL FINAAL LO'!R118</f>
        <v>509.48791946308722</v>
      </c>
      <c r="S118" s="1">
        <f>+'TABEL FINAAL KO'!S118+'TABEL FINAAL LO'!S118</f>
        <v>507.42966442953019</v>
      </c>
      <c r="T118" s="1">
        <f>+'TABEL FINAAL KO'!T118+'TABEL FINAAL LO'!T118</f>
        <v>499.63597315436243</v>
      </c>
      <c r="U118" s="1">
        <f>+'TABEL FINAAL KO'!U118+'TABEL FINAAL LO'!U118</f>
        <v>488.71000000000004</v>
      </c>
      <c r="V118" s="1">
        <f>+'TABEL FINAAL KO'!V118+'TABEL FINAAL LO'!V118</f>
        <v>476.71000000000004</v>
      </c>
      <c r="W118" s="1">
        <f>+'TABEL FINAAL KO'!W118+'TABEL FINAAL LO'!W118</f>
        <v>467.71000000000004</v>
      </c>
      <c r="X118" s="1">
        <f>+'TABEL FINAAL KO'!X118+'TABEL FINAAL LO'!X118</f>
        <v>459.57771812080534</v>
      </c>
      <c r="Y118" s="1">
        <f>+'TABEL FINAAL KO'!Y118+'TABEL FINAAL LO'!Y118</f>
        <v>452.97456375838925</v>
      </c>
      <c r="Z118" s="1">
        <f>+'TABEL FINAAL KO'!Z118+'TABEL FINAAL LO'!Z118</f>
        <v>447.10684563758389</v>
      </c>
      <c r="AA118" s="1">
        <f>+'TABEL FINAAL KO'!AA118+'TABEL FINAAL LO'!AA118</f>
        <v>440.97456375838925</v>
      </c>
    </row>
    <row r="119" spans="2:27" x14ac:dyDescent="0.3">
      <c r="B119" s="1">
        <v>23099</v>
      </c>
      <c r="C119" s="1">
        <f>+'TABEL FINAAL KO'!C119+'TABEL FINAAL LO'!C119</f>
        <v>920</v>
      </c>
      <c r="D119" s="1">
        <f>+'TABEL FINAAL KO'!D119+'TABEL FINAAL LO'!D119</f>
        <v>782</v>
      </c>
      <c r="E119" s="1">
        <f>+'TABEL FINAAL KO'!E119+'TABEL FINAAL LO'!E119</f>
        <v>635.23</v>
      </c>
      <c r="F119" s="1">
        <f>+'TABEL FINAAL KO'!F119+'TABEL FINAAL LO'!F119</f>
        <v>704.61</v>
      </c>
      <c r="G119" s="1">
        <f>+'TABEL FINAAL KO'!G119+'TABEL FINAAL LO'!G119</f>
        <v>769.15</v>
      </c>
      <c r="H119" s="1">
        <f>+'TABEL FINAAL KO'!H119+'TABEL FINAAL LO'!H119</f>
        <v>755.31</v>
      </c>
      <c r="I119" s="1">
        <f>+'TABEL FINAAL KO'!I119+'TABEL FINAAL LO'!I119</f>
        <v>734.85</v>
      </c>
      <c r="J119" s="1">
        <f>+'TABEL FINAAL KO'!J119+'TABEL FINAAL LO'!J119</f>
        <v>770.15</v>
      </c>
      <c r="K119" s="1">
        <f>+'TABEL FINAAL KO'!K119+'TABEL FINAAL LO'!K119</f>
        <v>770.77</v>
      </c>
      <c r="L119" s="1">
        <f>+'TABEL FINAAL KO'!L119+'TABEL FINAAL LO'!L119</f>
        <v>799.5</v>
      </c>
      <c r="M119" s="1">
        <f>+'TABEL FINAAL KO'!M119+'TABEL FINAAL LO'!M119</f>
        <v>839.69</v>
      </c>
      <c r="N119" s="1">
        <f>+'TABEL FINAAL KO'!N119+'TABEL FINAAL LO'!N119</f>
        <v>869.53</v>
      </c>
      <c r="O119" s="1">
        <f>+'TABEL FINAAL KO'!O119+'TABEL FINAAL LO'!O119</f>
        <v>836.57999999999993</v>
      </c>
      <c r="P119" s="1">
        <f>+'TABEL FINAAL KO'!P119+'TABEL FINAAL LO'!P119</f>
        <v>816.63189189189188</v>
      </c>
      <c r="Q119" s="1">
        <f>+'TABEL FINAAL KO'!Q119+'TABEL FINAAL LO'!Q119</f>
        <v>787.32915057915056</v>
      </c>
      <c r="R119" s="1">
        <f>+'TABEL FINAAL KO'!R119+'TABEL FINAAL LO'!R119</f>
        <v>763.02640926640925</v>
      </c>
      <c r="S119" s="1">
        <f>+'TABEL FINAAL KO'!S119+'TABEL FINAAL LO'!S119</f>
        <v>746.78401544401549</v>
      </c>
      <c r="T119" s="1">
        <f>+'TABEL FINAAL KO'!T119+'TABEL FINAAL LO'!T119</f>
        <v>730.78401544401549</v>
      </c>
      <c r="U119" s="1">
        <f>+'TABEL FINAAL KO'!U119+'TABEL FINAAL LO'!U119</f>
        <v>713.26880308880311</v>
      </c>
      <c r="V119" s="1">
        <f>+'TABEL FINAAL KO'!V119+'TABEL FINAAL LO'!V119</f>
        <v>699.51119691119698</v>
      </c>
      <c r="W119" s="1">
        <f>+'TABEL FINAAL KO'!W119+'TABEL FINAAL LO'!W119</f>
        <v>688.39</v>
      </c>
      <c r="X119" s="1">
        <f>+'TABEL FINAAL KO'!X119+'TABEL FINAAL LO'!X119</f>
        <v>677.39</v>
      </c>
      <c r="Y119" s="1">
        <f>+'TABEL FINAAL KO'!Y119+'TABEL FINAAL LO'!Y119</f>
        <v>674.26880308880311</v>
      </c>
      <c r="Z119" s="1">
        <f>+'TABEL FINAAL KO'!Z119+'TABEL FINAAL LO'!Z119</f>
        <v>672.02640926640925</v>
      </c>
      <c r="AA119" s="1">
        <f>+'TABEL FINAAL KO'!AA119+'TABEL FINAAL LO'!AA119</f>
        <v>676.39</v>
      </c>
    </row>
    <row r="120" spans="2:27" x14ac:dyDescent="0.3">
      <c r="B120" s="1">
        <v>23100</v>
      </c>
      <c r="C120" s="1">
        <f>+'TABEL FINAAL KO'!C120+'TABEL FINAAL LO'!C120</f>
        <v>544.70588235294122</v>
      </c>
      <c r="D120" s="1">
        <f>+'TABEL FINAAL KO'!D120+'TABEL FINAAL LO'!D120</f>
        <v>463</v>
      </c>
      <c r="E120" s="1">
        <f>+'TABEL FINAAL KO'!E120+'TABEL FINAAL LO'!E120</f>
        <v>392.52</v>
      </c>
      <c r="F120" s="1">
        <f>+'TABEL FINAAL KO'!F120+'TABEL FINAAL LO'!F120</f>
        <v>411.63</v>
      </c>
      <c r="G120" s="1">
        <f>+'TABEL FINAAL KO'!G120+'TABEL FINAAL LO'!G120</f>
        <v>381.33000000000004</v>
      </c>
      <c r="H120" s="1">
        <f>+'TABEL FINAAL KO'!H120+'TABEL FINAAL LO'!H120</f>
        <v>384.87</v>
      </c>
      <c r="I120" s="1">
        <f>+'TABEL FINAAL KO'!I120+'TABEL FINAAL LO'!I120</f>
        <v>387.6</v>
      </c>
      <c r="J120" s="1">
        <f>+'TABEL FINAAL KO'!J120+'TABEL FINAAL LO'!J120</f>
        <v>379.98</v>
      </c>
      <c r="K120" s="1">
        <f>+'TABEL FINAAL KO'!K120+'TABEL FINAAL LO'!K120</f>
        <v>401.28</v>
      </c>
      <c r="L120" s="1">
        <f>+'TABEL FINAAL KO'!L120+'TABEL FINAAL LO'!L120</f>
        <v>425.9</v>
      </c>
      <c r="M120" s="1">
        <f>+'TABEL FINAAL KO'!M120+'TABEL FINAAL LO'!M120</f>
        <v>436.63</v>
      </c>
      <c r="N120" s="1">
        <f>+'TABEL FINAAL KO'!N120+'TABEL FINAAL LO'!N120</f>
        <v>426.52</v>
      </c>
      <c r="O120" s="1">
        <f>+'TABEL FINAAL KO'!O120+'TABEL FINAAL LO'!O120</f>
        <v>435.78999999999996</v>
      </c>
      <c r="P120" s="1">
        <f>+'TABEL FINAAL KO'!P120+'TABEL FINAAL LO'!P120</f>
        <v>445.024</v>
      </c>
      <c r="Q120" s="1">
        <f>+'TABEL FINAAL KO'!Q120+'TABEL FINAAL LO'!Q120</f>
        <v>448.88923076923078</v>
      </c>
      <c r="R120" s="1">
        <f>+'TABEL FINAAL KO'!R120+'TABEL FINAAL LO'!R120</f>
        <v>443.94584615384616</v>
      </c>
      <c r="S120" s="1">
        <f>+'TABEL FINAAL KO'!S120+'TABEL FINAAL LO'!S120</f>
        <v>441.00246153846155</v>
      </c>
      <c r="T120" s="1">
        <f>+'TABEL FINAAL KO'!T120+'TABEL FINAAL LO'!T120</f>
        <v>434.32861538461538</v>
      </c>
      <c r="U120" s="1">
        <f>+'TABEL FINAAL KO'!U120+'TABEL FINAAL LO'!U120</f>
        <v>424.38523076923076</v>
      </c>
      <c r="V120" s="1">
        <f>+'TABEL FINAAL KO'!V120+'TABEL FINAAL LO'!V120</f>
        <v>414.52</v>
      </c>
      <c r="W120" s="1">
        <f>+'TABEL FINAAL KO'!W120+'TABEL FINAAL LO'!W120</f>
        <v>406.52</v>
      </c>
      <c r="X120" s="1">
        <f>+'TABEL FINAAL KO'!X120+'TABEL FINAAL LO'!X120</f>
        <v>399.38523076923076</v>
      </c>
      <c r="Y120" s="1">
        <f>+'TABEL FINAAL KO'!Y120+'TABEL FINAAL LO'!Y120</f>
        <v>393.65476923076926</v>
      </c>
      <c r="Z120" s="1">
        <f>+'TABEL FINAAL KO'!Z120+'TABEL FINAAL LO'!Z120</f>
        <v>388.78953846153843</v>
      </c>
      <c r="AA120" s="1">
        <f>+'TABEL FINAAL KO'!AA120+'TABEL FINAAL LO'!AA120</f>
        <v>383.65476923076926</v>
      </c>
    </row>
    <row r="121" spans="2:27" x14ac:dyDescent="0.3">
      <c r="B121" s="1">
        <v>23101</v>
      </c>
      <c r="C121" s="1">
        <f>+'TABEL FINAAL KO'!C121+'TABEL FINAAL LO'!C121</f>
        <v>2185</v>
      </c>
      <c r="D121" s="1">
        <f>+'TABEL FINAAL KO'!D121+'TABEL FINAAL LO'!D121</f>
        <v>1857.2499999999998</v>
      </c>
      <c r="E121" s="1">
        <f>+'TABEL FINAAL KO'!E121+'TABEL FINAAL LO'!E121</f>
        <v>1870.81</v>
      </c>
      <c r="F121" s="1">
        <f>+'TABEL FINAAL KO'!F121+'TABEL FINAAL LO'!F121</f>
        <v>1834.62</v>
      </c>
      <c r="G121" s="1">
        <f>+'TABEL FINAAL KO'!G121+'TABEL FINAAL LO'!G121</f>
        <v>1798.46</v>
      </c>
      <c r="H121" s="1">
        <f>+'TABEL FINAAL KO'!H121+'TABEL FINAAL LO'!H121</f>
        <v>1818.46</v>
      </c>
      <c r="I121" s="1">
        <f>+'TABEL FINAAL KO'!I121+'TABEL FINAAL LO'!I121</f>
        <v>1797.19</v>
      </c>
      <c r="J121" s="1">
        <f>+'TABEL FINAAL KO'!J121+'TABEL FINAAL LO'!J121</f>
        <v>1767.97</v>
      </c>
      <c r="K121" s="1">
        <f>+'TABEL FINAAL KO'!K121+'TABEL FINAAL LO'!K121</f>
        <v>1804.44</v>
      </c>
      <c r="L121" s="1">
        <f>+'TABEL FINAAL KO'!L121+'TABEL FINAAL LO'!L121</f>
        <v>1799.46</v>
      </c>
      <c r="M121" s="1">
        <f>+'TABEL FINAAL KO'!M121+'TABEL FINAAL LO'!M121</f>
        <v>1839.65</v>
      </c>
      <c r="N121" s="1">
        <f>+'TABEL FINAAL KO'!N121+'TABEL FINAAL LO'!N121</f>
        <v>1904.95</v>
      </c>
      <c r="O121" s="1">
        <f>+'TABEL FINAAL KO'!O121+'TABEL FINAAL LO'!O121</f>
        <v>1946.22</v>
      </c>
      <c r="P121" s="1">
        <f>+'TABEL FINAAL KO'!P121+'TABEL FINAAL LO'!P121</f>
        <v>1976.5775480059083</v>
      </c>
      <c r="Q121" s="1">
        <f>+'TABEL FINAAL KO'!Q121+'TABEL FINAAL LO'!Q121</f>
        <v>2012.6262924667651</v>
      </c>
      <c r="R121" s="1">
        <f>+'TABEL FINAAL KO'!R121+'TABEL FINAAL LO'!R121</f>
        <v>2023.2245199409158</v>
      </c>
      <c r="S121" s="1">
        <f>+'TABEL FINAAL KO'!S121+'TABEL FINAAL LO'!S121</f>
        <v>2041.4209748892172</v>
      </c>
      <c r="T121" s="1">
        <f>+'TABEL FINAAL KO'!T121+'TABEL FINAAL LO'!T121</f>
        <v>2036.6957163958641</v>
      </c>
      <c r="U121" s="1">
        <f>+'TABEL FINAAL KO'!U121+'TABEL FINAAL LO'!U121</f>
        <v>2014.4608567208272</v>
      </c>
      <c r="V121" s="1">
        <f>+'TABEL FINAAL KO'!V121+'TABEL FINAAL LO'!V121</f>
        <v>2016.8138847858199</v>
      </c>
      <c r="W121" s="1">
        <f>+'TABEL FINAAL KO'!W121+'TABEL FINAAL LO'!W121</f>
        <v>2011</v>
      </c>
      <c r="X121" s="1">
        <f>+'TABEL FINAAL KO'!X121+'TABEL FINAAL LO'!X121</f>
        <v>1984.5686853766617</v>
      </c>
      <c r="Y121" s="1">
        <f>+'TABEL FINAAL KO'!Y121+'TABEL FINAAL LO'!Y121</f>
        <v>1968.4313146233383</v>
      </c>
      <c r="Z121" s="1">
        <f>+'TABEL FINAAL KO'!Z121+'TABEL FINAAL LO'!Z121</f>
        <v>1959.4313146233383</v>
      </c>
      <c r="AA121" s="1">
        <f>+'TABEL FINAAL KO'!AA121+'TABEL FINAAL LO'!AA121</f>
        <v>1936.5391432791728</v>
      </c>
    </row>
    <row r="122" spans="2:27" x14ac:dyDescent="0.3">
      <c r="B122" s="1">
        <v>23102</v>
      </c>
      <c r="C122" s="1">
        <f>+'TABEL FINAAL KO'!C122+'TABEL FINAAL LO'!C122</f>
        <v>2266</v>
      </c>
      <c r="D122" s="1">
        <f>+'TABEL FINAAL KO'!D122+'TABEL FINAAL LO'!D122</f>
        <v>1926.1</v>
      </c>
      <c r="E122" s="1">
        <f>+'TABEL FINAAL KO'!E122+'TABEL FINAAL LO'!E122</f>
        <v>1810</v>
      </c>
      <c r="F122" s="1">
        <f>+'TABEL FINAAL KO'!F122+'TABEL FINAAL LO'!F122</f>
        <v>1845.03</v>
      </c>
      <c r="G122" s="1">
        <f>+'TABEL FINAAL KO'!G122+'TABEL FINAAL LO'!G122</f>
        <v>1853.49</v>
      </c>
      <c r="H122" s="1">
        <f>+'TABEL FINAAL KO'!H122+'TABEL FINAAL LO'!H122</f>
        <v>1879.8400000000001</v>
      </c>
      <c r="I122" s="1">
        <f>+'TABEL FINAAL KO'!I122+'TABEL FINAAL LO'!I122</f>
        <v>1888.76</v>
      </c>
      <c r="J122" s="1">
        <f>+'TABEL FINAAL KO'!J122+'TABEL FINAAL LO'!J122</f>
        <v>1934.17</v>
      </c>
      <c r="K122" s="1">
        <f>+'TABEL FINAAL KO'!K122+'TABEL FINAAL LO'!K122</f>
        <v>1894.8400000000001</v>
      </c>
      <c r="L122" s="1">
        <f>+'TABEL FINAAL KO'!L122+'TABEL FINAAL LO'!L122</f>
        <v>1893.81</v>
      </c>
      <c r="M122" s="1">
        <f>+'TABEL FINAAL KO'!M122+'TABEL FINAAL LO'!M122</f>
        <v>1953.1100000000001</v>
      </c>
      <c r="N122" s="1">
        <f>+'TABEL FINAAL KO'!N122+'TABEL FINAAL LO'!N122</f>
        <v>2031.6</v>
      </c>
      <c r="O122" s="1">
        <f>+'TABEL FINAAL KO'!O122+'TABEL FINAAL LO'!O122</f>
        <v>2082.41</v>
      </c>
      <c r="P122" s="1">
        <f>+'TABEL FINAAL KO'!P122+'TABEL FINAAL LO'!P122</f>
        <v>2140.0291149273448</v>
      </c>
      <c r="Q122" s="1">
        <f>+'TABEL FINAAL KO'!Q122+'TABEL FINAAL LO'!Q122</f>
        <v>2162.8053896961692</v>
      </c>
      <c r="R122" s="1">
        <f>+'TABEL FINAAL KO'!R122+'TABEL FINAAL LO'!R122</f>
        <v>2199.0223513870542</v>
      </c>
      <c r="S122" s="1">
        <f>+'TABEL FINAAL KO'!S122+'TABEL FINAAL LO'!S122</f>
        <v>2224.0155878467635</v>
      </c>
      <c r="T122" s="1">
        <f>+'TABEL FINAAL KO'!T122+'TABEL FINAAL LO'!T122</f>
        <v>2251.4630383091148</v>
      </c>
      <c r="U122" s="1">
        <f>+'TABEL FINAAL KO'!U122+'TABEL FINAAL LO'!U122</f>
        <v>2260.6799999999998</v>
      </c>
      <c r="V122" s="1">
        <f>+'TABEL FINAAL KO'!V122+'TABEL FINAAL LO'!V122</f>
        <v>2270.9037252311755</v>
      </c>
      <c r="W122" s="1">
        <f>+'TABEL FINAAL KO'!W122+'TABEL FINAAL LO'!W122</f>
        <v>2275.6799999999998</v>
      </c>
      <c r="X122" s="1">
        <f>+'TABEL FINAAL KO'!X122+'TABEL FINAAL LO'!X122</f>
        <v>2269.6935270805811</v>
      </c>
      <c r="Y122" s="1">
        <f>+'TABEL FINAAL KO'!Y122+'TABEL FINAAL LO'!Y122</f>
        <v>2275.2528401585205</v>
      </c>
      <c r="Z122" s="1">
        <f>+'TABEL FINAAL KO'!Z122+'TABEL FINAAL LO'!Z122</f>
        <v>2287.2596036988111</v>
      </c>
      <c r="AA122" s="1">
        <f>+'TABEL FINAAL KO'!AA122+'TABEL FINAAL LO'!AA122</f>
        <v>2290.1545046235137</v>
      </c>
    </row>
    <row r="123" spans="2:27" x14ac:dyDescent="0.3">
      <c r="B123" s="1">
        <v>23103</v>
      </c>
      <c r="C123" s="1">
        <f>+'TABEL FINAAL KO'!C123+'TABEL FINAAL LO'!C123</f>
        <v>1780</v>
      </c>
      <c r="D123" s="1">
        <f>+'TABEL FINAAL KO'!D123+'TABEL FINAAL LO'!D123</f>
        <v>1513</v>
      </c>
      <c r="E123" s="1">
        <f>+'TABEL FINAAL KO'!E123+'TABEL FINAAL LO'!E123</f>
        <v>1348.13</v>
      </c>
      <c r="F123" s="1">
        <f>+'TABEL FINAAL KO'!F123+'TABEL FINAAL LO'!F123</f>
        <v>1370.6399999999999</v>
      </c>
      <c r="G123" s="1">
        <f>+'TABEL FINAAL KO'!G123+'TABEL FINAAL LO'!G123</f>
        <v>1421.37</v>
      </c>
      <c r="H123" s="1">
        <f>+'TABEL FINAAL KO'!H123+'TABEL FINAAL LO'!H123</f>
        <v>1447.21</v>
      </c>
      <c r="I123" s="1">
        <f>+'TABEL FINAAL KO'!I123+'TABEL FINAAL LO'!I123</f>
        <v>1474.8600000000001</v>
      </c>
      <c r="J123" s="1">
        <f>+'TABEL FINAAL KO'!J123+'TABEL FINAAL LO'!J123</f>
        <v>1448.48</v>
      </c>
      <c r="K123" s="1">
        <f>+'TABEL FINAAL KO'!K123+'TABEL FINAAL LO'!K123</f>
        <v>1489.3200000000002</v>
      </c>
      <c r="L123" s="1">
        <f>+'TABEL FINAAL KO'!L123+'TABEL FINAAL LO'!L123</f>
        <v>1546.78</v>
      </c>
      <c r="M123" s="1">
        <f>+'TABEL FINAAL KO'!M123+'TABEL FINAAL LO'!M123</f>
        <v>1617.24</v>
      </c>
      <c r="N123" s="1">
        <f>+'TABEL FINAAL KO'!N123+'TABEL FINAAL LO'!N123</f>
        <v>1617.13</v>
      </c>
      <c r="O123" s="1">
        <f>+'TABEL FINAAL KO'!O123+'TABEL FINAAL LO'!O123</f>
        <v>1634.4</v>
      </c>
      <c r="P123" s="1">
        <f>+'TABEL FINAAL KO'!P123+'TABEL FINAAL LO'!P123</f>
        <v>1651.2327339449541</v>
      </c>
      <c r="Q123" s="1">
        <f>+'TABEL FINAAL KO'!Q123+'TABEL FINAAL LO'!Q123</f>
        <v>1647.445137614679</v>
      </c>
      <c r="R123" s="1">
        <f>+'TABEL FINAAL KO'!R123+'TABEL FINAAL LO'!R123</f>
        <v>1638.9824587155963</v>
      </c>
      <c r="S123" s="1">
        <f>+'TABEL FINAAL KO'!S123+'TABEL FINAAL LO'!S123</f>
        <v>1627.6449174311927</v>
      </c>
      <c r="T123" s="1">
        <f>+'TABEL FINAAL KO'!T123+'TABEL FINAAL LO'!T123</f>
        <v>1606.2947522935779</v>
      </c>
      <c r="U123" s="1">
        <f>+'TABEL FINAAL KO'!U123+'TABEL FINAAL LO'!U123</f>
        <v>1591.9572110091744</v>
      </c>
      <c r="V123" s="1">
        <f>+'TABEL FINAAL KO'!V123+'TABEL FINAAL LO'!V123</f>
        <v>1587.407266055046</v>
      </c>
      <c r="W123" s="1">
        <f>+'TABEL FINAAL KO'!W123+'TABEL FINAAL LO'!W123</f>
        <v>1588.3200000000002</v>
      </c>
      <c r="X123" s="1">
        <f>+'TABEL FINAAL KO'!X123+'TABEL FINAAL LO'!X123</f>
        <v>1588.1202201834863</v>
      </c>
      <c r="Y123" s="1">
        <f>+'TABEL FINAAL KO'!Y123+'TABEL FINAAL LO'!Y123</f>
        <v>1584.0077064220184</v>
      </c>
      <c r="Z123" s="1">
        <f>+'TABEL FINAAL KO'!Z123+'TABEL FINAAL LO'!Z123</f>
        <v>1575.9950825688074</v>
      </c>
      <c r="AA123" s="1">
        <f>+'TABEL FINAAL KO'!AA123+'TABEL FINAAL LO'!AA123</f>
        <v>1577.9824587155963</v>
      </c>
    </row>
    <row r="124" spans="2:27" x14ac:dyDescent="0.3">
      <c r="B124" s="1">
        <v>23104</v>
      </c>
      <c r="C124" s="1">
        <f>+'TABEL FINAAL KO'!C124+'TABEL FINAAL LO'!C124</f>
        <v>1609</v>
      </c>
      <c r="D124" s="1">
        <f>+'TABEL FINAAL KO'!D124+'TABEL FINAAL LO'!D124</f>
        <v>1367.6499999999999</v>
      </c>
      <c r="E124" s="1">
        <f>+'TABEL FINAAL KO'!E124+'TABEL FINAAL LO'!E124</f>
        <v>1072.3399999999999</v>
      </c>
      <c r="F124" s="1">
        <f>+'TABEL FINAAL KO'!F124+'TABEL FINAAL LO'!F124</f>
        <v>1137.29</v>
      </c>
      <c r="G124" s="1">
        <f>+'TABEL FINAAL KO'!G124+'TABEL FINAAL LO'!G124</f>
        <v>1115.5</v>
      </c>
      <c r="H124" s="1">
        <f>+'TABEL FINAAL KO'!H124+'TABEL FINAAL LO'!H124</f>
        <v>1124.8800000000001</v>
      </c>
      <c r="I124" s="1">
        <f>+'TABEL FINAAL KO'!I124+'TABEL FINAAL LO'!I124</f>
        <v>1148.26</v>
      </c>
      <c r="J124" s="1">
        <f>+'TABEL FINAAL KO'!J124+'TABEL FINAAL LO'!J124</f>
        <v>1208.75</v>
      </c>
      <c r="K124" s="1">
        <f>+'TABEL FINAAL KO'!K124+'TABEL FINAAL LO'!K124</f>
        <v>1190.3399999999999</v>
      </c>
      <c r="L124" s="1">
        <f>+'TABEL FINAAL KO'!L124+'TABEL FINAAL LO'!L124</f>
        <v>1249.05</v>
      </c>
      <c r="M124" s="1">
        <f>+'TABEL FINAAL KO'!M124+'TABEL FINAAL LO'!M124</f>
        <v>1222.8800000000001</v>
      </c>
      <c r="N124" s="1">
        <f>+'TABEL FINAAL KO'!N124+'TABEL FINAAL LO'!N124</f>
        <v>1282.26</v>
      </c>
      <c r="O124" s="1">
        <f>+'TABEL FINAAL KO'!O124+'TABEL FINAAL LO'!O124</f>
        <v>1306.56</v>
      </c>
      <c r="P124" s="1">
        <f>+'TABEL FINAAL KO'!P124+'TABEL FINAAL LO'!P124</f>
        <v>1304.1405239179953</v>
      </c>
      <c r="Q124" s="1">
        <f>+'TABEL FINAAL KO'!Q124+'TABEL FINAAL LO'!Q124</f>
        <v>1323.828952164009</v>
      </c>
      <c r="R124" s="1">
        <f>+'TABEL FINAAL KO'!R124+'TABEL FINAAL LO'!R124</f>
        <v>1328.4026423690204</v>
      </c>
      <c r="S124" s="1">
        <f>+'TABEL FINAAL KO'!S124+'TABEL FINAAL LO'!S124</f>
        <v>1350.632118451025</v>
      </c>
      <c r="T124" s="1">
        <f>+'TABEL FINAAL KO'!T124+'TABEL FINAAL LO'!T124</f>
        <v>1356.2879043280182</v>
      </c>
      <c r="U124" s="1">
        <f>+'TABEL FINAAL KO'!U124+'TABEL FINAAL LO'!U124</f>
        <v>1356.5173804100227</v>
      </c>
      <c r="V124" s="1">
        <f>+'TABEL FINAAL KO'!V124+'TABEL FINAAL LO'!V124</f>
        <v>1339.828952164009</v>
      </c>
      <c r="W124" s="1">
        <f>+'TABEL FINAAL KO'!W124+'TABEL FINAAL LO'!W124</f>
        <v>1341.37</v>
      </c>
      <c r="X124" s="1">
        <f>+'TABEL FINAAL KO'!X124+'TABEL FINAAL LO'!X124</f>
        <v>1339.5994760820045</v>
      </c>
      <c r="Y124" s="1">
        <f>+'TABEL FINAAL KO'!Y124+'TABEL FINAAL LO'!Y124</f>
        <v>1343.1731662870159</v>
      </c>
      <c r="Z124" s="1">
        <f>+'TABEL FINAAL KO'!Z124+'TABEL FINAAL LO'!Z124</f>
        <v>1343.5173804100227</v>
      </c>
      <c r="AA124" s="1">
        <f>+'TABEL FINAAL KO'!AA124+'TABEL FINAAL LO'!AA124</f>
        <v>1350.435284738041</v>
      </c>
    </row>
    <row r="125" spans="2:27" x14ac:dyDescent="0.3">
      <c r="B125" s="1">
        <v>23105</v>
      </c>
      <c r="C125" s="1">
        <f>+'TABEL FINAAL KO'!C125+'TABEL FINAAL LO'!C125</f>
        <v>1626</v>
      </c>
      <c r="D125" s="1">
        <f>+'TABEL FINAAL KO'!D125+'TABEL FINAAL LO'!D125</f>
        <v>1382.1</v>
      </c>
      <c r="E125" s="1">
        <f>+'TABEL FINAAL KO'!E125+'TABEL FINAAL LO'!E125</f>
        <v>1228.5900000000001</v>
      </c>
      <c r="F125" s="1">
        <f>+'TABEL FINAAL KO'!F125+'TABEL FINAAL LO'!F125</f>
        <v>1244.94</v>
      </c>
      <c r="G125" s="1">
        <f>+'TABEL FINAAL KO'!G125+'TABEL FINAAL LO'!G125</f>
        <v>1309.8600000000001</v>
      </c>
      <c r="H125" s="1">
        <f>+'TABEL FINAAL KO'!H125+'TABEL FINAAL LO'!H125</f>
        <v>1371.8600000000001</v>
      </c>
      <c r="I125" s="1">
        <f>+'TABEL FINAAL KO'!I125+'TABEL FINAAL LO'!I125</f>
        <v>1378.05</v>
      </c>
      <c r="J125" s="1">
        <f>+'TABEL FINAAL KO'!J125+'TABEL FINAAL LO'!J125</f>
        <v>1415.8600000000001</v>
      </c>
      <c r="K125" s="1">
        <f>+'TABEL FINAAL KO'!K125+'TABEL FINAAL LO'!K125</f>
        <v>1376.83</v>
      </c>
      <c r="L125" s="1">
        <f>+'TABEL FINAAL KO'!L125+'TABEL FINAAL LO'!L125</f>
        <v>1373.4299999999998</v>
      </c>
      <c r="M125" s="1">
        <f>+'TABEL FINAAL KO'!M125+'TABEL FINAAL LO'!M125</f>
        <v>1356.8600000000001</v>
      </c>
      <c r="N125" s="1">
        <f>+'TABEL FINAAL KO'!N125+'TABEL FINAAL LO'!N125</f>
        <v>1331.56</v>
      </c>
      <c r="O125" s="1">
        <f>+'TABEL FINAAL KO'!O125+'TABEL FINAAL LO'!O125</f>
        <v>1336.37</v>
      </c>
      <c r="P125" s="1">
        <f>+'TABEL FINAAL KO'!P125+'TABEL FINAAL LO'!P125</f>
        <v>1350.9032848232848</v>
      </c>
      <c r="Q125" s="1">
        <f>+'TABEL FINAAL KO'!Q125+'TABEL FINAAL LO'!Q125</f>
        <v>1346.48</v>
      </c>
      <c r="R125" s="1">
        <f>+'TABEL FINAAL KO'!R125+'TABEL FINAAL LO'!R125</f>
        <v>1343.7106860706861</v>
      </c>
      <c r="S125" s="1">
        <f>+'TABEL FINAAL KO'!S125+'TABEL FINAAL LO'!S125</f>
        <v>1346.6334303534304</v>
      </c>
      <c r="T125" s="1">
        <f>+'TABEL FINAAL KO'!T125+'TABEL FINAAL LO'!T125</f>
        <v>1338.5180873180873</v>
      </c>
      <c r="U125" s="1">
        <f>+'TABEL FINAAL KO'!U125+'TABEL FINAAL LO'!U125</f>
        <v>1339.249313929314</v>
      </c>
      <c r="V125" s="1">
        <f>+'TABEL FINAAL KO'!V125+'TABEL FINAAL LO'!V125</f>
        <v>1335.7106860706861</v>
      </c>
      <c r="W125" s="1">
        <f>+'TABEL FINAAL KO'!W125+'TABEL FINAAL LO'!W125</f>
        <v>1334.48</v>
      </c>
      <c r="X125" s="1">
        <f>+'TABEL FINAAL KO'!X125+'TABEL FINAAL LO'!X125</f>
        <v>1333.9413721413721</v>
      </c>
      <c r="Y125" s="1">
        <f>+'TABEL FINAAL KO'!Y125+'TABEL FINAAL LO'!Y125</f>
        <v>1333.7879417879417</v>
      </c>
      <c r="Z125" s="1">
        <f>+'TABEL FINAAL KO'!Z125+'TABEL FINAAL LO'!Z125</f>
        <v>1333.018627858628</v>
      </c>
      <c r="AA125" s="1">
        <f>+'TABEL FINAAL KO'!AA125+'TABEL FINAAL LO'!AA125</f>
        <v>1331.9032848232848</v>
      </c>
    </row>
    <row r="126" spans="2:27" x14ac:dyDescent="0.3">
      <c r="B126" s="1">
        <v>24001</v>
      </c>
      <c r="C126" s="1">
        <f>+'TABEL FINAAL KO'!C126+'TABEL FINAAL LO'!C126</f>
        <v>3975</v>
      </c>
      <c r="D126" s="1">
        <f>+'TABEL FINAAL KO'!D126+'TABEL FINAAL LO'!D126</f>
        <v>3378.75</v>
      </c>
      <c r="E126" s="1">
        <f>+'TABEL FINAAL KO'!E126+'TABEL FINAAL LO'!E126</f>
        <v>2823.7200000000003</v>
      </c>
      <c r="F126" s="1">
        <f>+'TABEL FINAAL KO'!F126+'TABEL FINAAL LO'!F126</f>
        <v>2813.96</v>
      </c>
      <c r="G126" s="1">
        <f>+'TABEL FINAAL KO'!G126+'TABEL FINAAL LO'!G126</f>
        <v>2855.34</v>
      </c>
      <c r="H126" s="1">
        <f>+'TABEL FINAAL KO'!H126+'TABEL FINAAL LO'!H126</f>
        <v>2854.1800000000003</v>
      </c>
      <c r="I126" s="1">
        <f>+'TABEL FINAAL KO'!I126+'TABEL FINAAL LO'!I126</f>
        <v>2959.89</v>
      </c>
      <c r="J126" s="1">
        <f>+'TABEL FINAAL KO'!J126+'TABEL FINAAL LO'!J126</f>
        <v>3039.4300000000003</v>
      </c>
      <c r="K126" s="1">
        <f>+'TABEL FINAAL KO'!K126+'TABEL FINAAL LO'!K126</f>
        <v>3009.31</v>
      </c>
      <c r="L126" s="1">
        <f>+'TABEL FINAAL KO'!L126+'TABEL FINAAL LO'!L126</f>
        <v>3022.56</v>
      </c>
      <c r="M126" s="1">
        <f>+'TABEL FINAAL KO'!M126+'TABEL FINAAL LO'!M126</f>
        <v>3040.99</v>
      </c>
      <c r="N126" s="1">
        <f>+'TABEL FINAAL KO'!N126+'TABEL FINAAL LO'!N126</f>
        <v>3051.34</v>
      </c>
      <c r="O126" s="1">
        <f>+'TABEL FINAAL KO'!O126+'TABEL FINAAL LO'!O126</f>
        <v>3121.56</v>
      </c>
      <c r="P126" s="1">
        <f>+'TABEL FINAAL KO'!P126+'TABEL FINAAL LO'!P126</f>
        <v>3187.2752288732395</v>
      </c>
      <c r="Q126" s="1">
        <f>+'TABEL FINAAL KO'!Q126+'TABEL FINAAL LO'!Q126</f>
        <v>3235.3278169014084</v>
      </c>
      <c r="R126" s="1">
        <f>+'TABEL FINAAL KO'!R126+'TABEL FINAAL LO'!R126</f>
        <v>3275.5617253521127</v>
      </c>
      <c r="S126" s="1">
        <f>+'TABEL FINAAL KO'!S126+'TABEL FINAAL LO'!S126</f>
        <v>3288.7312676056335</v>
      </c>
      <c r="T126" s="1">
        <f>+'TABEL FINAAL KO'!T126+'TABEL FINAAL LO'!T126</f>
        <v>3283.5735035211264</v>
      </c>
      <c r="U126" s="1">
        <f>+'TABEL FINAAL KO'!U126+'TABEL FINAAL LO'!U126</f>
        <v>3314.6260915492958</v>
      </c>
      <c r="V126" s="1">
        <f>+'TABEL FINAAL KO'!V126+'TABEL FINAAL LO'!V126</f>
        <v>3328.4447711267603</v>
      </c>
      <c r="W126" s="1">
        <f>+'TABEL FINAAL KO'!W126+'TABEL FINAAL LO'!W126</f>
        <v>3337.8599999999997</v>
      </c>
      <c r="X126" s="1">
        <f>+'TABEL FINAAL KO'!X126+'TABEL FINAAL LO'!X126</f>
        <v>3359.3160387323942</v>
      </c>
      <c r="Y126" s="1">
        <f>+'TABEL FINAAL KO'!Y126+'TABEL FINAAL LO'!Y126</f>
        <v>3379.9533978873242</v>
      </c>
      <c r="Z126" s="1">
        <f>+'TABEL FINAAL KO'!Z126+'TABEL FINAAL LO'!Z126</f>
        <v>3381.1111619718313</v>
      </c>
      <c r="AA126" s="1">
        <f>+'TABEL FINAAL KO'!AA126+'TABEL FINAAL LO'!AA126</f>
        <v>3413.3976584507045</v>
      </c>
    </row>
    <row r="127" spans="2:27" x14ac:dyDescent="0.3">
      <c r="B127" s="1">
        <v>24007</v>
      </c>
      <c r="C127" s="1">
        <f>+'TABEL FINAAL KO'!C127+'TABEL FINAAL LO'!C127</f>
        <v>1154</v>
      </c>
      <c r="D127" s="1">
        <f>+'TABEL FINAAL KO'!D127+'TABEL FINAAL LO'!D127</f>
        <v>980.9</v>
      </c>
      <c r="E127" s="1">
        <f>+'TABEL FINAAL KO'!E127+'TABEL FINAAL LO'!E127</f>
        <v>927.96</v>
      </c>
      <c r="F127" s="1">
        <f>+'TABEL FINAAL KO'!F127+'TABEL FINAAL LO'!F127</f>
        <v>984.26</v>
      </c>
      <c r="G127" s="1">
        <f>+'TABEL FINAAL KO'!G127+'TABEL FINAAL LO'!G127</f>
        <v>1001.61</v>
      </c>
      <c r="H127" s="1">
        <f>+'TABEL FINAAL KO'!H127+'TABEL FINAAL LO'!H127</f>
        <v>1014.88</v>
      </c>
      <c r="I127" s="1">
        <f>+'TABEL FINAAL KO'!I127+'TABEL FINAAL LO'!I127</f>
        <v>1058.0999999999999</v>
      </c>
      <c r="J127" s="1">
        <f>+'TABEL FINAAL KO'!J127+'TABEL FINAAL LO'!J127</f>
        <v>1071.53</v>
      </c>
      <c r="K127" s="1">
        <f>+'TABEL FINAAL KO'!K127+'TABEL FINAAL LO'!K127</f>
        <v>1066.26</v>
      </c>
      <c r="L127" s="1">
        <f>+'TABEL FINAAL KO'!L127+'TABEL FINAAL LO'!L127</f>
        <v>1062.31</v>
      </c>
      <c r="M127" s="1">
        <f>+'TABEL FINAAL KO'!M127+'TABEL FINAAL LO'!M127</f>
        <v>1051.96</v>
      </c>
      <c r="N127" s="1">
        <f>+'TABEL FINAAL KO'!N127+'TABEL FINAAL LO'!N127</f>
        <v>1060.07</v>
      </c>
      <c r="O127" s="1">
        <f>+'TABEL FINAAL KO'!O127+'TABEL FINAAL LO'!O127</f>
        <v>1022.88</v>
      </c>
      <c r="P127" s="1">
        <f>+'TABEL FINAAL KO'!P127+'TABEL FINAAL LO'!P127</f>
        <v>997.61599999999999</v>
      </c>
      <c r="Q127" s="1">
        <f>+'TABEL FINAAL KO'!Q127+'TABEL FINAAL LO'!Q127</f>
        <v>987.54</v>
      </c>
      <c r="R127" s="1">
        <f>+'TABEL FINAAL KO'!R127+'TABEL FINAAL LO'!R127</f>
        <v>980.33199999999999</v>
      </c>
      <c r="S127" s="1">
        <f>+'TABEL FINAAL KO'!S127+'TABEL FINAAL LO'!S127</f>
        <v>954.12400000000002</v>
      </c>
      <c r="T127" s="1">
        <f>+'TABEL FINAAL KO'!T127+'TABEL FINAAL LO'!T127</f>
        <v>953.91599999999994</v>
      </c>
      <c r="U127" s="1">
        <f>+'TABEL FINAAL KO'!U127+'TABEL FINAAL LO'!U127</f>
        <v>948.91599999999994</v>
      </c>
      <c r="V127" s="1">
        <f>+'TABEL FINAAL KO'!V127+'TABEL FINAAL LO'!V127</f>
        <v>955.52</v>
      </c>
      <c r="W127" s="1">
        <f>+'TABEL FINAAL KO'!W127+'TABEL FINAAL LO'!W127</f>
        <v>966.18000000000006</v>
      </c>
      <c r="X127" s="1">
        <f>+'TABEL FINAAL KO'!X127+'TABEL FINAAL LO'!X127</f>
        <v>977.36799999999994</v>
      </c>
      <c r="Y127" s="1">
        <f>+'TABEL FINAAL KO'!Y127+'TABEL FINAAL LO'!Y127</f>
        <v>979.44399999999996</v>
      </c>
      <c r="Z127" s="1">
        <f>+'TABEL FINAAL KO'!Z127+'TABEL FINAAL LO'!Z127</f>
        <v>985.97199999999998</v>
      </c>
      <c r="AA127" s="1">
        <f>+'TABEL FINAAL KO'!AA127+'TABEL FINAAL LO'!AA127</f>
        <v>985.18000000000006</v>
      </c>
    </row>
    <row r="128" spans="2:27" x14ac:dyDescent="0.3">
      <c r="B128" s="1">
        <v>24008</v>
      </c>
      <c r="C128" s="1">
        <f>+'TABEL FINAAL KO'!C128+'TABEL FINAAL LO'!C128</f>
        <v>798</v>
      </c>
      <c r="D128" s="1">
        <f>+'TABEL FINAAL KO'!D128+'TABEL FINAAL LO'!D128</f>
        <v>678.3</v>
      </c>
      <c r="E128" s="1">
        <f>+'TABEL FINAAL KO'!E128+'TABEL FINAAL LO'!E128</f>
        <v>535.20000000000005</v>
      </c>
      <c r="F128" s="1">
        <f>+'TABEL FINAAL KO'!F128+'TABEL FINAAL LO'!F128</f>
        <v>516.28</v>
      </c>
      <c r="G128" s="1">
        <f>+'TABEL FINAAL KO'!G128+'TABEL FINAAL LO'!G128</f>
        <v>521.36</v>
      </c>
      <c r="H128" s="1">
        <f>+'TABEL FINAAL KO'!H128+'TABEL FINAAL LO'!H128</f>
        <v>515.98</v>
      </c>
      <c r="I128" s="1">
        <f>+'TABEL FINAAL KO'!I128+'TABEL FINAAL LO'!I128</f>
        <v>555.93000000000006</v>
      </c>
      <c r="J128" s="1">
        <f>+'TABEL FINAAL KO'!J128+'TABEL FINAAL LO'!J128</f>
        <v>521.71</v>
      </c>
      <c r="K128" s="1">
        <f>+'TABEL FINAAL KO'!K128+'TABEL FINAAL LO'!K128</f>
        <v>541.9</v>
      </c>
      <c r="L128" s="1">
        <f>+'TABEL FINAAL KO'!L128+'TABEL FINAAL LO'!L128</f>
        <v>575.28</v>
      </c>
      <c r="M128" s="1">
        <f>+'TABEL FINAAL KO'!M128+'TABEL FINAAL LO'!M128</f>
        <v>583.16999999999996</v>
      </c>
      <c r="N128" s="1">
        <f>+'TABEL FINAAL KO'!N128+'TABEL FINAAL LO'!N128</f>
        <v>594.71</v>
      </c>
      <c r="O128" s="1">
        <f>+'TABEL FINAAL KO'!O128+'TABEL FINAAL LO'!O128</f>
        <v>602.28</v>
      </c>
      <c r="P128" s="1">
        <f>+'TABEL FINAAL KO'!P128+'TABEL FINAAL LO'!P128</f>
        <v>603.53971830985915</v>
      </c>
      <c r="Q128" s="1">
        <f>+'TABEL FINAAL KO'!Q128+'TABEL FINAAL LO'!Q128</f>
        <v>593.16957746478874</v>
      </c>
      <c r="R128" s="1">
        <f>+'TABEL FINAAL KO'!R128+'TABEL FINAAL LO'!R128</f>
        <v>592.28</v>
      </c>
      <c r="S128" s="1">
        <f>+'TABEL FINAAL KO'!S128+'TABEL FINAAL LO'!S128</f>
        <v>582.28</v>
      </c>
      <c r="T128" s="1">
        <f>+'TABEL FINAAL KO'!T128+'TABEL FINAAL LO'!T128</f>
        <v>581.89690140845073</v>
      </c>
      <c r="U128" s="1">
        <f>+'TABEL FINAAL KO'!U128+'TABEL FINAAL LO'!U128</f>
        <v>573.52676056338032</v>
      </c>
      <c r="V128" s="1">
        <f>+'TABEL FINAAL KO'!V128+'TABEL FINAAL LO'!V128</f>
        <v>568.15661971830991</v>
      </c>
      <c r="W128" s="1">
        <f>+'TABEL FINAAL KO'!W128+'TABEL FINAAL LO'!W128</f>
        <v>568.28</v>
      </c>
      <c r="X128" s="1">
        <f>+'TABEL FINAAL KO'!X128+'TABEL FINAAL LO'!X128</f>
        <v>578.89690140845073</v>
      </c>
      <c r="Y128" s="1">
        <f>+'TABEL FINAAL KO'!Y128+'TABEL FINAAL LO'!Y128</f>
        <v>580.3904225352112</v>
      </c>
      <c r="Z128" s="1">
        <f>+'TABEL FINAAL KO'!Z128+'TABEL FINAAL LO'!Z128</f>
        <v>588.8839436619719</v>
      </c>
      <c r="AA128" s="1">
        <f>+'TABEL FINAAL KO'!AA128+'TABEL FINAAL LO'!AA128</f>
        <v>594.25408450704231</v>
      </c>
    </row>
    <row r="129" spans="2:27" x14ac:dyDescent="0.3">
      <c r="B129" s="1">
        <v>24009</v>
      </c>
      <c r="C129" s="1">
        <f>+'TABEL FINAAL KO'!C129+'TABEL FINAAL LO'!C129</f>
        <v>1317.6470588235295</v>
      </c>
      <c r="D129" s="1">
        <f>+'TABEL FINAAL KO'!D129+'TABEL FINAAL LO'!D129</f>
        <v>1120</v>
      </c>
      <c r="E129" s="1">
        <f>+'TABEL FINAAL KO'!E129+'TABEL FINAAL LO'!E129</f>
        <v>1039.6399999999999</v>
      </c>
      <c r="F129" s="1">
        <f>+'TABEL FINAAL KO'!F129+'TABEL FINAAL LO'!F129</f>
        <v>1042.18</v>
      </c>
      <c r="G129" s="1">
        <f>+'TABEL FINAAL KO'!G129+'TABEL FINAAL LO'!G129</f>
        <v>1060.72</v>
      </c>
      <c r="H129" s="1">
        <f>+'TABEL FINAAL KO'!H129+'TABEL FINAAL LO'!H129</f>
        <v>1053.6399999999999</v>
      </c>
      <c r="I129" s="1">
        <f>+'TABEL FINAAL KO'!I129+'TABEL FINAAL LO'!I129</f>
        <v>1050.8</v>
      </c>
      <c r="J129" s="1">
        <f>+'TABEL FINAAL KO'!J129+'TABEL FINAAL LO'!J129</f>
        <v>1081.56</v>
      </c>
      <c r="K129" s="1">
        <f>+'TABEL FINAAL KO'!K129+'TABEL FINAAL LO'!K129</f>
        <v>1084.6100000000001</v>
      </c>
      <c r="L129" s="1">
        <f>+'TABEL FINAAL KO'!L129+'TABEL FINAAL LO'!L129</f>
        <v>1107.56</v>
      </c>
      <c r="M129" s="1">
        <f>+'TABEL FINAAL KO'!M129+'TABEL FINAAL LO'!M129</f>
        <v>1075.45</v>
      </c>
      <c r="N129" s="1">
        <f>+'TABEL FINAAL KO'!N129+'TABEL FINAAL LO'!N129</f>
        <v>1050.18</v>
      </c>
      <c r="O129" s="1">
        <f>+'TABEL FINAAL KO'!O129+'TABEL FINAAL LO'!O129</f>
        <v>1062.9099999999999</v>
      </c>
      <c r="P129" s="1">
        <f>+'TABEL FINAAL KO'!P129+'TABEL FINAAL LO'!P129</f>
        <v>1066.2083050847457</v>
      </c>
      <c r="Q129" s="1">
        <f>+'TABEL FINAAL KO'!Q129+'TABEL FINAAL LO'!Q129</f>
        <v>1085.2083050847457</v>
      </c>
      <c r="R129" s="1">
        <f>+'TABEL FINAAL KO'!R129+'TABEL FINAAL LO'!R129</f>
        <v>1074.5401694915254</v>
      </c>
      <c r="S129" s="1">
        <f>+'TABEL FINAAL KO'!S129+'TABEL FINAAL LO'!S129</f>
        <v>1075.9811864406779</v>
      </c>
      <c r="T129" s="1">
        <f>+'TABEL FINAAL KO'!T129+'TABEL FINAAL LO'!T129</f>
        <v>1069.0881355932204</v>
      </c>
      <c r="U129" s="1">
        <f>+'TABEL FINAAL KO'!U129+'TABEL FINAAL LO'!U129</f>
        <v>1076.3086440677966</v>
      </c>
      <c r="V129" s="1">
        <f>+'TABEL FINAAL KO'!V129+'TABEL FINAAL LO'!V129</f>
        <v>1074.7540677966101</v>
      </c>
      <c r="W129" s="1">
        <f>+'TABEL FINAAL KO'!W129+'TABEL FINAAL LO'!W129</f>
        <v>1061.42</v>
      </c>
      <c r="X129" s="1">
        <f>+'TABEL FINAAL KO'!X129+'TABEL FINAAL LO'!X129</f>
        <v>1044.7518644067795</v>
      </c>
      <c r="Y129" s="1">
        <f>+'TABEL FINAAL KO'!Y129+'TABEL FINAAL LO'!Y129</f>
        <v>1033.9745762711864</v>
      </c>
      <c r="Z129" s="1">
        <f>+'TABEL FINAAL KO'!Z129+'TABEL FINAAL LO'!Z129</f>
        <v>1028.1994915254238</v>
      </c>
      <c r="AA129" s="1">
        <f>+'TABEL FINAAL KO'!AA129+'TABEL FINAAL LO'!AA129</f>
        <v>1028.5357627118644</v>
      </c>
    </row>
    <row r="130" spans="2:27" x14ac:dyDescent="0.3">
      <c r="B130" s="1">
        <v>24011</v>
      </c>
      <c r="C130" s="1">
        <f>+'TABEL FINAAL KO'!C130+'TABEL FINAAL LO'!C130</f>
        <v>1276</v>
      </c>
      <c r="D130" s="1">
        <f>+'TABEL FINAAL KO'!D130+'TABEL FINAAL LO'!D130</f>
        <v>1084.5999999999999</v>
      </c>
      <c r="E130" s="1">
        <f>+'TABEL FINAAL KO'!E130+'TABEL FINAAL LO'!E130</f>
        <v>1088.9099999999999</v>
      </c>
      <c r="F130" s="1">
        <f>+'TABEL FINAAL KO'!F130+'TABEL FINAAL LO'!F130</f>
        <v>1127.67</v>
      </c>
      <c r="G130" s="1">
        <f>+'TABEL FINAAL KO'!G130+'TABEL FINAAL LO'!G130</f>
        <v>1095.3399999999999</v>
      </c>
      <c r="H130" s="1">
        <f>+'TABEL FINAAL KO'!H130+'TABEL FINAAL LO'!H130</f>
        <v>1113.32</v>
      </c>
      <c r="I130" s="1">
        <f>+'TABEL FINAAL KO'!I130+'TABEL FINAAL LO'!I130</f>
        <v>1081.53</v>
      </c>
      <c r="J130" s="1">
        <f>+'TABEL FINAAL KO'!J130+'TABEL FINAAL LO'!J130</f>
        <v>1087.56</v>
      </c>
      <c r="K130" s="1">
        <f>+'TABEL FINAAL KO'!K130+'TABEL FINAAL LO'!K130</f>
        <v>1097.8800000000001</v>
      </c>
      <c r="L130" s="1">
        <f>+'TABEL FINAAL KO'!L130+'TABEL FINAAL LO'!L130</f>
        <v>1112.0999999999999</v>
      </c>
      <c r="M130" s="1">
        <f>+'TABEL FINAAL KO'!M130+'TABEL FINAAL LO'!M130</f>
        <v>1068.93</v>
      </c>
      <c r="N130" s="1">
        <f>+'TABEL FINAAL KO'!N130+'TABEL FINAAL LO'!N130</f>
        <v>1055.69</v>
      </c>
      <c r="O130" s="1">
        <f>+'TABEL FINAAL KO'!O130+'TABEL FINAAL LO'!O130</f>
        <v>1021.77</v>
      </c>
      <c r="P130" s="1">
        <f>+'TABEL FINAAL KO'!P130+'TABEL FINAAL LO'!P130</f>
        <v>974.43586206896555</v>
      </c>
      <c r="Q130" s="1">
        <f>+'TABEL FINAAL KO'!Q130+'TABEL FINAAL LO'!Q130</f>
        <v>952.86948275862073</v>
      </c>
      <c r="R130" s="1">
        <f>+'TABEL FINAAL KO'!R130+'TABEL FINAAL LO'!R130</f>
        <v>894.51017241379304</v>
      </c>
      <c r="S130" s="1">
        <f>+'TABEL FINAAL KO'!S130+'TABEL FINAAL LO'!S130</f>
        <v>867.60396551724136</v>
      </c>
      <c r="T130" s="1">
        <f>+'TABEL FINAAL KO'!T130+'TABEL FINAAL LO'!T130</f>
        <v>836.37741379310341</v>
      </c>
      <c r="U130" s="1">
        <f>+'TABEL FINAAL KO'!U130+'TABEL FINAAL LO'!U130</f>
        <v>825.17034482758618</v>
      </c>
      <c r="V130" s="1">
        <f>+'TABEL FINAAL KO'!V130+'TABEL FINAAL LO'!V130</f>
        <v>795.73672413793111</v>
      </c>
      <c r="W130" s="1">
        <f>+'TABEL FINAAL KO'!W130+'TABEL FINAAL LO'!W130</f>
        <v>791.85</v>
      </c>
      <c r="X130" s="1">
        <f>+'TABEL FINAAL KO'!X130+'TABEL FINAAL LO'!X130</f>
        <v>784.07655172413797</v>
      </c>
      <c r="Y130" s="1">
        <f>+'TABEL FINAAL KO'!Y130+'TABEL FINAAL LO'!Y130</f>
        <v>784.07655172413797</v>
      </c>
      <c r="Z130" s="1">
        <f>+'TABEL FINAAL KO'!Z130+'TABEL FINAAL LO'!Z130</f>
        <v>787.52965517241387</v>
      </c>
      <c r="AA130" s="1">
        <f>+'TABEL FINAAL KO'!AA130+'TABEL FINAAL LO'!AA130</f>
        <v>797.2093103448276</v>
      </c>
    </row>
    <row r="131" spans="2:27" x14ac:dyDescent="0.3">
      <c r="B131" s="1">
        <v>24014</v>
      </c>
      <c r="C131" s="1">
        <f>+'TABEL FINAAL KO'!C131+'TABEL FINAAL LO'!C131</f>
        <v>1624.7058823529412</v>
      </c>
      <c r="D131" s="1">
        <f>+'TABEL FINAAL KO'!D131+'TABEL FINAAL LO'!D131</f>
        <v>1381</v>
      </c>
      <c r="E131" s="1">
        <f>+'TABEL FINAAL KO'!E131+'TABEL FINAAL LO'!E131</f>
        <v>1233.21</v>
      </c>
      <c r="F131" s="1">
        <f>+'TABEL FINAAL KO'!F131+'TABEL FINAAL LO'!F131</f>
        <v>1259.1599999999999</v>
      </c>
      <c r="G131" s="1">
        <f>+'TABEL FINAAL KO'!G131+'TABEL FINAAL LO'!G131</f>
        <v>1238.83</v>
      </c>
      <c r="H131" s="1">
        <f>+'TABEL FINAAL KO'!H131+'TABEL FINAAL LO'!H131</f>
        <v>1263.56</v>
      </c>
      <c r="I131" s="1">
        <f>+'TABEL FINAAL KO'!I131+'TABEL FINAAL LO'!I131</f>
        <v>1292.75</v>
      </c>
      <c r="J131" s="1">
        <f>+'TABEL FINAAL KO'!J131+'TABEL FINAAL LO'!J131</f>
        <v>1306.72</v>
      </c>
      <c r="K131" s="1">
        <f>+'TABEL FINAAL KO'!K131+'TABEL FINAAL LO'!K131</f>
        <v>1337.56</v>
      </c>
      <c r="L131" s="1">
        <f>+'TABEL FINAAL KO'!L131+'TABEL FINAAL LO'!L131</f>
        <v>1328.94</v>
      </c>
      <c r="M131" s="1">
        <f>+'TABEL FINAAL KO'!M131+'TABEL FINAAL LO'!M131</f>
        <v>1335.94</v>
      </c>
      <c r="N131" s="1">
        <f>+'TABEL FINAAL KO'!N131+'TABEL FINAAL LO'!N131</f>
        <v>1308.26</v>
      </c>
      <c r="O131" s="1">
        <f>+'TABEL FINAAL KO'!O131+'TABEL FINAAL LO'!O131</f>
        <v>1311.3200000000002</v>
      </c>
      <c r="P131" s="1">
        <f>+'TABEL FINAAL KO'!P131+'TABEL FINAAL LO'!P131</f>
        <v>1325.6634615384614</v>
      </c>
      <c r="Q131" s="1">
        <f>+'TABEL FINAAL KO'!Q131+'TABEL FINAAL LO'!Q131</f>
        <v>1338.3012145748987</v>
      </c>
      <c r="R131" s="1">
        <f>+'TABEL FINAAL KO'!R131+'TABEL FINAAL LO'!R131</f>
        <v>1342.0694331983805</v>
      </c>
      <c r="S131" s="1">
        <f>+'TABEL FINAAL KO'!S131+'TABEL FINAAL LO'!S131</f>
        <v>1355.4511133603239</v>
      </c>
      <c r="T131" s="1">
        <f>+'TABEL FINAAL KO'!T131+'TABEL FINAAL LO'!T131</f>
        <v>1367.9486842105262</v>
      </c>
      <c r="U131" s="1">
        <f>+'TABEL FINAAL KO'!U131+'TABEL FINAAL LO'!U131</f>
        <v>1373.5621457489879</v>
      </c>
      <c r="V131" s="1">
        <f>+'TABEL FINAAL KO'!V131+'TABEL FINAAL LO'!V131</f>
        <v>1384.306072874494</v>
      </c>
      <c r="W131" s="1">
        <f>+'TABEL FINAAL KO'!W131+'TABEL FINAAL LO'!W131</f>
        <v>1391.05</v>
      </c>
      <c r="X131" s="1">
        <f>+'TABEL FINAAL KO'!X131+'TABEL FINAAL LO'!X131</f>
        <v>1409.0548582995953</v>
      </c>
      <c r="Y131" s="1">
        <f>+'TABEL FINAAL KO'!Y131+'TABEL FINAAL LO'!Y131</f>
        <v>1413.306072874494</v>
      </c>
      <c r="Z131" s="1">
        <f>+'TABEL FINAAL KO'!Z131+'TABEL FINAAL LO'!Z131</f>
        <v>1405.306072874494</v>
      </c>
      <c r="AA131" s="1">
        <f>+'TABEL FINAAL KO'!AA131+'TABEL FINAAL LO'!AA131</f>
        <v>1394.306072874494</v>
      </c>
    </row>
    <row r="132" spans="2:27" x14ac:dyDescent="0.3">
      <c r="B132" s="1">
        <v>24016</v>
      </c>
      <c r="C132" s="1">
        <f>+'TABEL FINAAL KO'!C132+'TABEL FINAAL LO'!C132</f>
        <v>1192</v>
      </c>
      <c r="D132" s="1">
        <f>+'TABEL FINAAL KO'!D132+'TABEL FINAAL LO'!D132</f>
        <v>1013.2</v>
      </c>
      <c r="E132" s="1">
        <f>+'TABEL FINAAL KO'!E132+'TABEL FINAAL LO'!E132</f>
        <v>932.69</v>
      </c>
      <c r="F132" s="1">
        <f>+'TABEL FINAAL KO'!F132+'TABEL FINAAL LO'!F132</f>
        <v>928.04</v>
      </c>
      <c r="G132" s="1">
        <f>+'TABEL FINAAL KO'!G132+'TABEL FINAAL LO'!G132</f>
        <v>954.42000000000007</v>
      </c>
      <c r="H132" s="1">
        <f>+'TABEL FINAAL KO'!H132+'TABEL FINAAL LO'!H132</f>
        <v>977.8</v>
      </c>
      <c r="I132" s="1">
        <f>+'TABEL FINAAL KO'!I132+'TABEL FINAAL LO'!I132</f>
        <v>995.15</v>
      </c>
      <c r="J132" s="1">
        <f>+'TABEL FINAAL KO'!J132+'TABEL FINAAL LO'!J132</f>
        <v>1024.3699999999999</v>
      </c>
      <c r="K132" s="1">
        <f>+'TABEL FINAAL KO'!K132+'TABEL FINAAL LO'!K132</f>
        <v>1052.42</v>
      </c>
      <c r="L132" s="1">
        <f>+'TABEL FINAAL KO'!L132+'TABEL FINAAL LO'!L132</f>
        <v>1083.02</v>
      </c>
      <c r="M132" s="1">
        <f>+'TABEL FINAAL KO'!M132+'TABEL FINAAL LO'!M132</f>
        <v>1052.8800000000001</v>
      </c>
      <c r="N132" s="1">
        <f>+'TABEL FINAAL KO'!N132+'TABEL FINAAL LO'!N132</f>
        <v>1094.9099999999999</v>
      </c>
      <c r="O132" s="1">
        <f>+'TABEL FINAAL KO'!O132+'TABEL FINAAL LO'!O132</f>
        <v>1073.53</v>
      </c>
      <c r="P132" s="1">
        <f>+'TABEL FINAAL KO'!P132+'TABEL FINAAL LO'!P132</f>
        <v>1044.7617804154302</v>
      </c>
      <c r="Q132" s="1">
        <f>+'TABEL FINAAL KO'!Q132+'TABEL FINAAL LO'!Q132</f>
        <v>1033.2765578635015</v>
      </c>
      <c r="R132" s="1">
        <f>+'TABEL FINAAL KO'!R132+'TABEL FINAAL LO'!R132</f>
        <v>1003.7291394658754</v>
      </c>
      <c r="S132" s="1">
        <f>+'TABEL FINAAL KO'!S132+'TABEL FINAAL LO'!S132</f>
        <v>989.00130563798211</v>
      </c>
      <c r="T132" s="1">
        <f>+'TABEL FINAAL KO'!T132+'TABEL FINAAL LO'!T132</f>
        <v>958.27347181008895</v>
      </c>
      <c r="U132" s="1">
        <f>+'TABEL FINAAL KO'!U132+'TABEL FINAAL LO'!U132</f>
        <v>947.88</v>
      </c>
      <c r="V132" s="1">
        <f>+'TABEL FINAAL KO'!V132+'TABEL FINAAL LO'!V132</f>
        <v>930.48652818991104</v>
      </c>
      <c r="W132" s="1">
        <f>+'TABEL FINAAL KO'!W132+'TABEL FINAAL LO'!W132</f>
        <v>920.88</v>
      </c>
      <c r="X132" s="1">
        <f>+'TABEL FINAAL KO'!X132+'TABEL FINAAL LO'!X132</f>
        <v>911.88</v>
      </c>
      <c r="Y132" s="1">
        <f>+'TABEL FINAAL KO'!Y132+'TABEL FINAAL LO'!Y132</f>
        <v>913.48652818991104</v>
      </c>
      <c r="Z132" s="1">
        <f>+'TABEL FINAAL KO'!Z132+'TABEL FINAAL LO'!Z132</f>
        <v>911.45697329376856</v>
      </c>
      <c r="AA132" s="1">
        <f>+'TABEL FINAAL KO'!AA132+'TABEL FINAAL LO'!AA132</f>
        <v>924.67002967359053</v>
      </c>
    </row>
    <row r="133" spans="2:27" x14ac:dyDescent="0.3">
      <c r="B133" s="1">
        <v>24020</v>
      </c>
      <c r="C133" s="1">
        <f>+'TABEL FINAAL KO'!C133+'TABEL FINAAL LO'!C133</f>
        <v>3133</v>
      </c>
      <c r="D133" s="1">
        <f>+'TABEL FINAAL KO'!D133+'TABEL FINAAL LO'!D133</f>
        <v>2663.0499999999997</v>
      </c>
      <c r="E133" s="1">
        <f>+'TABEL FINAAL KO'!E133+'TABEL FINAAL LO'!E133</f>
        <v>2421.34</v>
      </c>
      <c r="F133" s="1">
        <f>+'TABEL FINAAL KO'!F133+'TABEL FINAAL LO'!F133</f>
        <v>2534.1800000000003</v>
      </c>
      <c r="G133" s="1">
        <f>+'TABEL FINAAL KO'!G133+'TABEL FINAAL LO'!G133</f>
        <v>2487.8000000000002</v>
      </c>
      <c r="H133" s="1">
        <f>+'TABEL FINAAL KO'!H133+'TABEL FINAAL LO'!H133</f>
        <v>2461.9300000000003</v>
      </c>
      <c r="I133" s="1">
        <f>+'TABEL FINAAL KO'!I133+'TABEL FINAAL LO'!I133</f>
        <v>2532.2600000000002</v>
      </c>
      <c r="J133" s="1">
        <f>+'TABEL FINAAL KO'!J133+'TABEL FINAAL LO'!J133</f>
        <v>2584.1800000000003</v>
      </c>
      <c r="K133" s="1">
        <f>+'TABEL FINAAL KO'!K133+'TABEL FINAAL LO'!K133</f>
        <v>2601.42</v>
      </c>
      <c r="L133" s="1">
        <f>+'TABEL FINAAL KO'!L133+'TABEL FINAAL LO'!L133</f>
        <v>2618.66</v>
      </c>
      <c r="M133" s="1">
        <f>+'TABEL FINAAL KO'!M133+'TABEL FINAAL LO'!M133</f>
        <v>2666.26</v>
      </c>
      <c r="N133" s="1">
        <f>+'TABEL FINAAL KO'!N133+'TABEL FINAAL LO'!N133</f>
        <v>2616.9299999999998</v>
      </c>
      <c r="O133" s="1">
        <f>+'TABEL FINAAL KO'!O133+'TABEL FINAAL LO'!O133</f>
        <v>2591.4700000000003</v>
      </c>
      <c r="P133" s="1">
        <f>+'TABEL FINAAL KO'!P133+'TABEL FINAAL LO'!P133</f>
        <v>2549.2693181818181</v>
      </c>
      <c r="Q133" s="1">
        <f>+'TABEL FINAAL KO'!Q133+'TABEL FINAAL LO'!Q133</f>
        <v>2502.4970693779906</v>
      </c>
      <c r="R133" s="1">
        <f>+'TABEL FINAAL KO'!R133+'TABEL FINAAL LO'!R133</f>
        <v>2477.2572966507178</v>
      </c>
      <c r="S133" s="1">
        <f>+'TABEL FINAAL KO'!S133+'TABEL FINAAL LO'!S133</f>
        <v>2445.1394138755982</v>
      </c>
      <c r="T133" s="1">
        <f>+'TABEL FINAAL KO'!T133+'TABEL FINAAL LO'!T133</f>
        <v>2407.7288277511961</v>
      </c>
      <c r="U133" s="1">
        <f>+'TABEL FINAAL KO'!U133+'TABEL FINAAL LO'!U133</f>
        <v>2376.3751794258374</v>
      </c>
      <c r="V133" s="1">
        <f>+'TABEL FINAAL KO'!V133+'TABEL FINAAL LO'!V133</f>
        <v>2353.6678827751198</v>
      </c>
      <c r="W133" s="1">
        <f>+'TABEL FINAAL KO'!W133+'TABEL FINAAL LO'!W133</f>
        <v>2336.5500000000002</v>
      </c>
      <c r="X133" s="1">
        <f>+'TABEL FINAAL KO'!X133+'TABEL FINAAL LO'!X133</f>
        <v>2321.493062200957</v>
      </c>
      <c r="Y133" s="1">
        <f>+'TABEL FINAAL KO'!Y133+'TABEL FINAAL LO'!Y133</f>
        <v>2325.2613038277514</v>
      </c>
      <c r="Z133" s="1">
        <f>+'TABEL FINAAL KO'!Z133+'TABEL FINAAL LO'!Z133</f>
        <v>2334.6149521531102</v>
      </c>
      <c r="AA133" s="1">
        <f>+'TABEL FINAAL KO'!AA133+'TABEL FINAAL LO'!AA133</f>
        <v>2342.6149521531102</v>
      </c>
    </row>
    <row r="134" spans="2:27" x14ac:dyDescent="0.3">
      <c r="B134" s="1">
        <v>24028</v>
      </c>
      <c r="C134" s="1">
        <f>+'TABEL FINAAL KO'!C134+'TABEL FINAAL LO'!C134</f>
        <v>705.88235294117646</v>
      </c>
      <c r="D134" s="1">
        <f>+'TABEL FINAAL KO'!D134+'TABEL FINAAL LO'!D134</f>
        <v>600</v>
      </c>
      <c r="E134" s="1">
        <f>+'TABEL FINAAL KO'!E134+'TABEL FINAAL LO'!E134</f>
        <v>502.55</v>
      </c>
      <c r="F134" s="1">
        <f>+'TABEL FINAAL KO'!F134+'TABEL FINAAL LO'!F134</f>
        <v>518.93000000000006</v>
      </c>
      <c r="G134" s="1">
        <f>+'TABEL FINAAL KO'!G134+'TABEL FINAAL LO'!G134</f>
        <v>506.82</v>
      </c>
      <c r="H134" s="1">
        <f>+'TABEL FINAAL KO'!H134+'TABEL FINAAL LO'!H134</f>
        <v>523.54999999999995</v>
      </c>
      <c r="I134" s="1">
        <f>+'TABEL FINAAL KO'!I134+'TABEL FINAAL LO'!I134</f>
        <v>519.98</v>
      </c>
      <c r="J134" s="1">
        <f>+'TABEL FINAAL KO'!J134+'TABEL FINAAL LO'!J134</f>
        <v>544.36</v>
      </c>
      <c r="K134" s="1">
        <f>+'TABEL FINAAL KO'!K134+'TABEL FINAAL LO'!K134</f>
        <v>527.87</v>
      </c>
      <c r="L134" s="1">
        <f>+'TABEL FINAAL KO'!L134+'TABEL FINAAL LO'!L134</f>
        <v>536.44000000000005</v>
      </c>
      <c r="M134" s="1">
        <f>+'TABEL FINAAL KO'!M134+'TABEL FINAAL LO'!M134</f>
        <v>536.9</v>
      </c>
      <c r="N134" s="1">
        <f>+'TABEL FINAAL KO'!N134+'TABEL FINAAL LO'!N134</f>
        <v>557.16999999999996</v>
      </c>
      <c r="O134" s="1">
        <f>+'TABEL FINAAL KO'!O134+'TABEL FINAAL LO'!O134</f>
        <v>562.71</v>
      </c>
      <c r="P134" s="1">
        <f>+'TABEL FINAAL KO'!P134+'TABEL FINAAL LO'!P134</f>
        <v>546.27199999999993</v>
      </c>
      <c r="Q134" s="1">
        <f>+'TABEL FINAAL KO'!Q134+'TABEL FINAAL LO'!Q134</f>
        <v>538.50549999999998</v>
      </c>
      <c r="R134" s="1">
        <f>+'TABEL FINAAL KO'!R134+'TABEL FINAAL LO'!R134</f>
        <v>528.0675</v>
      </c>
      <c r="S134" s="1">
        <f>+'TABEL FINAAL KO'!S134+'TABEL FINAAL LO'!S134</f>
        <v>518.95799999999997</v>
      </c>
      <c r="T134" s="1">
        <f>+'TABEL FINAAL KO'!T134+'TABEL FINAAL LO'!T134</f>
        <v>506.28649999999999</v>
      </c>
      <c r="U134" s="1">
        <f>+'TABEL FINAAL KO'!U134+'TABEL FINAAL LO'!U134</f>
        <v>495.95799999999997</v>
      </c>
      <c r="V134" s="1">
        <f>+'TABEL FINAAL KO'!V134+'TABEL FINAAL LO'!V134</f>
        <v>486.73900000000003</v>
      </c>
      <c r="W134" s="1">
        <f>+'TABEL FINAAL KO'!W134+'TABEL FINAAL LO'!W134</f>
        <v>477.52</v>
      </c>
      <c r="X134" s="1">
        <f>+'TABEL FINAAL KO'!X134+'TABEL FINAAL LO'!X134</f>
        <v>468.19150000000002</v>
      </c>
      <c r="Y134" s="1">
        <f>+'TABEL FINAAL KO'!Y134+'TABEL FINAAL LO'!Y134</f>
        <v>465.08199999999999</v>
      </c>
      <c r="Z134" s="1">
        <f>+'TABEL FINAAL KO'!Z134+'TABEL FINAAL LO'!Z134</f>
        <v>469.30099999999999</v>
      </c>
      <c r="AA134" s="1">
        <f>+'TABEL FINAAL KO'!AA134+'TABEL FINAAL LO'!AA134</f>
        <v>468.62950000000001</v>
      </c>
    </row>
    <row r="135" spans="2:27" x14ac:dyDescent="0.3">
      <c r="B135" s="1">
        <v>24033</v>
      </c>
      <c r="C135" s="1">
        <f>+'TABEL FINAAL KO'!C135+'TABEL FINAAL LO'!C135</f>
        <v>2263</v>
      </c>
      <c r="D135" s="1">
        <f>+'TABEL FINAAL KO'!D135+'TABEL FINAAL LO'!D135</f>
        <v>1923.55</v>
      </c>
      <c r="E135" s="1">
        <f>+'TABEL FINAAL KO'!E135+'TABEL FINAAL LO'!E135</f>
        <v>1695.03</v>
      </c>
      <c r="F135" s="1">
        <f>+'TABEL FINAAL KO'!F135+'TABEL FINAAL LO'!F135</f>
        <v>1701.62</v>
      </c>
      <c r="G135" s="1">
        <f>+'TABEL FINAAL KO'!G135+'TABEL FINAAL LO'!G135</f>
        <v>1715.76</v>
      </c>
      <c r="H135" s="1">
        <f>+'TABEL FINAAL KO'!H135+'TABEL FINAAL LO'!H135</f>
        <v>1716.27</v>
      </c>
      <c r="I135" s="1">
        <f>+'TABEL FINAAL KO'!I135+'TABEL FINAAL LO'!I135</f>
        <v>1709.1599999999999</v>
      </c>
      <c r="J135" s="1">
        <f>+'TABEL FINAAL KO'!J135+'TABEL FINAAL LO'!J135</f>
        <v>1694.54</v>
      </c>
      <c r="K135" s="1">
        <f>+'TABEL FINAAL KO'!K135+'TABEL FINAAL LO'!K135</f>
        <v>1707.73</v>
      </c>
      <c r="L135" s="1">
        <f>+'TABEL FINAAL KO'!L135+'TABEL FINAAL LO'!L135</f>
        <v>1724.19</v>
      </c>
      <c r="M135" s="1">
        <f>+'TABEL FINAAL KO'!M135+'TABEL FINAAL LO'!M135</f>
        <v>1705.13</v>
      </c>
      <c r="N135" s="1">
        <f>+'TABEL FINAAL KO'!N135+'TABEL FINAAL LO'!N135</f>
        <v>1722.92</v>
      </c>
      <c r="O135" s="1">
        <f>+'TABEL FINAAL KO'!O135+'TABEL FINAAL LO'!O135</f>
        <v>1656.3200000000002</v>
      </c>
      <c r="P135" s="1">
        <f>+'TABEL FINAAL KO'!P135+'TABEL FINAAL LO'!P135</f>
        <v>1615.5648554913296</v>
      </c>
      <c r="Q135" s="1">
        <f>+'TABEL FINAAL KO'!Q135+'TABEL FINAAL LO'!Q135</f>
        <v>1570.510057803468</v>
      </c>
      <c r="R135" s="1">
        <f>+'TABEL FINAAL KO'!R135+'TABEL FINAAL LO'!R135</f>
        <v>1533.5015028901735</v>
      </c>
      <c r="S135" s="1">
        <f>+'TABEL FINAAL KO'!S135+'TABEL FINAAL LO'!S135</f>
        <v>1512.9107514450866</v>
      </c>
      <c r="T135" s="1">
        <f>+'TABEL FINAAL KO'!T135+'TABEL FINAAL LO'!T135</f>
        <v>1485.8559537572255</v>
      </c>
      <c r="U135" s="1">
        <f>+'TABEL FINAAL KO'!U135+'TABEL FINAAL LO'!U135</f>
        <v>1471.5563005780346</v>
      </c>
      <c r="V135" s="1">
        <f>+'TABEL FINAAL KO'!V135+'TABEL FINAAL LO'!V135</f>
        <v>1450.5563005780346</v>
      </c>
      <c r="W135" s="1">
        <f>+'TABEL FINAAL KO'!W135+'TABEL FINAAL LO'!W135</f>
        <v>1451.3200000000002</v>
      </c>
      <c r="X135" s="1">
        <f>+'TABEL FINAAL KO'!X135+'TABEL FINAAL LO'!X135</f>
        <v>1434.6110982658961</v>
      </c>
      <c r="Y135" s="1">
        <f>+'TABEL FINAAL KO'!Y135+'TABEL FINAAL LO'!Y135</f>
        <v>1433.4381502890174</v>
      </c>
      <c r="Z135" s="1">
        <f>+'TABEL FINAAL KO'!Z135+'TABEL FINAAL LO'!Z135</f>
        <v>1442.028901734104</v>
      </c>
      <c r="AA135" s="1">
        <f>+'TABEL FINAAL KO'!AA135+'TABEL FINAAL LO'!AA135</f>
        <v>1438.383352601156</v>
      </c>
    </row>
    <row r="136" spans="2:27" x14ac:dyDescent="0.3">
      <c r="B136" s="1">
        <v>24038</v>
      </c>
      <c r="C136" s="1">
        <f>+'TABEL FINAAL KO'!C136+'TABEL FINAAL LO'!C136</f>
        <v>2589</v>
      </c>
      <c r="D136" s="1">
        <f>+'TABEL FINAAL KO'!D136+'TABEL FINAAL LO'!D136</f>
        <v>2200.65</v>
      </c>
      <c r="E136" s="1">
        <f>+'TABEL FINAAL KO'!E136+'TABEL FINAAL LO'!E136</f>
        <v>1941.25</v>
      </c>
      <c r="F136" s="1">
        <f>+'TABEL FINAAL KO'!F136+'TABEL FINAAL LO'!F136</f>
        <v>1979.4099999999999</v>
      </c>
      <c r="G136" s="1">
        <f>+'TABEL FINAAL KO'!G136+'TABEL FINAAL LO'!G136</f>
        <v>1979.52</v>
      </c>
      <c r="H136" s="1">
        <f>+'TABEL FINAAL KO'!H136+'TABEL FINAAL LO'!H136</f>
        <v>1980.98</v>
      </c>
      <c r="I136" s="1">
        <f>+'TABEL FINAAL KO'!I136+'TABEL FINAAL LO'!I136</f>
        <v>2013.82</v>
      </c>
      <c r="J136" s="1">
        <f>+'TABEL FINAAL KO'!J136+'TABEL FINAAL LO'!J136</f>
        <v>2052.79</v>
      </c>
      <c r="K136" s="1">
        <f>+'TABEL FINAAL KO'!K136+'TABEL FINAAL LO'!K136</f>
        <v>2084.9</v>
      </c>
      <c r="L136" s="1">
        <f>+'TABEL FINAAL KO'!L136+'TABEL FINAAL LO'!L136</f>
        <v>2121.06</v>
      </c>
      <c r="M136" s="1">
        <f>+'TABEL FINAAL KO'!M136+'TABEL FINAAL LO'!M136</f>
        <v>2125.09</v>
      </c>
      <c r="N136" s="1">
        <f>+'TABEL FINAAL KO'!N136+'TABEL FINAAL LO'!N136</f>
        <v>2105.41</v>
      </c>
      <c r="O136" s="1">
        <f>+'TABEL FINAAL KO'!O136+'TABEL FINAAL LO'!O136</f>
        <v>2126.17</v>
      </c>
      <c r="P136" s="1">
        <f>+'TABEL FINAAL KO'!P136+'TABEL FINAAL LO'!P136</f>
        <v>2140.3211533742333</v>
      </c>
      <c r="Q136" s="1">
        <f>+'TABEL FINAAL KO'!Q136+'TABEL FINAAL LO'!Q136</f>
        <v>2136.2073987730064</v>
      </c>
      <c r="R136" s="1">
        <f>+'TABEL FINAAL KO'!R136+'TABEL FINAAL LO'!R136</f>
        <v>2143.5962453987731</v>
      </c>
      <c r="S136" s="1">
        <f>+'TABEL FINAAL KO'!S136+'TABEL FINAAL LO'!S136</f>
        <v>2172.0274723926382</v>
      </c>
      <c r="T136" s="1">
        <f>+'TABEL FINAAL KO'!T136+'TABEL FINAAL LO'!T136</f>
        <v>2194.0750552147238</v>
      </c>
      <c r="U136" s="1">
        <f>+'TABEL FINAAL KO'!U136+'TABEL FINAAL LO'!U136</f>
        <v>2202.1650184049081</v>
      </c>
      <c r="V136" s="1">
        <f>+'TABEL FINAAL KO'!V136+'TABEL FINAAL LO'!V136</f>
        <v>2215.0274723926382</v>
      </c>
      <c r="W136" s="1">
        <f>+'TABEL FINAAL KO'!W136+'TABEL FINAAL LO'!W136</f>
        <v>2218.71</v>
      </c>
      <c r="X136" s="1">
        <f>+'TABEL FINAAL KO'!X136+'TABEL FINAAL LO'!X136</f>
        <v>2229.4824907975462</v>
      </c>
      <c r="Y136" s="1">
        <f>+'TABEL FINAAL KO'!Y136+'TABEL FINAAL LO'!Y136</f>
        <v>2225.4824907975462</v>
      </c>
      <c r="Z136" s="1">
        <f>+'TABEL FINAAL KO'!Z136+'TABEL FINAAL LO'!Z136</f>
        <v>2243.3925276073619</v>
      </c>
      <c r="AA136" s="1">
        <f>+'TABEL FINAAL KO'!AA136+'TABEL FINAAL LO'!AA136</f>
        <v>2245.7337914110431</v>
      </c>
    </row>
    <row r="137" spans="2:27" x14ac:dyDescent="0.3">
      <c r="B137" s="1">
        <v>24041</v>
      </c>
      <c r="C137" s="1">
        <f>+'TABEL FINAAL KO'!C137+'TABEL FINAAL LO'!C137</f>
        <v>1185.8823529411766</v>
      </c>
      <c r="D137" s="1">
        <f>+'TABEL FINAAL KO'!D137+'TABEL FINAAL LO'!D137</f>
        <v>1008</v>
      </c>
      <c r="E137" s="1">
        <f>+'TABEL FINAAL KO'!E137+'TABEL FINAAL LO'!E137</f>
        <v>951.99</v>
      </c>
      <c r="F137" s="1">
        <f>+'TABEL FINAAL KO'!F137+'TABEL FINAAL LO'!F137</f>
        <v>926.57999999999993</v>
      </c>
      <c r="G137" s="1">
        <f>+'TABEL FINAAL KO'!G137+'TABEL FINAAL LO'!G137</f>
        <v>938.31</v>
      </c>
      <c r="H137" s="1">
        <f>+'TABEL FINAAL KO'!H137+'TABEL FINAAL LO'!H137</f>
        <v>974.26</v>
      </c>
      <c r="I137" s="1">
        <f>+'TABEL FINAAL KO'!I137+'TABEL FINAAL LO'!I137</f>
        <v>937.04</v>
      </c>
      <c r="J137" s="1">
        <f>+'TABEL FINAAL KO'!J137+'TABEL FINAAL LO'!J137</f>
        <v>919.12</v>
      </c>
      <c r="K137" s="1">
        <f>+'TABEL FINAAL KO'!K137+'TABEL FINAAL LO'!K137</f>
        <v>924.96</v>
      </c>
      <c r="L137" s="1">
        <f>+'TABEL FINAAL KO'!L137+'TABEL FINAAL LO'!L137</f>
        <v>925.61</v>
      </c>
      <c r="M137" s="1">
        <f>+'TABEL FINAAL KO'!M137+'TABEL FINAAL LO'!M137</f>
        <v>922.42000000000007</v>
      </c>
      <c r="N137" s="1">
        <f>+'TABEL FINAAL KO'!N137+'TABEL FINAAL LO'!N137</f>
        <v>933.04</v>
      </c>
      <c r="O137" s="1">
        <f>+'TABEL FINAAL KO'!O137+'TABEL FINAAL LO'!O137</f>
        <v>952.88</v>
      </c>
      <c r="P137" s="1">
        <f>+'TABEL FINAAL KO'!P137+'TABEL FINAAL LO'!P137</f>
        <v>969.62212837837842</v>
      </c>
      <c r="Q137" s="1">
        <f>+'TABEL FINAAL KO'!Q137+'TABEL FINAAL LO'!Q137</f>
        <v>971.06841216216219</v>
      </c>
      <c r="R137" s="1">
        <f>+'TABEL FINAAL KO'!R137+'TABEL FINAAL LO'!R137</f>
        <v>976.73547297297296</v>
      </c>
      <c r="S137" s="1">
        <f>+'TABEL FINAAL KO'!S137+'TABEL FINAAL LO'!S137</f>
        <v>970.40371621621625</v>
      </c>
      <c r="T137" s="1">
        <f>+'TABEL FINAAL KO'!T137+'TABEL FINAAL LO'!T137</f>
        <v>970.73665540540537</v>
      </c>
      <c r="U137" s="1">
        <f>+'TABEL FINAAL KO'!U137+'TABEL FINAAL LO'!U137</f>
        <v>974.51469594594596</v>
      </c>
      <c r="V137" s="1">
        <f>+'TABEL FINAAL KO'!V137+'TABEL FINAAL LO'!V137</f>
        <v>956.73783783783779</v>
      </c>
      <c r="W137" s="1">
        <f>+'TABEL FINAAL KO'!W137+'TABEL FINAAL LO'!W137</f>
        <v>938.85</v>
      </c>
      <c r="X137" s="1">
        <f>+'TABEL FINAAL KO'!X137+'TABEL FINAAL LO'!X137</f>
        <v>931.40608108108108</v>
      </c>
      <c r="Y137" s="1">
        <f>+'TABEL FINAAL KO'!Y137+'TABEL FINAAL LO'!Y137</f>
        <v>915.51706081081079</v>
      </c>
      <c r="Z137" s="1">
        <f>+'TABEL FINAAL KO'!Z137+'TABEL FINAAL LO'!Z137</f>
        <v>915.40489864864867</v>
      </c>
      <c r="AA137" s="1">
        <f>+'TABEL FINAAL KO'!AA137+'TABEL FINAAL LO'!AA137</f>
        <v>917.73783783783779</v>
      </c>
    </row>
    <row r="138" spans="2:27" x14ac:dyDescent="0.3">
      <c r="B138" s="1">
        <v>24043</v>
      </c>
      <c r="C138" s="1">
        <f>+'TABEL FINAAL KO'!C138+'TABEL FINAAL LO'!C138</f>
        <v>1209.4117647058824</v>
      </c>
      <c r="D138" s="1">
        <f>+'TABEL FINAAL KO'!D138+'TABEL FINAAL LO'!D138</f>
        <v>1028</v>
      </c>
      <c r="E138" s="1">
        <f>+'TABEL FINAAL KO'!E138+'TABEL FINAAL LO'!E138</f>
        <v>1024.45</v>
      </c>
      <c r="F138" s="1">
        <f>+'TABEL FINAAL KO'!F138+'TABEL FINAAL LO'!F138</f>
        <v>1019.53</v>
      </c>
      <c r="G138" s="1">
        <f>+'TABEL FINAAL KO'!G138+'TABEL FINAAL LO'!G138</f>
        <v>1031.18</v>
      </c>
      <c r="H138" s="1">
        <f>+'TABEL FINAAL KO'!H138+'TABEL FINAAL LO'!H138</f>
        <v>1050.56</v>
      </c>
      <c r="I138" s="1">
        <f>+'TABEL FINAAL KO'!I138+'TABEL FINAAL LO'!I138</f>
        <v>1044.6100000000001</v>
      </c>
      <c r="J138" s="1">
        <f>+'TABEL FINAAL KO'!J138+'TABEL FINAAL LO'!J138</f>
        <v>1046.99</v>
      </c>
      <c r="K138" s="1">
        <f>+'TABEL FINAAL KO'!K138+'TABEL FINAAL LO'!K138</f>
        <v>1038.77</v>
      </c>
      <c r="L138" s="1">
        <f>+'TABEL FINAAL KO'!L138+'TABEL FINAAL LO'!L138</f>
        <v>1070.3699999999999</v>
      </c>
      <c r="M138" s="1">
        <f>+'TABEL FINAAL KO'!M138+'TABEL FINAAL LO'!M138</f>
        <v>1010.4200000000001</v>
      </c>
      <c r="N138" s="1">
        <f>+'TABEL FINAAL KO'!N138+'TABEL FINAAL LO'!N138</f>
        <v>982.88</v>
      </c>
      <c r="O138" s="1">
        <f>+'TABEL FINAAL KO'!O138+'TABEL FINAAL LO'!O138</f>
        <v>962.85</v>
      </c>
      <c r="P138" s="1">
        <f>+'TABEL FINAAL KO'!P138+'TABEL FINAAL LO'!P138</f>
        <v>963.67499999999995</v>
      </c>
      <c r="Q138" s="1">
        <f>+'TABEL FINAAL KO'!Q138+'TABEL FINAAL LO'!Q138</f>
        <v>948.52794117647056</v>
      </c>
      <c r="R138" s="1">
        <f>+'TABEL FINAAL KO'!R138+'TABEL FINAAL LO'!R138</f>
        <v>927.84411764705885</v>
      </c>
      <c r="S138" s="1">
        <f>+'TABEL FINAAL KO'!S138+'TABEL FINAAL LO'!S138</f>
        <v>916.66323529411761</v>
      </c>
      <c r="T138" s="1">
        <f>+'TABEL FINAAL KO'!T138+'TABEL FINAAL LO'!T138</f>
        <v>887.01911764705881</v>
      </c>
      <c r="U138" s="1">
        <f>+'TABEL FINAAL KO'!U138+'TABEL FINAAL LO'!U138</f>
        <v>873.44852941176464</v>
      </c>
      <c r="V138" s="1">
        <f>+'TABEL FINAAL KO'!V138+'TABEL FINAAL LO'!V138</f>
        <v>851.2</v>
      </c>
      <c r="W138" s="1">
        <f>+'TABEL FINAAL KO'!W138+'TABEL FINAAL LO'!W138</f>
        <v>836.2</v>
      </c>
      <c r="X138" s="1">
        <f>+'TABEL FINAAL KO'!X138+'TABEL FINAAL LO'!X138</f>
        <v>826.38088235294117</v>
      </c>
      <c r="Y138" s="1">
        <f>+'TABEL FINAAL KO'!Y138+'TABEL FINAAL LO'!Y138</f>
        <v>815.27352941176468</v>
      </c>
      <c r="Z138" s="1">
        <f>+'TABEL FINAAL KO'!Z138+'TABEL FINAAL LO'!Z138</f>
        <v>820.70294117647063</v>
      </c>
      <c r="AA138" s="1">
        <f>+'TABEL FINAAL KO'!AA138+'TABEL FINAAL LO'!AA138</f>
        <v>835.34705882352944</v>
      </c>
    </row>
    <row r="139" spans="2:27" x14ac:dyDescent="0.3">
      <c r="B139" s="1">
        <v>24045</v>
      </c>
      <c r="C139" s="1">
        <f>+'TABEL FINAAL KO'!C139+'TABEL FINAAL LO'!C139</f>
        <v>1496</v>
      </c>
      <c r="D139" s="1">
        <f>+'TABEL FINAAL KO'!D139+'TABEL FINAAL LO'!D139</f>
        <v>1271.5999999999999</v>
      </c>
      <c r="E139" s="1">
        <f>+'TABEL FINAAL KO'!E139+'TABEL FINAAL LO'!E139</f>
        <v>1108.3399999999999</v>
      </c>
      <c r="F139" s="1">
        <f>+'TABEL FINAAL KO'!F139+'TABEL FINAAL LO'!F139</f>
        <v>1142.6399999999999</v>
      </c>
      <c r="G139" s="1">
        <f>+'TABEL FINAAL KO'!G139+'TABEL FINAAL LO'!G139</f>
        <v>1147.3399999999999</v>
      </c>
      <c r="H139" s="1">
        <f>+'TABEL FINAAL KO'!H139+'TABEL FINAAL LO'!H139</f>
        <v>1213.56</v>
      </c>
      <c r="I139" s="1">
        <f>+'TABEL FINAAL KO'!I139+'TABEL FINAAL LO'!I139</f>
        <v>1212.42</v>
      </c>
      <c r="J139" s="1">
        <f>+'TABEL FINAAL KO'!J139+'TABEL FINAAL LO'!J139</f>
        <v>1201.1500000000001</v>
      </c>
      <c r="K139" s="1">
        <f>+'TABEL FINAAL KO'!K139+'TABEL FINAAL LO'!K139</f>
        <v>1208.9099999999999</v>
      </c>
      <c r="L139" s="1">
        <f>+'TABEL FINAAL KO'!L139+'TABEL FINAAL LO'!L139</f>
        <v>1189.18</v>
      </c>
      <c r="M139" s="1">
        <f>+'TABEL FINAAL KO'!M139+'TABEL FINAAL LO'!M139</f>
        <v>1210.56</v>
      </c>
      <c r="N139" s="1">
        <f>+'TABEL FINAAL KO'!N139+'TABEL FINAAL LO'!N139</f>
        <v>1202.6399999999999</v>
      </c>
      <c r="O139" s="1">
        <f>+'TABEL FINAAL KO'!O139+'TABEL FINAAL LO'!O139</f>
        <v>1221.99</v>
      </c>
      <c r="P139" s="1">
        <f>+'TABEL FINAAL KO'!P139+'TABEL FINAAL LO'!P139</f>
        <v>1241.265264423077</v>
      </c>
      <c r="Q139" s="1">
        <f>+'TABEL FINAAL KO'!Q139+'TABEL FINAAL LO'!Q139</f>
        <v>1252.3001201923078</v>
      </c>
      <c r="R139" s="1">
        <f>+'TABEL FINAAL KO'!R139+'TABEL FINAAL LO'!R139</f>
        <v>1247.1768028846154</v>
      </c>
      <c r="S139" s="1">
        <f>+'TABEL FINAAL KO'!S139+'TABEL FINAAL LO'!S139</f>
        <v>1258.9221153846154</v>
      </c>
      <c r="T139" s="1">
        <f>+'TABEL FINAAL KO'!T139+'TABEL FINAAL LO'!T139</f>
        <v>1260.7639423076923</v>
      </c>
      <c r="U139" s="1">
        <f>+'TABEL FINAAL KO'!U139+'TABEL FINAAL LO'!U139</f>
        <v>1261.9569711538461</v>
      </c>
      <c r="V139" s="1">
        <f>+'TABEL FINAAL KO'!V139+'TABEL FINAAL LO'!V139</f>
        <v>1254.4395432692309</v>
      </c>
      <c r="W139" s="1">
        <f>+'TABEL FINAAL KO'!W139+'TABEL FINAAL LO'!W139</f>
        <v>1233.1500000000001</v>
      </c>
      <c r="X139" s="1">
        <f>+'TABEL FINAAL KO'!X139+'TABEL FINAAL LO'!X139</f>
        <v>1210.5709134615386</v>
      </c>
      <c r="Y139" s="1">
        <f>+'TABEL FINAAL KO'!Y139+'TABEL FINAAL LO'!Y139</f>
        <v>1199.4743990384616</v>
      </c>
      <c r="Z139" s="1">
        <f>+'TABEL FINAAL KO'!Z139+'TABEL FINAAL LO'!Z139</f>
        <v>1188.5709134615386</v>
      </c>
      <c r="AA139" s="1">
        <f>+'TABEL FINAAL KO'!AA139+'TABEL FINAAL LO'!AA139</f>
        <v>1188.2465144230769</v>
      </c>
    </row>
    <row r="140" spans="2:27" x14ac:dyDescent="0.3">
      <c r="B140" s="1">
        <v>24048</v>
      </c>
      <c r="C140" s="1">
        <f>+'TABEL FINAAL KO'!C140+'TABEL FINAAL LO'!C140</f>
        <v>1854</v>
      </c>
      <c r="D140" s="1">
        <f>+'TABEL FINAAL KO'!D140+'TABEL FINAAL LO'!D140</f>
        <v>1575.9</v>
      </c>
      <c r="E140" s="1">
        <f>+'TABEL FINAAL KO'!E140+'TABEL FINAAL LO'!E140</f>
        <v>1468.29</v>
      </c>
      <c r="F140" s="1">
        <f>+'TABEL FINAAL KO'!F140+'TABEL FINAAL LO'!F140</f>
        <v>1455.83</v>
      </c>
      <c r="G140" s="1">
        <f>+'TABEL FINAAL KO'!G140+'TABEL FINAAL LO'!G140</f>
        <v>1403.26</v>
      </c>
      <c r="H140" s="1">
        <f>+'TABEL FINAAL KO'!H140+'TABEL FINAAL LO'!H140</f>
        <v>1444.48</v>
      </c>
      <c r="I140" s="1">
        <f>+'TABEL FINAAL KO'!I140+'TABEL FINAAL LO'!I140</f>
        <v>1522.9099999999999</v>
      </c>
      <c r="J140" s="1">
        <f>+'TABEL FINAAL KO'!J140+'TABEL FINAAL LO'!J140</f>
        <v>1396.72</v>
      </c>
      <c r="K140" s="1">
        <f>+'TABEL FINAAL KO'!K140+'TABEL FINAAL LO'!K140</f>
        <v>1476.18</v>
      </c>
      <c r="L140" s="1">
        <f>+'TABEL FINAAL KO'!L140+'TABEL FINAAL LO'!L140</f>
        <v>1507.18</v>
      </c>
      <c r="M140" s="1">
        <f>+'TABEL FINAAL KO'!M140+'TABEL FINAAL LO'!M140</f>
        <v>1474.6100000000001</v>
      </c>
      <c r="N140" s="1">
        <f>+'TABEL FINAAL KO'!N140+'TABEL FINAAL LO'!N140</f>
        <v>1487.8</v>
      </c>
      <c r="O140" s="1">
        <f>+'TABEL FINAAL KO'!O140+'TABEL FINAAL LO'!O140</f>
        <v>1440.07</v>
      </c>
      <c r="P140" s="1">
        <f>+'TABEL FINAAL KO'!P140+'TABEL FINAAL LO'!P140</f>
        <v>1406.4113821138212</v>
      </c>
      <c r="Q140" s="1">
        <f>+'TABEL FINAAL KO'!Q140+'TABEL FINAAL LO'!Q140</f>
        <v>1360.8682926829269</v>
      </c>
      <c r="R140" s="1">
        <f>+'TABEL FINAAL KO'!R140+'TABEL FINAAL LO'!R140</f>
        <v>1309.5121951219512</v>
      </c>
      <c r="S140" s="1">
        <f>+'TABEL FINAAL KO'!S140+'TABEL FINAAL LO'!S140</f>
        <v>1273.5626016260162</v>
      </c>
      <c r="T140" s="1">
        <f>+'TABEL FINAAL KO'!T140+'TABEL FINAAL LO'!T140</f>
        <v>1245.2065040650407</v>
      </c>
      <c r="U140" s="1">
        <f>+'TABEL FINAAL KO'!U140+'TABEL FINAAL LO'!U140</f>
        <v>1231.9691056910569</v>
      </c>
      <c r="V140" s="1">
        <f>+'TABEL FINAAL KO'!V140+'TABEL FINAAL LO'!V140</f>
        <v>1215.6813008130082</v>
      </c>
      <c r="W140" s="1">
        <f>+'TABEL FINAAL KO'!W140+'TABEL FINAAL LO'!W140</f>
        <v>1203.8</v>
      </c>
      <c r="X140" s="1">
        <f>+'TABEL FINAAL KO'!X140+'TABEL FINAAL LO'!X140</f>
        <v>1201.0373983739837</v>
      </c>
      <c r="Y140" s="1">
        <f>+'TABEL FINAAL KO'!Y140+'TABEL FINAAL LO'!Y140</f>
        <v>1196.5626016260162</v>
      </c>
      <c r="Z140" s="1">
        <f>+'TABEL FINAAL KO'!Z140+'TABEL FINAAL LO'!Z140</f>
        <v>1198.3934959349594</v>
      </c>
      <c r="AA140" s="1">
        <f>+'TABEL FINAAL KO'!AA140+'TABEL FINAAL LO'!AA140</f>
        <v>1192.1560975609755</v>
      </c>
    </row>
    <row r="141" spans="2:27" x14ac:dyDescent="0.3">
      <c r="B141" s="1">
        <v>24054</v>
      </c>
      <c r="C141" s="1">
        <f>+'TABEL FINAAL KO'!C141+'TABEL FINAAL LO'!C141</f>
        <v>861</v>
      </c>
      <c r="D141" s="1">
        <f>+'TABEL FINAAL KO'!D141+'TABEL FINAAL LO'!D141</f>
        <v>731.84999999999991</v>
      </c>
      <c r="E141" s="1">
        <f>+'TABEL FINAAL KO'!E141+'TABEL FINAAL LO'!E141</f>
        <v>628.54999999999995</v>
      </c>
      <c r="F141" s="1">
        <f>+'TABEL FINAAL KO'!F141+'TABEL FINAAL LO'!F141</f>
        <v>647.5</v>
      </c>
      <c r="G141" s="1">
        <f>+'TABEL FINAAL KO'!G141+'TABEL FINAAL LO'!G141</f>
        <v>641.47</v>
      </c>
      <c r="H141" s="1">
        <f>+'TABEL FINAAL KO'!H141+'TABEL FINAAL LO'!H141</f>
        <v>652.66000000000008</v>
      </c>
      <c r="I141" s="1">
        <f>+'TABEL FINAAL KO'!I141+'TABEL FINAAL LO'!I141</f>
        <v>650.42000000000007</v>
      </c>
      <c r="J141" s="1">
        <f>+'TABEL FINAAL KO'!J141+'TABEL FINAAL LO'!J141</f>
        <v>637.74</v>
      </c>
      <c r="K141" s="1">
        <f>+'TABEL FINAAL KO'!K141+'TABEL FINAAL LO'!K141</f>
        <v>668.23</v>
      </c>
      <c r="L141" s="1">
        <f>+'TABEL FINAAL KO'!L141+'TABEL FINAAL LO'!L141</f>
        <v>657.63</v>
      </c>
      <c r="M141" s="1">
        <f>+'TABEL FINAAL KO'!M141+'TABEL FINAAL LO'!M141</f>
        <v>641.36</v>
      </c>
      <c r="N141" s="1">
        <f>+'TABEL FINAAL KO'!N141+'TABEL FINAAL LO'!N141</f>
        <v>650.12</v>
      </c>
      <c r="O141" s="1">
        <f>+'TABEL FINAAL KO'!O141+'TABEL FINAAL LO'!O141</f>
        <v>612.25</v>
      </c>
      <c r="P141" s="1">
        <f>+'TABEL FINAAL KO'!P141+'TABEL FINAAL LO'!P141</f>
        <v>595.20471428571432</v>
      </c>
      <c r="Q141" s="1">
        <f>+'TABEL FINAAL KO'!Q141+'TABEL FINAAL LO'!Q141</f>
        <v>596.00771428571431</v>
      </c>
      <c r="R141" s="1">
        <f>+'TABEL FINAAL KO'!R141+'TABEL FINAAL LO'!R141</f>
        <v>590.3194285714286</v>
      </c>
      <c r="S141" s="1">
        <f>+'TABEL FINAAL KO'!S141+'TABEL FINAAL LO'!S141</f>
        <v>580.54885714285717</v>
      </c>
      <c r="T141" s="1">
        <f>+'TABEL FINAAL KO'!T141+'TABEL FINAAL LO'!T141</f>
        <v>575.23714285714289</v>
      </c>
      <c r="U141" s="1">
        <f>+'TABEL FINAAL KO'!U141+'TABEL FINAAL LO'!U141</f>
        <v>561.3194285714286</v>
      </c>
      <c r="V141" s="1">
        <f>+'TABEL FINAAL KO'!V141+'TABEL FINAAL LO'!V141</f>
        <v>563.54885714285717</v>
      </c>
      <c r="W141" s="1">
        <f>+'TABEL FINAAL KO'!W141+'TABEL FINAAL LO'!W141</f>
        <v>563.09</v>
      </c>
      <c r="X141" s="1">
        <f>+'TABEL FINAAL KO'!X141+'TABEL FINAAL LO'!X141</f>
        <v>555.97528571428575</v>
      </c>
      <c r="Y141" s="1">
        <f>+'TABEL FINAAL KO'!Y141+'TABEL FINAAL LO'!Y141</f>
        <v>558.09</v>
      </c>
      <c r="Z141" s="1">
        <f>+'TABEL FINAAL KO'!Z141+'TABEL FINAAL LO'!Z141</f>
        <v>564.43414285714289</v>
      </c>
      <c r="AA141" s="1">
        <f>+'TABEL FINAAL KO'!AA141+'TABEL FINAAL LO'!AA141</f>
        <v>557.54885714285717</v>
      </c>
    </row>
    <row r="142" spans="2:27" x14ac:dyDescent="0.3">
      <c r="B142" s="1">
        <v>24055</v>
      </c>
      <c r="C142" s="1">
        <f>+'TABEL FINAAL KO'!C142+'TABEL FINAAL LO'!C142</f>
        <v>2168</v>
      </c>
      <c r="D142" s="1">
        <f>+'TABEL FINAAL KO'!D142+'TABEL FINAAL LO'!D142</f>
        <v>1842.7999999999997</v>
      </c>
      <c r="E142" s="1">
        <f>+'TABEL FINAAL KO'!E142+'TABEL FINAAL LO'!E142</f>
        <v>1951.28</v>
      </c>
      <c r="F142" s="1">
        <f>+'TABEL FINAAL KO'!F142+'TABEL FINAAL LO'!F142</f>
        <v>1973.49</v>
      </c>
      <c r="G142" s="1">
        <f>+'TABEL FINAAL KO'!G142+'TABEL FINAAL LO'!G142</f>
        <v>2039.06</v>
      </c>
      <c r="H142" s="1">
        <f>+'TABEL FINAAL KO'!H142+'TABEL FINAAL LO'!H142</f>
        <v>1989.92</v>
      </c>
      <c r="I142" s="1">
        <f>+'TABEL FINAAL KO'!I142+'TABEL FINAAL LO'!I142</f>
        <v>2027.22</v>
      </c>
      <c r="J142" s="1">
        <f>+'TABEL FINAAL KO'!J142+'TABEL FINAAL LO'!J142</f>
        <v>2026.57</v>
      </c>
      <c r="K142" s="1">
        <f>+'TABEL FINAAL KO'!K142+'TABEL FINAAL LO'!K142</f>
        <v>2043.95</v>
      </c>
      <c r="L142" s="1">
        <f>+'TABEL FINAAL KO'!L142+'TABEL FINAAL LO'!L142</f>
        <v>2077.87</v>
      </c>
      <c r="M142" s="1">
        <f>+'TABEL FINAAL KO'!M142+'TABEL FINAAL LO'!M142</f>
        <v>2104.14</v>
      </c>
      <c r="N142" s="1">
        <f>+'TABEL FINAAL KO'!N142+'TABEL FINAAL LO'!N142</f>
        <v>2079.5699999999997</v>
      </c>
      <c r="O142" s="1">
        <f>+'TABEL FINAAL KO'!O142+'TABEL FINAAL LO'!O142</f>
        <v>2086.14</v>
      </c>
      <c r="P142" s="1">
        <f>+'TABEL FINAAL KO'!P142+'TABEL FINAAL LO'!P142</f>
        <v>2084.1040000000003</v>
      </c>
      <c r="Q142" s="1">
        <f>+'TABEL FINAAL KO'!Q142+'TABEL FINAAL LO'!Q142</f>
        <v>2103.5793684210525</v>
      </c>
      <c r="R142" s="1">
        <f>+'TABEL FINAAL KO'!R142+'TABEL FINAAL LO'!R142</f>
        <v>2109.3170526315789</v>
      </c>
      <c r="S142" s="1">
        <f>+'TABEL FINAAL KO'!S142+'TABEL FINAAL LO'!S142</f>
        <v>2104.5793684210525</v>
      </c>
      <c r="T142" s="1">
        <f>+'TABEL FINAAL KO'!T142+'TABEL FINAAL LO'!T142</f>
        <v>2089.9974736842105</v>
      </c>
      <c r="U142" s="1">
        <f>+'TABEL FINAAL KO'!U142+'TABEL FINAAL LO'!U142</f>
        <v>2078.136842105263</v>
      </c>
      <c r="V142" s="1">
        <f>+'TABEL FINAAL KO'!V142+'TABEL FINAAL LO'!V142</f>
        <v>2085.5957894736844</v>
      </c>
      <c r="W142" s="1">
        <f>+'TABEL FINAAL KO'!W142+'TABEL FINAAL LO'!W142</f>
        <v>2101.44</v>
      </c>
      <c r="X142" s="1">
        <f>+'TABEL FINAAL KO'!X142+'TABEL FINAAL LO'!X142</f>
        <v>2129.530105263158</v>
      </c>
      <c r="Y142" s="1">
        <f>+'TABEL FINAAL KO'!Y142+'TABEL FINAAL LO'!Y142</f>
        <v>2143.2513684210526</v>
      </c>
      <c r="Z142" s="1">
        <f>+'TABEL FINAAL KO'!Z142+'TABEL FINAAL LO'!Z142</f>
        <v>2135.7431578947371</v>
      </c>
      <c r="AA142" s="1">
        <f>+'TABEL FINAAL KO'!AA142+'TABEL FINAAL LO'!AA142</f>
        <v>2141.2513684210526</v>
      </c>
    </row>
    <row r="143" spans="2:27" x14ac:dyDescent="0.3">
      <c r="B143" s="1">
        <v>24059</v>
      </c>
      <c r="C143" s="1">
        <f>+'TABEL FINAAL KO'!C143+'TABEL FINAAL LO'!C143</f>
        <v>2030</v>
      </c>
      <c r="D143" s="1">
        <f>+'TABEL FINAAL KO'!D143+'TABEL FINAAL LO'!D143</f>
        <v>1725.5</v>
      </c>
      <c r="E143" s="1">
        <f>+'TABEL FINAAL KO'!E143+'TABEL FINAAL LO'!E143</f>
        <v>1553.27</v>
      </c>
      <c r="F143" s="1">
        <f>+'TABEL FINAAL KO'!F143+'TABEL FINAAL LO'!F143</f>
        <v>1575.08</v>
      </c>
      <c r="G143" s="1">
        <f>+'TABEL FINAAL KO'!G143+'TABEL FINAAL LO'!G143</f>
        <v>1625.8899999999999</v>
      </c>
      <c r="H143" s="1">
        <f>+'TABEL FINAAL KO'!H143+'TABEL FINAAL LO'!H143</f>
        <v>1688.95</v>
      </c>
      <c r="I143" s="1">
        <f>+'TABEL FINAAL KO'!I143+'TABEL FINAAL LO'!I143</f>
        <v>1756.1399999999999</v>
      </c>
      <c r="J143" s="1">
        <f>+'TABEL FINAAL KO'!J143+'TABEL FINAAL LO'!J143</f>
        <v>1807.95</v>
      </c>
      <c r="K143" s="1">
        <f>+'TABEL FINAAL KO'!K143+'TABEL FINAAL LO'!K143</f>
        <v>1791.7</v>
      </c>
      <c r="L143" s="1">
        <f>+'TABEL FINAAL KO'!L143+'TABEL FINAAL LO'!L143</f>
        <v>1821.08</v>
      </c>
      <c r="M143" s="1">
        <f>+'TABEL FINAAL KO'!M143+'TABEL FINAAL LO'!M143</f>
        <v>1848.08</v>
      </c>
      <c r="N143" s="1">
        <f>+'TABEL FINAAL KO'!N143+'TABEL FINAAL LO'!N143</f>
        <v>1814.24</v>
      </c>
      <c r="O143" s="1">
        <f>+'TABEL FINAAL KO'!O143+'TABEL FINAAL LO'!O143</f>
        <v>1839.35</v>
      </c>
      <c r="P143" s="1">
        <f>+'TABEL FINAAL KO'!P143+'TABEL FINAAL LO'!P143</f>
        <v>1863.5673298429319</v>
      </c>
      <c r="Q143" s="1">
        <f>+'TABEL FINAAL KO'!Q143+'TABEL FINAAL LO'!Q143</f>
        <v>1889.2184293193718</v>
      </c>
      <c r="R143" s="1">
        <f>+'TABEL FINAAL KO'!R143+'TABEL FINAAL LO'!R143</f>
        <v>1884.3216230366493</v>
      </c>
      <c r="S143" s="1">
        <f>+'TABEL FINAAL KO'!S143+'TABEL FINAAL LO'!S143</f>
        <v>1884.5673298429319</v>
      </c>
      <c r="T143" s="1">
        <f>+'TABEL FINAAL KO'!T143+'TABEL FINAAL LO'!T143</f>
        <v>1857.2258115183245</v>
      </c>
      <c r="U143" s="1">
        <f>+'TABEL FINAAL KO'!U143+'TABEL FINAAL LO'!U143</f>
        <v>1850.1938743455498</v>
      </c>
      <c r="V143" s="1">
        <f>+'TABEL FINAAL KO'!V143+'TABEL FINAAL LO'!V143</f>
        <v>1823.9874869109949</v>
      </c>
      <c r="W143" s="1">
        <f>+'TABEL FINAAL KO'!W143+'TABEL FINAAL LO'!W143</f>
        <v>1803.13</v>
      </c>
      <c r="X143" s="1">
        <f>+'TABEL FINAAL KO'!X143+'TABEL FINAAL LO'!X143</f>
        <v>1788.7884816753926</v>
      </c>
      <c r="Y143" s="1">
        <f>+'TABEL FINAAL KO'!Y143+'TABEL FINAAL LO'!Y143</f>
        <v>1759.6533507853403</v>
      </c>
      <c r="Z143" s="1">
        <f>+'TABEL FINAAL KO'!Z143+'TABEL FINAAL LO'!Z143</f>
        <v>1741.3044502617799</v>
      </c>
      <c r="AA143" s="1">
        <f>+'TABEL FINAAL KO'!AA143+'TABEL FINAAL LO'!AA143</f>
        <v>1730.54277486911</v>
      </c>
    </row>
    <row r="144" spans="2:27" x14ac:dyDescent="0.3">
      <c r="B144" s="1">
        <v>24062</v>
      </c>
      <c r="C144" s="1">
        <f>+'TABEL FINAAL KO'!C144+'TABEL FINAAL LO'!C144</f>
        <v>12860</v>
      </c>
      <c r="D144" s="1">
        <f>+'TABEL FINAAL KO'!D144+'TABEL FINAAL LO'!D144</f>
        <v>10931</v>
      </c>
      <c r="E144" s="1">
        <f>+'TABEL FINAAL KO'!E144+'TABEL FINAAL LO'!E144</f>
        <v>10357.880000000001</v>
      </c>
      <c r="F144" s="1">
        <f>+'TABEL FINAAL KO'!F144+'TABEL FINAAL LO'!F144</f>
        <v>10400.5</v>
      </c>
      <c r="G144" s="1">
        <f>+'TABEL FINAAL KO'!G144+'TABEL FINAAL LO'!G144</f>
        <v>10517.720000000001</v>
      </c>
      <c r="H144" s="1">
        <f>+'TABEL FINAAL KO'!H144+'TABEL FINAAL LO'!H144</f>
        <v>10690.560000000001</v>
      </c>
      <c r="I144" s="1">
        <f>+'TABEL FINAAL KO'!I144+'TABEL FINAAL LO'!I144</f>
        <v>10809.310000000001</v>
      </c>
      <c r="J144" s="1">
        <f>+'TABEL FINAAL KO'!J144+'TABEL FINAAL LO'!J144</f>
        <v>10862.51</v>
      </c>
      <c r="K144" s="1">
        <f>+'TABEL FINAAL KO'!K144+'TABEL FINAAL LO'!K144</f>
        <v>10970.560000000001</v>
      </c>
      <c r="L144" s="1">
        <f>+'TABEL FINAAL KO'!L144+'TABEL FINAAL LO'!L144</f>
        <v>11225.57</v>
      </c>
      <c r="M144" s="1">
        <f>+'TABEL FINAAL KO'!M144+'TABEL FINAAL LO'!M144</f>
        <v>11184.5</v>
      </c>
      <c r="N144" s="1">
        <f>+'TABEL FINAAL KO'!N144+'TABEL FINAAL LO'!N144</f>
        <v>11113.220000000001</v>
      </c>
      <c r="O144" s="1">
        <f>+'TABEL FINAAL KO'!O144+'TABEL FINAAL LO'!O144</f>
        <v>11064.45</v>
      </c>
      <c r="P144" s="1">
        <f>+'TABEL FINAAL KO'!P144+'TABEL FINAAL LO'!P144</f>
        <v>10961.759145255659</v>
      </c>
      <c r="Q144" s="1">
        <f>+'TABEL FINAAL KO'!Q144+'TABEL FINAAL LO'!Q144</f>
        <v>10822.160188247264</v>
      </c>
      <c r="R144" s="1">
        <f>+'TABEL FINAAL KO'!R144+'TABEL FINAAL LO'!R144</f>
        <v>10663.413660646147</v>
      </c>
      <c r="S144" s="1">
        <f>+'TABEL FINAAL KO'!S144+'TABEL FINAAL LO'!S144</f>
        <v>10611.925235309081</v>
      </c>
      <c r="T144" s="1">
        <f>+'TABEL FINAAL KO'!T144+'TABEL FINAAL LO'!T144</f>
        <v>10544.174077842788</v>
      </c>
      <c r="U144" s="1">
        <f>+'TABEL FINAAL KO'!U144+'TABEL FINAAL LO'!U144</f>
        <v>10506.763775120835</v>
      </c>
      <c r="V144" s="1">
        <f>+'TABEL FINAAL KO'!V144+'TABEL FINAAL LO'!V144</f>
        <v>10474.496413126431</v>
      </c>
      <c r="W144" s="1">
        <f>+'TABEL FINAAL KO'!W144+'TABEL FINAAL LO'!W144</f>
        <v>10491.1</v>
      </c>
      <c r="X144" s="1">
        <f>+'TABEL FINAAL KO'!X144+'TABEL FINAAL LO'!X144</f>
        <v>10542.717476469092</v>
      </c>
      <c r="Y144" s="1">
        <f>+'TABEL FINAAL KO'!Y144+'TABEL FINAAL LO'!Y144</f>
        <v>10547.21979140168</v>
      </c>
      <c r="Z144" s="1">
        <f>+'TABEL FINAAL KO'!Z144+'TABEL FINAAL LO'!Z144</f>
        <v>10539.1</v>
      </c>
      <c r="AA144" s="1">
        <f>+'TABEL FINAAL KO'!AA144+'TABEL FINAAL LO'!AA144</f>
        <v>10561.487153396083</v>
      </c>
    </row>
    <row r="145" spans="2:27" x14ac:dyDescent="0.3">
      <c r="B145" s="1">
        <v>24066</v>
      </c>
      <c r="C145" s="1">
        <f>+'TABEL FINAAL KO'!C145+'TABEL FINAAL LO'!C145</f>
        <v>1840</v>
      </c>
      <c r="D145" s="1">
        <f>+'TABEL FINAAL KO'!D145+'TABEL FINAAL LO'!D145</f>
        <v>1564</v>
      </c>
      <c r="E145" s="1">
        <f>+'TABEL FINAAL KO'!E145+'TABEL FINAAL LO'!E145</f>
        <v>1362.02</v>
      </c>
      <c r="F145" s="1">
        <f>+'TABEL FINAAL KO'!F145+'TABEL FINAAL LO'!F145</f>
        <v>1339.83</v>
      </c>
      <c r="G145" s="1">
        <f>+'TABEL FINAAL KO'!G145+'TABEL FINAAL LO'!G145</f>
        <v>1342.4</v>
      </c>
      <c r="H145" s="1">
        <f>+'TABEL FINAAL KO'!H145+'TABEL FINAAL LO'!H145</f>
        <v>1352.48</v>
      </c>
      <c r="I145" s="1">
        <f>+'TABEL FINAAL KO'!I145+'TABEL FINAAL LO'!I145</f>
        <v>1371.02</v>
      </c>
      <c r="J145" s="1">
        <f>+'TABEL FINAAL KO'!J145+'TABEL FINAAL LO'!J145</f>
        <v>1414.05</v>
      </c>
      <c r="K145" s="1">
        <f>+'TABEL FINAAL KO'!K145+'TABEL FINAAL LO'!K145</f>
        <v>1459.94</v>
      </c>
      <c r="L145" s="1">
        <f>+'TABEL FINAAL KO'!L145+'TABEL FINAAL LO'!L145</f>
        <v>1531.54</v>
      </c>
      <c r="M145" s="1">
        <f>+'TABEL FINAAL KO'!M145+'TABEL FINAAL LO'!M145</f>
        <v>1467.4</v>
      </c>
      <c r="N145" s="1">
        <f>+'TABEL FINAAL KO'!N145+'TABEL FINAAL LO'!N145</f>
        <v>1453.83</v>
      </c>
      <c r="O145" s="1">
        <f>+'TABEL FINAAL KO'!O145+'TABEL FINAAL LO'!O145</f>
        <v>1488.27</v>
      </c>
      <c r="P145" s="1">
        <f>+'TABEL FINAAL KO'!P145+'TABEL FINAAL LO'!P145</f>
        <v>1508.273009868421</v>
      </c>
      <c r="Q145" s="1">
        <f>+'TABEL FINAAL KO'!Q145+'TABEL FINAAL LO'!Q145</f>
        <v>1532.5472039473684</v>
      </c>
      <c r="R145" s="1">
        <f>+'TABEL FINAAL KO'!R145+'TABEL FINAAL LO'!R145</f>
        <v>1545.73</v>
      </c>
      <c r="S145" s="1">
        <f>+'TABEL FINAAL KO'!S145+'TABEL FINAAL LO'!S145</f>
        <v>1565.3960690789472</v>
      </c>
      <c r="T145" s="1">
        <f>+'TABEL FINAAL KO'!T145+'TABEL FINAAL LO'!T145</f>
        <v>1591.1236677631578</v>
      </c>
      <c r="U145" s="1">
        <f>+'TABEL FINAAL KO'!U145+'TABEL FINAAL LO'!U145</f>
        <v>1600.7598684210525</v>
      </c>
      <c r="V145" s="1">
        <f>+'TABEL FINAAL KO'!V145+'TABEL FINAAL LO'!V145</f>
        <v>1607.0024013157895</v>
      </c>
      <c r="W145" s="1">
        <f>+'TABEL FINAAL KO'!W145+'TABEL FINAAL LO'!W145</f>
        <v>1629.73</v>
      </c>
      <c r="X145" s="1">
        <f>+'TABEL FINAAL KO'!X145+'TABEL FINAAL LO'!X145</f>
        <v>1658.5788651315788</v>
      </c>
      <c r="Y145" s="1">
        <f>+'TABEL FINAAL KO'!Y145+'TABEL FINAAL LO'!Y145</f>
        <v>1658.4277302631579</v>
      </c>
      <c r="Z145" s="1">
        <f>+'TABEL FINAAL KO'!Z145+'TABEL FINAAL LO'!Z145</f>
        <v>1680.8530592105262</v>
      </c>
      <c r="AA145" s="1">
        <f>+'TABEL FINAAL KO'!AA145+'TABEL FINAAL LO'!AA145</f>
        <v>1695.0657236842105</v>
      </c>
    </row>
    <row r="146" spans="2:27" x14ac:dyDescent="0.3">
      <c r="B146" s="1">
        <v>24086</v>
      </c>
      <c r="C146" s="1">
        <f>+'TABEL FINAAL KO'!C146+'TABEL FINAAL LO'!C146</f>
        <v>1680</v>
      </c>
      <c r="D146" s="1">
        <f>+'TABEL FINAAL KO'!D146+'TABEL FINAAL LO'!D146</f>
        <v>1428</v>
      </c>
      <c r="E146" s="1">
        <f>+'TABEL FINAAL KO'!E146+'TABEL FINAAL LO'!E146</f>
        <v>1266.97</v>
      </c>
      <c r="F146" s="1">
        <f>+'TABEL FINAAL KO'!F146+'TABEL FINAAL LO'!F146</f>
        <v>1248.0700000000002</v>
      </c>
      <c r="G146" s="1">
        <f>+'TABEL FINAAL KO'!G146+'TABEL FINAAL LO'!G146</f>
        <v>1285.1799999999998</v>
      </c>
      <c r="H146" s="1">
        <f>+'TABEL FINAAL KO'!H146+'TABEL FINAAL LO'!H146</f>
        <v>1282.6399999999999</v>
      </c>
      <c r="I146" s="1">
        <f>+'TABEL FINAAL KO'!I146+'TABEL FINAAL LO'!I146</f>
        <v>1309.5900000000001</v>
      </c>
      <c r="J146" s="1">
        <f>+'TABEL FINAAL KO'!J146+'TABEL FINAAL LO'!J146</f>
        <v>1325.56</v>
      </c>
      <c r="K146" s="1">
        <f>+'TABEL FINAAL KO'!K146+'TABEL FINAAL LO'!K146</f>
        <v>1312.53</v>
      </c>
      <c r="L146" s="1">
        <f>+'TABEL FINAAL KO'!L146+'TABEL FINAAL LO'!L146</f>
        <v>1356.8600000000001</v>
      </c>
      <c r="M146" s="1">
        <f>+'TABEL FINAAL KO'!M146+'TABEL FINAAL LO'!M146</f>
        <v>1328.6399999999999</v>
      </c>
      <c r="N146" s="1">
        <f>+'TABEL FINAAL KO'!N146+'TABEL FINAAL LO'!N146</f>
        <v>1298.45</v>
      </c>
      <c r="O146" s="1">
        <f>+'TABEL FINAAL KO'!O146+'TABEL FINAAL LO'!O146</f>
        <v>1295.3699999999999</v>
      </c>
      <c r="P146" s="1">
        <f>+'TABEL FINAAL KO'!P146+'TABEL FINAAL LO'!P146</f>
        <v>1280.7282555282554</v>
      </c>
      <c r="Q146" s="1">
        <f>+'TABEL FINAAL KO'!Q146+'TABEL FINAAL LO'!Q146</f>
        <v>1280.4887469287469</v>
      </c>
      <c r="R146" s="1">
        <f>+'TABEL FINAAL KO'!R146+'TABEL FINAAL LO'!R146</f>
        <v>1269.8727027027026</v>
      </c>
      <c r="S146" s="1">
        <f>+'TABEL FINAAL KO'!S146+'TABEL FINAAL LO'!S146</f>
        <v>1243.3554299754301</v>
      </c>
      <c r="T146" s="1">
        <f>+'TABEL FINAAL KO'!T146+'TABEL FINAAL LO'!T146</f>
        <v>1235.69</v>
      </c>
      <c r="U146" s="1">
        <f>+'TABEL FINAAL KO'!U146+'TABEL FINAAL LO'!U146</f>
        <v>1231.7393857493857</v>
      </c>
      <c r="V146" s="1">
        <f>+'TABEL FINAAL KO'!V146+'TABEL FINAAL LO'!V146</f>
        <v>1212.8344471744472</v>
      </c>
      <c r="W146" s="1">
        <f>+'TABEL FINAAL KO'!W146+'TABEL FINAAL LO'!W146</f>
        <v>1209.69</v>
      </c>
      <c r="X146" s="1">
        <f>+'TABEL FINAAL KO'!X146+'TABEL FINAAL LO'!X146</f>
        <v>1184.8344471744472</v>
      </c>
      <c r="Y146" s="1">
        <f>+'TABEL FINAAL KO'!Y146+'TABEL FINAAL LO'!Y146</f>
        <v>1164.5949385749386</v>
      </c>
      <c r="Z146" s="1">
        <f>+'TABEL FINAAL KO'!Z146+'TABEL FINAAL LO'!Z146</f>
        <v>1171.7356756756758</v>
      </c>
      <c r="AA146" s="1">
        <f>+'TABEL FINAAL KO'!AA146+'TABEL FINAAL LO'!AA146</f>
        <v>1173.161597051597</v>
      </c>
    </row>
    <row r="147" spans="2:27" x14ac:dyDescent="0.3">
      <c r="B147" s="1">
        <v>24094</v>
      </c>
      <c r="C147" s="1">
        <f>+'TABEL FINAAL KO'!C147+'TABEL FINAAL LO'!C147</f>
        <v>2276</v>
      </c>
      <c r="D147" s="1">
        <f>+'TABEL FINAAL KO'!D147+'TABEL FINAAL LO'!D147</f>
        <v>1934.6</v>
      </c>
      <c r="E147" s="1">
        <f>+'TABEL FINAAL KO'!E147+'TABEL FINAAL LO'!E147</f>
        <v>1592.8899999999999</v>
      </c>
      <c r="F147" s="1">
        <f>+'TABEL FINAAL KO'!F147+'TABEL FINAAL LO'!F147</f>
        <v>1649.38</v>
      </c>
      <c r="G147" s="1">
        <f>+'TABEL FINAAL KO'!G147+'TABEL FINAAL LO'!G147</f>
        <v>1650.54</v>
      </c>
      <c r="H147" s="1">
        <f>+'TABEL FINAAL KO'!H147+'TABEL FINAAL LO'!H147</f>
        <v>1727.33</v>
      </c>
      <c r="I147" s="1">
        <f>+'TABEL FINAAL KO'!I147+'TABEL FINAAL LO'!I147</f>
        <v>1700.92</v>
      </c>
      <c r="J147" s="1">
        <f>+'TABEL FINAAL KO'!J147+'TABEL FINAAL LO'!J147</f>
        <v>1740.1100000000001</v>
      </c>
      <c r="K147" s="1">
        <f>+'TABEL FINAAL KO'!K147+'TABEL FINAAL LO'!K147</f>
        <v>1815.71</v>
      </c>
      <c r="L147" s="1">
        <f>+'TABEL FINAAL KO'!L147+'TABEL FINAAL LO'!L147</f>
        <v>1793.8899999999999</v>
      </c>
      <c r="M147" s="1">
        <f>+'TABEL FINAAL KO'!M147+'TABEL FINAAL LO'!M147</f>
        <v>1777.8600000000001</v>
      </c>
      <c r="N147" s="1">
        <f>+'TABEL FINAAL KO'!N147+'TABEL FINAAL LO'!N147</f>
        <v>1779.81</v>
      </c>
      <c r="O147" s="1">
        <f>+'TABEL FINAAL KO'!O147+'TABEL FINAAL LO'!O147</f>
        <v>1783.92</v>
      </c>
      <c r="P147" s="1">
        <f>+'TABEL FINAAL KO'!P147+'TABEL FINAAL LO'!P147</f>
        <v>1777.7671480144404</v>
      </c>
      <c r="Q147" s="1">
        <f>+'TABEL FINAAL KO'!Q147+'TABEL FINAAL LO'!Q147</f>
        <v>1761.2942238267149</v>
      </c>
      <c r="R147" s="1">
        <f>+'TABEL FINAAL KO'!R147+'TABEL FINAAL LO'!R147</f>
        <v>1728.2942238267149</v>
      </c>
      <c r="S147" s="1">
        <f>+'TABEL FINAAL KO'!S147+'TABEL FINAAL LO'!S147</f>
        <v>1711.0541516245487</v>
      </c>
      <c r="T147" s="1">
        <f>+'TABEL FINAAL KO'!T147+'TABEL FINAAL LO'!T147</f>
        <v>1674</v>
      </c>
      <c r="U147" s="1">
        <f>+'TABEL FINAAL KO'!U147+'TABEL FINAAL LO'!U147</f>
        <v>1625.682310469314</v>
      </c>
      <c r="V147" s="1">
        <f>+'TABEL FINAAL KO'!V147+'TABEL FINAAL LO'!V147</f>
        <v>1613.4187725631768</v>
      </c>
      <c r="W147" s="1">
        <f>+'TABEL FINAAL KO'!W147+'TABEL FINAAL LO'!W147</f>
        <v>1620</v>
      </c>
      <c r="X147" s="1">
        <f>+'TABEL FINAAL KO'!X147+'TABEL FINAAL LO'!X147</f>
        <v>1622.9223826714801</v>
      </c>
      <c r="Y147" s="1">
        <f>+'TABEL FINAAL KO'!Y147+'TABEL FINAAL LO'!Y147</f>
        <v>1602.7906137184116</v>
      </c>
      <c r="Z147" s="1">
        <f>+'TABEL FINAAL KO'!Z147+'TABEL FINAAL LO'!Z147</f>
        <v>1601.7906137184116</v>
      </c>
      <c r="AA147" s="1">
        <f>+'TABEL FINAAL KO'!AA147+'TABEL FINAAL LO'!AA147</f>
        <v>1595.7364620938629</v>
      </c>
    </row>
    <row r="148" spans="2:27" x14ac:dyDescent="0.3">
      <c r="B148" s="1">
        <v>24104</v>
      </c>
      <c r="C148" s="1">
        <f>+'TABEL FINAAL KO'!C148+'TABEL FINAAL LO'!C148</f>
        <v>2249</v>
      </c>
      <c r="D148" s="1">
        <f>+'TABEL FINAAL KO'!D148+'TABEL FINAAL LO'!D148</f>
        <v>1911.65</v>
      </c>
      <c r="E148" s="1">
        <f>+'TABEL FINAAL KO'!E148+'TABEL FINAAL LO'!E148</f>
        <v>1691.27</v>
      </c>
      <c r="F148" s="1">
        <f>+'TABEL FINAAL KO'!F148+'TABEL FINAAL LO'!F148</f>
        <v>1724.54</v>
      </c>
      <c r="G148" s="1">
        <f>+'TABEL FINAAL KO'!G148+'TABEL FINAAL LO'!G148</f>
        <v>1713.73</v>
      </c>
      <c r="H148" s="1">
        <f>+'TABEL FINAAL KO'!H148+'TABEL FINAAL LO'!H148</f>
        <v>1703.52</v>
      </c>
      <c r="I148" s="1">
        <f>+'TABEL FINAAL KO'!I148+'TABEL FINAAL LO'!I148</f>
        <v>1716.76</v>
      </c>
      <c r="J148" s="1">
        <f>+'TABEL FINAAL KO'!J148+'TABEL FINAAL LO'!J148</f>
        <v>1805.4099999999999</v>
      </c>
      <c r="K148" s="1">
        <f>+'TABEL FINAAL KO'!K148+'TABEL FINAAL LO'!K148</f>
        <v>1843.6799999999998</v>
      </c>
      <c r="L148" s="1">
        <f>+'TABEL FINAAL KO'!L148+'TABEL FINAAL LO'!L148</f>
        <v>1867.17</v>
      </c>
      <c r="M148" s="1">
        <f>+'TABEL FINAAL KO'!M148+'TABEL FINAAL LO'!M148</f>
        <v>1863.49</v>
      </c>
      <c r="N148" s="1">
        <f>+'TABEL FINAAL KO'!N148+'TABEL FINAAL LO'!N148</f>
        <v>1925.4099999999999</v>
      </c>
      <c r="O148" s="1">
        <f>+'TABEL FINAAL KO'!O148+'TABEL FINAAL LO'!O148</f>
        <v>1971.1399999999999</v>
      </c>
      <c r="P148" s="1">
        <f>+'TABEL FINAAL KO'!P148+'TABEL FINAAL LO'!P148</f>
        <v>2019.98</v>
      </c>
      <c r="Q148" s="1">
        <f>+'TABEL FINAAL KO'!Q148+'TABEL FINAAL LO'!Q148</f>
        <v>2046.384274611399</v>
      </c>
      <c r="R148" s="1">
        <f>+'TABEL FINAAL KO'!R148+'TABEL FINAAL LO'!R148</f>
        <v>2038.9545336787564</v>
      </c>
      <c r="S148" s="1">
        <f>+'TABEL FINAAL KO'!S148+'TABEL FINAAL LO'!S148</f>
        <v>2032.9545336787564</v>
      </c>
      <c r="T148" s="1">
        <f>+'TABEL FINAAL KO'!T148+'TABEL FINAAL LO'!T148</f>
        <v>2054.7630829015543</v>
      </c>
      <c r="U148" s="1">
        <f>+'TABEL FINAAL KO'!U148+'TABEL FINAAL LO'!U148</f>
        <v>2068.120518134715</v>
      </c>
      <c r="V148" s="1">
        <f>+'TABEL FINAAL KO'!V148+'TABEL FINAAL LO'!V148</f>
        <v>2073.9545336787564</v>
      </c>
      <c r="W148" s="1">
        <f>+'TABEL FINAAL KO'!W148+'TABEL FINAAL LO'!W148</f>
        <v>2081.98</v>
      </c>
      <c r="X148" s="1">
        <f>+'TABEL FINAAL KO'!X148+'TABEL FINAAL LO'!X148</f>
        <v>2083.2182901554406</v>
      </c>
      <c r="Y148" s="1">
        <f>+'TABEL FINAAL KO'!Y148+'TABEL FINAAL LO'!Y148</f>
        <v>2088.6948704663214</v>
      </c>
      <c r="Z148" s="1">
        <f>+'TABEL FINAAL KO'!Z148+'TABEL FINAAL LO'!Z148</f>
        <v>2093.4097409326423</v>
      </c>
      <c r="AA148" s="1">
        <f>+'TABEL FINAAL KO'!AA148+'TABEL FINAAL LO'!AA148</f>
        <v>2107.6480310880829</v>
      </c>
    </row>
    <row r="149" spans="2:27" x14ac:dyDescent="0.3">
      <c r="B149" s="1">
        <v>24107</v>
      </c>
      <c r="C149" s="1">
        <f>+'TABEL FINAAL KO'!C149+'TABEL FINAAL LO'!C149</f>
        <v>3915</v>
      </c>
      <c r="D149" s="1">
        <f>+'TABEL FINAAL KO'!D149+'TABEL FINAAL LO'!D149</f>
        <v>3327.75</v>
      </c>
      <c r="E149" s="1">
        <f>+'TABEL FINAAL KO'!E149+'TABEL FINAAL LO'!E149</f>
        <v>3159.41</v>
      </c>
      <c r="F149" s="1">
        <f>+'TABEL FINAAL KO'!F149+'TABEL FINAAL LO'!F149</f>
        <v>3114.24</v>
      </c>
      <c r="G149" s="1">
        <f>+'TABEL FINAAL KO'!G149+'TABEL FINAAL LO'!G149</f>
        <v>3221.9700000000003</v>
      </c>
      <c r="H149" s="1">
        <f>+'TABEL FINAAL KO'!H149+'TABEL FINAAL LO'!H149</f>
        <v>3302.38</v>
      </c>
      <c r="I149" s="1">
        <f>+'TABEL FINAAL KO'!I149+'TABEL FINAAL LO'!I149</f>
        <v>3342.7</v>
      </c>
      <c r="J149" s="1">
        <f>+'TABEL FINAAL KO'!J149+'TABEL FINAAL LO'!J149</f>
        <v>3418</v>
      </c>
      <c r="K149" s="1">
        <f>+'TABEL FINAAL KO'!K149+'TABEL FINAAL LO'!K149</f>
        <v>3524.14</v>
      </c>
      <c r="L149" s="1">
        <f>+'TABEL FINAAL KO'!L149+'TABEL FINAAL LO'!L149</f>
        <v>3566.46</v>
      </c>
      <c r="M149" s="1">
        <f>+'TABEL FINAAL KO'!M149+'TABEL FINAAL LO'!M149</f>
        <v>3520.29</v>
      </c>
      <c r="N149" s="1">
        <f>+'TABEL FINAAL KO'!N149+'TABEL FINAAL LO'!N149</f>
        <v>3555.81</v>
      </c>
      <c r="O149" s="1">
        <f>+'TABEL FINAAL KO'!O149+'TABEL FINAAL LO'!O149</f>
        <v>3600.01</v>
      </c>
      <c r="P149" s="1">
        <f>+'TABEL FINAAL KO'!P149+'TABEL FINAAL LO'!P149</f>
        <v>3589.6443996840444</v>
      </c>
      <c r="Q149" s="1">
        <f>+'TABEL FINAAL KO'!Q149+'TABEL FINAAL LO'!Q149</f>
        <v>3584.0418325434439</v>
      </c>
      <c r="R149" s="1">
        <f>+'TABEL FINAAL KO'!R149+'TABEL FINAAL LO'!R149</f>
        <v>3574.1264533965245</v>
      </c>
      <c r="S149" s="1">
        <f>+'TABEL FINAAL KO'!S149+'TABEL FINAAL LO'!S149</f>
        <v>3594.064889415482</v>
      </c>
      <c r="T149" s="1">
        <f>+'TABEL FINAAL KO'!T149+'TABEL FINAAL LO'!T149</f>
        <v>3597.1366745655605</v>
      </c>
      <c r="U149" s="1">
        <f>+'TABEL FINAAL KO'!U149+'TABEL FINAAL LO'!U149</f>
        <v>3566.6546208530808</v>
      </c>
      <c r="V149" s="1">
        <f>+'TABEL FINAAL KO'!V149+'TABEL FINAAL LO'!V149</f>
        <v>3533.9315402843604</v>
      </c>
      <c r="W149" s="1">
        <f>+'TABEL FINAAL KO'!W149+'TABEL FINAAL LO'!W149</f>
        <v>3530.5699999999997</v>
      </c>
      <c r="X149" s="1">
        <f>+'TABEL FINAAL KO'!X149+'TABEL FINAAL LO'!X149</f>
        <v>3545.1366745655605</v>
      </c>
      <c r="Y149" s="1">
        <f>+'TABEL FINAAL KO'!Y149+'TABEL FINAAL LO'!Y149</f>
        <v>3518.3418088467615</v>
      </c>
      <c r="Z149" s="1">
        <f>+'TABEL FINAAL KO'!Z149+'TABEL FINAAL LO'!Z149</f>
        <v>3533.0777251184836</v>
      </c>
      <c r="AA149" s="1">
        <f>+'TABEL FINAAL KO'!AA149+'TABEL FINAAL LO'!AA149</f>
        <v>3557.6085071090047</v>
      </c>
    </row>
    <row r="150" spans="2:27" x14ac:dyDescent="0.3">
      <c r="B150" s="1">
        <v>24109</v>
      </c>
      <c r="C150" s="1">
        <f>+'TABEL FINAAL KO'!C150+'TABEL FINAAL LO'!C150</f>
        <v>1650</v>
      </c>
      <c r="D150" s="1">
        <f>+'TABEL FINAAL KO'!D150+'TABEL FINAAL LO'!D150</f>
        <v>1402.5</v>
      </c>
      <c r="E150" s="1">
        <f>+'TABEL FINAAL KO'!E150+'TABEL FINAAL LO'!E150</f>
        <v>1156.9099999999999</v>
      </c>
      <c r="F150" s="1">
        <f>+'TABEL FINAAL KO'!F150+'TABEL FINAAL LO'!F150</f>
        <v>1193.94</v>
      </c>
      <c r="G150" s="1">
        <f>+'TABEL FINAAL KO'!G150+'TABEL FINAAL LO'!G150</f>
        <v>1193.7</v>
      </c>
      <c r="H150" s="1">
        <f>+'TABEL FINAAL KO'!H150+'TABEL FINAAL LO'!H150</f>
        <v>1174.18</v>
      </c>
      <c r="I150" s="1">
        <f>+'TABEL FINAAL KO'!I150+'TABEL FINAAL LO'!I150</f>
        <v>1166.42</v>
      </c>
      <c r="J150" s="1">
        <f>+'TABEL FINAAL KO'!J150+'TABEL FINAAL LO'!J150</f>
        <v>1182.3699999999999</v>
      </c>
      <c r="K150" s="1">
        <f>+'TABEL FINAAL KO'!K150+'TABEL FINAAL LO'!K150</f>
        <v>1186.3699999999999</v>
      </c>
      <c r="L150" s="1">
        <f>+'TABEL FINAAL KO'!L150+'TABEL FINAAL LO'!L150</f>
        <v>1155.72</v>
      </c>
      <c r="M150" s="1">
        <f>+'TABEL FINAAL KO'!M150+'TABEL FINAAL LO'!M150</f>
        <v>1146.5</v>
      </c>
      <c r="N150" s="1">
        <f>+'TABEL FINAAL KO'!N150+'TABEL FINAAL LO'!N150</f>
        <v>1127.9099999999999</v>
      </c>
      <c r="O150" s="1">
        <f>+'TABEL FINAAL KO'!O150+'TABEL FINAAL LO'!O150</f>
        <v>1080.31</v>
      </c>
      <c r="P150" s="1">
        <f>+'TABEL FINAAL KO'!P150+'TABEL FINAAL LO'!P150</f>
        <v>1032.6808777429467</v>
      </c>
      <c r="Q150" s="1">
        <f>+'TABEL FINAAL KO'!Q150+'TABEL FINAAL LO'!Q150</f>
        <v>996.93025078369908</v>
      </c>
      <c r="R150" s="1">
        <f>+'TABEL FINAAL KO'!R150+'TABEL FINAAL LO'!R150</f>
        <v>962.6624137931035</v>
      </c>
      <c r="S150" s="1">
        <f>+'TABEL FINAAL KO'!S150+'TABEL FINAAL LO'!S150</f>
        <v>941.89583072100311</v>
      </c>
      <c r="T150" s="1">
        <f>+'TABEL FINAAL KO'!T150+'TABEL FINAAL LO'!T150</f>
        <v>922.17962382445148</v>
      </c>
      <c r="U150" s="1">
        <f>+'TABEL FINAAL KO'!U150+'TABEL FINAAL LO'!U150</f>
        <v>907.76316614420057</v>
      </c>
      <c r="V150" s="1">
        <f>+'TABEL FINAAL KO'!V150+'TABEL FINAAL LO'!V150</f>
        <v>886.87987460815043</v>
      </c>
      <c r="W150" s="1">
        <f>+'TABEL FINAAL KO'!W150+'TABEL FINAAL LO'!W150</f>
        <v>884.23</v>
      </c>
      <c r="X150" s="1">
        <f>+'TABEL FINAAL KO'!X150+'TABEL FINAAL LO'!X150</f>
        <v>874.46341692789974</v>
      </c>
      <c r="Y150" s="1">
        <f>+'TABEL FINAAL KO'!Y150+'TABEL FINAAL LO'!Y150</f>
        <v>877.69683385579935</v>
      </c>
      <c r="Z150" s="1">
        <f>+'TABEL FINAAL KO'!Z150+'TABEL FINAAL LO'!Z150</f>
        <v>883.69683385579935</v>
      </c>
      <c r="AA150" s="1">
        <f>+'TABEL FINAAL KO'!AA150+'TABEL FINAAL LO'!AA150</f>
        <v>889.23</v>
      </c>
    </row>
    <row r="151" spans="2:27" x14ac:dyDescent="0.3">
      <c r="B151" s="1">
        <v>24130</v>
      </c>
      <c r="C151" s="1">
        <f>+'TABEL FINAAL KO'!C151+'TABEL FINAAL LO'!C151</f>
        <v>1110</v>
      </c>
      <c r="D151" s="1">
        <f>+'TABEL FINAAL KO'!D151+'TABEL FINAAL LO'!D151</f>
        <v>943.5</v>
      </c>
      <c r="E151" s="1">
        <f>+'TABEL FINAAL KO'!E151+'TABEL FINAAL LO'!E151</f>
        <v>701.96</v>
      </c>
      <c r="F151" s="1">
        <f>+'TABEL FINAAL KO'!F151+'TABEL FINAAL LO'!F151</f>
        <v>790.57999999999993</v>
      </c>
      <c r="G151" s="1">
        <f>+'TABEL FINAAL KO'!G151+'TABEL FINAAL LO'!G151</f>
        <v>813.42000000000007</v>
      </c>
      <c r="H151" s="1">
        <f>+'TABEL FINAAL KO'!H151+'TABEL FINAAL LO'!H151</f>
        <v>848.85</v>
      </c>
      <c r="I151" s="1">
        <f>+'TABEL FINAAL KO'!I151+'TABEL FINAAL LO'!I151</f>
        <v>866.12</v>
      </c>
      <c r="J151" s="1">
        <f>+'TABEL FINAAL KO'!J151+'TABEL FINAAL LO'!J151</f>
        <v>886.77</v>
      </c>
      <c r="K151" s="1">
        <f>+'TABEL FINAAL KO'!K151+'TABEL FINAAL LO'!K151</f>
        <v>946.77</v>
      </c>
      <c r="L151" s="1">
        <f>+'TABEL FINAAL KO'!L151+'TABEL FINAAL LO'!L151</f>
        <v>949.23</v>
      </c>
      <c r="M151" s="1">
        <f>+'TABEL FINAAL KO'!M151+'TABEL FINAAL LO'!M151</f>
        <v>924.31</v>
      </c>
      <c r="N151" s="1">
        <f>+'TABEL FINAAL KO'!N151+'TABEL FINAAL LO'!N151</f>
        <v>881.12</v>
      </c>
      <c r="O151" s="1">
        <f>+'TABEL FINAAL KO'!O151+'TABEL FINAAL LO'!O151</f>
        <v>846.39</v>
      </c>
      <c r="P151" s="1">
        <f>+'TABEL FINAAL KO'!P151+'TABEL FINAAL LO'!P151</f>
        <v>818.60295999999994</v>
      </c>
      <c r="Q151" s="1">
        <f>+'TABEL FINAAL KO'!Q151+'TABEL FINAAL LO'!Q151</f>
        <v>806.41452000000004</v>
      </c>
      <c r="R151" s="1">
        <f>+'TABEL FINAAL KO'!R151+'TABEL FINAAL LO'!R151</f>
        <v>791.76628000000005</v>
      </c>
      <c r="S151" s="1">
        <f>+'TABEL FINAAL KO'!S151+'TABEL FINAAL LO'!S151</f>
        <v>778.65823999999998</v>
      </c>
      <c r="T151" s="1">
        <f>+'TABEL FINAAL KO'!T151+'TABEL FINAAL LO'!T151</f>
        <v>759.09040000000005</v>
      </c>
      <c r="U151" s="1">
        <f>+'TABEL FINAAL KO'!U151+'TABEL FINAAL LO'!U151</f>
        <v>744.65823999999998</v>
      </c>
      <c r="V151" s="1">
        <f>+'TABEL FINAAL KO'!V151+'TABEL FINAAL LO'!V151</f>
        <v>730.33411999999998</v>
      </c>
      <c r="W151" s="1">
        <f>+'TABEL FINAAL KO'!W151+'TABEL FINAAL LO'!W151</f>
        <v>718.01</v>
      </c>
      <c r="X151" s="1">
        <f>+'TABEL FINAAL KO'!X151+'TABEL FINAAL LO'!X151</f>
        <v>703.46980000000008</v>
      </c>
      <c r="Y151" s="1">
        <f>+'TABEL FINAAL KO'!Y151+'TABEL FINAAL LO'!Y151</f>
        <v>699.25371999999993</v>
      </c>
      <c r="Z151" s="1">
        <f>+'TABEL FINAAL KO'!Z151+'TABEL FINAAL LO'!Z151</f>
        <v>705.68588</v>
      </c>
      <c r="AA151" s="1">
        <f>+'TABEL FINAAL KO'!AA151+'TABEL FINAAL LO'!AA151</f>
        <v>704.22608000000002</v>
      </c>
    </row>
    <row r="152" spans="2:27" x14ac:dyDescent="0.3">
      <c r="B152" s="1">
        <v>24133</v>
      </c>
      <c r="C152" s="1">
        <f>+'TABEL FINAAL KO'!C152+'TABEL FINAAL LO'!C152</f>
        <v>642.35294117647061</v>
      </c>
      <c r="D152" s="1">
        <f>+'TABEL FINAAL KO'!D152+'TABEL FINAAL LO'!D152</f>
        <v>546</v>
      </c>
      <c r="E152" s="1">
        <f>+'TABEL FINAAL KO'!E152+'TABEL FINAAL LO'!E152</f>
        <v>540.36</v>
      </c>
      <c r="F152" s="1">
        <f>+'TABEL FINAAL KO'!F152+'TABEL FINAAL LO'!F152</f>
        <v>535.54999999999995</v>
      </c>
      <c r="G152" s="1">
        <f>+'TABEL FINAAL KO'!G152+'TABEL FINAAL LO'!G152</f>
        <v>514.36</v>
      </c>
      <c r="H152" s="1">
        <f>+'TABEL FINAAL KO'!H152+'TABEL FINAAL LO'!H152</f>
        <v>508.47</v>
      </c>
      <c r="I152" s="1">
        <f>+'TABEL FINAAL KO'!I152+'TABEL FINAAL LO'!I152</f>
        <v>477.71000000000004</v>
      </c>
      <c r="J152" s="1">
        <f>+'TABEL FINAAL KO'!J152+'TABEL FINAAL LO'!J152</f>
        <v>463.52</v>
      </c>
      <c r="K152" s="1">
        <f>+'TABEL FINAAL KO'!K152+'TABEL FINAAL LO'!K152</f>
        <v>499.63</v>
      </c>
      <c r="L152" s="1">
        <f>+'TABEL FINAAL KO'!L152+'TABEL FINAAL LO'!L152</f>
        <v>529.30999999999995</v>
      </c>
      <c r="M152" s="1">
        <f>+'TABEL FINAAL KO'!M152+'TABEL FINAAL LO'!M152</f>
        <v>516.98</v>
      </c>
      <c r="N152" s="1">
        <f>+'TABEL FINAAL KO'!N152+'TABEL FINAAL LO'!N152</f>
        <v>544.12</v>
      </c>
      <c r="O152" s="1">
        <f>+'TABEL FINAAL KO'!O152+'TABEL FINAAL LO'!O152</f>
        <v>511.52</v>
      </c>
      <c r="P152" s="1">
        <f>+'TABEL FINAAL KO'!P152+'TABEL FINAAL LO'!P152</f>
        <v>498.74527173913043</v>
      </c>
      <c r="Q152" s="1">
        <f>+'TABEL FINAAL KO'!Q152+'TABEL FINAAL LO'!Q152</f>
        <v>489.88831521739132</v>
      </c>
      <c r="R152" s="1">
        <f>+'TABEL FINAAL KO'!R152+'TABEL FINAAL LO'!R152</f>
        <v>479.35271739130434</v>
      </c>
      <c r="S152" s="1">
        <f>+'TABEL FINAAL KO'!S152+'TABEL FINAAL LO'!S152</f>
        <v>472.24559782608696</v>
      </c>
      <c r="T152" s="1">
        <f>+'TABEL FINAAL KO'!T152+'TABEL FINAAL LO'!T152</f>
        <v>462.56695652173914</v>
      </c>
      <c r="U152" s="1">
        <f>+'TABEL FINAAL KO'!U152+'TABEL FINAAL LO'!U152</f>
        <v>454.24559782608696</v>
      </c>
      <c r="V152" s="1">
        <f>+'TABEL FINAAL KO'!V152+'TABEL FINAAL LO'!V152</f>
        <v>446.03135869565222</v>
      </c>
      <c r="W152" s="1">
        <f>+'TABEL FINAAL KO'!W152+'TABEL FINAAL LO'!W152</f>
        <v>437.71000000000004</v>
      </c>
      <c r="X152" s="1">
        <f>+'TABEL FINAAL KO'!X152+'TABEL FINAAL LO'!X152</f>
        <v>429.38864130434786</v>
      </c>
      <c r="Y152" s="1">
        <f>+'TABEL FINAAL KO'!Y152+'TABEL FINAAL LO'!Y152</f>
        <v>426.17440217391305</v>
      </c>
      <c r="Z152" s="1">
        <f>+'TABEL FINAAL KO'!Z152+'TABEL FINAAL LO'!Z152</f>
        <v>431.60288043478261</v>
      </c>
      <c r="AA152" s="1">
        <f>+'TABEL FINAAL KO'!AA152+'TABEL FINAAL LO'!AA152</f>
        <v>431.92423913043478</v>
      </c>
    </row>
    <row r="153" spans="2:27" x14ac:dyDescent="0.3">
      <c r="B153" s="1">
        <v>24134</v>
      </c>
      <c r="C153" s="1">
        <f>+'TABEL FINAAL KO'!C153+'TABEL FINAAL LO'!C153</f>
        <v>2283.5294117647059</v>
      </c>
      <c r="D153" s="1">
        <f>+'TABEL FINAAL KO'!D153+'TABEL FINAAL LO'!D153</f>
        <v>1941</v>
      </c>
      <c r="E153" s="1">
        <f>+'TABEL FINAAL KO'!E153+'TABEL FINAAL LO'!E153</f>
        <v>1748.9</v>
      </c>
      <c r="F153" s="1">
        <f>+'TABEL FINAAL KO'!F153+'TABEL FINAAL LO'!F153</f>
        <v>1770.03</v>
      </c>
      <c r="G153" s="1">
        <f>+'TABEL FINAAL KO'!G153+'TABEL FINAAL LO'!G153</f>
        <v>1838.6599999999999</v>
      </c>
      <c r="H153" s="1">
        <f>+'TABEL FINAAL KO'!H153+'TABEL FINAAL LO'!H153</f>
        <v>1836.27</v>
      </c>
      <c r="I153" s="1">
        <f>+'TABEL FINAAL KO'!I153+'TABEL FINAAL LO'!I153</f>
        <v>1881.98</v>
      </c>
      <c r="J153" s="1">
        <f>+'TABEL FINAAL KO'!J153+'TABEL FINAAL LO'!J153</f>
        <v>1877.08</v>
      </c>
      <c r="K153" s="1">
        <f>+'TABEL FINAAL KO'!K153+'TABEL FINAAL LO'!K153</f>
        <v>1916</v>
      </c>
      <c r="L153" s="1">
        <f>+'TABEL FINAAL KO'!L153+'TABEL FINAAL LO'!L153</f>
        <v>1921.38</v>
      </c>
      <c r="M153" s="1">
        <f>+'TABEL FINAAL KO'!M153+'TABEL FINAAL LO'!M153</f>
        <v>1912.03</v>
      </c>
      <c r="N153" s="1">
        <f>+'TABEL FINAAL KO'!N153+'TABEL FINAAL LO'!N153</f>
        <v>1870.81</v>
      </c>
      <c r="O153" s="1">
        <f>+'TABEL FINAAL KO'!O153+'TABEL FINAAL LO'!O153</f>
        <v>1823.4299999999998</v>
      </c>
      <c r="P153" s="1">
        <f>+'TABEL FINAAL KO'!P153+'TABEL FINAAL LO'!P153</f>
        <v>1811.64336</v>
      </c>
      <c r="Q153" s="1">
        <f>+'TABEL FINAAL KO'!Q153+'TABEL FINAAL LO'!Q153</f>
        <v>1771.96144</v>
      </c>
      <c r="R153" s="1">
        <f>+'TABEL FINAAL KO'!R153+'TABEL FINAAL LO'!R153</f>
        <v>1773.7</v>
      </c>
      <c r="S153" s="1">
        <f>+'TABEL FINAAL KO'!S153+'TABEL FINAAL LO'!S153</f>
        <v>1751.5948800000001</v>
      </c>
      <c r="T153" s="1">
        <f>+'TABEL FINAAL KO'!T153+'TABEL FINAAL LO'!T153</f>
        <v>1754.96144</v>
      </c>
      <c r="U153" s="1">
        <f>+'TABEL FINAAL KO'!U153+'TABEL FINAAL LO'!U153</f>
        <v>1745.96144</v>
      </c>
      <c r="V153" s="1">
        <f>+'TABEL FINAAL KO'!V153+'TABEL FINAAL LO'!V153</f>
        <v>1736.7512000000002</v>
      </c>
      <c r="W153" s="1">
        <f>+'TABEL FINAAL KO'!W153+'TABEL FINAAL LO'!W153</f>
        <v>1723.7</v>
      </c>
      <c r="X153" s="1">
        <f>+'TABEL FINAAL KO'!X153+'TABEL FINAAL LO'!X153</f>
        <v>1712.5948800000001</v>
      </c>
      <c r="Y153" s="1">
        <f>+'TABEL FINAAL KO'!Y153+'TABEL FINAAL LO'!Y153</f>
        <v>1713.2256</v>
      </c>
      <c r="Z153" s="1">
        <f>+'TABEL FINAAL KO'!Z153+'TABEL FINAAL LO'!Z153</f>
        <v>1726.06656</v>
      </c>
      <c r="AA153" s="1">
        <f>+'TABEL FINAAL KO'!AA153+'TABEL FINAAL LO'!AA153</f>
        <v>1732.6972799999999</v>
      </c>
    </row>
    <row r="154" spans="2:27" x14ac:dyDescent="0.3">
      <c r="B154" s="1">
        <v>24135</v>
      </c>
      <c r="C154" s="1">
        <f>+'TABEL FINAAL KO'!C154+'TABEL FINAAL LO'!C154</f>
        <v>1250.7</v>
      </c>
      <c r="D154" s="1">
        <f>+'TABEL FINAAL KO'!D154+'TABEL FINAAL LO'!D154</f>
        <v>1063.095</v>
      </c>
      <c r="E154" s="1">
        <f>+'TABEL FINAAL KO'!E154+'TABEL FINAAL LO'!E154</f>
        <v>1044.0999999999999</v>
      </c>
      <c r="F154" s="1">
        <f>+'TABEL FINAAL KO'!F154+'TABEL FINAAL LO'!F154</f>
        <v>1053.83</v>
      </c>
      <c r="G154" s="1">
        <f>+'TABEL FINAAL KO'!G154+'TABEL FINAAL LO'!G154</f>
        <v>1072.3699999999999</v>
      </c>
      <c r="H154" s="1">
        <f>+'TABEL FINAAL KO'!H154+'TABEL FINAAL LO'!H154</f>
        <v>1058.6399999999999</v>
      </c>
      <c r="I154" s="1">
        <f>+'TABEL FINAAL KO'!I154+'TABEL FINAAL LO'!I154</f>
        <v>1071.26</v>
      </c>
      <c r="J154" s="1">
        <f>+'TABEL FINAAL KO'!J154+'TABEL FINAAL LO'!J154</f>
        <v>1102.9099999999999</v>
      </c>
      <c r="K154" s="1">
        <f>+'TABEL FINAAL KO'!K154+'TABEL FINAAL LO'!K154</f>
        <v>1137.4000000000001</v>
      </c>
      <c r="L154" s="1">
        <f>+'TABEL FINAAL KO'!L154+'TABEL FINAAL LO'!L154</f>
        <v>1101.3699999999999</v>
      </c>
      <c r="M154" s="1">
        <f>+'TABEL FINAAL KO'!M154+'TABEL FINAAL LO'!M154</f>
        <v>1093.53</v>
      </c>
      <c r="N154" s="1">
        <f>+'TABEL FINAAL KO'!N154+'TABEL FINAAL LO'!N154</f>
        <v>1060.77</v>
      </c>
      <c r="O154" s="1">
        <f>+'TABEL FINAAL KO'!O154+'TABEL FINAAL LO'!O154</f>
        <v>1048.6100000000001</v>
      </c>
      <c r="P154" s="1">
        <f>+'TABEL FINAAL KO'!P154+'TABEL FINAAL LO'!P154</f>
        <v>1051.7391853932584</v>
      </c>
      <c r="Q154" s="1">
        <f>+'TABEL FINAAL KO'!Q154+'TABEL FINAAL LO'!Q154</f>
        <v>1037.3762359550562</v>
      </c>
      <c r="R154" s="1">
        <f>+'TABEL FINAAL KO'!R154+'TABEL FINAAL LO'!R154</f>
        <v>1030.9490168539326</v>
      </c>
      <c r="S154" s="1">
        <f>+'TABEL FINAAL KO'!S154+'TABEL FINAAL LO'!S154</f>
        <v>1013.9490168539326</v>
      </c>
      <c r="T154" s="1">
        <f>+'TABEL FINAAL KO'!T154+'TABEL FINAAL LO'!T154</f>
        <v>1014.1588483146068</v>
      </c>
      <c r="U154" s="1">
        <f>+'TABEL FINAAL KO'!U154+'TABEL FINAAL LO'!U154</f>
        <v>998.55393258426966</v>
      </c>
      <c r="V154" s="1">
        <f>+'TABEL FINAAL KO'!V154+'TABEL FINAAL LO'!V154</f>
        <v>989.94901685393256</v>
      </c>
      <c r="W154" s="1">
        <f>+'TABEL FINAAL KO'!W154+'TABEL FINAAL LO'!W154</f>
        <v>990.06999999999994</v>
      </c>
      <c r="X154" s="1">
        <f>+'TABEL FINAAL KO'!X154+'TABEL FINAAL LO'!X154</f>
        <v>1007.1588483146068</v>
      </c>
      <c r="Y154" s="1">
        <f>+'TABEL FINAAL KO'!Y154+'TABEL FINAAL LO'!Y154</f>
        <v>1007.7637640449439</v>
      </c>
      <c r="Z154" s="1">
        <f>+'TABEL FINAAL KO'!Z154+'TABEL FINAAL LO'!Z154</f>
        <v>1026.8526123595507</v>
      </c>
      <c r="AA154" s="1">
        <f>+'TABEL FINAAL KO'!AA154+'TABEL FINAAL LO'!AA154</f>
        <v>1035.4575280898875</v>
      </c>
    </row>
    <row r="155" spans="2:27" x14ac:dyDescent="0.3">
      <c r="B155" s="1">
        <v>24137</v>
      </c>
      <c r="C155" s="1">
        <f>+'TABEL FINAAL KO'!C155+'TABEL FINAAL LO'!C155</f>
        <v>788</v>
      </c>
      <c r="D155" s="1">
        <f>+'TABEL FINAAL KO'!D155+'TABEL FINAAL LO'!D155</f>
        <v>669.8</v>
      </c>
      <c r="E155" s="1">
        <f>+'TABEL FINAAL KO'!E155+'TABEL FINAAL LO'!E155</f>
        <v>619.23</v>
      </c>
      <c r="F155" s="1">
        <f>+'TABEL FINAAL KO'!F155+'TABEL FINAAL LO'!F155</f>
        <v>635.74</v>
      </c>
      <c r="G155" s="1">
        <f>+'TABEL FINAAL KO'!G155+'TABEL FINAAL LO'!G155</f>
        <v>634.98</v>
      </c>
      <c r="H155" s="1">
        <f>+'TABEL FINAAL KO'!H155+'TABEL FINAAL LO'!H155</f>
        <v>663.81999999999994</v>
      </c>
      <c r="I155" s="1">
        <f>+'TABEL FINAAL KO'!I155+'TABEL FINAAL LO'!I155</f>
        <v>663.44</v>
      </c>
      <c r="J155" s="1">
        <f>+'TABEL FINAAL KO'!J155+'TABEL FINAAL LO'!J155</f>
        <v>609.79</v>
      </c>
      <c r="K155" s="1">
        <f>+'TABEL FINAAL KO'!K155+'TABEL FINAAL LO'!K155</f>
        <v>625.28</v>
      </c>
      <c r="L155" s="1">
        <f>+'TABEL FINAAL KO'!L155+'TABEL FINAAL LO'!L155</f>
        <v>605.25</v>
      </c>
      <c r="M155" s="1">
        <f>+'TABEL FINAAL KO'!M155+'TABEL FINAAL LO'!M155</f>
        <v>570.6</v>
      </c>
      <c r="N155" s="1">
        <f>+'TABEL FINAAL KO'!N155+'TABEL FINAAL LO'!N155</f>
        <v>546.44000000000005</v>
      </c>
      <c r="O155" s="1">
        <f>+'TABEL FINAAL KO'!O155+'TABEL FINAAL LO'!O155</f>
        <v>530.81999999999994</v>
      </c>
      <c r="P155" s="1">
        <f>+'TABEL FINAAL KO'!P155+'TABEL FINAAL LO'!P155</f>
        <v>505.8280239520958</v>
      </c>
      <c r="Q155" s="1">
        <f>+'TABEL FINAAL KO'!Q155+'TABEL FINAAL LO'!Q155</f>
        <v>504.41814371257487</v>
      </c>
      <c r="R155" s="1">
        <f>+'TABEL FINAAL KO'!R155+'TABEL FINAAL LO'!R155</f>
        <v>500.8280239520958</v>
      </c>
      <c r="S155" s="1">
        <f>+'TABEL FINAAL KO'!S155+'TABEL FINAAL LO'!S155</f>
        <v>492.18209580838322</v>
      </c>
      <c r="T155" s="1">
        <f>+'TABEL FINAAL KO'!T155+'TABEL FINAAL LO'!T155</f>
        <v>487.65419161676647</v>
      </c>
      <c r="U155" s="1">
        <f>+'TABEL FINAAL KO'!U155+'TABEL FINAAL LO'!U155</f>
        <v>473.8280239520958</v>
      </c>
      <c r="V155" s="1">
        <f>+'TABEL FINAAL KO'!V155+'TABEL FINAAL LO'!V155</f>
        <v>476.06407185628746</v>
      </c>
      <c r="W155" s="1">
        <f>+'TABEL FINAAL KO'!W155+'TABEL FINAAL LO'!W155</f>
        <v>477.71000000000004</v>
      </c>
      <c r="X155" s="1">
        <f>+'TABEL FINAAL KO'!X155+'TABEL FINAAL LO'!X155</f>
        <v>470.59197604790415</v>
      </c>
      <c r="Y155" s="1">
        <f>+'TABEL FINAAL KO'!Y155+'TABEL FINAAL LO'!Y155</f>
        <v>472.71000000000004</v>
      </c>
      <c r="Z155" s="1">
        <f>+'TABEL FINAAL KO'!Z155+'TABEL FINAAL LO'!Z155</f>
        <v>478.06407185628746</v>
      </c>
      <c r="AA155" s="1">
        <f>+'TABEL FINAAL KO'!AA155+'TABEL FINAAL LO'!AA155</f>
        <v>473.18209580838322</v>
      </c>
    </row>
    <row r="156" spans="2:27" x14ac:dyDescent="0.3">
      <c r="B156" s="1">
        <v>31003</v>
      </c>
      <c r="C156" s="1">
        <f>+'TABEL FINAAL KO'!C156+'TABEL FINAAL LO'!C156</f>
        <v>2004</v>
      </c>
      <c r="D156" s="1">
        <f>+'TABEL FINAAL KO'!D156+'TABEL FINAAL LO'!D156</f>
        <v>1703.3999999999999</v>
      </c>
      <c r="E156" s="1">
        <f>+'TABEL FINAAL KO'!E156+'TABEL FINAAL LO'!E156</f>
        <v>1496.27</v>
      </c>
      <c r="F156" s="1">
        <f>+'TABEL FINAAL KO'!F156+'TABEL FINAAL LO'!F156</f>
        <v>1496.54</v>
      </c>
      <c r="G156" s="1">
        <f>+'TABEL FINAAL KO'!G156+'TABEL FINAAL LO'!G156</f>
        <v>1525.4299999999998</v>
      </c>
      <c r="H156" s="1">
        <f>+'TABEL FINAAL KO'!H156+'TABEL FINAAL LO'!H156</f>
        <v>1489.3200000000002</v>
      </c>
      <c r="I156" s="1">
        <f>+'TABEL FINAAL KO'!I156+'TABEL FINAAL LO'!I156</f>
        <v>1494.13</v>
      </c>
      <c r="J156" s="1">
        <f>+'TABEL FINAAL KO'!J156+'TABEL FINAAL LO'!J156</f>
        <v>1539.62</v>
      </c>
      <c r="K156" s="1">
        <f>+'TABEL FINAAL KO'!K156+'TABEL FINAAL LO'!K156</f>
        <v>1522.78</v>
      </c>
      <c r="L156" s="1">
        <f>+'TABEL FINAAL KO'!L156+'TABEL FINAAL LO'!L156</f>
        <v>1493.5900000000001</v>
      </c>
      <c r="M156" s="1">
        <f>+'TABEL FINAAL KO'!M156+'TABEL FINAAL LO'!M156</f>
        <v>1497.4</v>
      </c>
      <c r="N156" s="1">
        <f>+'TABEL FINAAL KO'!N156+'TABEL FINAAL LO'!N156</f>
        <v>1502.78</v>
      </c>
      <c r="O156" s="1">
        <f>+'TABEL FINAAL KO'!O156+'TABEL FINAAL LO'!O156</f>
        <v>1432.26</v>
      </c>
      <c r="P156" s="1">
        <f>+'TABEL FINAAL KO'!P156+'TABEL FINAAL LO'!P156</f>
        <v>1407.3046728971963</v>
      </c>
      <c r="Q156" s="1">
        <f>+'TABEL FINAAL KO'!Q156+'TABEL FINAAL LO'!Q156</f>
        <v>1365.8680373831776</v>
      </c>
      <c r="R156" s="1">
        <f>+'TABEL FINAAL KO'!R156+'TABEL FINAAL LO'!R156</f>
        <v>1322.2482242990654</v>
      </c>
      <c r="S156" s="1">
        <f>+'TABEL FINAAL KO'!S156+'TABEL FINAAL LO'!S156</f>
        <v>1300.7940186915889</v>
      </c>
      <c r="T156" s="1">
        <f>+'TABEL FINAAL KO'!T156+'TABEL FINAAL LO'!T156</f>
        <v>1259.1742056074766</v>
      </c>
      <c r="U156" s="1">
        <f>+'TABEL FINAAL KO'!U156+'TABEL FINAAL LO'!U156</f>
        <v>1243.1566355140187</v>
      </c>
      <c r="V156" s="1">
        <f>+'TABEL FINAAL KO'!V156+'TABEL FINAAL LO'!V156</f>
        <v>1222.9383177570094</v>
      </c>
      <c r="W156" s="1">
        <f>+'TABEL FINAAL KO'!W156+'TABEL FINAAL LO'!W156</f>
        <v>1217.72</v>
      </c>
      <c r="X156" s="1">
        <f>+'TABEL FINAAL KO'!X156+'TABEL FINAAL LO'!X156</f>
        <v>1198.2657943925233</v>
      </c>
      <c r="Y156" s="1">
        <f>+'TABEL FINAAL KO'!Y156+'TABEL FINAAL LO'!Y156</f>
        <v>1198.72</v>
      </c>
      <c r="Z156" s="1">
        <f>+'TABEL FINAAL KO'!Z156+'TABEL FINAAL LO'!Z156</f>
        <v>1186.0474766355142</v>
      </c>
      <c r="AA156" s="1">
        <f>+'TABEL FINAAL KO'!AA156+'TABEL FINAAL LO'!AA156</f>
        <v>1196.5932710280374</v>
      </c>
    </row>
    <row r="157" spans="2:27" x14ac:dyDescent="0.3">
      <c r="B157" s="1">
        <v>31004</v>
      </c>
      <c r="C157" s="1">
        <f>+'TABEL FINAAL KO'!C157+'TABEL FINAAL LO'!C157</f>
        <v>1568</v>
      </c>
      <c r="D157" s="1">
        <f>+'TABEL FINAAL KO'!D157+'TABEL FINAAL LO'!D157</f>
        <v>1332.8</v>
      </c>
      <c r="E157" s="1">
        <f>+'TABEL FINAAL KO'!E157+'TABEL FINAAL LO'!E157</f>
        <v>1255.1799999999998</v>
      </c>
      <c r="F157" s="1">
        <f>+'TABEL FINAAL KO'!F157+'TABEL FINAAL LO'!F157</f>
        <v>1267.1300000000001</v>
      </c>
      <c r="G157" s="1">
        <f>+'TABEL FINAAL KO'!G157+'TABEL FINAAL LO'!G157</f>
        <v>1305.0999999999999</v>
      </c>
      <c r="H157" s="1">
        <f>+'TABEL FINAAL KO'!H157+'TABEL FINAAL LO'!H157</f>
        <v>1397.38</v>
      </c>
      <c r="I157" s="1">
        <f>+'TABEL FINAAL KO'!I157+'TABEL FINAAL LO'!I157</f>
        <v>1422.19</v>
      </c>
      <c r="J157" s="1">
        <f>+'TABEL FINAAL KO'!J157+'TABEL FINAAL LO'!J157</f>
        <v>1419.29</v>
      </c>
      <c r="K157" s="1">
        <f>+'TABEL FINAAL KO'!K157+'TABEL FINAAL LO'!K157</f>
        <v>1456.83</v>
      </c>
      <c r="L157" s="1">
        <f>+'TABEL FINAAL KO'!L157+'TABEL FINAAL LO'!L157</f>
        <v>1516.7</v>
      </c>
      <c r="M157" s="1">
        <f>+'TABEL FINAAL KO'!M157+'TABEL FINAAL LO'!M157</f>
        <v>1482.21</v>
      </c>
      <c r="N157" s="1">
        <f>+'TABEL FINAAL KO'!N157+'TABEL FINAAL LO'!N157</f>
        <v>1477.5900000000001</v>
      </c>
      <c r="O157" s="1">
        <f>+'TABEL FINAAL KO'!O157+'TABEL FINAAL LO'!O157</f>
        <v>1430.88</v>
      </c>
      <c r="P157" s="1">
        <f>+'TABEL FINAAL KO'!P157+'TABEL FINAAL LO'!P157</f>
        <v>1398.8914285714286</v>
      </c>
      <c r="Q157" s="1">
        <f>+'TABEL FINAAL KO'!Q157+'TABEL FINAAL LO'!Q157</f>
        <v>1363.8671428571429</v>
      </c>
      <c r="R157" s="1">
        <f>+'TABEL FINAAL KO'!R157+'TABEL FINAAL LO'!R157</f>
        <v>1311.9471428571428</v>
      </c>
      <c r="S157" s="1">
        <f>+'TABEL FINAAL KO'!S157+'TABEL FINAAL LO'!S157</f>
        <v>1263.7814285714285</v>
      </c>
      <c r="T157" s="1">
        <f>+'TABEL FINAAL KO'!T157+'TABEL FINAAL LO'!T157</f>
        <v>1238.5914285714284</v>
      </c>
      <c r="U157" s="1">
        <f>+'TABEL FINAAL KO'!U157+'TABEL FINAAL LO'!U157</f>
        <v>1210.9657142857143</v>
      </c>
      <c r="V157" s="1">
        <f>+'TABEL FINAAL KO'!V157+'TABEL FINAAL LO'!V157</f>
        <v>1190.6528571428571</v>
      </c>
      <c r="W157" s="1">
        <f>+'TABEL FINAAL KO'!W157+'TABEL FINAAL LO'!W157</f>
        <v>1167.3399999999999</v>
      </c>
      <c r="X157" s="1">
        <f>+'TABEL FINAAL KO'!X157+'TABEL FINAAL LO'!X157</f>
        <v>1145.1742857142858</v>
      </c>
      <c r="Y157" s="1">
        <f>+'TABEL FINAAL KO'!Y157+'TABEL FINAAL LO'!Y157</f>
        <v>1151.0085714285715</v>
      </c>
      <c r="Z157" s="1">
        <f>+'TABEL FINAAL KO'!Z157+'TABEL FINAAL LO'!Z157</f>
        <v>1142.6957142857143</v>
      </c>
      <c r="AA157" s="1">
        <f>+'TABEL FINAAL KO'!AA157+'TABEL FINAAL LO'!AA157</f>
        <v>1139.6957142857143</v>
      </c>
    </row>
    <row r="158" spans="2:27" x14ac:dyDescent="0.3">
      <c r="B158" s="1">
        <v>31005</v>
      </c>
      <c r="C158" s="1">
        <f>+'TABEL FINAAL KO'!C158+'TABEL FINAAL LO'!C158</f>
        <v>15663.900000000001</v>
      </c>
      <c r="D158" s="1">
        <f>+'TABEL FINAAL KO'!D158+'TABEL FINAAL LO'!D158</f>
        <v>13314.315000000002</v>
      </c>
      <c r="E158" s="1">
        <f>+'TABEL FINAAL KO'!E158+'TABEL FINAAL LO'!E158</f>
        <v>11404.79</v>
      </c>
      <c r="F158" s="1">
        <f>+'TABEL FINAAL KO'!F158+'TABEL FINAAL LO'!F158</f>
        <v>11479.67</v>
      </c>
      <c r="G158" s="1">
        <f>+'TABEL FINAAL KO'!G158+'TABEL FINAAL LO'!G158</f>
        <v>11472.82</v>
      </c>
      <c r="H158" s="1">
        <f>+'TABEL FINAAL KO'!H158+'TABEL FINAAL LO'!H158</f>
        <v>11545.5</v>
      </c>
      <c r="I158" s="1">
        <f>+'TABEL FINAAL KO'!I158+'TABEL FINAAL LO'!I158</f>
        <v>11561.93</v>
      </c>
      <c r="J158" s="1">
        <f>+'TABEL FINAAL KO'!J158+'TABEL FINAAL LO'!J158</f>
        <v>11570.45</v>
      </c>
      <c r="K158" s="1">
        <f>+'TABEL FINAAL KO'!K158+'TABEL FINAAL LO'!K158</f>
        <v>11626.369999999999</v>
      </c>
      <c r="L158" s="1">
        <f>+'TABEL FINAAL KO'!L158+'TABEL FINAAL LO'!L158</f>
        <v>11589.25</v>
      </c>
      <c r="M158" s="1">
        <f>+'TABEL FINAAL KO'!M158+'TABEL FINAAL LO'!M158</f>
        <v>11555.59</v>
      </c>
      <c r="N158" s="1">
        <f>+'TABEL FINAAL KO'!N158+'TABEL FINAAL LO'!N158</f>
        <v>11510.77</v>
      </c>
      <c r="O158" s="1">
        <f>+'TABEL FINAAL KO'!O158+'TABEL FINAAL LO'!O158</f>
        <v>11451.439999999999</v>
      </c>
      <c r="P158" s="1">
        <f>+'TABEL FINAAL KO'!P158+'TABEL FINAAL LO'!P158</f>
        <v>11393.33522906793</v>
      </c>
      <c r="Q158" s="1">
        <f>+'TABEL FINAAL KO'!Q158+'TABEL FINAAL LO'!Q158</f>
        <v>11323.506108478146</v>
      </c>
      <c r="R158" s="1">
        <f>+'TABEL FINAAL KO'!R158+'TABEL FINAAL LO'!R158</f>
        <v>11176.283517640863</v>
      </c>
      <c r="S158" s="1">
        <f>+'TABEL FINAAL KO'!S158+'TABEL FINAAL LO'!S158</f>
        <v>11103.065982095839</v>
      </c>
      <c r="T158" s="1">
        <f>+'TABEL FINAAL KO'!T158+'TABEL FINAAL LO'!T158</f>
        <v>10984.910847814639</v>
      </c>
      <c r="U158" s="1">
        <f>+'TABEL FINAAL KO'!U158+'TABEL FINAAL LO'!U158</f>
        <v>10928.693312269615</v>
      </c>
      <c r="V158" s="1">
        <f>+'TABEL FINAAL KO'!V158+'TABEL FINAAL LO'!V158</f>
        <v>10862.812480252764</v>
      </c>
      <c r="W158" s="1">
        <f>+'TABEL FINAAL KO'!W158+'TABEL FINAAL LO'!W158</f>
        <v>10856.6</v>
      </c>
      <c r="X158" s="1">
        <f>+'TABEL FINAAL KO'!X158+'TABEL FINAAL LO'!X158</f>
        <v>10782.460031595576</v>
      </c>
      <c r="Y158" s="1">
        <f>+'TABEL FINAAL KO'!Y158+'TABEL FINAAL LO'!Y158</f>
        <v>10766.268351764087</v>
      </c>
      <c r="Z158" s="1">
        <f>+'TABEL FINAAL KO'!Z158+'TABEL FINAAL LO'!Z158</f>
        <v>10698.698367561876</v>
      </c>
      <c r="AA158" s="1">
        <f>+'TABEL FINAAL KO'!AA158+'TABEL FINAAL LO'!AA158</f>
        <v>10666.936703528172</v>
      </c>
    </row>
    <row r="159" spans="2:27" x14ac:dyDescent="0.3">
      <c r="B159" s="1">
        <v>31006</v>
      </c>
      <c r="C159" s="1">
        <f>+'TABEL FINAAL KO'!C159+'TABEL FINAAL LO'!C159</f>
        <v>1238</v>
      </c>
      <c r="D159" s="1">
        <f>+'TABEL FINAAL KO'!D159+'TABEL FINAAL LO'!D159</f>
        <v>1052.3</v>
      </c>
      <c r="E159" s="1">
        <f>+'TABEL FINAAL KO'!E159+'TABEL FINAAL LO'!E159</f>
        <v>883.23</v>
      </c>
      <c r="F159" s="1">
        <f>+'TABEL FINAAL KO'!F159+'TABEL FINAAL LO'!F159</f>
        <v>852.04</v>
      </c>
      <c r="G159" s="1">
        <f>+'TABEL FINAAL KO'!G159+'TABEL FINAAL LO'!G159</f>
        <v>827.39</v>
      </c>
      <c r="H159" s="1">
        <f>+'TABEL FINAAL KO'!H159+'TABEL FINAAL LO'!H159</f>
        <v>838.04</v>
      </c>
      <c r="I159" s="1">
        <f>+'TABEL FINAAL KO'!I159+'TABEL FINAAL LO'!I159</f>
        <v>844.15</v>
      </c>
      <c r="J159" s="1">
        <f>+'TABEL FINAAL KO'!J159+'TABEL FINAAL LO'!J159</f>
        <v>849.69</v>
      </c>
      <c r="K159" s="1">
        <f>+'TABEL FINAAL KO'!K159+'TABEL FINAAL LO'!K159</f>
        <v>851.04</v>
      </c>
      <c r="L159" s="1">
        <f>+'TABEL FINAAL KO'!L159+'TABEL FINAAL LO'!L159</f>
        <v>831.15</v>
      </c>
      <c r="M159" s="1">
        <f>+'TABEL FINAAL KO'!M159+'TABEL FINAAL LO'!M159</f>
        <v>837.77</v>
      </c>
      <c r="N159" s="1">
        <f>+'TABEL FINAAL KO'!N159+'TABEL FINAAL LO'!N159</f>
        <v>835.42000000000007</v>
      </c>
      <c r="O159" s="1">
        <f>+'TABEL FINAAL KO'!O159+'TABEL FINAAL LO'!O159</f>
        <v>842.23</v>
      </c>
      <c r="P159" s="1">
        <f>+'TABEL FINAAL KO'!P159+'TABEL FINAAL LO'!P159</f>
        <v>843.14417910447764</v>
      </c>
      <c r="Q159" s="1">
        <f>+'TABEL FINAAL KO'!Q159+'TABEL FINAAL LO'!Q159</f>
        <v>840.08186567164171</v>
      </c>
      <c r="R159" s="1">
        <f>+'TABEL FINAAL KO'!R159+'TABEL FINAAL LO'!R159</f>
        <v>830.95723880597006</v>
      </c>
      <c r="S159" s="1">
        <f>+'TABEL FINAAL KO'!S159+'TABEL FINAAL LO'!S159</f>
        <v>815.25753731343286</v>
      </c>
      <c r="T159" s="1">
        <f>+'TABEL FINAAL KO'!T159+'TABEL FINAAL LO'!T159</f>
        <v>809.36376865671639</v>
      </c>
      <c r="U159" s="1">
        <f>+'TABEL FINAAL KO'!U159+'TABEL FINAAL LO'!U159</f>
        <v>806.10738805970141</v>
      </c>
      <c r="V159" s="1">
        <f>+'TABEL FINAAL KO'!V159+'TABEL FINAAL LO'!V159</f>
        <v>790.89492537313436</v>
      </c>
      <c r="W159" s="1">
        <f>+'TABEL FINAAL KO'!W159+'TABEL FINAAL LO'!W159</f>
        <v>779.47</v>
      </c>
      <c r="X159" s="1">
        <f>+'TABEL FINAAL KO'!X159+'TABEL FINAAL LO'!X159</f>
        <v>764.15130597014922</v>
      </c>
      <c r="Y159" s="1">
        <f>+'TABEL FINAAL KO'!Y159+'TABEL FINAAL LO'!Y159</f>
        <v>745.7263805970149</v>
      </c>
      <c r="Z159" s="1">
        <f>+'TABEL FINAAL KO'!Z159+'TABEL FINAAL LO'!Z159</f>
        <v>739.83261194029853</v>
      </c>
      <c r="AA159" s="1">
        <f>+'TABEL FINAAL KO'!AA159+'TABEL FINAAL LO'!AA159</f>
        <v>745.15130597014922</v>
      </c>
    </row>
    <row r="160" spans="2:27" x14ac:dyDescent="0.3">
      <c r="B160" s="1">
        <v>31012</v>
      </c>
      <c r="C160" s="1">
        <f>+'TABEL FINAAL KO'!C160+'TABEL FINAAL LO'!C160</f>
        <v>1908.2352941176471</v>
      </c>
      <c r="D160" s="1">
        <f>+'TABEL FINAAL KO'!D160+'TABEL FINAAL LO'!D160</f>
        <v>1622</v>
      </c>
      <c r="E160" s="1">
        <f>+'TABEL FINAAL KO'!E160+'TABEL FINAAL LO'!E160</f>
        <v>1497.3200000000002</v>
      </c>
      <c r="F160" s="1">
        <f>+'TABEL FINAAL KO'!F160+'TABEL FINAAL LO'!F160</f>
        <v>1501.08</v>
      </c>
      <c r="G160" s="1">
        <f>+'TABEL FINAAL KO'!G160+'TABEL FINAAL LO'!G160</f>
        <v>1513</v>
      </c>
      <c r="H160" s="1">
        <f>+'TABEL FINAAL KO'!H160+'TABEL FINAAL LO'!H160</f>
        <v>1513.51</v>
      </c>
      <c r="I160" s="1">
        <f>+'TABEL FINAAL KO'!I160+'TABEL FINAAL LO'!I160</f>
        <v>1507.5900000000001</v>
      </c>
      <c r="J160" s="1">
        <f>+'TABEL FINAAL KO'!J160+'TABEL FINAAL LO'!J160</f>
        <v>1529.4</v>
      </c>
      <c r="K160" s="1">
        <f>+'TABEL FINAAL KO'!K160+'TABEL FINAAL LO'!K160</f>
        <v>1531.83</v>
      </c>
      <c r="L160" s="1">
        <f>+'TABEL FINAAL KO'!L160+'TABEL FINAAL LO'!L160</f>
        <v>1509.83</v>
      </c>
      <c r="M160" s="1">
        <f>+'TABEL FINAAL KO'!M160+'TABEL FINAAL LO'!M160</f>
        <v>1500.8</v>
      </c>
      <c r="N160" s="1">
        <f>+'TABEL FINAAL KO'!N160+'TABEL FINAAL LO'!N160</f>
        <v>1525.83</v>
      </c>
      <c r="O160" s="1">
        <f>+'TABEL FINAAL KO'!O160+'TABEL FINAAL LO'!O160</f>
        <v>1520.56</v>
      </c>
      <c r="P160" s="1">
        <f>+'TABEL FINAAL KO'!P160+'TABEL FINAAL LO'!P160</f>
        <v>1525.6906516853933</v>
      </c>
      <c r="Q160" s="1">
        <f>+'TABEL FINAAL KO'!Q160+'TABEL FINAAL LO'!Q160</f>
        <v>1510.6329438202247</v>
      </c>
      <c r="R160" s="1">
        <f>+'TABEL FINAAL KO'!R160+'TABEL FINAAL LO'!R160</f>
        <v>1484.1473707865168</v>
      </c>
      <c r="S160" s="1">
        <f>+'TABEL FINAAL KO'!S160+'TABEL FINAAL LO'!S160</f>
        <v>1452.297617977528</v>
      </c>
      <c r="T160" s="1">
        <f>+'TABEL FINAAL KO'!T160+'TABEL FINAAL LO'!T160</f>
        <v>1417.5344269662921</v>
      </c>
      <c r="U160" s="1">
        <f>+'TABEL FINAAL KO'!U160+'TABEL FINAAL LO'!U160</f>
        <v>1403.2916404494381</v>
      </c>
      <c r="V160" s="1">
        <f>+'TABEL FINAAL KO'!V160+'TABEL FINAAL LO'!V160</f>
        <v>1400.0488539325843</v>
      </c>
      <c r="W160" s="1">
        <f>+'TABEL FINAAL KO'!W160+'TABEL FINAAL LO'!W160</f>
        <v>1405.02</v>
      </c>
      <c r="X160" s="1">
        <f>+'TABEL FINAAL KO'!X160+'TABEL FINAAL LO'!X160</f>
        <v>1402.02</v>
      </c>
      <c r="Y160" s="1">
        <f>+'TABEL FINAAL KO'!Y160+'TABEL FINAAL LO'!Y160</f>
        <v>1395.1413932584269</v>
      </c>
      <c r="Z160" s="1">
        <f>+'TABEL FINAAL KO'!Z160+'TABEL FINAAL LO'!Z160</f>
        <v>1375.626966292135</v>
      </c>
      <c r="AA160" s="1">
        <f>+'TABEL FINAAL KO'!AA160+'TABEL FINAAL LO'!AA160</f>
        <v>1378.02</v>
      </c>
    </row>
    <row r="161" spans="2:27" x14ac:dyDescent="0.3">
      <c r="B161" s="1">
        <v>31022</v>
      </c>
      <c r="C161" s="1">
        <f>+'TABEL FINAAL KO'!C161+'TABEL FINAAL LO'!C161</f>
        <v>2736</v>
      </c>
      <c r="D161" s="1">
        <f>+'TABEL FINAAL KO'!D161+'TABEL FINAAL LO'!D161</f>
        <v>2325.6</v>
      </c>
      <c r="E161" s="1">
        <f>+'TABEL FINAAL KO'!E161+'TABEL FINAAL LO'!E161</f>
        <v>2168.2799999999997</v>
      </c>
      <c r="F161" s="1">
        <f>+'TABEL FINAAL KO'!F161+'TABEL FINAAL LO'!F161</f>
        <v>2168.9499999999998</v>
      </c>
      <c r="G161" s="1">
        <f>+'TABEL FINAAL KO'!G161+'TABEL FINAAL LO'!G161</f>
        <v>2244.04</v>
      </c>
      <c r="H161" s="1">
        <f>+'TABEL FINAAL KO'!H161+'TABEL FINAAL LO'!H161</f>
        <v>2299.69</v>
      </c>
      <c r="I161" s="1">
        <f>+'TABEL FINAAL KO'!I161+'TABEL FINAAL LO'!I161</f>
        <v>2339.15</v>
      </c>
      <c r="J161" s="1">
        <f>+'TABEL FINAAL KO'!J161+'TABEL FINAAL LO'!J161</f>
        <v>2376.0100000000002</v>
      </c>
      <c r="K161" s="1">
        <f>+'TABEL FINAAL KO'!K161+'TABEL FINAAL LO'!K161</f>
        <v>2366.63</v>
      </c>
      <c r="L161" s="1">
        <f>+'TABEL FINAAL KO'!L161+'TABEL FINAAL LO'!L161</f>
        <v>2343.52</v>
      </c>
      <c r="M161" s="1">
        <f>+'TABEL FINAAL KO'!M161+'TABEL FINAAL LO'!M161</f>
        <v>2282.38</v>
      </c>
      <c r="N161" s="1">
        <f>+'TABEL FINAAL KO'!N161+'TABEL FINAAL LO'!N161</f>
        <v>2320.77</v>
      </c>
      <c r="O161" s="1">
        <f>+'TABEL FINAAL KO'!O161+'TABEL FINAAL LO'!O161</f>
        <v>2248.52</v>
      </c>
      <c r="P161" s="1">
        <f>+'TABEL FINAAL KO'!P161+'TABEL FINAAL LO'!P161</f>
        <v>2196.9005579399141</v>
      </c>
      <c r="Q161" s="1">
        <f>+'TABEL FINAAL KO'!Q161+'TABEL FINAAL LO'!Q161</f>
        <v>2136.7721030042917</v>
      </c>
      <c r="R161" s="1">
        <f>+'TABEL FINAAL KO'!R161+'TABEL FINAAL LO'!R161</f>
        <v>2087.9460944206007</v>
      </c>
      <c r="S161" s="1">
        <f>+'TABEL FINAAL KO'!S161+'TABEL FINAAL LO'!S161</f>
        <v>2024.6891845493562</v>
      </c>
      <c r="T161" s="1">
        <f>+'TABEL FINAAL KO'!T161+'TABEL FINAAL LO'!T161</f>
        <v>1993.4322746781115</v>
      </c>
      <c r="U161" s="1">
        <f>+'TABEL FINAAL KO'!U161+'TABEL FINAAL LO'!U161</f>
        <v>1973.175364806867</v>
      </c>
      <c r="V161" s="1">
        <f>+'TABEL FINAAL KO'!V161+'TABEL FINAAL LO'!V161</f>
        <v>1958.3038197424894</v>
      </c>
      <c r="W161" s="1">
        <f>+'TABEL FINAAL KO'!W161+'TABEL FINAAL LO'!W161</f>
        <v>1957.79</v>
      </c>
      <c r="X161" s="1">
        <f>+'TABEL FINAAL KO'!X161+'TABEL FINAAL LO'!X161</f>
        <v>1938.9184549356223</v>
      </c>
      <c r="Y161" s="1">
        <f>+'TABEL FINAAL KO'!Y161+'TABEL FINAAL LO'!Y161</f>
        <v>1942.5607296137339</v>
      </c>
      <c r="Z161" s="1">
        <f>+'TABEL FINAAL KO'!Z161+'TABEL FINAAL LO'!Z161</f>
        <v>1938.6891845493562</v>
      </c>
      <c r="AA161" s="1">
        <f>+'TABEL FINAAL KO'!AA161+'TABEL FINAAL LO'!AA161</f>
        <v>1935.175364806867</v>
      </c>
    </row>
    <row r="162" spans="2:27" x14ac:dyDescent="0.3">
      <c r="B162" s="1">
        <v>31033</v>
      </c>
      <c r="C162" s="1">
        <f>+'TABEL FINAAL KO'!C162+'TABEL FINAAL LO'!C162</f>
        <v>2645.8</v>
      </c>
      <c r="D162" s="1">
        <f>+'TABEL FINAAL KO'!D162+'TABEL FINAAL LO'!D162</f>
        <v>2248.9300000000003</v>
      </c>
      <c r="E162" s="1">
        <f>+'TABEL FINAAL KO'!E162+'TABEL FINAAL LO'!E162</f>
        <v>2011.44</v>
      </c>
      <c r="F162" s="1">
        <f>+'TABEL FINAAL KO'!F162+'TABEL FINAAL LO'!F162</f>
        <v>2013.33</v>
      </c>
      <c r="G162" s="1">
        <f>+'TABEL FINAAL KO'!G162+'TABEL FINAAL LO'!G162</f>
        <v>2075.85</v>
      </c>
      <c r="H162" s="1">
        <f>+'TABEL FINAAL KO'!H162+'TABEL FINAAL LO'!H162</f>
        <v>2180.2600000000002</v>
      </c>
      <c r="I162" s="1">
        <f>+'TABEL FINAAL KO'!I162+'TABEL FINAAL LO'!I162</f>
        <v>2241.31</v>
      </c>
      <c r="J162" s="1">
        <f>+'TABEL FINAAL KO'!J162+'TABEL FINAAL LO'!J162</f>
        <v>2238.52</v>
      </c>
      <c r="K162" s="1">
        <f>+'TABEL FINAAL KO'!K162+'TABEL FINAAL LO'!K162</f>
        <v>2273.63</v>
      </c>
      <c r="L162" s="1">
        <f>+'TABEL FINAAL KO'!L162+'TABEL FINAAL LO'!L162</f>
        <v>2329.5500000000002</v>
      </c>
      <c r="M162" s="1">
        <f>+'TABEL FINAAL KO'!M162+'TABEL FINAAL LO'!M162</f>
        <v>2393.31</v>
      </c>
      <c r="N162" s="1">
        <f>+'TABEL FINAAL KO'!N162+'TABEL FINAAL LO'!N162</f>
        <v>2386.9</v>
      </c>
      <c r="O162" s="1">
        <f>+'TABEL FINAAL KO'!O162+'TABEL FINAAL LO'!O162</f>
        <v>2344.52</v>
      </c>
      <c r="P162" s="1">
        <f>+'TABEL FINAAL KO'!P162+'TABEL FINAAL LO'!P162</f>
        <v>2306.0162189054727</v>
      </c>
      <c r="Q162" s="1">
        <f>+'TABEL FINAAL KO'!Q162+'TABEL FINAAL LO'!Q162</f>
        <v>2234.7815588723051</v>
      </c>
      <c r="R162" s="1">
        <f>+'TABEL FINAAL KO'!R162+'TABEL FINAAL LO'!R162</f>
        <v>2136.0383084577115</v>
      </c>
      <c r="S162" s="1">
        <f>+'TABEL FINAAL KO'!S162+'TABEL FINAAL LO'!S162</f>
        <v>2050.5468988391376</v>
      </c>
      <c r="T162" s="1">
        <f>+'TABEL FINAAL KO'!T162+'TABEL FINAAL LO'!T162</f>
        <v>1976.9283416252074</v>
      </c>
      <c r="U162" s="1">
        <f>+'TABEL FINAAL KO'!U162+'TABEL FINAAL LO'!U162</f>
        <v>1884.309784411277</v>
      </c>
      <c r="V162" s="1">
        <f>+'TABEL FINAAL KO'!V162+'TABEL FINAAL LO'!V162</f>
        <v>1819.56407960199</v>
      </c>
      <c r="W162" s="1">
        <f>+'TABEL FINAAL KO'!W162+'TABEL FINAAL LO'!W162</f>
        <v>1762.19</v>
      </c>
      <c r="X162" s="1">
        <f>+'TABEL FINAAL KO'!X162+'TABEL FINAAL LO'!X162</f>
        <v>1730.19</v>
      </c>
      <c r="Y162" s="1">
        <f>+'TABEL FINAAL KO'!Y162+'TABEL FINAAL LO'!Y162</f>
        <v>1698.1875456053067</v>
      </c>
      <c r="Z162" s="1">
        <f>+'TABEL FINAAL KO'!Z162+'TABEL FINAAL LO'!Z162</f>
        <v>1680.1875456053067</v>
      </c>
      <c r="AA162" s="1">
        <f>+'TABEL FINAAL KO'!AA162+'TABEL FINAAL LO'!AA162</f>
        <v>1671.8110116086236</v>
      </c>
    </row>
    <row r="163" spans="2:27" x14ac:dyDescent="0.3">
      <c r="B163" s="1">
        <v>31040</v>
      </c>
      <c r="C163" s="1">
        <f>+'TABEL FINAAL KO'!C163+'TABEL FINAAL LO'!C163</f>
        <v>2620</v>
      </c>
      <c r="D163" s="1">
        <f>+'TABEL FINAAL KO'!D163+'TABEL FINAAL LO'!D163</f>
        <v>2227</v>
      </c>
      <c r="E163" s="1">
        <f>+'TABEL FINAAL KO'!E163+'TABEL FINAAL LO'!E163</f>
        <v>2057.17</v>
      </c>
      <c r="F163" s="1">
        <f>+'TABEL FINAAL KO'!F163+'TABEL FINAAL LO'!F163</f>
        <v>2050.39</v>
      </c>
      <c r="G163" s="1">
        <f>+'TABEL FINAAL KO'!G163+'TABEL FINAAL LO'!G163</f>
        <v>2035.28</v>
      </c>
      <c r="H163" s="1">
        <f>+'TABEL FINAAL KO'!H163+'TABEL FINAAL LO'!H163</f>
        <v>2048.17</v>
      </c>
      <c r="I163" s="1">
        <f>+'TABEL FINAAL KO'!I163+'TABEL FINAAL LO'!I163</f>
        <v>2102.0100000000002</v>
      </c>
      <c r="J163" s="1">
        <f>+'TABEL FINAAL KO'!J163+'TABEL FINAAL LO'!J163</f>
        <v>2086.6</v>
      </c>
      <c r="K163" s="1">
        <f>+'TABEL FINAAL KO'!K163+'TABEL FINAAL LO'!K163</f>
        <v>2152.25</v>
      </c>
      <c r="L163" s="1">
        <f>+'TABEL FINAAL KO'!L163+'TABEL FINAAL LO'!L163</f>
        <v>2122.2200000000003</v>
      </c>
      <c r="M163" s="1">
        <f>+'TABEL FINAAL KO'!M163+'TABEL FINAAL LO'!M163</f>
        <v>2135.14</v>
      </c>
      <c r="N163" s="1">
        <f>+'TABEL FINAAL KO'!N163+'TABEL FINAAL LO'!N163</f>
        <v>2128.09</v>
      </c>
      <c r="O163" s="1">
        <f>+'TABEL FINAAL KO'!O163+'TABEL FINAAL LO'!O163</f>
        <v>2086.92</v>
      </c>
      <c r="P163" s="1">
        <f>+'TABEL FINAAL KO'!P163+'TABEL FINAAL LO'!P163</f>
        <v>2093.3482132564841</v>
      </c>
      <c r="Q163" s="1">
        <f>+'TABEL FINAAL KO'!Q163+'TABEL FINAAL LO'!Q163</f>
        <v>2074.2391498559077</v>
      </c>
      <c r="R163" s="1">
        <f>+'TABEL FINAAL KO'!R163+'TABEL FINAAL LO'!R163</f>
        <v>2065.3482132564841</v>
      </c>
      <c r="S163" s="1">
        <f>+'TABEL FINAAL KO'!S163+'TABEL FINAAL LO'!S163</f>
        <v>2055.021023054755</v>
      </c>
      <c r="T163" s="1">
        <f>+'TABEL FINAAL KO'!T163+'TABEL FINAAL LO'!T163</f>
        <v>2024.4937031700288</v>
      </c>
      <c r="U163" s="1">
        <f>+'TABEL FINAAL KO'!U163+'TABEL FINAAL LO'!U163</f>
        <v>2018.584553314121</v>
      </c>
      <c r="V163" s="1">
        <f>+'TABEL FINAAL KO'!V163+'TABEL FINAAL LO'!V163</f>
        <v>1997.5663400576368</v>
      </c>
      <c r="W163" s="1">
        <f>+'TABEL FINAAL KO'!W163+'TABEL FINAAL LO'!W163</f>
        <v>1997.33</v>
      </c>
      <c r="X163" s="1">
        <f>+'TABEL FINAAL KO'!X163+'TABEL FINAAL LO'!X163</f>
        <v>1979.33</v>
      </c>
      <c r="Y163" s="1">
        <f>+'TABEL FINAAL KO'!Y163+'TABEL FINAAL LO'!Y163</f>
        <v>2000.7118299711815</v>
      </c>
      <c r="Z163" s="1">
        <f>+'TABEL FINAAL KO'!Z163+'TABEL FINAAL LO'!Z163</f>
        <v>1998.7300432276656</v>
      </c>
      <c r="AA163" s="1">
        <f>+'TABEL FINAAL KO'!AA163+'TABEL FINAAL LO'!AA163</f>
        <v>1994.2391498559077</v>
      </c>
    </row>
    <row r="164" spans="2:27" x14ac:dyDescent="0.3">
      <c r="B164" s="1">
        <v>31042</v>
      </c>
      <c r="C164" s="1">
        <f>+'TABEL FINAAL KO'!C164+'TABEL FINAAL LO'!C164</f>
        <v>307.05882352941177</v>
      </c>
      <c r="D164" s="1">
        <f>+'TABEL FINAAL KO'!D164+'TABEL FINAAL LO'!D164</f>
        <v>261</v>
      </c>
      <c r="E164" s="1">
        <f>+'TABEL FINAAL KO'!E164+'TABEL FINAAL LO'!E164</f>
        <v>280.02999999999997</v>
      </c>
      <c r="F164" s="1">
        <f>+'TABEL FINAAL KO'!F164+'TABEL FINAAL LO'!F164</f>
        <v>289.60000000000002</v>
      </c>
      <c r="G164" s="1">
        <f>+'TABEL FINAAL KO'!G164+'TABEL FINAAL LO'!G164</f>
        <v>278.40999999999997</v>
      </c>
      <c r="H164" s="1">
        <f>+'TABEL FINAAL KO'!H164+'TABEL FINAAL LO'!H164</f>
        <v>264.84000000000003</v>
      </c>
      <c r="I164" s="1">
        <f>+'TABEL FINAAL KO'!I164+'TABEL FINAAL LO'!I164</f>
        <v>268.68</v>
      </c>
      <c r="J164" s="1">
        <f>+'TABEL FINAAL KO'!J164+'TABEL FINAAL LO'!J164</f>
        <v>263.76</v>
      </c>
      <c r="K164" s="1">
        <f>+'TABEL FINAAL KO'!K164+'TABEL FINAAL LO'!K164</f>
        <v>257.02999999999997</v>
      </c>
      <c r="L164" s="1">
        <f>+'TABEL FINAAL KO'!L164+'TABEL FINAAL LO'!L164</f>
        <v>251.3</v>
      </c>
      <c r="M164" s="1">
        <f>+'TABEL FINAAL KO'!M164+'TABEL FINAAL LO'!M164</f>
        <v>243.76</v>
      </c>
      <c r="N164" s="1">
        <f>+'TABEL FINAAL KO'!N164+'TABEL FINAAL LO'!N164</f>
        <v>240.03</v>
      </c>
      <c r="O164" s="1">
        <f>+'TABEL FINAAL KO'!O164+'TABEL FINAAL LO'!O164</f>
        <v>248.41</v>
      </c>
      <c r="P164" s="1">
        <f>+'TABEL FINAAL KO'!P164+'TABEL FINAAL LO'!P164</f>
        <v>241.32068965517243</v>
      </c>
      <c r="Q164" s="1">
        <f>+'TABEL FINAAL KO'!Q164+'TABEL FINAAL LO'!Q164</f>
        <v>237.57241379310346</v>
      </c>
      <c r="R164" s="1">
        <f>+'TABEL FINAAL KO'!R164+'TABEL FINAAL LO'!R164</f>
        <v>239.57241379310346</v>
      </c>
      <c r="S164" s="1">
        <f>+'TABEL FINAAL KO'!S164+'TABEL FINAAL LO'!S164</f>
        <v>238.8241379310345</v>
      </c>
      <c r="T164" s="1">
        <f>+'TABEL FINAAL KO'!T164+'TABEL FINAAL LO'!T164</f>
        <v>240.95</v>
      </c>
      <c r="U164" s="1">
        <f>+'TABEL FINAAL KO'!U164+'TABEL FINAAL LO'!U164</f>
        <v>239.95</v>
      </c>
      <c r="V164" s="1">
        <f>+'TABEL FINAAL KO'!V164+'TABEL FINAAL LO'!V164</f>
        <v>240.69827586206895</v>
      </c>
      <c r="W164" s="1">
        <f>+'TABEL FINAAL KO'!W164+'TABEL FINAAL LO'!W164</f>
        <v>245.95</v>
      </c>
      <c r="X164" s="1">
        <f>+'TABEL FINAAL KO'!X164+'TABEL FINAAL LO'!X164</f>
        <v>246.07586206896553</v>
      </c>
      <c r="Y164" s="1">
        <f>+'TABEL FINAAL KO'!Y164+'TABEL FINAAL LO'!Y164</f>
        <v>250.5793103448276</v>
      </c>
      <c r="Z164" s="1">
        <f>+'TABEL FINAAL KO'!Z164+'TABEL FINAAL LO'!Z164</f>
        <v>253.83103448275864</v>
      </c>
      <c r="AA164" s="1">
        <f>+'TABEL FINAAL KO'!AA164+'TABEL FINAAL LO'!AA164</f>
        <v>256.95689655172413</v>
      </c>
    </row>
    <row r="165" spans="2:27" x14ac:dyDescent="0.3">
      <c r="B165" s="1">
        <v>31043</v>
      </c>
      <c r="C165" s="1">
        <f>+'TABEL FINAAL KO'!C165+'TABEL FINAAL LO'!C165</f>
        <v>2752.9411764705883</v>
      </c>
      <c r="D165" s="1">
        <f>+'TABEL FINAAL KO'!D165+'TABEL FINAAL LO'!D165</f>
        <v>2340</v>
      </c>
      <c r="E165" s="1">
        <f>+'TABEL FINAAL KO'!E165+'TABEL FINAAL LO'!E165</f>
        <v>2329.11</v>
      </c>
      <c r="F165" s="1">
        <f>+'TABEL FINAAL KO'!F165+'TABEL FINAAL LO'!F165</f>
        <v>2338.9</v>
      </c>
      <c r="G165" s="1">
        <f>+'TABEL FINAAL KO'!G165+'TABEL FINAAL LO'!G165</f>
        <v>2299.6</v>
      </c>
      <c r="H165" s="1">
        <f>+'TABEL FINAAL KO'!H165+'TABEL FINAAL LO'!H165</f>
        <v>2236</v>
      </c>
      <c r="I165" s="1">
        <f>+'TABEL FINAAL KO'!I165+'TABEL FINAAL LO'!I165</f>
        <v>2211.25</v>
      </c>
      <c r="J165" s="1">
        <f>+'TABEL FINAAL KO'!J165+'TABEL FINAAL LO'!J165</f>
        <v>2205.41</v>
      </c>
      <c r="K165" s="1">
        <f>+'TABEL FINAAL KO'!K165+'TABEL FINAAL LO'!K165</f>
        <v>2235.4899999999998</v>
      </c>
      <c r="L165" s="1">
        <f>+'TABEL FINAAL KO'!L165+'TABEL FINAAL LO'!L165</f>
        <v>2249.7600000000002</v>
      </c>
      <c r="M165" s="1">
        <f>+'TABEL FINAAL KO'!M165+'TABEL FINAAL LO'!M165</f>
        <v>2254.41</v>
      </c>
      <c r="N165" s="1">
        <f>+'TABEL FINAAL KO'!N165+'TABEL FINAAL LO'!N165</f>
        <v>2264.71</v>
      </c>
      <c r="O165" s="1">
        <f>+'TABEL FINAAL KO'!O165+'TABEL FINAAL LO'!O165</f>
        <v>2196.11</v>
      </c>
      <c r="P165" s="1">
        <f>+'TABEL FINAAL KO'!P165+'TABEL FINAAL LO'!P165</f>
        <v>2113.6825251076043</v>
      </c>
      <c r="Q165" s="1">
        <f>+'TABEL FINAAL KO'!Q165+'TABEL FINAAL LO'!Q165</f>
        <v>2035.2945767575322</v>
      </c>
      <c r="R165" s="1">
        <f>+'TABEL FINAAL KO'!R165+'TABEL FINAAL LO'!R165</f>
        <v>2006.6678335724532</v>
      </c>
      <c r="S165" s="1">
        <f>+'TABEL FINAAL KO'!S165+'TABEL FINAAL LO'!S165</f>
        <v>1966.4290387374463</v>
      </c>
      <c r="T165" s="1">
        <f>+'TABEL FINAAL KO'!T165+'TABEL FINAAL LO'!T165</f>
        <v>1945.0260258249641</v>
      </c>
      <c r="U165" s="1">
        <f>+'TABEL FINAAL KO'!U165+'TABEL FINAAL LO'!U165</f>
        <v>1922.7424103299857</v>
      </c>
      <c r="V165" s="1">
        <f>+'TABEL FINAAL KO'!V165+'TABEL FINAAL LO'!V165</f>
        <v>1901.8618077474894</v>
      </c>
      <c r="W165" s="1">
        <f>+'TABEL FINAAL KO'!W165+'TABEL FINAAL LO'!W165</f>
        <v>1899.22</v>
      </c>
      <c r="X165" s="1">
        <f>+'TABEL FINAAL KO'!X165+'TABEL FINAAL LO'!X165</f>
        <v>1897.1751793400285</v>
      </c>
      <c r="Y165" s="1">
        <f>+'TABEL FINAAL KO'!Y165+'TABEL FINAAL LO'!Y165</f>
        <v>1907.9661406025825</v>
      </c>
      <c r="Z165" s="1">
        <f>+'TABEL FINAAL KO'!Z165+'TABEL FINAAL LO'!Z165</f>
        <v>1916.0407173601147</v>
      </c>
      <c r="AA165" s="1">
        <f>+'TABEL FINAAL KO'!AA165+'TABEL FINAAL LO'!AA165</f>
        <v>1926.5631276901004</v>
      </c>
    </row>
    <row r="166" spans="2:27" x14ac:dyDescent="0.3">
      <c r="B166" s="1">
        <v>32003</v>
      </c>
      <c r="C166" s="1">
        <f>+'TABEL FINAAL KO'!C166+'TABEL FINAAL LO'!C166</f>
        <v>2483.2999999999997</v>
      </c>
      <c r="D166" s="1">
        <f>+'TABEL FINAAL KO'!D166+'TABEL FINAAL LO'!D166</f>
        <v>2110.8049999999998</v>
      </c>
      <c r="E166" s="1">
        <f>+'TABEL FINAAL KO'!E166+'TABEL FINAAL LO'!E166</f>
        <v>1640.76</v>
      </c>
      <c r="F166" s="1">
        <f>+'TABEL FINAAL KO'!F166+'TABEL FINAAL LO'!F166</f>
        <v>1637.95</v>
      </c>
      <c r="G166" s="1">
        <f>+'TABEL FINAAL KO'!G166+'TABEL FINAAL LO'!G166</f>
        <v>1696.79</v>
      </c>
      <c r="H166" s="1">
        <f>+'TABEL FINAAL KO'!H166+'TABEL FINAAL LO'!H166</f>
        <v>1698.27</v>
      </c>
      <c r="I166" s="1">
        <f>+'TABEL FINAAL KO'!I166+'TABEL FINAAL LO'!I166</f>
        <v>1697.19</v>
      </c>
      <c r="J166" s="1">
        <f>+'TABEL FINAAL KO'!J166+'TABEL FINAAL LO'!J166</f>
        <v>1675.92</v>
      </c>
      <c r="K166" s="1">
        <f>+'TABEL FINAAL KO'!K166+'TABEL FINAAL LO'!K166</f>
        <v>1702.03</v>
      </c>
      <c r="L166" s="1">
        <f>+'TABEL FINAAL KO'!L166+'TABEL FINAAL LO'!L166</f>
        <v>1726.54</v>
      </c>
      <c r="M166" s="1">
        <f>+'TABEL FINAAL KO'!M166+'TABEL FINAAL LO'!M166</f>
        <v>1717.27</v>
      </c>
      <c r="N166" s="1">
        <f>+'TABEL FINAAL KO'!N166+'TABEL FINAAL LO'!N166</f>
        <v>1718.35</v>
      </c>
      <c r="O166" s="1">
        <f>+'TABEL FINAAL KO'!O166+'TABEL FINAAL LO'!O166</f>
        <v>1682.8899999999999</v>
      </c>
      <c r="P166" s="1">
        <f>+'TABEL FINAAL KO'!P166+'TABEL FINAAL LO'!P166</f>
        <v>1654.905</v>
      </c>
      <c r="Q166" s="1">
        <f>+'TABEL FINAAL KO'!Q166+'TABEL FINAAL LO'!Q166</f>
        <v>1637.1216666666667</v>
      </c>
      <c r="R166" s="1">
        <f>+'TABEL FINAAL KO'!R166+'TABEL FINAAL LO'!R166</f>
        <v>1622.3916666666667</v>
      </c>
      <c r="S166" s="1">
        <f>+'TABEL FINAAL KO'!S166+'TABEL FINAAL LO'!S166</f>
        <v>1607.6616666666666</v>
      </c>
      <c r="T166" s="1">
        <f>+'TABEL FINAAL KO'!T166+'TABEL FINAAL LO'!T166</f>
        <v>1576.2283333333335</v>
      </c>
      <c r="U166" s="1">
        <f>+'TABEL FINAAL KO'!U166+'TABEL FINAAL LO'!U166</f>
        <v>1546.0383333333334</v>
      </c>
      <c r="V166" s="1">
        <f>+'TABEL FINAAL KO'!V166+'TABEL FINAAL LO'!V166</f>
        <v>1526.5516666666667</v>
      </c>
      <c r="W166" s="1">
        <f>+'TABEL FINAAL KO'!W166+'TABEL FINAAL LO'!W166</f>
        <v>1520.1599999999999</v>
      </c>
      <c r="X166" s="1">
        <f>+'TABEL FINAAL KO'!X166+'TABEL FINAAL LO'!X166</f>
        <v>1513.2816666666668</v>
      </c>
      <c r="Y166" s="1">
        <f>+'TABEL FINAAL KO'!Y166+'TABEL FINAAL LO'!Y166</f>
        <v>1511.7683333333334</v>
      </c>
      <c r="Z166" s="1">
        <f>+'TABEL FINAAL KO'!Z166+'TABEL FINAAL LO'!Z166</f>
        <v>1506.9583333333335</v>
      </c>
      <c r="AA166" s="1">
        <f>+'TABEL FINAAL KO'!AA166+'TABEL FINAAL LO'!AA166</f>
        <v>1503.81</v>
      </c>
    </row>
    <row r="167" spans="2:27" x14ac:dyDescent="0.3">
      <c r="B167" s="1">
        <v>32006</v>
      </c>
      <c r="C167" s="1">
        <f>+'TABEL FINAAL KO'!C167+'TABEL FINAAL LO'!C167</f>
        <v>1315.294117647059</v>
      </c>
      <c r="D167" s="1">
        <f>+'TABEL FINAAL KO'!D167+'TABEL FINAAL LO'!D167</f>
        <v>1118</v>
      </c>
      <c r="E167" s="1">
        <f>+'TABEL FINAAL KO'!E167+'TABEL FINAAL LO'!E167</f>
        <v>889.8</v>
      </c>
      <c r="F167" s="1">
        <f>+'TABEL FINAAL KO'!F167+'TABEL FINAAL LO'!F167</f>
        <v>888.8</v>
      </c>
      <c r="G167" s="1">
        <f>+'TABEL FINAAL KO'!G167+'TABEL FINAAL LO'!G167</f>
        <v>921.26</v>
      </c>
      <c r="H167" s="1">
        <f>+'TABEL FINAAL KO'!H167+'TABEL FINAAL LO'!H167</f>
        <v>918.53</v>
      </c>
      <c r="I167" s="1">
        <f>+'TABEL FINAAL KO'!I167+'TABEL FINAAL LO'!I167</f>
        <v>949.06999999999994</v>
      </c>
      <c r="J167" s="1">
        <f>+'TABEL FINAAL KO'!J167+'TABEL FINAAL LO'!J167</f>
        <v>1010.86</v>
      </c>
      <c r="K167" s="1">
        <f>+'TABEL FINAAL KO'!K167+'TABEL FINAAL LO'!K167</f>
        <v>1022.99</v>
      </c>
      <c r="L167" s="1">
        <f>+'TABEL FINAAL KO'!L167+'TABEL FINAAL LO'!L167</f>
        <v>1041.72</v>
      </c>
      <c r="M167" s="1">
        <f>+'TABEL FINAAL KO'!M167+'TABEL FINAAL LO'!M167</f>
        <v>1072.6399999999999</v>
      </c>
      <c r="N167" s="1">
        <f>+'TABEL FINAAL KO'!N167+'TABEL FINAAL LO'!N167</f>
        <v>1080.07</v>
      </c>
      <c r="O167" s="1">
        <f>+'TABEL FINAAL KO'!O167+'TABEL FINAAL LO'!O167</f>
        <v>1055.07</v>
      </c>
      <c r="P167" s="1">
        <f>+'TABEL FINAAL KO'!P167+'TABEL FINAAL LO'!P167</f>
        <v>1035.6907738095238</v>
      </c>
      <c r="Q167" s="1">
        <f>+'TABEL FINAAL KO'!Q167+'TABEL FINAAL LO'!Q167</f>
        <v>1030.8102678571429</v>
      </c>
      <c r="R167" s="1">
        <f>+'TABEL FINAAL KO'!R167+'TABEL FINAAL LO'!R167</f>
        <v>1015.3322916666666</v>
      </c>
      <c r="S167" s="1">
        <f>+'TABEL FINAAL KO'!S167+'TABEL FINAAL LO'!S167</f>
        <v>990.09330357142858</v>
      </c>
      <c r="T167" s="1">
        <f>+'TABEL FINAAL KO'!T167+'TABEL FINAAL LO'!T167</f>
        <v>965.01785714285711</v>
      </c>
      <c r="U167" s="1">
        <f>+'TABEL FINAAL KO'!U167+'TABEL FINAAL LO'!U167</f>
        <v>947.46443452380959</v>
      </c>
      <c r="V167" s="1">
        <f>+'TABEL FINAAL KO'!V167+'TABEL FINAAL LO'!V167</f>
        <v>931.22544642857144</v>
      </c>
      <c r="W167" s="1">
        <f>+'TABEL FINAAL KO'!W167+'TABEL FINAAL LO'!W167</f>
        <v>917.15</v>
      </c>
      <c r="X167" s="1">
        <f>+'TABEL FINAAL KO'!X167+'TABEL FINAAL LO'!X167</f>
        <v>906.43303571428578</v>
      </c>
      <c r="Y167" s="1">
        <f>+'TABEL FINAAL KO'!Y167+'TABEL FINAAL LO'!Y167</f>
        <v>895.55252976190468</v>
      </c>
      <c r="Z167" s="1">
        <f>+'TABEL FINAAL KO'!Z167+'TABEL FINAAL LO'!Z167</f>
        <v>880.07455357142862</v>
      </c>
      <c r="AA167" s="1">
        <f>+'TABEL FINAAL KO'!AA167+'TABEL FINAAL LO'!AA167</f>
        <v>867.9550595238095</v>
      </c>
    </row>
    <row r="168" spans="2:27" x14ac:dyDescent="0.3">
      <c r="B168" s="1">
        <v>32010</v>
      </c>
      <c r="C168" s="1">
        <f>+'TABEL FINAAL KO'!C168+'TABEL FINAAL LO'!C168</f>
        <v>1202</v>
      </c>
      <c r="D168" s="1">
        <f>+'TABEL FINAAL KO'!D168+'TABEL FINAAL LO'!D168</f>
        <v>1021.7</v>
      </c>
      <c r="E168" s="1">
        <f>+'TABEL FINAAL KO'!E168+'TABEL FINAAL LO'!E168</f>
        <v>897.56</v>
      </c>
      <c r="F168" s="1">
        <f>+'TABEL FINAAL KO'!F168+'TABEL FINAAL LO'!F168</f>
        <v>894.26</v>
      </c>
      <c r="G168" s="1">
        <f>+'TABEL FINAAL KO'!G168+'TABEL FINAAL LO'!G168</f>
        <v>921.45</v>
      </c>
      <c r="H168" s="1">
        <f>+'TABEL FINAAL KO'!H168+'TABEL FINAAL LO'!H168</f>
        <v>926.04</v>
      </c>
      <c r="I168" s="1">
        <f>+'TABEL FINAAL KO'!I168+'TABEL FINAAL LO'!I168</f>
        <v>947.42000000000007</v>
      </c>
      <c r="J168" s="1">
        <f>+'TABEL FINAAL KO'!J168+'TABEL FINAAL LO'!J168</f>
        <v>962.96</v>
      </c>
      <c r="K168" s="1">
        <f>+'TABEL FINAAL KO'!K168+'TABEL FINAAL LO'!K168</f>
        <v>984.64</v>
      </c>
      <c r="L168" s="1">
        <f>+'TABEL FINAAL KO'!L168+'TABEL FINAAL LO'!L168</f>
        <v>1027.6399999999999</v>
      </c>
      <c r="M168" s="1">
        <f>+'TABEL FINAAL KO'!M168+'TABEL FINAAL LO'!M168</f>
        <v>1037.53</v>
      </c>
      <c r="N168" s="1">
        <f>+'TABEL FINAAL KO'!N168+'TABEL FINAAL LO'!N168</f>
        <v>1054.07</v>
      </c>
      <c r="O168" s="1">
        <f>+'TABEL FINAAL KO'!O168+'TABEL FINAAL LO'!O168</f>
        <v>1040.23</v>
      </c>
      <c r="P168" s="1">
        <f>+'TABEL FINAAL KO'!P168+'TABEL FINAAL LO'!P168</f>
        <v>1017.4551864406779</v>
      </c>
      <c r="Q168" s="1">
        <f>+'TABEL FINAAL KO'!Q168+'TABEL FINAAL LO'!Q168</f>
        <v>982.17830508474572</v>
      </c>
      <c r="R168" s="1">
        <f>+'TABEL FINAAL KO'!R168+'TABEL FINAAL LO'!R168</f>
        <v>947.47579661016948</v>
      </c>
      <c r="S168" s="1">
        <f>+'TABEL FINAAL KO'!S168+'TABEL FINAAL LO'!S168</f>
        <v>926.62454237288136</v>
      </c>
      <c r="T168" s="1">
        <f>+'TABEL FINAAL KO'!T168+'TABEL FINAAL LO'!T168</f>
        <v>913.66688135593222</v>
      </c>
      <c r="U168" s="1">
        <f>+'TABEL FINAAL KO'!U168+'TABEL FINAAL LO'!U168</f>
        <v>889.87969491525428</v>
      </c>
      <c r="V168" s="1">
        <f>+'TABEL FINAAL KO'!V168+'TABEL FINAAL LO'!V168</f>
        <v>870.34766101694913</v>
      </c>
      <c r="W168" s="1">
        <f>+'TABEL FINAAL KO'!W168+'TABEL FINAAL LO'!W168</f>
        <v>854.39</v>
      </c>
      <c r="X168" s="1">
        <f>+'TABEL FINAAL KO'!X168+'TABEL FINAAL LO'!X168</f>
        <v>834.07077966101701</v>
      </c>
      <c r="Y168" s="1">
        <f>+'TABEL FINAAL KO'!Y168+'TABEL FINAAL LO'!Y168</f>
        <v>819.85796610169496</v>
      </c>
      <c r="Z168" s="1">
        <f>+'TABEL FINAAL KO'!Z168+'TABEL FINAAL LO'!Z168</f>
        <v>799.32593220338981</v>
      </c>
      <c r="AA168" s="1">
        <f>+'TABEL FINAAL KO'!AA168+'TABEL FINAAL LO'!AA168</f>
        <v>796.00671186440672</v>
      </c>
    </row>
    <row r="169" spans="2:27" x14ac:dyDescent="0.3">
      <c r="B169" s="1">
        <v>32011</v>
      </c>
      <c r="C169" s="1">
        <f>+'TABEL FINAAL KO'!C169+'TABEL FINAAL LO'!C169</f>
        <v>1539</v>
      </c>
      <c r="D169" s="1">
        <f>+'TABEL FINAAL KO'!D169+'TABEL FINAAL LO'!D169</f>
        <v>1308.1500000000001</v>
      </c>
      <c r="E169" s="1">
        <f>+'TABEL FINAAL KO'!E169+'TABEL FINAAL LO'!E169</f>
        <v>1089.99</v>
      </c>
      <c r="F169" s="1">
        <f>+'TABEL FINAAL KO'!F169+'TABEL FINAAL LO'!F169</f>
        <v>1144.7</v>
      </c>
      <c r="G169" s="1">
        <f>+'TABEL FINAAL KO'!G169+'TABEL FINAAL LO'!G169</f>
        <v>1144.83</v>
      </c>
      <c r="H169" s="1">
        <f>+'TABEL FINAAL KO'!H169+'TABEL FINAAL LO'!H169</f>
        <v>1141.3699999999999</v>
      </c>
      <c r="I169" s="1">
        <f>+'TABEL FINAAL KO'!I169+'TABEL FINAAL LO'!I169</f>
        <v>1185.8600000000001</v>
      </c>
      <c r="J169" s="1">
        <f>+'TABEL FINAAL KO'!J169+'TABEL FINAAL LO'!J169</f>
        <v>1208.48</v>
      </c>
      <c r="K169" s="1">
        <f>+'TABEL FINAAL KO'!K169+'TABEL FINAAL LO'!K169</f>
        <v>1239.67</v>
      </c>
      <c r="L169" s="1">
        <f>+'TABEL FINAAL KO'!L169+'TABEL FINAAL LO'!L169</f>
        <v>1239.45</v>
      </c>
      <c r="M169" s="1">
        <f>+'TABEL FINAAL KO'!M169+'TABEL FINAAL LO'!M169</f>
        <v>1270.56</v>
      </c>
      <c r="N169" s="1">
        <f>+'TABEL FINAAL KO'!N169+'TABEL FINAAL LO'!N169</f>
        <v>1243.75</v>
      </c>
      <c r="O169" s="1">
        <f>+'TABEL FINAAL KO'!O169+'TABEL FINAAL LO'!O169</f>
        <v>1262.05</v>
      </c>
      <c r="P169" s="1">
        <f>+'TABEL FINAAL KO'!P169+'TABEL FINAAL LO'!P169</f>
        <v>1256.4894320987655</v>
      </c>
      <c r="Q169" s="1">
        <f>+'TABEL FINAAL KO'!Q169+'TABEL FINAAL LO'!Q169</f>
        <v>1258.0892839506173</v>
      </c>
      <c r="R169" s="1">
        <f>+'TABEL FINAAL KO'!R169+'TABEL FINAAL LO'!R169</f>
        <v>1269.2226666666666</v>
      </c>
      <c r="S169" s="1">
        <f>+'TABEL FINAAL KO'!S169+'TABEL FINAAL LO'!S169</f>
        <v>1254.6220740740741</v>
      </c>
      <c r="T169" s="1">
        <f>+'TABEL FINAAL KO'!T169+'TABEL FINAAL LO'!T169</f>
        <v>1233.2875061728396</v>
      </c>
      <c r="U169" s="1">
        <f>+'TABEL FINAAL KO'!U169+'TABEL FINAAL LO'!U169</f>
        <v>1220.5535308641975</v>
      </c>
      <c r="V169" s="1">
        <f>+'TABEL FINAAL KO'!V169+'TABEL FINAAL LO'!V169</f>
        <v>1216.4201481481482</v>
      </c>
      <c r="W169" s="1">
        <f>+'TABEL FINAAL KO'!W169+'TABEL FINAAL LO'!W169</f>
        <v>1198.02</v>
      </c>
      <c r="X169" s="1">
        <f>+'TABEL FINAAL KO'!X169+'TABEL FINAAL LO'!X169</f>
        <v>1190.5535308641975</v>
      </c>
      <c r="Y169" s="1">
        <f>+'TABEL FINAAL KO'!Y169+'TABEL FINAAL LO'!Y169</f>
        <v>1174.5535308641975</v>
      </c>
      <c r="Z169" s="1">
        <f>+'TABEL FINAAL KO'!Z169+'TABEL FINAAL LO'!Z169</f>
        <v>1156.4201481481482</v>
      </c>
      <c r="AA169" s="1">
        <f>+'TABEL FINAAL KO'!AA169+'TABEL FINAAL LO'!AA169</f>
        <v>1145.4201481481482</v>
      </c>
    </row>
    <row r="170" spans="2:27" x14ac:dyDescent="0.3">
      <c r="B170" s="1">
        <v>32030</v>
      </c>
      <c r="C170" s="1">
        <f>+'TABEL FINAAL KO'!C170+'TABEL FINAAL LO'!C170</f>
        <v>468.23529411764707</v>
      </c>
      <c r="D170" s="1">
        <f>+'TABEL FINAAL KO'!D170+'TABEL FINAAL LO'!D170</f>
        <v>398</v>
      </c>
      <c r="E170" s="1">
        <f>+'TABEL FINAAL KO'!E170+'TABEL FINAAL LO'!E170</f>
        <v>368.44</v>
      </c>
      <c r="F170" s="1">
        <f>+'TABEL FINAAL KO'!F170+'TABEL FINAAL LO'!F170</f>
        <v>347.78999999999996</v>
      </c>
      <c r="G170" s="1">
        <f>+'TABEL FINAAL KO'!G170+'TABEL FINAAL LO'!G170</f>
        <v>352.78999999999996</v>
      </c>
      <c r="H170" s="1">
        <f>+'TABEL FINAAL KO'!H170+'TABEL FINAAL LO'!H170</f>
        <v>371.09000000000003</v>
      </c>
      <c r="I170" s="1">
        <f>+'TABEL FINAAL KO'!I170+'TABEL FINAAL LO'!I170</f>
        <v>361.16999999999996</v>
      </c>
      <c r="J170" s="1">
        <f>+'TABEL FINAAL KO'!J170+'TABEL FINAAL LO'!J170</f>
        <v>361.63</v>
      </c>
      <c r="K170" s="1">
        <f>+'TABEL FINAAL KO'!K170+'TABEL FINAAL LO'!K170</f>
        <v>347.87</v>
      </c>
      <c r="L170" s="1">
        <f>+'TABEL FINAAL KO'!L170+'TABEL FINAAL LO'!L170</f>
        <v>352.68</v>
      </c>
      <c r="M170" s="1">
        <f>+'TABEL FINAAL KO'!M170+'TABEL FINAAL LO'!M170</f>
        <v>364.14</v>
      </c>
      <c r="N170" s="1">
        <f>+'TABEL FINAAL KO'!N170+'TABEL FINAAL LO'!N170</f>
        <v>371.6</v>
      </c>
      <c r="O170" s="1">
        <f>+'TABEL FINAAL KO'!O170+'TABEL FINAAL LO'!O170</f>
        <v>373.14</v>
      </c>
      <c r="P170" s="1">
        <f>+'TABEL FINAAL KO'!P170+'TABEL FINAAL LO'!P170</f>
        <v>368.81384615384616</v>
      </c>
      <c r="Q170" s="1">
        <f>+'TABEL FINAAL KO'!Q170+'TABEL FINAAL LO'!Q170</f>
        <v>360.02769230769229</v>
      </c>
      <c r="R170" s="1">
        <f>+'TABEL FINAAL KO'!R170+'TABEL FINAAL LO'!R170</f>
        <v>342.7923076923077</v>
      </c>
      <c r="S170" s="1">
        <f>+'TABEL FINAAL KO'!S170+'TABEL FINAAL LO'!S170</f>
        <v>329.45538461538462</v>
      </c>
      <c r="T170" s="1">
        <f>+'TABEL FINAAL KO'!T170+'TABEL FINAAL LO'!T170</f>
        <v>316.78153846153845</v>
      </c>
      <c r="U170" s="1">
        <f>+'TABEL FINAAL KO'!U170+'TABEL FINAAL LO'!U170</f>
        <v>307.66923076923075</v>
      </c>
      <c r="V170" s="1">
        <f>+'TABEL FINAAL KO'!V170+'TABEL FINAAL LO'!V170</f>
        <v>298.66923076923075</v>
      </c>
      <c r="W170" s="1">
        <f>+'TABEL FINAAL KO'!W170+'TABEL FINAAL LO'!W170</f>
        <v>286.22000000000003</v>
      </c>
      <c r="X170" s="1">
        <f>+'TABEL FINAAL KO'!X170+'TABEL FINAAL LO'!X170</f>
        <v>275.10769230769233</v>
      </c>
      <c r="Y170" s="1">
        <f>+'TABEL FINAAL KO'!Y170+'TABEL FINAAL LO'!Y170</f>
        <v>274.10769230769233</v>
      </c>
      <c r="Z170" s="1">
        <f>+'TABEL FINAAL KO'!Z170+'TABEL FINAAL LO'!Z170</f>
        <v>270.55692307692306</v>
      </c>
      <c r="AA170" s="1">
        <f>+'TABEL FINAAL KO'!AA170+'TABEL FINAAL LO'!AA170</f>
        <v>269.89384615384614</v>
      </c>
    </row>
    <row r="171" spans="2:27" x14ac:dyDescent="0.3">
      <c r="B171" s="1">
        <v>33011</v>
      </c>
      <c r="C171" s="1">
        <f>+'TABEL FINAAL KO'!C171+'TABEL FINAAL LO'!C171</f>
        <v>4536.4705882352937</v>
      </c>
      <c r="D171" s="1">
        <f>+'TABEL FINAAL KO'!D171+'TABEL FINAAL LO'!D171</f>
        <v>3856</v>
      </c>
      <c r="E171" s="1">
        <f>+'TABEL FINAAL KO'!E171+'TABEL FINAAL LO'!E171</f>
        <v>3508.84</v>
      </c>
      <c r="F171" s="1">
        <f>+'TABEL FINAAL KO'!F171+'TABEL FINAAL LO'!F171</f>
        <v>3542.84</v>
      </c>
      <c r="G171" s="1">
        <f>+'TABEL FINAAL KO'!G171+'TABEL FINAAL LO'!G171</f>
        <v>3587.3</v>
      </c>
      <c r="H171" s="1">
        <f>+'TABEL FINAAL KO'!H171+'TABEL FINAAL LO'!H171</f>
        <v>3538.95</v>
      </c>
      <c r="I171" s="1">
        <f>+'TABEL FINAAL KO'!I171+'TABEL FINAAL LO'!I171</f>
        <v>3585.79</v>
      </c>
      <c r="J171" s="1">
        <f>+'TABEL FINAAL KO'!J171+'TABEL FINAAL LO'!J171</f>
        <v>3570</v>
      </c>
      <c r="K171" s="1">
        <f>+'TABEL FINAAL KO'!K171+'TABEL FINAAL LO'!K171</f>
        <v>3611.3</v>
      </c>
      <c r="L171" s="1">
        <f>+'TABEL FINAAL KO'!L171+'TABEL FINAAL LO'!L171</f>
        <v>3662.1099999999997</v>
      </c>
      <c r="M171" s="1">
        <f>+'TABEL FINAAL KO'!M171+'TABEL FINAAL LO'!M171</f>
        <v>3646.65</v>
      </c>
      <c r="N171" s="1">
        <f>+'TABEL FINAAL KO'!N171+'TABEL FINAAL LO'!N171</f>
        <v>3643.62</v>
      </c>
      <c r="O171" s="1">
        <f>+'TABEL FINAAL KO'!O171+'TABEL FINAAL LO'!O171</f>
        <v>3627.9700000000003</v>
      </c>
      <c r="P171" s="1">
        <f>+'TABEL FINAAL KO'!P171+'TABEL FINAAL LO'!P171</f>
        <v>3633.8184462809918</v>
      </c>
      <c r="Q171" s="1">
        <f>+'TABEL FINAAL KO'!Q171+'TABEL FINAAL LO'!Q171</f>
        <v>3650.0660826446283</v>
      </c>
      <c r="R171" s="1">
        <f>+'TABEL FINAAL KO'!R171+'TABEL FINAAL LO'!R171</f>
        <v>3621.9526611570245</v>
      </c>
      <c r="S171" s="1">
        <f>+'TABEL FINAAL KO'!S171+'TABEL FINAAL LO'!S171</f>
        <v>3585.7258181818179</v>
      </c>
      <c r="T171" s="1">
        <f>+'TABEL FINAAL KO'!T171+'TABEL FINAAL LO'!T171</f>
        <v>3550.869487603306</v>
      </c>
      <c r="U171" s="1">
        <f>+'TABEL FINAAL KO'!U171+'TABEL FINAAL LO'!U171</f>
        <v>3521.3534214876036</v>
      </c>
      <c r="V171" s="1">
        <f>+'TABEL FINAAL KO'!V171+'TABEL FINAAL LO'!V171</f>
        <v>3494.7863140495865</v>
      </c>
      <c r="W171" s="1">
        <f>+'TABEL FINAAL KO'!W171+'TABEL FINAAL LO'!W171</f>
        <v>3479.24</v>
      </c>
      <c r="X171" s="1">
        <f>+'TABEL FINAAL KO'!X171+'TABEL FINAAL LO'!X171</f>
        <v>3468.8071074380168</v>
      </c>
      <c r="Y171" s="1">
        <f>+'TABEL FINAAL KO'!Y171+'TABEL FINAAL LO'!Y171</f>
        <v>3461.6010578512396</v>
      </c>
      <c r="Z171" s="1">
        <f>+'TABEL FINAAL KO'!Z171+'TABEL FINAAL LO'!Z171</f>
        <v>3442.3950082644628</v>
      </c>
      <c r="AA171" s="1">
        <f>+'TABEL FINAAL KO'!AA171+'TABEL FINAAL LO'!AA171</f>
        <v>3425.2815867768595</v>
      </c>
    </row>
    <row r="172" spans="2:27" x14ac:dyDescent="0.3">
      <c r="B172" s="1">
        <v>33016</v>
      </c>
      <c r="C172" s="1">
        <f>+'TABEL FINAAL KO'!C172+'TABEL FINAAL LO'!C172</f>
        <v>169.41176470588238</v>
      </c>
      <c r="D172" s="1">
        <f>+'TABEL FINAAL KO'!D172+'TABEL FINAAL LO'!D172</f>
        <v>144</v>
      </c>
      <c r="E172" s="1">
        <f>+'TABEL FINAAL KO'!E172+'TABEL FINAAL LO'!E172</f>
        <v>166.95</v>
      </c>
      <c r="F172" s="1">
        <f>+'TABEL FINAAL KO'!F172+'TABEL FINAAL LO'!F172</f>
        <v>153.84</v>
      </c>
      <c r="G172" s="1">
        <f>+'TABEL FINAAL KO'!G172+'TABEL FINAAL LO'!G172</f>
        <v>153.03</v>
      </c>
      <c r="H172" s="1">
        <f>+'TABEL FINAAL KO'!H172+'TABEL FINAAL LO'!H172</f>
        <v>165.14</v>
      </c>
      <c r="I172" s="1">
        <f>+'TABEL FINAAL KO'!I172+'TABEL FINAAL LO'!I172</f>
        <v>153.84</v>
      </c>
      <c r="J172" s="1">
        <f>+'TABEL FINAAL KO'!J172+'TABEL FINAAL LO'!J172</f>
        <v>153.11000000000001</v>
      </c>
      <c r="K172" s="1">
        <f>+'TABEL FINAAL KO'!K172+'TABEL FINAAL LO'!K172</f>
        <v>163.76</v>
      </c>
      <c r="L172" s="1">
        <f>+'TABEL FINAAL KO'!L172+'TABEL FINAAL LO'!L172</f>
        <v>160.30000000000001</v>
      </c>
      <c r="M172" s="1">
        <f>+'TABEL FINAAL KO'!M172+'TABEL FINAAL LO'!M172</f>
        <v>155.57</v>
      </c>
      <c r="N172" s="1">
        <f>+'TABEL FINAAL KO'!N172+'TABEL FINAAL LO'!N172</f>
        <v>152.38</v>
      </c>
      <c r="O172" s="1">
        <f>+'TABEL FINAAL KO'!O172+'TABEL FINAAL LO'!O172</f>
        <v>134.38</v>
      </c>
      <c r="P172" s="1">
        <f>+'TABEL FINAAL KO'!P172+'TABEL FINAAL LO'!P172</f>
        <v>136.11000000000001</v>
      </c>
      <c r="Q172" s="1">
        <f>+'TABEL FINAAL KO'!Q172+'TABEL FINAAL LO'!Q172</f>
        <v>135.32291666666666</v>
      </c>
      <c r="R172" s="1">
        <f>+'TABEL FINAAL KO'!R172+'TABEL FINAAL LO'!R172</f>
        <v>135.21645833333332</v>
      </c>
      <c r="S172" s="1">
        <f>+'TABEL FINAAL KO'!S172+'TABEL FINAAL LO'!S172</f>
        <v>134.32291666666666</v>
      </c>
      <c r="T172" s="1">
        <f>+'TABEL FINAAL KO'!T172+'TABEL FINAAL LO'!T172</f>
        <v>132.32291666666666</v>
      </c>
      <c r="U172" s="1">
        <f>+'TABEL FINAAL KO'!U172+'TABEL FINAAL LO'!U172</f>
        <v>131.21645833333332</v>
      </c>
      <c r="V172" s="1">
        <f>+'TABEL FINAAL KO'!V172+'TABEL FINAAL LO'!V172</f>
        <v>130.21645833333332</v>
      </c>
      <c r="W172" s="1">
        <f>+'TABEL FINAAL KO'!W172+'TABEL FINAAL LO'!W172</f>
        <v>130.11000000000001</v>
      </c>
      <c r="X172" s="1">
        <f>+'TABEL FINAAL KO'!X172+'TABEL FINAAL LO'!X172</f>
        <v>129.00354166666665</v>
      </c>
      <c r="Y172" s="1">
        <f>+'TABEL FINAAL KO'!Y172+'TABEL FINAAL LO'!Y172</f>
        <v>128.00354166666665</v>
      </c>
      <c r="Z172" s="1">
        <f>+'TABEL FINAAL KO'!Z172+'TABEL FINAAL LO'!Z172</f>
        <v>130.11000000000001</v>
      </c>
      <c r="AA172" s="1">
        <f>+'TABEL FINAAL KO'!AA172+'TABEL FINAAL LO'!AA172</f>
        <v>130.32291666666666</v>
      </c>
    </row>
    <row r="173" spans="2:27" x14ac:dyDescent="0.3">
      <c r="B173" s="1">
        <v>33021</v>
      </c>
      <c r="C173" s="1">
        <f>+'TABEL FINAAL KO'!C173+'TABEL FINAAL LO'!C173</f>
        <v>2947</v>
      </c>
      <c r="D173" s="1">
        <f>+'TABEL FINAAL KO'!D173+'TABEL FINAAL LO'!D173</f>
        <v>2504.9499999999998</v>
      </c>
      <c r="E173" s="1">
        <f>+'TABEL FINAAL KO'!E173+'TABEL FINAAL LO'!E173</f>
        <v>2238.66</v>
      </c>
      <c r="F173" s="1">
        <f>+'TABEL FINAAL KO'!F173+'TABEL FINAAL LO'!F173</f>
        <v>2203.9</v>
      </c>
      <c r="G173" s="1">
        <f>+'TABEL FINAAL KO'!G173+'TABEL FINAAL LO'!G173</f>
        <v>2274.69</v>
      </c>
      <c r="H173" s="1">
        <f>+'TABEL FINAAL KO'!H173+'TABEL FINAAL LO'!H173</f>
        <v>2228.4700000000003</v>
      </c>
      <c r="I173" s="1">
        <f>+'TABEL FINAAL KO'!I173+'TABEL FINAAL LO'!I173</f>
        <v>2255.39</v>
      </c>
      <c r="J173" s="1">
        <f>+'TABEL FINAAL KO'!J173+'TABEL FINAAL LO'!J173</f>
        <v>2269.63</v>
      </c>
      <c r="K173" s="1">
        <f>+'TABEL FINAAL KO'!K173+'TABEL FINAAL LO'!K173</f>
        <v>2225.7600000000002</v>
      </c>
      <c r="L173" s="1">
        <f>+'TABEL FINAAL KO'!L173+'TABEL FINAAL LO'!L173</f>
        <v>2195.79</v>
      </c>
      <c r="M173" s="1">
        <f>+'TABEL FINAAL KO'!M173+'TABEL FINAAL LO'!M173</f>
        <v>2177.5699999999997</v>
      </c>
      <c r="N173" s="1">
        <f>+'TABEL FINAAL KO'!N173+'TABEL FINAAL LO'!N173</f>
        <v>2161.06</v>
      </c>
      <c r="O173" s="1">
        <f>+'TABEL FINAAL KO'!O173+'TABEL FINAAL LO'!O173</f>
        <v>2099.65</v>
      </c>
      <c r="P173" s="1">
        <f>+'TABEL FINAAL KO'!P173+'TABEL FINAAL LO'!P173</f>
        <v>2061.6159333333335</v>
      </c>
      <c r="Q173" s="1">
        <f>+'TABEL FINAAL KO'!Q173+'TABEL FINAAL LO'!Q173</f>
        <v>2025.1695166666668</v>
      </c>
      <c r="R173" s="1">
        <f>+'TABEL FINAAL KO'!R173+'TABEL FINAAL LO'!R173</f>
        <v>1961.40515</v>
      </c>
      <c r="S173" s="1">
        <f>+'TABEL FINAAL KO'!S173+'TABEL FINAAL LO'!S173</f>
        <v>1903.1872666666668</v>
      </c>
      <c r="T173" s="1">
        <f>+'TABEL FINAAL KO'!T173+'TABEL FINAAL LO'!T173</f>
        <v>1865.3086333333333</v>
      </c>
      <c r="U173" s="1">
        <f>+'TABEL FINAAL KO'!U173+'TABEL FINAAL LO'!U173</f>
        <v>1838.2014666666666</v>
      </c>
      <c r="V173" s="1">
        <f>+'TABEL FINAAL KO'!V173+'TABEL FINAAL LO'!V173</f>
        <v>1783.3157333333334</v>
      </c>
      <c r="W173" s="1">
        <f>+'TABEL FINAAL KO'!W173+'TABEL FINAAL LO'!W173</f>
        <v>1760.4299999999998</v>
      </c>
      <c r="X173" s="1">
        <f>+'TABEL FINAAL KO'!X173+'TABEL FINAAL LO'!X173</f>
        <v>1722.9906833333334</v>
      </c>
      <c r="Y173" s="1">
        <f>+'TABEL FINAAL KO'!Y173+'TABEL FINAAL LO'!Y173</f>
        <v>1702.9906833333334</v>
      </c>
      <c r="Z173" s="1">
        <f>+'TABEL FINAAL KO'!Z173+'TABEL FINAAL LO'!Z173</f>
        <v>1677.6549833333333</v>
      </c>
      <c r="AA173" s="1">
        <f>+'TABEL FINAAL KO'!AA173+'TABEL FINAAL LO'!AA173</f>
        <v>1664.2085666666667</v>
      </c>
    </row>
    <row r="174" spans="2:27" x14ac:dyDescent="0.3">
      <c r="B174" s="1">
        <v>33029</v>
      </c>
      <c r="C174" s="1">
        <f>+'TABEL FINAAL KO'!C174+'TABEL FINAAL LO'!C174</f>
        <v>2267.1999999999998</v>
      </c>
      <c r="D174" s="1">
        <f>+'TABEL FINAAL KO'!D174+'TABEL FINAAL LO'!D174</f>
        <v>1927.1200000000001</v>
      </c>
      <c r="E174" s="1">
        <f>+'TABEL FINAAL KO'!E174+'TABEL FINAAL LO'!E174</f>
        <v>1714.38</v>
      </c>
      <c r="F174" s="1">
        <f>+'TABEL FINAAL KO'!F174+'TABEL FINAAL LO'!F174</f>
        <v>1769.98</v>
      </c>
      <c r="G174" s="1">
        <f>+'TABEL FINAAL KO'!G174+'TABEL FINAAL LO'!G174</f>
        <v>1813.0900000000001</v>
      </c>
      <c r="H174" s="1">
        <f>+'TABEL FINAAL KO'!H174+'TABEL FINAAL LO'!H174</f>
        <v>1859.79</v>
      </c>
      <c r="I174" s="1">
        <f>+'TABEL FINAAL KO'!I174+'TABEL FINAAL LO'!I174</f>
        <v>1879.87</v>
      </c>
      <c r="J174" s="1">
        <f>+'TABEL FINAAL KO'!J174+'TABEL FINAAL LO'!J174</f>
        <v>1848</v>
      </c>
      <c r="K174" s="1">
        <f>+'TABEL FINAAL KO'!K174+'TABEL FINAAL LO'!K174</f>
        <v>1850.92</v>
      </c>
      <c r="L174" s="1">
        <f>+'TABEL FINAAL KO'!L174+'TABEL FINAAL LO'!L174</f>
        <v>1837.46</v>
      </c>
      <c r="M174" s="1">
        <f>+'TABEL FINAAL KO'!M174+'TABEL FINAAL LO'!M174</f>
        <v>1836.81</v>
      </c>
      <c r="N174" s="1">
        <f>+'TABEL FINAAL KO'!N174+'TABEL FINAAL LO'!N174</f>
        <v>1807.81</v>
      </c>
      <c r="O174" s="1">
        <f>+'TABEL FINAAL KO'!O174+'TABEL FINAAL LO'!O174</f>
        <v>1836.1100000000001</v>
      </c>
      <c r="P174" s="1">
        <f>+'TABEL FINAAL KO'!P174+'TABEL FINAAL LO'!P174</f>
        <v>1854.4986460032626</v>
      </c>
      <c r="Q174" s="1">
        <f>+'TABEL FINAAL KO'!Q174+'TABEL FINAAL LO'!Q174</f>
        <v>1858.47396411093</v>
      </c>
      <c r="R174" s="1">
        <f>+'TABEL FINAAL KO'!R174+'TABEL FINAAL LO'!R174</f>
        <v>1863.6907014681892</v>
      </c>
      <c r="S174" s="1">
        <f>+'TABEL FINAAL KO'!S174+'TABEL FINAAL LO'!S174</f>
        <v>1855.9814845024471</v>
      </c>
      <c r="T174" s="1">
        <f>+'TABEL FINAAL KO'!T174+'TABEL FINAAL LO'!T174</f>
        <v>1845.2722675367047</v>
      </c>
      <c r="U174" s="1">
        <f>+'TABEL FINAAL KO'!U174+'TABEL FINAAL LO'!U174</f>
        <v>1825.8881566068517</v>
      </c>
      <c r="V174" s="1">
        <f>+'TABEL FINAAL KO'!V174+'TABEL FINAAL LO'!V174</f>
        <v>1818.9965252854813</v>
      </c>
      <c r="W174" s="1">
        <f>+'TABEL FINAAL KO'!W174+'TABEL FINAAL LO'!W174</f>
        <v>1809.4299999999998</v>
      </c>
      <c r="X174" s="1">
        <f>+'TABEL FINAAL KO'!X174+'TABEL FINAAL LO'!X174</f>
        <v>1796.4299999999998</v>
      </c>
      <c r="Y174" s="1">
        <f>+'TABEL FINAAL KO'!Y174+'TABEL FINAAL LO'!Y174</f>
        <v>1762.4546818923327</v>
      </c>
      <c r="Z174" s="1">
        <f>+'TABEL FINAAL KO'!Z174+'TABEL FINAAL LO'!Z174</f>
        <v>1741.5877324632952</v>
      </c>
      <c r="AA174" s="1">
        <f>+'TABEL FINAAL KO'!AA174+'TABEL FINAAL LO'!AA174</f>
        <v>1718.4793637846656</v>
      </c>
    </row>
    <row r="175" spans="2:27" x14ac:dyDescent="0.3">
      <c r="B175" s="1">
        <v>33037</v>
      </c>
      <c r="C175" s="1">
        <f>+'TABEL FINAAL KO'!C175+'TABEL FINAAL LO'!C175</f>
        <v>1622.3529411764707</v>
      </c>
      <c r="D175" s="1">
        <f>+'TABEL FINAAL KO'!D175+'TABEL FINAAL LO'!D175</f>
        <v>1379</v>
      </c>
      <c r="E175" s="1">
        <f>+'TABEL FINAAL KO'!E175+'TABEL FINAAL LO'!E175</f>
        <v>1178.75</v>
      </c>
      <c r="F175" s="1">
        <f>+'TABEL FINAAL KO'!F175+'TABEL FINAAL LO'!F175</f>
        <v>1197.4000000000001</v>
      </c>
      <c r="G175" s="1">
        <f>+'TABEL FINAAL KO'!G175+'TABEL FINAAL LO'!G175</f>
        <v>1222.4000000000001</v>
      </c>
      <c r="H175" s="1">
        <f>+'TABEL FINAAL KO'!H175+'TABEL FINAAL LO'!H175</f>
        <v>1219.1300000000001</v>
      </c>
      <c r="I175" s="1">
        <f>+'TABEL FINAAL KO'!I175+'TABEL FINAAL LO'!I175</f>
        <v>1267.67</v>
      </c>
      <c r="J175" s="1">
        <f>+'TABEL FINAAL KO'!J175+'TABEL FINAAL LO'!J175</f>
        <v>1268.0999999999999</v>
      </c>
      <c r="K175" s="1">
        <f>+'TABEL FINAAL KO'!K175+'TABEL FINAAL LO'!K175</f>
        <v>1329.97</v>
      </c>
      <c r="L175" s="1">
        <f>+'TABEL FINAAL KO'!L175+'TABEL FINAAL LO'!L175</f>
        <v>1337.13</v>
      </c>
      <c r="M175" s="1">
        <f>+'TABEL FINAAL KO'!M175+'TABEL FINAAL LO'!M175</f>
        <v>1336.6399999999999</v>
      </c>
      <c r="N175" s="1">
        <f>+'TABEL FINAAL KO'!N175+'TABEL FINAAL LO'!N175</f>
        <v>1307.53</v>
      </c>
      <c r="O175" s="1">
        <f>+'TABEL FINAAL KO'!O175+'TABEL FINAAL LO'!O175</f>
        <v>1299.83</v>
      </c>
      <c r="P175" s="1">
        <f>+'TABEL FINAAL KO'!P175+'TABEL FINAAL LO'!P175</f>
        <v>1271.5198387096775</v>
      </c>
      <c r="Q175" s="1">
        <f>+'TABEL FINAAL KO'!Q175+'TABEL FINAAL LO'!Q175</f>
        <v>1241.9437096774193</v>
      </c>
      <c r="R175" s="1">
        <f>+'TABEL FINAAL KO'!R175+'TABEL FINAAL LO'!R175</f>
        <v>1213.6258064516128</v>
      </c>
      <c r="S175" s="1">
        <f>+'TABEL FINAAL KO'!S175+'TABEL FINAAL LO'!S175</f>
        <v>1197.8840322580645</v>
      </c>
      <c r="T175" s="1">
        <f>+'TABEL FINAAL KO'!T175+'TABEL FINAAL LO'!T175</f>
        <v>1201.5198387096775</v>
      </c>
      <c r="U175" s="1">
        <f>+'TABEL FINAAL KO'!U175+'TABEL FINAAL LO'!U175</f>
        <v>1185.3675806451613</v>
      </c>
      <c r="V175" s="1">
        <f>+'TABEL FINAAL KO'!V175+'TABEL FINAAL LO'!V175</f>
        <v>1174.7317741935485</v>
      </c>
      <c r="W175" s="1">
        <f>+'TABEL FINAAL KO'!W175+'TABEL FINAAL LO'!W175</f>
        <v>1182.99</v>
      </c>
      <c r="X175" s="1">
        <f>+'TABEL FINAAL KO'!X175+'TABEL FINAAL LO'!X175</f>
        <v>1179.99</v>
      </c>
      <c r="Y175" s="1">
        <f>+'TABEL FINAAL KO'!Y175+'TABEL FINAAL LO'!Y175</f>
        <v>1166.778064516129</v>
      </c>
      <c r="Z175" s="1">
        <f>+'TABEL FINAAL KO'!Z175+'TABEL FINAAL LO'!Z175</f>
        <v>1162.4601612903225</v>
      </c>
      <c r="AA175" s="1">
        <f>+'TABEL FINAAL KO'!AA175+'TABEL FINAAL LO'!AA175</f>
        <v>1169.4601612903225</v>
      </c>
    </row>
    <row r="176" spans="2:27" x14ac:dyDescent="0.3">
      <c r="B176" s="1">
        <v>33039</v>
      </c>
      <c r="C176" s="1">
        <f>+'TABEL FINAAL KO'!C176+'TABEL FINAAL LO'!C176</f>
        <v>1005.8823529411765</v>
      </c>
      <c r="D176" s="1">
        <f>+'TABEL FINAAL KO'!D176+'TABEL FINAAL LO'!D176</f>
        <v>855</v>
      </c>
      <c r="E176" s="1">
        <f>+'TABEL FINAAL KO'!E176+'TABEL FINAAL LO'!E176</f>
        <v>741.74</v>
      </c>
      <c r="F176" s="1">
        <f>+'TABEL FINAAL KO'!F176+'TABEL FINAAL LO'!F176</f>
        <v>724.66000000000008</v>
      </c>
      <c r="G176" s="1">
        <f>+'TABEL FINAAL KO'!G176+'TABEL FINAAL LO'!G176</f>
        <v>738.77</v>
      </c>
      <c r="H176" s="1">
        <f>+'TABEL FINAAL KO'!H176+'TABEL FINAAL LO'!H176</f>
        <v>750.2</v>
      </c>
      <c r="I176" s="1">
        <f>+'TABEL FINAAL KO'!I176+'TABEL FINAAL LO'!I176</f>
        <v>797.61</v>
      </c>
      <c r="J176" s="1">
        <f>+'TABEL FINAAL KO'!J176+'TABEL FINAAL LO'!J176</f>
        <v>794.5</v>
      </c>
      <c r="K176" s="1">
        <f>+'TABEL FINAAL KO'!K176+'TABEL FINAAL LO'!K176</f>
        <v>792.23</v>
      </c>
      <c r="L176" s="1">
        <f>+'TABEL FINAAL KO'!L176+'TABEL FINAAL LO'!L176</f>
        <v>807.04</v>
      </c>
      <c r="M176" s="1">
        <f>+'TABEL FINAAL KO'!M176+'TABEL FINAAL LO'!M176</f>
        <v>791.2</v>
      </c>
      <c r="N176" s="1">
        <f>+'TABEL FINAAL KO'!N176+'TABEL FINAAL LO'!N176</f>
        <v>776.57999999999993</v>
      </c>
      <c r="O176" s="1">
        <f>+'TABEL FINAAL KO'!O176+'TABEL FINAAL LO'!O176</f>
        <v>803.93000000000006</v>
      </c>
      <c r="P176" s="1">
        <f>+'TABEL FINAAL KO'!P176+'TABEL FINAAL LO'!P176</f>
        <v>805.74</v>
      </c>
      <c r="Q176" s="1">
        <f>+'TABEL FINAAL KO'!Q176+'TABEL FINAAL LO'!Q176</f>
        <v>801.75611721611722</v>
      </c>
      <c r="R176" s="1">
        <f>+'TABEL FINAAL KO'!R176+'TABEL FINAAL LO'!R176</f>
        <v>803.45128205128208</v>
      </c>
      <c r="S176" s="1">
        <f>+'TABEL FINAAL KO'!S176+'TABEL FINAAL LO'!S176</f>
        <v>791.65450549450543</v>
      </c>
      <c r="T176" s="1">
        <f>+'TABEL FINAAL KO'!T176+'TABEL FINAAL LO'!T176</f>
        <v>785.16256410256415</v>
      </c>
      <c r="U176" s="1">
        <f>+'TABEL FINAAL KO'!U176+'TABEL FINAAL LO'!U176</f>
        <v>779.65450549450543</v>
      </c>
      <c r="V176" s="1">
        <f>+'TABEL FINAAL KO'!V176+'TABEL FINAAL LO'!V176</f>
        <v>773.45128205128208</v>
      </c>
      <c r="W176" s="1">
        <f>+'TABEL FINAAL KO'!W176+'TABEL FINAAL LO'!W176</f>
        <v>770.74</v>
      </c>
      <c r="X176" s="1">
        <f>+'TABEL FINAAL KO'!X176+'TABEL FINAAL LO'!X176</f>
        <v>764.33355311355308</v>
      </c>
      <c r="Y176" s="1">
        <f>+'TABEL FINAAL KO'!Y176+'TABEL FINAAL LO'!Y176</f>
        <v>762.33355311355308</v>
      </c>
      <c r="Z176" s="1">
        <f>+'TABEL FINAAL KO'!Z176+'TABEL FINAAL LO'!Z176</f>
        <v>772.8416117216118</v>
      </c>
      <c r="AA176" s="1">
        <f>+'TABEL FINAAL KO'!AA176+'TABEL FINAAL LO'!AA176</f>
        <v>771.85772893772901</v>
      </c>
    </row>
    <row r="177" spans="2:27" x14ac:dyDescent="0.3">
      <c r="B177" s="1">
        <v>33040</v>
      </c>
      <c r="C177" s="1">
        <f>+'TABEL FINAAL KO'!C177+'TABEL FINAAL LO'!C177</f>
        <v>1069.4117647058824</v>
      </c>
      <c r="D177" s="1">
        <f>+'TABEL FINAAL KO'!D177+'TABEL FINAAL LO'!D177</f>
        <v>909</v>
      </c>
      <c r="E177" s="1">
        <f>+'TABEL FINAAL KO'!E177+'TABEL FINAAL LO'!E177</f>
        <v>866.06999999999994</v>
      </c>
      <c r="F177" s="1">
        <f>+'TABEL FINAAL KO'!F177+'TABEL FINAAL LO'!F177</f>
        <v>873.33999999999992</v>
      </c>
      <c r="G177" s="1">
        <f>+'TABEL FINAAL KO'!G177+'TABEL FINAAL LO'!G177</f>
        <v>851.23</v>
      </c>
      <c r="H177" s="1">
        <f>+'TABEL FINAAL KO'!H177+'TABEL FINAAL LO'!H177</f>
        <v>881.53</v>
      </c>
      <c r="I177" s="1">
        <f>+'TABEL FINAAL KO'!I177+'TABEL FINAAL LO'!I177</f>
        <v>917.45</v>
      </c>
      <c r="J177" s="1">
        <f>+'TABEL FINAAL KO'!J177+'TABEL FINAAL LO'!J177</f>
        <v>909.61</v>
      </c>
      <c r="K177" s="1">
        <f>+'TABEL FINAAL KO'!K177+'TABEL FINAAL LO'!K177</f>
        <v>901.39</v>
      </c>
      <c r="L177" s="1">
        <f>+'TABEL FINAAL KO'!L177+'TABEL FINAAL LO'!L177</f>
        <v>894.57999999999993</v>
      </c>
      <c r="M177" s="1">
        <f>+'TABEL FINAAL KO'!M177+'TABEL FINAAL LO'!M177</f>
        <v>890.12</v>
      </c>
      <c r="N177" s="1">
        <f>+'TABEL FINAAL KO'!N177+'TABEL FINAAL LO'!N177</f>
        <v>878.57999999999993</v>
      </c>
      <c r="O177" s="1">
        <f>+'TABEL FINAAL KO'!O177+'TABEL FINAAL LO'!O177</f>
        <v>855.85</v>
      </c>
      <c r="P177" s="1">
        <f>+'TABEL FINAAL KO'!P177+'TABEL FINAAL LO'!P177</f>
        <v>860.99552715654954</v>
      </c>
      <c r="Q177" s="1">
        <f>+'TABEL FINAAL KO'!Q177+'TABEL FINAAL LO'!Q177</f>
        <v>861.66309904153354</v>
      </c>
      <c r="R177" s="1">
        <f>+'TABEL FINAAL KO'!R177+'TABEL FINAAL LO'!R177</f>
        <v>847.15</v>
      </c>
      <c r="S177" s="1">
        <f>+'TABEL FINAAL KO'!S177+'TABEL FINAAL LO'!S177</f>
        <v>837.91964856230038</v>
      </c>
      <c r="T177" s="1">
        <f>+'TABEL FINAAL KO'!T177+'TABEL FINAAL LO'!T177</f>
        <v>825.53482428115012</v>
      </c>
      <c r="U177" s="1">
        <f>+'TABEL FINAAL KO'!U177+'TABEL FINAAL LO'!U177</f>
        <v>836.66309904153354</v>
      </c>
      <c r="V177" s="1">
        <f>+'TABEL FINAAL KO'!V177+'TABEL FINAAL LO'!V177</f>
        <v>834.91964856230038</v>
      </c>
      <c r="W177" s="1">
        <f>+'TABEL FINAAL KO'!W177+'TABEL FINAAL LO'!W177</f>
        <v>838.15</v>
      </c>
      <c r="X177" s="1">
        <f>+'TABEL FINAAL KO'!X177+'TABEL FINAAL LO'!X177</f>
        <v>841.89345047923325</v>
      </c>
      <c r="Y177" s="1">
        <f>+'TABEL FINAAL KO'!Y177+'TABEL FINAAL LO'!Y177</f>
        <v>848.53482428115012</v>
      </c>
      <c r="Z177" s="1">
        <f>+'TABEL FINAAL KO'!Z177+'TABEL FINAAL LO'!Z177</f>
        <v>845.56102236421725</v>
      </c>
      <c r="AA177" s="1">
        <f>+'TABEL FINAAL KO'!AA177+'TABEL FINAAL LO'!AA177</f>
        <v>848.04792332268369</v>
      </c>
    </row>
    <row r="178" spans="2:27" x14ac:dyDescent="0.3">
      <c r="B178" s="1">
        <v>33041</v>
      </c>
      <c r="C178" s="1">
        <f>+'TABEL FINAAL KO'!C178+'TABEL FINAAL LO'!C178</f>
        <v>652.99999999999989</v>
      </c>
      <c r="D178" s="1">
        <f>+'TABEL FINAAL KO'!D178+'TABEL FINAAL LO'!D178</f>
        <v>555.04999999999995</v>
      </c>
      <c r="E178" s="1">
        <f>+'TABEL FINAAL KO'!E178+'TABEL FINAAL LO'!E178</f>
        <v>411.63</v>
      </c>
      <c r="F178" s="1">
        <f>+'TABEL FINAAL KO'!F178+'TABEL FINAAL LO'!F178</f>
        <v>410.71000000000004</v>
      </c>
      <c r="G178" s="1">
        <f>+'TABEL FINAAL KO'!G178+'TABEL FINAAL LO'!G178</f>
        <v>419.16999999999996</v>
      </c>
      <c r="H178" s="1">
        <f>+'TABEL FINAAL KO'!H178+'TABEL FINAAL LO'!H178</f>
        <v>419.63</v>
      </c>
      <c r="I178" s="1">
        <f>+'TABEL FINAAL KO'!I178+'TABEL FINAAL LO'!I178</f>
        <v>408.6</v>
      </c>
      <c r="J178" s="1">
        <f>+'TABEL FINAAL KO'!J178+'TABEL FINAAL LO'!J178</f>
        <v>408.87</v>
      </c>
      <c r="K178" s="1">
        <f>+'TABEL FINAAL KO'!K178+'TABEL FINAAL LO'!K178</f>
        <v>422.78999999999996</v>
      </c>
      <c r="L178" s="1">
        <f>+'TABEL FINAAL KO'!L178+'TABEL FINAAL LO'!L178</f>
        <v>430.25</v>
      </c>
      <c r="M178" s="1">
        <f>+'TABEL FINAAL KO'!M178+'TABEL FINAAL LO'!M178</f>
        <v>426.25</v>
      </c>
      <c r="N178" s="1">
        <f>+'TABEL FINAAL KO'!N178+'TABEL FINAAL LO'!N178</f>
        <v>445.55</v>
      </c>
      <c r="O178" s="1">
        <f>+'TABEL FINAAL KO'!O178+'TABEL FINAAL LO'!O178</f>
        <v>427.33000000000004</v>
      </c>
      <c r="P178" s="1">
        <f>+'TABEL FINAAL KO'!P178+'TABEL FINAAL LO'!P178</f>
        <v>422.73642201834866</v>
      </c>
      <c r="Q178" s="1">
        <f>+'TABEL FINAAL KO'!Q178+'TABEL FINAAL LO'!Q178</f>
        <v>411.82559633027523</v>
      </c>
      <c r="R178" s="1">
        <f>+'TABEL FINAAL KO'!R178+'TABEL FINAAL LO'!R178</f>
        <v>392.34550458715597</v>
      </c>
      <c r="S178" s="1">
        <f>+'TABEL FINAAL KO'!S178+'TABEL FINAAL LO'!S178</f>
        <v>376.89009174311923</v>
      </c>
      <c r="T178" s="1">
        <f>+'TABEL FINAAL KO'!T178+'TABEL FINAAL LO'!T178</f>
        <v>362.09311926605506</v>
      </c>
      <c r="U178" s="1">
        <f>+'TABEL FINAAL KO'!U178+'TABEL FINAAL LO'!U178</f>
        <v>351.97926605504585</v>
      </c>
      <c r="V178" s="1">
        <f>+'TABEL FINAAL KO'!V178+'TABEL FINAAL LO'!V178</f>
        <v>342.97926605504585</v>
      </c>
      <c r="W178" s="1">
        <f>+'TABEL FINAAL KO'!W178+'TABEL FINAAL LO'!W178</f>
        <v>327.40999999999997</v>
      </c>
      <c r="X178" s="1">
        <f>+'TABEL FINAAL KO'!X178+'TABEL FINAAL LO'!X178</f>
        <v>315.29614678899082</v>
      </c>
      <c r="Y178" s="1">
        <f>+'TABEL FINAAL KO'!Y178+'TABEL FINAAL LO'!Y178</f>
        <v>313.18229357798168</v>
      </c>
      <c r="Z178" s="1">
        <f>+'TABEL FINAAL KO'!Z178+'TABEL FINAAL LO'!Z178</f>
        <v>309.75155963302751</v>
      </c>
      <c r="AA178" s="1">
        <f>+'TABEL FINAAL KO'!AA178+'TABEL FINAAL LO'!AA178</f>
        <v>311.43467889908254</v>
      </c>
    </row>
    <row r="179" spans="2:27" x14ac:dyDescent="0.3">
      <c r="B179" s="1">
        <v>34002</v>
      </c>
      <c r="C179" s="1">
        <f>+'TABEL FINAAL KO'!C179+'TABEL FINAAL LO'!C179</f>
        <v>2118</v>
      </c>
      <c r="D179" s="1">
        <f>+'TABEL FINAAL KO'!D179+'TABEL FINAAL LO'!D179</f>
        <v>1800.3</v>
      </c>
      <c r="E179" s="1">
        <f>+'TABEL FINAAL KO'!E179+'TABEL FINAAL LO'!E179</f>
        <v>1625.46</v>
      </c>
      <c r="F179" s="1">
        <f>+'TABEL FINAAL KO'!F179+'TABEL FINAAL LO'!F179</f>
        <v>1646.73</v>
      </c>
      <c r="G179" s="1">
        <f>+'TABEL FINAAL KO'!G179+'TABEL FINAAL LO'!G179</f>
        <v>1637.73</v>
      </c>
      <c r="H179" s="1">
        <f>+'TABEL FINAAL KO'!H179+'TABEL FINAAL LO'!H179</f>
        <v>1629.73</v>
      </c>
      <c r="I179" s="1">
        <f>+'TABEL FINAAL KO'!I179+'TABEL FINAAL LO'!I179</f>
        <v>1634.62</v>
      </c>
      <c r="J179" s="1">
        <f>+'TABEL FINAAL KO'!J179+'TABEL FINAAL LO'!J179</f>
        <v>1638.97</v>
      </c>
      <c r="K179" s="1">
        <f>+'TABEL FINAAL KO'!K179+'TABEL FINAAL LO'!K179</f>
        <v>1645</v>
      </c>
      <c r="L179" s="1">
        <f>+'TABEL FINAAL KO'!L179+'TABEL FINAAL LO'!L179</f>
        <v>1629.05</v>
      </c>
      <c r="M179" s="1">
        <f>+'TABEL FINAAL KO'!M179+'TABEL FINAAL LO'!M179</f>
        <v>1646.35</v>
      </c>
      <c r="N179" s="1">
        <f>+'TABEL FINAAL KO'!N179+'TABEL FINAAL LO'!N179</f>
        <v>1661</v>
      </c>
      <c r="O179" s="1">
        <f>+'TABEL FINAAL KO'!O179+'TABEL FINAAL LO'!O179</f>
        <v>1647.7</v>
      </c>
      <c r="P179" s="1">
        <f>+'TABEL FINAAL KO'!P179+'TABEL FINAAL LO'!P179</f>
        <v>1641.318882113821</v>
      </c>
      <c r="Q179" s="1">
        <f>+'TABEL FINAAL KO'!Q179+'TABEL FINAAL LO'!Q179</f>
        <v>1618.8558739837399</v>
      </c>
      <c r="R179" s="1">
        <f>+'TABEL FINAAL KO'!R179+'TABEL FINAAL LO'!R179</f>
        <v>1590.2549186991869</v>
      </c>
      <c r="S179" s="1">
        <f>+'TABEL FINAAL KO'!S179+'TABEL FINAAL LO'!S179</f>
        <v>1553.1465650406503</v>
      </c>
      <c r="T179" s="1">
        <f>+'TABEL FINAAL KO'!T179+'TABEL FINAAL LO'!T179</f>
        <v>1527.0530081300813</v>
      </c>
      <c r="U179" s="1">
        <f>+'TABEL FINAAL KO'!U179+'TABEL FINAAL LO'!U179</f>
        <v>1498.437256097561</v>
      </c>
      <c r="V179" s="1">
        <f>+'TABEL FINAAL KO'!V179+'TABEL FINAAL LO'!V179</f>
        <v>1476.8363008130082</v>
      </c>
      <c r="W179" s="1">
        <f>+'TABEL FINAAL KO'!W179+'TABEL FINAAL LO'!W179</f>
        <v>1451.5900000000001</v>
      </c>
      <c r="X179" s="1">
        <f>+'TABEL FINAAL KO'!X179+'TABEL FINAAL LO'!X179</f>
        <v>1433.5900000000001</v>
      </c>
      <c r="Y179" s="1">
        <f>+'TABEL FINAAL KO'!Y179+'TABEL FINAAL LO'!Y179</f>
        <v>1428.2057520325202</v>
      </c>
      <c r="Z179" s="1">
        <f>+'TABEL FINAAL KO'!Z179+'TABEL FINAAL LO'!Z179</f>
        <v>1427.2993089430893</v>
      </c>
      <c r="AA179" s="1">
        <f>+'TABEL FINAAL KO'!AA179+'TABEL FINAAL LO'!AA179</f>
        <v>1429.0382113821138</v>
      </c>
    </row>
    <row r="180" spans="2:27" x14ac:dyDescent="0.3">
      <c r="B180" s="1">
        <v>34003</v>
      </c>
      <c r="C180" s="1">
        <f>+'TABEL FINAAL KO'!C180+'TABEL FINAAL LO'!C180</f>
        <v>1517.6470588235295</v>
      </c>
      <c r="D180" s="1">
        <f>+'TABEL FINAAL KO'!D180+'TABEL FINAAL LO'!D180</f>
        <v>1290</v>
      </c>
      <c r="E180" s="1">
        <f>+'TABEL FINAAL KO'!E180+'TABEL FINAAL LO'!E180</f>
        <v>1160.21</v>
      </c>
      <c r="F180" s="1">
        <f>+'TABEL FINAAL KO'!F180+'TABEL FINAAL LO'!F180</f>
        <v>1168.6100000000001</v>
      </c>
      <c r="G180" s="1">
        <f>+'TABEL FINAAL KO'!G180+'TABEL FINAAL LO'!G180</f>
        <v>1196.56</v>
      </c>
      <c r="H180" s="1">
        <f>+'TABEL FINAAL KO'!H180+'TABEL FINAAL LO'!H180</f>
        <v>1191.96</v>
      </c>
      <c r="I180" s="1">
        <f>+'TABEL FINAAL KO'!I180+'TABEL FINAAL LO'!I180</f>
        <v>1238.67</v>
      </c>
      <c r="J180" s="1">
        <f>+'TABEL FINAAL KO'!J180+'TABEL FINAAL LO'!J180</f>
        <v>1265.94</v>
      </c>
      <c r="K180" s="1">
        <f>+'TABEL FINAAL KO'!K180+'TABEL FINAAL LO'!K180</f>
        <v>1268.26</v>
      </c>
      <c r="L180" s="1">
        <f>+'TABEL FINAAL KO'!L180+'TABEL FINAAL LO'!L180</f>
        <v>1279.8</v>
      </c>
      <c r="M180" s="1">
        <f>+'TABEL FINAAL KO'!M180+'TABEL FINAAL LO'!M180</f>
        <v>1279.56</v>
      </c>
      <c r="N180" s="1">
        <f>+'TABEL FINAAL KO'!N180+'TABEL FINAAL LO'!N180</f>
        <v>1264.72</v>
      </c>
      <c r="O180" s="1">
        <f>+'TABEL FINAAL KO'!O180+'TABEL FINAAL LO'!O180</f>
        <v>1206.42</v>
      </c>
      <c r="P180" s="1">
        <f>+'TABEL FINAAL KO'!P180+'TABEL FINAAL LO'!P180</f>
        <v>1200.5674934036938</v>
      </c>
      <c r="Q180" s="1">
        <f>+'TABEL FINAAL KO'!Q180+'TABEL FINAAL LO'!Q180</f>
        <v>1180.5967282321899</v>
      </c>
      <c r="R180" s="1">
        <f>+'TABEL FINAAL KO'!R180+'TABEL FINAAL LO'!R180</f>
        <v>1163.5967282321899</v>
      </c>
      <c r="S180" s="1">
        <f>+'TABEL FINAAL KO'!S180+'TABEL FINAAL LO'!S180</f>
        <v>1124.839419525066</v>
      </c>
      <c r="T180" s="1">
        <f>+'TABEL FINAAL KO'!T180+'TABEL FINAAL LO'!T180</f>
        <v>1107.475382585752</v>
      </c>
      <c r="U180" s="1">
        <f>+'TABEL FINAAL KO'!U180+'TABEL FINAAL LO'!U180</f>
        <v>1105.475382585752</v>
      </c>
      <c r="V180" s="1">
        <f>+'TABEL FINAAL KO'!V180+'TABEL FINAAL LO'!V180</f>
        <v>1098.7473087071239</v>
      </c>
      <c r="W180" s="1">
        <f>+'TABEL FINAAL KO'!W180+'TABEL FINAAL LO'!W180</f>
        <v>1098.99</v>
      </c>
      <c r="X180" s="1">
        <f>+'TABEL FINAAL KO'!X180+'TABEL FINAAL LO'!X180</f>
        <v>1095.99</v>
      </c>
      <c r="Y180" s="1">
        <f>+'TABEL FINAAL KO'!Y180+'TABEL FINAAL LO'!Y180</f>
        <v>1095.2326912928761</v>
      </c>
      <c r="Z180" s="1">
        <f>+'TABEL FINAAL KO'!Z180+'TABEL FINAAL LO'!Z180</f>
        <v>1092.2326912928761</v>
      </c>
      <c r="AA180" s="1">
        <f>+'TABEL FINAAL KO'!AA180+'TABEL FINAAL LO'!AA180</f>
        <v>1088.7473087071239</v>
      </c>
    </row>
    <row r="181" spans="2:27" x14ac:dyDescent="0.3">
      <c r="B181" s="1">
        <v>34009</v>
      </c>
      <c r="C181" s="1">
        <f>+'TABEL FINAAL KO'!C181+'TABEL FINAAL LO'!C181</f>
        <v>1492</v>
      </c>
      <c r="D181" s="1">
        <f>+'TABEL FINAAL KO'!D181+'TABEL FINAAL LO'!D181</f>
        <v>1268.2</v>
      </c>
      <c r="E181" s="1">
        <f>+'TABEL FINAAL KO'!E181+'TABEL FINAAL LO'!E181</f>
        <v>1199.21</v>
      </c>
      <c r="F181" s="1">
        <f>+'TABEL FINAAL KO'!F181+'TABEL FINAAL LO'!F181</f>
        <v>1185.4000000000001</v>
      </c>
      <c r="G181" s="1">
        <f>+'TABEL FINAAL KO'!G181+'TABEL FINAAL LO'!G181</f>
        <v>1153.99</v>
      </c>
      <c r="H181" s="1">
        <f>+'TABEL FINAAL KO'!H181+'TABEL FINAAL LO'!H181</f>
        <v>1180.56</v>
      </c>
      <c r="I181" s="1">
        <f>+'TABEL FINAAL KO'!I181+'TABEL FINAAL LO'!I181</f>
        <v>1174.69</v>
      </c>
      <c r="J181" s="1">
        <f>+'TABEL FINAAL KO'!J181+'TABEL FINAAL LO'!J181</f>
        <v>1217.29</v>
      </c>
      <c r="K181" s="1">
        <f>+'TABEL FINAAL KO'!K181+'TABEL FINAAL LO'!K181</f>
        <v>1309.24</v>
      </c>
      <c r="L181" s="1">
        <f>+'TABEL FINAAL KO'!L181+'TABEL FINAAL LO'!L181</f>
        <v>1276.83</v>
      </c>
      <c r="M181" s="1">
        <f>+'TABEL FINAAL KO'!M181+'TABEL FINAAL LO'!M181</f>
        <v>1278.75</v>
      </c>
      <c r="N181" s="1">
        <f>+'TABEL FINAAL KO'!N181+'TABEL FINAAL LO'!N181</f>
        <v>1314.13</v>
      </c>
      <c r="O181" s="1">
        <f>+'TABEL FINAAL KO'!O181+'TABEL FINAAL LO'!O181</f>
        <v>1328.53</v>
      </c>
      <c r="P181" s="1">
        <f>+'TABEL FINAAL KO'!P181+'TABEL FINAAL LO'!P181</f>
        <v>1363.4546693386774</v>
      </c>
      <c r="Q181" s="1">
        <f>+'TABEL FINAAL KO'!Q181+'TABEL FINAAL LO'!Q181</f>
        <v>1377.4026452905812</v>
      </c>
      <c r="R181" s="1">
        <f>+'TABEL FINAAL KO'!R181+'TABEL FINAAL LO'!R181</f>
        <v>1377.7706613226453</v>
      </c>
      <c r="S181" s="1">
        <f>+'TABEL FINAAL KO'!S181+'TABEL FINAAL LO'!S181</f>
        <v>1406.7719438877757</v>
      </c>
      <c r="T181" s="1">
        <f>+'TABEL FINAAL KO'!T181+'TABEL FINAAL LO'!T181</f>
        <v>1412.9813226452907</v>
      </c>
      <c r="U181" s="1">
        <f>+'TABEL FINAAL KO'!U181+'TABEL FINAAL LO'!U181</f>
        <v>1415.56</v>
      </c>
      <c r="V181" s="1">
        <f>+'TABEL FINAAL KO'!V181+'TABEL FINAAL LO'!V181</f>
        <v>1425.1386773547094</v>
      </c>
      <c r="W181" s="1">
        <f>+'TABEL FINAAL KO'!W181+'TABEL FINAAL LO'!W181</f>
        <v>1429.56</v>
      </c>
      <c r="X181" s="1">
        <f>+'TABEL FINAAL KO'!X181+'TABEL FINAAL LO'!X181</f>
        <v>1420.1386773547094</v>
      </c>
      <c r="Y181" s="1">
        <f>+'TABEL FINAAL KO'!Y181+'TABEL FINAAL LO'!Y181</f>
        <v>1434.4546693386774</v>
      </c>
      <c r="Z181" s="1">
        <f>+'TABEL FINAAL KO'!Z181+'TABEL FINAAL LO'!Z181</f>
        <v>1421.1386773547094</v>
      </c>
      <c r="AA181" s="1">
        <f>+'TABEL FINAAL KO'!AA181+'TABEL FINAAL LO'!AA181</f>
        <v>1415.1386773547094</v>
      </c>
    </row>
    <row r="182" spans="2:27" x14ac:dyDescent="0.3">
      <c r="B182" s="1">
        <v>34013</v>
      </c>
      <c r="C182" s="1">
        <f>+'TABEL FINAAL KO'!C182+'TABEL FINAAL LO'!C182</f>
        <v>3908.0000000000005</v>
      </c>
      <c r="D182" s="1">
        <f>+'TABEL FINAAL KO'!D182+'TABEL FINAAL LO'!D182</f>
        <v>3321.8</v>
      </c>
      <c r="E182" s="1">
        <f>+'TABEL FINAAL KO'!E182+'TABEL FINAAL LO'!E182</f>
        <v>2481.5</v>
      </c>
      <c r="F182" s="1">
        <f>+'TABEL FINAAL KO'!F182+'TABEL FINAAL LO'!F182</f>
        <v>2527.9899999999998</v>
      </c>
      <c r="G182" s="1">
        <f>+'TABEL FINAAL KO'!G182+'TABEL FINAAL LO'!G182</f>
        <v>2553.8199999999997</v>
      </c>
      <c r="H182" s="1">
        <f>+'TABEL FINAAL KO'!H182+'TABEL FINAAL LO'!H182</f>
        <v>2650.84</v>
      </c>
      <c r="I182" s="1">
        <f>+'TABEL FINAAL KO'!I182+'TABEL FINAAL LO'!I182</f>
        <v>2713.16</v>
      </c>
      <c r="J182" s="1">
        <f>+'TABEL FINAAL KO'!J182+'TABEL FINAAL LO'!J182</f>
        <v>2773.54</v>
      </c>
      <c r="K182" s="1">
        <f>+'TABEL FINAAL KO'!K182+'TABEL FINAAL LO'!K182</f>
        <v>2764.26</v>
      </c>
      <c r="L182" s="1">
        <f>+'TABEL FINAAL KO'!L182+'TABEL FINAAL LO'!L182</f>
        <v>2807.0699999999997</v>
      </c>
      <c r="M182" s="1">
        <f>+'TABEL FINAAL KO'!M182+'TABEL FINAAL LO'!M182</f>
        <v>2872.7200000000003</v>
      </c>
      <c r="N182" s="1">
        <f>+'TABEL FINAAL KO'!N182+'TABEL FINAAL LO'!N182</f>
        <v>2912.59</v>
      </c>
      <c r="O182" s="1">
        <f>+'TABEL FINAAL KO'!O182+'TABEL FINAAL LO'!O182</f>
        <v>2928.29</v>
      </c>
      <c r="P182" s="1">
        <f>+'TABEL FINAAL KO'!P182+'TABEL FINAAL LO'!P182</f>
        <v>2973.8353398058252</v>
      </c>
      <c r="Q182" s="1">
        <f>+'TABEL FINAAL KO'!Q182+'TABEL FINAAL LO'!Q182</f>
        <v>3044.9558834951458</v>
      </c>
      <c r="R182" s="1">
        <f>+'TABEL FINAAL KO'!R182+'TABEL FINAAL LO'!R182</f>
        <v>3024.2095533980582</v>
      </c>
      <c r="S182" s="1">
        <f>+'TABEL FINAAL KO'!S182+'TABEL FINAAL LO'!S182</f>
        <v>3009.4611262135923</v>
      </c>
      <c r="T182" s="1">
        <f>+'TABEL FINAAL KO'!T182+'TABEL FINAAL LO'!T182</f>
        <v>2974.4716116504851</v>
      </c>
      <c r="U182" s="1">
        <f>+'TABEL FINAAL KO'!U182+'TABEL FINAAL LO'!U182</f>
        <v>2948.2305242718448</v>
      </c>
      <c r="V182" s="1">
        <f>+'TABEL FINAAL KO'!V182+'TABEL FINAAL LO'!V182</f>
        <v>2937.4841941747572</v>
      </c>
      <c r="W182" s="1">
        <f>+'TABEL FINAAL KO'!W182+'TABEL FINAAL LO'!W182</f>
        <v>2928.48</v>
      </c>
      <c r="X182" s="1">
        <f>+'TABEL FINAAL KO'!X182+'TABEL FINAAL LO'!X182</f>
        <v>2919.976854368932</v>
      </c>
      <c r="Y182" s="1">
        <f>+'TABEL FINAAL KO'!Y182+'TABEL FINAAL LO'!Y182</f>
        <v>2920.9726601941748</v>
      </c>
      <c r="Z182" s="1">
        <f>+'TABEL FINAAL KO'!Z182+'TABEL FINAAL LO'!Z182</f>
        <v>2899.0953009708737</v>
      </c>
      <c r="AA182" s="1">
        <f>+'TABEL FINAAL KO'!AA182+'TABEL FINAAL LO'!AA182</f>
        <v>2877.7231844660191</v>
      </c>
    </row>
    <row r="183" spans="2:27" x14ac:dyDescent="0.3">
      <c r="B183" s="1">
        <v>34022</v>
      </c>
      <c r="C183" s="1">
        <f>+'TABEL FINAAL KO'!C183+'TABEL FINAAL LO'!C183</f>
        <v>10687.000000000002</v>
      </c>
      <c r="D183" s="1">
        <f>+'TABEL FINAAL KO'!D183+'TABEL FINAAL LO'!D183</f>
        <v>9083.9500000000007</v>
      </c>
      <c r="E183" s="1">
        <f>+'TABEL FINAAL KO'!E183+'TABEL FINAAL LO'!E183</f>
        <v>8195.14</v>
      </c>
      <c r="F183" s="1">
        <f>+'TABEL FINAAL KO'!F183+'TABEL FINAAL LO'!F183</f>
        <v>8234.0299999999988</v>
      </c>
      <c r="G183" s="1">
        <f>+'TABEL FINAAL KO'!G183+'TABEL FINAAL LO'!G183</f>
        <v>8384.44</v>
      </c>
      <c r="H183" s="1">
        <f>+'TABEL FINAAL KO'!H183+'TABEL FINAAL LO'!H183</f>
        <v>8440.57</v>
      </c>
      <c r="I183" s="1">
        <f>+'TABEL FINAAL KO'!I183+'TABEL FINAAL LO'!I183</f>
        <v>8556.25</v>
      </c>
      <c r="J183" s="1">
        <f>+'TABEL FINAAL KO'!J183+'TABEL FINAAL LO'!J183</f>
        <v>8687.36</v>
      </c>
      <c r="K183" s="1">
        <f>+'TABEL FINAAL KO'!K183+'TABEL FINAAL LO'!K183</f>
        <v>8859.06</v>
      </c>
      <c r="L183" s="1">
        <f>+'TABEL FINAAL KO'!L183+'TABEL FINAAL LO'!L183</f>
        <v>8929.41</v>
      </c>
      <c r="M183" s="1">
        <f>+'TABEL FINAAL KO'!M183+'TABEL FINAAL LO'!M183</f>
        <v>9064.7900000000009</v>
      </c>
      <c r="N183" s="1">
        <f>+'TABEL FINAAL KO'!N183+'TABEL FINAAL LO'!N183</f>
        <v>9055.02</v>
      </c>
      <c r="O183" s="1">
        <f>+'TABEL FINAAL KO'!O183+'TABEL FINAAL LO'!O183</f>
        <v>9153.84</v>
      </c>
      <c r="P183" s="1">
        <f>+'TABEL FINAAL KO'!P183+'TABEL FINAAL LO'!P183</f>
        <v>9224.0411178799877</v>
      </c>
      <c r="Q183" s="1">
        <f>+'TABEL FINAAL KO'!Q183+'TABEL FINAAL LO'!Q183</f>
        <v>9202.6298233323178</v>
      </c>
      <c r="R183" s="1">
        <f>+'TABEL FINAAL KO'!R183+'TABEL FINAAL LO'!R183</f>
        <v>9166.0515290892472</v>
      </c>
      <c r="S183" s="1">
        <f>+'TABEL FINAAL KO'!S183+'TABEL FINAAL LO'!S183</f>
        <v>9171.0515290892472</v>
      </c>
      <c r="T183" s="1">
        <f>+'TABEL FINAAL KO'!T183+'TABEL FINAAL LO'!T183</f>
        <v>9168.5421169661895</v>
      </c>
      <c r="U183" s="1">
        <f>+'TABEL FINAAL KO'!U183+'TABEL FINAAL LO'!U183</f>
        <v>9191.4335881815423</v>
      </c>
      <c r="V183" s="1">
        <f>+'TABEL FINAAL KO'!V183+'TABEL FINAAL LO'!V183</f>
        <v>9175.237353030765</v>
      </c>
      <c r="W183" s="1">
        <f>+'TABEL FINAAL KO'!W183+'TABEL FINAAL LO'!W183</f>
        <v>9142.11</v>
      </c>
      <c r="X183" s="1">
        <f>+'TABEL FINAAL KO'!X183+'TABEL FINAAL LO'!X183</f>
        <v>9159.2081175753883</v>
      </c>
      <c r="Y183" s="1">
        <f>+'TABEL FINAAL KO'!Y183+'TABEL FINAAL LO'!Y183</f>
        <v>9168.8845293938466</v>
      </c>
      <c r="Z183" s="1">
        <f>+'TABEL FINAAL KO'!Z183+'TABEL FINAAL LO'!Z183</f>
        <v>9146.5901766676816</v>
      </c>
      <c r="AA183" s="1">
        <f>+'TABEL FINAAL KO'!AA183+'TABEL FINAAL LO'!AA183</f>
        <v>9215.8448827292104</v>
      </c>
    </row>
    <row r="184" spans="2:27" x14ac:dyDescent="0.3">
      <c r="B184" s="1">
        <v>34023</v>
      </c>
      <c r="C184" s="1">
        <f>+'TABEL FINAAL KO'!C184+'TABEL FINAAL LO'!C184</f>
        <v>2044</v>
      </c>
      <c r="D184" s="1">
        <f>+'TABEL FINAAL KO'!D184+'TABEL FINAAL LO'!D184</f>
        <v>1737.3999999999999</v>
      </c>
      <c r="E184" s="1">
        <f>+'TABEL FINAAL KO'!E184+'TABEL FINAAL LO'!E184</f>
        <v>1395.75</v>
      </c>
      <c r="F184" s="1">
        <f>+'TABEL FINAAL KO'!F184+'TABEL FINAAL LO'!F184</f>
        <v>1435.4</v>
      </c>
      <c r="G184" s="1">
        <f>+'TABEL FINAAL KO'!G184+'TABEL FINAAL LO'!G184</f>
        <v>1471.24</v>
      </c>
      <c r="H184" s="1">
        <f>+'TABEL FINAAL KO'!H184+'TABEL FINAAL LO'!H184</f>
        <v>1451.05</v>
      </c>
      <c r="I184" s="1">
        <f>+'TABEL FINAAL KO'!I184+'TABEL FINAAL LO'!I184</f>
        <v>1445.78</v>
      </c>
      <c r="J184" s="1">
        <f>+'TABEL FINAAL KO'!J184+'TABEL FINAAL LO'!J184</f>
        <v>1486.97</v>
      </c>
      <c r="K184" s="1">
        <f>+'TABEL FINAAL KO'!K184+'TABEL FINAAL LO'!K184</f>
        <v>1499.13</v>
      </c>
      <c r="L184" s="1">
        <f>+'TABEL FINAAL KO'!L184+'TABEL FINAAL LO'!L184</f>
        <v>1587.38</v>
      </c>
      <c r="M184" s="1">
        <f>+'TABEL FINAAL KO'!M184+'TABEL FINAAL LO'!M184</f>
        <v>1580.4299999999998</v>
      </c>
      <c r="N184" s="1">
        <f>+'TABEL FINAAL KO'!N184+'TABEL FINAAL LO'!N184</f>
        <v>1612.5900000000001</v>
      </c>
      <c r="O184" s="1">
        <f>+'TABEL FINAAL KO'!O184+'TABEL FINAAL LO'!O184</f>
        <v>1650.81</v>
      </c>
      <c r="P184" s="1">
        <f>+'TABEL FINAAL KO'!P184+'TABEL FINAAL LO'!P184</f>
        <v>1666.2844932432431</v>
      </c>
      <c r="Q184" s="1">
        <f>+'TABEL FINAAL KO'!Q184+'TABEL FINAAL LO'!Q184</f>
        <v>1688.4312837837838</v>
      </c>
      <c r="R184" s="1">
        <f>+'TABEL FINAAL KO'!R184+'TABEL FINAAL LO'!R184</f>
        <v>1703.8074324324325</v>
      </c>
      <c r="S184" s="1">
        <f>+'TABEL FINAAL KO'!S184+'TABEL FINAAL LO'!S184</f>
        <v>1710.1193581081081</v>
      </c>
      <c r="T184" s="1">
        <f>+'TABEL FINAAL KO'!T184+'TABEL FINAAL LO'!T184</f>
        <v>1718.8899999999999</v>
      </c>
      <c r="U184" s="1">
        <f>+'TABEL FINAAL KO'!U184+'TABEL FINAAL LO'!U184</f>
        <v>1717.8899999999999</v>
      </c>
      <c r="V184" s="1">
        <f>+'TABEL FINAAL KO'!V184+'TABEL FINAAL LO'!V184</f>
        <v>1708.8899999999999</v>
      </c>
      <c r="W184" s="1">
        <f>+'TABEL FINAAL KO'!W184+'TABEL FINAAL LO'!W184</f>
        <v>1714.8899999999999</v>
      </c>
      <c r="X184" s="1">
        <f>+'TABEL FINAAL KO'!X184+'TABEL FINAAL LO'!X184</f>
        <v>1733.3487162162162</v>
      </c>
      <c r="Y184" s="1">
        <f>+'TABEL FINAAL KO'!Y184+'TABEL FINAAL LO'!Y184</f>
        <v>1725.5780743243245</v>
      </c>
      <c r="Z184" s="1">
        <f>+'TABEL FINAAL KO'!Z184+'TABEL FINAAL LO'!Z184</f>
        <v>1728.8074324324325</v>
      </c>
      <c r="AA184" s="1">
        <f>+'TABEL FINAAL KO'!AA184+'TABEL FINAAL LO'!AA184</f>
        <v>1734.2661486486486</v>
      </c>
    </row>
    <row r="185" spans="2:27" x14ac:dyDescent="0.3">
      <c r="B185" s="1">
        <v>34025</v>
      </c>
      <c r="C185" s="1">
        <f>+'TABEL FINAAL KO'!C185+'TABEL FINAAL LO'!C185</f>
        <v>663</v>
      </c>
      <c r="D185" s="1">
        <f>+'TABEL FINAAL KO'!D185+'TABEL FINAAL LO'!D185</f>
        <v>563.54999999999995</v>
      </c>
      <c r="E185" s="1">
        <f>+'TABEL FINAAL KO'!E185+'TABEL FINAAL LO'!E185</f>
        <v>621.66000000000008</v>
      </c>
      <c r="F185" s="1">
        <f>+'TABEL FINAAL KO'!F185+'TABEL FINAAL LO'!F185</f>
        <v>613.93000000000006</v>
      </c>
      <c r="G185" s="1">
        <f>+'TABEL FINAAL KO'!G185+'TABEL FINAAL LO'!G185</f>
        <v>630.12</v>
      </c>
      <c r="H185" s="1">
        <f>+'TABEL FINAAL KO'!H185+'TABEL FINAAL LO'!H185</f>
        <v>626.01</v>
      </c>
      <c r="I185" s="1">
        <f>+'TABEL FINAAL KO'!I185+'TABEL FINAAL LO'!I185</f>
        <v>646.30999999999995</v>
      </c>
      <c r="J185" s="1">
        <f>+'TABEL FINAAL KO'!J185+'TABEL FINAAL LO'!J185</f>
        <v>646.47</v>
      </c>
      <c r="K185" s="1">
        <f>+'TABEL FINAAL KO'!K185+'TABEL FINAAL LO'!K185</f>
        <v>686.69</v>
      </c>
      <c r="L185" s="1">
        <f>+'TABEL FINAAL KO'!L185+'TABEL FINAAL LO'!L185</f>
        <v>677.42000000000007</v>
      </c>
      <c r="M185" s="1">
        <f>+'TABEL FINAAL KO'!M185+'TABEL FINAAL LO'!M185</f>
        <v>655.20000000000005</v>
      </c>
      <c r="N185" s="1">
        <f>+'TABEL FINAAL KO'!N185+'TABEL FINAAL LO'!N185</f>
        <v>650.28</v>
      </c>
      <c r="O185" s="1">
        <f>+'TABEL FINAAL KO'!O185+'TABEL FINAAL LO'!O185</f>
        <v>661.04</v>
      </c>
      <c r="P185" s="1">
        <f>+'TABEL FINAAL KO'!P185+'TABEL FINAAL LO'!P185</f>
        <v>663.59387681159421</v>
      </c>
      <c r="Q185" s="1">
        <f>+'TABEL FINAAL KO'!Q185+'TABEL FINAAL LO'!Q185</f>
        <v>673.16253623188413</v>
      </c>
      <c r="R185" s="1">
        <f>+'TABEL FINAAL KO'!R185+'TABEL FINAAL LO'!R185</f>
        <v>679.84492753623181</v>
      </c>
      <c r="S185" s="1">
        <f>+'TABEL FINAAL KO'!S185+'TABEL FINAAL LO'!S185</f>
        <v>680.39</v>
      </c>
      <c r="T185" s="1">
        <f>+'TABEL FINAAL KO'!T185+'TABEL FINAAL LO'!T185</f>
        <v>683.276268115942</v>
      </c>
      <c r="U185" s="1">
        <f>+'TABEL FINAAL KO'!U185+'TABEL FINAAL LO'!U185</f>
        <v>683.276268115942</v>
      </c>
      <c r="V185" s="1">
        <f>+'TABEL FINAAL KO'!V185+'TABEL FINAAL LO'!V185</f>
        <v>680.276268115942</v>
      </c>
      <c r="W185" s="1">
        <f>+'TABEL FINAAL KO'!W185+'TABEL FINAAL LO'!W185</f>
        <v>682.39</v>
      </c>
      <c r="X185" s="1">
        <f>+'TABEL FINAAL KO'!X185+'TABEL FINAAL LO'!X185</f>
        <v>689.61746376811595</v>
      </c>
      <c r="Y185" s="1">
        <f>+'TABEL FINAAL KO'!Y185+'TABEL FINAAL LO'!Y185</f>
        <v>687.73119565217394</v>
      </c>
      <c r="Z185" s="1">
        <f>+'TABEL FINAAL KO'!Z185+'TABEL FINAAL LO'!Z185</f>
        <v>688.73119565217394</v>
      </c>
      <c r="AA185" s="1">
        <f>+'TABEL FINAAL KO'!AA185+'TABEL FINAAL LO'!AA185</f>
        <v>690.95865942028991</v>
      </c>
    </row>
    <row r="186" spans="2:27" x14ac:dyDescent="0.3">
      <c r="B186" s="1">
        <v>34027</v>
      </c>
      <c r="C186" s="1">
        <f>+'TABEL FINAAL KO'!C186+'TABEL FINAAL LO'!C186</f>
        <v>4535.0000000000009</v>
      </c>
      <c r="D186" s="1">
        <f>+'TABEL FINAAL KO'!D186+'TABEL FINAAL LO'!D186</f>
        <v>3854.7500000000009</v>
      </c>
      <c r="E186" s="1">
        <f>+'TABEL FINAAL KO'!E186+'TABEL FINAAL LO'!E186</f>
        <v>3494.5699999999997</v>
      </c>
      <c r="F186" s="1">
        <f>+'TABEL FINAAL KO'!F186+'TABEL FINAAL LO'!F186</f>
        <v>3472.0299999999997</v>
      </c>
      <c r="G186" s="1">
        <f>+'TABEL FINAAL KO'!G186+'TABEL FINAAL LO'!G186</f>
        <v>3542.5699999999997</v>
      </c>
      <c r="H186" s="1">
        <f>+'TABEL FINAAL KO'!H186+'TABEL FINAAL LO'!H186</f>
        <v>3576.14</v>
      </c>
      <c r="I186" s="1">
        <f>+'TABEL FINAAL KO'!I186+'TABEL FINAAL LO'!I186</f>
        <v>3628.85</v>
      </c>
      <c r="J186" s="1">
        <f>+'TABEL FINAAL KO'!J186+'TABEL FINAAL LO'!J186</f>
        <v>3620.46</v>
      </c>
      <c r="K186" s="1">
        <f>+'TABEL FINAAL KO'!K186+'TABEL FINAAL LO'!K186</f>
        <v>3697.5699999999997</v>
      </c>
      <c r="L186" s="1">
        <f>+'TABEL FINAAL KO'!L186+'TABEL FINAAL LO'!L186</f>
        <v>3776.55</v>
      </c>
      <c r="M186" s="1">
        <f>+'TABEL FINAAL KO'!M186+'TABEL FINAAL LO'!M186</f>
        <v>3778.33</v>
      </c>
      <c r="N186" s="1">
        <f>+'TABEL FINAAL KO'!N186+'TABEL FINAAL LO'!N186</f>
        <v>3811.9700000000003</v>
      </c>
      <c r="O186" s="1">
        <f>+'TABEL FINAAL KO'!O186+'TABEL FINAAL LO'!O186</f>
        <v>3851.46</v>
      </c>
      <c r="P186" s="1">
        <f>+'TABEL FINAAL KO'!P186+'TABEL FINAAL LO'!P186</f>
        <v>3859.2616251005629</v>
      </c>
      <c r="Q186" s="1">
        <f>+'TABEL FINAAL KO'!Q186+'TABEL FINAAL LO'!Q186</f>
        <v>3827.1846661303298</v>
      </c>
      <c r="R186" s="1">
        <f>+'TABEL FINAAL KO'!R186+'TABEL FINAAL LO'!R186</f>
        <v>3787.6757683024939</v>
      </c>
      <c r="S186" s="1">
        <f>+'TABEL FINAAL KO'!S186+'TABEL FINAAL LO'!S186</f>
        <v>3739.5396460176989</v>
      </c>
      <c r="T186" s="1">
        <f>+'TABEL FINAAL KO'!T186+'TABEL FINAAL LO'!T186</f>
        <v>3702.4488978278359</v>
      </c>
      <c r="U186" s="1">
        <f>+'TABEL FINAAL KO'!U186+'TABEL FINAAL LO'!U186</f>
        <v>3663.4035237329044</v>
      </c>
      <c r="V186" s="1">
        <f>+'TABEL FINAAL KO'!V186+'TABEL FINAAL LO'!V186</f>
        <v>3607.5672244569587</v>
      </c>
      <c r="W186" s="1">
        <f>+'TABEL FINAAL KO'!W186+'TABEL FINAAL LO'!W186</f>
        <v>3553.94</v>
      </c>
      <c r="X186" s="1">
        <f>+'TABEL FINAAL KO'!X186+'TABEL FINAAL LO'!X186</f>
        <v>3519.8946259050681</v>
      </c>
      <c r="Y186" s="1">
        <f>+'TABEL FINAAL KO'!Y186+'TABEL FINAAL LO'!Y186</f>
        <v>3503.671761866452</v>
      </c>
      <c r="Z186" s="1">
        <f>+'TABEL FINAAL KO'!Z186+'TABEL FINAAL LO'!Z186</f>
        <v>3492.9853740949316</v>
      </c>
      <c r="AA186" s="1">
        <f>+'TABEL FINAAL KO'!AA186+'TABEL FINAAL LO'!AA186</f>
        <v>3489.2398230088493</v>
      </c>
    </row>
    <row r="187" spans="2:27" x14ac:dyDescent="0.3">
      <c r="B187" s="1">
        <v>34040</v>
      </c>
      <c r="C187" s="1">
        <f>+'TABEL FINAAL KO'!C187+'TABEL FINAAL LO'!C187</f>
        <v>5297.6470588235297</v>
      </c>
      <c r="D187" s="1">
        <f>+'TABEL FINAAL KO'!D187+'TABEL FINAAL LO'!D187</f>
        <v>4503</v>
      </c>
      <c r="E187" s="1">
        <f>+'TABEL FINAAL KO'!E187+'TABEL FINAAL LO'!E187</f>
        <v>3829.98</v>
      </c>
      <c r="F187" s="1">
        <f>+'TABEL FINAAL KO'!F187+'TABEL FINAAL LO'!F187</f>
        <v>3844.12</v>
      </c>
      <c r="G187" s="1">
        <f>+'TABEL FINAAL KO'!G187+'TABEL FINAAL LO'!G187</f>
        <v>3839.73</v>
      </c>
      <c r="H187" s="1">
        <f>+'TABEL FINAAL KO'!H187+'TABEL FINAAL LO'!H187</f>
        <v>3933.04</v>
      </c>
      <c r="I187" s="1">
        <f>+'TABEL FINAAL KO'!I187+'TABEL FINAAL LO'!I187</f>
        <v>4008.52</v>
      </c>
      <c r="J187" s="1">
        <f>+'TABEL FINAAL KO'!J187+'TABEL FINAAL LO'!J187</f>
        <v>4101.04</v>
      </c>
      <c r="K187" s="1">
        <f>+'TABEL FINAAL KO'!K187+'TABEL FINAAL LO'!K187</f>
        <v>4156.8500000000004</v>
      </c>
      <c r="L187" s="1">
        <f>+'TABEL FINAAL KO'!L187+'TABEL FINAAL LO'!L187</f>
        <v>4218.66</v>
      </c>
      <c r="M187" s="1">
        <f>+'TABEL FINAAL KO'!M187+'TABEL FINAAL LO'!M187</f>
        <v>4223.6499999999996</v>
      </c>
      <c r="N187" s="1">
        <f>+'TABEL FINAAL KO'!N187+'TABEL FINAAL LO'!N187</f>
        <v>4253.2</v>
      </c>
      <c r="O187" s="1">
        <f>+'TABEL FINAAL KO'!O187+'TABEL FINAAL LO'!O187</f>
        <v>4237.0599999999995</v>
      </c>
      <c r="P187" s="1">
        <f>+'TABEL FINAAL KO'!P187+'TABEL FINAAL LO'!P187</f>
        <v>4205.663755458515</v>
      </c>
      <c r="Q187" s="1">
        <f>+'TABEL FINAAL KO'!Q187+'TABEL FINAAL LO'!Q187</f>
        <v>4185.006768558952</v>
      </c>
      <c r="R187" s="1">
        <f>+'TABEL FINAAL KO'!R187+'TABEL FINAAL LO'!R187</f>
        <v>4119.8827510917035</v>
      </c>
      <c r="S187" s="1">
        <f>+'TABEL FINAAL KO'!S187+'TABEL FINAAL LO'!S187</f>
        <v>4084.3207423580789</v>
      </c>
      <c r="T187" s="1">
        <f>+'TABEL FINAAL KO'!T187+'TABEL FINAAL LO'!T187</f>
        <v>4046.8703056768559</v>
      </c>
      <c r="U187" s="1">
        <f>+'TABEL FINAAL KO'!U187+'TABEL FINAAL LO'!U187</f>
        <v>4018.4198689956329</v>
      </c>
      <c r="V187" s="1">
        <f>+'TABEL FINAAL KO'!V187+'TABEL FINAAL LO'!V187</f>
        <v>3982.0810043668125</v>
      </c>
      <c r="W187" s="1">
        <f>+'TABEL FINAAL KO'!W187+'TABEL FINAAL LO'!W187</f>
        <v>3979.3</v>
      </c>
      <c r="X187" s="1">
        <f>+'TABEL FINAAL KO'!X187+'TABEL FINAAL LO'!X187</f>
        <v>3945.0768558951968</v>
      </c>
      <c r="Y187" s="1">
        <f>+'TABEL FINAAL KO'!Y187+'TABEL FINAAL LO'!Y187</f>
        <v>3937.5272925764193</v>
      </c>
      <c r="Z187" s="1">
        <f>+'TABEL FINAAL KO'!Z187+'TABEL FINAAL LO'!Z187</f>
        <v>3934.6430131004367</v>
      </c>
      <c r="AA187" s="1">
        <f>+'TABEL FINAAL KO'!AA187+'TABEL FINAAL LO'!AA187</f>
        <v>3939.3165938864631</v>
      </c>
    </row>
    <row r="188" spans="2:27" x14ac:dyDescent="0.3">
      <c r="B188" s="1">
        <v>34041</v>
      </c>
      <c r="C188" s="1">
        <f>+'TABEL FINAAL KO'!C188+'TABEL FINAAL LO'!C188</f>
        <v>3958</v>
      </c>
      <c r="D188" s="1">
        <f>+'TABEL FINAAL KO'!D188+'TABEL FINAAL LO'!D188</f>
        <v>3364.3</v>
      </c>
      <c r="E188" s="1">
        <f>+'TABEL FINAAL KO'!E188+'TABEL FINAAL LO'!E188</f>
        <v>2996.89</v>
      </c>
      <c r="F188" s="1">
        <f>+'TABEL FINAAL KO'!F188+'TABEL FINAAL LO'!F188</f>
        <v>2988.24</v>
      </c>
      <c r="G188" s="1">
        <f>+'TABEL FINAAL KO'!G188+'TABEL FINAAL LO'!G188</f>
        <v>2932.1</v>
      </c>
      <c r="H188" s="1">
        <f>+'TABEL FINAAL KO'!H188+'TABEL FINAAL LO'!H188</f>
        <v>3000.73</v>
      </c>
      <c r="I188" s="1">
        <f>+'TABEL FINAAL KO'!I188+'TABEL FINAAL LO'!I188</f>
        <v>3035.62</v>
      </c>
      <c r="J188" s="1">
        <f>+'TABEL FINAAL KO'!J188+'TABEL FINAAL LO'!J188</f>
        <v>3071.05</v>
      </c>
      <c r="K188" s="1">
        <f>+'TABEL FINAAL KO'!K188+'TABEL FINAAL LO'!K188</f>
        <v>3159.9700000000003</v>
      </c>
      <c r="L188" s="1">
        <f>+'TABEL FINAAL KO'!L188+'TABEL FINAAL LO'!L188</f>
        <v>3216.6800000000003</v>
      </c>
      <c r="M188" s="1">
        <f>+'TABEL FINAAL KO'!M188+'TABEL FINAAL LO'!M188</f>
        <v>3274.1099999999997</v>
      </c>
      <c r="N188" s="1">
        <f>+'TABEL FINAAL KO'!N188+'TABEL FINAAL LO'!N188</f>
        <v>3303.9700000000003</v>
      </c>
      <c r="O188" s="1">
        <f>+'TABEL FINAAL KO'!O188+'TABEL FINAAL LO'!O188</f>
        <v>3285.75</v>
      </c>
      <c r="P188" s="1">
        <f>+'TABEL FINAAL KO'!P188+'TABEL FINAAL LO'!P188</f>
        <v>3287.7051282051279</v>
      </c>
      <c r="Q188" s="1">
        <f>+'TABEL FINAAL KO'!Q188+'TABEL FINAAL LO'!Q188</f>
        <v>3292.833333333333</v>
      </c>
      <c r="R188" s="1">
        <f>+'TABEL FINAAL KO'!R188+'TABEL FINAAL LO'!R188</f>
        <v>3265.4294871794873</v>
      </c>
      <c r="S188" s="1">
        <f>+'TABEL FINAAL KO'!S188+'TABEL FINAAL LO'!S188</f>
        <v>3241.2483974358975</v>
      </c>
      <c r="T188" s="1">
        <f>+'TABEL FINAAL KO'!T188+'TABEL FINAAL LO'!T188</f>
        <v>3217.4823717948721</v>
      </c>
      <c r="U188" s="1">
        <f>+'TABEL FINAAL KO'!U188+'TABEL FINAAL LO'!U188</f>
        <v>3186.8557692307695</v>
      </c>
      <c r="V188" s="1">
        <f>+'TABEL FINAAL KO'!V188+'TABEL FINAAL LO'!V188</f>
        <v>3138.8028846153848</v>
      </c>
      <c r="W188" s="1">
        <f>+'TABEL FINAAL KO'!W188+'TABEL FINAAL LO'!W188</f>
        <v>3111.75</v>
      </c>
      <c r="X188" s="1">
        <f>+'TABEL FINAAL KO'!X188+'TABEL FINAAL LO'!X188</f>
        <v>3082.1009615384614</v>
      </c>
      <c r="Y188" s="1">
        <f>+'TABEL FINAAL KO'!Y188+'TABEL FINAAL LO'!Y188</f>
        <v>3087.3878205128203</v>
      </c>
      <c r="Z188" s="1">
        <f>+'TABEL FINAAL KO'!Z188+'TABEL FINAAL LO'!Z188</f>
        <v>3082.2179487179487</v>
      </c>
      <c r="AA188" s="1">
        <f>+'TABEL FINAAL KO'!AA188+'TABEL FINAAL LO'!AA188</f>
        <v>3053.8669871794873</v>
      </c>
    </row>
    <row r="189" spans="2:27" x14ac:dyDescent="0.3">
      <c r="B189" s="1">
        <v>34042</v>
      </c>
      <c r="C189" s="1">
        <f>+'TABEL FINAAL KO'!C189+'TABEL FINAAL LO'!C189</f>
        <v>2797.6470588235297</v>
      </c>
      <c r="D189" s="1">
        <f>+'TABEL FINAAL KO'!D189+'TABEL FINAAL LO'!D189</f>
        <v>2378</v>
      </c>
      <c r="E189" s="1">
        <f>+'TABEL FINAAL KO'!E189+'TABEL FINAAL LO'!E189</f>
        <v>2363.85</v>
      </c>
      <c r="F189" s="1">
        <f>+'TABEL FINAAL KO'!F189+'TABEL FINAAL LO'!F189</f>
        <v>2412.83</v>
      </c>
      <c r="G189" s="1">
        <f>+'TABEL FINAAL KO'!G189+'TABEL FINAAL LO'!G189</f>
        <v>2373.0100000000002</v>
      </c>
      <c r="H189" s="1">
        <f>+'TABEL FINAAL KO'!H189+'TABEL FINAAL LO'!H189</f>
        <v>2369.1999999999998</v>
      </c>
      <c r="I189" s="1">
        <f>+'TABEL FINAAL KO'!I189+'TABEL FINAAL LO'!I189</f>
        <v>2373.77</v>
      </c>
      <c r="J189" s="1">
        <f>+'TABEL FINAAL KO'!J189+'TABEL FINAAL LO'!J189</f>
        <v>2355.71</v>
      </c>
      <c r="K189" s="1">
        <f>+'TABEL FINAAL KO'!K189+'TABEL FINAAL LO'!K189</f>
        <v>2303.14</v>
      </c>
      <c r="L189" s="1">
        <f>+'TABEL FINAAL KO'!L189+'TABEL FINAAL LO'!L189</f>
        <v>2330.25</v>
      </c>
      <c r="M189" s="1">
        <f>+'TABEL FINAAL KO'!M189+'TABEL FINAAL LO'!M189</f>
        <v>2310.9299999999998</v>
      </c>
      <c r="N189" s="1">
        <f>+'TABEL FINAAL KO'!N189+'TABEL FINAAL LO'!N189</f>
        <v>2274.1999999999998</v>
      </c>
      <c r="O189" s="1">
        <f>+'TABEL FINAAL KO'!O189+'TABEL FINAAL LO'!O189</f>
        <v>2243.98</v>
      </c>
      <c r="P189" s="1">
        <f>+'TABEL FINAAL KO'!P189+'TABEL FINAAL LO'!P189</f>
        <v>2184.4738235294117</v>
      </c>
      <c r="Q189" s="1">
        <f>+'TABEL FINAAL KO'!Q189+'TABEL FINAAL LO'!Q189</f>
        <v>2149.2493315508023</v>
      </c>
      <c r="R189" s="1">
        <f>+'TABEL FINAAL KO'!R189+'TABEL FINAAL LO'!R189</f>
        <v>2132.0248395721924</v>
      </c>
      <c r="S189" s="1">
        <f>+'TABEL FINAAL KO'!S189+'TABEL FINAAL LO'!S189</f>
        <v>2092.8732352941179</v>
      </c>
      <c r="T189" s="1">
        <f>+'TABEL FINAAL KO'!T189+'TABEL FINAAL LO'!T189</f>
        <v>2086.3338770053479</v>
      </c>
      <c r="U189" s="1">
        <f>+'TABEL FINAAL KO'!U189+'TABEL FINAAL LO'!U189</f>
        <v>2078.3338770053479</v>
      </c>
      <c r="V189" s="1">
        <f>+'TABEL FINAAL KO'!V189+'TABEL FINAAL LO'!V189</f>
        <v>2077.3703208556149</v>
      </c>
      <c r="W189" s="1">
        <f>+'TABEL FINAAL KO'!W189+'TABEL FINAAL LO'!W189</f>
        <v>2058.14</v>
      </c>
      <c r="X189" s="1">
        <f>+'TABEL FINAAL KO'!X189+'TABEL FINAAL LO'!X189</f>
        <v>2037.1399999999999</v>
      </c>
      <c r="Y189" s="1">
        <f>+'TABEL FINAAL KO'!Y189+'TABEL FINAAL LO'!Y189</f>
        <v>2038.1764438502673</v>
      </c>
      <c r="Z189" s="1">
        <f>+'TABEL FINAAL KO'!Z189+'TABEL FINAAL LO'!Z189</f>
        <v>2041.4854812834224</v>
      </c>
      <c r="AA189" s="1">
        <f>+'TABEL FINAAL KO'!AA189+'TABEL FINAAL LO'!AA189</f>
        <v>2048.6370855614973</v>
      </c>
    </row>
    <row r="190" spans="2:27" x14ac:dyDescent="0.3">
      <c r="B190" s="1">
        <v>34043</v>
      </c>
      <c r="C190" s="1">
        <f>+'TABEL FINAAL KO'!C190+'TABEL FINAAL LO'!C190</f>
        <v>641.17647058823536</v>
      </c>
      <c r="D190" s="1">
        <f>+'TABEL FINAAL KO'!D190+'TABEL FINAAL LO'!D190</f>
        <v>545</v>
      </c>
      <c r="E190" s="1">
        <f>+'TABEL FINAAL KO'!E190+'TABEL FINAAL LO'!E190</f>
        <v>510.9</v>
      </c>
      <c r="F190" s="1">
        <f>+'TABEL FINAAL KO'!F190+'TABEL FINAAL LO'!F190</f>
        <v>478.87</v>
      </c>
      <c r="G190" s="1">
        <f>+'TABEL FINAAL KO'!G190+'TABEL FINAAL LO'!G190</f>
        <v>474.71000000000004</v>
      </c>
      <c r="H190" s="1">
        <f>+'TABEL FINAAL KO'!H190+'TABEL FINAAL LO'!H190</f>
        <v>450.87</v>
      </c>
      <c r="I190" s="1">
        <f>+'TABEL FINAAL KO'!I190+'TABEL FINAAL LO'!I190</f>
        <v>467.63</v>
      </c>
      <c r="J190" s="1">
        <f>+'TABEL FINAAL KO'!J190+'TABEL FINAAL LO'!J190</f>
        <v>488.16999999999996</v>
      </c>
      <c r="K190" s="1">
        <f>+'TABEL FINAAL KO'!K190+'TABEL FINAAL LO'!K190</f>
        <v>496.25</v>
      </c>
      <c r="L190" s="1">
        <f>+'TABEL FINAAL KO'!L190+'TABEL FINAAL LO'!L190</f>
        <v>509.09000000000003</v>
      </c>
      <c r="M190" s="1">
        <f>+'TABEL FINAAL KO'!M190+'TABEL FINAAL LO'!M190</f>
        <v>514.85</v>
      </c>
      <c r="N190" s="1">
        <f>+'TABEL FINAAL KO'!N190+'TABEL FINAAL LO'!N190</f>
        <v>513.09</v>
      </c>
      <c r="O190" s="1">
        <f>+'TABEL FINAAL KO'!O190+'TABEL FINAAL LO'!O190</f>
        <v>521.47</v>
      </c>
      <c r="P190" s="1">
        <f>+'TABEL FINAAL KO'!P190+'TABEL FINAAL LO'!P190</f>
        <v>512.67586206896556</v>
      </c>
      <c r="Q190" s="1">
        <f>+'TABEL FINAAL KO'!Q190+'TABEL FINAAL LO'!Q190</f>
        <v>505.3090640394089</v>
      </c>
      <c r="R190" s="1">
        <f>+'TABEL FINAAL KO'!R190+'TABEL FINAAL LO'!R190</f>
        <v>499.3090640394089</v>
      </c>
      <c r="S190" s="1">
        <f>+'TABEL FINAAL KO'!S190+'TABEL FINAAL LO'!S190</f>
        <v>484.3090640394089</v>
      </c>
      <c r="T190" s="1">
        <f>+'TABEL FINAAL KO'!T190+'TABEL FINAAL LO'!T190</f>
        <v>478.18679802955666</v>
      </c>
      <c r="U190" s="1">
        <f>+'TABEL FINAAL KO'!U190+'TABEL FINAAL LO'!U190</f>
        <v>476.06453201970442</v>
      </c>
      <c r="V190" s="1">
        <f>+'TABEL FINAAL KO'!V190+'TABEL FINAAL LO'!V190</f>
        <v>474.82</v>
      </c>
      <c r="W190" s="1">
        <f>+'TABEL FINAAL KO'!W190+'TABEL FINAAL LO'!W190</f>
        <v>473.82</v>
      </c>
      <c r="X190" s="1">
        <f>+'TABEL FINAAL KO'!X190+'TABEL FINAAL LO'!X190</f>
        <v>473.94226600985223</v>
      </c>
      <c r="Y190" s="1">
        <f>+'TABEL FINAAL KO'!Y190+'TABEL FINAAL LO'!Y190</f>
        <v>472.94226600985223</v>
      </c>
      <c r="Z190" s="1">
        <f>+'TABEL FINAAL KO'!Z190+'TABEL FINAAL LO'!Z190</f>
        <v>472.06453201970442</v>
      </c>
      <c r="AA190" s="1">
        <f>+'TABEL FINAAL KO'!AA190+'TABEL FINAAL LO'!AA190</f>
        <v>470.82</v>
      </c>
    </row>
    <row r="191" spans="2:27" x14ac:dyDescent="0.3">
      <c r="B191" s="1">
        <v>35002</v>
      </c>
      <c r="C191" s="1">
        <f>+'TABEL FINAAL KO'!C191+'TABEL FINAAL LO'!C191</f>
        <v>2092.9411764705883</v>
      </c>
      <c r="D191" s="1">
        <f>+'TABEL FINAAL KO'!D191+'TABEL FINAAL LO'!D191</f>
        <v>1779</v>
      </c>
      <c r="E191" s="1">
        <f>+'TABEL FINAAL KO'!E191+'TABEL FINAAL LO'!E191</f>
        <v>1462.97</v>
      </c>
      <c r="F191" s="1">
        <f>+'TABEL FINAAL KO'!F191+'TABEL FINAAL LO'!F191</f>
        <v>1486.13</v>
      </c>
      <c r="G191" s="1">
        <f>+'TABEL FINAAL KO'!G191+'TABEL FINAAL LO'!G191</f>
        <v>1498.62</v>
      </c>
      <c r="H191" s="1">
        <f>+'TABEL FINAAL KO'!H191+'TABEL FINAAL LO'!H191</f>
        <v>1569.46</v>
      </c>
      <c r="I191" s="1">
        <f>+'TABEL FINAAL KO'!I191+'TABEL FINAAL LO'!I191</f>
        <v>1619.8899999999999</v>
      </c>
      <c r="J191" s="1">
        <f>+'TABEL FINAAL KO'!J191+'TABEL FINAAL LO'!J191</f>
        <v>1647.4299999999998</v>
      </c>
      <c r="K191" s="1">
        <f>+'TABEL FINAAL KO'!K191+'TABEL FINAAL LO'!K191</f>
        <v>1613.51</v>
      </c>
      <c r="L191" s="1">
        <f>+'TABEL FINAAL KO'!L191+'TABEL FINAAL LO'!L191</f>
        <v>1617.48</v>
      </c>
      <c r="M191" s="1">
        <f>+'TABEL FINAAL KO'!M191+'TABEL FINAAL LO'!M191</f>
        <v>1642.97</v>
      </c>
      <c r="N191" s="1">
        <f>+'TABEL FINAAL KO'!N191+'TABEL FINAAL LO'!N191</f>
        <v>1643.4</v>
      </c>
      <c r="O191" s="1">
        <f>+'TABEL FINAAL KO'!O191+'TABEL FINAAL LO'!O191</f>
        <v>1669.8600000000001</v>
      </c>
      <c r="P191" s="1">
        <f>+'TABEL FINAAL KO'!P191+'TABEL FINAAL LO'!P191</f>
        <v>1693.0513464991022</v>
      </c>
      <c r="Q191" s="1">
        <f>+'TABEL FINAAL KO'!Q191+'TABEL FINAAL LO'!Q191</f>
        <v>1713.4301256732497</v>
      </c>
      <c r="R191" s="1">
        <f>+'TABEL FINAAL KO'!R191+'TABEL FINAAL LO'!R191</f>
        <v>1715.3947576301616</v>
      </c>
      <c r="S191" s="1">
        <f>+'TABEL FINAAL KO'!S191+'TABEL FINAAL LO'!S191</f>
        <v>1718.0841472172351</v>
      </c>
      <c r="T191" s="1">
        <f>+'TABEL FINAAL KO'!T191+'TABEL FINAAL LO'!T191</f>
        <v>1710.9452423698385</v>
      </c>
      <c r="U191" s="1">
        <f>+'TABEL FINAAL KO'!U191+'TABEL FINAAL LO'!U191</f>
        <v>1709.67</v>
      </c>
      <c r="V191" s="1">
        <f>+'TABEL FINAAL KO'!V191+'TABEL FINAAL LO'!V191</f>
        <v>1709.67</v>
      </c>
      <c r="W191" s="1">
        <f>+'TABEL FINAAL KO'!W191+'TABEL FINAAL LO'!W191</f>
        <v>1699.67</v>
      </c>
      <c r="X191" s="1">
        <f>+'TABEL FINAAL KO'!X191+'TABEL FINAAL LO'!X191</f>
        <v>1683.9452423698385</v>
      </c>
      <c r="Y191" s="1">
        <f>+'TABEL FINAAL KO'!Y191+'TABEL FINAAL LO'!Y191</f>
        <v>1679.8063375224417</v>
      </c>
      <c r="Z191" s="1">
        <f>+'TABEL FINAAL KO'!Z191+'TABEL FINAAL LO'!Z191</f>
        <v>1661.1851166965889</v>
      </c>
      <c r="AA191" s="1">
        <f>+'TABEL FINAAL KO'!AA191+'TABEL FINAAL LO'!AA191</f>
        <v>1659.0815798922799</v>
      </c>
    </row>
    <row r="192" spans="2:27" x14ac:dyDescent="0.3">
      <c r="B192" s="1">
        <v>35005</v>
      </c>
      <c r="C192" s="1">
        <f>+'TABEL FINAAL KO'!C192+'TABEL FINAAL LO'!C192</f>
        <v>1535.294117647059</v>
      </c>
      <c r="D192" s="1">
        <f>+'TABEL FINAAL KO'!D192+'TABEL FINAAL LO'!D192</f>
        <v>1305</v>
      </c>
      <c r="E192" s="1">
        <f>+'TABEL FINAAL KO'!E192+'TABEL FINAAL LO'!E192</f>
        <v>1206.4000000000001</v>
      </c>
      <c r="F192" s="1">
        <f>+'TABEL FINAAL KO'!F192+'TABEL FINAAL LO'!F192</f>
        <v>1205.67</v>
      </c>
      <c r="G192" s="1">
        <f>+'TABEL FINAAL KO'!G192+'TABEL FINAAL LO'!G192</f>
        <v>1187.72</v>
      </c>
      <c r="H192" s="1">
        <f>+'TABEL FINAAL KO'!H192+'TABEL FINAAL LO'!H192</f>
        <v>1192.21</v>
      </c>
      <c r="I192" s="1">
        <f>+'TABEL FINAAL KO'!I192+'TABEL FINAAL LO'!I192</f>
        <v>1185.56</v>
      </c>
      <c r="J192" s="1">
        <f>+'TABEL FINAAL KO'!J192+'TABEL FINAAL LO'!J192</f>
        <v>1173.18</v>
      </c>
      <c r="K192" s="1">
        <f>+'TABEL FINAAL KO'!K192+'TABEL FINAAL LO'!K192</f>
        <v>1242.56</v>
      </c>
      <c r="L192" s="1">
        <f>+'TABEL FINAAL KO'!L192+'TABEL FINAAL LO'!L192</f>
        <v>1224.3399999999999</v>
      </c>
      <c r="M192" s="1">
        <f>+'TABEL FINAAL KO'!M192+'TABEL FINAAL LO'!M192</f>
        <v>1262.8600000000001</v>
      </c>
      <c r="N192" s="1">
        <f>+'TABEL FINAAL KO'!N192+'TABEL FINAAL LO'!N192</f>
        <v>1236.0999999999999</v>
      </c>
      <c r="O192" s="1">
        <f>+'TABEL FINAAL KO'!O192+'TABEL FINAAL LO'!O192</f>
        <v>1232.83</v>
      </c>
      <c r="P192" s="1">
        <f>+'TABEL FINAAL KO'!P192+'TABEL FINAAL LO'!P192</f>
        <v>1204.3454976303317</v>
      </c>
      <c r="Q192" s="1">
        <f>+'TABEL FINAAL KO'!Q192+'TABEL FINAAL LO'!Q192</f>
        <v>1194.8165876777252</v>
      </c>
      <c r="R192" s="1">
        <f>+'TABEL FINAAL KO'!R192+'TABEL FINAAL LO'!R192</f>
        <v>1175.6402843601895</v>
      </c>
      <c r="S192" s="1">
        <f>+'TABEL FINAAL KO'!S192+'TABEL FINAAL LO'!S192</f>
        <v>1177.0521327014217</v>
      </c>
      <c r="T192" s="1">
        <f>+'TABEL FINAAL KO'!T192+'TABEL FINAAL LO'!T192</f>
        <v>1173.3460663507108</v>
      </c>
      <c r="U192" s="1">
        <f>+'TABEL FINAAL KO'!U192+'TABEL FINAAL LO'!U192</f>
        <v>1173.0518483412322</v>
      </c>
      <c r="V192" s="1">
        <f>+'TABEL FINAAL KO'!V192+'TABEL FINAAL LO'!V192</f>
        <v>1182.5223696682465</v>
      </c>
      <c r="W192" s="1">
        <f>+'TABEL FINAAL KO'!W192+'TABEL FINAAL LO'!W192</f>
        <v>1171.6399999999999</v>
      </c>
      <c r="X192" s="1">
        <f>+'TABEL FINAAL KO'!X192+'TABEL FINAAL LO'!X192</f>
        <v>1165.9928909952607</v>
      </c>
      <c r="Y192" s="1">
        <f>+'TABEL FINAAL KO'!Y192+'TABEL FINAAL LO'!Y192</f>
        <v>1154.1694786729859</v>
      </c>
      <c r="Z192" s="1">
        <f>+'TABEL FINAAL KO'!Z192+'TABEL FINAAL LO'!Z192</f>
        <v>1149.5226540284361</v>
      </c>
      <c r="AA192" s="1">
        <f>+'TABEL FINAAL KO'!AA192+'TABEL FINAAL LO'!AA192</f>
        <v>1148.5816113744077</v>
      </c>
    </row>
    <row r="193" spans="2:27" x14ac:dyDescent="0.3">
      <c r="B193" s="1">
        <v>35006</v>
      </c>
      <c r="C193" s="1">
        <f>+'TABEL FINAAL KO'!C193+'TABEL FINAAL LO'!C193</f>
        <v>1648.2352941176473</v>
      </c>
      <c r="D193" s="1">
        <f>+'TABEL FINAAL KO'!D193+'TABEL FINAAL LO'!D193</f>
        <v>1401</v>
      </c>
      <c r="E193" s="1">
        <f>+'TABEL FINAAL KO'!E193+'TABEL FINAAL LO'!E193</f>
        <v>1236.4000000000001</v>
      </c>
      <c r="F193" s="1">
        <f>+'TABEL FINAAL KO'!F193+'TABEL FINAAL LO'!F193</f>
        <v>1263.73</v>
      </c>
      <c r="G193" s="1">
        <f>+'TABEL FINAAL KO'!G193+'TABEL FINAAL LO'!G193</f>
        <v>1318.08</v>
      </c>
      <c r="H193" s="1">
        <f>+'TABEL FINAAL KO'!H193+'TABEL FINAAL LO'!H193</f>
        <v>1329.4</v>
      </c>
      <c r="I193" s="1">
        <f>+'TABEL FINAAL KO'!I193+'TABEL FINAAL LO'!I193</f>
        <v>1351.4299999999998</v>
      </c>
      <c r="J193" s="1">
        <f>+'TABEL FINAAL KO'!J193+'TABEL FINAAL LO'!J193</f>
        <v>1332.8</v>
      </c>
      <c r="K193" s="1">
        <f>+'TABEL FINAAL KO'!K193+'TABEL FINAAL LO'!K193</f>
        <v>1365.48</v>
      </c>
      <c r="L193" s="1">
        <f>+'TABEL FINAAL KO'!L193+'TABEL FINAAL LO'!L193</f>
        <v>1386.51</v>
      </c>
      <c r="M193" s="1">
        <f>+'TABEL FINAAL KO'!M193+'TABEL FINAAL LO'!M193</f>
        <v>1379.29</v>
      </c>
      <c r="N193" s="1">
        <f>+'TABEL FINAAL KO'!N193+'TABEL FINAAL LO'!N193</f>
        <v>1350.4</v>
      </c>
      <c r="O193" s="1">
        <f>+'TABEL FINAAL KO'!O193+'TABEL FINAAL LO'!O193</f>
        <v>1317.6399999999999</v>
      </c>
      <c r="P193" s="1">
        <f>+'TABEL FINAAL KO'!P193+'TABEL FINAAL LO'!P193</f>
        <v>1276.8918644067796</v>
      </c>
      <c r="Q193" s="1">
        <f>+'TABEL FINAAL KO'!Q193+'TABEL FINAAL LO'!Q193</f>
        <v>1232.0010169491525</v>
      </c>
      <c r="R193" s="1">
        <f>+'TABEL FINAAL KO'!R193+'TABEL FINAAL LO'!R193</f>
        <v>1181.9944067796609</v>
      </c>
      <c r="S193" s="1">
        <f>+'TABEL FINAAL KO'!S193+'TABEL FINAAL LO'!S193</f>
        <v>1161.2149152542372</v>
      </c>
      <c r="T193" s="1">
        <f>+'TABEL FINAAL KO'!T193+'TABEL FINAAL LO'!T193</f>
        <v>1158.3240677966101</v>
      </c>
      <c r="U193" s="1">
        <f>+'TABEL FINAAL KO'!U193+'TABEL FINAAL LO'!U193</f>
        <v>1140.9922033898306</v>
      </c>
      <c r="V193" s="1">
        <f>+'TABEL FINAAL KO'!V193+'TABEL FINAAL LO'!V193</f>
        <v>1119.7694915254237</v>
      </c>
      <c r="W193" s="1">
        <f>+'TABEL FINAAL KO'!W193+'TABEL FINAAL LO'!W193</f>
        <v>1106.99</v>
      </c>
      <c r="X193" s="1">
        <f>+'TABEL FINAAL KO'!X193+'TABEL FINAAL LO'!X193</f>
        <v>1090.1013559322034</v>
      </c>
      <c r="Y193" s="1">
        <f>+'TABEL FINAAL KO'!Y193+'TABEL FINAAL LO'!Y193</f>
        <v>1074.3218644067797</v>
      </c>
      <c r="Z193" s="1">
        <f>+'TABEL FINAAL KO'!Z193+'TABEL FINAAL LO'!Z193</f>
        <v>1060.2105084745763</v>
      </c>
      <c r="AA193" s="1">
        <f>+'TABEL FINAAL KO'!AA193+'TABEL FINAAL LO'!AA193</f>
        <v>1058.2083050847457</v>
      </c>
    </row>
    <row r="194" spans="2:27" x14ac:dyDescent="0.3">
      <c r="B194" s="1">
        <v>35011</v>
      </c>
      <c r="C194" s="1">
        <f>+'TABEL FINAAL KO'!C194+'TABEL FINAAL LO'!C194</f>
        <v>2020</v>
      </c>
      <c r="D194" s="1">
        <f>+'TABEL FINAAL KO'!D194+'TABEL FINAAL LO'!D194</f>
        <v>1717</v>
      </c>
      <c r="E194" s="1">
        <f>+'TABEL FINAAL KO'!E194+'TABEL FINAAL LO'!E194</f>
        <v>1258.5899999999999</v>
      </c>
      <c r="F194" s="1">
        <f>+'TABEL FINAAL KO'!F194+'TABEL FINAAL LO'!F194</f>
        <v>1236.48</v>
      </c>
      <c r="G194" s="1">
        <f>+'TABEL FINAAL KO'!G194+'TABEL FINAAL LO'!G194</f>
        <v>1234.56</v>
      </c>
      <c r="H194" s="1">
        <f>+'TABEL FINAAL KO'!H194+'TABEL FINAAL LO'!H194</f>
        <v>1216.8</v>
      </c>
      <c r="I194" s="1">
        <f>+'TABEL FINAAL KO'!I194+'TABEL FINAAL LO'!I194</f>
        <v>1259.3200000000002</v>
      </c>
      <c r="J194" s="1">
        <f>+'TABEL FINAAL KO'!J194+'TABEL FINAAL LO'!J194</f>
        <v>1229.18</v>
      </c>
      <c r="K194" s="1">
        <f>+'TABEL FINAAL KO'!K194+'TABEL FINAAL LO'!K194</f>
        <v>1227.45</v>
      </c>
      <c r="L194" s="1">
        <f>+'TABEL FINAAL KO'!L194+'TABEL FINAAL LO'!L194</f>
        <v>1178.8800000000001</v>
      </c>
      <c r="M194" s="1">
        <f>+'TABEL FINAAL KO'!M194+'TABEL FINAAL LO'!M194</f>
        <v>1171.18</v>
      </c>
      <c r="N194" s="1">
        <f>+'TABEL FINAAL KO'!N194+'TABEL FINAAL LO'!N194</f>
        <v>1134.53</v>
      </c>
      <c r="O194" s="1">
        <f>+'TABEL FINAAL KO'!O194+'TABEL FINAAL LO'!O194</f>
        <v>1119.99</v>
      </c>
      <c r="P194" s="1">
        <f>+'TABEL FINAAL KO'!P194+'TABEL FINAAL LO'!P194</f>
        <v>1125.6288770053475</v>
      </c>
      <c r="Q194" s="1">
        <f>+'TABEL FINAAL KO'!Q194+'TABEL FINAAL LO'!Q194</f>
        <v>1101.8318716577539</v>
      </c>
      <c r="R194" s="1">
        <f>+'TABEL FINAAL KO'!R194+'TABEL FINAAL LO'!R194</f>
        <v>1098.2228877005348</v>
      </c>
      <c r="S194" s="1">
        <f>+'TABEL FINAAL KO'!S194+'TABEL FINAAL LO'!S194</f>
        <v>1072.9034224598931</v>
      </c>
      <c r="T194" s="1">
        <f>+'TABEL FINAAL KO'!T194+'TABEL FINAAL LO'!T194</f>
        <v>1071.873475935829</v>
      </c>
      <c r="U194" s="1">
        <f>+'TABEL FINAAL KO'!U194+'TABEL FINAAL LO'!U194</f>
        <v>1052.4674866310161</v>
      </c>
      <c r="V194" s="1">
        <f>+'TABEL FINAAL KO'!V194+'TABEL FINAAL LO'!V194</f>
        <v>1058.365989304813</v>
      </c>
      <c r="W194" s="1">
        <f>+'TABEL FINAAL KO'!W194+'TABEL FINAAL LO'!W194</f>
        <v>1051.96</v>
      </c>
      <c r="X194" s="1">
        <f>+'TABEL FINAAL KO'!X194+'TABEL FINAAL LO'!X194</f>
        <v>1036.96</v>
      </c>
      <c r="Y194" s="1">
        <f>+'TABEL FINAAL KO'!Y194+'TABEL FINAAL LO'!Y194</f>
        <v>1023.0614973262032</v>
      </c>
      <c r="Z194" s="1">
        <f>+'TABEL FINAAL KO'!Z194+'TABEL FINAAL LO'!Z194</f>
        <v>1013.1629946524065</v>
      </c>
      <c r="AA194" s="1">
        <f>+'TABEL FINAAL KO'!AA194+'TABEL FINAAL LO'!AA194</f>
        <v>1018.1779679144386</v>
      </c>
    </row>
    <row r="195" spans="2:27" x14ac:dyDescent="0.3">
      <c r="B195" s="1">
        <v>35013</v>
      </c>
      <c r="C195" s="1">
        <f>+'TABEL FINAAL KO'!C195+'TABEL FINAAL LO'!C195</f>
        <v>8167</v>
      </c>
      <c r="D195" s="1">
        <f>+'TABEL FINAAL KO'!D195+'TABEL FINAAL LO'!D195</f>
        <v>6941.9500000000007</v>
      </c>
      <c r="E195" s="1">
        <f>+'TABEL FINAAL KO'!E195+'TABEL FINAAL LO'!E195</f>
        <v>5772.77</v>
      </c>
      <c r="F195" s="1">
        <f>+'TABEL FINAAL KO'!F195+'TABEL FINAAL LO'!F195</f>
        <v>5845.88</v>
      </c>
      <c r="G195" s="1">
        <f>+'TABEL FINAAL KO'!G195+'TABEL FINAAL LO'!G195</f>
        <v>5962.96</v>
      </c>
      <c r="H195" s="1">
        <f>+'TABEL FINAAL KO'!H195+'TABEL FINAAL LO'!H195</f>
        <v>5900.5</v>
      </c>
      <c r="I195" s="1">
        <f>+'TABEL FINAAL KO'!I195+'TABEL FINAAL LO'!I195</f>
        <v>5961.15</v>
      </c>
      <c r="J195" s="1">
        <f>+'TABEL FINAAL KO'!J195+'TABEL FINAAL LO'!J195</f>
        <v>6042.2</v>
      </c>
      <c r="K195" s="1">
        <f>+'TABEL FINAAL KO'!K195+'TABEL FINAAL LO'!K195</f>
        <v>6154.5</v>
      </c>
      <c r="L195" s="1">
        <f>+'TABEL FINAAL KO'!L195+'TABEL FINAAL LO'!L195</f>
        <v>6288.59</v>
      </c>
      <c r="M195" s="1">
        <f>+'TABEL FINAAL KO'!M195+'TABEL FINAAL LO'!M195</f>
        <v>6304.82</v>
      </c>
      <c r="N195" s="1">
        <f>+'TABEL FINAAL KO'!N195+'TABEL FINAAL LO'!N195</f>
        <v>6323.15</v>
      </c>
      <c r="O195" s="1">
        <f>+'TABEL FINAAL KO'!O195+'TABEL FINAAL LO'!O195</f>
        <v>6284.76</v>
      </c>
      <c r="P195" s="1">
        <f>+'TABEL FINAAL KO'!P195+'TABEL FINAAL LO'!P195</f>
        <v>6284.8727217125379</v>
      </c>
      <c r="Q195" s="1">
        <f>+'TABEL FINAAL KO'!Q195+'TABEL FINAAL LO'!Q195</f>
        <v>6264.8304281345572</v>
      </c>
      <c r="R195" s="1">
        <f>+'TABEL FINAAL KO'!R195+'TABEL FINAAL LO'!R195</f>
        <v>6219.0200713557588</v>
      </c>
      <c r="S195" s="1">
        <f>+'TABEL FINAAL KO'!S195+'TABEL FINAAL LO'!S195</f>
        <v>6117.3379510703362</v>
      </c>
      <c r="T195" s="1">
        <f>+'TABEL FINAAL KO'!T195+'TABEL FINAAL LO'!T195</f>
        <v>6056.7827115188584</v>
      </c>
      <c r="U195" s="1">
        <f>+'TABEL FINAAL KO'!U195+'TABEL FINAAL LO'!U195</f>
        <v>5986.1633537206926</v>
      </c>
      <c r="V195" s="1">
        <f>+'TABEL FINAAL KO'!V195+'TABEL FINAAL LO'!V195</f>
        <v>5896.2697655453612</v>
      </c>
      <c r="W195" s="1">
        <f>+'TABEL FINAAL KO'!W195+'TABEL FINAAL LO'!W195</f>
        <v>5825.7800000000007</v>
      </c>
      <c r="X195" s="1">
        <f>+'TABEL FINAAL KO'!X195+'TABEL FINAAL LO'!X195</f>
        <v>5733.3120591233437</v>
      </c>
      <c r="Y195" s="1">
        <f>+'TABEL FINAAL KO'!Y195+'TABEL FINAAL LO'!Y195</f>
        <v>5677.2056472986751</v>
      </c>
      <c r="Z195" s="1">
        <f>+'TABEL FINAAL KO'!Z195+'TABEL FINAAL LO'!Z195</f>
        <v>5610.7377064220182</v>
      </c>
      <c r="AA195" s="1">
        <f>+'TABEL FINAAL KO'!AA195+'TABEL FINAAL LO'!AA195</f>
        <v>5549.5248827726809</v>
      </c>
    </row>
    <row r="196" spans="2:27" x14ac:dyDescent="0.3">
      <c r="B196" s="1">
        <v>35014</v>
      </c>
      <c r="C196" s="1">
        <f>+'TABEL FINAAL KO'!C196+'TABEL FINAAL LO'!C196</f>
        <v>1090</v>
      </c>
      <c r="D196" s="1">
        <f>+'TABEL FINAAL KO'!D196+'TABEL FINAAL LO'!D196</f>
        <v>926.5</v>
      </c>
      <c r="E196" s="1">
        <f>+'TABEL FINAAL KO'!E196+'TABEL FINAAL LO'!E196</f>
        <v>780.85</v>
      </c>
      <c r="F196" s="1">
        <f>+'TABEL FINAAL KO'!F196+'TABEL FINAAL LO'!F196</f>
        <v>789.88</v>
      </c>
      <c r="G196" s="1">
        <f>+'TABEL FINAAL KO'!G196+'TABEL FINAAL LO'!G196</f>
        <v>769.2</v>
      </c>
      <c r="H196" s="1">
        <f>+'TABEL FINAAL KO'!H196+'TABEL FINAAL LO'!H196</f>
        <v>770.23</v>
      </c>
      <c r="I196" s="1">
        <f>+'TABEL FINAAL KO'!I196+'TABEL FINAAL LO'!I196</f>
        <v>770.77</v>
      </c>
      <c r="J196" s="1">
        <f>+'TABEL FINAAL KO'!J196+'TABEL FINAAL LO'!J196</f>
        <v>804.42000000000007</v>
      </c>
      <c r="K196" s="1">
        <f>+'TABEL FINAAL KO'!K196+'TABEL FINAAL LO'!K196</f>
        <v>807.93000000000006</v>
      </c>
      <c r="L196" s="1">
        <f>+'TABEL FINAAL KO'!L196+'TABEL FINAAL LO'!L196</f>
        <v>804.12</v>
      </c>
      <c r="M196" s="1">
        <f>+'TABEL FINAAL KO'!M196+'TABEL FINAAL LO'!M196</f>
        <v>806.39</v>
      </c>
      <c r="N196" s="1">
        <f>+'TABEL FINAAL KO'!N196+'TABEL FINAAL LO'!N196</f>
        <v>814.31</v>
      </c>
      <c r="O196" s="1">
        <f>+'TABEL FINAAL KO'!O196+'TABEL FINAAL LO'!O196</f>
        <v>808.77</v>
      </c>
      <c r="P196" s="1">
        <f>+'TABEL FINAAL KO'!P196+'TABEL FINAAL LO'!P196</f>
        <v>787.58466453674123</v>
      </c>
      <c r="Q196" s="1">
        <f>+'TABEL FINAAL KO'!Q196+'TABEL FINAAL LO'!Q196</f>
        <v>765.36076677316294</v>
      </c>
      <c r="R196" s="1">
        <f>+'TABEL FINAAL KO'!R196+'TABEL FINAAL LO'!R196</f>
        <v>743.46517571884988</v>
      </c>
      <c r="S196" s="1">
        <f>+'TABEL FINAAL KO'!S196+'TABEL FINAAL LO'!S196</f>
        <v>721.56958466453671</v>
      </c>
      <c r="T196" s="1">
        <f>+'TABEL FINAAL KO'!T196+'TABEL FINAAL LO'!T196</f>
        <v>719.13686900958464</v>
      </c>
      <c r="U196" s="1">
        <f>+'TABEL FINAAL KO'!U196+'TABEL FINAAL LO'!U196</f>
        <v>731.59220447284338</v>
      </c>
      <c r="V196" s="1">
        <f>+'TABEL FINAAL KO'!V196+'TABEL FINAAL LO'!V196</f>
        <v>735.81610223642178</v>
      </c>
      <c r="W196" s="1">
        <f>+'TABEL FINAAL KO'!W196+'TABEL FINAAL LO'!W196</f>
        <v>746.04</v>
      </c>
      <c r="X196" s="1">
        <f>+'TABEL FINAAL KO'!X196+'TABEL FINAAL LO'!X196</f>
        <v>745.70415335463258</v>
      </c>
      <c r="Y196" s="1">
        <f>+'TABEL FINAAL KO'!Y196+'TABEL FINAAL LO'!Y196</f>
        <v>737.59220447284338</v>
      </c>
      <c r="Z196" s="1">
        <f>+'TABEL FINAAL KO'!Z196+'TABEL FINAAL LO'!Z196</f>
        <v>746.14440894568691</v>
      </c>
      <c r="AA196" s="1">
        <f>+'TABEL FINAAL KO'!AA196+'TABEL FINAAL LO'!AA196</f>
        <v>748.47271565495203</v>
      </c>
    </row>
    <row r="197" spans="2:27" x14ac:dyDescent="0.3">
      <c r="B197" s="1">
        <v>35029</v>
      </c>
      <c r="C197" s="1">
        <f>+'TABEL FINAAL KO'!C197+'TABEL FINAAL LO'!C197</f>
        <v>1176</v>
      </c>
      <c r="D197" s="1">
        <f>+'TABEL FINAAL KO'!D197+'TABEL FINAAL LO'!D197</f>
        <v>999.6</v>
      </c>
      <c r="E197" s="1">
        <f>+'TABEL FINAAL KO'!E197+'TABEL FINAAL LO'!E197</f>
        <v>855.12</v>
      </c>
      <c r="F197" s="1">
        <f>+'TABEL FINAAL KO'!F197+'TABEL FINAAL LO'!F197</f>
        <v>863.61</v>
      </c>
      <c r="G197" s="1">
        <f>+'TABEL FINAAL KO'!G197+'TABEL FINAAL LO'!G197</f>
        <v>809.81999999999994</v>
      </c>
      <c r="H197" s="1">
        <f>+'TABEL FINAAL KO'!H197+'TABEL FINAAL LO'!H197</f>
        <v>815.31</v>
      </c>
      <c r="I197" s="1">
        <f>+'TABEL FINAAL KO'!I197+'TABEL FINAAL LO'!I197</f>
        <v>806.93000000000006</v>
      </c>
      <c r="J197" s="1">
        <f>+'TABEL FINAAL KO'!J197+'TABEL FINAAL LO'!J197</f>
        <v>825.47</v>
      </c>
      <c r="K197" s="1">
        <f>+'TABEL FINAAL KO'!K197+'TABEL FINAAL LO'!K197</f>
        <v>823.12</v>
      </c>
      <c r="L197" s="1">
        <f>+'TABEL FINAAL KO'!L197+'TABEL FINAAL LO'!L197</f>
        <v>816.04</v>
      </c>
      <c r="M197" s="1">
        <f>+'TABEL FINAAL KO'!M197+'TABEL FINAAL LO'!M197</f>
        <v>788.47</v>
      </c>
      <c r="N197" s="1">
        <f>+'TABEL FINAAL KO'!N197+'TABEL FINAAL LO'!N197</f>
        <v>776.96</v>
      </c>
      <c r="O197" s="1">
        <f>+'TABEL FINAAL KO'!O197+'TABEL FINAAL LO'!O197</f>
        <v>760.47</v>
      </c>
      <c r="P197" s="1">
        <f>+'TABEL FINAAL KO'!P197+'TABEL FINAAL LO'!P197</f>
        <v>748.70386281588446</v>
      </c>
      <c r="Q197" s="1">
        <f>+'TABEL FINAAL KO'!Q197+'TABEL FINAAL LO'!Q197</f>
        <v>739.34953068592063</v>
      </c>
      <c r="R197" s="1">
        <f>+'TABEL FINAAL KO'!R197+'TABEL FINAAL LO'!R197</f>
        <v>742.34953068592063</v>
      </c>
      <c r="S197" s="1">
        <f>+'TABEL FINAAL KO'!S197+'TABEL FINAAL LO'!S197</f>
        <v>742.25346570397119</v>
      </c>
      <c r="T197" s="1">
        <f>+'TABEL FINAAL KO'!T197+'TABEL FINAAL LO'!T197</f>
        <v>747.64086642599273</v>
      </c>
      <c r="U197" s="1">
        <f>+'TABEL FINAAL KO'!U197+'TABEL FINAAL LO'!U197</f>
        <v>751.02826714801449</v>
      </c>
      <c r="V197" s="1">
        <f>+'TABEL FINAAL KO'!V197+'TABEL FINAAL LO'!V197</f>
        <v>749.12433212996393</v>
      </c>
      <c r="W197" s="1">
        <f>+'TABEL FINAAL KO'!W197+'TABEL FINAAL LO'!W197</f>
        <v>763.77</v>
      </c>
      <c r="X197" s="1">
        <f>+'TABEL FINAAL KO'!X197+'TABEL FINAAL LO'!X197</f>
        <v>766.02826714801449</v>
      </c>
      <c r="Y197" s="1">
        <f>+'TABEL FINAAL KO'!Y197+'TABEL FINAAL LO'!Y197</f>
        <v>780.8361371841155</v>
      </c>
      <c r="Z197" s="1">
        <f>+'TABEL FINAAL KO'!Z197+'TABEL FINAAL LO'!Z197</f>
        <v>791.61093862815892</v>
      </c>
      <c r="AA197" s="1">
        <f>+'TABEL FINAAL KO'!AA197+'TABEL FINAAL LO'!AA197</f>
        <v>798.99833935018046</v>
      </c>
    </row>
    <row r="198" spans="2:27" x14ac:dyDescent="0.3">
      <c r="B198" s="1">
        <v>36006</v>
      </c>
      <c r="C198" s="1">
        <f>+'TABEL FINAAL KO'!C198+'TABEL FINAAL LO'!C198</f>
        <v>1726</v>
      </c>
      <c r="D198" s="1">
        <f>+'TABEL FINAAL KO'!D198+'TABEL FINAAL LO'!D198</f>
        <v>1467.1</v>
      </c>
      <c r="E198" s="1">
        <f>+'TABEL FINAAL KO'!E198+'TABEL FINAAL LO'!E198</f>
        <v>1058.48</v>
      </c>
      <c r="F198" s="1">
        <f>+'TABEL FINAAL KO'!F198+'TABEL FINAAL LO'!F198</f>
        <v>1075.1300000000001</v>
      </c>
      <c r="G198" s="1">
        <f>+'TABEL FINAAL KO'!G198+'TABEL FINAAL LO'!G198</f>
        <v>1102.26</v>
      </c>
      <c r="H198" s="1">
        <f>+'TABEL FINAAL KO'!H198+'TABEL FINAAL LO'!H198</f>
        <v>1144.48</v>
      </c>
      <c r="I198" s="1">
        <f>+'TABEL FINAAL KO'!I198+'TABEL FINAAL LO'!I198</f>
        <v>1117.6100000000001</v>
      </c>
      <c r="J198" s="1">
        <f>+'TABEL FINAAL KO'!J198+'TABEL FINAAL LO'!J198</f>
        <v>1127.9099999999999</v>
      </c>
      <c r="K198" s="1">
        <f>+'TABEL FINAAL KO'!K198+'TABEL FINAAL LO'!K198</f>
        <v>1128.07</v>
      </c>
      <c r="L198" s="1">
        <f>+'TABEL FINAAL KO'!L198+'TABEL FINAAL LO'!L198</f>
        <v>1189.32</v>
      </c>
      <c r="M198" s="1">
        <f>+'TABEL FINAAL KO'!M198+'TABEL FINAAL LO'!M198</f>
        <v>1145.77</v>
      </c>
      <c r="N198" s="1">
        <f>+'TABEL FINAAL KO'!N198+'TABEL FINAAL LO'!N198</f>
        <v>1216.72</v>
      </c>
      <c r="O198" s="1">
        <f>+'TABEL FINAAL KO'!O198+'TABEL FINAAL LO'!O198</f>
        <v>1203.18</v>
      </c>
      <c r="P198" s="1">
        <f>+'TABEL FINAAL KO'!P198+'TABEL FINAAL LO'!P198</f>
        <v>1163.7009973753281</v>
      </c>
      <c r="Q198" s="1">
        <f>+'TABEL FINAAL KO'!Q198+'TABEL FINAAL LO'!Q198</f>
        <v>1171.0308661417323</v>
      </c>
      <c r="R198" s="1">
        <f>+'TABEL FINAAL KO'!R198+'TABEL FINAAL LO'!R198</f>
        <v>1127.8046194225722</v>
      </c>
      <c r="S198" s="1">
        <f>+'TABEL FINAAL KO'!S198+'TABEL FINAAL LO'!S198</f>
        <v>1113.9462467191602</v>
      </c>
      <c r="T198" s="1">
        <f>+'TABEL FINAAL KO'!T198+'TABEL FINAAL LO'!T198</f>
        <v>1097.7390026246719</v>
      </c>
      <c r="U198" s="1">
        <f>+'TABEL FINAAL KO'!U198+'TABEL FINAAL LO'!U198</f>
        <v>1084.8806299212597</v>
      </c>
      <c r="V198" s="1">
        <f>+'TABEL FINAAL KO'!V198+'TABEL FINAAL LO'!V198</f>
        <v>1070.8616272965878</v>
      </c>
      <c r="W198" s="1">
        <f>+'TABEL FINAAL KO'!W198+'TABEL FINAAL LO'!W198</f>
        <v>1077.72</v>
      </c>
      <c r="X198" s="1">
        <f>+'TABEL FINAAL KO'!X198+'TABEL FINAAL LO'!X198</f>
        <v>1081.823622047244</v>
      </c>
      <c r="Y198" s="1">
        <f>+'TABEL FINAAL KO'!Y198+'TABEL FINAAL LO'!Y198</f>
        <v>1082.4367454068242</v>
      </c>
      <c r="Z198" s="1">
        <f>+'TABEL FINAAL KO'!Z198+'TABEL FINAAL LO'!Z198</f>
        <v>1077.3141207349081</v>
      </c>
      <c r="AA198" s="1">
        <f>+'TABEL FINAAL KO'!AA198+'TABEL FINAAL LO'!AA198</f>
        <v>1073.4367454068242</v>
      </c>
    </row>
    <row r="199" spans="2:27" x14ac:dyDescent="0.3">
      <c r="B199" s="1">
        <v>36007</v>
      </c>
      <c r="C199" s="1">
        <f>+'TABEL FINAAL KO'!C199+'TABEL FINAAL LO'!C199</f>
        <v>1375</v>
      </c>
      <c r="D199" s="1">
        <f>+'TABEL FINAAL KO'!D199+'TABEL FINAAL LO'!D199</f>
        <v>1168.75</v>
      </c>
      <c r="E199" s="1">
        <f>+'TABEL FINAAL KO'!E199+'TABEL FINAAL LO'!E199</f>
        <v>1046.8800000000001</v>
      </c>
      <c r="F199" s="1">
        <f>+'TABEL FINAAL KO'!F199+'TABEL FINAAL LO'!F199</f>
        <v>1078.0999999999999</v>
      </c>
      <c r="G199" s="1">
        <f>+'TABEL FINAAL KO'!G199+'TABEL FINAAL LO'!G199</f>
        <v>1079.69</v>
      </c>
      <c r="H199" s="1">
        <f>+'TABEL FINAAL KO'!H199+'TABEL FINAAL LO'!H199</f>
        <v>1051.8800000000001</v>
      </c>
      <c r="I199" s="1">
        <f>+'TABEL FINAAL KO'!I199+'TABEL FINAAL LO'!I199</f>
        <v>1059.72</v>
      </c>
      <c r="J199" s="1">
        <f>+'TABEL FINAAL KO'!J199+'TABEL FINAAL LO'!J199</f>
        <v>1068.48</v>
      </c>
      <c r="K199" s="1">
        <f>+'TABEL FINAAL KO'!K199+'TABEL FINAAL LO'!K199</f>
        <v>1057.8</v>
      </c>
      <c r="L199" s="1">
        <f>+'TABEL FINAAL KO'!L199+'TABEL FINAAL LO'!L199</f>
        <v>1062.6100000000001</v>
      </c>
      <c r="M199" s="1">
        <f>+'TABEL FINAAL KO'!M199+'TABEL FINAAL LO'!M199</f>
        <v>1019.31</v>
      </c>
      <c r="N199" s="1">
        <f>+'TABEL FINAAL KO'!N199+'TABEL FINAAL LO'!N199</f>
        <v>1059.9099999999999</v>
      </c>
      <c r="O199" s="1">
        <f>+'TABEL FINAAL KO'!O199+'TABEL FINAAL LO'!O199</f>
        <v>1041.6100000000001</v>
      </c>
      <c r="P199" s="1">
        <f>+'TABEL FINAAL KO'!P199+'TABEL FINAAL LO'!P199</f>
        <v>1024.9109649122806</v>
      </c>
      <c r="Q199" s="1">
        <f>+'TABEL FINAAL KO'!Q199+'TABEL FINAAL LO'!Q199</f>
        <v>1028.8501461988303</v>
      </c>
      <c r="R199" s="1">
        <f>+'TABEL FINAAL KO'!R199+'TABEL FINAAL LO'!R199</f>
        <v>1032.9109649122806</v>
      </c>
      <c r="S199" s="1">
        <f>+'TABEL FINAAL KO'!S199+'TABEL FINAAL LO'!S199</f>
        <v>1022.1457602339181</v>
      </c>
      <c r="T199" s="1">
        <f>+'TABEL FINAAL KO'!T199+'TABEL FINAAL LO'!T199</f>
        <v>1013.1457602339181</v>
      </c>
      <c r="U199" s="1">
        <f>+'TABEL FINAAL KO'!U199+'TABEL FINAAL LO'!U199</f>
        <v>999.73698830409353</v>
      </c>
      <c r="V199" s="1">
        <f>+'TABEL FINAAL KO'!V199+'TABEL FINAAL LO'!V199</f>
        <v>994.26739766081869</v>
      </c>
      <c r="W199" s="1">
        <f>+'TABEL FINAAL KO'!W199+'TABEL FINAAL LO'!W199</f>
        <v>998.15</v>
      </c>
      <c r="X199" s="1">
        <f>+'TABEL FINAAL KO'!X199+'TABEL FINAAL LO'!X199</f>
        <v>990.26739766081869</v>
      </c>
      <c r="Y199" s="1">
        <f>+'TABEL FINAAL KO'!Y199+'TABEL FINAAL LO'!Y199</f>
        <v>994.44137426900579</v>
      </c>
      <c r="Z199" s="1">
        <f>+'TABEL FINAAL KO'!Z199+'TABEL FINAAL LO'!Z199</f>
        <v>992.20657894736837</v>
      </c>
      <c r="AA199" s="1">
        <f>+'TABEL FINAAL KO'!AA199+'TABEL FINAAL LO'!AA199</f>
        <v>989.79356725146204</v>
      </c>
    </row>
    <row r="200" spans="2:27" x14ac:dyDescent="0.3">
      <c r="B200" s="1">
        <v>36008</v>
      </c>
      <c r="C200" s="1">
        <f>+'TABEL FINAAL KO'!C200+'TABEL FINAAL LO'!C200</f>
        <v>3491.8</v>
      </c>
      <c r="D200" s="1">
        <f>+'TABEL FINAAL KO'!D200+'TABEL FINAAL LO'!D200</f>
        <v>2968.0299999999997</v>
      </c>
      <c r="E200" s="1">
        <f>+'TABEL FINAAL KO'!E200+'TABEL FINAAL LO'!E200</f>
        <v>2630.59</v>
      </c>
      <c r="F200" s="1">
        <f>+'TABEL FINAAL KO'!F200+'TABEL FINAAL LO'!F200</f>
        <v>2655.9700000000003</v>
      </c>
      <c r="G200" s="1">
        <f>+'TABEL FINAAL KO'!G200+'TABEL FINAAL LO'!G200</f>
        <v>2683.6400000000003</v>
      </c>
      <c r="H200" s="1">
        <f>+'TABEL FINAAL KO'!H200+'TABEL FINAAL LO'!H200</f>
        <v>2721.21</v>
      </c>
      <c r="I200" s="1">
        <f>+'TABEL FINAAL KO'!I200+'TABEL FINAAL LO'!I200</f>
        <v>2717.6099999999997</v>
      </c>
      <c r="J200" s="1">
        <f>+'TABEL FINAAL KO'!J200+'TABEL FINAAL LO'!J200</f>
        <v>2780.89</v>
      </c>
      <c r="K200" s="1">
        <f>+'TABEL FINAAL KO'!K200+'TABEL FINAAL LO'!K200</f>
        <v>2778.15</v>
      </c>
      <c r="L200" s="1">
        <f>+'TABEL FINAAL KO'!L200+'TABEL FINAAL LO'!L200</f>
        <v>2785.69</v>
      </c>
      <c r="M200" s="1">
        <f>+'TABEL FINAAL KO'!M200+'TABEL FINAAL LO'!M200</f>
        <v>2838.5299999999997</v>
      </c>
      <c r="N200" s="1">
        <f>+'TABEL FINAAL KO'!N200+'TABEL FINAAL LO'!N200</f>
        <v>2914.67</v>
      </c>
      <c r="O200" s="1">
        <f>+'TABEL FINAAL KO'!O200+'TABEL FINAAL LO'!O200</f>
        <v>2906.56</v>
      </c>
      <c r="P200" s="1">
        <f>+'TABEL FINAAL KO'!P200+'TABEL FINAAL LO'!P200</f>
        <v>2893.0909537856442</v>
      </c>
      <c r="Q200" s="1">
        <f>+'TABEL FINAAL KO'!Q200+'TABEL FINAAL LO'!Q200</f>
        <v>2909.7123500491643</v>
      </c>
      <c r="R200" s="1">
        <f>+'TABEL FINAAL KO'!R200+'TABEL FINAAL LO'!R200</f>
        <v>2877.9250344149459</v>
      </c>
      <c r="S200" s="1">
        <f>+'TABEL FINAAL KO'!S200+'TABEL FINAAL LO'!S200</f>
        <v>2859.018564405113</v>
      </c>
      <c r="T200" s="1">
        <f>+'TABEL FINAAL KO'!T200+'TABEL FINAAL LO'!T200</f>
        <v>2838.6822418879055</v>
      </c>
      <c r="U200" s="1">
        <f>+'TABEL FINAAL KO'!U200+'TABEL FINAAL LO'!U200</f>
        <v>2836.2267649950836</v>
      </c>
      <c r="V200" s="1">
        <f>+'TABEL FINAAL KO'!V200+'TABEL FINAAL LO'!V200</f>
        <v>2838.5118387413963</v>
      </c>
      <c r="W200" s="1">
        <f>+'TABEL FINAAL KO'!W200+'TABEL FINAAL LO'!W200</f>
        <v>2833.1800000000003</v>
      </c>
      <c r="X200" s="1">
        <f>+'TABEL FINAAL KO'!X200+'TABEL FINAAL LO'!X200</f>
        <v>2817.014080629302</v>
      </c>
      <c r="Y200" s="1">
        <f>+'TABEL FINAAL KO'!Y200+'TABEL FINAAL LO'!Y200</f>
        <v>2820.4439331366766</v>
      </c>
      <c r="Z200" s="1">
        <f>+'TABEL FINAAL KO'!Z200+'TABEL FINAAL LO'!Z200</f>
        <v>2816.1120943952801</v>
      </c>
      <c r="AA200" s="1">
        <f>+'TABEL FINAAL KO'!AA200+'TABEL FINAAL LO'!AA200</f>
        <v>2808.2568731563424</v>
      </c>
    </row>
    <row r="201" spans="2:27" x14ac:dyDescent="0.3">
      <c r="B201" s="1">
        <v>36010</v>
      </c>
      <c r="C201" s="1">
        <f>+'TABEL FINAAL KO'!C201+'TABEL FINAAL LO'!C201</f>
        <v>1612.7</v>
      </c>
      <c r="D201" s="1">
        <f>+'TABEL FINAAL KO'!D201+'TABEL FINAAL LO'!D201</f>
        <v>1370.7950000000001</v>
      </c>
      <c r="E201" s="1">
        <f>+'TABEL FINAAL KO'!E201+'TABEL FINAAL LO'!E201</f>
        <v>965.99</v>
      </c>
      <c r="F201" s="1">
        <f>+'TABEL FINAAL KO'!F201+'TABEL FINAAL LO'!F201</f>
        <v>992.13</v>
      </c>
      <c r="G201" s="1">
        <f>+'TABEL FINAAL KO'!G201+'TABEL FINAAL LO'!G201</f>
        <v>1008.72</v>
      </c>
      <c r="H201" s="1">
        <f>+'TABEL FINAAL KO'!H201+'TABEL FINAAL LO'!H201</f>
        <v>1014.56</v>
      </c>
      <c r="I201" s="1">
        <f>+'TABEL FINAAL KO'!I201+'TABEL FINAAL LO'!I201</f>
        <v>1000.53</v>
      </c>
      <c r="J201" s="1">
        <f>+'TABEL FINAAL KO'!J201+'TABEL FINAAL LO'!J201</f>
        <v>970.61</v>
      </c>
      <c r="K201" s="1">
        <f>+'TABEL FINAAL KO'!K201+'TABEL FINAAL LO'!K201</f>
        <v>974.15</v>
      </c>
      <c r="L201" s="1">
        <f>+'TABEL FINAAL KO'!L201+'TABEL FINAAL LO'!L201</f>
        <v>988.69</v>
      </c>
      <c r="M201" s="1">
        <f>+'TABEL FINAAL KO'!M201+'TABEL FINAAL LO'!M201</f>
        <v>1014.8</v>
      </c>
      <c r="N201" s="1">
        <f>+'TABEL FINAAL KO'!N201+'TABEL FINAAL LO'!N201</f>
        <v>991.39</v>
      </c>
      <c r="O201" s="1">
        <f>+'TABEL FINAAL KO'!O201+'TABEL FINAAL LO'!O201</f>
        <v>1002.53</v>
      </c>
      <c r="P201" s="1">
        <f>+'TABEL FINAAL KO'!P201+'TABEL FINAAL LO'!P201</f>
        <v>995.0885347043702</v>
      </c>
      <c r="Q201" s="1">
        <f>+'TABEL FINAAL KO'!Q201+'TABEL FINAAL LO'!Q201</f>
        <v>997.85208226221084</v>
      </c>
      <c r="R201" s="1">
        <f>+'TABEL FINAAL KO'!R201+'TABEL FINAAL LO'!R201</f>
        <v>991.86192802056553</v>
      </c>
      <c r="S201" s="1">
        <f>+'TABEL FINAAL KO'!S201+'TABEL FINAAL LO'!S201</f>
        <v>1001.0983804627249</v>
      </c>
      <c r="T201" s="1">
        <f>+'TABEL FINAAL KO'!T201+'TABEL FINAAL LO'!T201</f>
        <v>1011.453059125964</v>
      </c>
      <c r="U201" s="1">
        <f>+'TABEL FINAAL KO'!U201+'TABEL FINAAL LO'!U201</f>
        <v>1014.3988688946015</v>
      </c>
      <c r="V201" s="1">
        <f>+'TABEL FINAAL KO'!V201+'TABEL FINAAL LO'!V201</f>
        <v>1030.7535475578406</v>
      </c>
      <c r="W201" s="1">
        <f>+'TABEL FINAAL KO'!W201+'TABEL FINAAL LO'!W201</f>
        <v>1033.99</v>
      </c>
      <c r="X201" s="1">
        <f>+'TABEL FINAAL KO'!X201+'TABEL FINAAL LO'!X201</f>
        <v>1057.99</v>
      </c>
      <c r="Y201" s="1">
        <f>+'TABEL FINAAL KO'!Y201+'TABEL FINAAL LO'!Y201</f>
        <v>1067.9358097686375</v>
      </c>
      <c r="Z201" s="1">
        <f>+'TABEL FINAAL KO'!Z201+'TABEL FINAAL LO'!Z201</f>
        <v>1070.5811311053985</v>
      </c>
      <c r="AA201" s="1">
        <f>+'TABEL FINAAL KO'!AA201+'TABEL FINAAL LO'!AA201</f>
        <v>1079.8175835475579</v>
      </c>
    </row>
    <row r="202" spans="2:27" x14ac:dyDescent="0.3">
      <c r="B202" s="1">
        <v>36011</v>
      </c>
      <c r="C202" s="1">
        <f>+'TABEL FINAAL KO'!C202+'TABEL FINAAL LO'!C202</f>
        <v>1170</v>
      </c>
      <c r="D202" s="1">
        <f>+'TABEL FINAAL KO'!D202+'TABEL FINAAL LO'!D202</f>
        <v>994.5</v>
      </c>
      <c r="E202" s="1">
        <f>+'TABEL FINAAL KO'!E202+'TABEL FINAAL LO'!E202</f>
        <v>822.12</v>
      </c>
      <c r="F202" s="1">
        <f>+'TABEL FINAAL KO'!F202+'TABEL FINAAL LO'!F202</f>
        <v>783.57999999999993</v>
      </c>
      <c r="G202" s="1">
        <f>+'TABEL FINAAL KO'!G202+'TABEL FINAAL LO'!G202</f>
        <v>804.42000000000007</v>
      </c>
      <c r="H202" s="1">
        <f>+'TABEL FINAAL KO'!H202+'TABEL FINAAL LO'!H202</f>
        <v>804.42000000000007</v>
      </c>
      <c r="I202" s="1">
        <f>+'TABEL FINAAL KO'!I202+'TABEL FINAAL LO'!I202</f>
        <v>805.88</v>
      </c>
      <c r="J202" s="1">
        <f>+'TABEL FINAAL KO'!J202+'TABEL FINAAL LO'!J202</f>
        <v>820.53</v>
      </c>
      <c r="K202" s="1">
        <f>+'TABEL FINAAL KO'!K202+'TABEL FINAAL LO'!K202</f>
        <v>847.06999999999994</v>
      </c>
      <c r="L202" s="1">
        <f>+'TABEL FINAAL KO'!L202+'TABEL FINAAL LO'!L202</f>
        <v>856.06999999999994</v>
      </c>
      <c r="M202" s="1">
        <f>+'TABEL FINAAL KO'!M202+'TABEL FINAAL LO'!M202</f>
        <v>863.33999999999992</v>
      </c>
      <c r="N202" s="1">
        <f>+'TABEL FINAAL KO'!N202+'TABEL FINAAL LO'!N202</f>
        <v>864.15</v>
      </c>
      <c r="O202" s="1">
        <f>+'TABEL FINAAL KO'!O202+'TABEL FINAAL LO'!O202</f>
        <v>867.31</v>
      </c>
      <c r="P202" s="1">
        <f>+'TABEL FINAAL KO'!P202+'TABEL FINAAL LO'!P202</f>
        <v>898.44305993690853</v>
      </c>
      <c r="Q202" s="1">
        <f>+'TABEL FINAAL KO'!Q202+'TABEL FINAAL LO'!Q202</f>
        <v>898.30315457413246</v>
      </c>
      <c r="R202" s="1">
        <f>+'TABEL FINAAL KO'!R202+'TABEL FINAAL LO'!R202</f>
        <v>898.92318611987389</v>
      </c>
      <c r="S202" s="1">
        <f>+'TABEL FINAAL KO'!S202+'TABEL FINAAL LO'!S202</f>
        <v>906.17649842271294</v>
      </c>
      <c r="T202" s="1">
        <f>+'TABEL FINAAL KO'!T202+'TABEL FINAAL LO'!T202</f>
        <v>896.15</v>
      </c>
      <c r="U202" s="1">
        <f>+'TABEL FINAAL KO'!U202+'TABEL FINAAL LO'!U202</f>
        <v>886.26340694006308</v>
      </c>
      <c r="V202" s="1">
        <f>+'TABEL FINAAL KO'!V202+'TABEL FINAAL LO'!V202</f>
        <v>888.01009463722403</v>
      </c>
      <c r="W202" s="1">
        <f>+'TABEL FINAAL KO'!W202+'TABEL FINAAL LO'!W202</f>
        <v>885.15</v>
      </c>
      <c r="X202" s="1">
        <f>+'TABEL FINAAL KO'!X202+'TABEL FINAAL LO'!X202</f>
        <v>881.78328075709783</v>
      </c>
      <c r="Y202" s="1">
        <f>+'TABEL FINAAL KO'!Y202+'TABEL FINAAL LO'!Y202</f>
        <v>880.03659305993688</v>
      </c>
      <c r="Z202" s="1">
        <f>+'TABEL FINAAL KO'!Z202+'TABEL FINAAL LO'!Z202</f>
        <v>874.28990536277604</v>
      </c>
      <c r="AA202" s="1">
        <f>+'TABEL FINAAL KO'!AA202+'TABEL FINAAL LO'!AA202</f>
        <v>881.03659305993688</v>
      </c>
    </row>
    <row r="203" spans="2:27" x14ac:dyDescent="0.3">
      <c r="B203" s="1">
        <v>36012</v>
      </c>
      <c r="C203" s="1">
        <f>+'TABEL FINAAL KO'!C203+'TABEL FINAAL LO'!C203</f>
        <v>1306</v>
      </c>
      <c r="D203" s="1">
        <f>+'TABEL FINAAL KO'!D203+'TABEL FINAAL LO'!D203</f>
        <v>1110.0999999999999</v>
      </c>
      <c r="E203" s="1">
        <f>+'TABEL FINAAL KO'!E203+'TABEL FINAAL LO'!E203</f>
        <v>1014.99</v>
      </c>
      <c r="F203" s="1">
        <f>+'TABEL FINAAL KO'!F203+'TABEL FINAAL LO'!F203</f>
        <v>1052.02</v>
      </c>
      <c r="G203" s="1">
        <f>+'TABEL FINAAL KO'!G203+'TABEL FINAAL LO'!G203</f>
        <v>1082.0999999999999</v>
      </c>
      <c r="H203" s="1">
        <f>+'TABEL FINAAL KO'!H203+'TABEL FINAAL LO'!H203</f>
        <v>1083.72</v>
      </c>
      <c r="I203" s="1">
        <f>+'TABEL FINAAL KO'!I203+'TABEL FINAAL LO'!I203</f>
        <v>1087.8</v>
      </c>
      <c r="J203" s="1">
        <f>+'TABEL FINAAL KO'!J203+'TABEL FINAAL LO'!J203</f>
        <v>1097.18</v>
      </c>
      <c r="K203" s="1">
        <f>+'TABEL FINAAL KO'!K203+'TABEL FINAAL LO'!K203</f>
        <v>1108.99</v>
      </c>
      <c r="L203" s="1">
        <f>+'TABEL FINAAL KO'!L203+'TABEL FINAAL LO'!L203</f>
        <v>1137.72</v>
      </c>
      <c r="M203" s="1">
        <f>+'TABEL FINAAL KO'!M203+'TABEL FINAAL LO'!M203</f>
        <v>1133.18</v>
      </c>
      <c r="N203" s="1">
        <f>+'TABEL FINAAL KO'!N203+'TABEL FINAAL LO'!N203</f>
        <v>1153.56</v>
      </c>
      <c r="O203" s="1">
        <f>+'TABEL FINAAL KO'!O203+'TABEL FINAAL LO'!O203</f>
        <v>1138.3399999999999</v>
      </c>
      <c r="P203" s="1">
        <f>+'TABEL FINAAL KO'!P203+'TABEL FINAAL LO'!P203</f>
        <v>1131.0355819477436</v>
      </c>
      <c r="Q203" s="1">
        <f>+'TABEL FINAAL KO'!Q203+'TABEL FINAAL LO'!Q203</f>
        <v>1132.0355819477436</v>
      </c>
      <c r="R203" s="1">
        <f>+'TABEL FINAAL KO'!R203+'TABEL FINAAL LO'!R203</f>
        <v>1128.5778147268409</v>
      </c>
      <c r="S203" s="1">
        <f>+'TABEL FINAAL KO'!S203+'TABEL FINAAL LO'!S203</f>
        <v>1124.3789073634205</v>
      </c>
      <c r="T203" s="1">
        <f>+'TABEL FINAAL KO'!T203+'TABEL FINAAL LO'!T203</f>
        <v>1131.7222327790973</v>
      </c>
      <c r="U203" s="1">
        <f>+'TABEL FINAAL KO'!U203+'TABEL FINAAL LO'!U203</f>
        <v>1132.6922565320665</v>
      </c>
      <c r="V203" s="1">
        <f>+'TABEL FINAAL KO'!V203+'TABEL FINAAL LO'!V203</f>
        <v>1145.7222327790973</v>
      </c>
      <c r="W203" s="1">
        <f>+'TABEL FINAAL KO'!W203+'TABEL FINAAL LO'!W203</f>
        <v>1146.18</v>
      </c>
      <c r="X203" s="1">
        <f>+'TABEL FINAAL KO'!X203+'TABEL FINAAL LO'!X203</f>
        <v>1142.6077909738717</v>
      </c>
      <c r="Y203" s="1">
        <f>+'TABEL FINAAL KO'!Y203+'TABEL FINAAL LO'!Y203</f>
        <v>1154.836674584323</v>
      </c>
      <c r="Z203" s="1">
        <f>+'TABEL FINAAL KO'!Z203+'TABEL FINAAL LO'!Z203</f>
        <v>1158.6077909738717</v>
      </c>
      <c r="AA203" s="1">
        <f>+'TABEL FINAAL KO'!AA203+'TABEL FINAAL LO'!AA203</f>
        <v>1154.836674584323</v>
      </c>
    </row>
    <row r="204" spans="2:27" x14ac:dyDescent="0.3">
      <c r="B204" s="1">
        <v>36015</v>
      </c>
      <c r="C204" s="1">
        <f>+'TABEL FINAAL KO'!C204+'TABEL FINAAL LO'!C204</f>
        <v>7148</v>
      </c>
      <c r="D204" s="1">
        <f>+'TABEL FINAAL KO'!D204+'TABEL FINAAL LO'!D204</f>
        <v>6075.8</v>
      </c>
      <c r="E204" s="1">
        <f>+'TABEL FINAAL KO'!E204+'TABEL FINAAL LO'!E204</f>
        <v>6100.92</v>
      </c>
      <c r="F204" s="1">
        <f>+'TABEL FINAAL KO'!F204+'TABEL FINAAL LO'!F204</f>
        <v>6165.32</v>
      </c>
      <c r="G204" s="1">
        <f>+'TABEL FINAAL KO'!G204+'TABEL FINAAL LO'!G204</f>
        <v>6269.67</v>
      </c>
      <c r="H204" s="1">
        <f>+'TABEL FINAAL KO'!H204+'TABEL FINAAL LO'!H204</f>
        <v>6438.7</v>
      </c>
      <c r="I204" s="1">
        <f>+'TABEL FINAAL KO'!I204+'TABEL FINAAL LO'!I204</f>
        <v>6589.25</v>
      </c>
      <c r="J204" s="1">
        <f>+'TABEL FINAAL KO'!J204+'TABEL FINAAL LO'!J204</f>
        <v>6664.2199999999993</v>
      </c>
      <c r="K204" s="1">
        <f>+'TABEL FINAAL KO'!K204+'TABEL FINAAL LO'!K204</f>
        <v>6778.78</v>
      </c>
      <c r="L204" s="1">
        <f>+'TABEL FINAAL KO'!L204+'TABEL FINAAL LO'!L204</f>
        <v>6943.03</v>
      </c>
      <c r="M204" s="1">
        <f>+'TABEL FINAAL KO'!M204+'TABEL FINAAL LO'!M204</f>
        <v>6981.03</v>
      </c>
      <c r="N204" s="1">
        <f>+'TABEL FINAAL KO'!N204+'TABEL FINAAL LO'!N204</f>
        <v>7028.09</v>
      </c>
      <c r="O204" s="1">
        <f>+'TABEL FINAAL KO'!O204+'TABEL FINAAL LO'!O204</f>
        <v>6915.48</v>
      </c>
      <c r="P204" s="1">
        <f>+'TABEL FINAAL KO'!P204+'TABEL FINAAL LO'!P204</f>
        <v>6855.1474626865675</v>
      </c>
      <c r="Q204" s="1">
        <f>+'TABEL FINAAL KO'!Q204+'TABEL FINAAL LO'!Q204</f>
        <v>6752.1177524143986</v>
      </c>
      <c r="R204" s="1">
        <f>+'TABEL FINAAL KO'!R204+'TABEL FINAAL LO'!R204</f>
        <v>6669.7499912203693</v>
      </c>
      <c r="S204" s="1">
        <f>+'TABEL FINAAL KO'!S204+'TABEL FINAAL LO'!S204</f>
        <v>6587.5194381035999</v>
      </c>
      <c r="T204" s="1">
        <f>+'TABEL FINAAL KO'!T204+'TABEL FINAAL LO'!T204</f>
        <v>6495.7202809482005</v>
      </c>
      <c r="U204" s="1">
        <f>+'TABEL FINAAL KO'!U204+'TABEL FINAAL LO'!U204</f>
        <v>6417.3666725197545</v>
      </c>
      <c r="V204" s="1">
        <f>+'TABEL FINAAL KO'!V204+'TABEL FINAAL LO'!V204</f>
        <v>6365.4897278314311</v>
      </c>
      <c r="W204" s="1">
        <f>+'TABEL FINAAL KO'!W204+'TABEL FINAAL LO'!W204</f>
        <v>6328.32</v>
      </c>
      <c r="X204" s="1">
        <f>+'TABEL FINAAL KO'!X204+'TABEL FINAAL LO'!X204</f>
        <v>6288.7811062335386</v>
      </c>
      <c r="Y204" s="1">
        <f>+'TABEL FINAAL KO'!Y204+'TABEL FINAAL LO'!Y204</f>
        <v>6300.6113784021072</v>
      </c>
      <c r="Z204" s="1">
        <f>+'TABEL FINAAL KO'!Z204+'TABEL FINAAL LO'!Z204</f>
        <v>6293.3341527655839</v>
      </c>
      <c r="AA204" s="1">
        <f>+'TABEL FINAAL KO'!AA204+'TABEL FINAAL LO'!AA204</f>
        <v>6304.0880421422298</v>
      </c>
    </row>
    <row r="205" spans="2:27" x14ac:dyDescent="0.3">
      <c r="B205" s="1">
        <v>36019</v>
      </c>
      <c r="C205" s="1">
        <f>+'TABEL FINAAL KO'!C205+'TABEL FINAAL LO'!C205</f>
        <v>1461</v>
      </c>
      <c r="D205" s="1">
        <f>+'TABEL FINAAL KO'!D205+'TABEL FINAAL LO'!D205</f>
        <v>1241.8499999999999</v>
      </c>
      <c r="E205" s="1">
        <f>+'TABEL FINAAL KO'!E205+'TABEL FINAAL LO'!E205</f>
        <v>1131.67</v>
      </c>
      <c r="F205" s="1">
        <f>+'TABEL FINAAL KO'!F205+'TABEL FINAAL LO'!F205</f>
        <v>1146.5899999999999</v>
      </c>
      <c r="G205" s="1">
        <f>+'TABEL FINAAL KO'!G205+'TABEL FINAAL LO'!G205</f>
        <v>1147.32</v>
      </c>
      <c r="H205" s="1">
        <f>+'TABEL FINAAL KO'!H205+'TABEL FINAAL LO'!H205</f>
        <v>1113.07</v>
      </c>
      <c r="I205" s="1">
        <f>+'TABEL FINAAL KO'!I205+'TABEL FINAAL LO'!I205</f>
        <v>1094.26</v>
      </c>
      <c r="J205" s="1">
        <f>+'TABEL FINAAL KO'!J205+'TABEL FINAAL LO'!J205</f>
        <v>1102.42</v>
      </c>
      <c r="K205" s="1">
        <f>+'TABEL FINAAL KO'!K205+'TABEL FINAAL LO'!K205</f>
        <v>1130.75</v>
      </c>
      <c r="L205" s="1">
        <f>+'TABEL FINAAL KO'!L205+'TABEL FINAAL LO'!L205</f>
        <v>1148.45</v>
      </c>
      <c r="M205" s="1">
        <f>+'TABEL FINAAL KO'!M205+'TABEL FINAAL LO'!M205</f>
        <v>1171.21</v>
      </c>
      <c r="N205" s="1">
        <f>+'TABEL FINAAL KO'!N205+'TABEL FINAAL LO'!N205</f>
        <v>1177.3699999999999</v>
      </c>
      <c r="O205" s="1">
        <f>+'TABEL FINAAL KO'!O205+'TABEL FINAAL LO'!O205</f>
        <v>1218.21</v>
      </c>
      <c r="P205" s="1">
        <f>+'TABEL FINAAL KO'!P205+'TABEL FINAAL LO'!P205</f>
        <v>1229.7313513513513</v>
      </c>
      <c r="Q205" s="1">
        <f>+'TABEL FINAAL KO'!Q205+'TABEL FINAAL LO'!Q205</f>
        <v>1262.1518918918919</v>
      </c>
      <c r="R205" s="1">
        <f>+'TABEL FINAAL KO'!R205+'TABEL FINAAL LO'!R205</f>
        <v>1273.1518918918919</v>
      </c>
      <c r="S205" s="1">
        <f>+'TABEL FINAAL KO'!S205+'TABEL FINAAL LO'!S205</f>
        <v>1277.612972972973</v>
      </c>
      <c r="T205" s="1">
        <f>+'TABEL FINAAL KO'!T205+'TABEL FINAAL LO'!T205</f>
        <v>1292.7843243243242</v>
      </c>
      <c r="U205" s="1">
        <f>+'TABEL FINAAL KO'!U205+'TABEL FINAAL LO'!U205</f>
        <v>1284.8248648648648</v>
      </c>
      <c r="V205" s="1">
        <f>+'TABEL FINAAL KO'!V205+'TABEL FINAAL LO'!V205</f>
        <v>1280.2983783783784</v>
      </c>
      <c r="W205" s="1">
        <f>+'TABEL FINAAL KO'!W205+'TABEL FINAAL LO'!W205</f>
        <v>1276.18</v>
      </c>
      <c r="X205" s="1">
        <f>+'TABEL FINAAL KO'!X205+'TABEL FINAAL LO'!X205</f>
        <v>1268.5351351351351</v>
      </c>
      <c r="Y205" s="1">
        <f>+'TABEL FINAAL KO'!Y205+'TABEL FINAAL LO'!Y205</f>
        <v>1254.7718918918918</v>
      </c>
      <c r="Z205" s="1">
        <f>+'TABEL FINAAL KO'!Z205+'TABEL FINAAL LO'!Z205</f>
        <v>1255.0086486486487</v>
      </c>
      <c r="AA205" s="1">
        <f>+'TABEL FINAAL KO'!AA205+'TABEL FINAAL LO'!AA205</f>
        <v>1236.6005405405406</v>
      </c>
    </row>
    <row r="206" spans="2:27" x14ac:dyDescent="0.3">
      <c r="B206" s="1">
        <v>37002</v>
      </c>
      <c r="C206" s="1">
        <f>+'TABEL FINAAL KO'!C206+'TABEL FINAAL LO'!C206</f>
        <v>1081.1764705882354</v>
      </c>
      <c r="D206" s="1">
        <f>+'TABEL FINAAL KO'!D206+'TABEL FINAAL LO'!D206</f>
        <v>919</v>
      </c>
      <c r="E206" s="1">
        <f>+'TABEL FINAAL KO'!E206+'TABEL FINAAL LO'!E206</f>
        <v>963.99</v>
      </c>
      <c r="F206" s="1">
        <f>+'TABEL FINAAL KO'!F206+'TABEL FINAAL LO'!F206</f>
        <v>931.31</v>
      </c>
      <c r="G206" s="1">
        <f>+'TABEL FINAAL KO'!G206+'TABEL FINAAL LO'!G206</f>
        <v>965.72</v>
      </c>
      <c r="H206" s="1">
        <f>+'TABEL FINAAL KO'!H206+'TABEL FINAAL LO'!H206</f>
        <v>933.31</v>
      </c>
      <c r="I206" s="1">
        <f>+'TABEL FINAAL KO'!I206+'TABEL FINAAL LO'!I206</f>
        <v>935.04</v>
      </c>
      <c r="J206" s="1">
        <f>+'TABEL FINAAL KO'!J206+'TABEL FINAAL LO'!J206</f>
        <v>896.12</v>
      </c>
      <c r="K206" s="1">
        <f>+'TABEL FINAAL KO'!K206+'TABEL FINAAL LO'!K206</f>
        <v>924.42000000000007</v>
      </c>
      <c r="L206" s="1">
        <f>+'TABEL FINAAL KO'!L206+'TABEL FINAAL LO'!L206</f>
        <v>905.12</v>
      </c>
      <c r="M206" s="1">
        <f>+'TABEL FINAAL KO'!M206+'TABEL FINAAL LO'!M206</f>
        <v>897.88</v>
      </c>
      <c r="N206" s="1">
        <f>+'TABEL FINAAL KO'!N206+'TABEL FINAAL LO'!N206</f>
        <v>902.96</v>
      </c>
      <c r="O206" s="1">
        <f>+'TABEL FINAAL KO'!O206+'TABEL FINAAL LO'!O206</f>
        <v>877.99</v>
      </c>
      <c r="P206" s="1">
        <f>+'TABEL FINAAL KO'!P206+'TABEL FINAAL LO'!P206</f>
        <v>889.39814696485621</v>
      </c>
      <c r="Q206" s="1">
        <f>+'TABEL FINAAL KO'!Q206+'TABEL FINAAL LO'!Q206</f>
        <v>877.63961661341853</v>
      </c>
      <c r="R206" s="1">
        <f>+'TABEL FINAAL KO'!R206+'TABEL FINAAL LO'!R206</f>
        <v>872.04543130990419</v>
      </c>
      <c r="S206" s="1">
        <f>+'TABEL FINAAL KO'!S206+'TABEL FINAAL LO'!S206</f>
        <v>877.09853035143772</v>
      </c>
      <c r="T206" s="1">
        <f>+'TABEL FINAAL KO'!T206+'TABEL FINAAL LO'!T206</f>
        <v>871.52837060702882</v>
      </c>
      <c r="U206" s="1">
        <f>+'TABEL FINAAL KO'!U206+'TABEL FINAAL LO'!U206</f>
        <v>872.79891373801911</v>
      </c>
      <c r="V206" s="1">
        <f>+'TABEL FINAAL KO'!V206+'TABEL FINAAL LO'!V206</f>
        <v>883.47527156549518</v>
      </c>
      <c r="W206" s="1">
        <f>+'TABEL FINAAL KO'!W206+'TABEL FINAAL LO'!W206</f>
        <v>870.33999999999992</v>
      </c>
      <c r="X206" s="1">
        <f>+'TABEL FINAAL KO'!X206+'TABEL FINAAL LO'!X206</f>
        <v>872.7458146964857</v>
      </c>
      <c r="Y206" s="1">
        <f>+'TABEL FINAAL KO'!Y206+'TABEL FINAAL LO'!Y206</f>
        <v>873.2869009584665</v>
      </c>
      <c r="Z206" s="1">
        <f>+'TABEL FINAAL KO'!Z206+'TABEL FINAAL LO'!Z206</f>
        <v>861.55744408945679</v>
      </c>
      <c r="AA206" s="1">
        <f>+'TABEL FINAAL KO'!AA206+'TABEL FINAAL LO'!AA206</f>
        <v>868.69271565495205</v>
      </c>
    </row>
    <row r="207" spans="2:27" x14ac:dyDescent="0.3">
      <c r="B207" s="1">
        <v>37007</v>
      </c>
      <c r="C207" s="1">
        <f>+'TABEL FINAAL KO'!C207+'TABEL FINAAL LO'!C207</f>
        <v>1497.6470588235293</v>
      </c>
      <c r="D207" s="1">
        <f>+'TABEL FINAAL KO'!D207+'TABEL FINAAL LO'!D207</f>
        <v>1273</v>
      </c>
      <c r="E207" s="1">
        <f>+'TABEL FINAAL KO'!E207+'TABEL FINAAL LO'!E207</f>
        <v>1296.0999999999999</v>
      </c>
      <c r="F207" s="1">
        <f>+'TABEL FINAAL KO'!F207+'TABEL FINAAL LO'!F207</f>
        <v>1329.78</v>
      </c>
      <c r="G207" s="1">
        <f>+'TABEL FINAAL KO'!G207+'TABEL FINAAL LO'!G207</f>
        <v>1298.29</v>
      </c>
      <c r="H207" s="1">
        <f>+'TABEL FINAAL KO'!H207+'TABEL FINAAL LO'!H207</f>
        <v>1316.21</v>
      </c>
      <c r="I207" s="1">
        <f>+'TABEL FINAAL KO'!I207+'TABEL FINAAL LO'!I207</f>
        <v>1311.9099999999999</v>
      </c>
      <c r="J207" s="1">
        <f>+'TABEL FINAAL KO'!J207+'TABEL FINAAL LO'!J207</f>
        <v>1290.56</v>
      </c>
      <c r="K207" s="1">
        <f>+'TABEL FINAAL KO'!K207+'TABEL FINAAL LO'!K207</f>
        <v>1275.53</v>
      </c>
      <c r="L207" s="1">
        <f>+'TABEL FINAAL KO'!L207+'TABEL FINAAL LO'!L207</f>
        <v>1280.1300000000001</v>
      </c>
      <c r="M207" s="1">
        <f>+'TABEL FINAAL KO'!M207+'TABEL FINAAL LO'!M207</f>
        <v>1226.5</v>
      </c>
      <c r="N207" s="1">
        <f>+'TABEL FINAAL KO'!N207+'TABEL FINAAL LO'!N207</f>
        <v>1214.6399999999999</v>
      </c>
      <c r="O207" s="1">
        <f>+'TABEL FINAAL KO'!O207+'TABEL FINAAL LO'!O207</f>
        <v>1195.8</v>
      </c>
      <c r="P207" s="1">
        <f>+'TABEL FINAAL KO'!P207+'TABEL FINAAL LO'!P207</f>
        <v>1161.2877358490566</v>
      </c>
      <c r="Q207" s="1">
        <f>+'TABEL FINAAL KO'!Q207+'TABEL FINAAL LO'!Q207</f>
        <v>1155.7669811320754</v>
      </c>
      <c r="R207" s="1">
        <f>+'TABEL FINAAL KO'!R207+'TABEL FINAAL LO'!R207</f>
        <v>1144.4570754716981</v>
      </c>
      <c r="S207" s="1">
        <f>+'TABEL FINAAL KO'!S207+'TABEL FINAAL LO'!S207</f>
        <v>1158.2834905660377</v>
      </c>
      <c r="T207" s="1">
        <f>+'TABEL FINAAL KO'!T207+'TABEL FINAAL LO'!T207</f>
        <v>1150.6966981132075</v>
      </c>
      <c r="U207" s="1">
        <f>+'TABEL FINAAL KO'!U207+'TABEL FINAAL LO'!U207</f>
        <v>1165.1801886792452</v>
      </c>
      <c r="V207" s="1">
        <f>+'TABEL FINAAL KO'!V207+'TABEL FINAAL LO'!V207</f>
        <v>1165.9033018867924</v>
      </c>
      <c r="W207" s="1">
        <f>+'TABEL FINAAL KO'!W207+'TABEL FINAAL LO'!W207</f>
        <v>1185.8</v>
      </c>
      <c r="X207" s="1">
        <f>+'TABEL FINAAL KO'!X207+'TABEL FINAAL LO'!X207</f>
        <v>1183.9033018867924</v>
      </c>
      <c r="Y207" s="1">
        <f>+'TABEL FINAAL KO'!Y207+'TABEL FINAAL LO'!Y207</f>
        <v>1200.0396226415094</v>
      </c>
      <c r="Z207" s="1">
        <f>+'TABEL FINAAL KO'!Z207+'TABEL FINAAL LO'!Z207</f>
        <v>1208.729716981132</v>
      </c>
      <c r="AA207" s="1">
        <f>+'TABEL FINAAL KO'!AA207+'TABEL FINAAL LO'!AA207</f>
        <v>1211.6594339622641</v>
      </c>
    </row>
    <row r="208" spans="2:27" x14ac:dyDescent="0.3">
      <c r="B208" s="1">
        <v>37010</v>
      </c>
      <c r="C208" s="1">
        <f>+'TABEL FINAAL KO'!C208+'TABEL FINAAL LO'!C208</f>
        <v>1033.8000000000002</v>
      </c>
      <c r="D208" s="1">
        <f>+'TABEL FINAAL KO'!D208+'TABEL FINAAL LO'!D208</f>
        <v>878.73</v>
      </c>
      <c r="E208" s="1">
        <f>+'TABEL FINAAL KO'!E208+'TABEL FINAAL LO'!E208</f>
        <v>800.5</v>
      </c>
      <c r="F208" s="1">
        <f>+'TABEL FINAAL KO'!F208+'TABEL FINAAL LO'!F208</f>
        <v>820.23</v>
      </c>
      <c r="G208" s="1">
        <f>+'TABEL FINAAL KO'!G208+'TABEL FINAAL LO'!G208</f>
        <v>823.77</v>
      </c>
      <c r="H208" s="1">
        <f>+'TABEL FINAAL KO'!H208+'TABEL FINAAL LO'!H208</f>
        <v>812.5</v>
      </c>
      <c r="I208" s="1">
        <f>+'TABEL FINAAL KO'!I208+'TABEL FINAAL LO'!I208</f>
        <v>839.61</v>
      </c>
      <c r="J208" s="1">
        <f>+'TABEL FINAAL KO'!J208+'TABEL FINAAL LO'!J208</f>
        <v>836.31</v>
      </c>
      <c r="K208" s="1">
        <f>+'TABEL FINAAL KO'!K208+'TABEL FINAAL LO'!K208</f>
        <v>854.61</v>
      </c>
      <c r="L208" s="1">
        <f>+'TABEL FINAAL KO'!L208+'TABEL FINAAL LO'!L208</f>
        <v>825.74</v>
      </c>
      <c r="M208" s="1">
        <f>+'TABEL FINAAL KO'!M208+'TABEL FINAAL LO'!M208</f>
        <v>839.85</v>
      </c>
      <c r="N208" s="1">
        <f>+'TABEL FINAAL KO'!N208+'TABEL FINAAL LO'!N208</f>
        <v>848.69</v>
      </c>
      <c r="O208" s="1">
        <f>+'TABEL FINAAL KO'!O208+'TABEL FINAAL LO'!O208</f>
        <v>833.04</v>
      </c>
      <c r="P208" s="1">
        <f>+'TABEL FINAAL KO'!P208+'TABEL FINAAL LO'!P208</f>
        <v>826.33656716417909</v>
      </c>
      <c r="Q208" s="1">
        <f>+'TABEL FINAAL KO'!Q208+'TABEL FINAAL LO'!Q208</f>
        <v>813.58477611940293</v>
      </c>
      <c r="R208" s="1">
        <f>+'TABEL FINAAL KO'!R208+'TABEL FINAAL LO'!R208</f>
        <v>794.58238805970154</v>
      </c>
      <c r="S208" s="1">
        <f>+'TABEL FINAAL KO'!S208+'TABEL FINAAL LO'!S208</f>
        <v>786.45470149253731</v>
      </c>
      <c r="T208" s="1">
        <f>+'TABEL FINAAL KO'!T208+'TABEL FINAAL LO'!T208</f>
        <v>775.57999999999993</v>
      </c>
      <c r="U208" s="1">
        <f>+'TABEL FINAAL KO'!U208+'TABEL FINAAL LO'!U208</f>
        <v>763.70291044776127</v>
      </c>
      <c r="V208" s="1">
        <f>+'TABEL FINAAL KO'!V208+'TABEL FINAAL LO'!V208</f>
        <v>769.57761194029854</v>
      </c>
      <c r="W208" s="1">
        <f>+'TABEL FINAAL KO'!W208+'TABEL FINAAL LO'!W208</f>
        <v>762.57999999999993</v>
      </c>
      <c r="X208" s="1">
        <f>+'TABEL FINAAL KO'!X208+'TABEL FINAAL LO'!X208</f>
        <v>746.45470149253731</v>
      </c>
      <c r="Y208" s="1">
        <f>+'TABEL FINAAL KO'!Y208+'TABEL FINAAL LO'!Y208</f>
        <v>747.20410447761196</v>
      </c>
      <c r="Z208" s="1">
        <f>+'TABEL FINAAL KO'!Z208+'TABEL FINAAL LO'!Z208</f>
        <v>746.07880597014923</v>
      </c>
      <c r="AA208" s="1">
        <f>+'TABEL FINAAL KO'!AA208+'TABEL FINAAL LO'!AA208</f>
        <v>737.9535074626865</v>
      </c>
    </row>
    <row r="209" spans="2:27" x14ac:dyDescent="0.3">
      <c r="B209" s="1">
        <v>37011</v>
      </c>
      <c r="C209" s="1">
        <f>+'TABEL FINAAL KO'!C209+'TABEL FINAAL LO'!C209</f>
        <v>838</v>
      </c>
      <c r="D209" s="1">
        <f>+'TABEL FINAAL KO'!D209+'TABEL FINAAL LO'!D209</f>
        <v>712.3</v>
      </c>
      <c r="E209" s="1">
        <f>+'TABEL FINAAL KO'!E209+'TABEL FINAAL LO'!E209</f>
        <v>566.81999999999994</v>
      </c>
      <c r="F209" s="1">
        <f>+'TABEL FINAAL KO'!F209+'TABEL FINAAL LO'!F209</f>
        <v>584.04</v>
      </c>
      <c r="G209" s="1">
        <f>+'TABEL FINAAL KO'!G209+'TABEL FINAAL LO'!G209</f>
        <v>592.47</v>
      </c>
      <c r="H209" s="1">
        <f>+'TABEL FINAAL KO'!H209+'TABEL FINAAL LO'!H209</f>
        <v>551.87</v>
      </c>
      <c r="I209" s="1">
        <f>+'TABEL FINAAL KO'!I209+'TABEL FINAAL LO'!I209</f>
        <v>557.74</v>
      </c>
      <c r="J209" s="1">
        <f>+'TABEL FINAAL KO'!J209+'TABEL FINAAL LO'!J209</f>
        <v>575.74</v>
      </c>
      <c r="K209" s="1">
        <f>+'TABEL FINAAL KO'!K209+'TABEL FINAAL LO'!K209</f>
        <v>568.16999999999996</v>
      </c>
      <c r="L209" s="1">
        <f>+'TABEL FINAAL KO'!L209+'TABEL FINAAL LO'!L209</f>
        <v>566.25</v>
      </c>
      <c r="M209" s="1">
        <f>+'TABEL FINAAL KO'!M209+'TABEL FINAAL LO'!M209</f>
        <v>575.9</v>
      </c>
      <c r="N209" s="1">
        <f>+'TABEL FINAAL KO'!N209+'TABEL FINAAL LO'!N209</f>
        <v>590.54999999999995</v>
      </c>
      <c r="O209" s="1">
        <f>+'TABEL FINAAL KO'!O209+'TABEL FINAAL LO'!O209</f>
        <v>585.36</v>
      </c>
      <c r="P209" s="1">
        <f>+'TABEL FINAAL KO'!P209+'TABEL FINAAL LO'!P209</f>
        <v>573.63005780346816</v>
      </c>
      <c r="Q209" s="1">
        <f>+'TABEL FINAAL KO'!Q209+'TABEL FINAAL LO'!Q209</f>
        <v>563.92115606936409</v>
      </c>
      <c r="R209" s="1">
        <f>+'TABEL FINAAL KO'!R209+'TABEL FINAAL LO'!R209</f>
        <v>556.50335260115605</v>
      </c>
      <c r="S209" s="1">
        <f>+'TABEL FINAAL KO'!S209+'TABEL FINAAL LO'!S209</f>
        <v>546.26705202312132</v>
      </c>
      <c r="T209" s="1">
        <f>+'TABEL FINAAL KO'!T209+'TABEL FINAAL LO'!T209</f>
        <v>536.03075144508671</v>
      </c>
      <c r="U209" s="1">
        <f>+'TABEL FINAAL KO'!U209+'TABEL FINAAL LO'!U209</f>
        <v>529.67630057803467</v>
      </c>
      <c r="V209" s="1">
        <f>+'TABEL FINAAL KO'!V209+'TABEL FINAAL LO'!V209</f>
        <v>521.67630057803467</v>
      </c>
      <c r="W209" s="1">
        <f>+'TABEL FINAAL KO'!W209+'TABEL FINAAL LO'!W209</f>
        <v>512.44000000000005</v>
      </c>
      <c r="X209" s="1">
        <f>+'TABEL FINAAL KO'!X209+'TABEL FINAAL LO'!X209</f>
        <v>499.55815028901736</v>
      </c>
      <c r="Y209" s="1">
        <f>+'TABEL FINAAL KO'!Y209+'TABEL FINAAL LO'!Y209</f>
        <v>498.67630057803467</v>
      </c>
      <c r="Z209" s="1">
        <f>+'TABEL FINAAL KO'!Z209+'TABEL FINAAL LO'!Z209</f>
        <v>495.55815028901736</v>
      </c>
      <c r="AA209" s="1">
        <f>+'TABEL FINAAL KO'!AA209+'TABEL FINAAL LO'!AA209</f>
        <v>492.79445086705203</v>
      </c>
    </row>
    <row r="210" spans="2:27" x14ac:dyDescent="0.3">
      <c r="B210" s="1">
        <v>37012</v>
      </c>
      <c r="C210" s="1">
        <f>+'TABEL FINAAL KO'!C210+'TABEL FINAAL LO'!C210</f>
        <v>615</v>
      </c>
      <c r="D210" s="1">
        <f>+'TABEL FINAAL KO'!D210+'TABEL FINAAL LO'!D210</f>
        <v>522.75</v>
      </c>
      <c r="E210" s="1">
        <f>+'TABEL FINAAL KO'!E210+'TABEL FINAAL LO'!E210</f>
        <v>533.36</v>
      </c>
      <c r="F210" s="1">
        <f>+'TABEL FINAAL KO'!F210+'TABEL FINAAL LO'!F210</f>
        <v>523.01</v>
      </c>
      <c r="G210" s="1">
        <f>+'TABEL FINAAL KO'!G210+'TABEL FINAAL LO'!G210</f>
        <v>517.81999999999994</v>
      </c>
      <c r="H210" s="1">
        <f>+'TABEL FINAAL KO'!H210+'TABEL FINAAL LO'!H210</f>
        <v>531.74</v>
      </c>
      <c r="I210" s="1">
        <f>+'TABEL FINAAL KO'!I210+'TABEL FINAAL LO'!I210</f>
        <v>534.09</v>
      </c>
      <c r="J210" s="1">
        <f>+'TABEL FINAAL KO'!J210+'TABEL FINAAL LO'!J210</f>
        <v>518.05999999999995</v>
      </c>
      <c r="K210" s="1">
        <f>+'TABEL FINAAL KO'!K210+'TABEL FINAAL LO'!K210</f>
        <v>533.98</v>
      </c>
      <c r="L210" s="1">
        <f>+'TABEL FINAAL KO'!L210+'TABEL FINAAL LO'!L210</f>
        <v>521.63</v>
      </c>
      <c r="M210" s="1">
        <f>+'TABEL FINAAL KO'!M210+'TABEL FINAAL LO'!M210</f>
        <v>532.01</v>
      </c>
      <c r="N210" s="1">
        <f>+'TABEL FINAAL KO'!N210+'TABEL FINAAL LO'!N210</f>
        <v>564.93000000000006</v>
      </c>
      <c r="O210" s="1">
        <f>+'TABEL FINAAL KO'!O210+'TABEL FINAAL LO'!O210</f>
        <v>555.16999999999996</v>
      </c>
      <c r="P210" s="1">
        <f>+'TABEL FINAAL KO'!P210+'TABEL FINAAL LO'!P210</f>
        <v>545.38117977528088</v>
      </c>
      <c r="Q210" s="1">
        <f>+'TABEL FINAAL KO'!Q210+'TABEL FINAAL LO'!Q210</f>
        <v>537.78651685393265</v>
      </c>
      <c r="R210" s="1">
        <f>+'TABEL FINAAL KO'!R210+'TABEL FINAAL LO'!R210</f>
        <v>528.24039325842693</v>
      </c>
      <c r="S210" s="1">
        <f>+'TABEL FINAAL KO'!S210+'TABEL FINAAL LO'!S210</f>
        <v>519.00252808988762</v>
      </c>
      <c r="T210" s="1">
        <f>+'TABEL FINAAL KO'!T210+'TABEL FINAAL LO'!T210</f>
        <v>508.7646629213483</v>
      </c>
      <c r="U210" s="1">
        <f>+'TABEL FINAAL KO'!U210+'TABEL FINAAL LO'!U210</f>
        <v>503.40786516853933</v>
      </c>
      <c r="V210" s="1">
        <f>+'TABEL FINAAL KO'!V210+'TABEL FINAAL LO'!V210</f>
        <v>496.40786516853933</v>
      </c>
      <c r="W210" s="1">
        <f>+'TABEL FINAAL KO'!W210+'TABEL FINAAL LO'!W210</f>
        <v>487.16999999999996</v>
      </c>
      <c r="X210" s="1">
        <f>+'TABEL FINAAL KO'!X210+'TABEL FINAAL LO'!X210</f>
        <v>476.28893258426967</v>
      </c>
      <c r="Y210" s="1">
        <f>+'TABEL FINAAL KO'!Y210+'TABEL FINAAL LO'!Y210</f>
        <v>476.40786516853933</v>
      </c>
      <c r="Z210" s="1">
        <f>+'TABEL FINAAL KO'!Z210+'TABEL FINAAL LO'!Z210</f>
        <v>472.28893258426967</v>
      </c>
      <c r="AA210" s="1">
        <f>+'TABEL FINAAL KO'!AA210+'TABEL FINAAL LO'!AA210</f>
        <v>470.52679775280899</v>
      </c>
    </row>
    <row r="211" spans="2:27" x14ac:dyDescent="0.3">
      <c r="B211" s="1">
        <v>37015</v>
      </c>
      <c r="C211" s="1">
        <f>+'TABEL FINAAL KO'!C211+'TABEL FINAAL LO'!C211</f>
        <v>2585.8823529411766</v>
      </c>
      <c r="D211" s="1">
        <f>+'TABEL FINAAL KO'!D211+'TABEL FINAAL LO'!D211</f>
        <v>2198</v>
      </c>
      <c r="E211" s="1">
        <f>+'TABEL FINAAL KO'!E211+'TABEL FINAAL LO'!E211</f>
        <v>1909.22</v>
      </c>
      <c r="F211" s="1">
        <f>+'TABEL FINAAL KO'!F211+'TABEL FINAAL LO'!F211</f>
        <v>1876.79</v>
      </c>
      <c r="G211" s="1">
        <f>+'TABEL FINAAL KO'!G211+'TABEL FINAAL LO'!G211</f>
        <v>1937.87</v>
      </c>
      <c r="H211" s="1">
        <f>+'TABEL FINAAL KO'!H211+'TABEL FINAAL LO'!H211</f>
        <v>1951.03</v>
      </c>
      <c r="I211" s="1">
        <f>+'TABEL FINAAL KO'!I211+'TABEL FINAAL LO'!I211</f>
        <v>1992.87</v>
      </c>
      <c r="J211" s="1">
        <f>+'TABEL FINAAL KO'!J211+'TABEL FINAAL LO'!J211</f>
        <v>1993.6</v>
      </c>
      <c r="K211" s="1">
        <f>+'TABEL FINAAL KO'!K211+'TABEL FINAAL LO'!K211</f>
        <v>2029.6</v>
      </c>
      <c r="L211" s="1">
        <f>+'TABEL FINAAL KO'!L211+'TABEL FINAAL LO'!L211</f>
        <v>2056.25</v>
      </c>
      <c r="M211" s="1">
        <f>+'TABEL FINAAL KO'!M211+'TABEL FINAAL LO'!M211</f>
        <v>2024.73</v>
      </c>
      <c r="N211" s="1">
        <f>+'TABEL FINAAL KO'!N211+'TABEL FINAAL LO'!N211</f>
        <v>2098.9299999999998</v>
      </c>
      <c r="O211" s="1">
        <f>+'TABEL FINAAL KO'!O211+'TABEL FINAAL LO'!O211</f>
        <v>2067.84</v>
      </c>
      <c r="P211" s="1">
        <f>+'TABEL FINAAL KO'!P211+'TABEL FINAAL LO'!P211</f>
        <v>2028.3214862681743</v>
      </c>
      <c r="Q211" s="1">
        <f>+'TABEL FINAAL KO'!Q211+'TABEL FINAAL LO'!Q211</f>
        <v>1995.8449111470113</v>
      </c>
      <c r="R211" s="1">
        <f>+'TABEL FINAAL KO'!R211+'TABEL FINAAL LO'!R211</f>
        <v>1969.8917609046848</v>
      </c>
      <c r="S211" s="1">
        <f>+'TABEL FINAAL KO'!S211+'TABEL FINAAL LO'!S211</f>
        <v>1933.0662358642971</v>
      </c>
      <c r="T211" s="1">
        <f>+'TABEL FINAAL KO'!T211+'TABEL FINAAL LO'!T211</f>
        <v>1894.0048465266559</v>
      </c>
      <c r="U211" s="1">
        <f>+'TABEL FINAAL KO'!U211+'TABEL FINAAL LO'!U211</f>
        <v>1872.7075928917609</v>
      </c>
      <c r="V211" s="1">
        <f>+'TABEL FINAAL KO'!V211+'TABEL FINAAL LO'!V211</f>
        <v>1846.9434571890147</v>
      </c>
      <c r="W211" s="1">
        <f>+'TABEL FINAAL KO'!W211+'TABEL FINAAL LO'!W211</f>
        <v>1813</v>
      </c>
      <c r="X211" s="1">
        <f>+'TABEL FINAAL KO'!X211+'TABEL FINAAL LO'!X211</f>
        <v>1770.5896607431341</v>
      </c>
      <c r="Y211" s="1">
        <f>+'TABEL FINAAL KO'!Y211+'TABEL FINAAL LO'!Y211</f>
        <v>1765.7075928917609</v>
      </c>
      <c r="Z211" s="1">
        <f>+'TABEL FINAAL KO'!Z211+'TABEL FINAAL LO'!Z211</f>
        <v>1755.5896607431341</v>
      </c>
      <c r="AA211" s="1">
        <f>+'TABEL FINAAL KO'!AA211+'TABEL FINAAL LO'!AA211</f>
        <v>1744.297253634895</v>
      </c>
    </row>
    <row r="212" spans="2:27" x14ac:dyDescent="0.3">
      <c r="B212" s="1">
        <v>37017</v>
      </c>
      <c r="C212" s="1">
        <f>+'TABEL FINAAL KO'!C212+'TABEL FINAAL LO'!C212</f>
        <v>1282</v>
      </c>
      <c r="D212" s="1">
        <f>+'TABEL FINAAL KO'!D212+'TABEL FINAAL LO'!D212</f>
        <v>1089.7</v>
      </c>
      <c r="E212" s="1">
        <f>+'TABEL FINAAL KO'!E212+'TABEL FINAAL LO'!E212</f>
        <v>925.8</v>
      </c>
      <c r="F212" s="1">
        <f>+'TABEL FINAAL KO'!F212+'TABEL FINAAL LO'!F212</f>
        <v>928.15</v>
      </c>
      <c r="G212" s="1">
        <f>+'TABEL FINAAL KO'!G212+'TABEL FINAAL LO'!G212</f>
        <v>941.8</v>
      </c>
      <c r="H212" s="1">
        <f>+'TABEL FINAAL KO'!H212+'TABEL FINAAL LO'!H212</f>
        <v>898.12</v>
      </c>
      <c r="I212" s="1">
        <f>+'TABEL FINAAL KO'!I212+'TABEL FINAAL LO'!I212</f>
        <v>896.69</v>
      </c>
      <c r="J212" s="1">
        <f>+'TABEL FINAAL KO'!J212+'TABEL FINAAL LO'!J212</f>
        <v>881.06999999999994</v>
      </c>
      <c r="K212" s="1">
        <f>+'TABEL FINAAL KO'!K212+'TABEL FINAAL LO'!K212</f>
        <v>938.82999999999993</v>
      </c>
      <c r="L212" s="1">
        <f>+'TABEL FINAAL KO'!L212+'TABEL FINAAL LO'!L212</f>
        <v>891.74</v>
      </c>
      <c r="M212" s="1">
        <f>+'TABEL FINAAL KO'!M212+'TABEL FINAAL LO'!M212</f>
        <v>899.96</v>
      </c>
      <c r="N212" s="1">
        <f>+'TABEL FINAAL KO'!N212+'TABEL FINAAL LO'!N212</f>
        <v>870.55</v>
      </c>
      <c r="O212" s="1">
        <f>+'TABEL FINAAL KO'!O212+'TABEL FINAAL LO'!O212</f>
        <v>888.5</v>
      </c>
      <c r="P212" s="1">
        <f>+'TABEL FINAAL KO'!P212+'TABEL FINAAL LO'!P212</f>
        <v>896.25335243553013</v>
      </c>
      <c r="Q212" s="1">
        <f>+'TABEL FINAAL KO'!Q212+'TABEL FINAAL LO'!Q212</f>
        <v>912.47280802292266</v>
      </c>
      <c r="R212" s="1">
        <f>+'TABEL FINAAL KO'!R212+'TABEL FINAAL LO'!R212</f>
        <v>930.91171919770773</v>
      </c>
      <c r="S212" s="1">
        <f>+'TABEL FINAAL KO'!S212+'TABEL FINAAL LO'!S212</f>
        <v>926.1334383954154</v>
      </c>
      <c r="T212" s="1">
        <f>+'TABEL FINAAL KO'!T212+'TABEL FINAAL LO'!T212</f>
        <v>919.02257879656167</v>
      </c>
      <c r="U212" s="1">
        <f>+'TABEL FINAAL KO'!U212+'TABEL FINAAL LO'!U212</f>
        <v>917.35742120343843</v>
      </c>
      <c r="V212" s="1">
        <f>+'TABEL FINAAL KO'!V212+'TABEL FINAAL LO'!V212</f>
        <v>931.57914040114611</v>
      </c>
      <c r="W212" s="1">
        <f>+'TABEL FINAAL KO'!W212+'TABEL FINAAL LO'!W212</f>
        <v>932.69</v>
      </c>
      <c r="X212" s="1">
        <f>+'TABEL FINAAL KO'!X212+'TABEL FINAAL LO'!X212</f>
        <v>944.69226361031519</v>
      </c>
      <c r="Y212" s="1">
        <f>+'TABEL FINAAL KO'!Y212+'TABEL FINAAL LO'!Y212</f>
        <v>943.35968481375357</v>
      </c>
      <c r="Z212" s="1">
        <f>+'TABEL FINAAL KO'!Z212+'TABEL FINAAL LO'!Z212</f>
        <v>932.5836676217765</v>
      </c>
      <c r="AA212" s="1">
        <f>+'TABEL FINAAL KO'!AA212+'TABEL FINAAL LO'!AA212</f>
        <v>925.25108882521488</v>
      </c>
    </row>
    <row r="213" spans="2:27" x14ac:dyDescent="0.3">
      <c r="B213" s="1">
        <v>37018</v>
      </c>
      <c r="C213" s="1">
        <f>+'TABEL FINAAL KO'!C213+'TABEL FINAAL LO'!C213</f>
        <v>1768.2352941176473</v>
      </c>
      <c r="D213" s="1">
        <f>+'TABEL FINAAL KO'!D213+'TABEL FINAAL LO'!D213</f>
        <v>1503</v>
      </c>
      <c r="E213" s="1">
        <f>+'TABEL FINAAL KO'!E213+'TABEL FINAAL LO'!E213</f>
        <v>1443.05</v>
      </c>
      <c r="F213" s="1">
        <f>+'TABEL FINAAL KO'!F213+'TABEL FINAAL LO'!F213</f>
        <v>1481.38</v>
      </c>
      <c r="G213" s="1">
        <f>+'TABEL FINAAL KO'!G213+'TABEL FINAAL LO'!G213</f>
        <v>1475.51</v>
      </c>
      <c r="H213" s="1">
        <f>+'TABEL FINAAL KO'!H213+'TABEL FINAAL LO'!H213</f>
        <v>1458.21</v>
      </c>
      <c r="I213" s="1">
        <f>+'TABEL FINAAL KO'!I213+'TABEL FINAAL LO'!I213</f>
        <v>1491.4299999999998</v>
      </c>
      <c r="J213" s="1">
        <f>+'TABEL FINAAL KO'!J213+'TABEL FINAAL LO'!J213</f>
        <v>1489.8899999999999</v>
      </c>
      <c r="K213" s="1">
        <f>+'TABEL FINAAL KO'!K213+'TABEL FINAAL LO'!K213</f>
        <v>1496.4299999999998</v>
      </c>
      <c r="L213" s="1">
        <f>+'TABEL FINAAL KO'!L213+'TABEL FINAAL LO'!L213</f>
        <v>1465.3200000000002</v>
      </c>
      <c r="M213" s="1">
        <f>+'TABEL FINAAL KO'!M213+'TABEL FINAAL LO'!M213</f>
        <v>1443.8600000000001</v>
      </c>
      <c r="N213" s="1">
        <f>+'TABEL FINAAL KO'!N213+'TABEL FINAAL LO'!N213</f>
        <v>1414.05</v>
      </c>
      <c r="O213" s="1">
        <f>+'TABEL FINAAL KO'!O213+'TABEL FINAAL LO'!O213</f>
        <v>1423.51</v>
      </c>
      <c r="P213" s="1">
        <f>+'TABEL FINAAL KO'!P213+'TABEL FINAAL LO'!P213</f>
        <v>1405.7040041493776</v>
      </c>
      <c r="Q213" s="1">
        <f>+'TABEL FINAAL KO'!Q213+'TABEL FINAAL LO'!Q213</f>
        <v>1390.1825933609957</v>
      </c>
      <c r="R213" s="1">
        <f>+'TABEL FINAAL KO'!R213+'TABEL FINAAL LO'!R213</f>
        <v>1387.7040041493776</v>
      </c>
      <c r="S213" s="1">
        <f>+'TABEL FINAAL KO'!S213+'TABEL FINAAL LO'!S213</f>
        <v>1385.5075311203318</v>
      </c>
      <c r="T213" s="1">
        <f>+'TABEL FINAAL KO'!T213+'TABEL FINAAL LO'!T213</f>
        <v>1378.7468257261412</v>
      </c>
      <c r="U213" s="1">
        <f>+'TABEL FINAAL KO'!U213+'TABEL FINAAL LO'!U213</f>
        <v>1376.7468257261412</v>
      </c>
      <c r="V213" s="1">
        <f>+'TABEL FINAAL KO'!V213+'TABEL FINAAL LO'!V213</f>
        <v>1372.909294605809</v>
      </c>
      <c r="W213" s="1">
        <f>+'TABEL FINAAL KO'!W213+'TABEL FINAAL LO'!W213</f>
        <v>1374.67</v>
      </c>
      <c r="X213" s="1">
        <f>+'TABEL FINAAL KO'!X213+'TABEL FINAAL LO'!X213</f>
        <v>1366.1914107883817</v>
      </c>
      <c r="Y213" s="1">
        <f>+'TABEL FINAAL KO'!Y213+'TABEL FINAAL LO'!Y213</f>
        <v>1360.0289419087137</v>
      </c>
      <c r="Z213" s="1">
        <f>+'TABEL FINAAL KO'!Z213+'TABEL FINAAL LO'!Z213</f>
        <v>1362.7468257261412</v>
      </c>
      <c r="AA213" s="1">
        <f>+'TABEL FINAAL KO'!AA213+'TABEL FINAAL LO'!AA213</f>
        <v>1372.7040041493776</v>
      </c>
    </row>
    <row r="214" spans="2:27" x14ac:dyDescent="0.3">
      <c r="B214" s="1">
        <v>37020</v>
      </c>
      <c r="C214" s="1">
        <f>+'TABEL FINAAL KO'!C214+'TABEL FINAAL LO'!C214</f>
        <v>1191.7647058823529</v>
      </c>
      <c r="D214" s="1">
        <f>+'TABEL FINAAL KO'!D214+'TABEL FINAAL LO'!D214</f>
        <v>1013</v>
      </c>
      <c r="E214" s="1">
        <f>+'TABEL FINAAL KO'!E214+'TABEL FINAAL LO'!E214</f>
        <v>867.23</v>
      </c>
      <c r="F214" s="1">
        <f>+'TABEL FINAAL KO'!F214+'TABEL FINAAL LO'!F214</f>
        <v>876.06999999999994</v>
      </c>
      <c r="G214" s="1">
        <f>+'TABEL FINAAL KO'!G214+'TABEL FINAAL LO'!G214</f>
        <v>871.04</v>
      </c>
      <c r="H214" s="1">
        <f>+'TABEL FINAAL KO'!H214+'TABEL FINAAL LO'!H214</f>
        <v>919.64</v>
      </c>
      <c r="I214" s="1">
        <f>+'TABEL FINAAL KO'!I214+'TABEL FINAAL LO'!I214</f>
        <v>901.33999999999992</v>
      </c>
      <c r="J214" s="1">
        <f>+'TABEL FINAAL KO'!J214+'TABEL FINAAL LO'!J214</f>
        <v>894.69</v>
      </c>
      <c r="K214" s="1">
        <f>+'TABEL FINAAL KO'!K214+'TABEL FINAAL LO'!K214</f>
        <v>909.77</v>
      </c>
      <c r="L214" s="1">
        <f>+'TABEL FINAAL KO'!L214+'TABEL FINAAL LO'!L214</f>
        <v>942.42000000000007</v>
      </c>
      <c r="M214" s="1">
        <f>+'TABEL FINAAL KO'!M214+'TABEL FINAAL LO'!M214</f>
        <v>917.85</v>
      </c>
      <c r="N214" s="1">
        <f>+'TABEL FINAAL KO'!N214+'TABEL FINAAL LO'!N214</f>
        <v>972.1</v>
      </c>
      <c r="O214" s="1">
        <f>+'TABEL FINAAL KO'!O214+'TABEL FINAAL LO'!O214</f>
        <v>948.39</v>
      </c>
      <c r="P214" s="1">
        <f>+'TABEL FINAAL KO'!P214+'TABEL FINAAL LO'!P214</f>
        <v>934.36732673267329</v>
      </c>
      <c r="Q214" s="1">
        <f>+'TABEL FINAAL KO'!Q214+'TABEL FINAAL LO'!Q214</f>
        <v>930.46145214521448</v>
      </c>
      <c r="R214" s="1">
        <f>+'TABEL FINAAL KO'!R214+'TABEL FINAAL LO'!R214</f>
        <v>918.19676567656768</v>
      </c>
      <c r="S214" s="1">
        <f>+'TABEL FINAAL KO'!S214+'TABEL FINAAL LO'!S214</f>
        <v>911.42323432343233</v>
      </c>
      <c r="T214" s="1">
        <f>+'TABEL FINAAL KO'!T214+'TABEL FINAAL LO'!T214</f>
        <v>906.53646864686471</v>
      </c>
      <c r="U214" s="1">
        <f>+'TABEL FINAAL KO'!U214+'TABEL FINAAL LO'!U214</f>
        <v>902.53646864686471</v>
      </c>
      <c r="V214" s="1">
        <f>+'TABEL FINAAL KO'!V214+'TABEL FINAAL LO'!V214</f>
        <v>878.85706270627065</v>
      </c>
      <c r="W214" s="1">
        <f>+'TABEL FINAAL KO'!W214+'TABEL FINAAL LO'!W214</f>
        <v>866.31</v>
      </c>
      <c r="X214" s="1">
        <f>+'TABEL FINAAL KO'!X214+'TABEL FINAAL LO'!X214</f>
        <v>851.40412541254125</v>
      </c>
      <c r="Y214" s="1">
        <f>+'TABEL FINAAL KO'!Y214+'TABEL FINAAL LO'!Y214</f>
        <v>856.40412541254125</v>
      </c>
      <c r="Z214" s="1">
        <f>+'TABEL FINAAL KO'!Z214+'TABEL FINAAL LO'!Z214</f>
        <v>846.06442244224422</v>
      </c>
      <c r="AA214" s="1">
        <f>+'TABEL FINAAL KO'!AA214+'TABEL FINAAL LO'!AA214</f>
        <v>837.83795379537946</v>
      </c>
    </row>
    <row r="215" spans="2:27" x14ac:dyDescent="0.3">
      <c r="B215" s="1">
        <v>38002</v>
      </c>
      <c r="C215" s="1">
        <f>+'TABEL FINAAL KO'!C215+'TABEL FINAAL LO'!C215</f>
        <v>567.05882352941182</v>
      </c>
      <c r="D215" s="1">
        <f>+'TABEL FINAAL KO'!D215+'TABEL FINAAL LO'!D215</f>
        <v>482</v>
      </c>
      <c r="E215" s="1">
        <f>+'TABEL FINAAL KO'!E215+'TABEL FINAAL LO'!E215</f>
        <v>524.16999999999996</v>
      </c>
      <c r="F215" s="1">
        <f>+'TABEL FINAAL KO'!F215+'TABEL FINAAL LO'!F215</f>
        <v>509.06</v>
      </c>
      <c r="G215" s="1">
        <f>+'TABEL FINAAL KO'!G215+'TABEL FINAAL LO'!G215</f>
        <v>517.36</v>
      </c>
      <c r="H215" s="1">
        <f>+'TABEL FINAAL KO'!H215+'TABEL FINAAL LO'!H215</f>
        <v>492.09000000000003</v>
      </c>
      <c r="I215" s="1">
        <f>+'TABEL FINAAL KO'!I215+'TABEL FINAAL LO'!I215</f>
        <v>479.9</v>
      </c>
      <c r="J215" s="1">
        <f>+'TABEL FINAAL KO'!J215+'TABEL FINAAL LO'!J215</f>
        <v>469.52</v>
      </c>
      <c r="K215" s="1">
        <f>+'TABEL FINAAL KO'!K215+'TABEL FINAAL LO'!K215</f>
        <v>483.63</v>
      </c>
      <c r="L215" s="1">
        <f>+'TABEL FINAAL KO'!L215+'TABEL FINAAL LO'!L215</f>
        <v>488.44</v>
      </c>
      <c r="M215" s="1">
        <f>+'TABEL FINAAL KO'!M215+'TABEL FINAAL LO'!M215</f>
        <v>494.63</v>
      </c>
      <c r="N215" s="1">
        <f>+'TABEL FINAAL KO'!N215+'TABEL FINAAL LO'!N215</f>
        <v>468.9</v>
      </c>
      <c r="O215" s="1">
        <f>+'TABEL FINAAL KO'!O215+'TABEL FINAAL LO'!O215</f>
        <v>452.78999999999996</v>
      </c>
      <c r="P215" s="1">
        <f>+'TABEL FINAAL KO'!P215+'TABEL FINAAL LO'!P215</f>
        <v>446.59239669421487</v>
      </c>
      <c r="Q215" s="1">
        <f>+'TABEL FINAAL KO'!Q215+'TABEL FINAAL LO'!Q215</f>
        <v>434.61504132231403</v>
      </c>
      <c r="R215" s="1">
        <f>+'TABEL FINAAL KO'!R215+'TABEL FINAAL LO'!R215</f>
        <v>414.09471074380167</v>
      </c>
      <c r="S215" s="1">
        <f>+'TABEL FINAAL KO'!S215+'TABEL FINAAL LO'!S215</f>
        <v>397.6603305785124</v>
      </c>
      <c r="T215" s="1">
        <f>+'TABEL FINAAL KO'!T215+'TABEL FINAAL LO'!T215</f>
        <v>381.79157024793392</v>
      </c>
      <c r="U215" s="1">
        <f>+'TABEL FINAAL KO'!U215+'TABEL FINAAL LO'!U215</f>
        <v>371.68297520661156</v>
      </c>
      <c r="V215" s="1">
        <f>+'TABEL FINAAL KO'!V215+'TABEL FINAAL LO'!V215</f>
        <v>361.68297520661156</v>
      </c>
      <c r="W215" s="1">
        <f>+'TABEL FINAAL KO'!W215+'TABEL FINAAL LO'!W215</f>
        <v>347.14</v>
      </c>
      <c r="X215" s="1">
        <f>+'TABEL FINAAL KO'!X215+'TABEL FINAAL LO'!X215</f>
        <v>334.03140495867768</v>
      </c>
      <c r="Y215" s="1">
        <f>+'TABEL FINAAL KO'!Y215+'TABEL FINAAL LO'!Y215</f>
        <v>331.92280991735538</v>
      </c>
      <c r="Z215" s="1">
        <f>+'TABEL FINAAL KO'!Z215+'TABEL FINAAL LO'!Z215</f>
        <v>328.46578512396695</v>
      </c>
      <c r="AA215" s="1">
        <f>+'TABEL FINAAL KO'!AA215+'TABEL FINAAL LO'!AA215</f>
        <v>333.22595041322313</v>
      </c>
    </row>
    <row r="216" spans="2:27" x14ac:dyDescent="0.3">
      <c r="B216" s="1">
        <v>38008</v>
      </c>
      <c r="C216" s="1">
        <f>+'TABEL FINAAL KO'!C216+'TABEL FINAAL LO'!C216</f>
        <v>937.64705882352951</v>
      </c>
      <c r="D216" s="1">
        <f>+'TABEL FINAAL KO'!D216+'TABEL FINAAL LO'!D216</f>
        <v>797</v>
      </c>
      <c r="E216" s="1">
        <f>+'TABEL FINAAL KO'!E216+'TABEL FINAAL LO'!E216</f>
        <v>829.77</v>
      </c>
      <c r="F216" s="1">
        <f>+'TABEL FINAAL KO'!F216+'TABEL FINAAL LO'!F216</f>
        <v>789.39</v>
      </c>
      <c r="G216" s="1">
        <f>+'TABEL FINAAL KO'!G216+'TABEL FINAAL LO'!G216</f>
        <v>777.39</v>
      </c>
      <c r="H216" s="1">
        <f>+'TABEL FINAAL KO'!H216+'TABEL FINAAL LO'!H216</f>
        <v>771.31</v>
      </c>
      <c r="I216" s="1">
        <f>+'TABEL FINAAL KO'!I216+'TABEL FINAAL LO'!I216</f>
        <v>783.04</v>
      </c>
      <c r="J216" s="1">
        <f>+'TABEL FINAAL KO'!J216+'TABEL FINAAL LO'!J216</f>
        <v>794.15</v>
      </c>
      <c r="K216" s="1">
        <f>+'TABEL FINAAL KO'!K216+'TABEL FINAAL LO'!K216</f>
        <v>772.31</v>
      </c>
      <c r="L216" s="1">
        <f>+'TABEL FINAAL KO'!L216+'TABEL FINAAL LO'!L216</f>
        <v>806.85</v>
      </c>
      <c r="M216" s="1">
        <f>+'TABEL FINAAL KO'!M216+'TABEL FINAAL LO'!M216</f>
        <v>803.66000000000008</v>
      </c>
      <c r="N216" s="1">
        <f>+'TABEL FINAAL KO'!N216+'TABEL FINAAL LO'!N216</f>
        <v>804.77</v>
      </c>
      <c r="O216" s="1">
        <f>+'TABEL FINAAL KO'!O216+'TABEL FINAAL LO'!O216</f>
        <v>751.66000000000008</v>
      </c>
      <c r="P216" s="1">
        <f>+'TABEL FINAAL KO'!P216+'TABEL FINAAL LO'!P216</f>
        <v>716.25081081081089</v>
      </c>
      <c r="Q216" s="1">
        <f>+'TABEL FINAAL KO'!Q216+'TABEL FINAAL LO'!Q216</f>
        <v>668.76486486486488</v>
      </c>
      <c r="R216" s="1">
        <f>+'TABEL FINAAL KO'!R216+'TABEL FINAAL LO'!R216</f>
        <v>640.83135135135137</v>
      </c>
      <c r="S216" s="1">
        <f>+'TABEL FINAAL KO'!S216+'TABEL FINAAL LO'!S216</f>
        <v>618.00270270270266</v>
      </c>
      <c r="T216" s="1">
        <f>+'TABEL FINAAL KO'!T216+'TABEL FINAAL LO'!T216</f>
        <v>597.72648648648646</v>
      </c>
      <c r="U216" s="1">
        <f>+'TABEL FINAAL KO'!U216+'TABEL FINAAL LO'!U216</f>
        <v>577.14081081081076</v>
      </c>
      <c r="V216" s="1">
        <f>+'TABEL FINAAL KO'!V216+'TABEL FINAAL LO'!V216</f>
        <v>565.83135135135137</v>
      </c>
      <c r="W216" s="1">
        <f>+'TABEL FINAAL KO'!W216+'TABEL FINAAL LO'!W216</f>
        <v>562.66</v>
      </c>
      <c r="X216" s="1">
        <f>+'TABEL FINAAL KO'!X216+'TABEL FINAAL LO'!X216</f>
        <v>560.21243243243248</v>
      </c>
      <c r="Y216" s="1">
        <f>+'TABEL FINAAL KO'!Y216+'TABEL FINAAL LO'!Y216</f>
        <v>555.79810810810818</v>
      </c>
      <c r="Z216" s="1">
        <f>+'TABEL FINAAL KO'!Z216+'TABEL FINAAL LO'!Z216</f>
        <v>552.38378378378377</v>
      </c>
      <c r="AA216" s="1">
        <f>+'TABEL FINAAL KO'!AA216+'TABEL FINAAL LO'!AA216</f>
        <v>556.10756756756757</v>
      </c>
    </row>
    <row r="217" spans="2:27" x14ac:dyDescent="0.3">
      <c r="B217" s="1">
        <v>38014</v>
      </c>
      <c r="C217" s="1">
        <f>+'TABEL FINAAL KO'!C217+'TABEL FINAAL LO'!C217</f>
        <v>1596.4705882352941</v>
      </c>
      <c r="D217" s="1">
        <f>+'TABEL FINAAL KO'!D217+'TABEL FINAAL LO'!D217</f>
        <v>1357</v>
      </c>
      <c r="E217" s="1">
        <f>+'TABEL FINAAL KO'!E217+'TABEL FINAAL LO'!E217</f>
        <v>1313.9099999999999</v>
      </c>
      <c r="F217" s="1">
        <f>+'TABEL FINAAL KO'!F217+'TABEL FINAAL LO'!F217</f>
        <v>1290.45</v>
      </c>
      <c r="G217" s="1">
        <f>+'TABEL FINAAL KO'!G217+'TABEL FINAAL LO'!G217</f>
        <v>1296.02</v>
      </c>
      <c r="H217" s="1">
        <f>+'TABEL FINAAL KO'!H217+'TABEL FINAAL LO'!H217</f>
        <v>1298.67</v>
      </c>
      <c r="I217" s="1">
        <f>+'TABEL FINAAL KO'!I217+'TABEL FINAAL LO'!I217</f>
        <v>1329.56</v>
      </c>
      <c r="J217" s="1">
        <f>+'TABEL FINAAL KO'!J217+'TABEL FINAAL LO'!J217</f>
        <v>1362.05</v>
      </c>
      <c r="K217" s="1">
        <f>+'TABEL FINAAL KO'!K217+'TABEL FINAAL LO'!K217</f>
        <v>1389.1799999999998</v>
      </c>
      <c r="L217" s="1">
        <f>+'TABEL FINAAL KO'!L217+'TABEL FINAAL LO'!L217</f>
        <v>1358.07</v>
      </c>
      <c r="M217" s="1">
        <f>+'TABEL FINAAL KO'!M217+'TABEL FINAAL LO'!M217</f>
        <v>1307.8800000000001</v>
      </c>
      <c r="N217" s="1">
        <f>+'TABEL FINAAL KO'!N217+'TABEL FINAAL LO'!N217</f>
        <v>1280.48</v>
      </c>
      <c r="O217" s="1">
        <f>+'TABEL FINAAL KO'!O217+'TABEL FINAAL LO'!O217</f>
        <v>1272.53</v>
      </c>
      <c r="P217" s="1">
        <f>+'TABEL FINAAL KO'!P217+'TABEL FINAAL LO'!P217</f>
        <v>1274.8098218829516</v>
      </c>
      <c r="Q217" s="1">
        <f>+'TABEL FINAAL KO'!Q217+'TABEL FINAAL LO'!Q217</f>
        <v>1266.46737913486</v>
      </c>
      <c r="R217" s="1">
        <f>+'TABEL FINAAL KO'!R217+'TABEL FINAAL LO'!R217</f>
        <v>1248.2755216284986</v>
      </c>
      <c r="S217" s="1">
        <f>+'TABEL FINAAL KO'!S217+'TABEL FINAAL LO'!S217</f>
        <v>1230.3851145038168</v>
      </c>
      <c r="T217" s="1">
        <f>+'TABEL FINAAL KO'!T217+'TABEL FINAAL LO'!T217</f>
        <v>1207.5083715012722</v>
      </c>
      <c r="U217" s="1">
        <f>+'TABEL FINAAL KO'!U217+'TABEL FINAAL LO'!U217</f>
        <v>1201.7275572519084</v>
      </c>
      <c r="V217" s="1">
        <f>+'TABEL FINAAL KO'!V217+'TABEL FINAAL LO'!V217</f>
        <v>1194.6179643765904</v>
      </c>
      <c r="W217" s="1">
        <f>+'TABEL FINAAL KO'!W217+'TABEL FINAAL LO'!W217</f>
        <v>1193.07</v>
      </c>
      <c r="X217" s="1">
        <f>+'TABEL FINAAL KO'!X217+'TABEL FINAAL LO'!X217</f>
        <v>1179.1795928753181</v>
      </c>
      <c r="Y217" s="1">
        <f>+'TABEL FINAAL KO'!Y217+'TABEL FINAAL LO'!Y217</f>
        <v>1177.3987786259543</v>
      </c>
      <c r="Z217" s="1">
        <f>+'TABEL FINAAL KO'!Z217+'TABEL FINAAL LO'!Z217</f>
        <v>1177.2755216284986</v>
      </c>
      <c r="AA217" s="1">
        <f>+'TABEL FINAAL KO'!AA217+'TABEL FINAAL LO'!AA217</f>
        <v>1186.0426717557252</v>
      </c>
    </row>
    <row r="218" spans="2:27" x14ac:dyDescent="0.3">
      <c r="B218" s="1">
        <v>38016</v>
      </c>
      <c r="C218" s="1">
        <f>+'TABEL FINAAL KO'!C218+'TABEL FINAAL LO'!C218</f>
        <v>927.05882352941171</v>
      </c>
      <c r="D218" s="1">
        <f>+'TABEL FINAAL KO'!D218+'TABEL FINAAL LO'!D218</f>
        <v>788</v>
      </c>
      <c r="E218" s="1">
        <f>+'TABEL FINAAL KO'!E218+'TABEL FINAAL LO'!E218</f>
        <v>826.04</v>
      </c>
      <c r="F218" s="1">
        <f>+'TABEL FINAAL KO'!F218+'TABEL FINAAL LO'!F218</f>
        <v>823.57999999999993</v>
      </c>
      <c r="G218" s="1">
        <f>+'TABEL FINAAL KO'!G218+'TABEL FINAAL LO'!G218</f>
        <v>817.12</v>
      </c>
      <c r="H218" s="1">
        <f>+'TABEL FINAAL KO'!H218+'TABEL FINAAL LO'!H218</f>
        <v>809.66000000000008</v>
      </c>
      <c r="I218" s="1">
        <f>+'TABEL FINAAL KO'!I218+'TABEL FINAAL LO'!I218</f>
        <v>809.66000000000008</v>
      </c>
      <c r="J218" s="1">
        <f>+'TABEL FINAAL KO'!J218+'TABEL FINAAL LO'!J218</f>
        <v>814.31</v>
      </c>
      <c r="K218" s="1">
        <f>+'TABEL FINAAL KO'!K218+'TABEL FINAAL LO'!K218</f>
        <v>851.04</v>
      </c>
      <c r="L218" s="1">
        <f>+'TABEL FINAAL KO'!L218+'TABEL FINAAL LO'!L218</f>
        <v>812.96</v>
      </c>
      <c r="M218" s="1">
        <f>+'TABEL FINAAL KO'!M218+'TABEL FINAAL LO'!M218</f>
        <v>792.66000000000008</v>
      </c>
      <c r="N218" s="1">
        <f>+'TABEL FINAAL KO'!N218+'TABEL FINAAL LO'!N218</f>
        <v>758.01</v>
      </c>
      <c r="O218" s="1">
        <f>+'TABEL FINAAL KO'!O218+'TABEL FINAAL LO'!O218</f>
        <v>740.01</v>
      </c>
      <c r="P218" s="1">
        <f>+'TABEL FINAAL KO'!P218+'TABEL FINAAL LO'!P218</f>
        <v>733.40440000000001</v>
      </c>
      <c r="Q218" s="1">
        <f>+'TABEL FINAAL KO'!Q218+'TABEL FINAAL LO'!Q218</f>
        <v>734.29343999999992</v>
      </c>
      <c r="R218" s="1">
        <f>+'TABEL FINAAL KO'!R218+'TABEL FINAAL LO'!R218</f>
        <v>730.51535999999999</v>
      </c>
      <c r="S218" s="1">
        <f>+'TABEL FINAAL KO'!S218+'TABEL FINAAL LO'!S218</f>
        <v>730.40303999999992</v>
      </c>
      <c r="T218" s="1">
        <f>+'TABEL FINAAL KO'!T218+'TABEL FINAAL LO'!T218</f>
        <v>732.51535999999999</v>
      </c>
      <c r="U218" s="1">
        <f>+'TABEL FINAAL KO'!U218+'TABEL FINAAL LO'!U218</f>
        <v>728.18247999999994</v>
      </c>
      <c r="V218" s="1">
        <f>+'TABEL FINAAL KO'!V218+'TABEL FINAAL LO'!V218</f>
        <v>718.73864000000003</v>
      </c>
      <c r="W218" s="1">
        <f>+'TABEL FINAAL KO'!W218+'TABEL FINAAL LO'!W218</f>
        <v>716.74</v>
      </c>
      <c r="X218" s="1">
        <f>+'TABEL FINAAL KO'!X218+'TABEL FINAAL LO'!X218</f>
        <v>712.74</v>
      </c>
      <c r="Y218" s="1">
        <f>+'TABEL FINAAL KO'!Y218+'TABEL FINAAL LO'!Y218</f>
        <v>706.18520000000001</v>
      </c>
      <c r="Z218" s="1">
        <f>+'TABEL FINAAL KO'!Z218+'TABEL FINAAL LO'!Z218</f>
        <v>695.96327999999994</v>
      </c>
      <c r="AA218" s="1">
        <f>+'TABEL FINAAL KO'!AA218+'TABEL FINAAL LO'!AA218</f>
        <v>687.29752000000008</v>
      </c>
    </row>
    <row r="219" spans="2:27" x14ac:dyDescent="0.3">
      <c r="B219" s="1">
        <v>38025</v>
      </c>
      <c r="C219" s="1">
        <f>+'TABEL FINAAL KO'!C219+'TABEL FINAAL LO'!C219</f>
        <v>1425.8823529411766</v>
      </c>
      <c r="D219" s="1">
        <f>+'TABEL FINAAL KO'!D219+'TABEL FINAAL LO'!D219</f>
        <v>1212</v>
      </c>
      <c r="E219" s="1">
        <f>+'TABEL FINAAL KO'!E219+'TABEL FINAAL LO'!E219</f>
        <v>1192.07</v>
      </c>
      <c r="F219" s="1">
        <f>+'TABEL FINAAL KO'!F219+'TABEL FINAAL LO'!F219</f>
        <v>1172.45</v>
      </c>
      <c r="G219" s="1">
        <f>+'TABEL FINAAL KO'!G219+'TABEL FINAAL LO'!G219</f>
        <v>1150.53</v>
      </c>
      <c r="H219" s="1">
        <f>+'TABEL FINAAL KO'!H219+'TABEL FINAAL LO'!H219</f>
        <v>1154.8</v>
      </c>
      <c r="I219" s="1">
        <f>+'TABEL FINAAL KO'!I219+'TABEL FINAAL LO'!I219</f>
        <v>1105.07</v>
      </c>
      <c r="J219" s="1">
        <f>+'TABEL FINAAL KO'!J219+'TABEL FINAAL LO'!J219</f>
        <v>1050.23</v>
      </c>
      <c r="K219" s="1">
        <f>+'TABEL FINAAL KO'!K219+'TABEL FINAAL LO'!K219</f>
        <v>1121.9099999999999</v>
      </c>
      <c r="L219" s="1">
        <f>+'TABEL FINAAL KO'!L219+'TABEL FINAAL LO'!L219</f>
        <v>1089.1500000000001</v>
      </c>
      <c r="M219" s="1">
        <f>+'TABEL FINAAL KO'!M219+'TABEL FINAAL LO'!M219</f>
        <v>1126.75</v>
      </c>
      <c r="N219" s="1">
        <f>+'TABEL FINAAL KO'!N219+'TABEL FINAAL LO'!N219</f>
        <v>1127.21</v>
      </c>
      <c r="O219" s="1">
        <f>+'TABEL FINAAL KO'!O219+'TABEL FINAAL LO'!O219</f>
        <v>1148.0999999999999</v>
      </c>
      <c r="P219" s="1">
        <f>+'TABEL FINAAL KO'!P219+'TABEL FINAAL LO'!P219</f>
        <v>1180.2923880597014</v>
      </c>
      <c r="Q219" s="1">
        <f>+'TABEL FINAAL KO'!Q219+'TABEL FINAAL LO'!Q219</f>
        <v>1198.5732835820895</v>
      </c>
      <c r="R219" s="1">
        <f>+'TABEL FINAAL KO'!R219+'TABEL FINAAL LO'!R219</f>
        <v>1216.6556716417911</v>
      </c>
      <c r="S219" s="1">
        <f>+'TABEL FINAAL KO'!S219+'TABEL FINAAL LO'!S219</f>
        <v>1233.936567164179</v>
      </c>
      <c r="T219" s="1">
        <f>+'TABEL FINAAL KO'!T219+'TABEL FINAAL LO'!T219</f>
        <v>1237.4197014925373</v>
      </c>
      <c r="U219" s="1">
        <f>+'TABEL FINAAL KO'!U219+'TABEL FINAAL LO'!U219</f>
        <v>1245.18</v>
      </c>
      <c r="V219" s="1">
        <f>+'TABEL FINAAL KO'!V219+'TABEL FINAAL LO'!V219</f>
        <v>1250.6594029850746</v>
      </c>
      <c r="W219" s="1">
        <f>+'TABEL FINAAL KO'!W219+'TABEL FINAAL LO'!W219</f>
        <v>1238.18</v>
      </c>
      <c r="X219" s="1">
        <f>+'TABEL FINAAL KO'!X219+'TABEL FINAAL LO'!X219</f>
        <v>1221.9402985074626</v>
      </c>
      <c r="Y219" s="1">
        <f>+'TABEL FINAAL KO'!Y219+'TABEL FINAAL LO'!Y219</f>
        <v>1214.5807462686566</v>
      </c>
      <c r="Z219" s="1">
        <f>+'TABEL FINAAL KO'!Z219+'TABEL FINAAL LO'!Z219</f>
        <v>1192.7005970149253</v>
      </c>
      <c r="AA219" s="1">
        <f>+'TABEL FINAAL KO'!AA219+'TABEL FINAAL LO'!AA219</f>
        <v>1192.460895522388</v>
      </c>
    </row>
    <row r="220" spans="2:27" x14ac:dyDescent="0.3">
      <c r="B220" s="1">
        <v>41002</v>
      </c>
      <c r="C220" s="1">
        <f>+'TABEL FINAAL KO'!C220+'TABEL FINAAL LO'!C220</f>
        <v>11638</v>
      </c>
      <c r="D220" s="1">
        <f>+'TABEL FINAAL KO'!D220+'TABEL FINAAL LO'!D220</f>
        <v>9892.3000000000011</v>
      </c>
      <c r="E220" s="1">
        <f>+'TABEL FINAAL KO'!E220+'TABEL FINAAL LO'!E220</f>
        <v>8219.08</v>
      </c>
      <c r="F220" s="1">
        <f>+'TABEL FINAAL KO'!F220+'TABEL FINAAL LO'!F220</f>
        <v>8391.9699999999993</v>
      </c>
      <c r="G220" s="1">
        <f>+'TABEL FINAAL KO'!G220+'TABEL FINAAL LO'!G220</f>
        <v>8609.01</v>
      </c>
      <c r="H220" s="1">
        <f>+'TABEL FINAAL KO'!H220+'TABEL FINAAL LO'!H220</f>
        <v>8935.23</v>
      </c>
      <c r="I220" s="1">
        <f>+'TABEL FINAAL KO'!I220+'TABEL FINAAL LO'!I220</f>
        <v>9062.65</v>
      </c>
      <c r="J220" s="1">
        <f>+'TABEL FINAAL KO'!J220+'TABEL FINAAL LO'!J220</f>
        <v>9231.42</v>
      </c>
      <c r="K220" s="1">
        <f>+'TABEL FINAAL KO'!K220+'TABEL FINAAL LO'!K220</f>
        <v>9532.4500000000007</v>
      </c>
      <c r="L220" s="1">
        <f>+'TABEL FINAAL KO'!L220+'TABEL FINAAL LO'!L220</f>
        <v>9798.61</v>
      </c>
      <c r="M220" s="1">
        <f>+'TABEL FINAAL KO'!M220+'TABEL FINAAL LO'!M220</f>
        <v>10047.719999999999</v>
      </c>
      <c r="N220" s="1">
        <f>+'TABEL FINAAL KO'!N220+'TABEL FINAAL LO'!N220</f>
        <v>10167.119999999999</v>
      </c>
      <c r="O220" s="1">
        <f>+'TABEL FINAAL KO'!O220+'TABEL FINAAL LO'!O220</f>
        <v>10184.380000000001</v>
      </c>
      <c r="P220" s="1">
        <f>+'TABEL FINAAL KO'!P220+'TABEL FINAAL LO'!P220</f>
        <v>10205.902433304016</v>
      </c>
      <c r="Q220" s="1">
        <f>+'TABEL FINAAL KO'!Q220+'TABEL FINAAL LO'!Q220</f>
        <v>10160.437085898564</v>
      </c>
      <c r="R220" s="1">
        <f>+'TABEL FINAAL KO'!R220+'TABEL FINAAL LO'!R220</f>
        <v>10081.724039871006</v>
      </c>
      <c r="S220" s="1">
        <f>+'TABEL FINAAL KO'!S220+'TABEL FINAAL LO'!S220</f>
        <v>10046.425447082967</v>
      </c>
      <c r="T220" s="1">
        <f>+'TABEL FINAAL KO'!T220+'TABEL FINAAL LO'!T220</f>
        <v>9987.1360598065075</v>
      </c>
      <c r="U220" s="1">
        <f>+'TABEL FINAAL KO'!U220+'TABEL FINAAL LO'!U220</f>
        <v>9880.7031955438288</v>
      </c>
      <c r="V220" s="1">
        <f>+'TABEL FINAAL KO'!V220+'TABEL FINAAL LO'!V220</f>
        <v>9814.0851656405757</v>
      </c>
      <c r="W220" s="1">
        <f>+'TABEL FINAAL KO'!W220+'TABEL FINAAL LO'!W220</f>
        <v>9757.9</v>
      </c>
      <c r="X220" s="1">
        <f>+'TABEL FINAAL KO'!X220+'TABEL FINAAL LO'!X220</f>
        <v>9727.147698622106</v>
      </c>
      <c r="Y220" s="1">
        <f>+'TABEL FINAAL KO'!Y220+'TABEL FINAAL LO'!Y220</f>
        <v>9749.1893872764595</v>
      </c>
      <c r="Z220" s="1">
        <f>+'TABEL FINAAL KO'!Z220+'TABEL FINAAL LO'!Z220</f>
        <v>9752.6639401934917</v>
      </c>
      <c r="AA220" s="1">
        <f>+'TABEL FINAAL KO'!AA220+'TABEL FINAAL LO'!AA220</f>
        <v>9783.5713573732046</v>
      </c>
    </row>
    <row r="221" spans="2:27" x14ac:dyDescent="0.3">
      <c r="B221" s="1">
        <v>41011</v>
      </c>
      <c r="C221" s="1">
        <f>+'TABEL FINAAL KO'!C221+'TABEL FINAAL LO'!C221</f>
        <v>2937</v>
      </c>
      <c r="D221" s="1">
        <f>+'TABEL FINAAL KO'!D221+'TABEL FINAAL LO'!D221</f>
        <v>2496.4499999999998</v>
      </c>
      <c r="E221" s="1">
        <f>+'TABEL FINAAL KO'!E221+'TABEL FINAAL LO'!E221</f>
        <v>1925.6799999999998</v>
      </c>
      <c r="F221" s="1">
        <f>+'TABEL FINAAL KO'!F221+'TABEL FINAAL LO'!F221</f>
        <v>2005.28</v>
      </c>
      <c r="G221" s="1">
        <f>+'TABEL FINAAL KO'!G221+'TABEL FINAAL LO'!G221</f>
        <v>2057.7600000000002</v>
      </c>
      <c r="H221" s="1">
        <f>+'TABEL FINAAL KO'!H221+'TABEL FINAAL LO'!H221</f>
        <v>2110.38</v>
      </c>
      <c r="I221" s="1">
        <f>+'TABEL FINAAL KO'!I221+'TABEL FINAAL LO'!I221</f>
        <v>2170.4899999999998</v>
      </c>
      <c r="J221" s="1">
        <f>+'TABEL FINAAL KO'!J221+'TABEL FINAAL LO'!J221</f>
        <v>2297.58</v>
      </c>
      <c r="K221" s="1">
        <f>+'TABEL FINAAL KO'!K221+'TABEL FINAAL LO'!K221</f>
        <v>2348.71</v>
      </c>
      <c r="L221" s="1">
        <f>+'TABEL FINAAL KO'!L221+'TABEL FINAAL LO'!L221</f>
        <v>2434.36</v>
      </c>
      <c r="M221" s="1">
        <f>+'TABEL FINAAL KO'!M221+'TABEL FINAAL LO'!M221</f>
        <v>2510.71</v>
      </c>
      <c r="N221" s="1">
        <f>+'TABEL FINAAL KO'!N221+'TABEL FINAAL LO'!N221</f>
        <v>2533.33</v>
      </c>
      <c r="O221" s="1">
        <f>+'TABEL FINAAL KO'!O221+'TABEL FINAAL LO'!O221</f>
        <v>2583.2799999999997</v>
      </c>
      <c r="P221" s="1">
        <f>+'TABEL FINAAL KO'!P221+'TABEL FINAAL LO'!P221</f>
        <v>2584.4052883435584</v>
      </c>
      <c r="Q221" s="1">
        <f>+'TABEL FINAAL KO'!Q221+'TABEL FINAAL LO'!Q221</f>
        <v>2560.787644171779</v>
      </c>
      <c r="R221" s="1">
        <f>+'TABEL FINAAL KO'!R221+'TABEL FINAAL LO'!R221</f>
        <v>2531.556552147239</v>
      </c>
      <c r="S221" s="1">
        <f>+'TABEL FINAAL KO'!S221+'TABEL FINAAL LO'!S221</f>
        <v>2505.9389079754601</v>
      </c>
      <c r="T221" s="1">
        <f>+'TABEL FINAAL KO'!T221+'TABEL FINAAL LO'!T221</f>
        <v>2472.5523558282212</v>
      </c>
      <c r="U221" s="1">
        <f>+'TABEL FINAAL KO'!U221+'TABEL FINAAL LO'!U221</f>
        <v>2461.0544539877301</v>
      </c>
      <c r="V221" s="1">
        <f>+'TABEL FINAAL KO'!V221+'TABEL FINAAL LO'!V221</f>
        <v>2440.2855460122701</v>
      </c>
      <c r="W221" s="1">
        <f>+'TABEL FINAAL KO'!W221+'TABEL FINAAL LO'!W221</f>
        <v>2429.17</v>
      </c>
      <c r="X221" s="1">
        <f>+'TABEL FINAAL KO'!X221+'TABEL FINAAL LO'!X221</f>
        <v>2439.9389079754601</v>
      </c>
      <c r="Y221" s="1">
        <f>+'TABEL FINAAL KO'!Y221+'TABEL FINAAL LO'!Y221</f>
        <v>2440.0943680981595</v>
      </c>
      <c r="Z221" s="1">
        <f>+'TABEL FINAAL KO'!Z221+'TABEL FINAAL LO'!Z221</f>
        <v>2443.4052883435584</v>
      </c>
      <c r="AA221" s="1">
        <f>+'TABEL FINAAL KO'!AA221+'TABEL FINAAL LO'!AA221</f>
        <v>2465.9073865030678</v>
      </c>
    </row>
    <row r="222" spans="2:27" x14ac:dyDescent="0.3">
      <c r="B222" s="1">
        <v>41018</v>
      </c>
      <c r="C222" s="1">
        <f>+'TABEL FINAAL KO'!C222+'TABEL FINAAL LO'!C222</f>
        <v>4431</v>
      </c>
      <c r="D222" s="1">
        <f>+'TABEL FINAAL KO'!D222+'TABEL FINAAL LO'!D222</f>
        <v>3766.35</v>
      </c>
      <c r="E222" s="1">
        <f>+'TABEL FINAAL KO'!E222+'TABEL FINAAL LO'!E222</f>
        <v>3314.05</v>
      </c>
      <c r="F222" s="1">
        <f>+'TABEL FINAAL KO'!F222+'TABEL FINAAL LO'!F222</f>
        <v>3369.49</v>
      </c>
      <c r="G222" s="1">
        <f>+'TABEL FINAAL KO'!G222+'TABEL FINAAL LO'!G222</f>
        <v>3435</v>
      </c>
      <c r="H222" s="1">
        <f>+'TABEL FINAAL KO'!H222+'TABEL FINAAL LO'!H222</f>
        <v>3499.33</v>
      </c>
      <c r="I222" s="1">
        <f>+'TABEL FINAAL KO'!I222+'TABEL FINAAL LO'!I222</f>
        <v>3459.7</v>
      </c>
      <c r="J222" s="1">
        <f>+'TABEL FINAAL KO'!J222+'TABEL FINAAL LO'!J222</f>
        <v>3447.13</v>
      </c>
      <c r="K222" s="1">
        <f>+'TABEL FINAAL KO'!K222+'TABEL FINAAL LO'!K222</f>
        <v>3488.89</v>
      </c>
      <c r="L222" s="1">
        <f>+'TABEL FINAAL KO'!L222+'TABEL FINAAL LO'!L222</f>
        <v>3429.7200000000003</v>
      </c>
      <c r="M222" s="1">
        <f>+'TABEL FINAAL KO'!M222+'TABEL FINAAL LO'!M222</f>
        <v>3463.26</v>
      </c>
      <c r="N222" s="1">
        <f>+'TABEL FINAAL KO'!N222+'TABEL FINAAL LO'!N222</f>
        <v>3468.1800000000003</v>
      </c>
      <c r="O222" s="1">
        <f>+'TABEL FINAAL KO'!O222+'TABEL FINAAL LO'!O222</f>
        <v>3470.29</v>
      </c>
      <c r="P222" s="1">
        <f>+'TABEL FINAAL KO'!P222+'TABEL FINAAL LO'!P222</f>
        <v>3426.4026600985221</v>
      </c>
      <c r="Q222" s="1">
        <f>+'TABEL FINAAL KO'!Q222+'TABEL FINAAL LO'!Q222</f>
        <v>3389.6289162561579</v>
      </c>
      <c r="R222" s="1">
        <f>+'TABEL FINAAL KO'!R222+'TABEL FINAAL LO'!R222</f>
        <v>3338.7403940886697</v>
      </c>
      <c r="S222" s="1">
        <f>+'TABEL FINAAL KO'!S222+'TABEL FINAAL LO'!S222</f>
        <v>3281.9501477832509</v>
      </c>
      <c r="T222" s="1">
        <f>+'TABEL FINAAL KO'!T222+'TABEL FINAAL LO'!T222</f>
        <v>3234.386157635468</v>
      </c>
      <c r="U222" s="1">
        <f>+'TABEL FINAAL KO'!U222+'TABEL FINAAL LO'!U222</f>
        <v>3174.8188669950741</v>
      </c>
      <c r="V222" s="1">
        <f>+'TABEL FINAAL KO'!V222+'TABEL FINAAL LO'!V222</f>
        <v>3140.9270443349751</v>
      </c>
      <c r="W222" s="1">
        <f>+'TABEL FINAAL KO'!W222+'TABEL FINAAL LO'!W222</f>
        <v>3126.15</v>
      </c>
      <c r="X222" s="1">
        <f>+'TABEL FINAAL KO'!X222+'TABEL FINAAL LO'!X222</f>
        <v>3116.0385221674878</v>
      </c>
      <c r="Y222" s="1">
        <f>+'TABEL FINAAL KO'!Y222+'TABEL FINAAL LO'!Y222</f>
        <v>3084.3729556650246</v>
      </c>
      <c r="Z222" s="1">
        <f>+'TABEL FINAAL KO'!Z222+'TABEL FINAAL LO'!Z222</f>
        <v>3050.5959113300491</v>
      </c>
      <c r="AA222" s="1">
        <f>+'TABEL FINAAL KO'!AA222+'TABEL FINAAL LO'!AA222</f>
        <v>3015.4811330049261</v>
      </c>
    </row>
    <row r="223" spans="2:27" x14ac:dyDescent="0.3">
      <c r="B223" s="1">
        <v>41024</v>
      </c>
      <c r="C223" s="1">
        <f>+'TABEL FINAAL KO'!C223+'TABEL FINAAL LO'!C223</f>
        <v>2035</v>
      </c>
      <c r="D223" s="1">
        <f>+'TABEL FINAAL KO'!D223+'TABEL FINAAL LO'!D223</f>
        <v>1729.75</v>
      </c>
      <c r="E223" s="1">
        <f>+'TABEL FINAAL KO'!E223+'TABEL FINAAL LO'!E223</f>
        <v>1298.6199999999999</v>
      </c>
      <c r="F223" s="1">
        <f>+'TABEL FINAAL KO'!F223+'TABEL FINAAL LO'!F223</f>
        <v>1361.3</v>
      </c>
      <c r="G223" s="1">
        <f>+'TABEL FINAAL KO'!G223+'TABEL FINAAL LO'!G223</f>
        <v>1447.38</v>
      </c>
      <c r="H223" s="1">
        <f>+'TABEL FINAAL KO'!H223+'TABEL FINAAL LO'!H223</f>
        <v>1471.51</v>
      </c>
      <c r="I223" s="1">
        <f>+'TABEL FINAAL KO'!I223+'TABEL FINAAL LO'!I223</f>
        <v>1550.92</v>
      </c>
      <c r="J223" s="1">
        <f>+'TABEL FINAAL KO'!J223+'TABEL FINAAL LO'!J223</f>
        <v>1582.5900000000001</v>
      </c>
      <c r="K223" s="1">
        <f>+'TABEL FINAAL KO'!K223+'TABEL FINAAL LO'!K223</f>
        <v>1690.03</v>
      </c>
      <c r="L223" s="1">
        <f>+'TABEL FINAAL KO'!L223+'TABEL FINAAL LO'!L223</f>
        <v>1728.35</v>
      </c>
      <c r="M223" s="1">
        <f>+'TABEL FINAAL KO'!M223+'TABEL FINAAL LO'!M223</f>
        <v>1788.33</v>
      </c>
      <c r="N223" s="1">
        <f>+'TABEL FINAAL KO'!N223+'TABEL FINAAL LO'!N223</f>
        <v>1809.19</v>
      </c>
      <c r="O223" s="1">
        <f>+'TABEL FINAAL KO'!O223+'TABEL FINAAL LO'!O223</f>
        <v>1844.46</v>
      </c>
      <c r="P223" s="1">
        <f>+'TABEL FINAAL KO'!P223+'TABEL FINAAL LO'!P223</f>
        <v>1868.92</v>
      </c>
      <c r="Q223" s="1">
        <f>+'TABEL FINAAL KO'!Q223+'TABEL FINAAL LO'!Q223</f>
        <v>1867.92</v>
      </c>
      <c r="R223" s="1">
        <f>+'TABEL FINAAL KO'!R223+'TABEL FINAAL LO'!R223</f>
        <v>1886.7354326241134</v>
      </c>
      <c r="S223" s="1">
        <f>+'TABEL FINAAL KO'!S223+'TABEL FINAAL LO'!S223</f>
        <v>1908.381560283688</v>
      </c>
      <c r="T223" s="1">
        <f>+'TABEL FINAAL KO'!T223+'TABEL FINAAL LO'!T223</f>
        <v>1926.5200567375887</v>
      </c>
      <c r="U223" s="1">
        <f>+'TABEL FINAAL KO'!U223+'TABEL FINAAL LO'!U223</f>
        <v>1932.5969361702128</v>
      </c>
      <c r="V223" s="1">
        <f>+'TABEL FINAAL KO'!V223+'TABEL FINAAL LO'!V223</f>
        <v>1947.1353758865248</v>
      </c>
      <c r="W223" s="1">
        <f>+'TABEL FINAAL KO'!W223+'TABEL FINAAL LO'!W223</f>
        <v>1947.92</v>
      </c>
      <c r="X223" s="1">
        <f>+'TABEL FINAAL KO'!X223+'TABEL FINAAL LO'!X223</f>
        <v>1945.4584397163121</v>
      </c>
      <c r="Y223" s="1">
        <f>+'TABEL FINAAL KO'!Y223+'TABEL FINAAL LO'!Y223</f>
        <v>1952.1353758865248</v>
      </c>
      <c r="Z223" s="1">
        <f>+'TABEL FINAAL KO'!Z223+'TABEL FINAAL LO'!Z223</f>
        <v>1934.5969361702128</v>
      </c>
      <c r="AA223" s="1">
        <f>+'TABEL FINAAL KO'!AA223+'TABEL FINAAL LO'!AA223</f>
        <v>1943.0584964539007</v>
      </c>
    </row>
    <row r="224" spans="2:27" x14ac:dyDescent="0.3">
      <c r="B224" s="1">
        <v>41027</v>
      </c>
      <c r="C224" s="1">
        <f>+'TABEL FINAAL KO'!C224+'TABEL FINAAL LO'!C224</f>
        <v>2234.1176470588234</v>
      </c>
      <c r="D224" s="1">
        <f>+'TABEL FINAAL KO'!D224+'TABEL FINAAL LO'!D224</f>
        <v>1899</v>
      </c>
      <c r="E224" s="1">
        <f>+'TABEL FINAAL KO'!E224+'TABEL FINAAL LO'!E224</f>
        <v>1598.4299999999998</v>
      </c>
      <c r="F224" s="1">
        <f>+'TABEL FINAAL KO'!F224+'TABEL FINAAL LO'!F224</f>
        <v>1633.92</v>
      </c>
      <c r="G224" s="1">
        <f>+'TABEL FINAAL KO'!G224+'TABEL FINAAL LO'!G224</f>
        <v>1617.78</v>
      </c>
      <c r="H224" s="1">
        <f>+'TABEL FINAAL KO'!H224+'TABEL FINAAL LO'!H224</f>
        <v>1681.8400000000001</v>
      </c>
      <c r="I224" s="1">
        <f>+'TABEL FINAAL KO'!I224+'TABEL FINAAL LO'!I224</f>
        <v>1705.38</v>
      </c>
      <c r="J224" s="1">
        <f>+'TABEL FINAAL KO'!J224+'TABEL FINAAL LO'!J224</f>
        <v>1769.1100000000001</v>
      </c>
      <c r="K224" s="1">
        <f>+'TABEL FINAAL KO'!K224+'TABEL FINAAL LO'!K224</f>
        <v>1796.03</v>
      </c>
      <c r="L224" s="1">
        <f>+'TABEL FINAAL KO'!L224+'TABEL FINAAL LO'!L224</f>
        <v>1781.24</v>
      </c>
      <c r="M224" s="1">
        <f>+'TABEL FINAAL KO'!M224+'TABEL FINAAL LO'!M224</f>
        <v>1800.62</v>
      </c>
      <c r="N224" s="1">
        <f>+'TABEL FINAAL KO'!N224+'TABEL FINAAL LO'!N224</f>
        <v>1776.46</v>
      </c>
      <c r="O224" s="1">
        <f>+'TABEL FINAAL KO'!O224+'TABEL FINAAL LO'!O224</f>
        <v>1792.73</v>
      </c>
      <c r="P224" s="1">
        <f>+'TABEL FINAAL KO'!P224+'TABEL FINAAL LO'!P224</f>
        <v>1776.59934318555</v>
      </c>
      <c r="Q224" s="1">
        <f>+'TABEL FINAAL KO'!Q224+'TABEL FINAAL LO'!Q224</f>
        <v>1768.5205254515599</v>
      </c>
      <c r="R224" s="1">
        <f>+'TABEL FINAAL KO'!R224+'TABEL FINAAL LO'!R224</f>
        <v>1767.5205254515599</v>
      </c>
      <c r="S224" s="1">
        <f>+'TABEL FINAAL KO'!S224+'TABEL FINAAL LO'!S224</f>
        <v>1766.23973727422</v>
      </c>
      <c r="T224" s="1">
        <f>+'TABEL FINAAL KO'!T224+'TABEL FINAAL LO'!T224</f>
        <v>1772.1986863711002</v>
      </c>
      <c r="U224" s="1">
        <f>+'TABEL FINAAL KO'!U224+'TABEL FINAAL LO'!U224</f>
        <v>1763.59934318555</v>
      </c>
      <c r="V224" s="1">
        <f>+'TABEL FINAAL KO'!V224+'TABEL FINAAL LO'!V224</f>
        <v>1757.4794745484401</v>
      </c>
      <c r="W224" s="1">
        <f>+'TABEL FINAAL KO'!W224+'TABEL FINAAL LO'!W224</f>
        <v>1744</v>
      </c>
      <c r="X224" s="1">
        <f>+'TABEL FINAAL KO'!X224+'TABEL FINAAL LO'!X224</f>
        <v>1732.8013136288998</v>
      </c>
      <c r="Y224" s="1">
        <f>+'TABEL FINAAL KO'!Y224+'TABEL FINAAL LO'!Y224</f>
        <v>1728.0821018062397</v>
      </c>
      <c r="Z224" s="1">
        <f>+'TABEL FINAAL KO'!Z224+'TABEL FINAAL LO'!Z224</f>
        <v>1729.4827586206898</v>
      </c>
      <c r="AA224" s="1">
        <f>+'TABEL FINAAL KO'!AA224+'TABEL FINAAL LO'!AA224</f>
        <v>1719.3628899835796</v>
      </c>
    </row>
    <row r="225" spans="2:27" x14ac:dyDescent="0.3">
      <c r="B225" s="1">
        <v>41034</v>
      </c>
      <c r="C225" s="1">
        <f>+'TABEL FINAAL KO'!C225+'TABEL FINAAL LO'!C225</f>
        <v>2250.5882352941176</v>
      </c>
      <c r="D225" s="1">
        <f>+'TABEL FINAAL KO'!D225+'TABEL FINAAL LO'!D225</f>
        <v>1913</v>
      </c>
      <c r="E225" s="1">
        <f>+'TABEL FINAAL KO'!E225+'TABEL FINAAL LO'!E225</f>
        <v>1590.8400000000001</v>
      </c>
      <c r="F225" s="1">
        <f>+'TABEL FINAAL KO'!F225+'TABEL FINAAL LO'!F225</f>
        <v>1693.79</v>
      </c>
      <c r="G225" s="1">
        <f>+'TABEL FINAAL KO'!G225+'TABEL FINAAL LO'!G225</f>
        <v>1741.57</v>
      </c>
      <c r="H225" s="1">
        <f>+'TABEL FINAAL KO'!H225+'TABEL FINAAL LO'!H225</f>
        <v>1760.73</v>
      </c>
      <c r="I225" s="1">
        <f>+'TABEL FINAAL KO'!I225+'TABEL FINAAL LO'!I225</f>
        <v>1807.73</v>
      </c>
      <c r="J225" s="1">
        <f>+'TABEL FINAAL KO'!J225+'TABEL FINAAL LO'!J225</f>
        <v>1850.57</v>
      </c>
      <c r="K225" s="1">
        <f>+'TABEL FINAAL KO'!K225+'TABEL FINAAL LO'!K225</f>
        <v>1854.46</v>
      </c>
      <c r="L225" s="1">
        <f>+'TABEL FINAAL KO'!L225+'TABEL FINAAL LO'!L225</f>
        <v>1836.8899999999999</v>
      </c>
      <c r="M225" s="1">
        <f>+'TABEL FINAAL KO'!M225+'TABEL FINAAL LO'!M225</f>
        <v>1870.46</v>
      </c>
      <c r="N225" s="1">
        <f>+'TABEL FINAAL KO'!N225+'TABEL FINAAL LO'!N225</f>
        <v>1850.08</v>
      </c>
      <c r="O225" s="1">
        <f>+'TABEL FINAAL KO'!O225+'TABEL FINAAL LO'!O225</f>
        <v>1800.35</v>
      </c>
      <c r="P225" s="1">
        <f>+'TABEL FINAAL KO'!P225+'TABEL FINAAL LO'!P225</f>
        <v>1759.3434586466165</v>
      </c>
      <c r="Q225" s="1">
        <f>+'TABEL FINAAL KO'!Q225+'TABEL FINAAL LO'!Q225</f>
        <v>1696.3664661654134</v>
      </c>
      <c r="R225" s="1">
        <f>+'TABEL FINAAL KO'!R225+'TABEL FINAAL LO'!R225</f>
        <v>1665.1222180451127</v>
      </c>
      <c r="S225" s="1">
        <f>+'TABEL FINAAL KO'!S225+'TABEL FINAAL LO'!S225</f>
        <v>1635.3894736842105</v>
      </c>
      <c r="T225" s="1">
        <f>+'TABEL FINAAL KO'!T225+'TABEL FINAAL LO'!T225</f>
        <v>1590.4124812030075</v>
      </c>
      <c r="U225" s="1">
        <f>+'TABEL FINAAL KO'!U225+'TABEL FINAAL LO'!U225</f>
        <v>1563.0691165413534</v>
      </c>
      <c r="V225" s="1">
        <f>+'TABEL FINAAL KO'!V225+'TABEL FINAAL LO'!V225</f>
        <v>1539.5806203007519</v>
      </c>
      <c r="W225" s="1">
        <f>+'TABEL FINAAL KO'!W225+'TABEL FINAAL LO'!W225</f>
        <v>1518.97</v>
      </c>
      <c r="X225" s="1">
        <f>+'TABEL FINAAL KO'!X225+'TABEL FINAAL LO'!X225</f>
        <v>1516.7027443609022</v>
      </c>
      <c r="Y225" s="1">
        <f>+'TABEL FINAAL KO'!Y225+'TABEL FINAAL LO'!Y225</f>
        <v>1512.1912406015038</v>
      </c>
      <c r="Z225" s="1">
        <f>+'TABEL FINAAL KO'!Z225+'TABEL FINAAL LO'!Z225</f>
        <v>1511.6797368421053</v>
      </c>
      <c r="AA225" s="1">
        <f>+'TABEL FINAAL KO'!AA225+'TABEL FINAAL LO'!AA225</f>
        <v>1503.557612781955</v>
      </c>
    </row>
    <row r="226" spans="2:27" x14ac:dyDescent="0.3">
      <c r="B226" s="1">
        <v>41048</v>
      </c>
      <c r="C226" s="1">
        <f>+'TABEL FINAAL KO'!C226+'TABEL FINAAL LO'!C226</f>
        <v>4638</v>
      </c>
      <c r="D226" s="1">
        <f>+'TABEL FINAAL KO'!D226+'TABEL FINAAL LO'!D226</f>
        <v>3942.3</v>
      </c>
      <c r="E226" s="1">
        <f>+'TABEL FINAAL KO'!E226+'TABEL FINAAL LO'!E226</f>
        <v>3646.3</v>
      </c>
      <c r="F226" s="1">
        <f>+'TABEL FINAAL KO'!F226+'TABEL FINAAL LO'!F226</f>
        <v>3723.2799999999997</v>
      </c>
      <c r="G226" s="1">
        <f>+'TABEL FINAAL KO'!G226+'TABEL FINAAL LO'!G226</f>
        <v>3763.5699999999997</v>
      </c>
      <c r="H226" s="1">
        <f>+'TABEL FINAAL KO'!H226+'TABEL FINAAL LO'!H226</f>
        <v>3769.7799999999997</v>
      </c>
      <c r="I226" s="1">
        <f>+'TABEL FINAAL KO'!I226+'TABEL FINAAL LO'!I226</f>
        <v>3907.2799999999997</v>
      </c>
      <c r="J226" s="1">
        <f>+'TABEL FINAAL KO'!J226+'TABEL FINAAL LO'!J226</f>
        <v>3969.6</v>
      </c>
      <c r="K226" s="1">
        <f>+'TABEL FINAAL KO'!K226+'TABEL FINAAL LO'!K226</f>
        <v>3944.54</v>
      </c>
      <c r="L226" s="1">
        <f>+'TABEL FINAAL KO'!L226+'TABEL FINAAL LO'!L226</f>
        <v>3970.06</v>
      </c>
      <c r="M226" s="1">
        <f>+'TABEL FINAAL KO'!M226+'TABEL FINAAL LO'!M226</f>
        <v>3998.49</v>
      </c>
      <c r="N226" s="1">
        <f>+'TABEL FINAAL KO'!N226+'TABEL FINAAL LO'!N226</f>
        <v>3956.0299999999997</v>
      </c>
      <c r="O226" s="1">
        <f>+'TABEL FINAAL KO'!O226+'TABEL FINAAL LO'!O226</f>
        <v>3971.14</v>
      </c>
      <c r="P226" s="1">
        <f>+'TABEL FINAAL KO'!P226+'TABEL FINAAL LO'!P226</f>
        <v>3960.2982025677602</v>
      </c>
      <c r="Q226" s="1">
        <f>+'TABEL FINAAL KO'!Q226+'TABEL FINAAL LO'!Q226</f>
        <v>3995.6655206847363</v>
      </c>
      <c r="R226" s="1">
        <f>+'TABEL FINAAL KO'!R226+'TABEL FINAAL LO'!R226</f>
        <v>4010.8240941512126</v>
      </c>
      <c r="S226" s="1">
        <f>+'TABEL FINAAL KO'!S226+'TABEL FINAAL LO'!S226</f>
        <v>3995.1946362339513</v>
      </c>
      <c r="T226" s="1">
        <f>+'TABEL FINAAL KO'!T226+'TABEL FINAAL LO'!T226</f>
        <v>3993.1962482168328</v>
      </c>
      <c r="U226" s="1">
        <f>+'TABEL FINAAL KO'!U226+'TABEL FINAAL LO'!U226</f>
        <v>4024.8289300998576</v>
      </c>
      <c r="V226" s="1">
        <f>+'TABEL FINAAL KO'!V226+'TABEL FINAAL LO'!V226</f>
        <v>4030.3548216833096</v>
      </c>
      <c r="W226" s="1">
        <f>+'TABEL FINAAL KO'!W226+'TABEL FINAAL LO'!W226</f>
        <v>4021.46</v>
      </c>
      <c r="X226" s="1">
        <f>+'TABEL FINAAL KO'!X226+'TABEL FINAAL LO'!X226</f>
        <v>4008.7237517831668</v>
      </c>
      <c r="Y226" s="1">
        <f>+'TABEL FINAAL KO'!Y226+'TABEL FINAAL LO'!Y226</f>
        <v>3989.4082168330956</v>
      </c>
      <c r="Z226" s="1">
        <f>+'TABEL FINAAL KO'!Z226+'TABEL FINAAL LO'!Z226</f>
        <v>3968.0926818830239</v>
      </c>
      <c r="AA226" s="1">
        <f>+'TABEL FINAAL KO'!AA226+'TABEL FINAAL LO'!AA226</f>
        <v>3949.3030385164052</v>
      </c>
    </row>
    <row r="227" spans="2:27" x14ac:dyDescent="0.3">
      <c r="B227" s="1">
        <v>41063</v>
      </c>
      <c r="C227" s="1">
        <f>+'TABEL FINAAL KO'!C227+'TABEL FINAAL LO'!C227</f>
        <v>1211.7647058823529</v>
      </c>
      <c r="D227" s="1">
        <f>+'TABEL FINAAL KO'!D227+'TABEL FINAAL LO'!D227</f>
        <v>1030</v>
      </c>
      <c r="E227" s="1">
        <f>+'TABEL FINAAL KO'!E227+'TABEL FINAAL LO'!E227</f>
        <v>986.5</v>
      </c>
      <c r="F227" s="1">
        <f>+'TABEL FINAAL KO'!F227+'TABEL FINAAL LO'!F227</f>
        <v>1028.9099999999999</v>
      </c>
      <c r="G227" s="1">
        <f>+'TABEL FINAAL KO'!G227+'TABEL FINAAL LO'!G227</f>
        <v>1040.6399999999999</v>
      </c>
      <c r="H227" s="1">
        <f>+'TABEL FINAAL KO'!H227+'TABEL FINAAL LO'!H227</f>
        <v>1051.53</v>
      </c>
      <c r="I227" s="1">
        <f>+'TABEL FINAAL KO'!I227+'TABEL FINAAL LO'!I227</f>
        <v>1066.99</v>
      </c>
      <c r="J227" s="1">
        <f>+'TABEL FINAAL KO'!J227+'TABEL FINAAL LO'!J227</f>
        <v>1075.07</v>
      </c>
      <c r="K227" s="1">
        <f>+'TABEL FINAAL KO'!K227+'TABEL FINAAL LO'!K227</f>
        <v>1064.8499999999999</v>
      </c>
      <c r="L227" s="1">
        <f>+'TABEL FINAAL KO'!L227+'TABEL FINAAL LO'!L227</f>
        <v>1084.72</v>
      </c>
      <c r="M227" s="1">
        <f>+'TABEL FINAAL KO'!M227+'TABEL FINAAL LO'!M227</f>
        <v>1059.96</v>
      </c>
      <c r="N227" s="1">
        <f>+'TABEL FINAAL KO'!N227+'TABEL FINAAL LO'!N227</f>
        <v>985.28</v>
      </c>
      <c r="O227" s="1">
        <f>+'TABEL FINAAL KO'!O227+'TABEL FINAAL LO'!O227</f>
        <v>969.23</v>
      </c>
      <c r="P227" s="1">
        <f>+'TABEL FINAAL KO'!P227+'TABEL FINAAL LO'!P227</f>
        <v>936.87365439093492</v>
      </c>
      <c r="Q227" s="1">
        <f>+'TABEL FINAAL KO'!Q227+'TABEL FINAAL LO'!Q227</f>
        <v>911.51886685552404</v>
      </c>
      <c r="R227" s="1">
        <f>+'TABEL FINAAL KO'!R227+'TABEL FINAAL LO'!R227</f>
        <v>894.66957507082157</v>
      </c>
      <c r="S227" s="1">
        <f>+'TABEL FINAAL KO'!S227+'TABEL FINAAL LO'!S227</f>
        <v>878.31478753541069</v>
      </c>
      <c r="T227" s="1">
        <f>+'TABEL FINAAL KO'!T227+'TABEL FINAAL LO'!T227</f>
        <v>872.52985835694051</v>
      </c>
      <c r="U227" s="1">
        <f>+'TABEL FINAAL KO'!U227+'TABEL FINAAL LO'!U227</f>
        <v>875.99218130311613</v>
      </c>
      <c r="V227" s="1">
        <f>+'TABEL FINAAL KO'!V227+'TABEL FINAAL LO'!V227</f>
        <v>877.63739376770536</v>
      </c>
      <c r="W227" s="1">
        <f>+'TABEL FINAAL KO'!W227+'TABEL FINAAL LO'!W227</f>
        <v>882.96</v>
      </c>
      <c r="X227" s="1">
        <f>+'TABEL FINAAL KO'!X227+'TABEL FINAAL LO'!X227</f>
        <v>892.52985835694051</v>
      </c>
      <c r="Y227" s="1">
        <f>+'TABEL FINAAL KO'!Y227+'TABEL FINAAL LO'!Y227</f>
        <v>896.09971671388098</v>
      </c>
      <c r="Z227" s="1">
        <f>+'TABEL FINAAL KO'!Z227+'TABEL FINAAL LO'!Z227</f>
        <v>894.45450424929186</v>
      </c>
      <c r="AA227" s="1">
        <f>+'TABEL FINAAL KO'!AA227+'TABEL FINAAL LO'!AA227</f>
        <v>888.5620396600566</v>
      </c>
    </row>
    <row r="228" spans="2:27" x14ac:dyDescent="0.3">
      <c r="B228" s="1">
        <v>41081</v>
      </c>
      <c r="C228" s="1">
        <f>+'TABEL FINAAL KO'!C228+'TABEL FINAAL LO'!C228</f>
        <v>3838.3</v>
      </c>
      <c r="D228" s="1">
        <f>+'TABEL FINAAL KO'!D228+'TABEL FINAAL LO'!D228</f>
        <v>3262.5550000000003</v>
      </c>
      <c r="E228" s="1">
        <f>+'TABEL FINAAL KO'!E228+'TABEL FINAAL LO'!E228</f>
        <v>2447.79</v>
      </c>
      <c r="F228" s="1">
        <f>+'TABEL FINAAL KO'!F228+'TABEL FINAAL LO'!F228</f>
        <v>2454.7399999999998</v>
      </c>
      <c r="G228" s="1">
        <f>+'TABEL FINAAL KO'!G228+'TABEL FINAAL LO'!G228</f>
        <v>2490.66</v>
      </c>
      <c r="H228" s="1">
        <f>+'TABEL FINAAL KO'!H228+'TABEL FINAAL LO'!H228</f>
        <v>2482.06</v>
      </c>
      <c r="I228" s="1">
        <f>+'TABEL FINAAL KO'!I228+'TABEL FINAAL LO'!I228</f>
        <v>2535.5</v>
      </c>
      <c r="J228" s="1">
        <f>+'TABEL FINAAL KO'!J228+'TABEL FINAAL LO'!J228</f>
        <v>2552.71</v>
      </c>
      <c r="K228" s="1">
        <f>+'TABEL FINAAL KO'!K228+'TABEL FINAAL LO'!K228</f>
        <v>2622.5299999999997</v>
      </c>
      <c r="L228" s="1">
        <f>+'TABEL FINAAL KO'!L228+'TABEL FINAAL LO'!L228</f>
        <v>2599.98</v>
      </c>
      <c r="M228" s="1">
        <f>+'TABEL FINAAL KO'!M228+'TABEL FINAAL LO'!M228</f>
        <v>2594.66</v>
      </c>
      <c r="N228" s="1">
        <f>+'TABEL FINAAL KO'!N228+'TABEL FINAAL LO'!N228</f>
        <v>2671.91</v>
      </c>
      <c r="O228" s="1">
        <f>+'TABEL FINAAL KO'!O228+'TABEL FINAAL LO'!O228</f>
        <v>2652.09</v>
      </c>
      <c r="P228" s="1">
        <f>+'TABEL FINAAL KO'!P228+'TABEL FINAAL LO'!P228</f>
        <v>2633.8674850299403</v>
      </c>
      <c r="Q228" s="1">
        <f>+'TABEL FINAAL KO'!Q228+'TABEL FINAAL LO'!Q228</f>
        <v>2608.097125748503</v>
      </c>
      <c r="R228" s="1">
        <f>+'TABEL FINAAL KO'!R228+'TABEL FINAAL LO'!R228</f>
        <v>2580.7860479041915</v>
      </c>
      <c r="S228" s="1">
        <f>+'TABEL FINAAL KO'!S228+'TABEL FINAAL LO'!S228</f>
        <v>2543.0779041916167</v>
      </c>
      <c r="T228" s="1">
        <f>+'TABEL FINAAL KO'!T228+'TABEL FINAAL LO'!T228</f>
        <v>2532.9598802395212</v>
      </c>
      <c r="U228" s="1">
        <f>+'TABEL FINAAL KO'!U228+'TABEL FINAAL LO'!U228</f>
        <v>2473.1337125748505</v>
      </c>
      <c r="V228" s="1">
        <f>+'TABEL FINAAL KO'!V228+'TABEL FINAAL LO'!V228</f>
        <v>2471.9598802395212</v>
      </c>
      <c r="W228" s="1">
        <f>+'TABEL FINAAL KO'!W228+'TABEL FINAAL LO'!W228</f>
        <v>2455.5500000000002</v>
      </c>
      <c r="X228" s="1">
        <f>+'TABEL FINAAL KO'!X228+'TABEL FINAAL LO'!X228</f>
        <v>2418.2581437125746</v>
      </c>
      <c r="Y228" s="1">
        <f>+'TABEL FINAAL KO'!Y228+'TABEL FINAAL LO'!Y228</f>
        <v>2424.0843113772453</v>
      </c>
      <c r="Z228" s="1">
        <f>+'TABEL FINAAL KO'!Z228+'TABEL FINAAL LO'!Z228</f>
        <v>2437.910479041916</v>
      </c>
      <c r="AA228" s="1">
        <f>+'TABEL FINAAL KO'!AA228+'TABEL FINAAL LO'!AA228</f>
        <v>2440.500598802395</v>
      </c>
    </row>
    <row r="229" spans="2:27" x14ac:dyDescent="0.3">
      <c r="B229" s="1">
        <v>41082</v>
      </c>
      <c r="C229" s="1">
        <f>+'TABEL FINAAL KO'!C229+'TABEL FINAAL LO'!C229</f>
        <v>2895.294117647059</v>
      </c>
      <c r="D229" s="1">
        <f>+'TABEL FINAAL KO'!D229+'TABEL FINAAL LO'!D229</f>
        <v>2461</v>
      </c>
      <c r="E229" s="1">
        <f>+'TABEL FINAAL KO'!E229+'TABEL FINAAL LO'!E229</f>
        <v>2063.33</v>
      </c>
      <c r="F229" s="1">
        <f>+'TABEL FINAAL KO'!F229+'TABEL FINAAL LO'!F229</f>
        <v>2035.49</v>
      </c>
      <c r="G229" s="1">
        <f>+'TABEL FINAAL KO'!G229+'TABEL FINAAL LO'!G229</f>
        <v>2063.06</v>
      </c>
      <c r="H229" s="1">
        <f>+'TABEL FINAAL KO'!H229+'TABEL FINAAL LO'!H229</f>
        <v>2063.06</v>
      </c>
      <c r="I229" s="1">
        <f>+'TABEL FINAAL KO'!I229+'TABEL FINAAL LO'!I229</f>
        <v>2083.17</v>
      </c>
      <c r="J229" s="1">
        <f>+'TABEL FINAAL KO'!J229+'TABEL FINAAL LO'!J229</f>
        <v>2106.25</v>
      </c>
      <c r="K229" s="1">
        <f>+'TABEL FINAAL KO'!K229+'TABEL FINAAL LO'!K229</f>
        <v>2134.06</v>
      </c>
      <c r="L229" s="1">
        <f>+'TABEL FINAAL KO'!L229+'TABEL FINAAL LO'!L229</f>
        <v>2179.71</v>
      </c>
      <c r="M229" s="1">
        <f>+'TABEL FINAAL KO'!M229+'TABEL FINAAL LO'!M229</f>
        <v>2246.44</v>
      </c>
      <c r="N229" s="1">
        <f>+'TABEL FINAAL KO'!N229+'TABEL FINAAL LO'!N229</f>
        <v>2293.71</v>
      </c>
      <c r="O229" s="1">
        <f>+'TABEL FINAAL KO'!O229+'TABEL FINAAL LO'!O229</f>
        <v>2316.06</v>
      </c>
      <c r="P229" s="1">
        <f>+'TABEL FINAAL KO'!P229+'TABEL FINAAL LO'!P229</f>
        <v>2321.0223216783215</v>
      </c>
      <c r="Q229" s="1">
        <f>+'TABEL FINAAL KO'!Q229+'TABEL FINAAL LO'!Q229</f>
        <v>2327.4774825174827</v>
      </c>
      <c r="R229" s="1">
        <f>+'TABEL FINAAL KO'!R229+'TABEL FINAAL LO'!R229</f>
        <v>2334.3339860139859</v>
      </c>
      <c r="S229" s="1">
        <f>+'TABEL FINAAL KO'!S229+'TABEL FINAAL LO'!S229</f>
        <v>2324.5043916083914</v>
      </c>
      <c r="T229" s="1">
        <f>+'TABEL FINAAL KO'!T229+'TABEL FINAAL LO'!T229</f>
        <v>2314.5043916083914</v>
      </c>
      <c r="U229" s="1">
        <f>+'TABEL FINAAL KO'!U229+'TABEL FINAAL LO'!U229</f>
        <v>2286.8743496503494</v>
      </c>
      <c r="V229" s="1">
        <f>+'TABEL FINAAL KO'!V229+'TABEL FINAAL LO'!V229</f>
        <v>2263.2173986013986</v>
      </c>
      <c r="W229" s="1">
        <f>+'TABEL FINAAL KO'!W229+'TABEL FINAAL LO'!W229</f>
        <v>2222.7600000000002</v>
      </c>
      <c r="X229" s="1">
        <f>+'TABEL FINAAL KO'!X229+'TABEL FINAAL LO'!X229</f>
        <v>2216.2465454545454</v>
      </c>
      <c r="Y229" s="1">
        <f>+'TABEL FINAAL KO'!Y229+'TABEL FINAAL LO'!Y229</f>
        <v>2210.7039440559438</v>
      </c>
      <c r="Z229" s="1">
        <f>+'TABEL FINAAL KO'!Z229+'TABEL FINAAL LO'!Z229</f>
        <v>2213.7039440559438</v>
      </c>
      <c r="AA229" s="1">
        <f>+'TABEL FINAAL KO'!AA229+'TABEL FINAAL LO'!AA229</f>
        <v>2190.7039440559438</v>
      </c>
    </row>
    <row r="230" spans="2:27" x14ac:dyDescent="0.3">
      <c r="B230" s="1">
        <v>42003</v>
      </c>
      <c r="C230" s="1">
        <f>+'TABEL FINAAL KO'!C230+'TABEL FINAAL LO'!C230</f>
        <v>1726</v>
      </c>
      <c r="D230" s="1">
        <f>+'TABEL FINAAL KO'!D230+'TABEL FINAAL LO'!D230</f>
        <v>1467.1</v>
      </c>
      <c r="E230" s="1">
        <f>+'TABEL FINAAL KO'!E230+'TABEL FINAAL LO'!E230</f>
        <v>1451.4299999999998</v>
      </c>
      <c r="F230" s="1">
        <f>+'TABEL FINAAL KO'!F230+'TABEL FINAAL LO'!F230</f>
        <v>1440.8600000000001</v>
      </c>
      <c r="G230" s="1">
        <f>+'TABEL FINAAL KO'!G230+'TABEL FINAAL LO'!G230</f>
        <v>1436.94</v>
      </c>
      <c r="H230" s="1">
        <f>+'TABEL FINAAL KO'!H230+'TABEL FINAAL LO'!H230</f>
        <v>1431.94</v>
      </c>
      <c r="I230" s="1">
        <f>+'TABEL FINAAL KO'!I230+'TABEL FINAAL LO'!I230</f>
        <v>1421.8600000000001</v>
      </c>
      <c r="J230" s="1">
        <f>+'TABEL FINAAL KO'!J230+'TABEL FINAAL LO'!J230</f>
        <v>1470.05</v>
      </c>
      <c r="K230" s="1">
        <f>+'TABEL FINAAL KO'!K230+'TABEL FINAAL LO'!K230</f>
        <v>1443.48</v>
      </c>
      <c r="L230" s="1">
        <f>+'TABEL FINAAL KO'!L230+'TABEL FINAAL LO'!L230</f>
        <v>1445.78</v>
      </c>
      <c r="M230" s="1">
        <f>+'TABEL FINAAL KO'!M230+'TABEL FINAAL LO'!M230</f>
        <v>1426.83</v>
      </c>
      <c r="N230" s="1">
        <f>+'TABEL FINAAL KO'!N230+'TABEL FINAAL LO'!N230</f>
        <v>1455.3200000000002</v>
      </c>
      <c r="O230" s="1">
        <f>+'TABEL FINAAL KO'!O230+'TABEL FINAAL LO'!O230</f>
        <v>1411.75</v>
      </c>
      <c r="P230" s="1">
        <f>+'TABEL FINAAL KO'!P230+'TABEL FINAAL LO'!P230</f>
        <v>1386.9472000000001</v>
      </c>
      <c r="Q230" s="1">
        <f>+'TABEL FINAAL KO'!Q230+'TABEL FINAAL LO'!Q230</f>
        <v>1389.0128</v>
      </c>
      <c r="R230" s="1">
        <f>+'TABEL FINAAL KO'!R230+'TABEL FINAAL LO'!R230</f>
        <v>1396.6112000000001</v>
      </c>
      <c r="S230" s="1">
        <f>+'TABEL FINAAL KO'!S230+'TABEL FINAAL LO'!S230</f>
        <v>1377.9104</v>
      </c>
      <c r="T230" s="1">
        <f>+'TABEL FINAAL KO'!T230+'TABEL FINAAL LO'!T230</f>
        <v>1362.3776</v>
      </c>
      <c r="U230" s="1">
        <f>+'TABEL FINAAL KO'!U230+'TABEL FINAAL LO'!U230</f>
        <v>1348.0927999999999</v>
      </c>
      <c r="V230" s="1">
        <f>+'TABEL FINAAL KO'!V230+'TABEL FINAAL LO'!V230</f>
        <v>1314.4576</v>
      </c>
      <c r="W230" s="1">
        <f>+'TABEL FINAAL KO'!W230+'TABEL FINAAL LO'!W230</f>
        <v>1293.6399999999999</v>
      </c>
      <c r="X230" s="1">
        <f>+'TABEL FINAAL KO'!X230+'TABEL FINAAL LO'!X230</f>
        <v>1271.5232000000001</v>
      </c>
      <c r="Y230" s="1">
        <f>+'TABEL FINAAL KO'!Y230+'TABEL FINAAL LO'!Y230</f>
        <v>1262.7568000000001</v>
      </c>
      <c r="Z230" s="1">
        <f>+'TABEL FINAAL KO'!Z230+'TABEL FINAAL LO'!Z230</f>
        <v>1269.3920000000001</v>
      </c>
      <c r="AA230" s="1">
        <f>+'TABEL FINAAL KO'!AA230+'TABEL FINAAL LO'!AA230</f>
        <v>1267.2096000000001</v>
      </c>
    </row>
    <row r="231" spans="2:27" x14ac:dyDescent="0.3">
      <c r="B231" s="1">
        <v>42004</v>
      </c>
      <c r="C231" s="1">
        <f>+'TABEL FINAAL KO'!C231+'TABEL FINAAL LO'!C231</f>
        <v>2011.0000000000005</v>
      </c>
      <c r="D231" s="1">
        <f>+'TABEL FINAAL KO'!D231+'TABEL FINAAL LO'!D231</f>
        <v>1709.3500000000001</v>
      </c>
      <c r="E231" s="1">
        <f>+'TABEL FINAAL KO'!E231+'TABEL FINAAL LO'!E231</f>
        <v>1388.24</v>
      </c>
      <c r="F231" s="1">
        <f>+'TABEL FINAAL KO'!F231+'TABEL FINAAL LO'!F231</f>
        <v>1409.27</v>
      </c>
      <c r="G231" s="1">
        <f>+'TABEL FINAAL KO'!G231+'TABEL FINAAL LO'!G231</f>
        <v>1431.62</v>
      </c>
      <c r="H231" s="1">
        <f>+'TABEL FINAAL KO'!H231+'TABEL FINAAL LO'!H231</f>
        <v>1471.8600000000001</v>
      </c>
      <c r="I231" s="1">
        <f>+'TABEL FINAAL KO'!I231+'TABEL FINAAL LO'!I231</f>
        <v>1484.05</v>
      </c>
      <c r="J231" s="1">
        <f>+'TABEL FINAAL KO'!J231+'TABEL FINAAL LO'!J231</f>
        <v>1497.08</v>
      </c>
      <c r="K231" s="1">
        <f>+'TABEL FINAAL KO'!K231+'TABEL FINAAL LO'!K231</f>
        <v>1458.48</v>
      </c>
      <c r="L231" s="1">
        <f>+'TABEL FINAAL KO'!L231+'TABEL FINAAL LO'!L231</f>
        <v>1481.21</v>
      </c>
      <c r="M231" s="1">
        <f>+'TABEL FINAAL KO'!M231+'TABEL FINAAL LO'!M231</f>
        <v>1479.13</v>
      </c>
      <c r="N231" s="1">
        <f>+'TABEL FINAAL KO'!N231+'TABEL FINAAL LO'!N231</f>
        <v>1473.8600000000001</v>
      </c>
      <c r="O231" s="1">
        <f>+'TABEL FINAAL KO'!O231+'TABEL FINAAL LO'!O231</f>
        <v>1445.83</v>
      </c>
      <c r="P231" s="1">
        <f>+'TABEL FINAAL KO'!P231+'TABEL FINAAL LO'!P231</f>
        <v>1421.3519736842104</v>
      </c>
      <c r="Q231" s="1">
        <f>+'TABEL FINAAL KO'!Q231+'TABEL FINAAL LO'!Q231</f>
        <v>1367.9506578947369</v>
      </c>
      <c r="R231" s="1">
        <f>+'TABEL FINAAL KO'!R231+'TABEL FINAAL LO'!R231</f>
        <v>1353.75</v>
      </c>
      <c r="S231" s="1">
        <f>+'TABEL FINAAL KO'!S231+'TABEL FINAAL LO'!S231</f>
        <v>1330.4703947368421</v>
      </c>
      <c r="T231" s="1">
        <f>+'TABEL FINAAL KO'!T231+'TABEL FINAAL LO'!T231</f>
        <v>1306.9095394736842</v>
      </c>
      <c r="U231" s="1">
        <f>+'TABEL FINAAL KO'!U231+'TABEL FINAAL LO'!U231</f>
        <v>1284.9901315789475</v>
      </c>
      <c r="V231" s="1">
        <f>+'TABEL FINAAL KO'!V231+'TABEL FINAAL LO'!V231</f>
        <v>1268.0296052631579</v>
      </c>
      <c r="W231" s="1">
        <f>+'TABEL FINAAL KO'!W231+'TABEL FINAAL LO'!W231</f>
        <v>1253.75</v>
      </c>
      <c r="X231" s="1">
        <f>+'TABEL FINAAL KO'!X231+'TABEL FINAAL LO'!X231</f>
        <v>1248.110197368421</v>
      </c>
      <c r="Y231" s="1">
        <f>+'TABEL FINAAL KO'!Y231+'TABEL FINAAL LO'!Y231</f>
        <v>1248.8700657894738</v>
      </c>
      <c r="Z231" s="1">
        <f>+'TABEL FINAAL KO'!Z231+'TABEL FINAAL LO'!Z231</f>
        <v>1241.6299342105262</v>
      </c>
      <c r="AA231" s="1">
        <f>+'TABEL FINAAL KO'!AA231+'TABEL FINAAL LO'!AA231</f>
        <v>1241.0296052631579</v>
      </c>
    </row>
    <row r="232" spans="2:27" x14ac:dyDescent="0.3">
      <c r="B232" s="1">
        <v>42006</v>
      </c>
      <c r="C232" s="1">
        <f>+'TABEL FINAAL KO'!C232+'TABEL FINAAL LO'!C232</f>
        <v>5103.3999999999996</v>
      </c>
      <c r="D232" s="1">
        <f>+'TABEL FINAAL KO'!D232+'TABEL FINAAL LO'!D232</f>
        <v>4337.8899999999994</v>
      </c>
      <c r="E232" s="1">
        <f>+'TABEL FINAAL KO'!E232+'TABEL FINAAL LO'!E232</f>
        <v>4292.26</v>
      </c>
      <c r="F232" s="1">
        <f>+'TABEL FINAAL KO'!F232+'TABEL FINAAL LO'!F232</f>
        <v>4348.9400000000005</v>
      </c>
      <c r="G232" s="1">
        <f>+'TABEL FINAAL KO'!G232+'TABEL FINAAL LO'!G232</f>
        <v>4406.53</v>
      </c>
      <c r="H232" s="1">
        <f>+'TABEL FINAAL KO'!H232+'TABEL FINAAL LO'!H232</f>
        <v>4416.83</v>
      </c>
      <c r="I232" s="1">
        <f>+'TABEL FINAAL KO'!I232+'TABEL FINAAL LO'!I232</f>
        <v>4530.9400000000005</v>
      </c>
      <c r="J232" s="1">
        <f>+'TABEL FINAAL KO'!J232+'TABEL FINAAL LO'!J232</f>
        <v>4572.2</v>
      </c>
      <c r="K232" s="1">
        <f>+'TABEL FINAAL KO'!K232+'TABEL FINAAL LO'!K232</f>
        <v>4703.13</v>
      </c>
      <c r="L232" s="1">
        <f>+'TABEL FINAAL KO'!L232+'TABEL FINAAL LO'!L232</f>
        <v>4671.3599999999997</v>
      </c>
      <c r="M232" s="1">
        <f>+'TABEL FINAAL KO'!M232+'TABEL FINAAL LO'!M232</f>
        <v>4708.6099999999997</v>
      </c>
      <c r="N232" s="1">
        <f>+'TABEL FINAAL KO'!N232+'TABEL FINAAL LO'!N232</f>
        <v>4642.6900000000005</v>
      </c>
      <c r="O232" s="1">
        <f>+'TABEL FINAAL KO'!O232+'TABEL FINAAL LO'!O232</f>
        <v>4610.0200000000004</v>
      </c>
      <c r="P232" s="1">
        <f>+'TABEL FINAAL KO'!P232+'TABEL FINAAL LO'!P232</f>
        <v>4566.9965169980751</v>
      </c>
      <c r="Q232" s="1">
        <f>+'TABEL FINAAL KO'!Q232+'TABEL FINAAL LO'!Q232</f>
        <v>4545.033797305965</v>
      </c>
      <c r="R232" s="1">
        <f>+'TABEL FINAAL KO'!R232+'TABEL FINAAL LO'!R232</f>
        <v>4479.6727774214241</v>
      </c>
      <c r="S232" s="1">
        <f>+'TABEL FINAAL KO'!S232+'TABEL FINAAL LO'!S232</f>
        <v>4420.1914175753691</v>
      </c>
      <c r="T232" s="1">
        <f>+'TABEL FINAAL KO'!T232+'TABEL FINAAL LO'!T232</f>
        <v>4417.3863181526622</v>
      </c>
      <c r="U232" s="1">
        <f>+'TABEL FINAAL KO'!U232+'TABEL FINAAL LO'!U232</f>
        <v>4368.9880179602314</v>
      </c>
      <c r="V232" s="1">
        <f>+'TABEL FINAAL KO'!V232+'TABEL FINAAL LO'!V232</f>
        <v>4356.8591789608727</v>
      </c>
      <c r="W232" s="1">
        <f>+'TABEL FINAAL KO'!W232+'TABEL FINAAL LO'!W232</f>
        <v>4329.6099999999997</v>
      </c>
      <c r="X232" s="1">
        <f>+'TABEL FINAAL KO'!X232+'TABEL FINAAL LO'!X232</f>
        <v>4308.1286401539446</v>
      </c>
      <c r="Y232" s="1">
        <f>+'TABEL FINAAL KO'!Y232+'TABEL FINAAL LO'!Y232</f>
        <v>4301.8133996151373</v>
      </c>
      <c r="Z232" s="1">
        <f>+'TABEL FINAAL KO'!Z232+'TABEL FINAAL LO'!Z232</f>
        <v>4294.979518922386</v>
      </c>
      <c r="AA232" s="1">
        <f>+'TABEL FINAAL KO'!AA232+'TABEL FINAAL LO'!AA232</f>
        <v>4309.1456382296346</v>
      </c>
    </row>
    <row r="233" spans="2:27" x14ac:dyDescent="0.3">
      <c r="B233" s="1">
        <v>42008</v>
      </c>
      <c r="C233" s="1">
        <f>+'TABEL FINAAL KO'!C233+'TABEL FINAAL LO'!C233</f>
        <v>3260</v>
      </c>
      <c r="D233" s="1">
        <f>+'TABEL FINAAL KO'!D233+'TABEL FINAAL LO'!D233</f>
        <v>2771</v>
      </c>
      <c r="E233" s="1">
        <f>+'TABEL FINAAL KO'!E233+'TABEL FINAAL LO'!E233</f>
        <v>2573.8000000000002</v>
      </c>
      <c r="F233" s="1">
        <f>+'TABEL FINAAL KO'!F233+'TABEL FINAAL LO'!F233</f>
        <v>2603.8000000000002</v>
      </c>
      <c r="G233" s="1">
        <f>+'TABEL FINAAL KO'!G233+'TABEL FINAAL LO'!G233</f>
        <v>2676.88</v>
      </c>
      <c r="H233" s="1">
        <f>+'TABEL FINAAL KO'!H233+'TABEL FINAAL LO'!H233</f>
        <v>2697.34</v>
      </c>
      <c r="I233" s="1">
        <f>+'TABEL FINAAL KO'!I233+'TABEL FINAAL LO'!I233</f>
        <v>2713.42</v>
      </c>
      <c r="J233" s="1">
        <f>+'TABEL FINAAL KO'!J233+'TABEL FINAAL LO'!J233</f>
        <v>2680.85</v>
      </c>
      <c r="K233" s="1">
        <f>+'TABEL FINAAL KO'!K233+'TABEL FINAAL LO'!K233</f>
        <v>2709.66</v>
      </c>
      <c r="L233" s="1">
        <f>+'TABEL FINAAL KO'!L233+'TABEL FINAAL LO'!L233</f>
        <v>2692.96</v>
      </c>
      <c r="M233" s="1">
        <f>+'TABEL FINAAL KO'!M233+'TABEL FINAAL LO'!M233</f>
        <v>2642.3900000000003</v>
      </c>
      <c r="N233" s="1">
        <f>+'TABEL FINAAL KO'!N233+'TABEL FINAAL LO'!N233</f>
        <v>2652.04</v>
      </c>
      <c r="O233" s="1">
        <f>+'TABEL FINAAL KO'!O233+'TABEL FINAAL LO'!O233</f>
        <v>2635.63</v>
      </c>
      <c r="P233" s="1">
        <f>+'TABEL FINAAL KO'!P233+'TABEL FINAAL LO'!P233</f>
        <v>2572.4960299625468</v>
      </c>
      <c r="Q233" s="1">
        <f>+'TABEL FINAAL KO'!Q233+'TABEL FINAAL LO'!Q233</f>
        <v>2538.4848938826467</v>
      </c>
      <c r="R233" s="1">
        <f>+'TABEL FINAAL KO'!R233+'TABEL FINAAL LO'!R233</f>
        <v>2478.9681897627966</v>
      </c>
      <c r="S233" s="1">
        <f>+'TABEL FINAAL KO'!S233+'TABEL FINAAL LO'!S233</f>
        <v>2425.3229463171037</v>
      </c>
      <c r="T233" s="1">
        <f>+'TABEL FINAAL KO'!T233+'TABEL FINAAL LO'!T233</f>
        <v>2389.2475405742821</v>
      </c>
      <c r="U233" s="1">
        <f>+'TABEL FINAAL KO'!U233+'TABEL FINAAL LO'!U233</f>
        <v>2364.7852434456927</v>
      </c>
      <c r="V233" s="1">
        <f>+'TABEL FINAAL KO'!V233+'TABEL FINAAL LO'!V233</f>
        <v>2324.8927840199749</v>
      </c>
      <c r="W233" s="1">
        <f>+'TABEL FINAAL KO'!W233+'TABEL FINAAL LO'!W233</f>
        <v>2292.14</v>
      </c>
      <c r="X233" s="1">
        <f>+'TABEL FINAAL KO'!X233+'TABEL FINAAL LO'!X233</f>
        <v>2244.4947565543071</v>
      </c>
      <c r="Y233" s="1">
        <f>+'TABEL FINAAL KO'!Y233+'TABEL FINAAL LO'!Y233</f>
        <v>2237.1721348314604</v>
      </c>
      <c r="Z233" s="1">
        <f>+'TABEL FINAAL KO'!Z233+'TABEL FINAAL LO'!Z233</f>
        <v>2221.4193508114859</v>
      </c>
      <c r="AA233" s="1">
        <f>+'TABEL FINAAL KO'!AA233+'TABEL FINAAL LO'!AA233</f>
        <v>2231.8173782771537</v>
      </c>
    </row>
    <row r="234" spans="2:27" x14ac:dyDescent="0.3">
      <c r="B234" s="1">
        <v>42010</v>
      </c>
      <c r="C234" s="1">
        <f>+'TABEL FINAAL KO'!C234+'TABEL FINAAL LO'!C234</f>
        <v>1409.7</v>
      </c>
      <c r="D234" s="1">
        <f>+'TABEL FINAAL KO'!D234+'TABEL FINAAL LO'!D234</f>
        <v>1198.2450000000001</v>
      </c>
      <c r="E234" s="1">
        <f>+'TABEL FINAAL KO'!E234+'TABEL FINAAL LO'!E234</f>
        <v>1116.72</v>
      </c>
      <c r="F234" s="1">
        <f>+'TABEL FINAAL KO'!F234+'TABEL FINAAL LO'!F234</f>
        <v>1156.1599999999999</v>
      </c>
      <c r="G234" s="1">
        <f>+'TABEL FINAAL KO'!G234+'TABEL FINAAL LO'!G234</f>
        <v>1191.97</v>
      </c>
      <c r="H234" s="1">
        <f>+'TABEL FINAAL KO'!H234+'TABEL FINAAL LO'!H234</f>
        <v>1213.94</v>
      </c>
      <c r="I234" s="1">
        <f>+'TABEL FINAAL KO'!I234+'TABEL FINAAL LO'!I234</f>
        <v>1210.3699999999999</v>
      </c>
      <c r="J234" s="1">
        <f>+'TABEL FINAAL KO'!J234+'TABEL FINAAL LO'!J234</f>
        <v>1241.8600000000001</v>
      </c>
      <c r="K234" s="1">
        <f>+'TABEL FINAAL KO'!K234+'TABEL FINAAL LO'!K234</f>
        <v>1273.0999999999999</v>
      </c>
      <c r="L234" s="1">
        <f>+'TABEL FINAAL KO'!L234+'TABEL FINAAL LO'!L234</f>
        <v>1262.48</v>
      </c>
      <c r="M234" s="1">
        <f>+'TABEL FINAAL KO'!M234+'TABEL FINAAL LO'!M234</f>
        <v>1234.3699999999999</v>
      </c>
      <c r="N234" s="1">
        <f>+'TABEL FINAAL KO'!N234+'TABEL FINAAL LO'!N234</f>
        <v>1233.94</v>
      </c>
      <c r="O234" s="1">
        <f>+'TABEL FINAAL KO'!O234+'TABEL FINAAL LO'!O234</f>
        <v>1215.45</v>
      </c>
      <c r="P234" s="1">
        <f>+'TABEL FINAAL KO'!P234+'TABEL FINAAL LO'!P234</f>
        <v>1193.4937532808399</v>
      </c>
      <c r="Q234" s="1">
        <f>+'TABEL FINAAL KO'!Q234+'TABEL FINAAL LO'!Q234</f>
        <v>1159.0645669291339</v>
      </c>
      <c r="R234" s="1">
        <f>+'TABEL FINAAL KO'!R234+'TABEL FINAAL LO'!R234</f>
        <v>1119.9529658792651</v>
      </c>
      <c r="S234" s="1">
        <f>+'TABEL FINAAL KO'!S234+'TABEL FINAAL LO'!S234</f>
        <v>1098.9872965879265</v>
      </c>
      <c r="T234" s="1">
        <f>+'TABEL FINAAL KO'!T234+'TABEL FINAAL LO'!T234</f>
        <v>1077.1289238845145</v>
      </c>
      <c r="U234" s="1">
        <f>+'TABEL FINAAL KO'!U234+'TABEL FINAAL LO'!U234</f>
        <v>1080.6310761154855</v>
      </c>
      <c r="V234" s="1">
        <f>+'TABEL FINAAL KO'!V234+'TABEL FINAAL LO'!V234</f>
        <v>1063.7383727034121</v>
      </c>
      <c r="W234" s="1">
        <f>+'TABEL FINAAL KO'!W234+'TABEL FINAAL LO'!W234</f>
        <v>1051.8800000000001</v>
      </c>
      <c r="X234" s="1">
        <f>+'TABEL FINAAL KO'!X234+'TABEL FINAAL LO'!X234</f>
        <v>1029.7727034120735</v>
      </c>
      <c r="Y234" s="1">
        <f>+'TABEL FINAAL KO'!Y234+'TABEL FINAAL LO'!Y234</f>
        <v>1018.9143307086614</v>
      </c>
      <c r="Z234" s="1">
        <f>+'TABEL FINAAL KO'!Z234+'TABEL FINAAL LO'!Z234</f>
        <v>1002.0559580052493</v>
      </c>
      <c r="AA234" s="1">
        <f>+'TABEL FINAAL KO'!AA234+'TABEL FINAAL LO'!AA234</f>
        <v>998.8413648293963</v>
      </c>
    </row>
    <row r="235" spans="2:27" x14ac:dyDescent="0.3">
      <c r="B235" s="1">
        <v>42011</v>
      </c>
      <c r="C235" s="1">
        <f>+'TABEL FINAAL KO'!C235+'TABEL FINAAL LO'!C235</f>
        <v>2323</v>
      </c>
      <c r="D235" s="1">
        <f>+'TABEL FINAAL KO'!D235+'TABEL FINAAL LO'!D235</f>
        <v>1974.55</v>
      </c>
      <c r="E235" s="1">
        <f>+'TABEL FINAAL KO'!E235+'TABEL FINAAL LO'!E235</f>
        <v>1672.46</v>
      </c>
      <c r="F235" s="1">
        <f>+'TABEL FINAAL KO'!F235+'TABEL FINAAL LO'!F235</f>
        <v>1691.6799999999998</v>
      </c>
      <c r="G235" s="1">
        <f>+'TABEL FINAAL KO'!G235+'TABEL FINAAL LO'!G235</f>
        <v>1772.52</v>
      </c>
      <c r="H235" s="1">
        <f>+'TABEL FINAAL KO'!H235+'TABEL FINAAL LO'!H235</f>
        <v>1726.46</v>
      </c>
      <c r="I235" s="1">
        <f>+'TABEL FINAAL KO'!I235+'TABEL FINAAL LO'!I235</f>
        <v>1810.49</v>
      </c>
      <c r="J235" s="1">
        <f>+'TABEL FINAAL KO'!J235+'TABEL FINAAL LO'!J235</f>
        <v>1810.65</v>
      </c>
      <c r="K235" s="1">
        <f>+'TABEL FINAAL KO'!K235+'TABEL FINAAL LO'!K235</f>
        <v>1828.3</v>
      </c>
      <c r="L235" s="1">
        <f>+'TABEL FINAAL KO'!L235+'TABEL FINAAL LO'!L235</f>
        <v>1838.92</v>
      </c>
      <c r="M235" s="1">
        <f>+'TABEL FINAAL KO'!M235+'TABEL FINAAL LO'!M235</f>
        <v>1831.03</v>
      </c>
      <c r="N235" s="1">
        <f>+'TABEL FINAAL KO'!N235+'TABEL FINAAL LO'!N235</f>
        <v>1873.8400000000001</v>
      </c>
      <c r="O235" s="1">
        <f>+'TABEL FINAAL KO'!O235+'TABEL FINAAL LO'!O235</f>
        <v>1826.4299999999998</v>
      </c>
      <c r="P235" s="1">
        <f>+'TABEL FINAAL KO'!P235+'TABEL FINAAL LO'!P235</f>
        <v>1770.9947140381282</v>
      </c>
      <c r="Q235" s="1">
        <f>+'TABEL FINAAL KO'!Q235+'TABEL FINAAL LO'!Q235</f>
        <v>1718.2523570190642</v>
      </c>
      <c r="R235" s="1">
        <f>+'TABEL FINAAL KO'!R235+'TABEL FINAAL LO'!R235</f>
        <v>1676.8308318890813</v>
      </c>
      <c r="S235" s="1">
        <f>+'TABEL FINAAL KO'!S235+'TABEL FINAAL LO'!S235</f>
        <v>1650.500623916811</v>
      </c>
      <c r="T235" s="1">
        <f>+'TABEL FINAAL KO'!T235+'TABEL FINAAL LO'!T235</f>
        <v>1631.1610398613518</v>
      </c>
      <c r="U235" s="1">
        <f>+'TABEL FINAAL KO'!U235+'TABEL FINAAL LO'!U235</f>
        <v>1621.500623916811</v>
      </c>
      <c r="V235" s="1">
        <f>+'TABEL FINAAL KO'!V235+'TABEL FINAAL LO'!V235</f>
        <v>1601.2804852686309</v>
      </c>
      <c r="W235" s="1">
        <f>+'TABEL FINAAL KO'!W235+'TABEL FINAAL LO'!W235</f>
        <v>1565.51</v>
      </c>
      <c r="X235" s="1">
        <f>+'TABEL FINAAL KO'!X235+'TABEL FINAAL LO'!X235</f>
        <v>1544.5193760831889</v>
      </c>
      <c r="Y235" s="1">
        <f>+'TABEL FINAAL KO'!Y235+'TABEL FINAAL LO'!Y235</f>
        <v>1536.0790987868286</v>
      </c>
      <c r="Z235" s="1">
        <f>+'TABEL FINAAL KO'!Z235+'TABEL FINAAL LO'!Z235</f>
        <v>1540.7395147313691</v>
      </c>
      <c r="AA235" s="1">
        <f>+'TABEL FINAAL KO'!AA235+'TABEL FINAAL LO'!AA235</f>
        <v>1527.2898613518198</v>
      </c>
    </row>
    <row r="236" spans="2:27" x14ac:dyDescent="0.3">
      <c r="B236" s="1">
        <v>42023</v>
      </c>
      <c r="C236" s="1">
        <f>+'TABEL FINAAL KO'!C236+'TABEL FINAAL LO'!C236</f>
        <v>1447.0588235294117</v>
      </c>
      <c r="D236" s="1">
        <f>+'TABEL FINAAL KO'!D236+'TABEL FINAAL LO'!D236</f>
        <v>1230</v>
      </c>
      <c r="E236" s="1">
        <f>+'TABEL FINAAL KO'!E236+'TABEL FINAAL LO'!E236</f>
        <v>1022.69</v>
      </c>
      <c r="F236" s="1">
        <f>+'TABEL FINAAL KO'!F236+'TABEL FINAAL LO'!F236</f>
        <v>1051.07</v>
      </c>
      <c r="G236" s="1">
        <f>+'TABEL FINAAL KO'!G236+'TABEL FINAAL LO'!G236</f>
        <v>1107.29</v>
      </c>
      <c r="H236" s="1">
        <f>+'TABEL FINAAL KO'!H236+'TABEL FINAAL LO'!H236</f>
        <v>1124.5</v>
      </c>
      <c r="I236" s="1">
        <f>+'TABEL FINAAL KO'!I236+'TABEL FINAAL LO'!I236</f>
        <v>1150.9099999999999</v>
      </c>
      <c r="J236" s="1">
        <f>+'TABEL FINAAL KO'!J236+'TABEL FINAAL LO'!J236</f>
        <v>1135.3399999999999</v>
      </c>
      <c r="K236" s="1">
        <f>+'TABEL FINAAL KO'!K236+'TABEL FINAAL LO'!K236</f>
        <v>1136.3399999999999</v>
      </c>
      <c r="L236" s="1">
        <f>+'TABEL FINAAL KO'!L236+'TABEL FINAAL LO'!L236</f>
        <v>1188.18</v>
      </c>
      <c r="M236" s="1">
        <f>+'TABEL FINAAL KO'!M236+'TABEL FINAAL LO'!M236</f>
        <v>1190.26</v>
      </c>
      <c r="N236" s="1">
        <f>+'TABEL FINAAL KO'!N236+'TABEL FINAAL LO'!N236</f>
        <v>1182.72</v>
      </c>
      <c r="O236" s="1">
        <f>+'TABEL FINAAL KO'!O236+'TABEL FINAAL LO'!O236</f>
        <v>1151.69</v>
      </c>
      <c r="P236" s="1">
        <f>+'TABEL FINAAL KO'!P236+'TABEL FINAAL LO'!P236</f>
        <v>1168.8807853403141</v>
      </c>
      <c r="Q236" s="1">
        <f>+'TABEL FINAAL KO'!Q236+'TABEL FINAAL LO'!Q236</f>
        <v>1154.5253403141362</v>
      </c>
      <c r="R236" s="1">
        <f>+'TABEL FINAAL KO'!R236+'TABEL FINAAL LO'!R236</f>
        <v>1150.8665968586388</v>
      </c>
      <c r="S236" s="1">
        <f>+'TABEL FINAAL KO'!S236+'TABEL FINAAL LO'!S236</f>
        <v>1144.8144502617802</v>
      </c>
      <c r="T236" s="1">
        <f>+'TABEL FINAAL KO'!T236+'TABEL FINAAL LO'!T236</f>
        <v>1121.970890052356</v>
      </c>
      <c r="U236" s="1">
        <f>+'TABEL FINAAL KO'!U236+'TABEL FINAAL LO'!U236</f>
        <v>1113.2078534031414</v>
      </c>
      <c r="V236" s="1">
        <f>+'TABEL FINAAL KO'!V236+'TABEL FINAAL LO'!V236</f>
        <v>1101.26</v>
      </c>
      <c r="W236" s="1">
        <f>+'TABEL FINAAL KO'!W236+'TABEL FINAAL LO'!W236</f>
        <v>1093.26</v>
      </c>
      <c r="X236" s="1">
        <f>+'TABEL FINAAL KO'!X236+'TABEL FINAAL LO'!X236</f>
        <v>1081.4448167539267</v>
      </c>
      <c r="Y236" s="1">
        <f>+'TABEL FINAAL KO'!Y236+'TABEL FINAAL LO'!Y236</f>
        <v>1081.8524083769635</v>
      </c>
      <c r="Z236" s="1">
        <f>+'TABEL FINAAL KO'!Z236+'TABEL FINAAL LO'!Z236</f>
        <v>1065.2078534031414</v>
      </c>
      <c r="AA236" s="1">
        <f>+'TABEL FINAAL KO'!AA236+'TABEL FINAAL LO'!AA236</f>
        <v>1066.1415183246072</v>
      </c>
    </row>
    <row r="237" spans="2:27" x14ac:dyDescent="0.3">
      <c r="B237" s="1">
        <v>42025</v>
      </c>
      <c r="C237" s="1">
        <f>+'TABEL FINAAL KO'!C237+'TABEL FINAAL LO'!C237</f>
        <v>2806</v>
      </c>
      <c r="D237" s="1">
        <f>+'TABEL FINAAL KO'!D237+'TABEL FINAAL LO'!D237</f>
        <v>2385.1</v>
      </c>
      <c r="E237" s="1">
        <f>+'TABEL FINAAL KO'!E237+'TABEL FINAAL LO'!E237</f>
        <v>2083.9499999999998</v>
      </c>
      <c r="F237" s="1">
        <f>+'TABEL FINAAL KO'!F237+'TABEL FINAAL LO'!F237</f>
        <v>2135.17</v>
      </c>
      <c r="G237" s="1">
        <f>+'TABEL FINAAL KO'!G237+'TABEL FINAAL LO'!G237</f>
        <v>2239.4700000000003</v>
      </c>
      <c r="H237" s="1">
        <f>+'TABEL FINAAL KO'!H237+'TABEL FINAAL LO'!H237</f>
        <v>2210.5500000000002</v>
      </c>
      <c r="I237" s="1">
        <f>+'TABEL FINAAL KO'!I237+'TABEL FINAAL LO'!I237</f>
        <v>2270.36</v>
      </c>
      <c r="J237" s="1">
        <f>+'TABEL FINAAL KO'!J237+'TABEL FINAAL LO'!J237</f>
        <v>2317.9299999999998</v>
      </c>
      <c r="K237" s="1">
        <f>+'TABEL FINAAL KO'!K237+'TABEL FINAAL LO'!K237</f>
        <v>2333.04</v>
      </c>
      <c r="L237" s="1">
        <f>+'TABEL FINAAL KO'!L237+'TABEL FINAAL LO'!L237</f>
        <v>2381.66</v>
      </c>
      <c r="M237" s="1">
        <f>+'TABEL FINAAL KO'!M237+'TABEL FINAAL LO'!M237</f>
        <v>2401.8199999999997</v>
      </c>
      <c r="N237" s="1">
        <f>+'TABEL FINAAL KO'!N237+'TABEL FINAAL LO'!N237</f>
        <v>2452.23</v>
      </c>
      <c r="O237" s="1">
        <f>+'TABEL FINAAL KO'!O237+'TABEL FINAAL LO'!O237</f>
        <v>2409.4700000000003</v>
      </c>
      <c r="P237" s="1">
        <f>+'TABEL FINAAL KO'!P237+'TABEL FINAAL LO'!P237</f>
        <v>2369.1062740076823</v>
      </c>
      <c r="Q237" s="1">
        <f>+'TABEL FINAAL KO'!Q237+'TABEL FINAAL LO'!Q237</f>
        <v>2326.5731113956467</v>
      </c>
      <c r="R237" s="1">
        <f>+'TABEL FINAAL KO'!R237+'TABEL FINAAL LO'!R237</f>
        <v>2284.8643533930858</v>
      </c>
      <c r="S237" s="1">
        <f>+'TABEL FINAAL KO'!S237+'TABEL FINAAL LO'!S237</f>
        <v>2249.98</v>
      </c>
      <c r="T237" s="1">
        <f>+'TABEL FINAAL KO'!T237+'TABEL FINAAL LO'!T237</f>
        <v>2218.4510883482717</v>
      </c>
      <c r="U237" s="1">
        <f>+'TABEL FINAAL KO'!U237+'TABEL FINAAL LO'!U237</f>
        <v>2178.6266837387966</v>
      </c>
      <c r="V237" s="1">
        <f>+'TABEL FINAAL KO'!V237+'TABEL FINAAL LO'!V237</f>
        <v>2160.5089116517283</v>
      </c>
      <c r="W237" s="1">
        <f>+'TABEL FINAAL KO'!W237+'TABEL FINAAL LO'!W237</f>
        <v>2146.98</v>
      </c>
      <c r="X237" s="1">
        <f>+'TABEL FINAAL KO'!X237+'TABEL FINAAL LO'!X237</f>
        <v>2130.5089116517283</v>
      </c>
      <c r="Y237" s="1">
        <f>+'TABEL FINAAL KO'!Y237+'TABEL FINAAL LO'!Y237</f>
        <v>2127.568860435339</v>
      </c>
      <c r="Z237" s="1">
        <f>+'TABEL FINAAL KO'!Z237+'TABEL FINAAL LO'!Z237</f>
        <v>2126.0977720870678</v>
      </c>
      <c r="AA237" s="1">
        <f>+'TABEL FINAAL KO'!AA237+'TABEL FINAAL LO'!AA237</f>
        <v>2114.3333162612034</v>
      </c>
    </row>
    <row r="238" spans="2:27" x14ac:dyDescent="0.3">
      <c r="B238" s="1">
        <v>42026</v>
      </c>
      <c r="C238" s="1">
        <f>+'TABEL FINAAL KO'!C238+'TABEL FINAAL LO'!C238</f>
        <v>1280</v>
      </c>
      <c r="D238" s="1">
        <f>+'TABEL FINAAL KO'!D238+'TABEL FINAAL LO'!D238</f>
        <v>1088</v>
      </c>
      <c r="E238" s="1">
        <f>+'TABEL FINAAL KO'!E238+'TABEL FINAAL LO'!E238</f>
        <v>1042.07</v>
      </c>
      <c r="F238" s="1">
        <f>+'TABEL FINAAL KO'!F238+'TABEL FINAAL LO'!F238</f>
        <v>1035.8</v>
      </c>
      <c r="G238" s="1">
        <f>+'TABEL FINAAL KO'!G238+'TABEL FINAAL LO'!G238</f>
        <v>1053.53</v>
      </c>
      <c r="H238" s="1">
        <f>+'TABEL FINAAL KO'!H238+'TABEL FINAAL LO'!H238</f>
        <v>1069.72</v>
      </c>
      <c r="I238" s="1">
        <f>+'TABEL FINAAL KO'!I238+'TABEL FINAAL LO'!I238</f>
        <v>1082.18</v>
      </c>
      <c r="J238" s="1">
        <f>+'TABEL FINAAL KO'!J238+'TABEL FINAAL LO'!J238</f>
        <v>1102.6399999999999</v>
      </c>
      <c r="K238" s="1">
        <f>+'TABEL FINAAL KO'!K238+'TABEL FINAAL LO'!K238</f>
        <v>1157.9099999999999</v>
      </c>
      <c r="L238" s="1">
        <f>+'TABEL FINAAL KO'!L238+'TABEL FINAAL LO'!L238</f>
        <v>1151.9099999999999</v>
      </c>
      <c r="M238" s="1">
        <f>+'TABEL FINAAL KO'!M238+'TABEL FINAAL LO'!M238</f>
        <v>1142.3399999999999</v>
      </c>
      <c r="N238" s="1">
        <f>+'TABEL FINAAL KO'!N238+'TABEL FINAAL LO'!N238</f>
        <v>1086.58</v>
      </c>
      <c r="O238" s="1">
        <f>+'TABEL FINAAL KO'!O238+'TABEL FINAAL LO'!O238</f>
        <v>1093.6399999999999</v>
      </c>
      <c r="P238" s="1">
        <f>+'TABEL FINAAL KO'!P238+'TABEL FINAAL LO'!P238</f>
        <v>1072.6588235294116</v>
      </c>
      <c r="Q238" s="1">
        <f>+'TABEL FINAAL KO'!Q238+'TABEL FINAAL LO'!Q238</f>
        <v>1047.7815126050421</v>
      </c>
      <c r="R238" s="1">
        <f>+'TABEL FINAAL KO'!R238+'TABEL FINAAL LO'!R238</f>
        <v>1027.8857142857144</v>
      </c>
      <c r="S238" s="1">
        <f>+'TABEL FINAAL KO'!S238+'TABEL FINAAL LO'!S238</f>
        <v>1020.1680672268908</v>
      </c>
      <c r="T238" s="1">
        <f>+'TABEL FINAAL KO'!T238+'TABEL FINAAL LO'!T238</f>
        <v>1014.290756302521</v>
      </c>
      <c r="U238" s="1">
        <f>+'TABEL FINAAL KO'!U238+'TABEL FINAAL LO'!U238</f>
        <v>1009.1680672268908</v>
      </c>
      <c r="V238" s="1">
        <f>+'TABEL FINAAL KO'!V238+'TABEL FINAAL LO'!V238</f>
        <v>1000.8</v>
      </c>
      <c r="W238" s="1">
        <f>+'TABEL FINAAL KO'!W238+'TABEL FINAAL LO'!W238</f>
        <v>1003.8</v>
      </c>
      <c r="X238" s="1">
        <f>+'TABEL FINAAL KO'!X238+'TABEL FINAAL LO'!X238</f>
        <v>1005.4319327731092</v>
      </c>
      <c r="Y238" s="1">
        <f>+'TABEL FINAAL KO'!Y238+'TABEL FINAAL LO'!Y238</f>
        <v>988.67731092436975</v>
      </c>
      <c r="Z238" s="1">
        <f>+'TABEL FINAAL KO'!Z238+'TABEL FINAAL LO'!Z238</f>
        <v>987.67731092436975</v>
      </c>
      <c r="AA238" s="1">
        <f>+'TABEL FINAAL KO'!AA238+'TABEL FINAAL LO'!AA238</f>
        <v>988.30924369747902</v>
      </c>
    </row>
    <row r="239" spans="2:27" x14ac:dyDescent="0.3">
      <c r="B239" s="1">
        <v>42028</v>
      </c>
      <c r="C239" s="1">
        <f>+'TABEL FINAAL KO'!C239+'TABEL FINAAL LO'!C239</f>
        <v>2836</v>
      </c>
      <c r="D239" s="1">
        <f>+'TABEL FINAAL KO'!D239+'TABEL FINAAL LO'!D239</f>
        <v>2410.6</v>
      </c>
      <c r="E239" s="1">
        <f>+'TABEL FINAAL KO'!E239+'TABEL FINAAL LO'!E239</f>
        <v>2386.2799999999997</v>
      </c>
      <c r="F239" s="1">
        <f>+'TABEL FINAAL KO'!F239+'TABEL FINAAL LO'!F239</f>
        <v>2489.83</v>
      </c>
      <c r="G239" s="1">
        <f>+'TABEL FINAAL KO'!G239+'TABEL FINAAL LO'!G239</f>
        <v>2462.88</v>
      </c>
      <c r="H239" s="1">
        <f>+'TABEL FINAAL KO'!H239+'TABEL FINAAL LO'!H239</f>
        <v>2487.77</v>
      </c>
      <c r="I239" s="1">
        <f>+'TABEL FINAAL KO'!I239+'TABEL FINAAL LO'!I239</f>
        <v>2455.85</v>
      </c>
      <c r="J239" s="1">
        <f>+'TABEL FINAAL KO'!J239+'TABEL FINAAL LO'!J239</f>
        <v>2425.8199999999997</v>
      </c>
      <c r="K239" s="1">
        <f>+'TABEL FINAAL KO'!K239+'TABEL FINAAL LO'!K239</f>
        <v>2442.39</v>
      </c>
      <c r="L239" s="1">
        <f>+'TABEL FINAAL KO'!L239+'TABEL FINAAL LO'!L239</f>
        <v>2456.36</v>
      </c>
      <c r="M239" s="1">
        <f>+'TABEL FINAAL KO'!M239+'TABEL FINAAL LO'!M239</f>
        <v>2436.2799999999997</v>
      </c>
      <c r="N239" s="1">
        <f>+'TABEL FINAAL KO'!N239+'TABEL FINAAL LO'!N239</f>
        <v>2454.98</v>
      </c>
      <c r="O239" s="1">
        <f>+'TABEL FINAAL KO'!O239+'TABEL FINAAL LO'!O239</f>
        <v>2449.52</v>
      </c>
      <c r="P239" s="1">
        <f>+'TABEL FINAAL KO'!P239+'TABEL FINAAL LO'!P239</f>
        <v>2414.4802362204723</v>
      </c>
      <c r="Q239" s="1">
        <f>+'TABEL FINAAL KO'!Q239+'TABEL FINAAL LO'!Q239</f>
        <v>2387.1264173228346</v>
      </c>
      <c r="R239" s="1">
        <f>+'TABEL FINAAL KO'!R239+'TABEL FINAAL LO'!R239</f>
        <v>2336.772598425197</v>
      </c>
      <c r="S239" s="1">
        <f>+'TABEL FINAAL KO'!S239+'TABEL FINAAL LO'!S239</f>
        <v>2294.3154724409451</v>
      </c>
      <c r="T239" s="1">
        <f>+'TABEL FINAAL KO'!T239+'TABEL FINAAL LO'!T239</f>
        <v>2263.2979133858266</v>
      </c>
      <c r="U239" s="1">
        <f>+'TABEL FINAAL KO'!U239+'TABEL FINAAL LO'!U239</f>
        <v>2219.5220866141731</v>
      </c>
      <c r="V239" s="1">
        <f>+'TABEL FINAAL KO'!V239+'TABEL FINAAL LO'!V239</f>
        <v>2192.6341732283463</v>
      </c>
      <c r="W239" s="1">
        <f>+'TABEL FINAAL KO'!W239+'TABEL FINAAL LO'!W239</f>
        <v>2167.41</v>
      </c>
      <c r="X239" s="1">
        <f>+'TABEL FINAAL KO'!X239+'TABEL FINAAL LO'!X239</f>
        <v>2149.41</v>
      </c>
      <c r="Y239" s="1">
        <f>+'TABEL FINAAL KO'!Y239+'TABEL FINAAL LO'!Y239</f>
        <v>2140.2979133858266</v>
      </c>
      <c r="Z239" s="1">
        <f>+'TABEL FINAAL KO'!Z239+'TABEL FINAAL LO'!Z239</f>
        <v>2131.5308661417321</v>
      </c>
      <c r="AA239" s="1">
        <f>+'TABEL FINAAL KO'!AA239+'TABEL FINAAL LO'!AA239</f>
        <v>2144.6517322834643</v>
      </c>
    </row>
    <row r="240" spans="2:27" x14ac:dyDescent="0.3">
      <c r="B240" s="1">
        <v>43002</v>
      </c>
      <c r="C240" s="1">
        <f>+'TABEL FINAAL KO'!C240+'TABEL FINAAL LO'!C240</f>
        <v>1805.2</v>
      </c>
      <c r="D240" s="1">
        <f>+'TABEL FINAAL KO'!D240+'TABEL FINAAL LO'!D240</f>
        <v>1534.42</v>
      </c>
      <c r="E240" s="1">
        <f>+'TABEL FINAAL KO'!E240+'TABEL FINAAL LO'!E240</f>
        <v>1244.3699999999999</v>
      </c>
      <c r="F240" s="1">
        <f>+'TABEL FINAAL KO'!F240+'TABEL FINAAL LO'!F240</f>
        <v>1267.56</v>
      </c>
      <c r="G240" s="1">
        <f>+'TABEL FINAAL KO'!G240+'TABEL FINAAL LO'!G240</f>
        <v>1277.3200000000002</v>
      </c>
      <c r="H240" s="1">
        <f>+'TABEL FINAAL KO'!H240+'TABEL FINAAL LO'!H240</f>
        <v>1282.1300000000001</v>
      </c>
      <c r="I240" s="1">
        <f>+'TABEL FINAAL KO'!I240+'TABEL FINAAL LO'!I240</f>
        <v>1344.46</v>
      </c>
      <c r="J240" s="1">
        <f>+'TABEL FINAAL KO'!J240+'TABEL FINAAL LO'!J240</f>
        <v>1333.94</v>
      </c>
      <c r="K240" s="1">
        <f>+'TABEL FINAAL KO'!K240+'TABEL FINAAL LO'!K240</f>
        <v>1341.21</v>
      </c>
      <c r="L240" s="1">
        <f>+'TABEL FINAAL KO'!L240+'TABEL FINAAL LO'!L240</f>
        <v>1390.1599999999999</v>
      </c>
      <c r="M240" s="1">
        <f>+'TABEL FINAAL KO'!M240+'TABEL FINAAL LO'!M240</f>
        <v>1391.67</v>
      </c>
      <c r="N240" s="1">
        <f>+'TABEL FINAAL KO'!N240+'TABEL FINAAL LO'!N240</f>
        <v>1354.6399999999999</v>
      </c>
      <c r="O240" s="1">
        <f>+'TABEL FINAAL KO'!O240+'TABEL FINAAL LO'!O240</f>
        <v>1350.78</v>
      </c>
      <c r="P240" s="1">
        <f>+'TABEL FINAAL KO'!P240+'TABEL FINAAL LO'!P240</f>
        <v>1357.3506600000001</v>
      </c>
      <c r="Q240" s="1">
        <f>+'TABEL FINAAL KO'!Q240+'TABEL FINAAL LO'!Q240</f>
        <v>1357.1127799999999</v>
      </c>
      <c r="R240" s="1">
        <f>+'TABEL FINAAL KO'!R240+'TABEL FINAAL LO'!R240</f>
        <v>1357.1451</v>
      </c>
      <c r="S240" s="1">
        <f>+'TABEL FINAAL KO'!S240+'TABEL FINAAL LO'!S240</f>
        <v>1348.51</v>
      </c>
      <c r="T240" s="1">
        <f>+'TABEL FINAAL KO'!T240+'TABEL FINAAL LO'!T240</f>
        <v>1355.2397999999998</v>
      </c>
      <c r="U240" s="1">
        <f>+'TABEL FINAAL KO'!U240+'TABEL FINAAL LO'!U240</f>
        <v>1348.62086</v>
      </c>
      <c r="V240" s="1">
        <f>+'TABEL FINAAL KO'!V240+'TABEL FINAAL LO'!V240</f>
        <v>1337.4938400000001</v>
      </c>
      <c r="W240" s="1">
        <f>+'TABEL FINAAL KO'!W240+'TABEL FINAAL LO'!W240</f>
        <v>1346.51</v>
      </c>
      <c r="X240" s="1">
        <f>+'TABEL FINAAL KO'!X240+'TABEL FINAAL LO'!X240</f>
        <v>1369.7802000000001</v>
      </c>
      <c r="Y240" s="1">
        <f>+'TABEL FINAAL KO'!Y240+'TABEL FINAAL LO'!Y240</f>
        <v>1365.9072200000001</v>
      </c>
      <c r="Z240" s="1">
        <f>+'TABEL FINAAL KO'!Z240+'TABEL FINAAL LO'!Z240</f>
        <v>1360.03424</v>
      </c>
      <c r="AA240" s="1">
        <f>+'TABEL FINAAL KO'!AA240+'TABEL FINAAL LO'!AA240</f>
        <v>1364.65318</v>
      </c>
    </row>
    <row r="241" spans="2:27" x14ac:dyDescent="0.3">
      <c r="B241" s="1">
        <v>43005</v>
      </c>
      <c r="C241" s="1">
        <f>+'TABEL FINAAL KO'!C241+'TABEL FINAAL LO'!C241</f>
        <v>2853</v>
      </c>
      <c r="D241" s="1">
        <f>+'TABEL FINAAL KO'!D241+'TABEL FINAAL LO'!D241</f>
        <v>2425.0500000000002</v>
      </c>
      <c r="E241" s="1">
        <f>+'TABEL FINAAL KO'!E241+'TABEL FINAAL LO'!E241</f>
        <v>2069.63</v>
      </c>
      <c r="F241" s="1">
        <f>+'TABEL FINAAL KO'!F241+'TABEL FINAAL LO'!F241</f>
        <v>2069.25</v>
      </c>
      <c r="G241" s="1">
        <f>+'TABEL FINAAL KO'!G241+'TABEL FINAAL LO'!G241</f>
        <v>2075.5500000000002</v>
      </c>
      <c r="H241" s="1">
        <f>+'TABEL FINAAL KO'!H241+'TABEL FINAAL LO'!H241</f>
        <v>2125.06</v>
      </c>
      <c r="I241" s="1">
        <f>+'TABEL FINAAL KO'!I241+'TABEL FINAAL LO'!I241</f>
        <v>2148.79</v>
      </c>
      <c r="J241" s="1">
        <f>+'TABEL FINAAL KO'!J241+'TABEL FINAAL LO'!J241</f>
        <v>2179.33</v>
      </c>
      <c r="K241" s="1">
        <f>+'TABEL FINAAL KO'!K241+'TABEL FINAAL LO'!K241</f>
        <v>2195.9499999999998</v>
      </c>
      <c r="L241" s="1">
        <f>+'TABEL FINAAL KO'!L241+'TABEL FINAAL LO'!L241</f>
        <v>2190.41</v>
      </c>
      <c r="M241" s="1">
        <f>+'TABEL FINAAL KO'!M241+'TABEL FINAAL LO'!M241</f>
        <v>2128.11</v>
      </c>
      <c r="N241" s="1">
        <f>+'TABEL FINAAL KO'!N241+'TABEL FINAAL LO'!N241</f>
        <v>2139.3000000000002</v>
      </c>
      <c r="O241" s="1">
        <f>+'TABEL FINAAL KO'!O241+'TABEL FINAAL LO'!O241</f>
        <v>2165.3000000000002</v>
      </c>
      <c r="P241" s="1">
        <f>+'TABEL FINAAL KO'!P241+'TABEL FINAAL LO'!P241</f>
        <v>2195.8699354838709</v>
      </c>
      <c r="Q241" s="1">
        <f>+'TABEL FINAAL KO'!Q241+'TABEL FINAAL LO'!Q241</f>
        <v>2175.6589419354841</v>
      </c>
      <c r="R241" s="1">
        <f>+'TABEL FINAAL KO'!R241+'TABEL FINAAL LO'!R241</f>
        <v>2152.970993548387</v>
      </c>
      <c r="S241" s="1">
        <f>+'TABEL FINAAL KO'!S241+'TABEL FINAAL LO'!S241</f>
        <v>2135.3929806451615</v>
      </c>
      <c r="T241" s="1">
        <f>+'TABEL FINAAL KO'!T241+'TABEL FINAAL LO'!T241</f>
        <v>2136.6039741935483</v>
      </c>
      <c r="U241" s="1">
        <f>+'TABEL FINAAL KO'!U241+'TABEL FINAAL LO'!U241</f>
        <v>2135.5534451612903</v>
      </c>
      <c r="V241" s="1">
        <f>+'TABEL FINAAL KO'!V241+'TABEL FINAAL LO'!V241</f>
        <v>2132.920464516129</v>
      </c>
      <c r="W241" s="1">
        <f>+'TABEL FINAAL KO'!W241+'TABEL FINAAL LO'!W241</f>
        <v>2130.7600000000002</v>
      </c>
      <c r="X241" s="1">
        <f>+'TABEL FINAAL KO'!X241+'TABEL FINAAL LO'!X241</f>
        <v>2121.549006451613</v>
      </c>
      <c r="Y241" s="1">
        <f>+'TABEL FINAAL KO'!Y241+'TABEL FINAAL LO'!Y241</f>
        <v>2117.920464516129</v>
      </c>
      <c r="Z241" s="1">
        <f>+'TABEL FINAAL KO'!Z241+'TABEL FINAAL LO'!Z241</f>
        <v>2126.5029161290322</v>
      </c>
      <c r="AA241" s="1">
        <f>+'TABEL FINAAL KO'!AA241+'TABEL FINAAL LO'!AA241</f>
        <v>2147.7688774193548</v>
      </c>
    </row>
    <row r="242" spans="2:27" x14ac:dyDescent="0.3">
      <c r="B242" s="1">
        <v>43007</v>
      </c>
      <c r="C242" s="1">
        <f>+'TABEL FINAAL KO'!C242+'TABEL FINAAL LO'!C242</f>
        <v>674.11764705882365</v>
      </c>
      <c r="D242" s="1">
        <f>+'TABEL FINAAL KO'!D242+'TABEL FINAAL LO'!D242</f>
        <v>573</v>
      </c>
      <c r="E242" s="1">
        <f>+'TABEL FINAAL KO'!E242+'TABEL FINAAL LO'!E242</f>
        <v>575.81999999999994</v>
      </c>
      <c r="F242" s="1">
        <f>+'TABEL FINAAL KO'!F242+'TABEL FINAAL LO'!F242</f>
        <v>563.25</v>
      </c>
      <c r="G242" s="1">
        <f>+'TABEL FINAAL KO'!G242+'TABEL FINAAL LO'!G242</f>
        <v>590.39</v>
      </c>
      <c r="H242" s="1">
        <f>+'TABEL FINAAL KO'!H242+'TABEL FINAAL LO'!H242</f>
        <v>556.98</v>
      </c>
      <c r="I242" s="1">
        <f>+'TABEL FINAAL KO'!I242+'TABEL FINAAL LO'!I242</f>
        <v>552.09</v>
      </c>
      <c r="J242" s="1">
        <f>+'TABEL FINAAL KO'!J242+'TABEL FINAAL LO'!J242</f>
        <v>563.9</v>
      </c>
      <c r="K242" s="1">
        <f>+'TABEL FINAAL KO'!K242+'TABEL FINAAL LO'!K242</f>
        <v>573.09</v>
      </c>
      <c r="L242" s="1">
        <f>+'TABEL FINAAL KO'!L242+'TABEL FINAAL LO'!L242</f>
        <v>562.44000000000005</v>
      </c>
      <c r="M242" s="1">
        <f>+'TABEL FINAAL KO'!M242+'TABEL FINAAL LO'!M242</f>
        <v>566.74</v>
      </c>
      <c r="N242" s="1">
        <f>+'TABEL FINAAL KO'!N242+'TABEL FINAAL LO'!N242</f>
        <v>558.36</v>
      </c>
      <c r="O242" s="1">
        <f>+'TABEL FINAAL KO'!O242+'TABEL FINAAL LO'!O242</f>
        <v>541.63</v>
      </c>
      <c r="P242" s="1">
        <f>+'TABEL FINAAL KO'!P242+'TABEL FINAAL LO'!P242</f>
        <v>541.68615384615384</v>
      </c>
      <c r="Q242" s="1">
        <f>+'TABEL FINAAL KO'!Q242+'TABEL FINAAL LO'!Q242</f>
        <v>536.67538461538459</v>
      </c>
      <c r="R242" s="1">
        <f>+'TABEL FINAAL KO'!R242+'TABEL FINAAL LO'!R242</f>
        <v>530.56307692307689</v>
      </c>
      <c r="S242" s="1">
        <f>+'TABEL FINAAL KO'!S242+'TABEL FINAAL LO'!S242</f>
        <v>525.78769230769228</v>
      </c>
      <c r="T242" s="1">
        <f>+'TABEL FINAAL KO'!T242+'TABEL FINAAL LO'!T242</f>
        <v>522.11384615384623</v>
      </c>
      <c r="U242" s="1">
        <f>+'TABEL FINAAL KO'!U242+'TABEL FINAAL LO'!U242</f>
        <v>518.11384615384623</v>
      </c>
      <c r="V242" s="1">
        <f>+'TABEL FINAAL KO'!V242+'TABEL FINAAL LO'!V242</f>
        <v>518.4507692307692</v>
      </c>
      <c r="W242" s="1">
        <f>+'TABEL FINAAL KO'!W242+'TABEL FINAAL LO'!W242</f>
        <v>513.9</v>
      </c>
      <c r="X242" s="1">
        <f>+'TABEL FINAAL KO'!X242+'TABEL FINAAL LO'!X242</f>
        <v>517.34923076923076</v>
      </c>
      <c r="Y242" s="1">
        <f>+'TABEL FINAAL KO'!Y242+'TABEL FINAAL LO'!Y242</f>
        <v>526.02307692307693</v>
      </c>
      <c r="Z242" s="1">
        <f>+'TABEL FINAAL KO'!Z242+'TABEL FINAAL LO'!Z242</f>
        <v>523.79846153846154</v>
      </c>
      <c r="AA242" s="1">
        <f>+'TABEL FINAAL KO'!AA242+'TABEL FINAAL LO'!AA242</f>
        <v>524.91076923076923</v>
      </c>
    </row>
    <row r="243" spans="2:27" x14ac:dyDescent="0.3">
      <c r="B243" s="1">
        <v>43010</v>
      </c>
      <c r="C243" s="1">
        <f>+'TABEL FINAAL KO'!C243+'TABEL FINAAL LO'!C243</f>
        <v>2757.5999999999995</v>
      </c>
      <c r="D243" s="1">
        <f>+'TABEL FINAAL KO'!D243+'TABEL FINAAL LO'!D243</f>
        <v>2343.96</v>
      </c>
      <c r="E243" s="1">
        <f>+'TABEL FINAAL KO'!E243+'TABEL FINAAL LO'!E243</f>
        <v>2175.17</v>
      </c>
      <c r="F243" s="1">
        <f>+'TABEL FINAAL KO'!F243+'TABEL FINAAL LO'!F243</f>
        <v>2179.66</v>
      </c>
      <c r="G243" s="1">
        <f>+'TABEL FINAAL KO'!G243+'TABEL FINAAL LO'!G243</f>
        <v>2232.96</v>
      </c>
      <c r="H243" s="1">
        <f>+'TABEL FINAAL KO'!H243+'TABEL FINAAL LO'!H243</f>
        <v>2202.6799999999998</v>
      </c>
      <c r="I243" s="1">
        <f>+'TABEL FINAAL KO'!I243+'TABEL FINAAL LO'!I243</f>
        <v>2256.2799999999997</v>
      </c>
      <c r="J243" s="1">
        <f>+'TABEL FINAAL KO'!J243+'TABEL FINAAL LO'!J243</f>
        <v>2202.3000000000002</v>
      </c>
      <c r="K243" s="1">
        <f>+'TABEL FINAAL KO'!K243+'TABEL FINAAL LO'!K243</f>
        <v>2185.06</v>
      </c>
      <c r="L243" s="1">
        <f>+'TABEL FINAAL KO'!L243+'TABEL FINAAL LO'!L243</f>
        <v>2165.36</v>
      </c>
      <c r="M243" s="1">
        <f>+'TABEL FINAAL KO'!M243+'TABEL FINAAL LO'!M243</f>
        <v>2204.9</v>
      </c>
      <c r="N243" s="1">
        <f>+'TABEL FINAAL KO'!N243+'TABEL FINAAL LO'!N243</f>
        <v>2155.2200000000003</v>
      </c>
      <c r="O243" s="1">
        <f>+'TABEL FINAAL KO'!O243+'TABEL FINAAL LO'!O243</f>
        <v>2144.3000000000002</v>
      </c>
      <c r="P243" s="1">
        <f>+'TABEL FINAAL KO'!P243+'TABEL FINAAL LO'!P243</f>
        <v>2120.7695705521473</v>
      </c>
      <c r="Q243" s="1">
        <f>+'TABEL FINAAL KO'!Q243+'TABEL FINAAL LO'!Q243</f>
        <v>2089.7900613496931</v>
      </c>
      <c r="R243" s="1">
        <f>+'TABEL FINAAL KO'!R243+'TABEL FINAAL LO'!R243</f>
        <v>2065.5092024539877</v>
      </c>
      <c r="S243" s="1">
        <f>+'TABEL FINAAL KO'!S243+'TABEL FINAAL LO'!S243</f>
        <v>2030.5092024539877</v>
      </c>
      <c r="T243" s="1">
        <f>+'TABEL FINAAL KO'!T243+'TABEL FINAAL LO'!T243</f>
        <v>2027.2968098159508</v>
      </c>
      <c r="U243" s="1">
        <f>+'TABEL FINAAL KO'!U243+'TABEL FINAAL LO'!U243</f>
        <v>2003.1323926380369</v>
      </c>
      <c r="V243" s="1">
        <f>+'TABEL FINAAL KO'!V243+'TABEL FINAAL LO'!V243</f>
        <v>1961.8995092024538</v>
      </c>
      <c r="W243" s="1">
        <f>+'TABEL FINAAL KO'!W243+'TABEL FINAAL LO'!W243</f>
        <v>1924.92</v>
      </c>
      <c r="X243" s="1">
        <f>+'TABEL FINAAL KO'!X243+'TABEL FINAAL LO'!X243</f>
        <v>1915.92</v>
      </c>
      <c r="Y243" s="1">
        <f>+'TABEL FINAAL KO'!Y243+'TABEL FINAAL LO'!Y243</f>
        <v>1913.2008588957056</v>
      </c>
      <c r="Z243" s="1">
        <f>+'TABEL FINAAL KO'!Z243+'TABEL FINAAL LO'!Z243</f>
        <v>1893.6666257668712</v>
      </c>
      <c r="AA243" s="1">
        <f>+'TABEL FINAAL KO'!AA243+'TABEL FINAAL LO'!AA243</f>
        <v>1888.7146012269939</v>
      </c>
    </row>
    <row r="244" spans="2:27" x14ac:dyDescent="0.3">
      <c r="B244" s="1">
        <v>43014</v>
      </c>
      <c r="C244" s="1">
        <f>+'TABEL FINAAL KO'!C244+'TABEL FINAAL LO'!C244</f>
        <v>1110</v>
      </c>
      <c r="D244" s="1">
        <f>+'TABEL FINAAL KO'!D244+'TABEL FINAAL LO'!D244</f>
        <v>943.5</v>
      </c>
      <c r="E244" s="1">
        <f>+'TABEL FINAAL KO'!E244+'TABEL FINAAL LO'!E244</f>
        <v>661.85</v>
      </c>
      <c r="F244" s="1">
        <f>+'TABEL FINAAL KO'!F244+'TABEL FINAAL LO'!F244</f>
        <v>668.2</v>
      </c>
      <c r="G244" s="1">
        <f>+'TABEL FINAAL KO'!G244+'TABEL FINAAL LO'!G244</f>
        <v>700.04</v>
      </c>
      <c r="H244" s="1">
        <f>+'TABEL FINAAL KO'!H244+'TABEL FINAAL LO'!H244</f>
        <v>699.93000000000006</v>
      </c>
      <c r="I244" s="1">
        <f>+'TABEL FINAAL KO'!I244+'TABEL FINAAL LO'!I244</f>
        <v>741.23</v>
      </c>
      <c r="J244" s="1">
        <f>+'TABEL FINAAL KO'!J244+'TABEL FINAAL LO'!J244</f>
        <v>711.28</v>
      </c>
      <c r="K244" s="1">
        <f>+'TABEL FINAAL KO'!K244+'TABEL FINAAL LO'!K244</f>
        <v>741.15</v>
      </c>
      <c r="L244" s="1">
        <f>+'TABEL FINAAL KO'!L244+'TABEL FINAAL LO'!L244</f>
        <v>711.31</v>
      </c>
      <c r="M244" s="1">
        <f>+'TABEL FINAAL KO'!M244+'TABEL FINAAL LO'!M244</f>
        <v>712.57999999999993</v>
      </c>
      <c r="N244" s="1">
        <f>+'TABEL FINAAL KO'!N244+'TABEL FINAAL LO'!N244</f>
        <v>699.28</v>
      </c>
      <c r="O244" s="1">
        <f>+'TABEL FINAAL KO'!O244+'TABEL FINAAL LO'!O244</f>
        <v>676.17000000000007</v>
      </c>
      <c r="P244" s="1">
        <f>+'TABEL FINAAL KO'!P244+'TABEL FINAAL LO'!P244</f>
        <v>683.04442553191484</v>
      </c>
      <c r="Q244" s="1">
        <f>+'TABEL FINAAL KO'!Q244+'TABEL FINAAL LO'!Q244</f>
        <v>676.78012765957442</v>
      </c>
      <c r="R244" s="1">
        <f>+'TABEL FINAAL KO'!R244+'TABEL FINAAL LO'!R244</f>
        <v>670.66519148936163</v>
      </c>
      <c r="S244" s="1">
        <f>+'TABEL FINAAL KO'!S244+'TABEL FINAAL LO'!S244</f>
        <v>665.01</v>
      </c>
      <c r="T244" s="1">
        <f>+'TABEL FINAAL KO'!T244+'TABEL FINAAL LO'!T244</f>
        <v>659.09051063829793</v>
      </c>
      <c r="U244" s="1">
        <f>+'TABEL FINAAL KO'!U244+'TABEL FINAAL LO'!U244</f>
        <v>653.09051063829793</v>
      </c>
      <c r="V244" s="1">
        <f>+'TABEL FINAAL KO'!V244+'TABEL FINAAL LO'!V244</f>
        <v>653.55025531914896</v>
      </c>
      <c r="W244" s="1">
        <f>+'TABEL FINAAL KO'!W244+'TABEL FINAAL LO'!W244</f>
        <v>648.01</v>
      </c>
      <c r="X244" s="1">
        <f>+'TABEL FINAAL KO'!X244+'TABEL FINAAL LO'!X244</f>
        <v>652.69961702127659</v>
      </c>
      <c r="Y244" s="1">
        <f>+'TABEL FINAAL KO'!Y244+'TABEL FINAAL LO'!Y244</f>
        <v>661.3892340425532</v>
      </c>
      <c r="Z244" s="1">
        <f>+'TABEL FINAAL KO'!Z244+'TABEL FINAAL LO'!Z244</f>
        <v>660.27429787234041</v>
      </c>
      <c r="AA244" s="1">
        <f>+'TABEL FINAAL KO'!AA244+'TABEL FINAAL LO'!AA244</f>
        <v>661.27429787234041</v>
      </c>
    </row>
    <row r="245" spans="2:27" x14ac:dyDescent="0.3">
      <c r="B245" s="1">
        <v>43018</v>
      </c>
      <c r="C245" s="1">
        <f>+'TABEL FINAAL KO'!C245+'TABEL FINAAL LO'!C245</f>
        <v>1749.4117647058824</v>
      </c>
      <c r="D245" s="1">
        <f>+'TABEL FINAAL KO'!D245+'TABEL FINAAL LO'!D245</f>
        <v>1487</v>
      </c>
      <c r="E245" s="1">
        <f>+'TABEL FINAAL KO'!E245+'TABEL FINAAL LO'!E245</f>
        <v>1310.3499999999999</v>
      </c>
      <c r="F245" s="1">
        <f>+'TABEL FINAAL KO'!F245+'TABEL FINAAL LO'!F245</f>
        <v>1315.67</v>
      </c>
      <c r="G245" s="1">
        <f>+'TABEL FINAAL KO'!G245+'TABEL FINAAL LO'!G245</f>
        <v>1292.48</v>
      </c>
      <c r="H245" s="1">
        <f>+'TABEL FINAAL KO'!H245+'TABEL FINAAL LO'!H245</f>
        <v>1347.5900000000001</v>
      </c>
      <c r="I245" s="1">
        <f>+'TABEL FINAAL KO'!I245+'TABEL FINAAL LO'!I245</f>
        <v>1346.48</v>
      </c>
      <c r="J245" s="1">
        <f>+'TABEL FINAAL KO'!J245+'TABEL FINAAL LO'!J245</f>
        <v>1360.75</v>
      </c>
      <c r="K245" s="1">
        <f>+'TABEL FINAAL KO'!K245+'TABEL FINAAL LO'!K245</f>
        <v>1364.29</v>
      </c>
      <c r="L245" s="1">
        <f>+'TABEL FINAAL KO'!L245+'TABEL FINAAL LO'!L245</f>
        <v>1394.02</v>
      </c>
      <c r="M245" s="1">
        <f>+'TABEL FINAAL KO'!M245+'TABEL FINAAL LO'!M245</f>
        <v>1397.13</v>
      </c>
      <c r="N245" s="1">
        <f>+'TABEL FINAAL KO'!N245+'TABEL FINAAL LO'!N245</f>
        <v>1425.51</v>
      </c>
      <c r="O245" s="1">
        <f>+'TABEL FINAAL KO'!O245+'TABEL FINAAL LO'!O245</f>
        <v>1399.29</v>
      </c>
      <c r="P245" s="1">
        <f>+'TABEL FINAAL KO'!P245+'TABEL FINAAL LO'!P245</f>
        <v>1406.8567773437499</v>
      </c>
      <c r="Q245" s="1">
        <f>+'TABEL FINAAL KO'!Q245+'TABEL FINAAL LO'!Q245</f>
        <v>1396.5274218750001</v>
      </c>
      <c r="R245" s="1">
        <f>+'TABEL FINAAL KO'!R245+'TABEL FINAAL LO'!R245</f>
        <v>1375.9904296875</v>
      </c>
      <c r="S245" s="1">
        <f>+'TABEL FINAAL KO'!S245+'TABEL FINAAL LO'!S245</f>
        <v>1355.7589257812501</v>
      </c>
      <c r="T245" s="1">
        <f>+'TABEL FINAAL KO'!T245+'TABEL FINAAL LO'!T245</f>
        <v>1352.7708593749999</v>
      </c>
      <c r="U245" s="1">
        <f>+'TABEL FINAAL KO'!U245+'TABEL FINAAL LO'!U245</f>
        <v>1356.9904296875</v>
      </c>
      <c r="V245" s="1">
        <f>+'TABEL FINAAL KO'!V245+'TABEL FINAAL LO'!V245</f>
        <v>1365.4295703124999</v>
      </c>
      <c r="W245" s="1">
        <f>+'TABEL FINAAL KO'!W245+'TABEL FINAAL LO'!W245</f>
        <v>1360.21</v>
      </c>
      <c r="X245" s="1">
        <f>+'TABEL FINAAL KO'!X245+'TABEL FINAAL LO'!X245</f>
        <v>1348.3317187500002</v>
      </c>
      <c r="Y245" s="1">
        <f>+'TABEL FINAAL KO'!Y245+'TABEL FINAAL LO'!Y245</f>
        <v>1365.649140625</v>
      </c>
      <c r="Z245" s="1">
        <f>+'TABEL FINAAL KO'!Z245+'TABEL FINAAL LO'!Z245</f>
        <v>1361.1980664062498</v>
      </c>
      <c r="AA245" s="1">
        <f>+'TABEL FINAAL KO'!AA245+'TABEL FINAAL LO'!AA245</f>
        <v>1369.6252734375</v>
      </c>
    </row>
    <row r="246" spans="2:27" x14ac:dyDescent="0.3">
      <c r="B246" s="1">
        <v>44012</v>
      </c>
      <c r="C246" s="1">
        <f>+'TABEL FINAAL KO'!C246+'TABEL FINAAL LO'!C246</f>
        <v>1677</v>
      </c>
      <c r="D246" s="1">
        <f>+'TABEL FINAAL KO'!D246+'TABEL FINAAL LO'!D246</f>
        <v>1425.4499999999998</v>
      </c>
      <c r="E246" s="1">
        <f>+'TABEL FINAAL KO'!E246+'TABEL FINAAL LO'!E246</f>
        <v>1273.0999999999999</v>
      </c>
      <c r="F246" s="1">
        <f>+'TABEL FINAAL KO'!F246+'TABEL FINAAL LO'!F246</f>
        <v>1306.4000000000001</v>
      </c>
      <c r="G246" s="1">
        <f>+'TABEL FINAAL KO'!G246+'TABEL FINAAL LO'!G246</f>
        <v>1369.3200000000002</v>
      </c>
      <c r="H246" s="1">
        <f>+'TABEL FINAAL KO'!H246+'TABEL FINAAL LO'!H246</f>
        <v>1377.94</v>
      </c>
      <c r="I246" s="1">
        <f>+'TABEL FINAAL KO'!I246+'TABEL FINAAL LO'!I246</f>
        <v>1391.75</v>
      </c>
      <c r="J246" s="1">
        <f>+'TABEL FINAAL KO'!J246+'TABEL FINAAL LO'!J246</f>
        <v>1425.78</v>
      </c>
      <c r="K246" s="1">
        <f>+'TABEL FINAAL KO'!K246+'TABEL FINAAL LO'!K246</f>
        <v>1455.48</v>
      </c>
      <c r="L246" s="1">
        <f>+'TABEL FINAAL KO'!L246+'TABEL FINAAL LO'!L246</f>
        <v>1499.4299999999998</v>
      </c>
      <c r="M246" s="1">
        <f>+'TABEL FINAAL KO'!M246+'TABEL FINAAL LO'!M246</f>
        <v>1524.4299999999998</v>
      </c>
      <c r="N246" s="1">
        <f>+'TABEL FINAAL KO'!N246+'TABEL FINAAL LO'!N246</f>
        <v>1504.9099999999999</v>
      </c>
      <c r="O246" s="1">
        <f>+'TABEL FINAAL KO'!O246+'TABEL FINAAL LO'!O246</f>
        <v>1490.48</v>
      </c>
      <c r="P246" s="1">
        <f>+'TABEL FINAAL KO'!P246+'TABEL FINAAL LO'!P246</f>
        <v>1468.94</v>
      </c>
      <c r="Q246" s="1">
        <f>+'TABEL FINAAL KO'!Q246+'TABEL FINAAL LO'!Q246</f>
        <v>1447.4042105263156</v>
      </c>
      <c r="R246" s="1">
        <f>+'TABEL FINAAL KO'!R246+'TABEL FINAAL LO'!R246</f>
        <v>1427.2110526315789</v>
      </c>
      <c r="S246" s="1">
        <f>+'TABEL FINAAL KO'!S246+'TABEL FINAAL LO'!S246</f>
        <v>1413.1736842105263</v>
      </c>
      <c r="T246" s="1">
        <f>+'TABEL FINAAL KO'!T246+'TABEL FINAAL LO'!T246</f>
        <v>1384.56</v>
      </c>
      <c r="U246" s="1">
        <f>+'TABEL FINAAL KO'!U246+'TABEL FINAAL LO'!U246</f>
        <v>1384.5973684210526</v>
      </c>
      <c r="V246" s="1">
        <f>+'TABEL FINAAL KO'!V246+'TABEL FINAAL LO'!V246</f>
        <v>1371.0584210526317</v>
      </c>
      <c r="W246" s="1">
        <f>+'TABEL FINAAL KO'!W246+'TABEL FINAAL LO'!W246</f>
        <v>1347.75</v>
      </c>
      <c r="X246" s="1">
        <f>+'TABEL FINAAL KO'!X246+'TABEL FINAAL LO'!X246</f>
        <v>1356.5194736842104</v>
      </c>
      <c r="Y246" s="1">
        <f>+'TABEL FINAAL KO'!Y246+'TABEL FINAAL LO'!Y246</f>
        <v>1344.0210526315791</v>
      </c>
      <c r="Z246" s="1">
        <f>+'TABEL FINAAL KO'!Z246+'TABEL FINAAL LO'!Z246</f>
        <v>1336.366842105263</v>
      </c>
      <c r="AA246" s="1">
        <f>+'TABEL FINAAL KO'!AA246+'TABEL FINAAL LO'!AA246</f>
        <v>1338.366842105263</v>
      </c>
    </row>
    <row r="247" spans="2:27" x14ac:dyDescent="0.3">
      <c r="B247" s="1">
        <v>44013</v>
      </c>
      <c r="C247" s="1">
        <f>+'TABEL FINAAL KO'!C247+'TABEL FINAAL LO'!C247</f>
        <v>2876.4705882352941</v>
      </c>
      <c r="D247" s="1">
        <f>+'TABEL FINAAL KO'!D247+'TABEL FINAAL LO'!D247</f>
        <v>2445</v>
      </c>
      <c r="E247" s="1">
        <f>+'TABEL FINAAL KO'!E247+'TABEL FINAAL LO'!E247</f>
        <v>2163.09</v>
      </c>
      <c r="F247" s="1">
        <f>+'TABEL FINAAL KO'!F247+'TABEL FINAAL LO'!F247</f>
        <v>2227.5500000000002</v>
      </c>
      <c r="G247" s="1">
        <f>+'TABEL FINAAL KO'!G247+'TABEL FINAAL LO'!G247</f>
        <v>2339.8000000000002</v>
      </c>
      <c r="H247" s="1">
        <f>+'TABEL FINAAL KO'!H247+'TABEL FINAAL LO'!H247</f>
        <v>2311.63</v>
      </c>
      <c r="I247" s="1">
        <f>+'TABEL FINAAL KO'!I247+'TABEL FINAAL LO'!I247</f>
        <v>2360.9299999999998</v>
      </c>
      <c r="J247" s="1">
        <f>+'TABEL FINAAL KO'!J247+'TABEL FINAAL LO'!J247</f>
        <v>2350.79</v>
      </c>
      <c r="K247" s="1">
        <f>+'TABEL FINAAL KO'!K247+'TABEL FINAAL LO'!K247</f>
        <v>2390.52</v>
      </c>
      <c r="L247" s="1">
        <f>+'TABEL FINAAL KO'!L247+'TABEL FINAAL LO'!L247</f>
        <v>2381.6</v>
      </c>
      <c r="M247" s="1">
        <f>+'TABEL FINAAL KO'!M247+'TABEL FINAAL LO'!M247</f>
        <v>2338.9499999999998</v>
      </c>
      <c r="N247" s="1">
        <f>+'TABEL FINAAL KO'!N247+'TABEL FINAAL LO'!N247</f>
        <v>2326.63</v>
      </c>
      <c r="O247" s="1">
        <f>+'TABEL FINAAL KO'!O247+'TABEL FINAAL LO'!O247</f>
        <v>2313.0100000000002</v>
      </c>
      <c r="P247" s="1">
        <f>+'TABEL FINAAL KO'!P247+'TABEL FINAAL LO'!P247</f>
        <v>2311.0376232616941</v>
      </c>
      <c r="Q247" s="1">
        <f>+'TABEL FINAAL KO'!Q247+'TABEL FINAAL LO'!Q247</f>
        <v>2309.356308470291</v>
      </c>
      <c r="R247" s="1">
        <f>+'TABEL FINAAL KO'!R247+'TABEL FINAAL LO'!R247</f>
        <v>2298.356308470291</v>
      </c>
      <c r="S247" s="1">
        <f>+'TABEL FINAAL KO'!S247+'TABEL FINAAL LO'!S247</f>
        <v>2266.2964348925411</v>
      </c>
      <c r="T247" s="1">
        <f>+'TABEL FINAAL KO'!T247+'TABEL FINAAL LO'!T247</f>
        <v>2251.694310998736</v>
      </c>
      <c r="U247" s="1">
        <f>+'TABEL FINAAL KO'!U247+'TABEL FINAAL LO'!U247</f>
        <v>2265.6344374209862</v>
      </c>
      <c r="V247" s="1">
        <f>+'TABEL FINAAL KO'!V247+'TABEL FINAAL LO'!V247</f>
        <v>2266.8633122629581</v>
      </c>
      <c r="W247" s="1">
        <f>+'TABEL FINAAL KO'!W247+'TABEL FINAAL LO'!W247</f>
        <v>2273.52</v>
      </c>
      <c r="X247" s="1">
        <f>+'TABEL FINAAL KO'!X247+'TABEL FINAAL LO'!X247</f>
        <v>2265.4055625790138</v>
      </c>
      <c r="Y247" s="1">
        <f>+'TABEL FINAAL KO'!Y247+'TABEL FINAAL LO'!Y247</f>
        <v>2240.9478128950695</v>
      </c>
      <c r="Z247" s="1">
        <f>+'TABEL FINAAL KO'!Z247+'TABEL FINAAL LO'!Z247</f>
        <v>2220.9178761061949</v>
      </c>
      <c r="AA247" s="1">
        <f>+'TABEL FINAAL KO'!AA247+'TABEL FINAAL LO'!AA247</f>
        <v>2201.8034386852087</v>
      </c>
    </row>
    <row r="248" spans="2:27" x14ac:dyDescent="0.3">
      <c r="B248" s="1">
        <v>44019</v>
      </c>
      <c r="C248" s="1">
        <f>+'TABEL FINAAL KO'!C248+'TABEL FINAAL LO'!C248</f>
        <v>4809</v>
      </c>
      <c r="D248" s="1">
        <f>+'TABEL FINAAL KO'!D248+'TABEL FINAAL LO'!D248</f>
        <v>4087.6499999999996</v>
      </c>
      <c r="E248" s="1">
        <f>+'TABEL FINAAL KO'!E248+'TABEL FINAAL LO'!E248</f>
        <v>3808</v>
      </c>
      <c r="F248" s="1">
        <f>+'TABEL FINAAL KO'!F248+'TABEL FINAAL LO'!F248</f>
        <v>3921.31</v>
      </c>
      <c r="G248" s="1">
        <f>+'TABEL FINAAL KO'!G248+'TABEL FINAAL LO'!G248</f>
        <v>3886.52</v>
      </c>
      <c r="H248" s="1">
        <f>+'TABEL FINAAL KO'!H248+'TABEL FINAAL LO'!H248</f>
        <v>3947.74</v>
      </c>
      <c r="I248" s="1">
        <f>+'TABEL FINAAL KO'!I248+'TABEL FINAAL LO'!I248</f>
        <v>3952.4700000000003</v>
      </c>
      <c r="J248" s="1">
        <f>+'TABEL FINAAL KO'!J248+'TABEL FINAAL LO'!J248</f>
        <v>4033.9300000000003</v>
      </c>
      <c r="K248" s="1">
        <f>+'TABEL FINAAL KO'!K248+'TABEL FINAAL LO'!K248</f>
        <v>4090.63</v>
      </c>
      <c r="L248" s="1">
        <f>+'TABEL FINAAL KO'!L248+'TABEL FINAAL LO'!L248</f>
        <v>4171.18</v>
      </c>
      <c r="M248" s="1">
        <f>+'TABEL FINAAL KO'!M248+'TABEL FINAAL LO'!M248</f>
        <v>4196.55</v>
      </c>
      <c r="N248" s="1">
        <f>+'TABEL FINAAL KO'!N248+'TABEL FINAAL LO'!N248</f>
        <v>4176.6000000000004</v>
      </c>
      <c r="O248" s="1">
        <f>+'TABEL FINAAL KO'!O248+'TABEL FINAAL LO'!O248</f>
        <v>4145.25</v>
      </c>
      <c r="P248" s="1">
        <f>+'TABEL FINAAL KO'!P248+'TABEL FINAAL LO'!P248</f>
        <v>4107.2145034642035</v>
      </c>
      <c r="Q248" s="1">
        <f>+'TABEL FINAAL KO'!Q248+'TABEL FINAAL LO'!Q248</f>
        <v>4016.2879060816012</v>
      </c>
      <c r="R248" s="1">
        <f>+'TABEL FINAAL KO'!R248+'TABEL FINAAL LO'!R248</f>
        <v>3943.6050577367205</v>
      </c>
      <c r="S248" s="1">
        <f>+'TABEL FINAAL KO'!S248+'TABEL FINAAL LO'!S248</f>
        <v>3889.1416859122401</v>
      </c>
      <c r="T248" s="1">
        <f>+'TABEL FINAAL KO'!T248+'TABEL FINAAL LO'!T248</f>
        <v>3840.1661046959198</v>
      </c>
      <c r="U248" s="1">
        <f>+'TABEL FINAAL KO'!U248+'TABEL FINAAL LO'!U248</f>
        <v>3813.1172671285603</v>
      </c>
      <c r="V248" s="1">
        <f>+'TABEL FINAAL KO'!V248+'TABEL FINAAL LO'!V248</f>
        <v>3726.1416859122401</v>
      </c>
      <c r="W248" s="1">
        <f>+'TABEL FINAAL KO'!W248+'TABEL FINAAL LO'!W248</f>
        <v>3682.41</v>
      </c>
      <c r="X248" s="1">
        <f>+'TABEL FINAAL KO'!X248+'TABEL FINAAL LO'!X248</f>
        <v>3692.2147959969207</v>
      </c>
      <c r="Y248" s="1">
        <f>+'TABEL FINAAL KO'!Y248+'TABEL FINAAL LO'!Y248</f>
        <v>3695.8976443418014</v>
      </c>
      <c r="Z248" s="1">
        <f>+'TABEL FINAAL KO'!Z248+'TABEL FINAAL LO'!Z248</f>
        <v>3704.8243879907623</v>
      </c>
      <c r="AA248" s="1">
        <f>+'TABEL FINAAL KO'!AA248+'TABEL FINAAL LO'!AA248</f>
        <v>3735.0682832948423</v>
      </c>
    </row>
    <row r="249" spans="2:27" x14ac:dyDescent="0.3">
      <c r="B249" s="1">
        <v>44020</v>
      </c>
      <c r="C249" s="1">
        <f>+'TABEL FINAAL KO'!C249+'TABEL FINAAL LO'!C249</f>
        <v>1534.1176470588234</v>
      </c>
      <c r="D249" s="1">
        <f>+'TABEL FINAAL KO'!D249+'TABEL FINAAL LO'!D249</f>
        <v>1304</v>
      </c>
      <c r="E249" s="1">
        <f>+'TABEL FINAAL KO'!E249+'TABEL FINAAL LO'!E249</f>
        <v>1204.48</v>
      </c>
      <c r="F249" s="1">
        <f>+'TABEL FINAAL KO'!F249+'TABEL FINAAL LO'!F249</f>
        <v>1191.6399999999999</v>
      </c>
      <c r="G249" s="1">
        <f>+'TABEL FINAAL KO'!G249+'TABEL FINAAL LO'!G249</f>
        <v>1207.75</v>
      </c>
      <c r="H249" s="1">
        <f>+'TABEL FINAAL KO'!H249+'TABEL FINAAL LO'!H249</f>
        <v>1197.99</v>
      </c>
      <c r="I249" s="1">
        <f>+'TABEL FINAAL KO'!I249+'TABEL FINAAL LO'!I249</f>
        <v>1223.8600000000001</v>
      </c>
      <c r="J249" s="1">
        <f>+'TABEL FINAAL KO'!J249+'TABEL FINAAL LO'!J249</f>
        <v>1232.0999999999999</v>
      </c>
      <c r="K249" s="1">
        <f>+'TABEL FINAAL KO'!K249+'TABEL FINAAL LO'!K249</f>
        <v>1215.72</v>
      </c>
      <c r="L249" s="1">
        <f>+'TABEL FINAAL KO'!L249+'TABEL FINAAL LO'!L249</f>
        <v>1250.0999999999999</v>
      </c>
      <c r="M249" s="1">
        <f>+'TABEL FINAAL KO'!M249+'TABEL FINAAL LO'!M249</f>
        <v>1225.53</v>
      </c>
      <c r="N249" s="1">
        <f>+'TABEL FINAAL KO'!N249+'TABEL FINAAL LO'!N249</f>
        <v>1245.29</v>
      </c>
      <c r="O249" s="1">
        <f>+'TABEL FINAAL KO'!O249+'TABEL FINAAL LO'!O249</f>
        <v>1225.26</v>
      </c>
      <c r="P249" s="1">
        <f>+'TABEL FINAAL KO'!P249+'TABEL FINAAL LO'!P249</f>
        <v>1230.8812064965198</v>
      </c>
      <c r="Q249" s="1">
        <f>+'TABEL FINAAL KO'!Q249+'TABEL FINAAL LO'!Q249</f>
        <v>1251.6518561484918</v>
      </c>
      <c r="R249" s="1">
        <f>+'TABEL FINAAL KO'!R249+'TABEL FINAAL LO'!R249</f>
        <v>1254.3307424593968</v>
      </c>
      <c r="S249" s="1">
        <f>+'TABEL FINAAL KO'!S249+'TABEL FINAAL LO'!S249</f>
        <v>1255.1105568445475</v>
      </c>
      <c r="T249" s="1">
        <f>+'TABEL FINAAL KO'!T249+'TABEL FINAAL LO'!T249</f>
        <v>1268.4591647331786</v>
      </c>
      <c r="U249" s="1">
        <f>+'TABEL FINAAL KO'!U249+'TABEL FINAAL LO'!U249</f>
        <v>1266.4683294663573</v>
      </c>
      <c r="V249" s="1">
        <f>+'TABEL FINAAL KO'!V249+'TABEL FINAAL LO'!V249</f>
        <v>1264.4591647331786</v>
      </c>
      <c r="W249" s="1">
        <f>+'TABEL FINAAL KO'!W249+'TABEL FINAAL LO'!W249</f>
        <v>1255.45</v>
      </c>
      <c r="X249" s="1">
        <f>+'TABEL FINAAL KO'!X249+'TABEL FINAAL LO'!X249</f>
        <v>1240.2389791183296</v>
      </c>
      <c r="Y249" s="1">
        <f>+'TABEL FINAAL KO'!Y249+'TABEL FINAAL LO'!Y249</f>
        <v>1234.5784222737818</v>
      </c>
      <c r="Z249" s="1">
        <f>+'TABEL FINAAL KO'!Z249+'TABEL FINAAL LO'!Z249</f>
        <v>1205.0371229698376</v>
      </c>
      <c r="AA249" s="1">
        <f>+'TABEL FINAAL KO'!AA249+'TABEL FINAAL LO'!AA249</f>
        <v>1183.6059164733178</v>
      </c>
    </row>
    <row r="250" spans="2:27" x14ac:dyDescent="0.3">
      <c r="B250" s="1">
        <v>44021</v>
      </c>
      <c r="C250" s="1">
        <f>+'TABEL FINAAL KO'!C250+'TABEL FINAAL LO'!C250</f>
        <v>33172</v>
      </c>
      <c r="D250" s="1">
        <f>+'TABEL FINAAL KO'!D250+'TABEL FINAAL LO'!D250</f>
        <v>28196.199999999997</v>
      </c>
      <c r="E250" s="1">
        <f>+'TABEL FINAAL KO'!E250+'TABEL FINAAL LO'!E250</f>
        <v>25193.629999999997</v>
      </c>
      <c r="F250" s="1">
        <f>+'TABEL FINAAL KO'!F250+'TABEL FINAAL LO'!F250</f>
        <v>26000.739999999998</v>
      </c>
      <c r="G250" s="1">
        <f>+'TABEL FINAAL KO'!G250+'TABEL FINAAL LO'!G250</f>
        <v>26449.62</v>
      </c>
      <c r="H250" s="1">
        <f>+'TABEL FINAAL KO'!H250+'TABEL FINAAL LO'!H250</f>
        <v>26888.6</v>
      </c>
      <c r="I250" s="1">
        <f>+'TABEL FINAAL KO'!I250+'TABEL FINAAL LO'!I250</f>
        <v>27359.39</v>
      </c>
      <c r="J250" s="1">
        <f>+'TABEL FINAAL KO'!J250+'TABEL FINAAL LO'!J250</f>
        <v>27911.4</v>
      </c>
      <c r="K250" s="1">
        <f>+'TABEL FINAAL KO'!K250+'TABEL FINAAL LO'!K250</f>
        <v>28295.65</v>
      </c>
      <c r="L250" s="1">
        <f>+'TABEL FINAAL KO'!L250+'TABEL FINAAL LO'!L250</f>
        <v>28731.22</v>
      </c>
      <c r="M250" s="1">
        <f>+'TABEL FINAAL KO'!M250+'TABEL FINAAL LO'!M250</f>
        <v>28722.36</v>
      </c>
      <c r="N250" s="1">
        <f>+'TABEL FINAAL KO'!N250+'TABEL FINAAL LO'!N250</f>
        <v>28706.55</v>
      </c>
      <c r="O250" s="1">
        <f>+'TABEL FINAAL KO'!O250+'TABEL FINAAL LO'!O250</f>
        <v>28630.059999999998</v>
      </c>
      <c r="P250" s="1">
        <f>+'TABEL FINAAL KO'!P250+'TABEL FINAAL LO'!P250</f>
        <v>28455.643069336227</v>
      </c>
      <c r="Q250" s="1">
        <f>+'TABEL FINAAL KO'!Q250+'TABEL FINAAL LO'!Q250</f>
        <v>28272.083734096064</v>
      </c>
      <c r="R250" s="1">
        <f>+'TABEL FINAAL KO'!R250+'TABEL FINAAL LO'!R250</f>
        <v>28109.509255350626</v>
      </c>
      <c r="S250" s="1">
        <f>+'TABEL FINAAL KO'!S250+'TABEL FINAAL LO'!S250</f>
        <v>27957.983436236314</v>
      </c>
      <c r="T250" s="1">
        <f>+'TABEL FINAAL KO'!T250+'TABEL FINAAL LO'!T250</f>
        <v>27869.782840516818</v>
      </c>
      <c r="U250" s="1">
        <f>+'TABEL FINAAL KO'!U250+'TABEL FINAAL LO'!U250</f>
        <v>27874.70687247263</v>
      </c>
      <c r="V250" s="1">
        <f>+'TABEL FINAAL KO'!V250+'TABEL FINAAL LO'!V250</f>
        <v>27801.445452214222</v>
      </c>
      <c r="W250" s="1">
        <f>+'TABEL FINAAL KO'!W250+'TABEL FINAAL LO'!W250</f>
        <v>27747.260000000002</v>
      </c>
      <c r="X250" s="1">
        <f>+'TABEL FINAAL KO'!X250+'TABEL FINAAL LO'!X250</f>
        <v>27686.636861623432</v>
      </c>
      <c r="Y250" s="1">
        <f>+'TABEL FINAAL KO'!Y250+'TABEL FINAAL LO'!Y250</f>
        <v>27642.3267817339</v>
      </c>
      <c r="Z250" s="1">
        <f>+'TABEL FINAAL KO'!Z250+'TABEL FINAAL LO'!Z250</f>
        <v>27551.454388006707</v>
      </c>
      <c r="AA250" s="1">
        <f>+'TABEL FINAAL KO'!AA250+'TABEL FINAAL LO'!AA250</f>
        <v>27510.980207121018</v>
      </c>
    </row>
    <row r="251" spans="2:27" x14ac:dyDescent="0.3">
      <c r="B251" s="1">
        <v>44034</v>
      </c>
      <c r="C251" s="1">
        <f>+'TABEL FINAAL KO'!C251+'TABEL FINAAL LO'!C251</f>
        <v>3199.2</v>
      </c>
      <c r="D251" s="1">
        <f>+'TABEL FINAAL KO'!D251+'TABEL FINAAL LO'!D251</f>
        <v>2719.3199999999997</v>
      </c>
      <c r="E251" s="1">
        <f>+'TABEL FINAAL KO'!E251+'TABEL FINAAL LO'!E251</f>
        <v>2548.96</v>
      </c>
      <c r="F251" s="1">
        <f>+'TABEL FINAAL KO'!F251+'TABEL FINAAL LO'!F251</f>
        <v>2531.6099999999997</v>
      </c>
      <c r="G251" s="1">
        <f>+'TABEL FINAAL KO'!G251+'TABEL FINAAL LO'!G251</f>
        <v>2535.9</v>
      </c>
      <c r="H251" s="1">
        <f>+'TABEL FINAAL KO'!H251+'TABEL FINAAL LO'!H251</f>
        <v>2579.96</v>
      </c>
      <c r="I251" s="1">
        <f>+'TABEL FINAAL KO'!I251+'TABEL FINAAL LO'!I251</f>
        <v>2622.5</v>
      </c>
      <c r="J251" s="1">
        <f>+'TABEL FINAAL KO'!J251+'TABEL FINAAL LO'!J251</f>
        <v>2638.77</v>
      </c>
      <c r="K251" s="1">
        <f>+'TABEL FINAAL KO'!K251+'TABEL FINAAL LO'!K251</f>
        <v>2628.88</v>
      </c>
      <c r="L251" s="1">
        <f>+'TABEL FINAAL KO'!L251+'TABEL FINAAL LO'!L251</f>
        <v>2561.98</v>
      </c>
      <c r="M251" s="1">
        <f>+'TABEL FINAAL KO'!M251+'TABEL FINAAL LO'!M251</f>
        <v>2569.2799999999997</v>
      </c>
      <c r="N251" s="1">
        <f>+'TABEL FINAAL KO'!N251+'TABEL FINAAL LO'!N251</f>
        <v>2567.33</v>
      </c>
      <c r="O251" s="1">
        <f>+'TABEL FINAAL KO'!O251+'TABEL FINAAL LO'!O251</f>
        <v>2605.9899999999998</v>
      </c>
      <c r="P251" s="1">
        <f>+'TABEL FINAAL KO'!P251+'TABEL FINAAL LO'!P251</f>
        <v>2598.0737907761531</v>
      </c>
      <c r="Q251" s="1">
        <f>+'TABEL FINAAL KO'!Q251+'TABEL FINAAL LO'!Q251</f>
        <v>2605.5778177727784</v>
      </c>
      <c r="R251" s="1">
        <f>+'TABEL FINAAL KO'!R251+'TABEL FINAAL LO'!R251</f>
        <v>2569.4377165354331</v>
      </c>
      <c r="S251" s="1">
        <f>+'TABEL FINAAL KO'!S251+'TABEL FINAAL LO'!S251</f>
        <v>2552.221946006749</v>
      </c>
      <c r="T251" s="1">
        <f>+'TABEL FINAAL KO'!T251+'TABEL FINAAL LO'!T251</f>
        <v>2534.6180877390325</v>
      </c>
      <c r="U251" s="1">
        <f>+'TABEL FINAAL KO'!U251+'TABEL FINAAL LO'!U251</f>
        <v>2509.7581889763778</v>
      </c>
      <c r="V251" s="1">
        <f>+'TABEL FINAAL KO'!V251+'TABEL FINAAL LO'!V251</f>
        <v>2520.3701012373454</v>
      </c>
      <c r="W251" s="1">
        <f>+'TABEL FINAAL KO'!W251+'TABEL FINAAL LO'!W251</f>
        <v>2518.23</v>
      </c>
      <c r="X251" s="1">
        <f>+'TABEL FINAAL KO'!X251+'TABEL FINAAL LO'!X251</f>
        <v>2540.4618785151856</v>
      </c>
      <c r="Y251" s="1">
        <f>+'TABEL FINAAL KO'!Y251+'TABEL FINAAL LO'!Y251</f>
        <v>2525.9497975253094</v>
      </c>
      <c r="Z251" s="1">
        <f>+'TABEL FINAAL KO'!Z251+'TABEL FINAAL LO'!Z251</f>
        <v>2510.0818447694037</v>
      </c>
      <c r="AA251" s="1">
        <f>+'TABEL FINAAL KO'!AA251+'TABEL FINAAL LO'!AA251</f>
        <v>2500.7179190101238</v>
      </c>
    </row>
    <row r="252" spans="2:27" x14ac:dyDescent="0.3">
      <c r="B252" s="1">
        <v>44040</v>
      </c>
      <c r="C252" s="1">
        <f>+'TABEL FINAAL KO'!C252+'TABEL FINAAL LO'!C252</f>
        <v>1779</v>
      </c>
      <c r="D252" s="1">
        <f>+'TABEL FINAAL KO'!D252+'TABEL FINAAL LO'!D252</f>
        <v>1512.1499999999999</v>
      </c>
      <c r="E252" s="1">
        <f>+'TABEL FINAAL KO'!E252+'TABEL FINAAL LO'!E252</f>
        <v>1336.1</v>
      </c>
      <c r="F252" s="1">
        <f>+'TABEL FINAAL KO'!F252+'TABEL FINAAL LO'!F252</f>
        <v>1343.37</v>
      </c>
      <c r="G252" s="1">
        <f>+'TABEL FINAAL KO'!G252+'TABEL FINAAL LO'!G252</f>
        <v>1351.8600000000001</v>
      </c>
      <c r="H252" s="1">
        <f>+'TABEL FINAAL KO'!H252+'TABEL FINAAL LO'!H252</f>
        <v>1399.56</v>
      </c>
      <c r="I252" s="1">
        <f>+'TABEL FINAAL KO'!I252+'TABEL FINAAL LO'!I252</f>
        <v>1430.24</v>
      </c>
      <c r="J252" s="1">
        <f>+'TABEL FINAAL KO'!J252+'TABEL FINAAL LO'!J252</f>
        <v>1441.21</v>
      </c>
      <c r="K252" s="1">
        <f>+'TABEL FINAAL KO'!K252+'TABEL FINAAL LO'!K252</f>
        <v>1477.51</v>
      </c>
      <c r="L252" s="1">
        <f>+'TABEL FINAAL KO'!L252+'TABEL FINAAL LO'!L252</f>
        <v>1455.67</v>
      </c>
      <c r="M252" s="1">
        <f>+'TABEL FINAAL KO'!M252+'TABEL FINAAL LO'!M252</f>
        <v>1446.18</v>
      </c>
      <c r="N252" s="1">
        <f>+'TABEL FINAAL KO'!N252+'TABEL FINAAL LO'!N252</f>
        <v>1490.21</v>
      </c>
      <c r="O252" s="1">
        <f>+'TABEL FINAAL KO'!O252+'TABEL FINAAL LO'!O252</f>
        <v>1487.97</v>
      </c>
      <c r="P252" s="1">
        <f>+'TABEL FINAAL KO'!P252+'TABEL FINAAL LO'!P252</f>
        <v>1481.1427966101696</v>
      </c>
      <c r="Q252" s="1">
        <f>+'TABEL FINAAL KO'!Q252+'TABEL FINAAL LO'!Q252</f>
        <v>1475.0305508474576</v>
      </c>
      <c r="R252" s="1">
        <f>+'TABEL FINAAL KO'!R252+'TABEL FINAAL LO'!R252</f>
        <v>1479.9183050847457</v>
      </c>
      <c r="S252" s="1">
        <f>+'TABEL FINAAL KO'!S252+'TABEL FINAAL LO'!S252</f>
        <v>1473.776906779661</v>
      </c>
      <c r="T252" s="1">
        <f>+'TABEL FINAAL KO'!T252+'TABEL FINAAL LO'!T252</f>
        <v>1471.2550423728812</v>
      </c>
      <c r="U252" s="1">
        <f>+'TABEL FINAAL KO'!U252+'TABEL FINAAL LO'!U252</f>
        <v>1463.7477542372881</v>
      </c>
      <c r="V252" s="1">
        <f>+'TABEL FINAAL KO'!V252+'TABEL FINAAL LO'!V252</f>
        <v>1454.3672881355933</v>
      </c>
      <c r="W252" s="1">
        <f>+'TABEL FINAAL KO'!W252+'TABEL FINAAL LO'!W252</f>
        <v>1446.8600000000001</v>
      </c>
      <c r="X252" s="1">
        <f>+'TABEL FINAAL KO'!X252+'TABEL FINAAL LO'!X252</f>
        <v>1450.3672881355933</v>
      </c>
      <c r="Y252" s="1">
        <f>+'TABEL FINAAL KO'!Y252+'TABEL FINAAL LO'!Y252</f>
        <v>1443.7477542372881</v>
      </c>
      <c r="Z252" s="1">
        <f>+'TABEL FINAAL KO'!Z252+'TABEL FINAAL LO'!Z252</f>
        <v>1432.1282203389831</v>
      </c>
      <c r="AA252" s="1">
        <f>+'TABEL FINAAL KO'!AA252+'TABEL FINAAL LO'!AA252</f>
        <v>1431.508686440678</v>
      </c>
    </row>
    <row r="253" spans="2:27" x14ac:dyDescent="0.3">
      <c r="B253" s="1">
        <v>44043</v>
      </c>
      <c r="C253" s="1">
        <f>+'TABEL FINAAL KO'!C253+'TABEL FINAAL LO'!C253</f>
        <v>3502.0000000000005</v>
      </c>
      <c r="D253" s="1">
        <f>+'TABEL FINAAL KO'!D253+'TABEL FINAAL LO'!D253</f>
        <v>2976.7000000000003</v>
      </c>
      <c r="E253" s="1">
        <f>+'TABEL FINAAL KO'!E253+'TABEL FINAAL LO'!E253</f>
        <v>2643.5</v>
      </c>
      <c r="F253" s="1">
        <f>+'TABEL FINAAL KO'!F253+'TABEL FINAAL LO'!F253</f>
        <v>2758.21</v>
      </c>
      <c r="G253" s="1">
        <f>+'TABEL FINAAL KO'!G253+'TABEL FINAAL LO'!G253</f>
        <v>2777.4</v>
      </c>
      <c r="H253" s="1">
        <f>+'TABEL FINAAL KO'!H253+'TABEL FINAAL LO'!H253</f>
        <v>2842.59</v>
      </c>
      <c r="I253" s="1">
        <f>+'TABEL FINAAL KO'!I253+'TABEL FINAAL LO'!I253</f>
        <v>2970.41</v>
      </c>
      <c r="J253" s="1">
        <f>+'TABEL FINAAL KO'!J253+'TABEL FINAAL LO'!J253</f>
        <v>3009.67</v>
      </c>
      <c r="K253" s="1">
        <f>+'TABEL FINAAL KO'!K253+'TABEL FINAAL LO'!K253</f>
        <v>3039.83</v>
      </c>
      <c r="L253" s="1">
        <f>+'TABEL FINAAL KO'!L253+'TABEL FINAAL LO'!L253</f>
        <v>3110.3199999999997</v>
      </c>
      <c r="M253" s="1">
        <f>+'TABEL FINAAL KO'!M253+'TABEL FINAAL LO'!M253</f>
        <v>3112.02</v>
      </c>
      <c r="N253" s="1">
        <f>+'TABEL FINAAL KO'!N253+'TABEL FINAAL LO'!N253</f>
        <v>3067.26</v>
      </c>
      <c r="O253" s="1">
        <f>+'TABEL FINAAL KO'!O253+'TABEL FINAAL LO'!O253</f>
        <v>3098.7</v>
      </c>
      <c r="P253" s="1">
        <f>+'TABEL FINAAL KO'!P253+'TABEL FINAAL LO'!P253</f>
        <v>3103.3257142857142</v>
      </c>
      <c r="Q253" s="1">
        <f>+'TABEL FINAAL KO'!Q253+'TABEL FINAAL LO'!Q253</f>
        <v>3100.9742857142855</v>
      </c>
      <c r="R253" s="1">
        <f>+'TABEL FINAAL KO'!R253+'TABEL FINAAL LO'!R253</f>
        <v>3081.2</v>
      </c>
      <c r="S253" s="1">
        <f>+'TABEL FINAAL KO'!S253+'TABEL FINAAL LO'!S253</f>
        <v>3030.037142857143</v>
      </c>
      <c r="T253" s="1">
        <f>+'TABEL FINAAL KO'!T253+'TABEL FINAAL LO'!T253</f>
        <v>3011.7571428571428</v>
      </c>
      <c r="U253" s="1">
        <f>+'TABEL FINAAL KO'!U253+'TABEL FINAAL LO'!U253</f>
        <v>2988.0085714285715</v>
      </c>
      <c r="V253" s="1">
        <f>+'TABEL FINAAL KO'!V253+'TABEL FINAAL LO'!V253</f>
        <v>2957.954285714286</v>
      </c>
      <c r="W253" s="1">
        <f>+'TABEL FINAAL KO'!W253+'TABEL FINAAL LO'!W253</f>
        <v>2923.7200000000003</v>
      </c>
      <c r="X253" s="1">
        <f>+'TABEL FINAAL KO'!X253+'TABEL FINAAL LO'!X253</f>
        <v>2920.017142857143</v>
      </c>
      <c r="Y253" s="1">
        <f>+'TABEL FINAAL KO'!Y253+'TABEL FINAAL LO'!Y253</f>
        <v>2889.1342857142854</v>
      </c>
      <c r="Z253" s="1">
        <f>+'TABEL FINAAL KO'!Z253+'TABEL FINAAL LO'!Z253</f>
        <v>2849.962857142857</v>
      </c>
      <c r="AA253" s="1">
        <f>+'TABEL FINAAL KO'!AA253+'TABEL FINAAL LO'!AA253</f>
        <v>2819.1971428571428</v>
      </c>
    </row>
    <row r="254" spans="2:27" x14ac:dyDescent="0.3">
      <c r="B254" s="1">
        <v>44045</v>
      </c>
      <c r="C254" s="1">
        <f>+'TABEL FINAAL KO'!C254+'TABEL FINAAL LO'!C254</f>
        <v>736</v>
      </c>
      <c r="D254" s="1">
        <f>+'TABEL FINAAL KO'!D254+'TABEL FINAAL LO'!D254</f>
        <v>625.59999999999991</v>
      </c>
      <c r="E254" s="1">
        <f>+'TABEL FINAAL KO'!E254+'TABEL FINAAL LO'!E254</f>
        <v>531.39</v>
      </c>
      <c r="F254" s="1">
        <f>+'TABEL FINAAL KO'!F254+'TABEL FINAAL LO'!F254</f>
        <v>546.74</v>
      </c>
      <c r="G254" s="1">
        <f>+'TABEL FINAAL KO'!G254+'TABEL FINAAL LO'!G254</f>
        <v>571.39</v>
      </c>
      <c r="H254" s="1">
        <f>+'TABEL FINAAL KO'!H254+'TABEL FINAAL LO'!H254</f>
        <v>603.85</v>
      </c>
      <c r="I254" s="1">
        <f>+'TABEL FINAAL KO'!I254+'TABEL FINAAL LO'!I254</f>
        <v>626.42000000000007</v>
      </c>
      <c r="J254" s="1">
        <f>+'TABEL FINAAL KO'!J254+'TABEL FINAAL LO'!J254</f>
        <v>644.96</v>
      </c>
      <c r="K254" s="1">
        <f>+'TABEL FINAAL KO'!K254+'TABEL FINAAL LO'!K254</f>
        <v>670.04</v>
      </c>
      <c r="L254" s="1">
        <f>+'TABEL FINAAL KO'!L254+'TABEL FINAAL LO'!L254</f>
        <v>652.28</v>
      </c>
      <c r="M254" s="1">
        <f>+'TABEL FINAAL KO'!M254+'TABEL FINAAL LO'!M254</f>
        <v>666.66000000000008</v>
      </c>
      <c r="N254" s="1">
        <f>+'TABEL FINAAL KO'!N254+'TABEL FINAAL LO'!N254</f>
        <v>660.2</v>
      </c>
      <c r="O254" s="1">
        <f>+'TABEL FINAAL KO'!O254+'TABEL FINAAL LO'!O254</f>
        <v>642.20000000000005</v>
      </c>
      <c r="P254" s="1">
        <f>+'TABEL FINAAL KO'!P254+'TABEL FINAAL LO'!P254</f>
        <v>641.74310638297879</v>
      </c>
      <c r="Q254" s="1">
        <f>+'TABEL FINAAL KO'!Q254+'TABEL FINAAL LO'!Q254</f>
        <v>646.59114893617016</v>
      </c>
      <c r="R254" s="1">
        <f>+'TABEL FINAAL KO'!R254+'TABEL FINAAL LO'!R254</f>
        <v>641.47</v>
      </c>
      <c r="S254" s="1">
        <f>+'TABEL FINAAL KO'!S254+'TABEL FINAAL LO'!S254</f>
        <v>638.47</v>
      </c>
      <c r="T254" s="1">
        <f>+'TABEL FINAAL KO'!T254+'TABEL FINAAL LO'!T254</f>
        <v>635.10655319148941</v>
      </c>
      <c r="U254" s="1">
        <f>+'TABEL FINAAL KO'!U254+'TABEL FINAAL LO'!U254</f>
        <v>640.22770212765954</v>
      </c>
      <c r="V254" s="1">
        <f>+'TABEL FINAAL KO'!V254+'TABEL FINAAL LO'!V254</f>
        <v>642.47</v>
      </c>
      <c r="W254" s="1">
        <f>+'TABEL FINAAL KO'!W254+'TABEL FINAAL LO'!W254</f>
        <v>648.47</v>
      </c>
      <c r="X254" s="1">
        <f>+'TABEL FINAAL KO'!X254+'TABEL FINAAL LO'!X254</f>
        <v>652.95459574468077</v>
      </c>
      <c r="Y254" s="1">
        <f>+'TABEL FINAAL KO'!Y254+'TABEL FINAAL LO'!Y254</f>
        <v>656.07574468085113</v>
      </c>
      <c r="Z254" s="1">
        <f>+'TABEL FINAAL KO'!Z254+'TABEL FINAAL LO'!Z254</f>
        <v>656.68148936170212</v>
      </c>
      <c r="AA254" s="1">
        <f>+'TABEL FINAAL KO'!AA254+'TABEL FINAAL LO'!AA254</f>
        <v>660.80263829787236</v>
      </c>
    </row>
    <row r="255" spans="2:27" x14ac:dyDescent="0.3">
      <c r="B255" s="1">
        <v>44048</v>
      </c>
      <c r="C255" s="1">
        <f>+'TABEL FINAAL KO'!C255+'TABEL FINAAL LO'!C255</f>
        <v>1563</v>
      </c>
      <c r="D255" s="1">
        <f>+'TABEL FINAAL KO'!D255+'TABEL FINAAL LO'!D255</f>
        <v>1328.55</v>
      </c>
      <c r="E255" s="1">
        <f>+'TABEL FINAAL KO'!E255+'TABEL FINAAL LO'!E255</f>
        <v>1233.21</v>
      </c>
      <c r="F255" s="1">
        <f>+'TABEL FINAAL KO'!F255+'TABEL FINAAL LO'!F255</f>
        <v>1209.56</v>
      </c>
      <c r="G255" s="1">
        <f>+'TABEL FINAAL KO'!G255+'TABEL FINAAL LO'!G255</f>
        <v>1213.83</v>
      </c>
      <c r="H255" s="1">
        <f>+'TABEL FINAAL KO'!H255+'TABEL FINAAL LO'!H255</f>
        <v>1204.29</v>
      </c>
      <c r="I255" s="1">
        <f>+'TABEL FINAAL KO'!I255+'TABEL FINAAL LO'!I255</f>
        <v>1209.05</v>
      </c>
      <c r="J255" s="1">
        <f>+'TABEL FINAAL KO'!J255+'TABEL FINAAL LO'!J255</f>
        <v>1226.75</v>
      </c>
      <c r="K255" s="1">
        <f>+'TABEL FINAAL KO'!K255+'TABEL FINAAL LO'!K255</f>
        <v>1234.1799999999998</v>
      </c>
      <c r="L255" s="1">
        <f>+'TABEL FINAAL KO'!L255+'TABEL FINAAL LO'!L255</f>
        <v>1220.56</v>
      </c>
      <c r="M255" s="1">
        <f>+'TABEL FINAAL KO'!M255+'TABEL FINAAL LO'!M255</f>
        <v>1224.6399999999999</v>
      </c>
      <c r="N255" s="1">
        <f>+'TABEL FINAAL KO'!N255+'TABEL FINAAL LO'!N255</f>
        <v>1170.1500000000001</v>
      </c>
      <c r="O255" s="1">
        <f>+'TABEL FINAAL KO'!O255+'TABEL FINAAL LO'!O255</f>
        <v>1198.83</v>
      </c>
      <c r="P255" s="1">
        <f>+'TABEL FINAAL KO'!P255+'TABEL FINAAL LO'!P255</f>
        <v>1207.7318382352942</v>
      </c>
      <c r="Q255" s="1">
        <f>+'TABEL FINAAL KO'!Q255+'TABEL FINAAL LO'!Q255</f>
        <v>1229.6497058823529</v>
      </c>
      <c r="R255" s="1">
        <f>+'TABEL FINAAL KO'!R255+'TABEL FINAAL LO'!R255</f>
        <v>1229.465588235294</v>
      </c>
      <c r="S255" s="1">
        <f>+'TABEL FINAAL KO'!S255+'TABEL FINAAL LO'!S255</f>
        <v>1213.8338235294118</v>
      </c>
      <c r="T255" s="1">
        <f>+'TABEL FINAAL KO'!T255+'TABEL FINAAL LO'!T255</f>
        <v>1196.6100000000001</v>
      </c>
      <c r="U255" s="1">
        <f>+'TABEL FINAAL KO'!U255+'TABEL FINAAL LO'!U255</f>
        <v>1198.7119852941178</v>
      </c>
      <c r="V255" s="1">
        <f>+'TABEL FINAAL KO'!V255+'TABEL FINAAL LO'!V255</f>
        <v>1188.1199264705883</v>
      </c>
      <c r="W255" s="1">
        <f>+'TABEL FINAAL KO'!W255+'TABEL FINAAL LO'!W255</f>
        <v>1176.6100000000001</v>
      </c>
      <c r="X255" s="1">
        <f>+'TABEL FINAAL KO'!X255+'TABEL FINAAL LO'!X255</f>
        <v>1174.9980882352941</v>
      </c>
      <c r="Y255" s="1">
        <f>+'TABEL FINAAL KO'!Y255+'TABEL FINAAL LO'!Y255</f>
        <v>1158.4881617647059</v>
      </c>
      <c r="Z255" s="1">
        <f>+'TABEL FINAAL KO'!Z255+'TABEL FINAAL LO'!Z255</f>
        <v>1140.4683088235295</v>
      </c>
      <c r="AA255" s="1">
        <f>+'TABEL FINAAL KO'!AA255+'TABEL FINAAL LO'!AA255</f>
        <v>1127.1623529411766</v>
      </c>
    </row>
    <row r="256" spans="2:27" x14ac:dyDescent="0.3">
      <c r="B256" s="1">
        <v>44052</v>
      </c>
      <c r="C256" s="1">
        <f>+'TABEL FINAAL KO'!C256+'TABEL FINAAL LO'!C256</f>
        <v>2255</v>
      </c>
      <c r="D256" s="1">
        <f>+'TABEL FINAAL KO'!D256+'TABEL FINAAL LO'!D256</f>
        <v>1916.75</v>
      </c>
      <c r="E256" s="1">
        <f>+'TABEL FINAAL KO'!E256+'TABEL FINAAL LO'!E256</f>
        <v>1478.8600000000001</v>
      </c>
      <c r="F256" s="1">
        <f>+'TABEL FINAAL KO'!F256+'TABEL FINAAL LO'!F256</f>
        <v>1468.8600000000001</v>
      </c>
      <c r="G256" s="1">
        <f>+'TABEL FINAAL KO'!G256+'TABEL FINAAL LO'!G256</f>
        <v>1494.35</v>
      </c>
      <c r="H256" s="1">
        <f>+'TABEL FINAAL KO'!H256+'TABEL FINAAL LO'!H256</f>
        <v>1493.24</v>
      </c>
      <c r="I256" s="1">
        <f>+'TABEL FINAAL KO'!I256+'TABEL FINAAL LO'!I256</f>
        <v>1476.75</v>
      </c>
      <c r="J256" s="1">
        <f>+'TABEL FINAAL KO'!J256+'TABEL FINAAL LO'!J256</f>
        <v>1512.35</v>
      </c>
      <c r="K256" s="1">
        <f>+'TABEL FINAAL KO'!K256+'TABEL FINAAL LO'!K256</f>
        <v>1471.51</v>
      </c>
      <c r="L256" s="1">
        <f>+'TABEL FINAAL KO'!L256+'TABEL FINAAL LO'!L256</f>
        <v>1449.48</v>
      </c>
      <c r="M256" s="1">
        <f>+'TABEL FINAAL KO'!M256+'TABEL FINAAL LO'!M256</f>
        <v>1469.51</v>
      </c>
      <c r="N256" s="1">
        <f>+'TABEL FINAAL KO'!N256+'TABEL FINAAL LO'!N256</f>
        <v>1446.29</v>
      </c>
      <c r="O256" s="1">
        <f>+'TABEL FINAAL KO'!O256+'TABEL FINAAL LO'!O256</f>
        <v>1439.48</v>
      </c>
      <c r="P256" s="1">
        <f>+'TABEL FINAAL KO'!P256+'TABEL FINAAL LO'!P256</f>
        <v>1463.1376495726495</v>
      </c>
      <c r="Q256" s="1">
        <f>+'TABEL FINAAL KO'!Q256+'TABEL FINAAL LO'!Q256</f>
        <v>1450.94452991453</v>
      </c>
      <c r="R256" s="1">
        <f>+'TABEL FINAAL KO'!R256+'TABEL FINAAL LO'!R256</f>
        <v>1430.7136752136753</v>
      </c>
      <c r="S256" s="1">
        <f>+'TABEL FINAAL KO'!S256+'TABEL FINAAL LO'!S256</f>
        <v>1421.1365384615383</v>
      </c>
      <c r="T256" s="1">
        <f>+'TABEL FINAAL KO'!T256+'TABEL FINAAL LO'!T256</f>
        <v>1403.4051282051282</v>
      </c>
      <c r="U256" s="1">
        <f>+'TABEL FINAAL KO'!U256+'TABEL FINAAL LO'!U256</f>
        <v>1381.8279914529915</v>
      </c>
      <c r="V256" s="1">
        <f>+'TABEL FINAAL KO'!V256+'TABEL FINAAL LO'!V256</f>
        <v>1370.2508547008547</v>
      </c>
      <c r="W256" s="1">
        <f>+'TABEL FINAAL KO'!W256+'TABEL FINAAL LO'!W256</f>
        <v>1342.02</v>
      </c>
      <c r="X256" s="1">
        <f>+'TABEL FINAAL KO'!X256+'TABEL FINAAL LO'!X256</f>
        <v>1333.4817094017094</v>
      </c>
      <c r="Y256" s="1">
        <f>+'TABEL FINAAL KO'!Y256+'TABEL FINAAL LO'!Y256</f>
        <v>1328.2508547008547</v>
      </c>
      <c r="Z256" s="1">
        <f>+'TABEL FINAAL KO'!Z256+'TABEL FINAAL LO'!Z256</f>
        <v>1317.9434188034188</v>
      </c>
      <c r="AA256" s="1">
        <f>+'TABEL FINAAL KO'!AA256+'TABEL FINAAL LO'!AA256</f>
        <v>1319.2897008547009</v>
      </c>
    </row>
    <row r="257" spans="2:27" x14ac:dyDescent="0.3">
      <c r="B257" s="1">
        <v>44064</v>
      </c>
      <c r="C257" s="1">
        <f>+'TABEL FINAAL KO'!C257+'TABEL FINAAL LO'!C257</f>
        <v>1286</v>
      </c>
      <c r="D257" s="1">
        <f>+'TABEL FINAAL KO'!D257+'TABEL FINAAL LO'!D257</f>
        <v>1093.0999999999999</v>
      </c>
      <c r="E257" s="1">
        <f>+'TABEL FINAAL KO'!E257+'TABEL FINAAL LO'!E257</f>
        <v>1031.96</v>
      </c>
      <c r="F257" s="1">
        <f>+'TABEL FINAAL KO'!F257+'TABEL FINAAL LO'!F257</f>
        <v>1025.53</v>
      </c>
      <c r="G257" s="1">
        <f>+'TABEL FINAAL KO'!G257+'TABEL FINAAL LO'!G257</f>
        <v>1038.8</v>
      </c>
      <c r="H257" s="1">
        <f>+'TABEL FINAAL KO'!H257+'TABEL FINAAL LO'!H257</f>
        <v>1020.1800000000001</v>
      </c>
      <c r="I257" s="1">
        <f>+'TABEL FINAAL KO'!I257+'TABEL FINAAL LO'!I257</f>
        <v>1050.29</v>
      </c>
      <c r="J257" s="1">
        <f>+'TABEL FINAAL KO'!J257+'TABEL FINAAL LO'!J257</f>
        <v>1039.8800000000001</v>
      </c>
      <c r="K257" s="1">
        <f>+'TABEL FINAAL KO'!K257+'TABEL FINAAL LO'!K257</f>
        <v>1106.18</v>
      </c>
      <c r="L257" s="1">
        <f>+'TABEL FINAAL KO'!L257+'TABEL FINAAL LO'!L257</f>
        <v>1132.07</v>
      </c>
      <c r="M257" s="1">
        <f>+'TABEL FINAAL KO'!M257+'TABEL FINAAL LO'!M257</f>
        <v>1145.56</v>
      </c>
      <c r="N257" s="1">
        <f>+'TABEL FINAAL KO'!N257+'TABEL FINAAL LO'!N257</f>
        <v>1132.45</v>
      </c>
      <c r="O257" s="1">
        <f>+'TABEL FINAAL KO'!O257+'TABEL FINAAL LO'!O257</f>
        <v>1153.99</v>
      </c>
      <c r="P257" s="1">
        <f>+'TABEL FINAAL KO'!P257+'TABEL FINAAL LO'!P257</f>
        <v>1163.9802645502646</v>
      </c>
      <c r="Q257" s="1">
        <f>+'TABEL FINAAL KO'!Q257+'TABEL FINAAL LO'!Q257</f>
        <v>1145.3924338624338</v>
      </c>
      <c r="R257" s="1">
        <f>+'TABEL FINAAL KO'!R257+'TABEL FINAAL LO'!R257</f>
        <v>1135.2630423280423</v>
      </c>
      <c r="S257" s="1">
        <f>+'TABEL FINAAL KO'!S257+'TABEL FINAAL LO'!S257</f>
        <v>1123.2981746031746</v>
      </c>
      <c r="T257" s="1">
        <f>+'TABEL FINAAL KO'!T257+'TABEL FINAAL LO'!T257</f>
        <v>1115.3924338624338</v>
      </c>
      <c r="U257" s="1">
        <f>+'TABEL FINAAL KO'!U257+'TABEL FINAAL LO'!U257</f>
        <v>1111.4275661375661</v>
      </c>
      <c r="V257" s="1">
        <f>+'TABEL FINAAL KO'!V257+'TABEL FINAAL LO'!V257</f>
        <v>1109.1687830687831</v>
      </c>
      <c r="W257" s="1">
        <f>+'TABEL FINAAL KO'!W257+'TABEL FINAAL LO'!W257</f>
        <v>1089.9099999999999</v>
      </c>
      <c r="X257" s="1">
        <f>+'TABEL FINAAL KO'!X257+'TABEL FINAAL LO'!X257</f>
        <v>1089.3924338624338</v>
      </c>
      <c r="Y257" s="1">
        <f>+'TABEL FINAAL KO'!Y257+'TABEL FINAAL LO'!Y257</f>
        <v>1098.7806084656086</v>
      </c>
      <c r="Z257" s="1">
        <f>+'TABEL FINAAL KO'!Z257+'TABEL FINAAL LO'!Z257</f>
        <v>1091.5569576719577</v>
      </c>
      <c r="AA257" s="1">
        <f>+'TABEL FINAAL KO'!AA257+'TABEL FINAAL LO'!AA257</f>
        <v>1097.6863492063492</v>
      </c>
    </row>
    <row r="258" spans="2:27" x14ac:dyDescent="0.3">
      <c r="B258" s="1">
        <v>44073</v>
      </c>
      <c r="C258" s="1">
        <f>+'TABEL FINAAL KO'!C258+'TABEL FINAAL LO'!C258</f>
        <v>1178.8235294117646</v>
      </c>
      <c r="D258" s="1">
        <f>+'TABEL FINAAL KO'!D258+'TABEL FINAAL LO'!D258</f>
        <v>1002</v>
      </c>
      <c r="E258" s="1">
        <f>+'TABEL FINAAL KO'!E258+'TABEL FINAAL LO'!E258</f>
        <v>996.5</v>
      </c>
      <c r="F258" s="1">
        <f>+'TABEL FINAAL KO'!F258+'TABEL FINAAL LO'!F258</f>
        <v>998.57999999999993</v>
      </c>
      <c r="G258" s="1">
        <f>+'TABEL FINAAL KO'!G258+'TABEL FINAAL LO'!G258</f>
        <v>982.39</v>
      </c>
      <c r="H258" s="1">
        <f>+'TABEL FINAAL KO'!H258+'TABEL FINAAL LO'!H258</f>
        <v>980.42000000000007</v>
      </c>
      <c r="I258" s="1">
        <f>+'TABEL FINAAL KO'!I258+'TABEL FINAAL LO'!I258</f>
        <v>1003.4200000000001</v>
      </c>
      <c r="J258" s="1">
        <f>+'TABEL FINAAL KO'!J258+'TABEL FINAAL LO'!J258</f>
        <v>989.33999999999992</v>
      </c>
      <c r="K258" s="1">
        <f>+'TABEL FINAAL KO'!K258+'TABEL FINAAL LO'!K258</f>
        <v>993.57999999999993</v>
      </c>
      <c r="L258" s="1">
        <f>+'TABEL FINAAL KO'!L258+'TABEL FINAAL LO'!L258</f>
        <v>997.88</v>
      </c>
      <c r="M258" s="1">
        <f>+'TABEL FINAAL KO'!M258+'TABEL FINAAL LO'!M258</f>
        <v>958.77</v>
      </c>
      <c r="N258" s="1">
        <f>+'TABEL FINAAL KO'!N258+'TABEL FINAAL LO'!N258</f>
        <v>933.77</v>
      </c>
      <c r="O258" s="1">
        <f>+'TABEL FINAAL KO'!O258+'TABEL FINAAL LO'!O258</f>
        <v>944.96</v>
      </c>
      <c r="P258" s="1">
        <f>+'TABEL FINAAL KO'!P258+'TABEL FINAAL LO'!P258</f>
        <v>949.92653061224496</v>
      </c>
      <c r="Q258" s="1">
        <f>+'TABEL FINAAL KO'!Q258+'TABEL FINAAL LO'!Q258</f>
        <v>956.11836734693884</v>
      </c>
      <c r="R258" s="1">
        <f>+'TABEL FINAAL KO'!R258+'TABEL FINAAL LO'!R258</f>
        <v>947.99918367346936</v>
      </c>
      <c r="S258" s="1">
        <f>+'TABEL FINAAL KO'!S258+'TABEL FINAAL LO'!S258</f>
        <v>943.88</v>
      </c>
      <c r="T258" s="1">
        <f>+'TABEL FINAAL KO'!T258+'TABEL FINAAL LO'!T258</f>
        <v>939.40326530612242</v>
      </c>
      <c r="U258" s="1">
        <f>+'TABEL FINAAL KO'!U258+'TABEL FINAAL LO'!U258</f>
        <v>945.5224489795919</v>
      </c>
      <c r="V258" s="1">
        <f>+'TABEL FINAAL KO'!V258+'TABEL FINAAL LO'!V258</f>
        <v>947.88</v>
      </c>
      <c r="W258" s="1">
        <f>+'TABEL FINAAL KO'!W258+'TABEL FINAAL LO'!W258</f>
        <v>958.88</v>
      </c>
      <c r="X258" s="1">
        <f>+'TABEL FINAAL KO'!X258+'TABEL FINAAL LO'!X258</f>
        <v>964.5951020408163</v>
      </c>
      <c r="Y258" s="1">
        <f>+'TABEL FINAAL KO'!Y258+'TABEL FINAAL LO'!Y258</f>
        <v>969.83346938775503</v>
      </c>
      <c r="Z258" s="1">
        <f>+'TABEL FINAAL KO'!Z258+'TABEL FINAAL LO'!Z258</f>
        <v>969.66775510204081</v>
      </c>
      <c r="AA258" s="1">
        <f>+'TABEL FINAAL KO'!AA258+'TABEL FINAAL LO'!AA258</f>
        <v>974.66775510204081</v>
      </c>
    </row>
    <row r="259" spans="2:27" x14ac:dyDescent="0.3">
      <c r="B259" s="1">
        <v>44081</v>
      </c>
      <c r="C259" s="1">
        <f>+'TABEL FINAAL KO'!C259+'TABEL FINAAL LO'!C259</f>
        <v>1911</v>
      </c>
      <c r="D259" s="1">
        <f>+'TABEL FINAAL KO'!D259+'TABEL FINAAL LO'!D259</f>
        <v>1624.35</v>
      </c>
      <c r="E259" s="1">
        <f>+'TABEL FINAAL KO'!E259+'TABEL FINAAL LO'!E259</f>
        <v>1362.4299999999998</v>
      </c>
      <c r="F259" s="1">
        <f>+'TABEL FINAAL KO'!F259+'TABEL FINAAL LO'!F259</f>
        <v>1384.54</v>
      </c>
      <c r="G259" s="1">
        <f>+'TABEL FINAAL KO'!G259+'TABEL FINAAL LO'!G259</f>
        <v>1406.08</v>
      </c>
      <c r="H259" s="1">
        <f>+'TABEL FINAAL KO'!H259+'TABEL FINAAL LO'!H259</f>
        <v>1425.22</v>
      </c>
      <c r="I259" s="1">
        <f>+'TABEL FINAAL KO'!I259+'TABEL FINAAL LO'!I259</f>
        <v>1528.79</v>
      </c>
      <c r="J259" s="1">
        <f>+'TABEL FINAAL KO'!J259+'TABEL FINAAL LO'!J259</f>
        <v>1527.97</v>
      </c>
      <c r="K259" s="1">
        <f>+'TABEL FINAAL KO'!K259+'TABEL FINAAL LO'!K259</f>
        <v>1580.49</v>
      </c>
      <c r="L259" s="1">
        <f>+'TABEL FINAAL KO'!L259+'TABEL FINAAL LO'!L259</f>
        <v>1587.78</v>
      </c>
      <c r="M259" s="1">
        <f>+'TABEL FINAAL KO'!M259+'TABEL FINAAL LO'!M259</f>
        <v>1598.8899999999999</v>
      </c>
      <c r="N259" s="1">
        <f>+'TABEL FINAAL KO'!N259+'TABEL FINAAL LO'!N259</f>
        <v>1620.35</v>
      </c>
      <c r="O259" s="1">
        <f>+'TABEL FINAAL KO'!O259+'TABEL FINAAL LO'!O259</f>
        <v>1633.1599999999999</v>
      </c>
      <c r="P259" s="1">
        <f>+'TABEL FINAAL KO'!P259+'TABEL FINAAL LO'!P259</f>
        <v>1642.7818902439026</v>
      </c>
      <c r="Q259" s="1">
        <f>+'TABEL FINAAL KO'!Q259+'TABEL FINAAL LO'!Q259</f>
        <v>1625.5651829268293</v>
      </c>
      <c r="R259" s="1">
        <f>+'TABEL FINAAL KO'!R259+'TABEL FINAAL LO'!R259</f>
        <v>1576.2401219512194</v>
      </c>
      <c r="S259" s="1">
        <f>+'TABEL FINAAL KO'!S259+'TABEL FINAAL LO'!S259</f>
        <v>1547.2697154471543</v>
      </c>
      <c r="T259" s="1">
        <f>+'TABEL FINAAL KO'!T259+'TABEL FINAAL LO'!T259</f>
        <v>1525.9298577235772</v>
      </c>
      <c r="U259" s="1">
        <f>+'TABEL FINAAL KO'!U259+'TABEL FINAAL LO'!U259</f>
        <v>1485.437256097561</v>
      </c>
      <c r="V259" s="1">
        <f>+'TABEL FINAAL KO'!V259+'TABEL FINAAL LO'!V259</f>
        <v>1471.0826016260162</v>
      </c>
      <c r="W259" s="1">
        <f>+'TABEL FINAAL KO'!W259+'TABEL FINAAL LO'!W259</f>
        <v>1443.5900000000001</v>
      </c>
      <c r="X259" s="1">
        <f>+'TABEL FINAAL KO'!X259+'TABEL FINAAL LO'!X259</f>
        <v>1415.9594512195122</v>
      </c>
      <c r="Y259" s="1">
        <f>+'TABEL FINAAL KO'!Y259+'TABEL FINAAL LO'!Y259</f>
        <v>1399.9446544715447</v>
      </c>
      <c r="Z259" s="1">
        <f>+'TABEL FINAAL KO'!Z259+'TABEL FINAAL LO'!Z259</f>
        <v>1382.9446544715447</v>
      </c>
      <c r="AA259" s="1">
        <f>+'TABEL FINAAL KO'!AA259+'TABEL FINAAL LO'!AA259</f>
        <v>1379.2057520325202</v>
      </c>
    </row>
    <row r="260" spans="2:27" x14ac:dyDescent="0.3">
      <c r="B260" s="1">
        <v>44083</v>
      </c>
      <c r="C260" s="1">
        <f>+'TABEL FINAAL KO'!C260+'TABEL FINAAL LO'!C260</f>
        <v>5328.9</v>
      </c>
      <c r="D260" s="1">
        <f>+'TABEL FINAAL KO'!D260+'TABEL FINAAL LO'!D260</f>
        <v>4529.5649999999996</v>
      </c>
      <c r="E260" s="1">
        <f>+'TABEL FINAAL KO'!E260+'TABEL FINAAL LO'!E260</f>
        <v>4028.04</v>
      </c>
      <c r="F260" s="1">
        <f>+'TABEL FINAAL KO'!F260+'TABEL FINAAL LO'!F260</f>
        <v>4067.64</v>
      </c>
      <c r="G260" s="1">
        <f>+'TABEL FINAAL KO'!G260+'TABEL FINAAL LO'!G260</f>
        <v>4167.4799999999996</v>
      </c>
      <c r="H260" s="1">
        <f>+'TABEL FINAAL KO'!H260+'TABEL FINAAL LO'!H260</f>
        <v>4156.12</v>
      </c>
      <c r="I260" s="1">
        <f>+'TABEL FINAAL KO'!I260+'TABEL FINAAL LO'!I260</f>
        <v>4221.53</v>
      </c>
      <c r="J260" s="1">
        <f>+'TABEL FINAAL KO'!J260+'TABEL FINAAL LO'!J260</f>
        <v>4294.26</v>
      </c>
      <c r="K260" s="1">
        <f>+'TABEL FINAAL KO'!K260+'TABEL FINAAL LO'!K260</f>
        <v>4374.42</v>
      </c>
      <c r="L260" s="1">
        <f>+'TABEL FINAAL KO'!L260+'TABEL FINAAL LO'!L260</f>
        <v>4325.25</v>
      </c>
      <c r="M260" s="1">
        <f>+'TABEL FINAAL KO'!M260+'TABEL FINAAL LO'!M260</f>
        <v>4339.47</v>
      </c>
      <c r="N260" s="1">
        <f>+'TABEL FINAAL KO'!N260+'TABEL FINAAL LO'!N260</f>
        <v>4332.74</v>
      </c>
      <c r="O260" s="1">
        <f>+'TABEL FINAAL KO'!O260+'TABEL FINAAL LO'!O260</f>
        <v>4352.09</v>
      </c>
      <c r="P260" s="1">
        <f>+'TABEL FINAAL KO'!P260+'TABEL FINAAL LO'!P260</f>
        <v>4344.8619266055048</v>
      </c>
      <c r="Q260" s="1">
        <f>+'TABEL FINAAL KO'!Q260+'TABEL FINAAL LO'!Q260</f>
        <v>4340.6136238532108</v>
      </c>
      <c r="R260" s="1">
        <f>+'TABEL FINAAL KO'!R260+'TABEL FINAAL LO'!R260</f>
        <v>4316.3980733944954</v>
      </c>
      <c r="S260" s="1">
        <f>+'TABEL FINAAL KO'!S260+'TABEL FINAAL LO'!S260</f>
        <v>4292.28756880734</v>
      </c>
      <c r="T260" s="1">
        <f>+'TABEL FINAAL KO'!T260+'TABEL FINAAL LO'!T260</f>
        <v>4258.4089908256883</v>
      </c>
      <c r="U260" s="1">
        <f>+'TABEL FINAAL KO'!U260+'TABEL FINAAL LO'!U260</f>
        <v>4275.298486238532</v>
      </c>
      <c r="V260" s="1">
        <f>+'TABEL FINAAL KO'!V260+'TABEL FINAAL LO'!V260</f>
        <v>4300.4035321100919</v>
      </c>
      <c r="W260" s="1">
        <f>+'TABEL FINAAL KO'!W260+'TABEL FINAAL LO'!W260</f>
        <v>4311.63</v>
      </c>
      <c r="X260" s="1">
        <f>+'TABEL FINAAL KO'!X260+'TABEL FINAAL LO'!X260</f>
        <v>4275.4199082568812</v>
      </c>
      <c r="Y260" s="1">
        <f>+'TABEL FINAAL KO'!Y260+'TABEL FINAAL LO'!Y260</f>
        <v>4261.2152752293578</v>
      </c>
      <c r="Z260" s="1">
        <f>+'TABEL FINAAL KO'!Z260+'TABEL FINAAL LO'!Z260</f>
        <v>4231.7787155963306</v>
      </c>
      <c r="AA260" s="1">
        <f>+'TABEL FINAAL KO'!AA260+'TABEL FINAAL LO'!AA260</f>
        <v>4210.1102293577978</v>
      </c>
    </row>
    <row r="261" spans="2:27" x14ac:dyDescent="0.3">
      <c r="B261" s="1">
        <v>44084</v>
      </c>
      <c r="C261" s="1">
        <f>+'TABEL FINAAL KO'!C261+'TABEL FINAAL LO'!C261</f>
        <v>3635.8999999999996</v>
      </c>
      <c r="D261" s="1">
        <f>+'TABEL FINAAL KO'!D261+'TABEL FINAAL LO'!D261</f>
        <v>3090.5149999999994</v>
      </c>
      <c r="E261" s="1">
        <f>+'TABEL FINAAL KO'!E261+'TABEL FINAAL LO'!E261</f>
        <v>2833.29</v>
      </c>
      <c r="F261" s="1">
        <f>+'TABEL FINAAL KO'!F261+'TABEL FINAAL LO'!F261</f>
        <v>2867.4</v>
      </c>
      <c r="G261" s="1">
        <f>+'TABEL FINAAL KO'!G261+'TABEL FINAAL LO'!G261</f>
        <v>2897.13</v>
      </c>
      <c r="H261" s="1">
        <f>+'TABEL FINAAL KO'!H261+'TABEL FINAAL LO'!H261</f>
        <v>2935.75</v>
      </c>
      <c r="I261" s="1">
        <f>+'TABEL FINAAL KO'!I261+'TABEL FINAAL LO'!I261</f>
        <v>2967.48</v>
      </c>
      <c r="J261" s="1">
        <f>+'TABEL FINAAL KO'!J261+'TABEL FINAAL LO'!J261</f>
        <v>3016.81</v>
      </c>
      <c r="K261" s="1">
        <f>+'TABEL FINAAL KO'!K261+'TABEL FINAAL LO'!K261</f>
        <v>3023.77</v>
      </c>
      <c r="L261" s="1">
        <f>+'TABEL FINAAL KO'!L261+'TABEL FINAAL LO'!L261</f>
        <v>3038.5299999999997</v>
      </c>
      <c r="M261" s="1">
        <f>+'TABEL FINAAL KO'!M261+'TABEL FINAAL LO'!M261</f>
        <v>2964.04</v>
      </c>
      <c r="N261" s="1">
        <f>+'TABEL FINAAL KO'!N261+'TABEL FINAAL LO'!N261</f>
        <v>2985.91</v>
      </c>
      <c r="O261" s="1">
        <f>+'TABEL FINAAL KO'!O261+'TABEL FINAAL LO'!O261</f>
        <v>2916.31</v>
      </c>
      <c r="P261" s="1">
        <f>+'TABEL FINAAL KO'!P261+'TABEL FINAAL LO'!P261</f>
        <v>2859.6358590308373</v>
      </c>
      <c r="Q261" s="1">
        <f>+'TABEL FINAAL KO'!Q261+'TABEL FINAAL LO'!Q261</f>
        <v>2797.5070925110131</v>
      </c>
      <c r="R261" s="1">
        <f>+'TABEL FINAAL KO'!R261+'TABEL FINAAL LO'!R261</f>
        <v>2728.6224669603525</v>
      </c>
      <c r="S261" s="1">
        <f>+'TABEL FINAAL KO'!S261+'TABEL FINAAL LO'!S261</f>
        <v>2658.8733039647577</v>
      </c>
      <c r="T261" s="1">
        <f>+'TABEL FINAAL KO'!T261+'TABEL FINAAL LO'!T261</f>
        <v>2576.4970484581499</v>
      </c>
      <c r="U261" s="1">
        <f>+'TABEL FINAAL KO'!U261+'TABEL FINAAL LO'!U261</f>
        <v>2565.4970484581499</v>
      </c>
      <c r="V261" s="1">
        <f>+'TABEL FINAAL KO'!V261+'TABEL FINAAL LO'!V261</f>
        <v>2552.0020704845815</v>
      </c>
      <c r="W261" s="1">
        <f>+'TABEL FINAAL KO'!W261+'TABEL FINAAL LO'!W261</f>
        <v>2541.88</v>
      </c>
      <c r="X261" s="1">
        <f>+'TABEL FINAAL KO'!X261+'TABEL FINAAL LO'!X261</f>
        <v>2545.1375330396477</v>
      </c>
      <c r="Y261" s="1">
        <f>+'TABEL FINAAL KO'!Y261+'TABEL FINAAL LO'!Y261</f>
        <v>2562.6425550660792</v>
      </c>
      <c r="Z261" s="1">
        <f>+'TABEL FINAAL KO'!Z261+'TABEL FINAAL LO'!Z261</f>
        <v>2567.8933920704849</v>
      </c>
      <c r="AA261" s="1">
        <f>+'TABEL FINAAL KO'!AA261+'TABEL FINAAL LO'!AA261</f>
        <v>2568.1408810572684</v>
      </c>
    </row>
    <row r="262" spans="2:27" x14ac:dyDescent="0.3">
      <c r="B262" s="1">
        <v>44085</v>
      </c>
      <c r="C262" s="1">
        <f>+'TABEL FINAAL KO'!C262+'TABEL FINAAL LO'!C262</f>
        <v>3030</v>
      </c>
      <c r="D262" s="1">
        <f>+'TABEL FINAAL KO'!D262+'TABEL FINAAL LO'!D262</f>
        <v>2575.5</v>
      </c>
      <c r="E262" s="1">
        <f>+'TABEL FINAAL KO'!E262+'TABEL FINAAL LO'!E262</f>
        <v>2352.4700000000003</v>
      </c>
      <c r="F262" s="1">
        <f>+'TABEL FINAAL KO'!F262+'TABEL FINAAL LO'!F262</f>
        <v>2368.34</v>
      </c>
      <c r="G262" s="1">
        <f>+'TABEL FINAAL KO'!G262+'TABEL FINAAL LO'!G262</f>
        <v>2413.6400000000003</v>
      </c>
      <c r="H262" s="1">
        <f>+'TABEL FINAAL KO'!H262+'TABEL FINAAL LO'!H262</f>
        <v>2397.12</v>
      </c>
      <c r="I262" s="1">
        <f>+'TABEL FINAAL KO'!I262+'TABEL FINAAL LO'!I262</f>
        <v>2431.23</v>
      </c>
      <c r="J262" s="1">
        <f>+'TABEL FINAAL KO'!J262+'TABEL FINAAL LO'!J262</f>
        <v>2510.4499999999998</v>
      </c>
      <c r="K262" s="1">
        <f>+'TABEL FINAAL KO'!K262+'TABEL FINAAL LO'!K262</f>
        <v>2521.77</v>
      </c>
      <c r="L262" s="1">
        <f>+'TABEL FINAAL KO'!L262+'TABEL FINAAL LO'!L262</f>
        <v>2553.5</v>
      </c>
      <c r="M262" s="1">
        <f>+'TABEL FINAAL KO'!M262+'TABEL FINAAL LO'!M262</f>
        <v>2537.69</v>
      </c>
      <c r="N262" s="1">
        <f>+'TABEL FINAAL KO'!N262+'TABEL FINAAL LO'!N262</f>
        <v>2545.85</v>
      </c>
      <c r="O262" s="1">
        <f>+'TABEL FINAAL KO'!O262+'TABEL FINAAL LO'!O262</f>
        <v>2535.5500000000002</v>
      </c>
      <c r="P262" s="1">
        <f>+'TABEL FINAAL KO'!P262+'TABEL FINAAL LO'!P262</f>
        <v>2560.4539877300613</v>
      </c>
      <c r="Q262" s="1">
        <f>+'TABEL FINAAL KO'!Q262+'TABEL FINAAL LO'!Q262</f>
        <v>2552.9831288343557</v>
      </c>
      <c r="R262" s="1">
        <f>+'TABEL FINAAL KO'!R262+'TABEL FINAAL LO'!R262</f>
        <v>2549.1917177914111</v>
      </c>
      <c r="S262" s="1">
        <f>+'TABEL FINAAL KO'!S262+'TABEL FINAAL LO'!S262</f>
        <v>2536.7361963190183</v>
      </c>
      <c r="T262" s="1">
        <f>+'TABEL FINAAL KO'!T262+'TABEL FINAAL LO'!T262</f>
        <v>2511.4892638036808</v>
      </c>
      <c r="U262" s="1">
        <f>+'TABEL FINAAL KO'!U262+'TABEL FINAAL LO'!U262</f>
        <v>2490.0414110429447</v>
      </c>
      <c r="V262" s="1">
        <f>+'TABEL FINAAL KO'!V262+'TABEL FINAAL LO'!V262</f>
        <v>2471.0337423312885</v>
      </c>
      <c r="W262" s="1">
        <f>+'TABEL FINAAL KO'!W262+'TABEL FINAAL LO'!W262</f>
        <v>2426.25</v>
      </c>
      <c r="X262" s="1">
        <f>+'TABEL FINAAL KO'!X262+'TABEL FINAAL LO'!X262</f>
        <v>2411.1457055214723</v>
      </c>
      <c r="Y262" s="1">
        <f>+'TABEL FINAAL KO'!Y262+'TABEL FINAAL LO'!Y262</f>
        <v>2405.377300613497</v>
      </c>
      <c r="Z262" s="1">
        <f>+'TABEL FINAAL KO'!Z262+'TABEL FINAAL LO'!Z262</f>
        <v>2389.6088957055217</v>
      </c>
      <c r="AA262" s="1">
        <f>+'TABEL FINAAL KO'!AA262+'TABEL FINAAL LO'!AA262</f>
        <v>2388.3926380368098</v>
      </c>
    </row>
    <row r="263" spans="2:27" x14ac:dyDescent="0.3">
      <c r="B263" s="1">
        <v>45035</v>
      </c>
      <c r="C263" s="1">
        <f>+'TABEL FINAAL KO'!C263+'TABEL FINAAL LO'!C263</f>
        <v>3302.0000000000005</v>
      </c>
      <c r="D263" s="1">
        <f>+'TABEL FINAAL KO'!D263+'TABEL FINAAL LO'!D263</f>
        <v>2806.7000000000003</v>
      </c>
      <c r="E263" s="1">
        <f>+'TABEL FINAAL KO'!E263+'TABEL FINAAL LO'!E263</f>
        <v>3050.83</v>
      </c>
      <c r="F263" s="1">
        <f>+'TABEL FINAAL KO'!F263+'TABEL FINAAL LO'!F263</f>
        <v>3064.54</v>
      </c>
      <c r="G263" s="1">
        <f>+'TABEL FINAAL KO'!G263+'TABEL FINAAL LO'!G263</f>
        <v>3142.2200000000003</v>
      </c>
      <c r="H263" s="1">
        <f>+'TABEL FINAAL KO'!H263+'TABEL FINAAL LO'!H263</f>
        <v>3163.51</v>
      </c>
      <c r="I263" s="1">
        <f>+'TABEL FINAAL KO'!I263+'TABEL FINAAL LO'!I263</f>
        <v>3150.8599999999997</v>
      </c>
      <c r="J263" s="1">
        <f>+'TABEL FINAAL KO'!J263+'TABEL FINAAL LO'!J263</f>
        <v>3256.1099999999997</v>
      </c>
      <c r="K263" s="1">
        <f>+'TABEL FINAAL KO'!K263+'TABEL FINAAL LO'!K263</f>
        <v>3253.29</v>
      </c>
      <c r="L263" s="1">
        <f>+'TABEL FINAAL KO'!L263+'TABEL FINAAL LO'!L263</f>
        <v>3249.8</v>
      </c>
      <c r="M263" s="1">
        <f>+'TABEL FINAAL KO'!M263+'TABEL FINAAL LO'!M263</f>
        <v>3230.1</v>
      </c>
      <c r="N263" s="1">
        <f>+'TABEL FINAAL KO'!N263+'TABEL FINAAL LO'!N263</f>
        <v>3178.23</v>
      </c>
      <c r="O263" s="1">
        <f>+'TABEL FINAAL KO'!O263+'TABEL FINAAL LO'!O263</f>
        <v>3160.5</v>
      </c>
      <c r="P263" s="1">
        <f>+'TABEL FINAAL KO'!P263+'TABEL FINAAL LO'!P263</f>
        <v>3099.6552834224599</v>
      </c>
      <c r="Q263" s="1">
        <f>+'TABEL FINAAL KO'!Q263+'TABEL FINAAL LO'!Q263</f>
        <v>3024.6223529411764</v>
      </c>
      <c r="R263" s="1">
        <f>+'TABEL FINAAL KO'!R263+'TABEL FINAAL LO'!R263</f>
        <v>2964.9008021390373</v>
      </c>
      <c r="S263" s="1">
        <f>+'TABEL FINAAL KO'!S263+'TABEL FINAAL LO'!S263</f>
        <v>2903.9826417112299</v>
      </c>
      <c r="T263" s="1">
        <f>+'TABEL FINAAL KO'!T263+'TABEL FINAAL LO'!T263</f>
        <v>2822.031550802139</v>
      </c>
      <c r="U263" s="1">
        <f>+'TABEL FINAAL KO'!U263+'TABEL FINAAL LO'!U263</f>
        <v>2785.7690802139036</v>
      </c>
      <c r="V263" s="1">
        <f>+'TABEL FINAAL KO'!V263+'TABEL FINAAL LO'!V263</f>
        <v>2751.6543101604275</v>
      </c>
      <c r="W263" s="1">
        <f>+'TABEL FINAAL KO'!W263+'TABEL FINAAL LO'!W263</f>
        <v>2723.31</v>
      </c>
      <c r="X263" s="1">
        <f>+'TABEL FINAAL KO'!X263+'TABEL FINAAL LO'!X263</f>
        <v>2701.0804598930481</v>
      </c>
      <c r="Y263" s="1">
        <f>+'TABEL FINAAL KO'!Y263+'TABEL FINAAL LO'!Y263</f>
        <v>2686.1622994652407</v>
      </c>
      <c r="Z263" s="1">
        <f>+'TABEL FINAAL KO'!Z263+'TABEL FINAAL LO'!Z263</f>
        <v>2669.6213796791444</v>
      </c>
      <c r="AA263" s="1">
        <f>+'TABEL FINAAL KO'!AA263+'TABEL FINAAL LO'!AA263</f>
        <v>2657.3918395721926</v>
      </c>
    </row>
    <row r="264" spans="2:27" x14ac:dyDescent="0.3">
      <c r="B264" s="1">
        <v>45041</v>
      </c>
      <c r="C264" s="1">
        <f>+'TABEL FINAAL KO'!C264+'TABEL FINAAL LO'!C264</f>
        <v>3964.7058823529414</v>
      </c>
      <c r="D264" s="1">
        <f>+'TABEL FINAAL KO'!D264+'TABEL FINAAL LO'!D264</f>
        <v>3370</v>
      </c>
      <c r="E264" s="1">
        <f>+'TABEL FINAAL KO'!E264+'TABEL FINAAL LO'!E264</f>
        <v>3010.7</v>
      </c>
      <c r="F264" s="1">
        <f>+'TABEL FINAAL KO'!F264+'TABEL FINAAL LO'!F264</f>
        <v>3101.49</v>
      </c>
      <c r="G264" s="1">
        <f>+'TABEL FINAAL KO'!G264+'TABEL FINAAL LO'!G264</f>
        <v>3151.35</v>
      </c>
      <c r="H264" s="1">
        <f>+'TABEL FINAAL KO'!H264+'TABEL FINAAL LO'!H264</f>
        <v>3165.4300000000003</v>
      </c>
      <c r="I264" s="1">
        <f>+'TABEL FINAAL KO'!I264+'TABEL FINAAL LO'!I264</f>
        <v>3194.54</v>
      </c>
      <c r="J264" s="1">
        <f>+'TABEL FINAAL KO'!J264+'TABEL FINAAL LO'!J264</f>
        <v>3235.9700000000003</v>
      </c>
      <c r="K264" s="1">
        <f>+'TABEL FINAAL KO'!K264+'TABEL FINAAL LO'!K264</f>
        <v>3273.1800000000003</v>
      </c>
      <c r="L264" s="1">
        <f>+'TABEL FINAAL KO'!L264+'TABEL FINAAL LO'!L264</f>
        <v>3298.59</v>
      </c>
      <c r="M264" s="1">
        <f>+'TABEL FINAAL KO'!M264+'TABEL FINAAL LO'!M264</f>
        <v>3292.94</v>
      </c>
      <c r="N264" s="1">
        <f>+'TABEL FINAAL KO'!N264+'TABEL FINAAL LO'!N264</f>
        <v>3230.96</v>
      </c>
      <c r="O264" s="1">
        <f>+'TABEL FINAAL KO'!O264+'TABEL FINAAL LO'!O264</f>
        <v>3166.8</v>
      </c>
      <c r="P264" s="1">
        <f>+'TABEL FINAAL KO'!P264+'TABEL FINAAL LO'!P264</f>
        <v>3084.3285039370076</v>
      </c>
      <c r="Q264" s="1">
        <f>+'TABEL FINAAL KO'!Q264+'TABEL FINAAL LO'!Q264</f>
        <v>2974.9020472440943</v>
      </c>
      <c r="R264" s="1">
        <f>+'TABEL FINAAL KO'!R264+'TABEL FINAAL LO'!R264</f>
        <v>2881.4072440944883</v>
      </c>
      <c r="S264" s="1">
        <f>+'TABEL FINAAL KO'!S264+'TABEL FINAAL LO'!S264</f>
        <v>2799.2571653543309</v>
      </c>
      <c r="T264" s="1">
        <f>+'TABEL FINAAL KO'!T264+'TABEL FINAAL LO'!T264</f>
        <v>2711.5097637795275</v>
      </c>
      <c r="U264" s="1">
        <f>+'TABEL FINAAL KO'!U264+'TABEL FINAAL LO'!U264</f>
        <v>2635.5097637795275</v>
      </c>
      <c r="V264" s="1">
        <f>+'TABEL FINAAL KO'!V264+'TABEL FINAAL LO'!V264</f>
        <v>2579.5268503937009</v>
      </c>
      <c r="W264" s="1">
        <f>+'TABEL FINAAL KO'!W264+'TABEL FINAAL LO'!W264</f>
        <v>2525.09</v>
      </c>
      <c r="X264" s="1">
        <f>+'TABEL FINAAL KO'!X264+'TABEL FINAAL LO'!X264</f>
        <v>2502.9466141732282</v>
      </c>
      <c r="Y264" s="1">
        <f>+'TABEL FINAAL KO'!Y264+'TABEL FINAAL LO'!Y264</f>
        <v>2486.0216535433074</v>
      </c>
      <c r="Z264" s="1">
        <f>+'TABEL FINAAL KO'!Z264+'TABEL FINAAL LO'!Z264</f>
        <v>2484.3322047244092</v>
      </c>
      <c r="AA264" s="1">
        <f>+'TABEL FINAAL KO'!AA264+'TABEL FINAAL LO'!AA264</f>
        <v>2495.2059055118111</v>
      </c>
    </row>
    <row r="265" spans="2:27" x14ac:dyDescent="0.3">
      <c r="B265" s="1">
        <v>45059</v>
      </c>
      <c r="C265" s="1">
        <f>+'TABEL FINAAL KO'!C265+'TABEL FINAAL LO'!C265</f>
        <v>1823.5294117647059</v>
      </c>
      <c r="D265" s="1">
        <f>+'TABEL FINAAL KO'!D265+'TABEL FINAAL LO'!D265</f>
        <v>1550</v>
      </c>
      <c r="E265" s="1">
        <f>+'TABEL FINAAL KO'!E265+'TABEL FINAAL LO'!E265</f>
        <v>1461.05</v>
      </c>
      <c r="F265" s="1">
        <f>+'TABEL FINAAL KO'!F265+'TABEL FINAAL LO'!F265</f>
        <v>1502.7</v>
      </c>
      <c r="G265" s="1">
        <f>+'TABEL FINAAL KO'!G265+'TABEL FINAAL LO'!G265</f>
        <v>1490.3200000000002</v>
      </c>
      <c r="H265" s="1">
        <f>+'TABEL FINAAL KO'!H265+'TABEL FINAAL LO'!H265</f>
        <v>1487.48</v>
      </c>
      <c r="I265" s="1">
        <f>+'TABEL FINAAL KO'!I265+'TABEL FINAAL LO'!I265</f>
        <v>1526.8600000000001</v>
      </c>
      <c r="J265" s="1">
        <f>+'TABEL FINAAL KO'!J265+'TABEL FINAAL LO'!J265</f>
        <v>1517.8600000000001</v>
      </c>
      <c r="K265" s="1">
        <f>+'TABEL FINAAL KO'!K265+'TABEL FINAAL LO'!K265</f>
        <v>1536.24</v>
      </c>
      <c r="L265" s="1">
        <f>+'TABEL FINAAL KO'!L265+'TABEL FINAAL LO'!L265</f>
        <v>1539.8600000000001</v>
      </c>
      <c r="M265" s="1">
        <f>+'TABEL FINAAL KO'!M265+'TABEL FINAAL LO'!M265</f>
        <v>1559.3200000000002</v>
      </c>
      <c r="N265" s="1">
        <f>+'TABEL FINAAL KO'!N265+'TABEL FINAAL LO'!N265</f>
        <v>1530.13</v>
      </c>
      <c r="O265" s="1">
        <f>+'TABEL FINAAL KO'!O265+'TABEL FINAAL LO'!O265</f>
        <v>1456.29</v>
      </c>
      <c r="P265" s="1">
        <f>+'TABEL FINAAL KO'!P265+'TABEL FINAAL LO'!P265</f>
        <v>1417.6294801980198</v>
      </c>
      <c r="Q265" s="1">
        <f>+'TABEL FINAAL KO'!Q265+'TABEL FINAAL LO'!Q265</f>
        <v>1359.2675495049505</v>
      </c>
      <c r="R265" s="1">
        <f>+'TABEL FINAAL KO'!R265+'TABEL FINAAL LO'!R265</f>
        <v>1327.83</v>
      </c>
      <c r="S265" s="1">
        <f>+'TABEL FINAAL KO'!S265+'TABEL FINAAL LO'!S265</f>
        <v>1291.0865841584159</v>
      </c>
      <c r="T265" s="1">
        <f>+'TABEL FINAAL KO'!T265+'TABEL FINAAL LO'!T265</f>
        <v>1260.1885396039604</v>
      </c>
      <c r="U265" s="1">
        <f>+'TABEL FINAAL KO'!U265+'TABEL FINAAL LO'!U265</f>
        <v>1226.2148762376237</v>
      </c>
      <c r="V265" s="1">
        <f>+'TABEL FINAAL KO'!V265+'TABEL FINAAL LO'!V265</f>
        <v>1199.3168316831684</v>
      </c>
      <c r="W265" s="1">
        <f>+'TABEL FINAAL KO'!W265+'TABEL FINAAL LO'!W265</f>
        <v>1176.83</v>
      </c>
      <c r="X265" s="1">
        <f>+'TABEL FINAAL KO'!X265+'TABEL FINAAL LO'!X265</f>
        <v>1158.83</v>
      </c>
      <c r="Y265" s="1">
        <f>+'TABEL FINAAL KO'!Y265+'TABEL FINAAL LO'!Y265</f>
        <v>1160.0865841584159</v>
      </c>
      <c r="Z265" s="1">
        <f>+'TABEL FINAAL KO'!Z265+'TABEL FINAAL LO'!Z265</f>
        <v>1156.0865841584159</v>
      </c>
      <c r="AA265" s="1">
        <f>+'TABEL FINAAL KO'!AA265+'TABEL FINAAL LO'!AA265</f>
        <v>1161.7017079207922</v>
      </c>
    </row>
    <row r="266" spans="2:27" x14ac:dyDescent="0.3">
      <c r="B266" s="1">
        <v>45060</v>
      </c>
      <c r="C266" s="1">
        <f>+'TABEL FINAAL KO'!C266+'TABEL FINAAL LO'!C266</f>
        <v>987.05882352941182</v>
      </c>
      <c r="D266" s="1">
        <f>+'TABEL FINAAL KO'!D266+'TABEL FINAAL LO'!D266</f>
        <v>839</v>
      </c>
      <c r="E266" s="1">
        <f>+'TABEL FINAAL KO'!E266+'TABEL FINAAL LO'!E266</f>
        <v>716.42000000000007</v>
      </c>
      <c r="F266" s="1">
        <f>+'TABEL FINAAL KO'!F266+'TABEL FINAAL LO'!F266</f>
        <v>737.33999999999992</v>
      </c>
      <c r="G266" s="1">
        <f>+'TABEL FINAAL KO'!G266+'TABEL FINAAL LO'!G266</f>
        <v>754.31</v>
      </c>
      <c r="H266" s="1">
        <f>+'TABEL FINAAL KO'!H266+'TABEL FINAAL LO'!H266</f>
        <v>757.85</v>
      </c>
      <c r="I266" s="1">
        <f>+'TABEL FINAAL KO'!I266+'TABEL FINAAL LO'!I266</f>
        <v>722.28</v>
      </c>
      <c r="J266" s="1">
        <f>+'TABEL FINAAL KO'!J266+'TABEL FINAAL LO'!J266</f>
        <v>752.93000000000006</v>
      </c>
      <c r="K266" s="1">
        <f>+'TABEL FINAAL KO'!K266+'TABEL FINAAL LO'!K266</f>
        <v>769.01</v>
      </c>
      <c r="L266" s="1">
        <f>+'TABEL FINAAL KO'!L266+'TABEL FINAAL LO'!L266</f>
        <v>801.31</v>
      </c>
      <c r="M266" s="1">
        <f>+'TABEL FINAAL KO'!M266+'TABEL FINAAL LO'!M266</f>
        <v>787.12</v>
      </c>
      <c r="N266" s="1">
        <f>+'TABEL FINAAL KO'!N266+'TABEL FINAAL LO'!N266</f>
        <v>795.66000000000008</v>
      </c>
      <c r="O266" s="1">
        <f>+'TABEL FINAAL KO'!O266+'TABEL FINAAL LO'!O266</f>
        <v>787.47</v>
      </c>
      <c r="P266" s="1">
        <f>+'TABEL FINAAL KO'!P266+'TABEL FINAAL LO'!P266</f>
        <v>758.13816593886463</v>
      </c>
      <c r="Q266" s="1">
        <f>+'TABEL FINAAL KO'!Q266+'TABEL FINAAL LO'!Q266</f>
        <v>732.66126637554589</v>
      </c>
      <c r="R266" s="1">
        <f>+'TABEL FINAAL KO'!R266+'TABEL FINAAL LO'!R266</f>
        <v>729.18947598253271</v>
      </c>
      <c r="S266" s="1">
        <f>+'TABEL FINAAL KO'!S266+'TABEL FINAAL LO'!S266</f>
        <v>719.95358078602612</v>
      </c>
      <c r="T266" s="1">
        <f>+'TABEL FINAAL KO'!T266+'TABEL FINAAL LO'!T266</f>
        <v>710.30742358078601</v>
      </c>
      <c r="U266" s="1">
        <f>+'TABEL FINAAL KO'!U266+'TABEL FINAAL LO'!U266</f>
        <v>691.48179039301317</v>
      </c>
      <c r="V266" s="1">
        <f>+'TABEL FINAAL KO'!V266+'TABEL FINAAL LO'!V266</f>
        <v>677.48179039301317</v>
      </c>
      <c r="W266" s="1">
        <f>+'TABEL FINAAL KO'!W266+'TABEL FINAAL LO'!W266</f>
        <v>658.01</v>
      </c>
      <c r="X266" s="1">
        <f>+'TABEL FINAAL KO'!X266+'TABEL FINAAL LO'!X266</f>
        <v>657.71768558951965</v>
      </c>
      <c r="Y266" s="1">
        <f>+'TABEL FINAAL KO'!Y266+'TABEL FINAAL LO'!Y266</f>
        <v>653.83563318777294</v>
      </c>
      <c r="Z266" s="1">
        <f>+'TABEL FINAAL KO'!Z266+'TABEL FINAAL LO'!Z266</f>
        <v>657.30742358078601</v>
      </c>
      <c r="AA266" s="1">
        <f>+'TABEL FINAAL KO'!AA266+'TABEL FINAAL LO'!AA266</f>
        <v>656.07152838427942</v>
      </c>
    </row>
    <row r="267" spans="2:27" x14ac:dyDescent="0.3">
      <c r="B267" s="1">
        <v>45061</v>
      </c>
      <c r="C267" s="1">
        <f>+'TABEL FINAAL KO'!C267+'TABEL FINAAL LO'!C267</f>
        <v>638.82352941176475</v>
      </c>
      <c r="D267" s="1">
        <f>+'TABEL FINAAL KO'!D267+'TABEL FINAAL LO'!D267</f>
        <v>543</v>
      </c>
      <c r="E267" s="1">
        <f>+'TABEL FINAAL KO'!E267+'TABEL FINAAL LO'!E267</f>
        <v>491.63</v>
      </c>
      <c r="F267" s="1">
        <f>+'TABEL FINAAL KO'!F267+'TABEL FINAAL LO'!F267</f>
        <v>486.16999999999996</v>
      </c>
      <c r="G267" s="1">
        <f>+'TABEL FINAAL KO'!G267+'TABEL FINAAL LO'!G267</f>
        <v>489.71000000000004</v>
      </c>
      <c r="H267" s="1">
        <f>+'TABEL FINAAL KO'!H267+'TABEL FINAAL LO'!H267</f>
        <v>505.09000000000003</v>
      </c>
      <c r="I267" s="1">
        <f>+'TABEL FINAAL KO'!I267+'TABEL FINAAL LO'!I267</f>
        <v>508.74</v>
      </c>
      <c r="J267" s="1">
        <f>+'TABEL FINAAL KO'!J267+'TABEL FINAAL LO'!J267</f>
        <v>512.16999999999996</v>
      </c>
      <c r="K267" s="1">
        <f>+'TABEL FINAAL KO'!K267+'TABEL FINAAL LO'!K267</f>
        <v>515.36</v>
      </c>
      <c r="L267" s="1">
        <f>+'TABEL FINAAL KO'!L267+'TABEL FINAAL LO'!L267</f>
        <v>529.9</v>
      </c>
      <c r="M267" s="1">
        <f>+'TABEL FINAAL KO'!M267+'TABEL FINAAL LO'!M267</f>
        <v>537.63</v>
      </c>
      <c r="N267" s="1">
        <f>+'TABEL FINAAL KO'!N267+'TABEL FINAAL LO'!N267</f>
        <v>534.54999999999995</v>
      </c>
      <c r="O267" s="1">
        <f>+'TABEL FINAAL KO'!O267+'TABEL FINAAL LO'!O267</f>
        <v>510.71000000000004</v>
      </c>
      <c r="P267" s="1">
        <f>+'TABEL FINAAL KO'!P267+'TABEL FINAAL LO'!P267</f>
        <v>500.48159509202458</v>
      </c>
      <c r="Q267" s="1">
        <f>+'TABEL FINAAL KO'!Q267+'TABEL FINAAL LO'!Q267</f>
        <v>488.25766871165644</v>
      </c>
      <c r="R267" s="1">
        <f>+'TABEL FINAAL KO'!R267+'TABEL FINAAL LO'!R267</f>
        <v>477.92177914110431</v>
      </c>
      <c r="S267" s="1">
        <f>+'TABEL FINAAL KO'!S267+'TABEL FINAAL LO'!S267</f>
        <v>468.80981595092021</v>
      </c>
      <c r="T267" s="1">
        <f>+'TABEL FINAAL KO'!T267+'TABEL FINAAL LO'!T267</f>
        <v>455.47392638036808</v>
      </c>
      <c r="U267" s="1">
        <f>+'TABEL FINAAL KO'!U267+'TABEL FINAAL LO'!U267</f>
        <v>449.25</v>
      </c>
      <c r="V267" s="1">
        <f>+'TABEL FINAAL KO'!V267+'TABEL FINAAL LO'!V267</f>
        <v>444.25</v>
      </c>
      <c r="W267" s="1">
        <f>+'TABEL FINAAL KO'!W267+'TABEL FINAAL LO'!W267</f>
        <v>441.25</v>
      </c>
      <c r="X267" s="1">
        <f>+'TABEL FINAAL KO'!X267+'TABEL FINAAL LO'!X267</f>
        <v>436.13803680981596</v>
      </c>
      <c r="Y267" s="1">
        <f>+'TABEL FINAAL KO'!Y267+'TABEL FINAAL LO'!Y267</f>
        <v>434.02607361963192</v>
      </c>
      <c r="Z267" s="1">
        <f>+'TABEL FINAAL KO'!Z267+'TABEL FINAAL LO'!Z267</f>
        <v>431.02607361963192</v>
      </c>
      <c r="AA267" s="1">
        <f>+'TABEL FINAAL KO'!AA267+'TABEL FINAAL LO'!AA267</f>
        <v>430.02607361963192</v>
      </c>
    </row>
    <row r="268" spans="2:27" x14ac:dyDescent="0.3">
      <c r="B268" s="1">
        <v>45062</v>
      </c>
      <c r="C268" s="1">
        <f>+'TABEL FINAAL KO'!C268+'TABEL FINAAL LO'!C268</f>
        <v>144</v>
      </c>
      <c r="D268" s="1">
        <f>+'TABEL FINAAL KO'!D268+'TABEL FINAAL LO'!D268</f>
        <v>122.39999999999999</v>
      </c>
      <c r="E268" s="1">
        <f>+'TABEL FINAAL KO'!E268+'TABEL FINAAL LO'!E268</f>
        <v>155.30000000000001</v>
      </c>
      <c r="F268" s="1">
        <f>+'TABEL FINAAL KO'!F268+'TABEL FINAAL LO'!F268</f>
        <v>152.84</v>
      </c>
      <c r="G268" s="1">
        <f>+'TABEL FINAAL KO'!G268+'TABEL FINAAL LO'!G268</f>
        <v>137.65</v>
      </c>
      <c r="H268" s="1">
        <f>+'TABEL FINAAL KO'!H268+'TABEL FINAAL LO'!H268</f>
        <v>144.30000000000001</v>
      </c>
      <c r="I268" s="1">
        <f>+'TABEL FINAAL KO'!I268+'TABEL FINAAL LO'!I268</f>
        <v>151.84</v>
      </c>
      <c r="J268" s="1">
        <f>+'TABEL FINAAL KO'!J268+'TABEL FINAAL LO'!J268</f>
        <v>149.38</v>
      </c>
      <c r="K268" s="1">
        <f>+'TABEL FINAAL KO'!K268+'TABEL FINAAL LO'!K268</f>
        <v>154.38</v>
      </c>
      <c r="L268" s="1">
        <f>+'TABEL FINAAL KO'!L268+'TABEL FINAAL LO'!L268</f>
        <v>146.65</v>
      </c>
      <c r="M268" s="1">
        <f>+'TABEL FINAAL KO'!M268+'TABEL FINAAL LO'!M268</f>
        <v>152.03</v>
      </c>
      <c r="N268" s="1">
        <f>+'TABEL FINAAL KO'!N268+'TABEL FINAAL LO'!N268</f>
        <v>142.11000000000001</v>
      </c>
      <c r="O268" s="1">
        <f>+'TABEL FINAAL KO'!O268+'TABEL FINAAL LO'!O268</f>
        <v>126.65</v>
      </c>
      <c r="P268" s="1">
        <f>+'TABEL FINAAL KO'!P268+'TABEL FINAAL LO'!P268</f>
        <v>125.85351351351352</v>
      </c>
      <c r="Q268" s="1">
        <f>+'TABEL FINAAL KO'!Q268+'TABEL FINAAL LO'!Q268</f>
        <v>125.85351351351352</v>
      </c>
      <c r="R268" s="1">
        <f>+'TABEL FINAAL KO'!R268+'TABEL FINAAL LO'!R268</f>
        <v>123.61675675675676</v>
      </c>
      <c r="S268" s="1">
        <f>+'TABEL FINAAL KO'!S268+'TABEL FINAAL LO'!S268</f>
        <v>119.49837837837838</v>
      </c>
      <c r="T268" s="1">
        <f>+'TABEL FINAAL KO'!T268+'TABEL FINAAL LO'!T268</f>
        <v>116.49837837837838</v>
      </c>
      <c r="U268" s="1">
        <f>+'TABEL FINAAL KO'!U268+'TABEL FINAAL LO'!U268</f>
        <v>114.38</v>
      </c>
      <c r="V268" s="1">
        <f>+'TABEL FINAAL KO'!V268+'TABEL FINAAL LO'!V268</f>
        <v>112.38</v>
      </c>
      <c r="W268" s="1">
        <f>+'TABEL FINAAL KO'!W268+'TABEL FINAAL LO'!W268</f>
        <v>111.38</v>
      </c>
      <c r="X268" s="1">
        <f>+'TABEL FINAAL KO'!X268+'TABEL FINAAL LO'!X268</f>
        <v>110.49837837837838</v>
      </c>
      <c r="Y268" s="1">
        <f>+'TABEL FINAAL KO'!Y268+'TABEL FINAAL LO'!Y268</f>
        <v>108.49837837837838</v>
      </c>
      <c r="Z268" s="1">
        <f>+'TABEL FINAAL KO'!Z268+'TABEL FINAAL LO'!Z268</f>
        <v>109.49837837837838</v>
      </c>
      <c r="AA268" s="1">
        <f>+'TABEL FINAAL KO'!AA268+'TABEL FINAAL LO'!AA268</f>
        <v>109.49837837837838</v>
      </c>
    </row>
    <row r="269" spans="2:27" x14ac:dyDescent="0.3">
      <c r="B269" s="1">
        <v>45063</v>
      </c>
      <c r="C269" s="1">
        <f>+'TABEL FINAAL KO'!C269+'TABEL FINAAL LO'!C269</f>
        <v>788.23529411764707</v>
      </c>
      <c r="D269" s="1">
        <f>+'TABEL FINAAL KO'!D269+'TABEL FINAAL LO'!D269</f>
        <v>670</v>
      </c>
      <c r="E269" s="1">
        <f>+'TABEL FINAAL KO'!E269+'TABEL FINAAL LO'!E269</f>
        <v>577.96</v>
      </c>
      <c r="F269" s="1">
        <f>+'TABEL FINAAL KO'!F269+'TABEL FINAAL LO'!F269</f>
        <v>613.77</v>
      </c>
      <c r="G269" s="1">
        <f>+'TABEL FINAAL KO'!G269+'TABEL FINAAL LO'!G269</f>
        <v>622.93000000000006</v>
      </c>
      <c r="H269" s="1">
        <f>+'TABEL FINAAL KO'!H269+'TABEL FINAAL LO'!H269</f>
        <v>638.81999999999994</v>
      </c>
      <c r="I269" s="1">
        <f>+'TABEL FINAAL KO'!I269+'TABEL FINAAL LO'!I269</f>
        <v>642.39</v>
      </c>
      <c r="J269" s="1">
        <f>+'TABEL FINAAL KO'!J269+'TABEL FINAAL LO'!J269</f>
        <v>635.47</v>
      </c>
      <c r="K269" s="1">
        <f>+'TABEL FINAAL KO'!K269+'TABEL FINAAL LO'!K269</f>
        <v>634.44000000000005</v>
      </c>
      <c r="L269" s="1">
        <f>+'TABEL FINAAL KO'!L269+'TABEL FINAAL LO'!L269</f>
        <v>650.01</v>
      </c>
      <c r="M269" s="1">
        <f>+'TABEL FINAAL KO'!M269+'TABEL FINAAL LO'!M269</f>
        <v>676.74</v>
      </c>
      <c r="N269" s="1">
        <f>+'TABEL FINAAL KO'!N269+'TABEL FINAAL LO'!N269</f>
        <v>669.57999999999993</v>
      </c>
      <c r="O269" s="1">
        <f>+'TABEL FINAAL KO'!O269+'TABEL FINAAL LO'!O269</f>
        <v>626.44000000000005</v>
      </c>
      <c r="P269" s="1">
        <f>+'TABEL FINAAL KO'!P269+'TABEL FINAAL LO'!P269</f>
        <v>613.11701570680634</v>
      </c>
      <c r="Q269" s="1">
        <f>+'TABEL FINAAL KO'!Q269+'TABEL FINAAL LO'!Q269</f>
        <v>587.22513089005236</v>
      </c>
      <c r="R269" s="1">
        <f>+'TABEL FINAAL KO'!R269+'TABEL FINAAL LO'!R269</f>
        <v>571.9638743455497</v>
      </c>
      <c r="S269" s="1">
        <f>+'TABEL FINAAL KO'!S269+'TABEL FINAAL LO'!S269</f>
        <v>558.09</v>
      </c>
      <c r="T269" s="1">
        <f>+'TABEL FINAAL KO'!T269+'TABEL FINAAL LO'!T269</f>
        <v>544.71162303664914</v>
      </c>
      <c r="U269" s="1">
        <f>+'TABEL FINAAL KO'!U269+'TABEL FINAAL LO'!U269</f>
        <v>532.21612565445025</v>
      </c>
      <c r="V269" s="1">
        <f>+'TABEL FINAAL KO'!V269+'TABEL FINAAL LO'!V269</f>
        <v>519.71162303664914</v>
      </c>
      <c r="W269" s="1">
        <f>+'TABEL FINAAL KO'!W269+'TABEL FINAAL LO'!W269</f>
        <v>511.09000000000003</v>
      </c>
      <c r="X269" s="1">
        <f>+'TABEL FINAAL KO'!X269+'TABEL FINAAL LO'!X269</f>
        <v>504.09000000000003</v>
      </c>
      <c r="Y269" s="1">
        <f>+'TABEL FINAAL KO'!Y269+'TABEL FINAAL LO'!Y269</f>
        <v>503.09000000000003</v>
      </c>
      <c r="Z269" s="1">
        <f>+'TABEL FINAAL KO'!Z269+'TABEL FINAAL LO'!Z269</f>
        <v>502.09000000000003</v>
      </c>
      <c r="AA269" s="1">
        <f>+'TABEL FINAAL KO'!AA269+'TABEL FINAAL LO'!AA269</f>
        <v>503.9638743455497</v>
      </c>
    </row>
    <row r="270" spans="2:27" x14ac:dyDescent="0.3">
      <c r="B270" s="1">
        <v>45064</v>
      </c>
      <c r="C270" s="1">
        <f>+'TABEL FINAAL KO'!C270+'TABEL FINAAL LO'!C270</f>
        <v>1142</v>
      </c>
      <c r="D270" s="1">
        <f>+'TABEL FINAAL KO'!D270+'TABEL FINAAL LO'!D270</f>
        <v>970.7</v>
      </c>
      <c r="E270" s="1">
        <f>+'TABEL FINAAL KO'!E270+'TABEL FINAAL LO'!E270</f>
        <v>768.39</v>
      </c>
      <c r="F270" s="1">
        <f>+'TABEL FINAAL KO'!F270+'TABEL FINAAL LO'!F270</f>
        <v>777.77</v>
      </c>
      <c r="G270" s="1">
        <f>+'TABEL FINAAL KO'!G270+'TABEL FINAAL LO'!G270</f>
        <v>777.2</v>
      </c>
      <c r="H270" s="1">
        <f>+'TABEL FINAAL KO'!H270+'TABEL FINAAL LO'!H270</f>
        <v>786.66000000000008</v>
      </c>
      <c r="I270" s="1">
        <f>+'TABEL FINAAL KO'!I270+'TABEL FINAAL LO'!I270</f>
        <v>814.12</v>
      </c>
      <c r="J270" s="1">
        <f>+'TABEL FINAAL KO'!J270+'TABEL FINAAL LO'!J270</f>
        <v>844.57999999999993</v>
      </c>
      <c r="K270" s="1">
        <f>+'TABEL FINAAL KO'!K270+'TABEL FINAAL LO'!K270</f>
        <v>860.69</v>
      </c>
      <c r="L270" s="1">
        <f>+'TABEL FINAAL KO'!L270+'TABEL FINAAL LO'!L270</f>
        <v>913.33999999999992</v>
      </c>
      <c r="M270" s="1">
        <f>+'TABEL FINAAL KO'!M270+'TABEL FINAAL LO'!M270</f>
        <v>928.5</v>
      </c>
      <c r="N270" s="1">
        <f>+'TABEL FINAAL KO'!N270+'TABEL FINAAL LO'!N270</f>
        <v>976.06999999999994</v>
      </c>
      <c r="O270" s="1">
        <f>+'TABEL FINAAL KO'!O270+'TABEL FINAAL LO'!O270</f>
        <v>1012.02</v>
      </c>
      <c r="P270" s="1">
        <f>+'TABEL FINAAL KO'!P270+'TABEL FINAAL LO'!P270</f>
        <v>995.45759999999996</v>
      </c>
      <c r="Q270" s="1">
        <f>+'TABEL FINAAL KO'!Q270+'TABEL FINAAL LO'!Q270</f>
        <v>1014.7190399999999</v>
      </c>
      <c r="R270" s="1">
        <f>+'TABEL FINAAL KO'!R270+'TABEL FINAAL LO'!R270</f>
        <v>1033.5411199999999</v>
      </c>
      <c r="S270" s="1">
        <f>+'TABEL FINAAL KO'!S270+'TABEL FINAAL LO'!S270</f>
        <v>1045.9616000000001</v>
      </c>
      <c r="T270" s="1">
        <f>+'TABEL FINAAL KO'!T270+'TABEL FINAAL LO'!T270</f>
        <v>1049.3820799999999</v>
      </c>
      <c r="U270" s="1">
        <f>+'TABEL FINAAL KO'!U270+'TABEL FINAAL LO'!U270</f>
        <v>1052.8214399999999</v>
      </c>
      <c r="V270" s="1">
        <f>+'TABEL FINAAL KO'!V270+'TABEL FINAAL LO'!V270</f>
        <v>1058.9804799999999</v>
      </c>
      <c r="W270" s="1">
        <f>+'TABEL FINAAL KO'!W270+'TABEL FINAAL LO'!W270</f>
        <v>1063.56</v>
      </c>
      <c r="X270" s="1">
        <f>+'TABEL FINAAL KO'!X270+'TABEL FINAAL LO'!X270</f>
        <v>1077.5411199999999</v>
      </c>
      <c r="Y270" s="1">
        <f>+'TABEL FINAAL KO'!Y270+'TABEL FINAAL LO'!Y270</f>
        <v>1081.2419199999999</v>
      </c>
      <c r="Z270" s="1">
        <f>+'TABEL FINAAL KO'!Z270+'TABEL FINAAL LO'!Z270</f>
        <v>1082.3820799999999</v>
      </c>
      <c r="AA270" s="1">
        <f>+'TABEL FINAAL KO'!AA270+'TABEL FINAAL LO'!AA270</f>
        <v>1075.68128</v>
      </c>
    </row>
    <row r="271" spans="2:27" x14ac:dyDescent="0.3">
      <c r="B271" s="1">
        <v>45065</v>
      </c>
      <c r="C271" s="1">
        <f>+'TABEL FINAAL KO'!C271+'TABEL FINAAL LO'!C271</f>
        <v>865.88235294117646</v>
      </c>
      <c r="D271" s="1">
        <f>+'TABEL FINAAL KO'!D271+'TABEL FINAAL LO'!D271</f>
        <v>736</v>
      </c>
      <c r="E271" s="1">
        <f>+'TABEL FINAAL KO'!E271+'TABEL FINAAL LO'!E271</f>
        <v>739.77</v>
      </c>
      <c r="F271" s="1">
        <f>+'TABEL FINAAL KO'!F271+'TABEL FINAAL LO'!F271</f>
        <v>764.31</v>
      </c>
      <c r="G271" s="1">
        <f>+'TABEL FINAAL KO'!G271+'TABEL FINAAL LO'!G271</f>
        <v>740.66000000000008</v>
      </c>
      <c r="H271" s="1">
        <f>+'TABEL FINAAL KO'!H271+'TABEL FINAAL LO'!H271</f>
        <v>746.23</v>
      </c>
      <c r="I271" s="1">
        <f>+'TABEL FINAAL KO'!I271+'TABEL FINAAL LO'!I271</f>
        <v>750.04</v>
      </c>
      <c r="J271" s="1">
        <f>+'TABEL FINAAL KO'!J271+'TABEL FINAAL LO'!J271</f>
        <v>725.47</v>
      </c>
      <c r="K271" s="1">
        <f>+'TABEL FINAAL KO'!K271+'TABEL FINAAL LO'!K271</f>
        <v>736.17000000000007</v>
      </c>
      <c r="L271" s="1">
        <f>+'TABEL FINAAL KO'!L271+'TABEL FINAAL LO'!L271</f>
        <v>751.47</v>
      </c>
      <c r="M271" s="1">
        <f>+'TABEL FINAAL KO'!M271+'TABEL FINAAL LO'!M271</f>
        <v>722.25</v>
      </c>
      <c r="N271" s="1">
        <f>+'TABEL FINAAL KO'!N271+'TABEL FINAAL LO'!N271</f>
        <v>706.57999999999993</v>
      </c>
      <c r="O271" s="1">
        <f>+'TABEL FINAAL KO'!O271+'TABEL FINAAL LO'!O271</f>
        <v>686.44</v>
      </c>
      <c r="P271" s="1">
        <f>+'TABEL FINAAL KO'!P271+'TABEL FINAAL LO'!P271</f>
        <v>682.73540106951873</v>
      </c>
      <c r="Q271" s="1">
        <f>+'TABEL FINAAL KO'!Q271+'TABEL FINAAL LO'!Q271</f>
        <v>679.73540106951873</v>
      </c>
      <c r="R271" s="1">
        <f>+'TABEL FINAAL KO'!R271+'TABEL FINAAL LO'!R271</f>
        <v>664.09582887700537</v>
      </c>
      <c r="S271" s="1">
        <f>+'TABEL FINAAL KO'!S271+'TABEL FINAAL LO'!S271</f>
        <v>645.54930481283418</v>
      </c>
      <c r="T271" s="1">
        <f>+'TABEL FINAAL KO'!T271+'TABEL FINAAL LO'!T271</f>
        <v>628.98652406417114</v>
      </c>
      <c r="U271" s="1">
        <f>+'TABEL FINAAL KO'!U271+'TABEL FINAAL LO'!U271</f>
        <v>620.3306951871657</v>
      </c>
      <c r="V271" s="1">
        <f>+'TABEL FINAAL KO'!V271+'TABEL FINAAL LO'!V271</f>
        <v>606.22139037433158</v>
      </c>
      <c r="W271" s="1">
        <f>+'TABEL FINAAL KO'!W271+'TABEL FINAAL LO'!W271</f>
        <v>604.44000000000005</v>
      </c>
      <c r="X271" s="1">
        <f>+'TABEL FINAAL KO'!X271+'TABEL FINAAL LO'!X271</f>
        <v>590.65860962566842</v>
      </c>
      <c r="Y271" s="1">
        <f>+'TABEL FINAAL KO'!Y271+'TABEL FINAAL LO'!Y271</f>
        <v>588.09582887700537</v>
      </c>
      <c r="Z271" s="1">
        <f>+'TABEL FINAAL KO'!Z271+'TABEL FINAAL LO'!Z271</f>
        <v>591.98652406417114</v>
      </c>
      <c r="AA271" s="1">
        <f>+'TABEL FINAAL KO'!AA271+'TABEL FINAAL LO'!AA271</f>
        <v>588.76791443850266</v>
      </c>
    </row>
    <row r="272" spans="2:27" x14ac:dyDescent="0.3">
      <c r="B272" s="1">
        <v>45068</v>
      </c>
      <c r="C272" s="1">
        <f>+'TABEL FINAAL KO'!C272+'TABEL FINAAL LO'!C272</f>
        <v>2337.6470588235293</v>
      </c>
      <c r="D272" s="1">
        <f>+'TABEL FINAAL KO'!D272+'TABEL FINAAL LO'!D272</f>
        <v>1987</v>
      </c>
      <c r="E272" s="1">
        <f>+'TABEL FINAAL KO'!E272+'TABEL FINAAL LO'!E272</f>
        <v>1712.87</v>
      </c>
      <c r="F272" s="1">
        <f>+'TABEL FINAAL KO'!F272+'TABEL FINAAL LO'!F272</f>
        <v>1785.25</v>
      </c>
      <c r="G272" s="1">
        <f>+'TABEL FINAAL KO'!G272+'TABEL FINAAL LO'!G272</f>
        <v>1826.9</v>
      </c>
      <c r="H272" s="1">
        <f>+'TABEL FINAAL KO'!H272+'TABEL FINAAL LO'!H272</f>
        <v>1838.49</v>
      </c>
      <c r="I272" s="1">
        <f>+'TABEL FINAAL KO'!I272+'TABEL FINAAL LO'!I272</f>
        <v>1882.17</v>
      </c>
      <c r="J272" s="1">
        <f>+'TABEL FINAAL KO'!J272+'TABEL FINAAL LO'!J272</f>
        <v>1880.27</v>
      </c>
      <c r="K272" s="1">
        <f>+'TABEL FINAAL KO'!K272+'TABEL FINAAL LO'!K272</f>
        <v>1938.6</v>
      </c>
      <c r="L272" s="1">
        <f>+'TABEL FINAAL KO'!L272+'TABEL FINAAL LO'!L272</f>
        <v>1934.95</v>
      </c>
      <c r="M272" s="1">
        <f>+'TABEL FINAAL KO'!M272+'TABEL FINAAL LO'!M272</f>
        <v>1950.87</v>
      </c>
      <c r="N272" s="1">
        <f>+'TABEL FINAAL KO'!N272+'TABEL FINAAL LO'!N272</f>
        <v>1920.38</v>
      </c>
      <c r="O272" s="1">
        <f>+'TABEL FINAAL KO'!O272+'TABEL FINAAL LO'!O272</f>
        <v>1869.54</v>
      </c>
      <c r="P272" s="1">
        <f>+'TABEL FINAAL KO'!P272+'TABEL FINAAL LO'!P272</f>
        <v>1780.7525270758124</v>
      </c>
      <c r="Q272" s="1">
        <f>+'TABEL FINAAL KO'!Q272+'TABEL FINAAL LO'!Q272</f>
        <v>1716.992906137184</v>
      </c>
      <c r="R272" s="1">
        <f>+'TABEL FINAAL KO'!R272+'TABEL FINAAL LO'!R272</f>
        <v>1680.0321841155235</v>
      </c>
      <c r="S272" s="1">
        <f>+'TABEL FINAAL KO'!S272+'TABEL FINAAL LO'!S272</f>
        <v>1626.4194584837546</v>
      </c>
      <c r="T272" s="1">
        <f>+'TABEL FINAAL KO'!T272+'TABEL FINAAL LO'!T272</f>
        <v>1599.8899999999999</v>
      </c>
      <c r="U272" s="1">
        <f>+'TABEL FINAAL KO'!U272+'TABEL FINAAL LO'!U272</f>
        <v>1564.0125451263539</v>
      </c>
      <c r="V272" s="1">
        <f>+'TABEL FINAAL KO'!V272+'TABEL FINAAL LO'!V272</f>
        <v>1524.0125451263539</v>
      </c>
      <c r="W272" s="1">
        <f>+'TABEL FINAAL KO'!W272+'TABEL FINAAL LO'!W272</f>
        <v>1488.8899999999999</v>
      </c>
      <c r="X272" s="1">
        <f>+'TABEL FINAAL KO'!X272+'TABEL FINAAL LO'!X272</f>
        <v>1476.0321841155235</v>
      </c>
      <c r="Y272" s="1">
        <f>+'TABEL FINAAL KO'!Y272+'TABEL FINAAL LO'!Y272</f>
        <v>1464.7870938628159</v>
      </c>
      <c r="Z272" s="1">
        <f>+'TABEL FINAAL KO'!Z272+'TABEL FINAAL LO'!Z272</f>
        <v>1478.3998194945848</v>
      </c>
      <c r="AA272" s="1">
        <f>+'TABEL FINAAL KO'!AA272+'TABEL FINAAL LO'!AA272</f>
        <v>1488.0125451263539</v>
      </c>
    </row>
    <row r="273" spans="2:27" x14ac:dyDescent="0.3">
      <c r="B273" s="1">
        <v>46003</v>
      </c>
      <c r="C273" s="1">
        <f>+'TABEL FINAAL KO'!C273+'TABEL FINAAL LO'!C273</f>
        <v>6298</v>
      </c>
      <c r="D273" s="1">
        <f>+'TABEL FINAAL KO'!D273+'TABEL FINAAL LO'!D273</f>
        <v>5353.3</v>
      </c>
      <c r="E273" s="1">
        <f>+'TABEL FINAAL KO'!E273+'TABEL FINAAL LO'!E273</f>
        <v>5015.95</v>
      </c>
      <c r="F273" s="1">
        <f>+'TABEL FINAAL KO'!F273+'TABEL FINAAL LO'!F273</f>
        <v>4957.26</v>
      </c>
      <c r="G273" s="1">
        <f>+'TABEL FINAAL KO'!G273+'TABEL FINAAL LO'!G273</f>
        <v>5044.0300000000007</v>
      </c>
      <c r="H273" s="1">
        <f>+'TABEL FINAAL KO'!H273+'TABEL FINAAL LO'!H273</f>
        <v>5143.3600000000006</v>
      </c>
      <c r="I273" s="1">
        <f>+'TABEL FINAAL KO'!I273+'TABEL FINAAL LO'!I273</f>
        <v>5181.3500000000004</v>
      </c>
      <c r="J273" s="1">
        <f>+'TABEL FINAAL KO'!J273+'TABEL FINAAL LO'!J273</f>
        <v>5282.3</v>
      </c>
      <c r="K273" s="1">
        <f>+'TABEL FINAAL KO'!K273+'TABEL FINAAL LO'!K273</f>
        <v>5385.62</v>
      </c>
      <c r="L273" s="1">
        <f>+'TABEL FINAAL KO'!L273+'TABEL FINAAL LO'!L273</f>
        <v>5432.43</v>
      </c>
      <c r="M273" s="1">
        <f>+'TABEL FINAAL KO'!M273+'TABEL FINAAL LO'!M273</f>
        <v>5497.16</v>
      </c>
      <c r="N273" s="1">
        <f>+'TABEL FINAAL KO'!N273+'TABEL FINAAL LO'!N273</f>
        <v>5576.49</v>
      </c>
      <c r="O273" s="1">
        <f>+'TABEL FINAAL KO'!O273+'TABEL FINAAL LO'!O273</f>
        <v>5524.5599999999995</v>
      </c>
      <c r="P273" s="1">
        <f>+'TABEL FINAAL KO'!P273+'TABEL FINAAL LO'!P273</f>
        <v>5560.5232179341656</v>
      </c>
      <c r="Q273" s="1">
        <f>+'TABEL FINAAL KO'!Q273+'TABEL FINAAL LO'!Q273</f>
        <v>5542.7135471055617</v>
      </c>
      <c r="R273" s="1">
        <f>+'TABEL FINAAL KO'!R273+'TABEL FINAAL LO'!R273</f>
        <v>5458.3796992054486</v>
      </c>
      <c r="S273" s="1">
        <f>+'TABEL FINAAL KO'!S273+'TABEL FINAAL LO'!S273</f>
        <v>5412.0583257661747</v>
      </c>
      <c r="T273" s="1">
        <f>+'TABEL FINAAL KO'!T273+'TABEL FINAAL LO'!T273</f>
        <v>5361.8141770715101</v>
      </c>
      <c r="U273" s="1">
        <f>+'TABEL FINAAL KO'!U273+'TABEL FINAAL LO'!U273</f>
        <v>5326.3258796821792</v>
      </c>
      <c r="V273" s="1">
        <f>+'TABEL FINAAL KO'!V273+'TABEL FINAAL LO'!V273</f>
        <v>5287.6472531214531</v>
      </c>
      <c r="W273" s="1">
        <f>+'TABEL FINAAL KO'!W273+'TABEL FINAAL LO'!W273</f>
        <v>5243.29</v>
      </c>
      <c r="X273" s="1">
        <f>+'TABEL FINAAL KO'!X273+'TABEL FINAAL LO'!X273</f>
        <v>5189.968626560727</v>
      </c>
      <c r="Y273" s="1">
        <f>+'TABEL FINAAL KO'!Y273+'TABEL FINAAL LO'!Y273</f>
        <v>5178.7244778660615</v>
      </c>
      <c r="Z273" s="1">
        <f>+'TABEL FINAAL KO'!Z273+'TABEL FINAAL LO'!Z273</f>
        <v>5171.1948354143024</v>
      </c>
      <c r="AA273" s="1">
        <f>+'TABEL FINAAL KO'!AA273+'TABEL FINAAL LO'!AA273</f>
        <v>5157.7603575482408</v>
      </c>
    </row>
    <row r="274" spans="2:27" x14ac:dyDescent="0.3">
      <c r="B274" s="1">
        <v>46013</v>
      </c>
      <c r="C274" s="1">
        <f>+'TABEL FINAAL KO'!C274+'TABEL FINAAL LO'!C274</f>
        <v>2079</v>
      </c>
      <c r="D274" s="1">
        <f>+'TABEL FINAAL KO'!D274+'TABEL FINAAL LO'!D274</f>
        <v>1767.15</v>
      </c>
      <c r="E274" s="1">
        <f>+'TABEL FINAAL KO'!E274+'TABEL FINAAL LO'!E274</f>
        <v>1799.33</v>
      </c>
      <c r="F274" s="1">
        <f>+'TABEL FINAAL KO'!F274+'TABEL FINAAL LO'!F274</f>
        <v>1861.17</v>
      </c>
      <c r="G274" s="1">
        <f>+'TABEL FINAAL KO'!G274+'TABEL FINAAL LO'!G274</f>
        <v>1878.33</v>
      </c>
      <c r="H274" s="1">
        <f>+'TABEL FINAAL KO'!H274+'TABEL FINAAL LO'!H274</f>
        <v>1928.52</v>
      </c>
      <c r="I274" s="1">
        <f>+'TABEL FINAAL KO'!I274+'TABEL FINAAL LO'!I274</f>
        <v>1985.71</v>
      </c>
      <c r="J274" s="1">
        <f>+'TABEL FINAAL KO'!J274+'TABEL FINAAL LO'!J274</f>
        <v>1956.19</v>
      </c>
      <c r="K274" s="1">
        <f>+'TABEL FINAAL KO'!K274+'TABEL FINAAL LO'!K274</f>
        <v>2016.71</v>
      </c>
      <c r="L274" s="1">
        <f>+'TABEL FINAAL KO'!L274+'TABEL FINAAL LO'!L274</f>
        <v>2037.8400000000001</v>
      </c>
      <c r="M274" s="1">
        <f>+'TABEL FINAAL KO'!M274+'TABEL FINAAL LO'!M274</f>
        <v>1984.4</v>
      </c>
      <c r="N274" s="1">
        <f>+'TABEL FINAAL KO'!N274+'TABEL FINAAL LO'!N274</f>
        <v>1994.38</v>
      </c>
      <c r="O274" s="1">
        <f>+'TABEL FINAAL KO'!O274+'TABEL FINAAL LO'!O274</f>
        <v>1956.35</v>
      </c>
      <c r="P274" s="1">
        <f>+'TABEL FINAAL KO'!P274+'TABEL FINAAL LO'!P274</f>
        <v>1921.8337171052631</v>
      </c>
      <c r="Q274" s="1">
        <f>+'TABEL FINAAL KO'!Q274+'TABEL FINAAL LO'!Q274</f>
        <v>1902.2659539473684</v>
      </c>
      <c r="R274" s="1">
        <f>+'TABEL FINAAL KO'!R274+'TABEL FINAAL LO'!R274</f>
        <v>1847.4564144736842</v>
      </c>
      <c r="S274" s="1">
        <f>+'TABEL FINAAL KO'!S274+'TABEL FINAAL LO'!S274</f>
        <v>1793.9435855263159</v>
      </c>
      <c r="T274" s="1">
        <f>+'TABEL FINAAL KO'!T274+'TABEL FINAAL LO'!T274</f>
        <v>1759.7549342105262</v>
      </c>
      <c r="U274" s="1">
        <f>+'TABEL FINAAL KO'!U274+'TABEL FINAAL LO'!U274</f>
        <v>1711.4032894736843</v>
      </c>
      <c r="V274" s="1">
        <f>+'TABEL FINAAL KO'!V274+'TABEL FINAAL LO'!V274</f>
        <v>1688.6194078947369</v>
      </c>
      <c r="W274" s="1">
        <f>+'TABEL FINAAL KO'!W274+'TABEL FINAAL LO'!W274</f>
        <v>1693.7</v>
      </c>
      <c r="X274" s="1">
        <f>+'TABEL FINAAL KO'!X274+'TABEL FINAAL LO'!X274</f>
        <v>1673.5919407894737</v>
      </c>
      <c r="Y274" s="1">
        <f>+'TABEL FINAAL KO'!Y274+'TABEL FINAAL LO'!Y274</f>
        <v>1658.8355263157896</v>
      </c>
      <c r="Z274" s="1">
        <f>+'TABEL FINAAL KO'!Z274+'TABEL FINAAL LO'!Z274</f>
        <v>1644.9710526315789</v>
      </c>
      <c r="AA274" s="1">
        <f>+'TABEL FINAAL KO'!AA274+'TABEL FINAAL LO'!AA274</f>
        <v>1647.0791118421052</v>
      </c>
    </row>
    <row r="275" spans="2:27" x14ac:dyDescent="0.3">
      <c r="B275" s="1">
        <v>46014</v>
      </c>
      <c r="C275" s="1">
        <f>+'TABEL FINAAL KO'!C275+'TABEL FINAAL LO'!C275</f>
        <v>5270</v>
      </c>
      <c r="D275" s="1">
        <f>+'TABEL FINAAL KO'!D275+'TABEL FINAAL LO'!D275</f>
        <v>4479.5</v>
      </c>
      <c r="E275" s="1">
        <f>+'TABEL FINAAL KO'!E275+'TABEL FINAAL LO'!E275</f>
        <v>4359.8599999999997</v>
      </c>
      <c r="F275" s="1">
        <f>+'TABEL FINAAL KO'!F275+'TABEL FINAAL LO'!F275</f>
        <v>4443.22</v>
      </c>
      <c r="G275" s="1">
        <f>+'TABEL FINAAL KO'!G275+'TABEL FINAAL LO'!G275</f>
        <v>4463.6399999999994</v>
      </c>
      <c r="H275" s="1">
        <f>+'TABEL FINAAL KO'!H275+'TABEL FINAAL LO'!H275</f>
        <v>4475.7700000000004</v>
      </c>
      <c r="I275" s="1">
        <f>+'TABEL FINAAL KO'!I275+'TABEL FINAAL LO'!I275</f>
        <v>4599.8099999999995</v>
      </c>
      <c r="J275" s="1">
        <f>+'TABEL FINAAL KO'!J275+'TABEL FINAAL LO'!J275</f>
        <v>4675.8899999999994</v>
      </c>
      <c r="K275" s="1">
        <f>+'TABEL FINAAL KO'!K275+'TABEL FINAAL LO'!K275</f>
        <v>4659.3899999999994</v>
      </c>
      <c r="L275" s="1">
        <f>+'TABEL FINAAL KO'!L275+'TABEL FINAAL LO'!L275</f>
        <v>4698.5</v>
      </c>
      <c r="M275" s="1">
        <f>+'TABEL FINAAL KO'!M275+'TABEL FINAAL LO'!M275</f>
        <v>4721.0200000000004</v>
      </c>
      <c r="N275" s="1">
        <f>+'TABEL FINAAL KO'!N275+'TABEL FINAAL LO'!N275</f>
        <v>4727.78</v>
      </c>
      <c r="O275" s="1">
        <f>+'TABEL FINAAL KO'!O275+'TABEL FINAAL LO'!O275</f>
        <v>4699.3099999999995</v>
      </c>
      <c r="P275" s="1">
        <f>+'TABEL FINAAL KO'!P275+'TABEL FINAAL LO'!P275</f>
        <v>4662.4107731305448</v>
      </c>
      <c r="Q275" s="1">
        <f>+'TABEL FINAAL KO'!Q275+'TABEL FINAAL LO'!Q275</f>
        <v>4623.1686311787071</v>
      </c>
      <c r="R275" s="1">
        <f>+'TABEL FINAAL KO'!R275+'TABEL FINAAL LO'!R275</f>
        <v>4572.1084283903674</v>
      </c>
      <c r="S275" s="1">
        <f>+'TABEL FINAAL KO'!S275+'TABEL FINAAL LO'!S275</f>
        <v>4504.229632446134</v>
      </c>
      <c r="T275" s="1">
        <f>+'TABEL FINAAL KO'!T275+'TABEL FINAAL LO'!T275</f>
        <v>4450.4723067173636</v>
      </c>
      <c r="U275" s="1">
        <f>+'TABEL FINAAL KO'!U275+'TABEL FINAAL LO'!U275</f>
        <v>4437.351102661597</v>
      </c>
      <c r="V275" s="1">
        <f>+'TABEL FINAAL KO'!V275+'TABEL FINAAL LO'!V275</f>
        <v>4434.957122940431</v>
      </c>
      <c r="W275" s="1">
        <f>+'TABEL FINAAL KO'!W275+'TABEL FINAAL LO'!W275</f>
        <v>4411.26</v>
      </c>
      <c r="X275" s="1">
        <f>+'TABEL FINAAL KO'!X275+'TABEL FINAAL LO'!X275</f>
        <v>4377.9264892268693</v>
      </c>
      <c r="Y275" s="1">
        <f>+'TABEL FINAAL KO'!Y275+'TABEL FINAAL LO'!Y275</f>
        <v>4398.8657541191378</v>
      </c>
      <c r="Z275" s="1">
        <f>+'TABEL FINAAL KO'!Z275+'TABEL FINAAL LO'!Z275</f>
        <v>4398.0777946768058</v>
      </c>
      <c r="AA275" s="1">
        <f>+'TABEL FINAAL KO'!AA275+'TABEL FINAAL LO'!AA275</f>
        <v>4417.8050190114063</v>
      </c>
    </row>
    <row r="276" spans="2:27" x14ac:dyDescent="0.3">
      <c r="B276" s="1">
        <v>46020</v>
      </c>
      <c r="C276" s="1">
        <f>+'TABEL FINAAL KO'!C276+'TABEL FINAAL LO'!C276</f>
        <v>3169</v>
      </c>
      <c r="D276" s="1">
        <f>+'TABEL FINAAL KO'!D276+'TABEL FINAAL LO'!D276</f>
        <v>2693.6499999999996</v>
      </c>
      <c r="E276" s="1">
        <f>+'TABEL FINAAL KO'!E276+'TABEL FINAAL LO'!E276</f>
        <v>1892.3</v>
      </c>
      <c r="F276" s="1">
        <f>+'TABEL FINAAL KO'!F276+'TABEL FINAAL LO'!F276</f>
        <v>1945.17</v>
      </c>
      <c r="G276" s="1">
        <f>+'TABEL FINAAL KO'!G276+'TABEL FINAAL LO'!G276</f>
        <v>1952.76</v>
      </c>
      <c r="H276" s="1">
        <f>+'TABEL FINAAL KO'!H276+'TABEL FINAAL LO'!H276</f>
        <v>1969</v>
      </c>
      <c r="I276" s="1">
        <f>+'TABEL FINAAL KO'!I276+'TABEL FINAAL LO'!I276</f>
        <v>1989.98</v>
      </c>
      <c r="J276" s="1">
        <f>+'TABEL FINAAL KO'!J276+'TABEL FINAAL LO'!J276</f>
        <v>2006.78</v>
      </c>
      <c r="K276" s="1">
        <f>+'TABEL FINAAL KO'!K276+'TABEL FINAAL LO'!K276</f>
        <v>2019.95</v>
      </c>
      <c r="L276" s="1">
        <f>+'TABEL FINAAL KO'!L276+'TABEL FINAAL LO'!L276</f>
        <v>2016.3</v>
      </c>
      <c r="M276" s="1">
        <f>+'TABEL FINAAL KO'!M276+'TABEL FINAAL LO'!M276</f>
        <v>2034.52</v>
      </c>
      <c r="N276" s="1">
        <f>+'TABEL FINAAL KO'!N276+'TABEL FINAAL LO'!N276</f>
        <v>1972.6799999999998</v>
      </c>
      <c r="O276" s="1">
        <f>+'TABEL FINAAL KO'!O276+'TABEL FINAAL LO'!O276</f>
        <v>1902.4</v>
      </c>
      <c r="P276" s="1">
        <f>+'TABEL FINAAL KO'!P276+'TABEL FINAAL LO'!P276</f>
        <v>1847.1772711571675</v>
      </c>
      <c r="Q276" s="1">
        <f>+'TABEL FINAAL KO'!Q276+'TABEL FINAAL LO'!Q276</f>
        <v>1799.2738514680484</v>
      </c>
      <c r="R276" s="1">
        <f>+'TABEL FINAAL KO'!R276+'TABEL FINAAL LO'!R276</f>
        <v>1777.346286701209</v>
      </c>
      <c r="S276" s="1">
        <f>+'TABEL FINAAL KO'!S276+'TABEL FINAAL LO'!S276</f>
        <v>1736.8884283246978</v>
      </c>
      <c r="T276" s="1">
        <f>+'TABEL FINAAL KO'!T276+'TABEL FINAAL LO'!T276</f>
        <v>1733.3221416234887</v>
      </c>
      <c r="U276" s="1">
        <f>+'TABEL FINAAL KO'!U276+'TABEL FINAAL LO'!U276</f>
        <v>1709.1294300518134</v>
      </c>
      <c r="V276" s="1">
        <f>+'TABEL FINAAL KO'!V276+'TABEL FINAAL LO'!V276</f>
        <v>1697.5631433506046</v>
      </c>
      <c r="W276" s="1">
        <f>+'TABEL FINAAL KO'!W276+'TABEL FINAAL LO'!W276</f>
        <v>1669.78</v>
      </c>
      <c r="X276" s="1">
        <f>+'TABEL FINAAL KO'!X276+'TABEL FINAAL LO'!X276</f>
        <v>1644.8884283246978</v>
      </c>
      <c r="Y276" s="1">
        <f>+'TABEL FINAAL KO'!Y276+'TABEL FINAAL LO'!Y276</f>
        <v>1650.6715716753024</v>
      </c>
      <c r="Z276" s="1">
        <f>+'TABEL FINAAL KO'!Z276+'TABEL FINAAL LO'!Z276</f>
        <v>1662.1052849740931</v>
      </c>
      <c r="AA276" s="1">
        <f>+'TABEL FINAAL KO'!AA276+'TABEL FINAAL LO'!AA276</f>
        <v>1655.4305699481865</v>
      </c>
    </row>
    <row r="277" spans="2:27" x14ac:dyDescent="0.3">
      <c r="B277" s="1">
        <v>46021</v>
      </c>
      <c r="C277" s="1">
        <f>+'TABEL FINAAL KO'!C277+'TABEL FINAAL LO'!C277</f>
        <v>10514.8</v>
      </c>
      <c r="D277" s="1">
        <f>+'TABEL FINAAL KO'!D277+'TABEL FINAAL LO'!D277</f>
        <v>8937.58</v>
      </c>
      <c r="E277" s="1">
        <f>+'TABEL FINAAL KO'!E277+'TABEL FINAAL LO'!E277</f>
        <v>7905</v>
      </c>
      <c r="F277" s="1">
        <f>+'TABEL FINAAL KO'!F277+'TABEL FINAAL LO'!F277</f>
        <v>8146.84</v>
      </c>
      <c r="G277" s="1">
        <f>+'TABEL FINAAL KO'!G277+'TABEL FINAAL LO'!G277</f>
        <v>8279.7099999999991</v>
      </c>
      <c r="H277" s="1">
        <f>+'TABEL FINAAL KO'!H277+'TABEL FINAAL LO'!H277</f>
        <v>8470.11</v>
      </c>
      <c r="I277" s="1">
        <f>+'TABEL FINAAL KO'!I277+'TABEL FINAAL LO'!I277</f>
        <v>8733.93</v>
      </c>
      <c r="J277" s="1">
        <f>+'TABEL FINAAL KO'!J277+'TABEL FINAAL LO'!J277</f>
        <v>8988.5299999999988</v>
      </c>
      <c r="K277" s="1">
        <f>+'TABEL FINAAL KO'!K277+'TABEL FINAAL LO'!K277</f>
        <v>9227.49</v>
      </c>
      <c r="L277" s="1">
        <f>+'TABEL FINAAL KO'!L277+'TABEL FINAAL LO'!L277</f>
        <v>9401.52</v>
      </c>
      <c r="M277" s="1">
        <f>+'TABEL FINAAL KO'!M277+'TABEL FINAAL LO'!M277</f>
        <v>9510.93</v>
      </c>
      <c r="N277" s="1">
        <f>+'TABEL FINAAL KO'!N277+'TABEL FINAAL LO'!N277</f>
        <v>9660.2000000000007</v>
      </c>
      <c r="O277" s="1">
        <f>+'TABEL FINAAL KO'!O277+'TABEL FINAAL LO'!O277</f>
        <v>9764.93</v>
      </c>
      <c r="P277" s="1">
        <f>+'TABEL FINAAL KO'!P277+'TABEL FINAAL LO'!P277</f>
        <v>9912.4335378031392</v>
      </c>
      <c r="Q277" s="1">
        <f>+'TABEL FINAAL KO'!Q277+'TABEL FINAAL LO'!Q277</f>
        <v>9987.8228245363771</v>
      </c>
      <c r="R277" s="1">
        <f>+'TABEL FINAAL KO'!R277+'TABEL FINAAL LO'!R277</f>
        <v>10037.85</v>
      </c>
      <c r="S277" s="1">
        <f>+'TABEL FINAAL KO'!S277+'TABEL FINAAL LO'!S277</f>
        <v>10065.579814550641</v>
      </c>
      <c r="T277" s="1">
        <f>+'TABEL FINAAL KO'!T277+'TABEL FINAAL LO'!T277</f>
        <v>10045.877175463624</v>
      </c>
      <c r="U277" s="1">
        <f>+'TABEL FINAAL KO'!U277+'TABEL FINAAL LO'!U277</f>
        <v>10087.174536376606</v>
      </c>
      <c r="V277" s="1">
        <f>+'TABEL FINAAL KO'!V277+'TABEL FINAAL LO'!V277</f>
        <v>10102.125777460769</v>
      </c>
      <c r="W277" s="1">
        <f>+'TABEL FINAAL KO'!W277+'TABEL FINAAL LO'!W277</f>
        <v>10083.85</v>
      </c>
      <c r="X277" s="1">
        <f>+'TABEL FINAAL KO'!X277+'TABEL FINAAL LO'!X277</f>
        <v>10055.531055634807</v>
      </c>
      <c r="Y277" s="1">
        <f>+'TABEL FINAAL KO'!Y277+'TABEL FINAAL LO'!Y277</f>
        <v>10077.687731811697</v>
      </c>
      <c r="Z277" s="1">
        <f>+'TABEL FINAAL KO'!Z277+'TABEL FINAAL LO'!Z277</f>
        <v>10130.341611982882</v>
      </c>
      <c r="AA277" s="1">
        <f>+'TABEL FINAAL KO'!AA277+'TABEL FINAAL LO'!AA277</f>
        <v>10165.881982881598</v>
      </c>
    </row>
    <row r="278" spans="2:27" x14ac:dyDescent="0.3">
      <c r="B278" s="1">
        <v>46024</v>
      </c>
      <c r="C278" s="1">
        <f>+'TABEL FINAAL KO'!C278+'TABEL FINAAL LO'!C278</f>
        <v>2810.588235294118</v>
      </c>
      <c r="D278" s="1">
        <f>+'TABEL FINAAL KO'!D278+'TABEL FINAAL LO'!D278</f>
        <v>2389</v>
      </c>
      <c r="E278" s="1">
        <f>+'TABEL FINAAL KO'!E278+'TABEL FINAAL LO'!E278</f>
        <v>2288.7200000000003</v>
      </c>
      <c r="F278" s="1">
        <f>+'TABEL FINAAL KO'!F278+'TABEL FINAAL LO'!F278</f>
        <v>2289.23</v>
      </c>
      <c r="G278" s="1">
        <f>+'TABEL FINAAL KO'!G278+'TABEL FINAAL LO'!G278</f>
        <v>2315.8000000000002</v>
      </c>
      <c r="H278" s="1">
        <f>+'TABEL FINAAL KO'!H278+'TABEL FINAAL LO'!H278</f>
        <v>2357.6099999999997</v>
      </c>
      <c r="I278" s="1">
        <f>+'TABEL FINAAL KO'!I278+'TABEL FINAAL LO'!I278</f>
        <v>2323.9</v>
      </c>
      <c r="J278" s="1">
        <f>+'TABEL FINAAL KO'!J278+'TABEL FINAAL LO'!J278</f>
        <v>2332.1999999999998</v>
      </c>
      <c r="K278" s="1">
        <f>+'TABEL FINAAL KO'!K278+'TABEL FINAAL LO'!K278</f>
        <v>2290.7399999999998</v>
      </c>
      <c r="L278" s="1">
        <f>+'TABEL FINAAL KO'!L278+'TABEL FINAAL LO'!L278</f>
        <v>2350.04</v>
      </c>
      <c r="M278" s="1">
        <f>+'TABEL FINAAL KO'!M278+'TABEL FINAAL LO'!M278</f>
        <v>2330.4899999999998</v>
      </c>
      <c r="N278" s="1">
        <f>+'TABEL FINAAL KO'!N278+'TABEL FINAAL LO'!N278</f>
        <v>2267.4899999999998</v>
      </c>
      <c r="O278" s="1">
        <f>+'TABEL FINAAL KO'!O278+'TABEL FINAAL LO'!O278</f>
        <v>2265.66</v>
      </c>
      <c r="P278" s="1">
        <f>+'TABEL FINAAL KO'!P278+'TABEL FINAAL LO'!P278</f>
        <v>2258.5283622828783</v>
      </c>
      <c r="Q278" s="1">
        <f>+'TABEL FINAAL KO'!Q278+'TABEL FINAAL LO'!Q278</f>
        <v>2244.3749007444167</v>
      </c>
      <c r="R278" s="1">
        <f>+'TABEL FINAAL KO'!R278+'TABEL FINAAL LO'!R278</f>
        <v>2239.8491935483871</v>
      </c>
      <c r="S278" s="1">
        <f>+'TABEL FINAAL KO'!S278+'TABEL FINAAL LO'!S278</f>
        <v>2244.1047022332505</v>
      </c>
      <c r="T278" s="1">
        <f>+'TABEL FINAAL KO'!T278+'TABEL FINAAL LO'!T278</f>
        <v>2243.4696029776674</v>
      </c>
      <c r="U278" s="1">
        <f>+'TABEL FINAAL KO'!U278+'TABEL FINAAL LO'!U278</f>
        <v>2244.3675558312652</v>
      </c>
      <c r="V278" s="1">
        <f>+'TABEL FINAAL KO'!V278+'TABEL FINAAL LO'!V278</f>
        <v>2219.506327543424</v>
      </c>
      <c r="W278" s="1">
        <f>+'TABEL FINAAL KO'!W278+'TABEL FINAAL LO'!W278</f>
        <v>2235.0100000000002</v>
      </c>
      <c r="X278" s="1">
        <f>+'TABEL FINAAL KO'!X278+'TABEL FINAAL LO'!X278</f>
        <v>2239.6377543424319</v>
      </c>
      <c r="Y278" s="1">
        <f>+'TABEL FINAAL KO'!Y278+'TABEL FINAAL LO'!Y278</f>
        <v>2230.0100000000002</v>
      </c>
      <c r="Z278" s="1">
        <f>+'TABEL FINAAL KO'!Z278+'TABEL FINAAL LO'!Z278</f>
        <v>2243.1267369727047</v>
      </c>
      <c r="AA278" s="1">
        <f>+'TABEL FINAAL KO'!AA278+'TABEL FINAAL LO'!AA278</f>
        <v>2229.2508188585607</v>
      </c>
    </row>
    <row r="279" spans="2:27" x14ac:dyDescent="0.3">
      <c r="B279" s="1">
        <v>46025</v>
      </c>
      <c r="C279" s="1">
        <f>+'TABEL FINAAL KO'!C279+'TABEL FINAAL LO'!C279</f>
        <v>3700</v>
      </c>
      <c r="D279" s="1">
        <f>+'TABEL FINAAL KO'!D279+'TABEL FINAAL LO'!D279</f>
        <v>3145</v>
      </c>
      <c r="E279" s="1">
        <f>+'TABEL FINAAL KO'!E279+'TABEL FINAAL LO'!E279</f>
        <v>3138.14</v>
      </c>
      <c r="F279" s="1">
        <f>+'TABEL FINAAL KO'!F279+'TABEL FINAAL LO'!F279</f>
        <v>3198.3599999999997</v>
      </c>
      <c r="G279" s="1">
        <f>+'TABEL FINAAL KO'!G279+'TABEL FINAAL LO'!G279</f>
        <v>3265.6</v>
      </c>
      <c r="H279" s="1">
        <f>+'TABEL FINAAL KO'!H279+'TABEL FINAAL LO'!H279</f>
        <v>3223.02</v>
      </c>
      <c r="I279" s="1">
        <f>+'TABEL FINAAL KO'!I279+'TABEL FINAAL LO'!I279</f>
        <v>3274</v>
      </c>
      <c r="J279" s="1">
        <f>+'TABEL FINAAL KO'!J279+'TABEL FINAAL LO'!J279</f>
        <v>3293.62</v>
      </c>
      <c r="K279" s="1">
        <f>+'TABEL FINAAL KO'!K279+'TABEL FINAAL LO'!K279</f>
        <v>3361.38</v>
      </c>
      <c r="L279" s="1">
        <f>+'TABEL FINAAL KO'!L279+'TABEL FINAAL LO'!L279</f>
        <v>3324.29</v>
      </c>
      <c r="M279" s="1">
        <f>+'TABEL FINAAL KO'!M279+'TABEL FINAAL LO'!M279</f>
        <v>3335</v>
      </c>
      <c r="N279" s="1">
        <f>+'TABEL FINAAL KO'!N279+'TABEL FINAAL LO'!N279</f>
        <v>3341.95</v>
      </c>
      <c r="O279" s="1">
        <f>+'TABEL FINAAL KO'!O279+'TABEL FINAAL LO'!O279</f>
        <v>3306.91</v>
      </c>
      <c r="P279" s="1">
        <f>+'TABEL FINAAL KO'!P279+'TABEL FINAAL LO'!P279</f>
        <v>3289.5603448275861</v>
      </c>
      <c r="Q279" s="1">
        <f>+'TABEL FINAAL KO'!Q279+'TABEL FINAAL LO'!Q279</f>
        <v>3257.9373865698731</v>
      </c>
      <c r="R279" s="1">
        <f>+'TABEL FINAAL KO'!R279+'TABEL FINAAL LO'!R279</f>
        <v>3233.5614791288567</v>
      </c>
      <c r="S279" s="1">
        <f>+'TABEL FINAAL KO'!S279+'TABEL FINAAL LO'!S279</f>
        <v>3209.3003629764066</v>
      </c>
      <c r="T279" s="1">
        <f>+'TABEL FINAAL KO'!T279+'TABEL FINAAL LO'!T279</f>
        <v>3181.7933303085301</v>
      </c>
      <c r="U279" s="1">
        <f>+'TABEL FINAAL KO'!U279+'TABEL FINAAL LO'!U279</f>
        <v>3159.4888838475499</v>
      </c>
      <c r="V279" s="1">
        <f>+'TABEL FINAAL KO'!V279+'TABEL FINAAL LO'!V279</f>
        <v>3142.6774047186932</v>
      </c>
      <c r="W279" s="1">
        <f>+'TABEL FINAAL KO'!W279+'TABEL FINAAL LO'!W279</f>
        <v>3131.75</v>
      </c>
      <c r="X279" s="1">
        <f>+'TABEL FINAAL KO'!X279+'TABEL FINAAL LO'!X279</f>
        <v>3098.0977767695099</v>
      </c>
      <c r="Y279" s="1">
        <f>+'TABEL FINAAL KO'!Y279+'TABEL FINAAL LO'!Y279</f>
        <v>3093.5614791288567</v>
      </c>
      <c r="Z279" s="1">
        <f>+'TABEL FINAAL KO'!Z279+'TABEL FINAAL LO'!Z279</f>
        <v>3078.6774047186932</v>
      </c>
      <c r="AA279" s="1">
        <f>+'TABEL FINAAL KO'!AA279+'TABEL FINAAL LO'!AA279</f>
        <v>3081.0977767695099</v>
      </c>
    </row>
    <row r="280" spans="2:27" x14ac:dyDescent="0.3">
      <c r="B280" s="1">
        <v>71002</v>
      </c>
      <c r="C280" s="1">
        <f>+'TABEL FINAAL KO'!C280+'TABEL FINAAL LO'!C280</f>
        <v>1282.3529411764707</v>
      </c>
      <c r="D280" s="1">
        <f>+'TABEL FINAAL KO'!D280+'TABEL FINAAL LO'!D280</f>
        <v>1090</v>
      </c>
      <c r="E280" s="1">
        <f>+'TABEL FINAAL KO'!E280+'TABEL FINAAL LO'!E280</f>
        <v>915.99</v>
      </c>
      <c r="F280" s="1">
        <f>+'TABEL FINAAL KO'!F280+'TABEL FINAAL LO'!F280</f>
        <v>911.88</v>
      </c>
      <c r="G280" s="1">
        <f>+'TABEL FINAAL KO'!G280+'TABEL FINAAL LO'!G280</f>
        <v>959.99</v>
      </c>
      <c r="H280" s="1">
        <f>+'TABEL FINAAL KO'!H280+'TABEL FINAAL LO'!H280</f>
        <v>987.37</v>
      </c>
      <c r="I280" s="1">
        <f>+'TABEL FINAAL KO'!I280+'TABEL FINAAL LO'!I280</f>
        <v>1010.29</v>
      </c>
      <c r="J280" s="1">
        <f>+'TABEL FINAAL KO'!J280+'TABEL FINAAL LO'!J280</f>
        <v>1037.1500000000001</v>
      </c>
      <c r="K280" s="1">
        <f>+'TABEL FINAAL KO'!K280+'TABEL FINAAL LO'!K280</f>
        <v>1021.8</v>
      </c>
      <c r="L280" s="1">
        <f>+'TABEL FINAAL KO'!L280+'TABEL FINAAL LO'!L280</f>
        <v>1030.1500000000001</v>
      </c>
      <c r="M280" s="1">
        <f>+'TABEL FINAAL KO'!M280+'TABEL FINAAL LO'!M280</f>
        <v>1040.42</v>
      </c>
      <c r="N280" s="1">
        <f>+'TABEL FINAAL KO'!N280+'TABEL FINAAL LO'!N280</f>
        <v>1044.96</v>
      </c>
      <c r="O280" s="1">
        <f>+'TABEL FINAAL KO'!O280+'TABEL FINAAL LO'!O280</f>
        <v>1028.3399999999999</v>
      </c>
      <c r="P280" s="1">
        <f>+'TABEL FINAAL KO'!P280+'TABEL FINAAL LO'!P280</f>
        <v>972.88382671480144</v>
      </c>
      <c r="Q280" s="1">
        <f>+'TABEL FINAAL KO'!Q280+'TABEL FINAAL LO'!Q280</f>
        <v>930.92021660649823</v>
      </c>
      <c r="R280" s="1">
        <f>+'TABEL FINAAL KO'!R280+'TABEL FINAAL LO'!R280</f>
        <v>893.17703971119136</v>
      </c>
      <c r="S280" s="1">
        <f>+'TABEL FINAAL KO'!S280+'TABEL FINAAL LO'!S280</f>
        <v>857.55772563176902</v>
      </c>
      <c r="T280" s="1">
        <f>+'TABEL FINAAL KO'!T280+'TABEL FINAAL LO'!T280</f>
        <v>844.17703971119136</v>
      </c>
      <c r="U280" s="1">
        <f>+'TABEL FINAAL KO'!U280+'TABEL FINAAL LO'!U280</f>
        <v>827.05317689530693</v>
      </c>
      <c r="V280" s="1">
        <f>+'TABEL FINAAL KO'!V280+'TABEL FINAAL LO'!V280</f>
        <v>810.17703971119136</v>
      </c>
      <c r="W280" s="1">
        <f>+'TABEL FINAAL KO'!W280+'TABEL FINAAL LO'!W280</f>
        <v>781.31</v>
      </c>
      <c r="X280" s="1">
        <f>+'TABEL FINAAL KO'!X280+'TABEL FINAAL LO'!X280</f>
        <v>778.9293140794224</v>
      </c>
      <c r="Y280" s="1">
        <f>+'TABEL FINAAL KO'!Y280+'TABEL FINAAL LO'!Y280</f>
        <v>772.17703971119136</v>
      </c>
      <c r="Z280" s="1">
        <f>+'TABEL FINAAL KO'!Z280+'TABEL FINAAL LO'!Z280</f>
        <v>784.29180505415161</v>
      </c>
      <c r="AA280" s="1">
        <f>+'TABEL FINAAL KO'!AA280+'TABEL FINAAL LO'!AA280</f>
        <v>788.03498194945848</v>
      </c>
    </row>
    <row r="281" spans="2:27" x14ac:dyDescent="0.3">
      <c r="B281" s="1">
        <v>71004</v>
      </c>
      <c r="C281" s="1">
        <f>+'TABEL FINAAL KO'!C281+'TABEL FINAAL LO'!C281</f>
        <v>5378.3</v>
      </c>
      <c r="D281" s="1">
        <f>+'TABEL FINAAL KO'!D281+'TABEL FINAAL LO'!D281</f>
        <v>4571.5550000000003</v>
      </c>
      <c r="E281" s="1">
        <f>+'TABEL FINAAL KO'!E281+'TABEL FINAAL LO'!E281</f>
        <v>4440.07</v>
      </c>
      <c r="F281" s="1">
        <f>+'TABEL FINAAL KO'!F281+'TABEL FINAAL LO'!F281</f>
        <v>4582.79</v>
      </c>
      <c r="G281" s="1">
        <f>+'TABEL FINAAL KO'!G281+'TABEL FINAAL LO'!G281</f>
        <v>4654.7299999999996</v>
      </c>
      <c r="H281" s="1">
        <f>+'TABEL FINAAL KO'!H281+'TABEL FINAAL LO'!H281</f>
        <v>4682.8899999999994</v>
      </c>
      <c r="I281" s="1">
        <f>+'TABEL FINAAL KO'!I281+'TABEL FINAAL LO'!I281</f>
        <v>4748.38</v>
      </c>
      <c r="J281" s="1">
        <f>+'TABEL FINAAL KO'!J281+'TABEL FINAAL LO'!J281</f>
        <v>4845.1399999999994</v>
      </c>
      <c r="K281" s="1">
        <f>+'TABEL FINAAL KO'!K281+'TABEL FINAAL LO'!K281</f>
        <v>4891.5599999999995</v>
      </c>
      <c r="L281" s="1">
        <f>+'TABEL FINAAL KO'!L281+'TABEL FINAAL LO'!L281</f>
        <v>4853.6399999999994</v>
      </c>
      <c r="M281" s="1">
        <f>+'TABEL FINAAL KO'!M281+'TABEL FINAAL LO'!M281</f>
        <v>4987.1099999999997</v>
      </c>
      <c r="N281" s="1">
        <f>+'TABEL FINAAL KO'!N281+'TABEL FINAAL LO'!N281</f>
        <v>4945.97</v>
      </c>
      <c r="O281" s="1">
        <f>+'TABEL FINAAL KO'!O281+'TABEL FINAAL LO'!O281</f>
        <v>5012.51</v>
      </c>
      <c r="P281" s="1">
        <f>+'TABEL FINAAL KO'!P281+'TABEL FINAAL LO'!P281</f>
        <v>5019.1226081657524</v>
      </c>
      <c r="Q281" s="1">
        <f>+'TABEL FINAAL KO'!Q281+'TABEL FINAAL LO'!Q281</f>
        <v>4978.9267763558801</v>
      </c>
      <c r="R281" s="1">
        <f>+'TABEL FINAAL KO'!R281+'TABEL FINAAL LO'!R281</f>
        <v>4944.4488848263254</v>
      </c>
      <c r="S281" s="1">
        <f>+'TABEL FINAAL KO'!S281+'TABEL FINAAL LO'!S281</f>
        <v>4884.4675198049972</v>
      </c>
      <c r="T281" s="1">
        <f>+'TABEL FINAAL KO'!T281+'TABEL FINAAL LO'!T281</f>
        <v>4828.0385862279099</v>
      </c>
      <c r="U281" s="1">
        <f>+'TABEL FINAAL KO'!U281+'TABEL FINAAL LO'!U281</f>
        <v>4802.805484460695</v>
      </c>
      <c r="V281" s="1">
        <f>+'TABEL FINAAL KO'!V281+'TABEL FINAAL LO'!V281</f>
        <v>4757.891712370506</v>
      </c>
      <c r="W281" s="1">
        <f>+'TABEL FINAAL KO'!W281+'TABEL FINAAL LO'!W281</f>
        <v>4701.26</v>
      </c>
      <c r="X281" s="1">
        <f>+'TABEL FINAAL KO'!X281+'TABEL FINAAL LO'!X281</f>
        <v>4636.4627787934187</v>
      </c>
      <c r="Y281" s="1">
        <f>+'TABEL FINAAL KO'!Y281+'TABEL FINAAL LO'!Y281</f>
        <v>4595.5117367458861</v>
      </c>
      <c r="Z281" s="1">
        <f>+'TABEL FINAAL KO'!Z281+'TABEL FINAAL LO'!Z281</f>
        <v>4543.8124314442412</v>
      </c>
      <c r="AA281" s="1">
        <f>+'TABEL FINAAL KO'!AA281+'TABEL FINAAL LO'!AA281</f>
        <v>4539.2786349786711</v>
      </c>
    </row>
    <row r="282" spans="2:27" x14ac:dyDescent="0.3">
      <c r="B282" s="1">
        <v>71011</v>
      </c>
      <c r="C282" s="1">
        <f>+'TABEL FINAAL KO'!C282+'TABEL FINAAL LO'!C282</f>
        <v>2391.7647058823532</v>
      </c>
      <c r="D282" s="1">
        <f>+'TABEL FINAAL KO'!D282+'TABEL FINAAL LO'!D282</f>
        <v>2033</v>
      </c>
      <c r="E282" s="1">
        <f>+'TABEL FINAAL KO'!E282+'TABEL FINAAL LO'!E282</f>
        <v>1923.3</v>
      </c>
      <c r="F282" s="1">
        <f>+'TABEL FINAAL KO'!F282+'TABEL FINAAL LO'!F282</f>
        <v>1844.62</v>
      </c>
      <c r="G282" s="1">
        <f>+'TABEL FINAAL KO'!G282+'TABEL FINAAL LO'!G282</f>
        <v>1854.76</v>
      </c>
      <c r="H282" s="1">
        <f>+'TABEL FINAAL KO'!H282+'TABEL FINAAL LO'!H282</f>
        <v>1894.98</v>
      </c>
      <c r="I282" s="1">
        <f>+'TABEL FINAAL KO'!I282+'TABEL FINAAL LO'!I282</f>
        <v>1896.1100000000001</v>
      </c>
      <c r="J282" s="1">
        <f>+'TABEL FINAAL KO'!J282+'TABEL FINAAL LO'!J282</f>
        <v>1906.92</v>
      </c>
      <c r="K282" s="1">
        <f>+'TABEL FINAAL KO'!K282+'TABEL FINAAL LO'!K282</f>
        <v>1959.6799999999998</v>
      </c>
      <c r="L282" s="1">
        <f>+'TABEL FINAAL KO'!L282+'TABEL FINAAL LO'!L282</f>
        <v>1977.4099999999999</v>
      </c>
      <c r="M282" s="1">
        <f>+'TABEL FINAAL KO'!M282+'TABEL FINAAL LO'!M282</f>
        <v>1948.4299999999998</v>
      </c>
      <c r="N282" s="1">
        <f>+'TABEL FINAAL KO'!N282+'TABEL FINAAL LO'!N282</f>
        <v>1970.6799999999998</v>
      </c>
      <c r="O282" s="1">
        <f>+'TABEL FINAAL KO'!O282+'TABEL FINAAL LO'!O282</f>
        <v>1909.35</v>
      </c>
      <c r="P282" s="1">
        <f>+'TABEL FINAAL KO'!P282+'TABEL FINAAL LO'!P282</f>
        <v>1886.935652173913</v>
      </c>
      <c r="Q282" s="1">
        <f>+'TABEL FINAAL KO'!Q282+'TABEL FINAAL LO'!Q282</f>
        <v>1866.4278260869564</v>
      </c>
      <c r="R282" s="1">
        <f>+'TABEL FINAAL KO'!R282+'TABEL FINAAL LO'!R282</f>
        <v>1820.5078260869566</v>
      </c>
      <c r="S282" s="1">
        <f>+'TABEL FINAAL KO'!S282+'TABEL FINAAL LO'!S282</f>
        <v>1787.126956521739</v>
      </c>
      <c r="T282" s="1">
        <f>+'TABEL FINAAL KO'!T282+'TABEL FINAAL LO'!T282</f>
        <v>1743.8417391304347</v>
      </c>
      <c r="U282" s="1">
        <f>+'TABEL FINAAL KO'!U282+'TABEL FINAAL LO'!U282</f>
        <v>1696.9373913043478</v>
      </c>
      <c r="V282" s="1">
        <f>+'TABEL FINAAL KO'!V282+'TABEL FINAAL LO'!V282</f>
        <v>1657.048695652174</v>
      </c>
      <c r="W282" s="1">
        <f>+'TABEL FINAAL KO'!W282+'TABEL FINAAL LO'!W282</f>
        <v>1632.1599999999999</v>
      </c>
      <c r="X282" s="1">
        <f>+'TABEL FINAAL KO'!X282+'TABEL FINAAL LO'!X282</f>
        <v>1605.2869565217393</v>
      </c>
      <c r="Y282" s="1">
        <f>+'TABEL FINAAL KO'!Y282+'TABEL FINAAL LO'!Y282</f>
        <v>1594.9217391304348</v>
      </c>
      <c r="Z282" s="1">
        <f>+'TABEL FINAAL KO'!Z282+'TABEL FINAAL LO'!Z282</f>
        <v>1573.2869565217393</v>
      </c>
      <c r="AA282" s="1">
        <f>+'TABEL FINAAL KO'!AA282+'TABEL FINAAL LO'!AA282</f>
        <v>1554.9060869565219</v>
      </c>
    </row>
    <row r="283" spans="2:27" x14ac:dyDescent="0.3">
      <c r="B283" s="1">
        <v>71016</v>
      </c>
      <c r="C283" s="1">
        <f>+'TABEL FINAAL KO'!C283+'TABEL FINAAL LO'!C283</f>
        <v>8371</v>
      </c>
      <c r="D283" s="1">
        <f>+'TABEL FINAAL KO'!D283+'TABEL FINAAL LO'!D283</f>
        <v>7115.3499999999985</v>
      </c>
      <c r="E283" s="1">
        <f>+'TABEL FINAAL KO'!E283+'TABEL FINAAL LO'!E283</f>
        <v>6940.6</v>
      </c>
      <c r="F283" s="1">
        <f>+'TABEL FINAAL KO'!F283+'TABEL FINAAL LO'!F283</f>
        <v>6901.49</v>
      </c>
      <c r="G283" s="1">
        <f>+'TABEL FINAAL KO'!G283+'TABEL FINAAL LO'!G283</f>
        <v>6873.8899999999994</v>
      </c>
      <c r="H283" s="1">
        <f>+'TABEL FINAAL KO'!H283+'TABEL FINAAL LO'!H283</f>
        <v>7000.1100000000006</v>
      </c>
      <c r="I283" s="1">
        <f>+'TABEL FINAAL KO'!I283+'TABEL FINAAL LO'!I283</f>
        <v>6989.05</v>
      </c>
      <c r="J283" s="1">
        <f>+'TABEL FINAAL KO'!J283+'TABEL FINAAL LO'!J283</f>
        <v>7065.0599999999995</v>
      </c>
      <c r="K283" s="1">
        <f>+'TABEL FINAAL KO'!K283+'TABEL FINAAL LO'!K283</f>
        <v>6904.79</v>
      </c>
      <c r="L283" s="1">
        <f>+'TABEL FINAAL KO'!L283+'TABEL FINAAL LO'!L283</f>
        <v>7001.35</v>
      </c>
      <c r="M283" s="1">
        <f>+'TABEL FINAAL KO'!M283+'TABEL FINAAL LO'!M283</f>
        <v>6941.83</v>
      </c>
      <c r="N283" s="1">
        <f>+'TABEL FINAAL KO'!N283+'TABEL FINAAL LO'!N283</f>
        <v>6820.85</v>
      </c>
      <c r="O283" s="1">
        <f>+'TABEL FINAAL KO'!O283+'TABEL FINAAL LO'!O283</f>
        <v>6594.4400000000005</v>
      </c>
      <c r="P283" s="1">
        <f>+'TABEL FINAAL KO'!P283+'TABEL FINAAL LO'!P283</f>
        <v>6432.0749849548647</v>
      </c>
      <c r="Q283" s="1">
        <f>+'TABEL FINAAL KO'!Q283+'TABEL FINAAL LO'!Q283</f>
        <v>6243.8875526579741</v>
      </c>
      <c r="R283" s="1">
        <f>+'TABEL FINAAL KO'!R283+'TABEL FINAAL LO'!R283</f>
        <v>6101.5899247743228</v>
      </c>
      <c r="S283" s="1">
        <f>+'TABEL FINAAL KO'!S283+'TABEL FINAAL LO'!S283</f>
        <v>5984.0636659979937</v>
      </c>
      <c r="T283" s="1">
        <f>+'TABEL FINAAL KO'!T283+'TABEL FINAAL LO'!T283</f>
        <v>5843.435451354062</v>
      </c>
      <c r="U283" s="1">
        <f>+'TABEL FINAAL KO'!U283+'TABEL FINAAL LO'!U283</f>
        <v>5767.6888014042124</v>
      </c>
      <c r="V283" s="1">
        <f>+'TABEL FINAAL KO'!V283+'TABEL FINAAL LO'!V283</f>
        <v>5650.1543029087261</v>
      </c>
      <c r="W283" s="1">
        <f>+'TABEL FINAAL KO'!W283+'TABEL FINAAL LO'!W283</f>
        <v>5566.73</v>
      </c>
      <c r="X283" s="1">
        <f>+'TABEL FINAAL KO'!X283+'TABEL FINAAL LO'!X283</f>
        <v>5509.73</v>
      </c>
      <c r="Y283" s="1">
        <f>+'TABEL FINAAL KO'!Y283+'TABEL FINAAL LO'!Y283</f>
        <v>5457.7382397191577</v>
      </c>
      <c r="Z283" s="1">
        <f>+'TABEL FINAAL KO'!Z283+'TABEL FINAAL LO'!Z283</f>
        <v>5411.73</v>
      </c>
      <c r="AA283" s="1">
        <f>+'TABEL FINAAL KO'!AA283+'TABEL FINAAL LO'!AA283</f>
        <v>5383.2809779338013</v>
      </c>
    </row>
    <row r="284" spans="2:27" x14ac:dyDescent="0.3">
      <c r="B284" s="1">
        <v>71017</v>
      </c>
      <c r="C284" s="1">
        <f>+'TABEL FINAAL KO'!C284+'TABEL FINAAL LO'!C284</f>
        <v>1185</v>
      </c>
      <c r="D284" s="1">
        <f>+'TABEL FINAAL KO'!D284+'TABEL FINAAL LO'!D284</f>
        <v>1007.25</v>
      </c>
      <c r="E284" s="1">
        <f>+'TABEL FINAAL KO'!E284+'TABEL FINAAL LO'!E284</f>
        <v>934.88</v>
      </c>
      <c r="F284" s="1">
        <f>+'TABEL FINAAL KO'!F284+'TABEL FINAAL LO'!F284</f>
        <v>952.99</v>
      </c>
      <c r="G284" s="1">
        <f>+'TABEL FINAAL KO'!G284+'TABEL FINAAL LO'!G284</f>
        <v>941.96</v>
      </c>
      <c r="H284" s="1">
        <f>+'TABEL FINAAL KO'!H284+'TABEL FINAAL LO'!H284</f>
        <v>954.33999999999992</v>
      </c>
      <c r="I284" s="1">
        <f>+'TABEL FINAAL KO'!I284+'TABEL FINAAL LO'!I284</f>
        <v>944.5</v>
      </c>
      <c r="J284" s="1">
        <f>+'TABEL FINAAL KO'!J284+'TABEL FINAAL LO'!J284</f>
        <v>917.85</v>
      </c>
      <c r="K284" s="1">
        <f>+'TABEL FINAAL KO'!K284+'TABEL FINAAL LO'!K284</f>
        <v>917.15</v>
      </c>
      <c r="L284" s="1">
        <f>+'TABEL FINAAL KO'!L284+'TABEL FINAAL LO'!L284</f>
        <v>918.8</v>
      </c>
      <c r="M284" s="1">
        <f>+'TABEL FINAAL KO'!M284+'TABEL FINAAL LO'!M284</f>
        <v>891.61</v>
      </c>
      <c r="N284" s="1">
        <f>+'TABEL FINAAL KO'!N284+'TABEL FINAAL LO'!N284</f>
        <v>877.77</v>
      </c>
      <c r="O284" s="1">
        <f>+'TABEL FINAAL KO'!O284+'TABEL FINAAL LO'!O284</f>
        <v>863.96</v>
      </c>
      <c r="P284" s="1">
        <f>+'TABEL FINAAL KO'!P284+'TABEL FINAAL LO'!P284</f>
        <v>819.92831325301199</v>
      </c>
      <c r="Q284" s="1">
        <f>+'TABEL FINAAL KO'!Q284+'TABEL FINAAL LO'!Q284</f>
        <v>791.03734939759033</v>
      </c>
      <c r="R284" s="1">
        <f>+'TABEL FINAAL KO'!R284+'TABEL FINAAL LO'!R284</f>
        <v>765.91128514056231</v>
      </c>
      <c r="S284" s="1">
        <f>+'TABEL FINAAL KO'!S284+'TABEL FINAAL LO'!S284</f>
        <v>736.39851405622494</v>
      </c>
      <c r="T284" s="1">
        <f>+'TABEL FINAAL KO'!T284+'TABEL FINAAL LO'!T284</f>
        <v>721.02883534136549</v>
      </c>
      <c r="U284" s="1">
        <f>+'TABEL FINAAL KO'!U284+'TABEL FINAAL LO'!U284</f>
        <v>710.15489959839351</v>
      </c>
      <c r="V284" s="1">
        <f>+'TABEL FINAAL KO'!V284+'TABEL FINAAL LO'!V284</f>
        <v>681.89425702811241</v>
      </c>
      <c r="W284" s="1">
        <f>+'TABEL FINAAL KO'!W284+'TABEL FINAAL LO'!W284</f>
        <v>663.39</v>
      </c>
      <c r="X284" s="1">
        <f>+'TABEL FINAAL KO'!X284+'TABEL FINAAL LO'!X284</f>
        <v>659.26393574297185</v>
      </c>
      <c r="Y284" s="1">
        <f>+'TABEL FINAAL KO'!Y284+'TABEL FINAAL LO'!Y284</f>
        <v>642.75967871485943</v>
      </c>
      <c r="Z284" s="1">
        <f>+'TABEL FINAAL KO'!Z284+'TABEL FINAAL LO'!Z284</f>
        <v>646.51606425702812</v>
      </c>
      <c r="AA284" s="1">
        <f>+'TABEL FINAAL KO'!AA284+'TABEL FINAAL LO'!AA284</f>
        <v>645.64212851405614</v>
      </c>
    </row>
    <row r="285" spans="2:27" x14ac:dyDescent="0.3">
      <c r="B285" s="1">
        <v>71020</v>
      </c>
      <c r="C285" s="1">
        <f>+'TABEL FINAAL KO'!C285+'TABEL FINAAL LO'!C285</f>
        <v>1135.2941176470588</v>
      </c>
      <c r="D285" s="1">
        <f>+'TABEL FINAAL KO'!D285+'TABEL FINAAL LO'!D285</f>
        <v>965</v>
      </c>
      <c r="E285" s="1">
        <f>+'TABEL FINAAL KO'!E285+'TABEL FINAAL LO'!E285</f>
        <v>831.06999999999994</v>
      </c>
      <c r="F285" s="1">
        <f>+'TABEL FINAAL KO'!F285+'TABEL FINAAL LO'!F285</f>
        <v>882.1</v>
      </c>
      <c r="G285" s="1">
        <f>+'TABEL FINAAL KO'!G285+'TABEL FINAAL LO'!G285</f>
        <v>901.61</v>
      </c>
      <c r="H285" s="1">
        <f>+'TABEL FINAAL KO'!H285+'TABEL FINAAL LO'!H285</f>
        <v>917.72</v>
      </c>
      <c r="I285" s="1">
        <f>+'TABEL FINAAL KO'!I285+'TABEL FINAAL LO'!I285</f>
        <v>937.61</v>
      </c>
      <c r="J285" s="1">
        <f>+'TABEL FINAAL KO'!J285+'TABEL FINAAL LO'!J285</f>
        <v>938.99</v>
      </c>
      <c r="K285" s="1">
        <f>+'TABEL FINAAL KO'!K285+'TABEL FINAAL LO'!K285</f>
        <v>926.31</v>
      </c>
      <c r="L285" s="1">
        <f>+'TABEL FINAAL KO'!L285+'TABEL FINAAL LO'!L285</f>
        <v>959.91</v>
      </c>
      <c r="M285" s="1">
        <f>+'TABEL FINAAL KO'!M285+'TABEL FINAAL LO'!M285</f>
        <v>929.74</v>
      </c>
      <c r="N285" s="1">
        <f>+'TABEL FINAAL KO'!N285+'TABEL FINAAL LO'!N285</f>
        <v>934.23</v>
      </c>
      <c r="O285" s="1">
        <f>+'TABEL FINAAL KO'!O285+'TABEL FINAAL LO'!O285</f>
        <v>910.23</v>
      </c>
      <c r="P285" s="1">
        <f>+'TABEL FINAAL KO'!P285+'TABEL FINAAL LO'!P285</f>
        <v>879.02125874125875</v>
      </c>
      <c r="Q285" s="1">
        <f>+'TABEL FINAAL KO'!Q285+'TABEL FINAAL LO'!Q285</f>
        <v>857.3964685314686</v>
      </c>
      <c r="R285" s="1">
        <f>+'TABEL FINAAL KO'!R285+'TABEL FINAAL LO'!R285</f>
        <v>812.52041958041957</v>
      </c>
      <c r="S285" s="1">
        <f>+'TABEL FINAAL KO'!S285+'TABEL FINAAL LO'!S285</f>
        <v>804.02013986013981</v>
      </c>
      <c r="T285" s="1">
        <f>+'TABEL FINAAL KO'!T285+'TABEL FINAAL LO'!T285</f>
        <v>790.77</v>
      </c>
      <c r="U285" s="1">
        <f>+'TABEL FINAAL KO'!U285+'TABEL FINAAL LO'!U285</f>
        <v>791.39534965034966</v>
      </c>
      <c r="V285" s="1">
        <f>+'TABEL FINAAL KO'!V285+'TABEL FINAAL LO'!V285</f>
        <v>766.89506993006989</v>
      </c>
      <c r="W285" s="1">
        <f>+'TABEL FINAAL KO'!W285+'TABEL FINAAL LO'!W285</f>
        <v>766.77</v>
      </c>
      <c r="X285" s="1">
        <f>+'TABEL FINAAL KO'!X285+'TABEL FINAAL LO'!X285</f>
        <v>759.89506993006989</v>
      </c>
      <c r="Y285" s="1">
        <f>+'TABEL FINAAL KO'!Y285+'TABEL FINAAL LO'!Y285</f>
        <v>755.39534965034966</v>
      </c>
      <c r="Z285" s="1">
        <f>+'TABEL FINAAL KO'!Z285+'TABEL FINAAL LO'!Z285</f>
        <v>753.77055944055951</v>
      </c>
      <c r="AA285" s="1">
        <f>+'TABEL FINAAL KO'!AA285+'TABEL FINAAL LO'!AA285</f>
        <v>761.14576923076925</v>
      </c>
    </row>
    <row r="286" spans="2:27" x14ac:dyDescent="0.3">
      <c r="B286" s="1">
        <v>71022</v>
      </c>
      <c r="C286" s="1">
        <f>+'TABEL FINAAL KO'!C286+'TABEL FINAAL LO'!C286</f>
        <v>9183</v>
      </c>
      <c r="D286" s="1">
        <f>+'TABEL FINAAL KO'!D286+'TABEL FINAAL LO'!D286</f>
        <v>7805.5499999999993</v>
      </c>
      <c r="E286" s="1">
        <f>+'TABEL FINAAL KO'!E286+'TABEL FINAAL LO'!E286</f>
        <v>6763.98</v>
      </c>
      <c r="F286" s="1">
        <f>+'TABEL FINAAL KO'!F286+'TABEL FINAAL LO'!F286</f>
        <v>6956.15</v>
      </c>
      <c r="G286" s="1">
        <f>+'TABEL FINAAL KO'!G286+'TABEL FINAAL LO'!G286</f>
        <v>7061.6900000000005</v>
      </c>
      <c r="H286" s="1">
        <f>+'TABEL FINAAL KO'!H286+'TABEL FINAAL LO'!H286</f>
        <v>7147.33</v>
      </c>
      <c r="I286" s="1">
        <f>+'TABEL FINAAL KO'!I286+'TABEL FINAAL LO'!I286</f>
        <v>7277.6100000000006</v>
      </c>
      <c r="J286" s="1">
        <f>+'TABEL FINAAL KO'!J286+'TABEL FINAAL LO'!J286</f>
        <v>7446.8</v>
      </c>
      <c r="K286" s="1">
        <f>+'TABEL FINAAL KO'!K286+'TABEL FINAAL LO'!K286</f>
        <v>7563.2</v>
      </c>
      <c r="L286" s="1">
        <f>+'TABEL FINAAL KO'!L286+'TABEL FINAAL LO'!L286</f>
        <v>7690.04</v>
      </c>
      <c r="M286" s="1">
        <f>+'TABEL FINAAL KO'!M286+'TABEL FINAAL LO'!M286</f>
        <v>7669.77</v>
      </c>
      <c r="N286" s="1">
        <f>+'TABEL FINAAL KO'!N286+'TABEL FINAAL LO'!N286</f>
        <v>7651.76</v>
      </c>
      <c r="O286" s="1">
        <f>+'TABEL FINAAL KO'!O286+'TABEL FINAAL LO'!O286</f>
        <v>7539.8099999999995</v>
      </c>
      <c r="P286" s="1">
        <f>+'TABEL FINAAL KO'!P286+'TABEL FINAAL LO'!P286</f>
        <v>7446.5840987124466</v>
      </c>
      <c r="Q286" s="1">
        <f>+'TABEL FINAAL KO'!Q286+'TABEL FINAAL LO'!Q286</f>
        <v>7319.5990085836911</v>
      </c>
      <c r="R286" s="1">
        <f>+'TABEL FINAAL KO'!R286+'TABEL FINAAL LO'!R286</f>
        <v>7228.6907768240344</v>
      </c>
      <c r="S286" s="1">
        <f>+'TABEL FINAAL KO'!S286+'TABEL FINAAL LO'!S286</f>
        <v>7113.2366609442061</v>
      </c>
      <c r="T286" s="1">
        <f>+'TABEL FINAAL KO'!T286+'TABEL FINAAL LO'!T286</f>
        <v>6981.1848969957082</v>
      </c>
      <c r="U286" s="1">
        <f>+'TABEL FINAAL KO'!U286+'TABEL FINAAL LO'!U286</f>
        <v>6861.9127424892704</v>
      </c>
      <c r="V286" s="1">
        <f>+'TABEL FINAAL KO'!V286+'TABEL FINAAL LO'!V286</f>
        <v>6747.3935278969957</v>
      </c>
      <c r="W286" s="1">
        <f>+'TABEL FINAAL KO'!W286+'TABEL FINAAL LO'!W286</f>
        <v>6635.29</v>
      </c>
      <c r="X286" s="1">
        <f>+'TABEL FINAAL KO'!X286+'TABEL FINAAL LO'!X286</f>
        <v>6577.8225493562231</v>
      </c>
      <c r="Y286" s="1">
        <f>+'TABEL FINAAL KO'!Y286+'TABEL FINAAL LO'!Y286</f>
        <v>6541.4068626609442</v>
      </c>
      <c r="Z286" s="1">
        <f>+'TABEL FINAAL KO'!Z286+'TABEL FINAAL LO'!Z286</f>
        <v>6525.4068626609442</v>
      </c>
      <c r="AA286" s="1">
        <f>+'TABEL FINAAL KO'!AA286+'TABEL FINAAL LO'!AA286</f>
        <v>6505.8092145922747</v>
      </c>
    </row>
    <row r="287" spans="2:27" x14ac:dyDescent="0.3">
      <c r="B287" s="1">
        <v>71024</v>
      </c>
      <c r="C287" s="1">
        <f>+'TABEL FINAAL KO'!C287+'TABEL FINAAL LO'!C287</f>
        <v>1582.3529411764707</v>
      </c>
      <c r="D287" s="1">
        <f>+'TABEL FINAAL KO'!D287+'TABEL FINAAL LO'!D287</f>
        <v>1345</v>
      </c>
      <c r="E287" s="1">
        <f>+'TABEL FINAAL KO'!E287+'TABEL FINAAL LO'!E287</f>
        <v>1210.67</v>
      </c>
      <c r="F287" s="1">
        <f>+'TABEL FINAAL KO'!F287+'TABEL FINAAL LO'!F287</f>
        <v>1217.48</v>
      </c>
      <c r="G287" s="1">
        <f>+'TABEL FINAAL KO'!G287+'TABEL FINAAL LO'!G287</f>
        <v>1251.78</v>
      </c>
      <c r="H287" s="1">
        <f>+'TABEL FINAAL KO'!H287+'TABEL FINAAL LO'!H287</f>
        <v>1237.02</v>
      </c>
      <c r="I287" s="1">
        <f>+'TABEL FINAAL KO'!I287+'TABEL FINAAL LO'!I287</f>
        <v>1264.94</v>
      </c>
      <c r="J287" s="1">
        <f>+'TABEL FINAAL KO'!J287+'TABEL FINAAL LO'!J287</f>
        <v>1272.56</v>
      </c>
      <c r="K287" s="1">
        <f>+'TABEL FINAAL KO'!K287+'TABEL FINAAL LO'!K287</f>
        <v>1305.75</v>
      </c>
      <c r="L287" s="1">
        <f>+'TABEL FINAAL KO'!L287+'TABEL FINAAL LO'!L287</f>
        <v>1320.21</v>
      </c>
      <c r="M287" s="1">
        <f>+'TABEL FINAAL KO'!M287+'TABEL FINAAL LO'!M287</f>
        <v>1319.29</v>
      </c>
      <c r="N287" s="1">
        <f>+'TABEL FINAAL KO'!N287+'TABEL FINAAL LO'!N287</f>
        <v>1309.3699999999999</v>
      </c>
      <c r="O287" s="1">
        <f>+'TABEL FINAAL KO'!O287+'TABEL FINAAL LO'!O287</f>
        <v>1257.1500000000001</v>
      </c>
      <c r="P287" s="1">
        <f>+'TABEL FINAAL KO'!P287+'TABEL FINAAL LO'!P287</f>
        <v>1248.0233502538072</v>
      </c>
      <c r="Q287" s="1">
        <f>+'TABEL FINAAL KO'!Q287+'TABEL FINAAL LO'!Q287</f>
        <v>1240.3568527918783</v>
      </c>
      <c r="R287" s="1">
        <f>+'TABEL FINAAL KO'!R287+'TABEL FINAAL LO'!R287</f>
        <v>1232.3563451776649</v>
      </c>
      <c r="S287" s="1">
        <f>+'TABEL FINAAL KO'!S287+'TABEL FINAAL LO'!S287</f>
        <v>1225.4675126903553</v>
      </c>
      <c r="T287" s="1">
        <f>+'TABEL FINAAL KO'!T287+'TABEL FINAAL LO'!T287</f>
        <v>1213.9121827411168</v>
      </c>
      <c r="U287" s="1">
        <f>+'TABEL FINAAL KO'!U287+'TABEL FINAAL LO'!U287</f>
        <v>1190.8005076142131</v>
      </c>
      <c r="V287" s="1">
        <f>+'TABEL FINAAL KO'!V287+'TABEL FINAAL LO'!V287</f>
        <v>1175.2446700507614</v>
      </c>
      <c r="W287" s="1">
        <f>+'TABEL FINAAL KO'!W287+'TABEL FINAAL LO'!W287</f>
        <v>1173.8</v>
      </c>
      <c r="X287" s="1">
        <f>+'TABEL FINAAL KO'!X287+'TABEL FINAAL LO'!X287</f>
        <v>1160.2446700507614</v>
      </c>
      <c r="Y287" s="1">
        <f>+'TABEL FINAAL KO'!Y287+'TABEL FINAAL LO'!Y287</f>
        <v>1158.5781725888326</v>
      </c>
      <c r="Z287" s="1">
        <f>+'TABEL FINAAL KO'!Z287+'TABEL FINAAL LO'!Z287</f>
        <v>1156.2446700507614</v>
      </c>
      <c r="AA287" s="1">
        <f>+'TABEL FINAAL KO'!AA287+'TABEL FINAAL LO'!AA287</f>
        <v>1149.2446700507614</v>
      </c>
    </row>
    <row r="288" spans="2:27" x14ac:dyDescent="0.3">
      <c r="B288" s="1">
        <v>71034</v>
      </c>
      <c r="C288" s="1">
        <f>+'TABEL FINAAL KO'!C288+'TABEL FINAAL LO'!C288</f>
        <v>2264</v>
      </c>
      <c r="D288" s="1">
        <f>+'TABEL FINAAL KO'!D288+'TABEL FINAAL LO'!D288</f>
        <v>1924.4</v>
      </c>
      <c r="E288" s="1">
        <f>+'TABEL FINAAL KO'!E288+'TABEL FINAAL LO'!E288</f>
        <v>1482.21</v>
      </c>
      <c r="F288" s="1">
        <f>+'TABEL FINAAL KO'!F288+'TABEL FINAAL LO'!F288</f>
        <v>1533.62</v>
      </c>
      <c r="G288" s="1">
        <f>+'TABEL FINAAL KO'!G288+'TABEL FINAAL LO'!G288</f>
        <v>1577.46</v>
      </c>
      <c r="H288" s="1">
        <f>+'TABEL FINAAL KO'!H288+'TABEL FINAAL LO'!H288</f>
        <v>1579.03</v>
      </c>
      <c r="I288" s="1">
        <f>+'TABEL FINAAL KO'!I288+'TABEL FINAAL LO'!I288</f>
        <v>1597.1100000000001</v>
      </c>
      <c r="J288" s="1">
        <f>+'TABEL FINAAL KO'!J288+'TABEL FINAAL LO'!J288</f>
        <v>1649.1100000000001</v>
      </c>
      <c r="K288" s="1">
        <f>+'TABEL FINAAL KO'!K288+'TABEL FINAAL LO'!K288</f>
        <v>1742.73</v>
      </c>
      <c r="L288" s="1">
        <f>+'TABEL FINAAL KO'!L288+'TABEL FINAAL LO'!L288</f>
        <v>1750.3</v>
      </c>
      <c r="M288" s="1">
        <f>+'TABEL FINAAL KO'!M288+'TABEL FINAAL LO'!M288</f>
        <v>1744.65</v>
      </c>
      <c r="N288" s="1">
        <f>+'TABEL FINAAL KO'!N288+'TABEL FINAAL LO'!N288</f>
        <v>1727.1100000000001</v>
      </c>
      <c r="O288" s="1">
        <f>+'TABEL FINAAL KO'!O288+'TABEL FINAAL LO'!O288</f>
        <v>1779.57</v>
      </c>
      <c r="P288" s="1">
        <f>+'TABEL FINAAL KO'!P288+'TABEL FINAAL LO'!P288</f>
        <v>1804.8116279069768</v>
      </c>
      <c r="Q288" s="1">
        <f>+'TABEL FINAAL KO'!Q288+'TABEL FINAAL LO'!Q288</f>
        <v>1852.364930232558</v>
      </c>
      <c r="R288" s="1">
        <f>+'TABEL FINAAL KO'!R288+'TABEL FINAAL LO'!R288</f>
        <v>1873.407441860465</v>
      </c>
      <c r="S288" s="1">
        <f>+'TABEL FINAAL KO'!S288+'TABEL FINAAL LO'!S288</f>
        <v>1871.8116279069768</v>
      </c>
      <c r="T288" s="1">
        <f>+'TABEL FINAAL KO'!T288+'TABEL FINAAL LO'!T288</f>
        <v>1879.0669147286821</v>
      </c>
      <c r="U288" s="1">
        <f>+'TABEL FINAAL KO'!U288+'TABEL FINAAL LO'!U288</f>
        <v>1887.1519379844963</v>
      </c>
      <c r="V288" s="1">
        <f>+'TABEL FINAAL KO'!V288+'TABEL FINAAL LO'!V288</f>
        <v>1876.088062015504</v>
      </c>
      <c r="W288" s="1">
        <f>+'TABEL FINAAL KO'!W288+'TABEL FINAAL LO'!W288</f>
        <v>1875.62</v>
      </c>
      <c r="X288" s="1">
        <f>+'TABEL FINAAL KO'!X288+'TABEL FINAAL LO'!X288</f>
        <v>1845.0241860465117</v>
      </c>
      <c r="Y288" s="1">
        <f>+'TABEL FINAAL KO'!Y288+'TABEL FINAAL LO'!Y288</f>
        <v>1822.4922480620155</v>
      </c>
      <c r="Z288" s="1">
        <f>+'TABEL FINAAL KO'!Z288+'TABEL FINAAL LO'!Z288</f>
        <v>1813.8539224806202</v>
      </c>
      <c r="AA288" s="1">
        <f>+'TABEL FINAAL KO'!AA288+'TABEL FINAAL LO'!AA288</f>
        <v>1792.8539224806202</v>
      </c>
    </row>
    <row r="289" spans="2:27" x14ac:dyDescent="0.3">
      <c r="B289" s="1">
        <v>71037</v>
      </c>
      <c r="C289" s="1">
        <f>+'TABEL FINAAL KO'!C289+'TABEL FINAAL LO'!C289</f>
        <v>2041</v>
      </c>
      <c r="D289" s="1">
        <f>+'TABEL FINAAL KO'!D289+'TABEL FINAAL LO'!D289</f>
        <v>1734.85</v>
      </c>
      <c r="E289" s="1">
        <f>+'TABEL FINAAL KO'!E289+'TABEL FINAAL LO'!E289</f>
        <v>1312.54</v>
      </c>
      <c r="F289" s="1">
        <f>+'TABEL FINAAL KO'!F289+'TABEL FINAAL LO'!F289</f>
        <v>1337.97</v>
      </c>
      <c r="G289" s="1">
        <f>+'TABEL FINAAL KO'!G289+'TABEL FINAAL LO'!G289</f>
        <v>1352.5900000000001</v>
      </c>
      <c r="H289" s="1">
        <f>+'TABEL FINAAL KO'!H289+'TABEL FINAAL LO'!H289</f>
        <v>1375.1599999999999</v>
      </c>
      <c r="I289" s="1">
        <f>+'TABEL FINAAL KO'!I289+'TABEL FINAAL LO'!I289</f>
        <v>1438.08</v>
      </c>
      <c r="J289" s="1">
        <f>+'TABEL FINAAL KO'!J289+'TABEL FINAAL LO'!J289</f>
        <v>1423.56</v>
      </c>
      <c r="K289" s="1">
        <f>+'TABEL FINAAL KO'!K289+'TABEL FINAAL LO'!K289</f>
        <v>1474.7</v>
      </c>
      <c r="L289" s="1">
        <f>+'TABEL FINAAL KO'!L289+'TABEL FINAAL LO'!L289</f>
        <v>1518.8899999999999</v>
      </c>
      <c r="M289" s="1">
        <f>+'TABEL FINAAL KO'!M289+'TABEL FINAAL LO'!M289</f>
        <v>1486.67</v>
      </c>
      <c r="N289" s="1">
        <f>+'TABEL FINAAL KO'!N289+'TABEL FINAAL LO'!N289</f>
        <v>1557.81</v>
      </c>
      <c r="O289" s="1">
        <f>+'TABEL FINAAL KO'!O289+'TABEL FINAAL LO'!O289</f>
        <v>1507.5900000000001</v>
      </c>
      <c r="P289" s="1">
        <f>+'TABEL FINAAL KO'!P289+'TABEL FINAAL LO'!P289</f>
        <v>1499.7</v>
      </c>
      <c r="Q289" s="1">
        <f>+'TABEL FINAAL KO'!Q289+'TABEL FINAAL LO'!Q289</f>
        <v>1506.6733333333332</v>
      </c>
      <c r="R289" s="1">
        <f>+'TABEL FINAAL KO'!R289+'TABEL FINAAL LO'!R289</f>
        <v>1495.4299999999998</v>
      </c>
      <c r="S289" s="1">
        <f>+'TABEL FINAAL KO'!S289+'TABEL FINAAL LO'!S289</f>
        <v>1483.7683333333334</v>
      </c>
      <c r="T289" s="1">
        <f>+'TABEL FINAAL KO'!T289+'TABEL FINAAL LO'!T289</f>
        <v>1477.1866666666667</v>
      </c>
      <c r="U289" s="1">
        <f>+'TABEL FINAAL KO'!U289+'TABEL FINAAL LO'!U289</f>
        <v>1462.2133333333334</v>
      </c>
      <c r="V289" s="1">
        <f>+'TABEL FINAAL KO'!V289+'TABEL FINAAL LO'!V289</f>
        <v>1464.7</v>
      </c>
      <c r="W289" s="1">
        <f>+'TABEL FINAAL KO'!W289+'TABEL FINAAL LO'!W289</f>
        <v>1458.97</v>
      </c>
      <c r="X289" s="1">
        <f>+'TABEL FINAAL KO'!X289+'TABEL FINAAL LO'!X289</f>
        <v>1441.7533333333333</v>
      </c>
      <c r="Y289" s="1">
        <f>+'TABEL FINAAL KO'!Y289+'TABEL FINAAL LO'!Y289</f>
        <v>1445.3883333333333</v>
      </c>
      <c r="Z289" s="1">
        <f>+'TABEL FINAAL KO'!Z289+'TABEL FINAAL LO'!Z289</f>
        <v>1428.9016666666666</v>
      </c>
      <c r="AA289" s="1">
        <f>+'TABEL FINAAL KO'!AA289+'TABEL FINAAL LO'!AA289</f>
        <v>1424.51</v>
      </c>
    </row>
    <row r="290" spans="2:27" x14ac:dyDescent="0.3">
      <c r="B290" s="1">
        <v>71045</v>
      </c>
      <c r="C290" s="1">
        <f>+'TABEL FINAAL KO'!C290+'TABEL FINAAL LO'!C290</f>
        <v>930.58823529411768</v>
      </c>
      <c r="D290" s="1">
        <f>+'TABEL FINAAL KO'!D290+'TABEL FINAAL LO'!D290</f>
        <v>791</v>
      </c>
      <c r="E290" s="1">
        <f>+'TABEL FINAAL KO'!E290+'TABEL FINAAL LO'!E290</f>
        <v>650.39</v>
      </c>
      <c r="F290" s="1">
        <f>+'TABEL FINAAL KO'!F290+'TABEL FINAAL LO'!F290</f>
        <v>655.42000000000007</v>
      </c>
      <c r="G290" s="1">
        <f>+'TABEL FINAAL KO'!G290+'TABEL FINAAL LO'!G290</f>
        <v>633.93000000000006</v>
      </c>
      <c r="H290" s="1">
        <f>+'TABEL FINAAL KO'!H290+'TABEL FINAAL LO'!H290</f>
        <v>653.93000000000006</v>
      </c>
      <c r="I290" s="1">
        <f>+'TABEL FINAAL KO'!I290+'TABEL FINAAL LO'!I290</f>
        <v>691.5</v>
      </c>
      <c r="J290" s="1">
        <f>+'TABEL FINAAL KO'!J290+'TABEL FINAAL LO'!J290</f>
        <v>712.15</v>
      </c>
      <c r="K290" s="1">
        <f>+'TABEL FINAAL KO'!K290+'TABEL FINAAL LO'!K290</f>
        <v>736.96</v>
      </c>
      <c r="L290" s="1">
        <f>+'TABEL FINAAL KO'!L290+'TABEL FINAAL LO'!L290</f>
        <v>722.28</v>
      </c>
      <c r="M290" s="1">
        <f>+'TABEL FINAAL KO'!M290+'TABEL FINAAL LO'!M290</f>
        <v>728.66000000000008</v>
      </c>
      <c r="N290" s="1">
        <f>+'TABEL FINAAL KO'!N290+'TABEL FINAAL LO'!N290</f>
        <v>696.55</v>
      </c>
      <c r="O290" s="1">
        <f>+'TABEL FINAAL KO'!O290+'TABEL FINAAL LO'!O290</f>
        <v>749.57999999999993</v>
      </c>
      <c r="P290" s="1">
        <f>+'TABEL FINAAL KO'!P290+'TABEL FINAAL LO'!P290</f>
        <v>734.69759336099582</v>
      </c>
      <c r="Q290" s="1">
        <f>+'TABEL FINAAL KO'!Q290+'TABEL FINAAL LO'!Q290</f>
        <v>729.80663900414936</v>
      </c>
      <c r="R290" s="1">
        <f>+'TABEL FINAAL KO'!R290+'TABEL FINAAL LO'!R290</f>
        <v>724.15236514522826</v>
      </c>
      <c r="S290" s="1">
        <f>+'TABEL FINAAL KO'!S290+'TABEL FINAAL LO'!S290</f>
        <v>721.37045643153533</v>
      </c>
      <c r="T290" s="1">
        <f>+'TABEL FINAAL KO'!T290+'TABEL FINAAL LO'!T290</f>
        <v>715.5885477178424</v>
      </c>
      <c r="U290" s="1">
        <f>+'TABEL FINAAL KO'!U290+'TABEL FINAAL LO'!U290</f>
        <v>699.82522821576765</v>
      </c>
      <c r="V290" s="1">
        <f>+'TABEL FINAAL KO'!V290+'TABEL FINAAL LO'!V290</f>
        <v>690.49809128630704</v>
      </c>
      <c r="W290" s="1">
        <f>+'TABEL FINAAL KO'!W290+'TABEL FINAAL LO'!W290</f>
        <v>690.28</v>
      </c>
      <c r="X290" s="1">
        <f>+'TABEL FINAAL KO'!X290+'TABEL FINAAL LO'!X290</f>
        <v>683.60713692946058</v>
      </c>
      <c r="Y290" s="1">
        <f>+'TABEL FINAAL KO'!Y290+'TABEL FINAAL LO'!Y290</f>
        <v>682.71618257261412</v>
      </c>
      <c r="Z290" s="1">
        <f>+'TABEL FINAAL KO'!Z290+'TABEL FINAAL LO'!Z290</f>
        <v>680.49809128630704</v>
      </c>
      <c r="AA290" s="1">
        <f>+'TABEL FINAAL KO'!AA290+'TABEL FINAAL LO'!AA290</f>
        <v>677.60713692946058</v>
      </c>
    </row>
    <row r="291" spans="2:27" x14ac:dyDescent="0.3">
      <c r="B291" s="1">
        <v>71053</v>
      </c>
      <c r="C291" s="1">
        <f>+'TABEL FINAAL KO'!C291+'TABEL FINAAL LO'!C291</f>
        <v>5230</v>
      </c>
      <c r="D291" s="1">
        <f>+'TABEL FINAAL KO'!D291+'TABEL FINAAL LO'!D291</f>
        <v>4445.5</v>
      </c>
      <c r="E291" s="1">
        <f>+'TABEL FINAAL KO'!E291+'TABEL FINAAL LO'!E291</f>
        <v>3711.6099999999997</v>
      </c>
      <c r="F291" s="1">
        <f>+'TABEL FINAAL KO'!F291+'TABEL FINAAL LO'!F291</f>
        <v>3816.4700000000003</v>
      </c>
      <c r="G291" s="1">
        <f>+'TABEL FINAAL KO'!G291+'TABEL FINAAL LO'!G291</f>
        <v>3836.19</v>
      </c>
      <c r="H291" s="1">
        <f>+'TABEL FINAAL KO'!H291+'TABEL FINAAL LO'!H291</f>
        <v>3827.6</v>
      </c>
      <c r="I291" s="1">
        <f>+'TABEL FINAAL KO'!I291+'TABEL FINAAL LO'!I291</f>
        <v>3823.0299999999997</v>
      </c>
      <c r="J291" s="1">
        <f>+'TABEL FINAAL KO'!J291+'TABEL FINAAL LO'!J291</f>
        <v>3929.09</v>
      </c>
      <c r="K291" s="1">
        <f>+'TABEL FINAAL KO'!K291+'TABEL FINAAL LO'!K291</f>
        <v>4037.66</v>
      </c>
      <c r="L291" s="1">
        <f>+'TABEL FINAAL KO'!L291+'TABEL FINAAL LO'!L291</f>
        <v>4038.9</v>
      </c>
      <c r="M291" s="1">
        <f>+'TABEL FINAAL KO'!M291+'TABEL FINAAL LO'!M291</f>
        <v>4001.7</v>
      </c>
      <c r="N291" s="1">
        <f>+'TABEL FINAAL KO'!N291+'TABEL FINAAL LO'!N291</f>
        <v>4038.3</v>
      </c>
      <c r="O291" s="1">
        <f>+'TABEL FINAAL KO'!O291+'TABEL FINAAL LO'!O291</f>
        <v>3991.7799999999997</v>
      </c>
      <c r="P291" s="1">
        <f>+'TABEL FINAAL KO'!P291+'TABEL FINAAL LO'!P291</f>
        <v>3963.21995697074</v>
      </c>
      <c r="Q291" s="1">
        <f>+'TABEL FINAAL KO'!Q291+'TABEL FINAAL LO'!Q291</f>
        <v>3951.21995697074</v>
      </c>
      <c r="R291" s="1">
        <f>+'TABEL FINAAL KO'!R291+'TABEL FINAAL LO'!R291</f>
        <v>3898.3296213425128</v>
      </c>
      <c r="S291" s="1">
        <f>+'TABEL FINAAL KO'!S291+'TABEL FINAAL LO'!S291</f>
        <v>3841.3296213425128</v>
      </c>
      <c r="T291" s="1">
        <f>+'TABEL FINAAL KO'!T291+'TABEL FINAAL LO'!T291</f>
        <v>3750.3273235800343</v>
      </c>
      <c r="U291" s="1">
        <f>+'TABEL FINAAL KO'!U291+'TABEL FINAAL LO'!U291</f>
        <v>3658.1018674698798</v>
      </c>
      <c r="V291" s="1">
        <f>+'TABEL FINAAL KO'!V291+'TABEL FINAAL LO'!V291</f>
        <v>3577.5443545611015</v>
      </c>
      <c r="W291" s="1">
        <f>+'TABEL FINAAL KO'!W291+'TABEL FINAAL LO'!W291</f>
        <v>3539.21</v>
      </c>
      <c r="X291" s="1">
        <f>+'TABEL FINAAL KO'!X291+'TABEL FINAAL LO'!X291</f>
        <v>3493.9860757314973</v>
      </c>
      <c r="Y291" s="1">
        <f>+'TABEL FINAAL KO'!Y291+'TABEL FINAAL LO'!Y291</f>
        <v>3477.7636833046472</v>
      </c>
      <c r="Z291" s="1">
        <f>+'TABEL FINAAL KO'!Z291+'TABEL FINAAL LO'!Z291</f>
        <v>3449.8756454388986</v>
      </c>
      <c r="AA291" s="1">
        <f>+'TABEL FINAAL KO'!AA291+'TABEL FINAAL LO'!AA291</f>
        <v>3422.6540189328744</v>
      </c>
    </row>
    <row r="292" spans="2:27" x14ac:dyDescent="0.3">
      <c r="B292" s="1">
        <v>71057</v>
      </c>
      <c r="C292" s="1">
        <f>+'TABEL FINAAL KO'!C292+'TABEL FINAAL LO'!C292</f>
        <v>2201.1764705882356</v>
      </c>
      <c r="D292" s="1">
        <f>+'TABEL FINAAL KO'!D292+'TABEL FINAAL LO'!D292</f>
        <v>1871</v>
      </c>
      <c r="E292" s="1">
        <f>+'TABEL FINAAL KO'!E292+'TABEL FINAAL LO'!E292</f>
        <v>1725.73</v>
      </c>
      <c r="F292" s="1">
        <f>+'TABEL FINAAL KO'!F292+'TABEL FINAAL LO'!F292</f>
        <v>1706</v>
      </c>
      <c r="G292" s="1">
        <f>+'TABEL FINAAL KO'!G292+'TABEL FINAAL LO'!G292</f>
        <v>1748.95</v>
      </c>
      <c r="H292" s="1">
        <f>+'TABEL FINAAL KO'!H292+'TABEL FINAAL LO'!H292</f>
        <v>1727.8400000000001</v>
      </c>
      <c r="I292" s="1">
        <f>+'TABEL FINAAL KO'!I292+'TABEL FINAAL LO'!I292</f>
        <v>1762.44</v>
      </c>
      <c r="J292" s="1">
        <f>+'TABEL FINAAL KO'!J292+'TABEL FINAAL LO'!J292</f>
        <v>1824.79</v>
      </c>
      <c r="K292" s="1">
        <f>+'TABEL FINAAL KO'!K292+'TABEL FINAAL LO'!K292</f>
        <v>1860.03</v>
      </c>
      <c r="L292" s="1">
        <f>+'TABEL FINAAL KO'!L292+'TABEL FINAAL LO'!L292</f>
        <v>1844.4299999999998</v>
      </c>
      <c r="M292" s="1">
        <f>+'TABEL FINAAL KO'!M292+'TABEL FINAAL LO'!M292</f>
        <v>1802.78</v>
      </c>
      <c r="N292" s="1">
        <f>+'TABEL FINAAL KO'!N292+'TABEL FINAAL LO'!N292</f>
        <v>1792.03</v>
      </c>
      <c r="O292" s="1">
        <f>+'TABEL FINAAL KO'!O292+'TABEL FINAAL LO'!O292</f>
        <v>1756.51</v>
      </c>
      <c r="P292" s="1">
        <f>+'TABEL FINAAL KO'!P292+'TABEL FINAAL LO'!P292</f>
        <v>1728.0957142857142</v>
      </c>
      <c r="Q292" s="1">
        <f>+'TABEL FINAAL KO'!Q292+'TABEL FINAAL LO'!Q292</f>
        <v>1684.1628571428571</v>
      </c>
      <c r="R292" s="1">
        <f>+'TABEL FINAAL KO'!R292+'TABEL FINAAL LO'!R292</f>
        <v>1639.7242857142858</v>
      </c>
      <c r="S292" s="1">
        <f>+'TABEL FINAAL KO'!S292+'TABEL FINAAL LO'!S292</f>
        <v>1560.42</v>
      </c>
      <c r="T292" s="1">
        <f>+'TABEL FINAAL KO'!T292+'TABEL FINAAL LO'!T292</f>
        <v>1516.0642857142857</v>
      </c>
      <c r="U292" s="1">
        <f>+'TABEL FINAAL KO'!U292+'TABEL FINAAL LO'!U292</f>
        <v>1472.997142857143</v>
      </c>
      <c r="V292" s="1">
        <f>+'TABEL FINAAL KO'!V292+'TABEL FINAAL LO'!V292</f>
        <v>1448.997142857143</v>
      </c>
      <c r="W292" s="1">
        <f>+'TABEL FINAAL KO'!W292+'TABEL FINAAL LO'!W292</f>
        <v>1451.5900000000001</v>
      </c>
      <c r="X292" s="1">
        <f>+'TABEL FINAAL KO'!X292+'TABEL FINAAL LO'!X292</f>
        <v>1422.5900000000001</v>
      </c>
      <c r="Y292" s="1">
        <f>+'TABEL FINAAL KO'!Y292+'TABEL FINAAL LO'!Y292</f>
        <v>1420.5900000000001</v>
      </c>
      <c r="Z292" s="1">
        <f>+'TABEL FINAAL KO'!Z292+'TABEL FINAAL LO'!Z292</f>
        <v>1419.5900000000001</v>
      </c>
      <c r="AA292" s="1">
        <f>+'TABEL FINAAL KO'!AA292+'TABEL FINAAL LO'!AA292</f>
        <v>1413.7085714285713</v>
      </c>
    </row>
    <row r="293" spans="2:27" x14ac:dyDescent="0.3">
      <c r="B293" s="1">
        <v>71066</v>
      </c>
      <c r="C293" s="1">
        <f>+'TABEL FINAAL KO'!C293+'TABEL FINAAL LO'!C293</f>
        <v>2542.9999999999995</v>
      </c>
      <c r="D293" s="1">
        <f>+'TABEL FINAAL KO'!D293+'TABEL FINAAL LO'!D293</f>
        <v>2161.5499999999997</v>
      </c>
      <c r="E293" s="1">
        <f>+'TABEL FINAAL KO'!E293+'TABEL FINAAL LO'!E293</f>
        <v>1923.6799999999998</v>
      </c>
      <c r="F293" s="1">
        <f>+'TABEL FINAAL KO'!F293+'TABEL FINAAL LO'!F293</f>
        <v>1983.6599999999999</v>
      </c>
      <c r="G293" s="1">
        <f>+'TABEL FINAAL KO'!G293+'TABEL FINAAL LO'!G293</f>
        <v>2019.63</v>
      </c>
      <c r="H293" s="1">
        <f>+'TABEL FINAAL KO'!H293+'TABEL FINAAL LO'!H293</f>
        <v>2027.17</v>
      </c>
      <c r="I293" s="1">
        <f>+'TABEL FINAAL KO'!I293+'TABEL FINAAL LO'!I293</f>
        <v>2066.58</v>
      </c>
      <c r="J293" s="1">
        <f>+'TABEL FINAAL KO'!J293+'TABEL FINAAL LO'!J293</f>
        <v>2157.7399999999998</v>
      </c>
      <c r="K293" s="1">
        <f>+'TABEL FINAAL KO'!K293+'TABEL FINAAL LO'!K293</f>
        <v>2195.6799999999998</v>
      </c>
      <c r="L293" s="1">
        <f>+'TABEL FINAAL KO'!L293+'TABEL FINAAL LO'!L293</f>
        <v>2261.5500000000002</v>
      </c>
      <c r="M293" s="1">
        <f>+'TABEL FINAAL KO'!M293+'TABEL FINAAL LO'!M293</f>
        <v>2252.71</v>
      </c>
      <c r="N293" s="1">
        <f>+'TABEL FINAAL KO'!N293+'TABEL FINAAL LO'!N293</f>
        <v>2251.33</v>
      </c>
      <c r="O293" s="1">
        <f>+'TABEL FINAAL KO'!O293+'TABEL FINAAL LO'!O293</f>
        <v>2260.9499999999998</v>
      </c>
      <c r="P293" s="1">
        <f>+'TABEL FINAAL KO'!P293+'TABEL FINAAL LO'!P293</f>
        <v>2264.8843283582091</v>
      </c>
      <c r="Q293" s="1">
        <f>+'TABEL FINAAL KO'!Q293+'TABEL FINAAL LO'!Q293</f>
        <v>2245.7682089552236</v>
      </c>
      <c r="R293" s="1">
        <f>+'TABEL FINAAL KO'!R293+'TABEL FINAAL LO'!R293</f>
        <v>2242.970447761194</v>
      </c>
      <c r="S293" s="1">
        <f>+'TABEL FINAAL KO'!S293+'TABEL FINAAL LO'!S293</f>
        <v>2188.7307462686567</v>
      </c>
      <c r="T293" s="1">
        <f>+'TABEL FINAAL KO'!T293+'TABEL FINAAL LO'!T293</f>
        <v>2164.9329850746271</v>
      </c>
      <c r="U293" s="1">
        <f>+'TABEL FINAAL KO'!U293+'TABEL FINAAL LO'!U293</f>
        <v>2135.0565671641789</v>
      </c>
      <c r="V293" s="1">
        <f>+'TABEL FINAAL KO'!V293+'TABEL FINAAL LO'!V293</f>
        <v>2088.8992537313434</v>
      </c>
      <c r="W293" s="1">
        <f>+'TABEL FINAAL KO'!W293+'TABEL FINAAL LO'!W293</f>
        <v>2046.3</v>
      </c>
      <c r="X293" s="1">
        <f>+'TABEL FINAAL KO'!X293+'TABEL FINAAL LO'!X293</f>
        <v>2013.1801492537313</v>
      </c>
      <c r="Y293" s="1">
        <f>+'TABEL FINAAL KO'!Y293+'TABEL FINAAL LO'!Y293</f>
        <v>2004.3786567164179</v>
      </c>
      <c r="Z293" s="1">
        <f>+'TABEL FINAAL KO'!Z293+'TABEL FINAAL LO'!Z293</f>
        <v>1989.8580597014925</v>
      </c>
      <c r="AA293" s="1">
        <f>+'TABEL FINAAL KO'!AA293+'TABEL FINAAL LO'!AA293</f>
        <v>1969.2176119402984</v>
      </c>
    </row>
    <row r="294" spans="2:27" x14ac:dyDescent="0.3">
      <c r="B294" s="1">
        <v>71067</v>
      </c>
      <c r="C294" s="1">
        <f>+'TABEL FINAAL KO'!C294+'TABEL FINAAL LO'!C294</f>
        <v>855</v>
      </c>
      <c r="D294" s="1">
        <f>+'TABEL FINAAL KO'!D294+'TABEL FINAAL LO'!D294</f>
        <v>726.75</v>
      </c>
      <c r="E294" s="1">
        <f>+'TABEL FINAAL KO'!E294+'TABEL FINAAL LO'!E294</f>
        <v>655.01</v>
      </c>
      <c r="F294" s="1">
        <f>+'TABEL FINAAL KO'!F294+'TABEL FINAAL LO'!F294</f>
        <v>663.81999999999994</v>
      </c>
      <c r="G294" s="1">
        <f>+'TABEL FINAAL KO'!G294+'TABEL FINAAL LO'!G294</f>
        <v>661.9</v>
      </c>
      <c r="H294" s="1">
        <f>+'TABEL FINAAL KO'!H294+'TABEL FINAAL LO'!H294</f>
        <v>689.57999999999993</v>
      </c>
      <c r="I294" s="1">
        <f>+'TABEL FINAAL KO'!I294+'TABEL FINAAL LO'!I294</f>
        <v>669.55</v>
      </c>
      <c r="J294" s="1">
        <f>+'TABEL FINAAL KO'!J294+'TABEL FINAAL LO'!J294</f>
        <v>703.85</v>
      </c>
      <c r="K294" s="1">
        <f>+'TABEL FINAAL KO'!K294+'TABEL FINAAL LO'!K294</f>
        <v>717.12</v>
      </c>
      <c r="L294" s="1">
        <f>+'TABEL FINAAL KO'!L294+'TABEL FINAAL LO'!L294</f>
        <v>739.04</v>
      </c>
      <c r="M294" s="1">
        <f>+'TABEL FINAAL KO'!M294+'TABEL FINAAL LO'!M294</f>
        <v>755.69</v>
      </c>
      <c r="N294" s="1">
        <f>+'TABEL FINAAL KO'!N294+'TABEL FINAAL LO'!N294</f>
        <v>748.93000000000006</v>
      </c>
      <c r="O294" s="1">
        <f>+'TABEL FINAAL KO'!O294+'TABEL FINAAL LO'!O294</f>
        <v>745.12</v>
      </c>
      <c r="P294" s="1">
        <f>+'TABEL FINAAL KO'!P294+'TABEL FINAAL LO'!P294</f>
        <v>724.95638554216862</v>
      </c>
      <c r="Q294" s="1">
        <f>+'TABEL FINAAL KO'!Q294+'TABEL FINAAL LO'!Q294</f>
        <v>710.95638554216862</v>
      </c>
      <c r="R294" s="1">
        <f>+'TABEL FINAAL KO'!R294+'TABEL FINAAL LO'!R294</f>
        <v>697.27036144578312</v>
      </c>
      <c r="S294" s="1">
        <f>+'TABEL FINAAL KO'!S294+'TABEL FINAAL LO'!S294</f>
        <v>681.27036144578312</v>
      </c>
      <c r="T294" s="1">
        <f>+'TABEL FINAAL KO'!T294+'TABEL FINAAL LO'!T294</f>
        <v>667.27036144578312</v>
      </c>
      <c r="U294" s="1">
        <f>+'TABEL FINAAL KO'!U294+'TABEL FINAAL LO'!U294</f>
        <v>661.04168674698792</v>
      </c>
      <c r="V294" s="1">
        <f>+'TABEL FINAAL KO'!V294+'TABEL FINAAL LO'!V294</f>
        <v>651.81301204819283</v>
      </c>
      <c r="W294" s="1">
        <f>+'TABEL FINAAL KO'!W294+'TABEL FINAAL LO'!W294</f>
        <v>646.47</v>
      </c>
      <c r="X294" s="1">
        <f>+'TABEL FINAAL KO'!X294+'TABEL FINAAL LO'!X294</f>
        <v>640.58433734939763</v>
      </c>
      <c r="Y294" s="1">
        <f>+'TABEL FINAAL KO'!Y294+'TABEL FINAAL LO'!Y294</f>
        <v>637.24132530120482</v>
      </c>
      <c r="Z294" s="1">
        <f>+'TABEL FINAAL KO'!Z294+'TABEL FINAAL LO'!Z294</f>
        <v>636.24132530120482</v>
      </c>
      <c r="AA294" s="1">
        <f>+'TABEL FINAAL KO'!AA294+'TABEL FINAAL LO'!AA294</f>
        <v>633.24132530120482</v>
      </c>
    </row>
    <row r="295" spans="2:27" x14ac:dyDescent="0.3">
      <c r="B295" s="1">
        <v>71069</v>
      </c>
      <c r="C295" s="1">
        <f>+'TABEL FINAAL KO'!C295+'TABEL FINAAL LO'!C295</f>
        <v>2015</v>
      </c>
      <c r="D295" s="1">
        <f>+'TABEL FINAAL KO'!D295+'TABEL FINAAL LO'!D295</f>
        <v>1712.75</v>
      </c>
      <c r="E295" s="1">
        <f>+'TABEL FINAAL KO'!E295+'TABEL FINAAL LO'!E295</f>
        <v>962.99</v>
      </c>
      <c r="F295" s="1">
        <f>+'TABEL FINAAL KO'!F295+'TABEL FINAAL LO'!F295</f>
        <v>1000.1</v>
      </c>
      <c r="G295" s="1">
        <f>+'TABEL FINAAL KO'!G295+'TABEL FINAAL LO'!G295</f>
        <v>989.61</v>
      </c>
      <c r="H295" s="1">
        <f>+'TABEL FINAAL KO'!H295+'TABEL FINAAL LO'!H295</f>
        <v>1040.45</v>
      </c>
      <c r="I295" s="1">
        <f>+'TABEL FINAAL KO'!I295+'TABEL FINAAL LO'!I295</f>
        <v>1073.45</v>
      </c>
      <c r="J295" s="1">
        <f>+'TABEL FINAAL KO'!J295+'TABEL FINAAL LO'!J295</f>
        <v>1078.6100000000001</v>
      </c>
      <c r="K295" s="1">
        <f>+'TABEL FINAAL KO'!K295+'TABEL FINAAL LO'!K295</f>
        <v>1092.99</v>
      </c>
      <c r="L295" s="1">
        <f>+'TABEL FINAAL KO'!L295+'TABEL FINAAL LO'!L295</f>
        <v>1127.0999999999999</v>
      </c>
      <c r="M295" s="1">
        <f>+'TABEL FINAAL KO'!M295+'TABEL FINAAL LO'!M295</f>
        <v>1145.6399999999999</v>
      </c>
      <c r="N295" s="1">
        <f>+'TABEL FINAAL KO'!N295+'TABEL FINAAL LO'!N295</f>
        <v>1121.23</v>
      </c>
      <c r="O295" s="1">
        <f>+'TABEL FINAAL KO'!O295+'TABEL FINAAL LO'!O295</f>
        <v>1116.1500000000001</v>
      </c>
      <c r="P295" s="1">
        <f>+'TABEL FINAAL KO'!P295+'TABEL FINAAL LO'!P295</f>
        <v>1097.9350714285715</v>
      </c>
      <c r="Q295" s="1">
        <f>+'TABEL FINAAL KO'!Q295+'TABEL FINAAL LO'!Q295</f>
        <v>1083.1424999999999</v>
      </c>
      <c r="R295" s="1">
        <f>+'TABEL FINAAL KO'!R295+'TABEL FINAAL LO'!R295</f>
        <v>1068.4304285714286</v>
      </c>
      <c r="S295" s="1">
        <f>+'TABEL FINAAL KO'!S295+'TABEL FINAAL LO'!S295</f>
        <v>1055.7276428571429</v>
      </c>
      <c r="T295" s="1">
        <f>+'TABEL FINAAL KO'!T295+'TABEL FINAAL LO'!T295</f>
        <v>1059.421142857143</v>
      </c>
      <c r="U295" s="1">
        <f>+'TABEL FINAAL KO'!U295+'TABEL FINAAL LO'!U295</f>
        <v>1063.7183571428573</v>
      </c>
      <c r="V295" s="1">
        <f>+'TABEL FINAAL KO'!V295+'TABEL FINAAL LO'!V295</f>
        <v>1062.0155714285715</v>
      </c>
      <c r="W295" s="1">
        <f>+'TABEL FINAAL KO'!W295+'TABEL FINAAL LO'!W295</f>
        <v>1062.6100000000001</v>
      </c>
      <c r="X295" s="1">
        <f>+'TABEL FINAAL KO'!X295+'TABEL FINAAL LO'!X295</f>
        <v>1067.7090714285714</v>
      </c>
      <c r="Y295" s="1">
        <f>+'TABEL FINAAL KO'!Y295+'TABEL FINAAL LO'!Y295</f>
        <v>1072.1146428571428</v>
      </c>
      <c r="Z295" s="1">
        <f>+'TABEL FINAAL KO'!Z295+'TABEL FINAAL LO'!Z295</f>
        <v>1078.6192857142858</v>
      </c>
      <c r="AA295" s="1">
        <f>+'TABEL FINAAL KO'!AA295+'TABEL FINAAL LO'!AA295</f>
        <v>1082.0155714285715</v>
      </c>
    </row>
    <row r="296" spans="2:27" x14ac:dyDescent="0.3">
      <c r="B296" s="1">
        <v>71070</v>
      </c>
      <c r="C296" s="1">
        <f>+'TABEL FINAAL KO'!C296+'TABEL FINAAL LO'!C296</f>
        <v>4395.2941176470595</v>
      </c>
      <c r="D296" s="1">
        <f>+'TABEL FINAAL KO'!D296+'TABEL FINAAL LO'!D296</f>
        <v>3736</v>
      </c>
      <c r="E296" s="1">
        <f>+'TABEL FINAAL KO'!E296+'TABEL FINAAL LO'!E296</f>
        <v>3224.59</v>
      </c>
      <c r="F296" s="1">
        <f>+'TABEL FINAAL KO'!F296+'TABEL FINAAL LO'!F296</f>
        <v>3289.6800000000003</v>
      </c>
      <c r="G296" s="1">
        <f>+'TABEL FINAAL KO'!G296+'TABEL FINAAL LO'!G296</f>
        <v>3323.08</v>
      </c>
      <c r="H296" s="1">
        <f>+'TABEL FINAAL KO'!H296+'TABEL FINAAL LO'!H296</f>
        <v>3365.54</v>
      </c>
      <c r="I296" s="1">
        <f>+'TABEL FINAAL KO'!I296+'TABEL FINAAL LO'!I296</f>
        <v>3446.98</v>
      </c>
      <c r="J296" s="1">
        <f>+'TABEL FINAAL KO'!J296+'TABEL FINAAL LO'!J296</f>
        <v>3514.76</v>
      </c>
      <c r="K296" s="1">
        <f>+'TABEL FINAAL KO'!K296+'TABEL FINAAL LO'!K296</f>
        <v>3542.27</v>
      </c>
      <c r="L296" s="1">
        <f>+'TABEL FINAAL KO'!L296+'TABEL FINAAL LO'!L296</f>
        <v>3525.59</v>
      </c>
      <c r="M296" s="1">
        <f>+'TABEL FINAAL KO'!M296+'TABEL FINAAL LO'!M296</f>
        <v>3480.4</v>
      </c>
      <c r="N296" s="1">
        <f>+'TABEL FINAAL KO'!N296+'TABEL FINAAL LO'!N296</f>
        <v>3503.3199999999997</v>
      </c>
      <c r="O296" s="1">
        <f>+'TABEL FINAAL KO'!O296+'TABEL FINAAL LO'!O296</f>
        <v>3521.89</v>
      </c>
      <c r="P296" s="1">
        <f>+'TABEL FINAAL KO'!P296+'TABEL FINAAL LO'!P296</f>
        <v>3511.5365387968614</v>
      </c>
      <c r="Q296" s="1">
        <f>+'TABEL FINAAL KO'!Q296+'TABEL FINAAL LO'!Q296</f>
        <v>3517.0396687009588</v>
      </c>
      <c r="R296" s="1">
        <f>+'TABEL FINAAL KO'!R296+'TABEL FINAAL LO'!R296</f>
        <v>3478.8425196163907</v>
      </c>
      <c r="S296" s="1">
        <f>+'TABEL FINAAL KO'!S296+'TABEL FINAAL LO'!S296</f>
        <v>3426.924577157803</v>
      </c>
      <c r="T296" s="1">
        <f>+'TABEL FINAAL KO'!T296+'TABEL FINAAL LO'!T296</f>
        <v>3389.8362598081953</v>
      </c>
      <c r="U296" s="1">
        <f>+'TABEL FINAAL KO'!U296+'TABEL FINAAL LO'!U296</f>
        <v>3375.7889712292936</v>
      </c>
      <c r="V296" s="1">
        <f>+'TABEL FINAAL KO'!V296+'TABEL FINAAL LO'!V296</f>
        <v>3355.156495204882</v>
      </c>
      <c r="W296" s="1">
        <f>+'TABEL FINAAL KO'!W296+'TABEL FINAAL LO'!W296</f>
        <v>3347.83</v>
      </c>
      <c r="X296" s="1">
        <f>+'TABEL FINAAL KO'!X296+'TABEL FINAAL LO'!X296</f>
        <v>3332.3741586748038</v>
      </c>
      <c r="Y296" s="1">
        <f>+'TABEL FINAAL KO'!Y296+'TABEL FINAAL LO'!Y296</f>
        <v>3313.4419616390587</v>
      </c>
      <c r="Z296" s="1">
        <f>+'TABEL FINAAL KO'!Z296+'TABEL FINAAL LO'!Z296</f>
        <v>3311.5097646033128</v>
      </c>
      <c r="AA296" s="1">
        <f>+'TABEL FINAAL KO'!AA296+'TABEL FINAAL LO'!AA296</f>
        <v>3296.2715867480383</v>
      </c>
    </row>
    <row r="297" spans="2:27" x14ac:dyDescent="0.3">
      <c r="B297" s="1">
        <v>72003</v>
      </c>
      <c r="C297" s="1">
        <f>+'TABEL FINAAL KO'!C297+'TABEL FINAAL LO'!C297</f>
        <v>1757</v>
      </c>
      <c r="D297" s="1">
        <f>+'TABEL FINAAL KO'!D297+'TABEL FINAAL LO'!D297</f>
        <v>1493.4499999999998</v>
      </c>
      <c r="E297" s="1">
        <f>+'TABEL FINAAL KO'!E297+'TABEL FINAAL LO'!E297</f>
        <v>1240.83</v>
      </c>
      <c r="F297" s="1">
        <f>+'TABEL FINAAL KO'!F297+'TABEL FINAAL LO'!F297</f>
        <v>1206.1500000000001</v>
      </c>
      <c r="G297" s="1">
        <f>+'TABEL FINAAL KO'!G297+'TABEL FINAAL LO'!G297</f>
        <v>1189.99</v>
      </c>
      <c r="H297" s="1">
        <f>+'TABEL FINAAL KO'!H297+'TABEL FINAAL LO'!H297</f>
        <v>1230.24</v>
      </c>
      <c r="I297" s="1">
        <f>+'TABEL FINAAL KO'!I297+'TABEL FINAAL LO'!I297</f>
        <v>1200.4000000000001</v>
      </c>
      <c r="J297" s="1">
        <f>+'TABEL FINAAL KO'!J297+'TABEL FINAAL LO'!J297</f>
        <v>1198.4000000000001</v>
      </c>
      <c r="K297" s="1">
        <f>+'TABEL FINAAL KO'!K297+'TABEL FINAAL LO'!K297</f>
        <v>1214.21</v>
      </c>
      <c r="L297" s="1">
        <f>+'TABEL FINAAL KO'!L297+'TABEL FINAAL LO'!L297</f>
        <v>1202.99</v>
      </c>
      <c r="M297" s="1">
        <f>+'TABEL FINAAL KO'!M297+'TABEL FINAAL LO'!M297</f>
        <v>1255.21</v>
      </c>
      <c r="N297" s="1">
        <f>+'TABEL FINAAL KO'!N297+'TABEL FINAAL LO'!N297</f>
        <v>1275.05</v>
      </c>
      <c r="O297" s="1">
        <f>+'TABEL FINAAL KO'!O297+'TABEL FINAAL LO'!O297</f>
        <v>1266.5900000000001</v>
      </c>
      <c r="P297" s="1">
        <f>+'TABEL FINAAL KO'!P297+'TABEL FINAAL LO'!P297</f>
        <v>1261.8021683673469</v>
      </c>
      <c r="Q297" s="1">
        <f>+'TABEL FINAAL KO'!Q297+'TABEL FINAAL LO'!Q297</f>
        <v>1262.8021683673469</v>
      </c>
      <c r="R297" s="1">
        <f>+'TABEL FINAAL KO'!R297+'TABEL FINAAL LO'!R297</f>
        <v>1235.3496173469389</v>
      </c>
      <c r="S297" s="1">
        <f>+'TABEL FINAAL KO'!S297+'TABEL FINAAL LO'!S297</f>
        <v>1201.8076530612245</v>
      </c>
      <c r="T297" s="1">
        <f>+'TABEL FINAAL KO'!T297+'TABEL FINAAL LO'!T297</f>
        <v>1172.4761479591837</v>
      </c>
      <c r="U297" s="1">
        <f>+'TABEL FINAAL KO'!U297+'TABEL FINAAL LO'!U297</f>
        <v>1136.8131377551022</v>
      </c>
      <c r="V297" s="1">
        <f>+'TABEL FINAAL KO'!V297+'TABEL FINAAL LO'!V297</f>
        <v>1128.6920918367346</v>
      </c>
      <c r="W297" s="1">
        <f>+'TABEL FINAAL KO'!W297+'TABEL FINAAL LO'!W297</f>
        <v>1111.45</v>
      </c>
      <c r="X297" s="1">
        <f>+'TABEL FINAAL KO'!X297+'TABEL FINAAL LO'!X297</f>
        <v>1088.2079081632653</v>
      </c>
      <c r="Y297" s="1">
        <f>+'TABEL FINAAL KO'!Y297+'TABEL FINAAL LO'!Y297</f>
        <v>1070.0868622448979</v>
      </c>
      <c r="Z297" s="1">
        <f>+'TABEL FINAAL KO'!Z297+'TABEL FINAAL LO'!Z297</f>
        <v>1070.9341836734693</v>
      </c>
      <c r="AA297" s="1">
        <f>+'TABEL FINAAL KO'!AA297+'TABEL FINAAL LO'!AA297</f>
        <v>1060.1446428571428</v>
      </c>
    </row>
    <row r="298" spans="2:27" x14ac:dyDescent="0.3">
      <c r="B298" s="1">
        <v>72004</v>
      </c>
      <c r="C298" s="1">
        <f>+'TABEL FINAAL KO'!C298+'TABEL FINAAL LO'!C298</f>
        <v>2020</v>
      </c>
      <c r="D298" s="1">
        <f>+'TABEL FINAAL KO'!D298+'TABEL FINAAL LO'!D298</f>
        <v>1717</v>
      </c>
      <c r="E298" s="1">
        <f>+'TABEL FINAAL KO'!E298+'TABEL FINAAL LO'!E298</f>
        <v>1403.13</v>
      </c>
      <c r="F298" s="1">
        <f>+'TABEL FINAAL KO'!F298+'TABEL FINAAL LO'!F298</f>
        <v>1464.87</v>
      </c>
      <c r="G298" s="1">
        <f>+'TABEL FINAAL KO'!G298+'TABEL FINAAL LO'!G298</f>
        <v>1472.94</v>
      </c>
      <c r="H298" s="1">
        <f>+'TABEL FINAAL KO'!H298+'TABEL FINAAL LO'!H298</f>
        <v>1485.35</v>
      </c>
      <c r="I298" s="1">
        <f>+'TABEL FINAAL KO'!I298+'TABEL FINAAL LO'!I298</f>
        <v>1520.92</v>
      </c>
      <c r="J298" s="1">
        <f>+'TABEL FINAAL KO'!J298+'TABEL FINAAL LO'!J298</f>
        <v>1513.08</v>
      </c>
      <c r="K298" s="1">
        <f>+'TABEL FINAAL KO'!K298+'TABEL FINAAL LO'!K298</f>
        <v>1547.24</v>
      </c>
      <c r="L298" s="1">
        <f>+'TABEL FINAAL KO'!L298+'TABEL FINAAL LO'!L298</f>
        <v>1587.81</v>
      </c>
      <c r="M298" s="1">
        <f>+'TABEL FINAAL KO'!M298+'TABEL FINAAL LO'!M298</f>
        <v>1593.13</v>
      </c>
      <c r="N298" s="1">
        <f>+'TABEL FINAAL KO'!N298+'TABEL FINAAL LO'!N298</f>
        <v>1589.5900000000001</v>
      </c>
      <c r="O298" s="1">
        <f>+'TABEL FINAAL KO'!O298+'TABEL FINAAL LO'!O298</f>
        <v>1605.97</v>
      </c>
      <c r="P298" s="1">
        <f>+'TABEL FINAAL KO'!P298+'TABEL FINAAL LO'!P298</f>
        <v>1559.1479674796747</v>
      </c>
      <c r="Q298" s="1">
        <f>+'TABEL FINAAL KO'!Q298+'TABEL FINAAL LO'!Q298</f>
        <v>1540.3853658536586</v>
      </c>
      <c r="R298" s="1">
        <f>+'TABEL FINAAL KO'!R298+'TABEL FINAAL LO'!R298</f>
        <v>1510.0292682926829</v>
      </c>
      <c r="S298" s="1">
        <f>+'TABEL FINAAL KO'!S298+'TABEL FINAAL LO'!S298</f>
        <v>1486.6048780487804</v>
      </c>
      <c r="T298" s="1">
        <f>+'TABEL FINAAL KO'!T298+'TABEL FINAAL LO'!T298</f>
        <v>1464.0292682926829</v>
      </c>
      <c r="U298" s="1">
        <f>+'TABEL FINAAL KO'!U298+'TABEL FINAAL LO'!U298</f>
        <v>1444.6552845528454</v>
      </c>
      <c r="V298" s="1">
        <f>+'TABEL FINAAL KO'!V298+'TABEL FINAAL LO'!V298</f>
        <v>1415.8747967479676</v>
      </c>
      <c r="W298" s="1">
        <f>+'TABEL FINAAL KO'!W298+'TABEL FINAAL LO'!W298</f>
        <v>1401.4</v>
      </c>
      <c r="X298" s="1">
        <f>+'TABEL FINAAL KO'!X298+'TABEL FINAAL LO'!X298</f>
        <v>1385.6878048780488</v>
      </c>
      <c r="Y298" s="1">
        <f>+'TABEL FINAAL KO'!Y298+'TABEL FINAAL LO'!Y298</f>
        <v>1371.5186991869919</v>
      </c>
      <c r="Z298" s="1">
        <f>+'TABEL FINAAL KO'!Z298+'TABEL FINAAL LO'!Z298</f>
        <v>1384.5869918699186</v>
      </c>
      <c r="AA298" s="1">
        <f>+'TABEL FINAAL KO'!AA298+'TABEL FINAAL LO'!AA298</f>
        <v>1370.4682926829269</v>
      </c>
    </row>
    <row r="299" spans="2:27" x14ac:dyDescent="0.3">
      <c r="B299" s="1">
        <v>72018</v>
      </c>
      <c r="C299" s="1">
        <f>+'TABEL FINAAL KO'!C299+'TABEL FINAAL LO'!C299</f>
        <v>2065</v>
      </c>
      <c r="D299" s="1">
        <f>+'TABEL FINAAL KO'!D299+'TABEL FINAAL LO'!D299</f>
        <v>1755.25</v>
      </c>
      <c r="E299" s="1">
        <f>+'TABEL FINAAL KO'!E299+'TABEL FINAAL LO'!E299</f>
        <v>1426.83</v>
      </c>
      <c r="F299" s="1">
        <f>+'TABEL FINAAL KO'!F299+'TABEL FINAAL LO'!F299</f>
        <v>1448.3200000000002</v>
      </c>
      <c r="G299" s="1">
        <f>+'TABEL FINAAL KO'!G299+'TABEL FINAAL LO'!G299</f>
        <v>1415.48</v>
      </c>
      <c r="H299" s="1">
        <f>+'TABEL FINAAL KO'!H299+'TABEL FINAAL LO'!H299</f>
        <v>1447.78</v>
      </c>
      <c r="I299" s="1">
        <f>+'TABEL FINAAL KO'!I299+'TABEL FINAAL LO'!I299</f>
        <v>1452.3200000000002</v>
      </c>
      <c r="J299" s="1">
        <f>+'TABEL FINAAL KO'!J299+'TABEL FINAAL LO'!J299</f>
        <v>1459.51</v>
      </c>
      <c r="K299" s="1">
        <f>+'TABEL FINAAL KO'!K299+'TABEL FINAAL LO'!K299</f>
        <v>1445.8600000000001</v>
      </c>
      <c r="L299" s="1">
        <f>+'TABEL FINAAL KO'!L299+'TABEL FINAAL LO'!L299</f>
        <v>1400.83</v>
      </c>
      <c r="M299" s="1">
        <f>+'TABEL FINAAL KO'!M299+'TABEL FINAAL LO'!M299</f>
        <v>1408.51</v>
      </c>
      <c r="N299" s="1">
        <f>+'TABEL FINAAL KO'!N299+'TABEL FINAAL LO'!N299</f>
        <v>1363.8</v>
      </c>
      <c r="O299" s="1">
        <f>+'TABEL FINAAL KO'!O299+'TABEL FINAAL LO'!O299</f>
        <v>1355.13</v>
      </c>
      <c r="P299" s="1">
        <f>+'TABEL FINAAL KO'!P299+'TABEL FINAAL LO'!P299</f>
        <v>1308.4756264236903</v>
      </c>
      <c r="Q299" s="1">
        <f>+'TABEL FINAAL KO'!Q299+'TABEL FINAAL LO'!Q299</f>
        <v>1290.8348063781323</v>
      </c>
      <c r="R299" s="1">
        <f>+'TABEL FINAAL KO'!R299+'TABEL FINAAL LO'!R299</f>
        <v>1262.2293394077449</v>
      </c>
      <c r="S299" s="1">
        <f>+'TABEL FINAAL KO'!S299+'TABEL FINAAL LO'!S299</f>
        <v>1228.8348063781323</v>
      </c>
      <c r="T299" s="1">
        <f>+'TABEL FINAAL KO'!T299+'TABEL FINAAL LO'!T299</f>
        <v>1185.7926195899772</v>
      </c>
      <c r="U299" s="1">
        <f>+'TABEL FINAAL KO'!U299+'TABEL FINAAL LO'!U299</f>
        <v>1167.200820045558</v>
      </c>
      <c r="V299" s="1">
        <f>+'TABEL FINAAL KO'!V299+'TABEL FINAAL LO'!V299</f>
        <v>1158.7219134396355</v>
      </c>
      <c r="W299" s="1">
        <f>+'TABEL FINAAL KO'!W299+'TABEL FINAAL LO'!W299</f>
        <v>1153.56</v>
      </c>
      <c r="X299" s="1">
        <f>+'TABEL FINAAL KO'!X299+'TABEL FINAAL LO'!X299</f>
        <v>1156.0389066059224</v>
      </c>
      <c r="Y299" s="1">
        <f>+'TABEL FINAAL KO'!Y299+'TABEL FINAAL LO'!Y299</f>
        <v>1143.5178132118451</v>
      </c>
      <c r="Z299" s="1">
        <f>+'TABEL FINAAL KO'!Z299+'TABEL FINAAL LO'!Z299</f>
        <v>1159.7572665148064</v>
      </c>
      <c r="AA299" s="1">
        <f>+'TABEL FINAAL KO'!AA299+'TABEL FINAAL LO'!AA299</f>
        <v>1139.7572665148064</v>
      </c>
    </row>
    <row r="300" spans="2:27" x14ac:dyDescent="0.3">
      <c r="B300" s="1">
        <v>72020</v>
      </c>
      <c r="C300" s="1">
        <f>+'TABEL FINAAL KO'!C300+'TABEL FINAAL LO'!C300</f>
        <v>4177</v>
      </c>
      <c r="D300" s="1">
        <f>+'TABEL FINAAL KO'!D300+'TABEL FINAAL LO'!D300</f>
        <v>3550.4500000000003</v>
      </c>
      <c r="E300" s="1">
        <f>+'TABEL FINAAL KO'!E300+'TABEL FINAAL LO'!E300</f>
        <v>3401.92</v>
      </c>
      <c r="F300" s="1">
        <f>+'TABEL FINAAL KO'!F300+'TABEL FINAAL LO'!F300</f>
        <v>3388.13</v>
      </c>
      <c r="G300" s="1">
        <f>+'TABEL FINAAL KO'!G300+'TABEL FINAAL LO'!G300</f>
        <v>3368.08</v>
      </c>
      <c r="H300" s="1">
        <f>+'TABEL FINAAL KO'!H300+'TABEL FINAAL LO'!H300</f>
        <v>3463.87</v>
      </c>
      <c r="I300" s="1">
        <f>+'TABEL FINAAL KO'!I300+'TABEL FINAAL LO'!I300</f>
        <v>3471.05</v>
      </c>
      <c r="J300" s="1">
        <f>+'TABEL FINAAL KO'!J300+'TABEL FINAAL LO'!J300</f>
        <v>3520.0299999999997</v>
      </c>
      <c r="K300" s="1">
        <f>+'TABEL FINAAL KO'!K300+'TABEL FINAAL LO'!K300</f>
        <v>3540.56</v>
      </c>
      <c r="L300" s="1">
        <f>+'TABEL FINAAL KO'!L300+'TABEL FINAAL LO'!L300</f>
        <v>3559.25</v>
      </c>
      <c r="M300" s="1">
        <f>+'TABEL FINAAL KO'!M300+'TABEL FINAAL LO'!M300</f>
        <v>3513.35</v>
      </c>
      <c r="N300" s="1">
        <f>+'TABEL FINAAL KO'!N300+'TABEL FINAAL LO'!N300</f>
        <v>3597.0299999999997</v>
      </c>
      <c r="O300" s="1">
        <f>+'TABEL FINAAL KO'!O300+'TABEL FINAAL LO'!O300</f>
        <v>3630</v>
      </c>
      <c r="P300" s="1">
        <f>+'TABEL FINAAL KO'!P300+'TABEL FINAAL LO'!P300</f>
        <v>3664.3901524132089</v>
      </c>
      <c r="Q300" s="1">
        <f>+'TABEL FINAAL KO'!Q300+'TABEL FINAAL LO'!Q300</f>
        <v>3649.901600338696</v>
      </c>
      <c r="R300" s="1">
        <f>+'TABEL FINAAL KO'!R300+'TABEL FINAAL LO'!R300</f>
        <v>3604.5081202370875</v>
      </c>
      <c r="S300" s="1">
        <f>+'TABEL FINAAL KO'!S300+'TABEL FINAAL LO'!S300</f>
        <v>3590.358916172735</v>
      </c>
      <c r="T300" s="1">
        <f>+'TABEL FINAAL KO'!T300+'TABEL FINAAL LO'!T300</f>
        <v>3564.096596104996</v>
      </c>
      <c r="U300" s="1">
        <f>+'TABEL FINAAL KO'!U300+'TABEL FINAAL LO'!U300</f>
        <v>3573.6260880609652</v>
      </c>
      <c r="V300" s="1">
        <f>+'TABEL FINAAL KO'!V300+'TABEL FINAAL LO'!V300</f>
        <v>3538.4949280270957</v>
      </c>
      <c r="W300" s="1">
        <f>+'TABEL FINAAL KO'!W300+'TABEL FINAAL LO'!W300</f>
        <v>3490.59</v>
      </c>
      <c r="X300" s="1">
        <f>+'TABEL FINAAL KO'!X300+'TABEL FINAAL LO'!X300</f>
        <v>3446.3637679932262</v>
      </c>
      <c r="Y300" s="1">
        <f>+'TABEL FINAAL KO'!Y300+'TABEL FINAAL LO'!Y300</f>
        <v>3412.780143945809</v>
      </c>
      <c r="Z300" s="1">
        <f>+'TABEL FINAAL KO'!Z300+'TABEL FINAAL LO'!Z300</f>
        <v>3386.4407959356477</v>
      </c>
      <c r="AA300" s="1">
        <f>+'TABEL FINAAL KO'!AA300+'TABEL FINAAL LO'!AA300</f>
        <v>3364.3276799322607</v>
      </c>
    </row>
    <row r="301" spans="2:27" x14ac:dyDescent="0.3">
      <c r="B301" s="1">
        <v>72021</v>
      </c>
      <c r="C301" s="1">
        <f>+'TABEL FINAAL KO'!C301+'TABEL FINAAL LO'!C301</f>
        <v>2990.588235294118</v>
      </c>
      <c r="D301" s="1">
        <f>+'TABEL FINAAL KO'!D301+'TABEL FINAAL LO'!D301</f>
        <v>2542</v>
      </c>
      <c r="E301" s="1">
        <f>+'TABEL FINAAL KO'!E301+'TABEL FINAAL LO'!E301</f>
        <v>2432.9299999999998</v>
      </c>
      <c r="F301" s="1">
        <f>+'TABEL FINAAL KO'!F301+'TABEL FINAAL LO'!F301</f>
        <v>2457.96</v>
      </c>
      <c r="G301" s="1">
        <f>+'TABEL FINAAL KO'!G301+'TABEL FINAAL LO'!G301</f>
        <v>2521.8000000000002</v>
      </c>
      <c r="H301" s="1">
        <f>+'TABEL FINAAL KO'!H301+'TABEL FINAAL LO'!H301</f>
        <v>2520.6099999999997</v>
      </c>
      <c r="I301" s="1">
        <f>+'TABEL FINAAL KO'!I301+'TABEL FINAAL LO'!I301</f>
        <v>2539.9899999999998</v>
      </c>
      <c r="J301" s="1">
        <f>+'TABEL FINAAL KO'!J301+'TABEL FINAAL LO'!J301</f>
        <v>2510.77</v>
      </c>
      <c r="K301" s="1">
        <f>+'TABEL FINAAL KO'!K301+'TABEL FINAAL LO'!K301</f>
        <v>2536.4700000000003</v>
      </c>
      <c r="L301" s="1">
        <f>+'TABEL FINAAL KO'!L301+'TABEL FINAAL LO'!L301</f>
        <v>2535.63</v>
      </c>
      <c r="M301" s="1">
        <f>+'TABEL FINAAL KO'!M301+'TABEL FINAAL LO'!M301</f>
        <v>2475.33</v>
      </c>
      <c r="N301" s="1">
        <f>+'TABEL FINAAL KO'!N301+'TABEL FINAAL LO'!N301</f>
        <v>2432.66</v>
      </c>
      <c r="O301" s="1">
        <f>+'TABEL FINAAL KO'!O301+'TABEL FINAAL LO'!O301</f>
        <v>2375.92</v>
      </c>
      <c r="P301" s="1">
        <f>+'TABEL FINAAL KO'!P301+'TABEL FINAAL LO'!P301</f>
        <v>2354.3736498516319</v>
      </c>
      <c r="Q301" s="1">
        <f>+'TABEL FINAAL KO'!Q301+'TABEL FINAAL LO'!Q301</f>
        <v>2271.9821958456973</v>
      </c>
      <c r="R301" s="1">
        <f>+'TABEL FINAAL KO'!R301+'TABEL FINAAL LO'!R301</f>
        <v>2210.0555489614244</v>
      </c>
      <c r="S301" s="1">
        <f>+'TABEL FINAAL KO'!S301+'TABEL FINAAL LO'!S301</f>
        <v>2165.0157863501481</v>
      </c>
      <c r="T301" s="1">
        <f>+'TABEL FINAAL KO'!T301+'TABEL FINAAL LO'!T301</f>
        <v>2124.7038575667657</v>
      </c>
      <c r="U301" s="1">
        <f>+'TABEL FINAAL KO'!U301+'TABEL FINAAL LO'!U301</f>
        <v>2092.2635014836796</v>
      </c>
      <c r="V301" s="1">
        <f>+'TABEL FINAAL KO'!V301+'TABEL FINAAL LO'!V301</f>
        <v>2034.0157863501483</v>
      </c>
      <c r="W301" s="1">
        <f>+'TABEL FINAAL KO'!W301+'TABEL FINAAL LO'!W301</f>
        <v>2008.08</v>
      </c>
      <c r="X301" s="1">
        <f>+'TABEL FINAAL KO'!X301+'TABEL FINAAL LO'!X301</f>
        <v>1952.792522255193</v>
      </c>
      <c r="Y301" s="1">
        <f>+'TABEL FINAAL KO'!Y301+'TABEL FINAAL LO'!Y301</f>
        <v>1919.6487833827894</v>
      </c>
      <c r="Z301" s="1">
        <f>+'TABEL FINAAL KO'!Z301+'TABEL FINAAL LO'!Z301</f>
        <v>1899.6487833827894</v>
      </c>
      <c r="AA301" s="1">
        <f>+'TABEL FINAAL KO'!AA301+'TABEL FINAAL LO'!AA301</f>
        <v>1897.6487833827894</v>
      </c>
    </row>
    <row r="302" spans="2:27" x14ac:dyDescent="0.3">
      <c r="B302" s="1">
        <v>72030</v>
      </c>
      <c r="C302" s="1">
        <f>+'TABEL FINAAL KO'!C302+'TABEL FINAAL LO'!C302</f>
        <v>2503.9999999999995</v>
      </c>
      <c r="D302" s="1">
        <f>+'TABEL FINAAL KO'!D302+'TABEL FINAAL LO'!D302</f>
        <v>2128.3999999999996</v>
      </c>
      <c r="E302" s="1">
        <f>+'TABEL FINAAL KO'!E302+'TABEL FINAAL LO'!E302</f>
        <v>1636</v>
      </c>
      <c r="F302" s="1">
        <f>+'TABEL FINAAL KO'!F302+'TABEL FINAAL LO'!F302</f>
        <v>1645.38</v>
      </c>
      <c r="G302" s="1">
        <f>+'TABEL FINAAL KO'!G302+'TABEL FINAAL LO'!G302</f>
        <v>1650.8400000000001</v>
      </c>
      <c r="H302" s="1">
        <f>+'TABEL FINAAL KO'!H302+'TABEL FINAAL LO'!H302</f>
        <v>1666.54</v>
      </c>
      <c r="I302" s="1">
        <f>+'TABEL FINAAL KO'!I302+'TABEL FINAAL LO'!I302</f>
        <v>1728.17</v>
      </c>
      <c r="J302" s="1">
        <f>+'TABEL FINAAL KO'!J302+'TABEL FINAAL LO'!J302</f>
        <v>1773.57</v>
      </c>
      <c r="K302" s="1">
        <f>+'TABEL FINAAL KO'!K302+'TABEL FINAAL LO'!K302</f>
        <v>1810.81</v>
      </c>
      <c r="L302" s="1">
        <f>+'TABEL FINAAL KO'!L302+'TABEL FINAAL LO'!L302</f>
        <v>1860.03</v>
      </c>
      <c r="M302" s="1">
        <f>+'TABEL FINAAL KO'!M302+'TABEL FINAAL LO'!M302</f>
        <v>1856.81</v>
      </c>
      <c r="N302" s="1">
        <f>+'TABEL FINAAL KO'!N302+'TABEL FINAAL LO'!N302</f>
        <v>1873.19</v>
      </c>
      <c r="O302" s="1">
        <f>+'TABEL FINAAL KO'!O302+'TABEL FINAAL LO'!O302</f>
        <v>1860.38</v>
      </c>
      <c r="P302" s="1">
        <f>+'TABEL FINAAL KO'!P302+'TABEL FINAAL LO'!P302</f>
        <v>1825.7834507042253</v>
      </c>
      <c r="Q302" s="1">
        <f>+'TABEL FINAAL KO'!Q302+'TABEL FINAAL LO'!Q302</f>
        <v>1799.9559859154929</v>
      </c>
      <c r="R302" s="1">
        <f>+'TABEL FINAAL KO'!R302+'TABEL FINAAL LO'!R302</f>
        <v>1780.1566901408451</v>
      </c>
      <c r="S302" s="1">
        <f>+'TABEL FINAAL KO'!S302+'TABEL FINAAL LO'!S302</f>
        <v>1717.9718309859154</v>
      </c>
      <c r="T302" s="1">
        <f>+'TABEL FINAAL KO'!T302+'TABEL FINAAL LO'!T302</f>
        <v>1676.8433098591549</v>
      </c>
      <c r="U302" s="1">
        <f>+'TABEL FINAAL KO'!U302+'TABEL FINAAL LO'!U302</f>
        <v>1651.9718309859154</v>
      </c>
      <c r="V302" s="1">
        <f>+'TABEL FINAAL KO'!V302+'TABEL FINAAL LO'!V302</f>
        <v>1627.6144366197182</v>
      </c>
      <c r="W302" s="1">
        <f>+'TABEL FINAAL KO'!W302+'TABEL FINAAL LO'!W302</f>
        <v>1612</v>
      </c>
      <c r="X302" s="1">
        <f>+'TABEL FINAAL KO'!X302+'TABEL FINAAL LO'!X302</f>
        <v>1605</v>
      </c>
      <c r="Y302" s="1">
        <f>+'TABEL FINAAL KO'!Y302+'TABEL FINAAL LO'!Y302</f>
        <v>1592.3855633802818</v>
      </c>
      <c r="Z302" s="1">
        <f>+'TABEL FINAAL KO'!Z302+'TABEL FINAAL LO'!Z302</f>
        <v>1591.6426056338028</v>
      </c>
      <c r="AA302" s="1">
        <f>+'TABEL FINAAL KO'!AA302+'TABEL FINAAL LO'!AA302</f>
        <v>1592.1285211267605</v>
      </c>
    </row>
    <row r="303" spans="2:27" x14ac:dyDescent="0.3">
      <c r="B303" s="1">
        <v>72037</v>
      </c>
      <c r="C303" s="1">
        <f>+'TABEL FINAAL KO'!C303+'TABEL FINAAL LO'!C303</f>
        <v>1885.8823529411766</v>
      </c>
      <c r="D303" s="1">
        <f>+'TABEL FINAAL KO'!D303+'TABEL FINAAL LO'!D303</f>
        <v>1603</v>
      </c>
      <c r="E303" s="1">
        <f>+'TABEL FINAAL KO'!E303+'TABEL FINAAL LO'!E303</f>
        <v>1534.78</v>
      </c>
      <c r="F303" s="1">
        <f>+'TABEL FINAAL KO'!F303+'TABEL FINAAL LO'!F303</f>
        <v>1503</v>
      </c>
      <c r="G303" s="1">
        <f>+'TABEL FINAAL KO'!G303+'TABEL FINAAL LO'!G303</f>
        <v>1519.78</v>
      </c>
      <c r="H303" s="1">
        <f>+'TABEL FINAAL KO'!H303+'TABEL FINAAL LO'!H303</f>
        <v>1556.6799999999998</v>
      </c>
      <c r="I303" s="1">
        <f>+'TABEL FINAAL KO'!I303+'TABEL FINAAL LO'!I303</f>
        <v>1581.3</v>
      </c>
      <c r="J303" s="1">
        <f>+'TABEL FINAAL KO'!J303+'TABEL FINAAL LO'!J303</f>
        <v>1590.62</v>
      </c>
      <c r="K303" s="1">
        <f>+'TABEL FINAAL KO'!K303+'TABEL FINAAL LO'!K303</f>
        <v>1600.4299999999998</v>
      </c>
      <c r="L303" s="1">
        <f>+'TABEL FINAAL KO'!L303+'TABEL FINAAL LO'!L303</f>
        <v>1608</v>
      </c>
      <c r="M303" s="1">
        <f>+'TABEL FINAAL KO'!M303+'TABEL FINAAL LO'!M303</f>
        <v>1590.46</v>
      </c>
      <c r="N303" s="1">
        <f>+'TABEL FINAAL KO'!N303+'TABEL FINAAL LO'!N303</f>
        <v>1574.24</v>
      </c>
      <c r="O303" s="1">
        <f>+'TABEL FINAAL KO'!O303+'TABEL FINAAL LO'!O303</f>
        <v>1507.94</v>
      </c>
      <c r="P303" s="1">
        <f>+'TABEL FINAAL KO'!P303+'TABEL FINAAL LO'!P303</f>
        <v>1447.4287157894737</v>
      </c>
      <c r="Q303" s="1">
        <f>+'TABEL FINAAL KO'!Q303+'TABEL FINAAL LO'!Q303</f>
        <v>1399.2156631578946</v>
      </c>
      <c r="R303" s="1">
        <f>+'TABEL FINAAL KO'!R303+'TABEL FINAAL LO'!R303</f>
        <v>1348.8878315789475</v>
      </c>
      <c r="S303" s="1">
        <f>+'TABEL FINAAL KO'!S303+'TABEL FINAAL LO'!S303</f>
        <v>1299.9984842105264</v>
      </c>
      <c r="T303" s="1">
        <f>+'TABEL FINAAL KO'!T303+'TABEL FINAAL LO'!T303</f>
        <v>1264.0026105263159</v>
      </c>
      <c r="U303" s="1">
        <f>+'TABEL FINAAL KO'!U303+'TABEL FINAAL LO'!U303</f>
        <v>1244.4493473684211</v>
      </c>
      <c r="V303" s="1">
        <f>+'TABEL FINAAL KO'!V303+'TABEL FINAAL LO'!V303</f>
        <v>1230.2280421052633</v>
      </c>
      <c r="W303" s="1">
        <f>+'TABEL FINAAL KO'!W303+'TABEL FINAAL LO'!W303</f>
        <v>1213.56</v>
      </c>
      <c r="X303" s="1">
        <f>+'TABEL FINAAL KO'!X303+'TABEL FINAAL LO'!X303</f>
        <v>1195.3428210526317</v>
      </c>
      <c r="Y303" s="1">
        <f>+'TABEL FINAAL KO'!Y303+'TABEL FINAAL LO'!Y303</f>
        <v>1192.2280421052633</v>
      </c>
      <c r="Z303" s="1">
        <f>+'TABEL FINAAL KO'!Z303+'TABEL FINAAL LO'!Z303</f>
        <v>1183.0108631578946</v>
      </c>
      <c r="AA303" s="1">
        <f>+'TABEL FINAAL KO'!AA303+'TABEL FINAAL LO'!AA303</f>
        <v>1179.4534736842106</v>
      </c>
    </row>
    <row r="304" spans="2:27" x14ac:dyDescent="0.3">
      <c r="B304" s="1">
        <v>72038</v>
      </c>
      <c r="C304" s="1">
        <f>+'TABEL FINAAL KO'!C304+'TABEL FINAAL LO'!C304</f>
        <v>1545.8823529411766</v>
      </c>
      <c r="D304" s="1">
        <f>+'TABEL FINAAL KO'!D304+'TABEL FINAAL LO'!D304</f>
        <v>1314</v>
      </c>
      <c r="E304" s="1">
        <f>+'TABEL FINAAL KO'!E304+'TABEL FINAAL LO'!E304</f>
        <v>1068.8</v>
      </c>
      <c r="F304" s="1">
        <f>+'TABEL FINAAL KO'!F304+'TABEL FINAAL LO'!F304</f>
        <v>1102.0999999999999</v>
      </c>
      <c r="G304" s="1">
        <f>+'TABEL FINAAL KO'!G304+'TABEL FINAAL LO'!G304</f>
        <v>1102.45</v>
      </c>
      <c r="H304" s="1">
        <f>+'TABEL FINAAL KO'!H304+'TABEL FINAAL LO'!H304</f>
        <v>1122.02</v>
      </c>
      <c r="I304" s="1">
        <f>+'TABEL FINAAL KO'!I304+'TABEL FINAAL LO'!I304</f>
        <v>1157.8600000000001</v>
      </c>
      <c r="J304" s="1">
        <f>+'TABEL FINAAL KO'!J304+'TABEL FINAAL LO'!J304</f>
        <v>1187.21</v>
      </c>
      <c r="K304" s="1">
        <f>+'TABEL FINAAL KO'!K304+'TABEL FINAAL LO'!K304</f>
        <v>1253.02</v>
      </c>
      <c r="L304" s="1">
        <f>+'TABEL FINAAL KO'!L304+'TABEL FINAAL LO'!L304</f>
        <v>1191.56</v>
      </c>
      <c r="M304" s="1">
        <f>+'TABEL FINAAL KO'!M304+'TABEL FINAAL LO'!M304</f>
        <v>1194.48</v>
      </c>
      <c r="N304" s="1">
        <f>+'TABEL FINAAL KO'!N304+'TABEL FINAAL LO'!N304</f>
        <v>1212.0999999999999</v>
      </c>
      <c r="O304" s="1">
        <f>+'TABEL FINAAL KO'!O304+'TABEL FINAAL LO'!O304</f>
        <v>1237.18</v>
      </c>
      <c r="P304" s="1">
        <f>+'TABEL FINAAL KO'!P304+'TABEL FINAAL LO'!P304</f>
        <v>1256.9634224598931</v>
      </c>
      <c r="Q304" s="1">
        <f>+'TABEL FINAAL KO'!Q304+'TABEL FINAAL LO'!Q304</f>
        <v>1254.2158288770054</v>
      </c>
      <c r="R304" s="1">
        <f>+'TABEL FINAAL KO'!R304+'TABEL FINAAL LO'!R304</f>
        <v>1243.0921925133689</v>
      </c>
      <c r="S304" s="1">
        <f>+'TABEL FINAAL KO'!S304+'TABEL FINAAL LO'!S304</f>
        <v>1228.8429946524066</v>
      </c>
      <c r="T304" s="1">
        <f>+'TABEL FINAAL KO'!T304+'TABEL FINAAL LO'!T304</f>
        <v>1213.7187165775401</v>
      </c>
      <c r="U304" s="1">
        <f>+'TABEL FINAAL KO'!U304+'TABEL FINAAL LO'!U304</f>
        <v>1194.0941176470587</v>
      </c>
      <c r="V304" s="1">
        <f>+'TABEL FINAAL KO'!V304+'TABEL FINAAL LO'!V304</f>
        <v>1181.9698395721925</v>
      </c>
      <c r="W304" s="1">
        <f>+'TABEL FINAAL KO'!W304+'TABEL FINAAL LO'!W304</f>
        <v>1151.72</v>
      </c>
      <c r="X304" s="1">
        <f>+'TABEL FINAAL KO'!X304+'TABEL FINAAL LO'!X304</f>
        <v>1137.7193582887701</v>
      </c>
      <c r="Y304" s="1">
        <f>+'TABEL FINAAL KO'!Y304+'TABEL FINAAL LO'!Y304</f>
        <v>1124.9691978609626</v>
      </c>
      <c r="Z304" s="1">
        <f>+'TABEL FINAAL KO'!Z304+'TABEL FINAAL LO'!Z304</f>
        <v>1121.2183957219252</v>
      </c>
      <c r="AA304" s="1">
        <f>+'TABEL FINAAL KO'!AA304+'TABEL FINAAL LO'!AA304</f>
        <v>1117.3439572192515</v>
      </c>
    </row>
    <row r="305" spans="2:27" x14ac:dyDescent="0.3">
      <c r="B305" s="1">
        <v>72039</v>
      </c>
      <c r="C305" s="1">
        <f>+'TABEL FINAAL KO'!C305+'TABEL FINAAL LO'!C305</f>
        <v>4795</v>
      </c>
      <c r="D305" s="1">
        <f>+'TABEL FINAAL KO'!D305+'TABEL FINAAL LO'!D305</f>
        <v>4075.75</v>
      </c>
      <c r="E305" s="1">
        <f>+'TABEL FINAAL KO'!E305+'TABEL FINAAL LO'!E305</f>
        <v>3311.25</v>
      </c>
      <c r="F305" s="1">
        <f>+'TABEL FINAAL KO'!F305+'TABEL FINAAL LO'!F305</f>
        <v>3366.76</v>
      </c>
      <c r="G305" s="1">
        <f>+'TABEL FINAAL KO'!G305+'TABEL FINAAL LO'!G305</f>
        <v>3398.6</v>
      </c>
      <c r="H305" s="1">
        <f>+'TABEL FINAAL KO'!H305+'TABEL FINAAL LO'!H305</f>
        <v>3481.09</v>
      </c>
      <c r="I305" s="1">
        <f>+'TABEL FINAAL KO'!I305+'TABEL FINAAL LO'!I305</f>
        <v>3498.6</v>
      </c>
      <c r="J305" s="1">
        <f>+'TABEL FINAAL KO'!J305+'TABEL FINAAL LO'!J305</f>
        <v>3500.2200000000003</v>
      </c>
      <c r="K305" s="1">
        <f>+'TABEL FINAAL KO'!K305+'TABEL FINAAL LO'!K305</f>
        <v>3577.05</v>
      </c>
      <c r="L305" s="1">
        <f>+'TABEL FINAAL KO'!L305+'TABEL FINAAL LO'!L305</f>
        <v>3615.95</v>
      </c>
      <c r="M305" s="1">
        <f>+'TABEL FINAAL KO'!M305+'TABEL FINAAL LO'!M305</f>
        <v>3556.21</v>
      </c>
      <c r="N305" s="1">
        <f>+'TABEL FINAAL KO'!N305+'TABEL FINAAL LO'!N305</f>
        <v>3605.89</v>
      </c>
      <c r="O305" s="1">
        <f>+'TABEL FINAAL KO'!O305+'TABEL FINAAL LO'!O305</f>
        <v>3674.7</v>
      </c>
      <c r="P305" s="1">
        <f>+'TABEL FINAAL KO'!P305+'TABEL FINAAL LO'!P305</f>
        <v>3692.6575239005733</v>
      </c>
      <c r="Q305" s="1">
        <f>+'TABEL FINAAL KO'!Q305+'TABEL FINAAL LO'!Q305</f>
        <v>3687.0558508604208</v>
      </c>
      <c r="R305" s="1">
        <f>+'TABEL FINAAL KO'!R305+'TABEL FINAAL LO'!R305</f>
        <v>3654.3186137667303</v>
      </c>
      <c r="S305" s="1">
        <f>+'TABEL FINAAL KO'!S305+'TABEL FINAAL LO'!S305</f>
        <v>3618.6203728489481</v>
      </c>
      <c r="T305" s="1">
        <f>+'TABEL FINAAL KO'!T305+'TABEL FINAAL LO'!T305</f>
        <v>3571.4170267686422</v>
      </c>
      <c r="U305" s="1">
        <f>+'TABEL FINAAL KO'!U305+'TABEL FINAAL LO'!U305</f>
        <v>3530.8543499043976</v>
      </c>
      <c r="V305" s="1">
        <f>+'TABEL FINAAL KO'!V305+'TABEL FINAAL LO'!V305</f>
        <v>3458.8645602294455</v>
      </c>
      <c r="W305" s="1">
        <f>+'TABEL FINAAL KO'!W305+'TABEL FINAAL LO'!W305</f>
        <v>3408.69</v>
      </c>
      <c r="X305" s="1">
        <f>+'TABEL FINAAL KO'!X305+'TABEL FINAAL LO'!X305</f>
        <v>3344.2628871892925</v>
      </c>
      <c r="Y305" s="1">
        <f>+'TABEL FINAAL KO'!Y305+'TABEL FINAAL LO'!Y305</f>
        <v>3296.69</v>
      </c>
      <c r="Z305" s="1">
        <f>+'TABEL FINAAL KO'!Z305+'TABEL FINAAL LO'!Z305</f>
        <v>3264.8645602294455</v>
      </c>
      <c r="AA305" s="1">
        <f>+'TABEL FINAAL KO'!AA305+'TABEL FINAAL LO'!AA305</f>
        <v>3245.3594550669213</v>
      </c>
    </row>
    <row r="306" spans="2:27" x14ac:dyDescent="0.3">
      <c r="B306" s="1">
        <v>72041</v>
      </c>
      <c r="C306" s="1">
        <f>+'TABEL FINAAL KO'!C306+'TABEL FINAAL LO'!C306</f>
        <v>2916</v>
      </c>
      <c r="D306" s="1">
        <f>+'TABEL FINAAL KO'!D306+'TABEL FINAAL LO'!D306</f>
        <v>2478.6</v>
      </c>
      <c r="E306" s="1">
        <f>+'TABEL FINAAL KO'!E306+'TABEL FINAAL LO'!E306</f>
        <v>1996.33</v>
      </c>
      <c r="F306" s="1">
        <f>+'TABEL FINAAL KO'!F306+'TABEL FINAAL LO'!F306</f>
        <v>2013.4099999999999</v>
      </c>
      <c r="G306" s="1">
        <f>+'TABEL FINAAL KO'!G306+'TABEL FINAAL LO'!G306</f>
        <v>2016.57</v>
      </c>
      <c r="H306" s="1">
        <f>+'TABEL FINAAL KO'!H306+'TABEL FINAAL LO'!H306</f>
        <v>2034.57</v>
      </c>
      <c r="I306" s="1">
        <f>+'TABEL FINAAL KO'!I306+'TABEL FINAAL LO'!I306</f>
        <v>2057.5500000000002</v>
      </c>
      <c r="J306" s="1">
        <f>+'TABEL FINAAL KO'!J306+'TABEL FINAAL LO'!J306</f>
        <v>2163.58</v>
      </c>
      <c r="K306" s="1">
        <f>+'TABEL FINAAL KO'!K306+'TABEL FINAAL LO'!K306</f>
        <v>2133.38</v>
      </c>
      <c r="L306" s="1">
        <f>+'TABEL FINAAL KO'!L306+'TABEL FINAAL LO'!L306</f>
        <v>2139.11</v>
      </c>
      <c r="M306" s="1">
        <f>+'TABEL FINAAL KO'!M306+'TABEL FINAAL LO'!M306</f>
        <v>2139.3000000000002</v>
      </c>
      <c r="N306" s="1">
        <f>+'TABEL FINAAL KO'!N306+'TABEL FINAAL LO'!N306</f>
        <v>2128.46</v>
      </c>
      <c r="O306" s="1">
        <f>+'TABEL FINAAL KO'!O306+'TABEL FINAAL LO'!O306</f>
        <v>2090.38</v>
      </c>
      <c r="P306" s="1">
        <f>+'TABEL FINAAL KO'!P306+'TABEL FINAAL LO'!P306</f>
        <v>2051.2292150170647</v>
      </c>
      <c r="Q306" s="1">
        <f>+'TABEL FINAAL KO'!Q306+'TABEL FINAAL LO'!Q306</f>
        <v>1995.0367235494882</v>
      </c>
      <c r="R306" s="1">
        <f>+'TABEL FINAAL KO'!R306+'TABEL FINAAL LO'!R306</f>
        <v>1947.146348122867</v>
      </c>
      <c r="S306" s="1">
        <f>+'TABEL FINAAL KO'!S306+'TABEL FINAAL LO'!S306</f>
        <v>1881.0634812286689</v>
      </c>
      <c r="T306" s="1">
        <f>+'TABEL FINAAL KO'!T306+'TABEL FINAAL LO'!T306</f>
        <v>1826.5287372013652</v>
      </c>
      <c r="U306" s="1">
        <f>+'TABEL FINAAL KO'!U306+'TABEL FINAAL LO'!U306</f>
        <v>1783.9939931740614</v>
      </c>
      <c r="V306" s="1">
        <f>+'TABEL FINAAL KO'!V306+'TABEL FINAAL LO'!V306</f>
        <v>1753.7881228668944</v>
      </c>
      <c r="W306" s="1">
        <f>+'TABEL FINAAL KO'!W306+'TABEL FINAAL LO'!W306</f>
        <v>1722.24</v>
      </c>
      <c r="X306" s="1">
        <f>+'TABEL FINAAL KO'!X306+'TABEL FINAAL LO'!X306</f>
        <v>1708.1437542662115</v>
      </c>
      <c r="Y306" s="1">
        <f>+'TABEL FINAAL KO'!Y306+'TABEL FINAAL LO'!Y306</f>
        <v>1688.24</v>
      </c>
      <c r="Z306" s="1">
        <f>+'TABEL FINAAL KO'!Z306+'TABEL FINAAL LO'!Z306</f>
        <v>1672.3496245733788</v>
      </c>
      <c r="AA306" s="1">
        <f>+'TABEL FINAAL KO'!AA306+'TABEL FINAAL LO'!AA306</f>
        <v>1661.2266211604096</v>
      </c>
    </row>
    <row r="307" spans="2:27" x14ac:dyDescent="0.3">
      <c r="B307" s="1">
        <v>72042</v>
      </c>
      <c r="C307" s="1">
        <f>+'TABEL FINAAL KO'!C307+'TABEL FINAAL LO'!C307</f>
        <v>3202</v>
      </c>
      <c r="D307" s="1">
        <f>+'TABEL FINAAL KO'!D307+'TABEL FINAAL LO'!D307</f>
        <v>2721.7</v>
      </c>
      <c r="E307" s="1">
        <f>+'TABEL FINAAL KO'!E307+'TABEL FINAAL LO'!E307</f>
        <v>2453.2600000000002</v>
      </c>
      <c r="F307" s="1">
        <f>+'TABEL FINAAL KO'!F307+'TABEL FINAAL LO'!F307</f>
        <v>2483.3900000000003</v>
      </c>
      <c r="G307" s="1">
        <f>+'TABEL FINAAL KO'!G307+'TABEL FINAAL LO'!G307</f>
        <v>2472.1999999999998</v>
      </c>
      <c r="H307" s="1">
        <f>+'TABEL FINAAL KO'!H307+'TABEL FINAAL LO'!H307</f>
        <v>2513.2600000000002</v>
      </c>
      <c r="I307" s="1">
        <f>+'TABEL FINAAL KO'!I307+'TABEL FINAAL LO'!I307</f>
        <v>2535.75</v>
      </c>
      <c r="J307" s="1">
        <f>+'TABEL FINAAL KO'!J307+'TABEL FINAAL LO'!J307</f>
        <v>2498.0100000000002</v>
      </c>
      <c r="K307" s="1">
        <f>+'TABEL FINAAL KO'!K307+'TABEL FINAAL LO'!K307</f>
        <v>2564.85</v>
      </c>
      <c r="L307" s="1">
        <f>+'TABEL FINAAL KO'!L307+'TABEL FINAAL LO'!L307</f>
        <v>2536.17</v>
      </c>
      <c r="M307" s="1">
        <f>+'TABEL FINAAL KO'!M307+'TABEL FINAAL LO'!M307</f>
        <v>2519.44</v>
      </c>
      <c r="N307" s="1">
        <f>+'TABEL FINAAL KO'!N307+'TABEL FINAAL LO'!N307</f>
        <v>2514.31</v>
      </c>
      <c r="O307" s="1">
        <f>+'TABEL FINAAL KO'!O307+'TABEL FINAAL LO'!O307</f>
        <v>2426.79</v>
      </c>
      <c r="P307" s="1">
        <f>+'TABEL FINAAL KO'!P307+'TABEL FINAAL LO'!P307</f>
        <v>2366.7036615384613</v>
      </c>
      <c r="Q307" s="1">
        <f>+'TABEL FINAAL KO'!Q307+'TABEL FINAAL LO'!Q307</f>
        <v>2314.0233384615385</v>
      </c>
      <c r="R307" s="1">
        <f>+'TABEL FINAAL KO'!R307+'TABEL FINAAL LO'!R307</f>
        <v>2228.7084769230769</v>
      </c>
      <c r="S307" s="1">
        <f>+'TABEL FINAAL KO'!S307+'TABEL FINAAL LO'!S307</f>
        <v>2120.6779538461537</v>
      </c>
      <c r="T307" s="1">
        <f>+'TABEL FINAAL KO'!T307+'TABEL FINAAL LO'!T307</f>
        <v>2047.5357846153847</v>
      </c>
      <c r="U307" s="1">
        <f>+'TABEL FINAAL KO'!U307+'TABEL FINAAL LO'!U307</f>
        <v>1991.7590769230769</v>
      </c>
      <c r="V307" s="1">
        <f>+'TABEL FINAAL KO'!V307+'TABEL FINAAL LO'!V307</f>
        <v>1943.9976307692309</v>
      </c>
      <c r="W307" s="1">
        <f>+'TABEL FINAAL KO'!W307+'TABEL FINAAL LO'!W307</f>
        <v>1894.49</v>
      </c>
      <c r="X307" s="1">
        <f>+'TABEL FINAAL KO'!X307+'TABEL FINAAL LO'!X307</f>
        <v>1855.0940153846154</v>
      </c>
      <c r="Y307" s="1">
        <f>+'TABEL FINAAL KO'!Y307+'TABEL FINAAL LO'!Y307</f>
        <v>1836.2056615384615</v>
      </c>
      <c r="Z307" s="1">
        <f>+'TABEL FINAAL KO'!Z307+'TABEL FINAAL LO'!Z307</f>
        <v>1824.4747384615384</v>
      </c>
      <c r="AA307" s="1">
        <f>+'TABEL FINAAL KO'!AA307+'TABEL FINAAL LO'!AA307</f>
        <v>1802.4747384615384</v>
      </c>
    </row>
    <row r="308" spans="2:27" x14ac:dyDescent="0.3">
      <c r="B308" s="1">
        <v>72043</v>
      </c>
      <c r="C308" s="1">
        <f>+'TABEL FINAAL KO'!C308+'TABEL FINAAL LO'!C308</f>
        <v>4172</v>
      </c>
      <c r="D308" s="1">
        <f>+'TABEL FINAAL KO'!D308+'TABEL FINAAL LO'!D308</f>
        <v>3546.2</v>
      </c>
      <c r="E308" s="1">
        <f>+'TABEL FINAAL KO'!E308+'TABEL FINAAL LO'!E308</f>
        <v>2860.05</v>
      </c>
      <c r="F308" s="1">
        <f>+'TABEL FINAAL KO'!F308+'TABEL FINAAL LO'!F308</f>
        <v>2818.85</v>
      </c>
      <c r="G308" s="1">
        <f>+'TABEL FINAAL KO'!G308+'TABEL FINAAL LO'!G308</f>
        <v>2846.29</v>
      </c>
      <c r="H308" s="1">
        <f>+'TABEL FINAAL KO'!H308+'TABEL FINAAL LO'!H308</f>
        <v>2938.46</v>
      </c>
      <c r="I308" s="1">
        <f>+'TABEL FINAAL KO'!I308+'TABEL FINAAL LO'!I308</f>
        <v>2961.24</v>
      </c>
      <c r="J308" s="1">
        <f>+'TABEL FINAAL KO'!J308+'TABEL FINAAL LO'!J308</f>
        <v>3023.4300000000003</v>
      </c>
      <c r="K308" s="1">
        <f>+'TABEL FINAAL KO'!K308+'TABEL FINAAL LO'!K308</f>
        <v>3084.4300000000003</v>
      </c>
      <c r="L308" s="1">
        <f>+'TABEL FINAAL KO'!L308+'TABEL FINAAL LO'!L308</f>
        <v>3161</v>
      </c>
      <c r="M308" s="1">
        <f>+'TABEL FINAAL KO'!M308+'TABEL FINAAL LO'!M308</f>
        <v>3209.67</v>
      </c>
      <c r="N308" s="1">
        <f>+'TABEL FINAAL KO'!N308+'TABEL FINAAL LO'!N308</f>
        <v>3285.35</v>
      </c>
      <c r="O308" s="1">
        <f>+'TABEL FINAAL KO'!O308+'TABEL FINAAL LO'!O308</f>
        <v>3321.14</v>
      </c>
      <c r="P308" s="1">
        <f>+'TABEL FINAAL KO'!P308+'TABEL FINAAL LO'!P308</f>
        <v>3346.3601659751039</v>
      </c>
      <c r="Q308" s="1">
        <f>+'TABEL FINAAL KO'!Q308+'TABEL FINAAL LO'!Q308</f>
        <v>3345.856132780083</v>
      </c>
      <c r="R308" s="1">
        <f>+'TABEL FINAAL KO'!R308+'TABEL FINAAL LO'!R308</f>
        <v>3306.5960497925312</v>
      </c>
      <c r="S308" s="1">
        <f>+'TABEL FINAAL KO'!S308+'TABEL FINAAL LO'!S308</f>
        <v>3267.0597510373445</v>
      </c>
      <c r="T308" s="1">
        <f>+'TABEL FINAAL KO'!T308+'TABEL FINAAL LO'!T308</f>
        <v>3269.0597510373445</v>
      </c>
      <c r="U308" s="1">
        <f>+'TABEL FINAAL KO'!U308+'TABEL FINAAL LO'!U308</f>
        <v>3256.0678174273862</v>
      </c>
      <c r="V308" s="1">
        <f>+'TABEL FINAAL KO'!V308+'TABEL FINAAL LO'!V308</f>
        <v>3235.5799170124483</v>
      </c>
      <c r="W308" s="1">
        <f>+'TABEL FINAAL KO'!W308+'TABEL FINAAL LO'!W308</f>
        <v>3246.84</v>
      </c>
      <c r="X308" s="1">
        <f>+'TABEL FINAAL KO'!X308+'TABEL FINAAL LO'!X308</f>
        <v>3254.84</v>
      </c>
      <c r="Y308" s="1">
        <f>+'TABEL FINAAL KO'!Y308+'TABEL FINAAL LO'!Y308</f>
        <v>3234.4700414937761</v>
      </c>
      <c r="Z308" s="1">
        <f>+'TABEL FINAAL KO'!Z308+'TABEL FINAAL LO'!Z308</f>
        <v>3231.100082987552</v>
      </c>
      <c r="AA308" s="1">
        <f>+'TABEL FINAAL KO'!AA308+'TABEL FINAAL LO'!AA308</f>
        <v>3235.84</v>
      </c>
    </row>
    <row r="309" spans="2:27" x14ac:dyDescent="0.3">
      <c r="B309" s="1">
        <v>73001</v>
      </c>
      <c r="C309" s="1">
        <f>+'TABEL FINAAL KO'!C309+'TABEL FINAAL LO'!C309</f>
        <v>1583.5294117647059</v>
      </c>
      <c r="D309" s="1">
        <f>+'TABEL FINAAL KO'!D309+'TABEL FINAAL LO'!D309</f>
        <v>1346</v>
      </c>
      <c r="E309" s="1">
        <f>+'TABEL FINAAL KO'!E309+'TABEL FINAAL LO'!E309</f>
        <v>1264.99</v>
      </c>
      <c r="F309" s="1">
        <f>+'TABEL FINAAL KO'!F309+'TABEL FINAAL LO'!F309</f>
        <v>1249.77</v>
      </c>
      <c r="G309" s="1">
        <f>+'TABEL FINAAL KO'!G309+'TABEL FINAAL LO'!G309</f>
        <v>1286.78</v>
      </c>
      <c r="H309" s="1">
        <f>+'TABEL FINAAL KO'!H309+'TABEL FINAAL LO'!H309</f>
        <v>1276.83</v>
      </c>
      <c r="I309" s="1">
        <f>+'TABEL FINAAL KO'!I309+'TABEL FINAAL LO'!I309</f>
        <v>1232.42</v>
      </c>
      <c r="J309" s="1">
        <f>+'TABEL FINAAL KO'!J309+'TABEL FINAAL LO'!J309</f>
        <v>1265.3699999999999</v>
      </c>
      <c r="K309" s="1">
        <f>+'TABEL FINAAL KO'!K309+'TABEL FINAAL LO'!K309</f>
        <v>1288.6399999999999</v>
      </c>
      <c r="L309" s="1">
        <f>+'TABEL FINAAL KO'!L309+'TABEL FINAAL LO'!L309</f>
        <v>1295.9099999999999</v>
      </c>
      <c r="M309" s="1">
        <f>+'TABEL FINAAL KO'!M309+'TABEL FINAAL LO'!M309</f>
        <v>1303.83</v>
      </c>
      <c r="N309" s="1">
        <f>+'TABEL FINAAL KO'!N309+'TABEL FINAAL LO'!N309</f>
        <v>1295.6399999999999</v>
      </c>
      <c r="O309" s="1">
        <f>+'TABEL FINAAL KO'!O309+'TABEL FINAAL LO'!O309</f>
        <v>1269.83</v>
      </c>
      <c r="P309" s="1">
        <f>+'TABEL FINAAL KO'!P309+'TABEL FINAAL LO'!P309</f>
        <v>1246.0728372093022</v>
      </c>
      <c r="Q309" s="1">
        <f>+'TABEL FINAAL KO'!Q309+'TABEL FINAAL LO'!Q309</f>
        <v>1196.0814651162791</v>
      </c>
      <c r="R309" s="1">
        <f>+'TABEL FINAAL KO'!R309+'TABEL FINAAL LO'!R309</f>
        <v>1158.3786279069768</v>
      </c>
      <c r="S309" s="1">
        <f>+'TABEL FINAAL KO'!S309+'TABEL FINAAL LO'!S309</f>
        <v>1148.3786279069768</v>
      </c>
      <c r="T309" s="1">
        <f>+'TABEL FINAAL KO'!T309+'TABEL FINAAL LO'!T309</f>
        <v>1151.6042790697675</v>
      </c>
      <c r="U309" s="1">
        <f>+'TABEL FINAAL KO'!U309+'TABEL FINAAL LO'!U309</f>
        <v>1139.8928139534883</v>
      </c>
      <c r="V309" s="1">
        <f>+'TABEL FINAAL KO'!V309+'TABEL FINAAL LO'!V309</f>
        <v>1138.9556976744186</v>
      </c>
      <c r="W309" s="1">
        <f>+'TABEL FINAAL KO'!W309+'TABEL FINAAL LO'!W309</f>
        <v>1136.3699999999999</v>
      </c>
      <c r="X309" s="1">
        <f>+'TABEL FINAAL KO'!X309+'TABEL FINAAL LO'!X309</f>
        <v>1137.7214186046513</v>
      </c>
      <c r="Y309" s="1">
        <f>+'TABEL FINAAL KO'!Y309+'TABEL FINAAL LO'!Y309</f>
        <v>1140.4242558139536</v>
      </c>
      <c r="Z309" s="1">
        <f>+'TABEL FINAAL KO'!Z309+'TABEL FINAAL LO'!Z309</f>
        <v>1153.009953488372</v>
      </c>
      <c r="AA309" s="1">
        <f>+'TABEL FINAAL KO'!AA309+'TABEL FINAAL LO'!AA309</f>
        <v>1160.3613720930232</v>
      </c>
    </row>
    <row r="310" spans="2:27" x14ac:dyDescent="0.3">
      <c r="B310" s="1">
        <v>73006</v>
      </c>
      <c r="C310" s="1">
        <f>+'TABEL FINAAL KO'!C310+'TABEL FINAAL LO'!C310</f>
        <v>4510.8999999999996</v>
      </c>
      <c r="D310" s="1">
        <f>+'TABEL FINAAL KO'!D310+'TABEL FINAAL LO'!D310</f>
        <v>3834.2649999999994</v>
      </c>
      <c r="E310" s="1">
        <f>+'TABEL FINAAL KO'!E310+'TABEL FINAAL LO'!E310</f>
        <v>3075.95</v>
      </c>
      <c r="F310" s="1">
        <f>+'TABEL FINAAL KO'!F310+'TABEL FINAAL LO'!F310</f>
        <v>3173.6</v>
      </c>
      <c r="G310" s="1">
        <f>+'TABEL FINAAL KO'!G310+'TABEL FINAAL LO'!G310</f>
        <v>3233.14</v>
      </c>
      <c r="H310" s="1">
        <f>+'TABEL FINAAL KO'!H310+'TABEL FINAAL LO'!H310</f>
        <v>3289.98</v>
      </c>
      <c r="I310" s="1">
        <f>+'TABEL FINAAL KO'!I310+'TABEL FINAAL LO'!I310</f>
        <v>3291.16</v>
      </c>
      <c r="J310" s="1">
        <f>+'TABEL FINAAL KO'!J310+'TABEL FINAAL LO'!J310</f>
        <v>3417.84</v>
      </c>
      <c r="K310" s="1">
        <f>+'TABEL FINAAL KO'!K310+'TABEL FINAAL LO'!K310</f>
        <v>3481.51</v>
      </c>
      <c r="L310" s="1">
        <f>+'TABEL FINAAL KO'!L310+'TABEL FINAAL LO'!L310</f>
        <v>3568.3</v>
      </c>
      <c r="M310" s="1">
        <f>+'TABEL FINAAL KO'!M310+'TABEL FINAAL LO'!M310</f>
        <v>3567.81</v>
      </c>
      <c r="N310" s="1">
        <f>+'TABEL FINAAL KO'!N310+'TABEL FINAAL LO'!N310</f>
        <v>3534.35</v>
      </c>
      <c r="O310" s="1">
        <f>+'TABEL FINAAL KO'!O310+'TABEL FINAAL LO'!O310</f>
        <v>3516.73</v>
      </c>
      <c r="P310" s="1">
        <f>+'TABEL FINAAL KO'!P310+'TABEL FINAAL LO'!P310</f>
        <v>3446.3708484270737</v>
      </c>
      <c r="Q310" s="1">
        <f>+'TABEL FINAAL KO'!Q310+'TABEL FINAAL LO'!Q310</f>
        <v>3366.3436796949477</v>
      </c>
      <c r="R310" s="1">
        <f>+'TABEL FINAAL KO'!R310+'TABEL FINAAL LO'!R310</f>
        <v>3265.5586844613917</v>
      </c>
      <c r="S310" s="1">
        <f>+'TABEL FINAAL KO'!S310+'TABEL FINAAL LO'!S310</f>
        <v>3197.9886939942803</v>
      </c>
      <c r="T310" s="1">
        <f>+'TABEL FINAAL KO'!T310+'TABEL FINAAL LO'!T310</f>
        <v>3123.6567397521449</v>
      </c>
      <c r="U310" s="1">
        <f>+'TABEL FINAAL KO'!U310+'TABEL FINAAL LO'!U310</f>
        <v>3066.5356530028598</v>
      </c>
      <c r="V310" s="1">
        <f>+'TABEL FINAAL KO'!V310+'TABEL FINAAL LO'!V310</f>
        <v>3017.8091325071496</v>
      </c>
      <c r="W310" s="1">
        <f>+'TABEL FINAAL KO'!W310+'TABEL FINAAL LO'!W310</f>
        <v>2999.02</v>
      </c>
      <c r="X310" s="1">
        <f>+'TABEL FINAAL KO'!X310+'TABEL FINAAL LO'!X310</f>
        <v>2965.141086749285</v>
      </c>
      <c r="Y310" s="1">
        <f>+'TABEL FINAAL KO'!Y310+'TABEL FINAAL LO'!Y310</f>
        <v>2927.141086749285</v>
      </c>
      <c r="Z310" s="1">
        <f>+'TABEL FINAAL KO'!Z310+'TABEL FINAAL LO'!Z310</f>
        <v>2923.02</v>
      </c>
      <c r="AA310" s="1">
        <f>+'TABEL FINAAL KO'!AA310+'TABEL FINAAL LO'!AA310</f>
        <v>2920.8989132507149</v>
      </c>
    </row>
    <row r="311" spans="2:27" x14ac:dyDescent="0.3">
      <c r="B311" s="1">
        <v>73009</v>
      </c>
      <c r="C311" s="1">
        <f>+'TABEL FINAAL KO'!C311+'TABEL FINAAL LO'!C311</f>
        <v>1539</v>
      </c>
      <c r="D311" s="1">
        <f>+'TABEL FINAAL KO'!D311+'TABEL FINAAL LO'!D311</f>
        <v>1308.1500000000001</v>
      </c>
      <c r="E311" s="1">
        <f>+'TABEL FINAAL KO'!E311+'TABEL FINAAL LO'!E311</f>
        <v>1038.3399999999999</v>
      </c>
      <c r="F311" s="1">
        <f>+'TABEL FINAAL KO'!F311+'TABEL FINAAL LO'!F311</f>
        <v>1020.3399999999999</v>
      </c>
      <c r="G311" s="1">
        <f>+'TABEL FINAAL KO'!G311+'TABEL FINAAL LO'!G311</f>
        <v>1010.96</v>
      </c>
      <c r="H311" s="1">
        <f>+'TABEL FINAAL KO'!H311+'TABEL FINAAL LO'!H311</f>
        <v>1009.23</v>
      </c>
      <c r="I311" s="1">
        <f>+'TABEL FINAAL KO'!I311+'TABEL FINAAL LO'!I311</f>
        <v>1022.53</v>
      </c>
      <c r="J311" s="1">
        <f>+'TABEL FINAAL KO'!J311+'TABEL FINAAL LO'!J311</f>
        <v>1016.96</v>
      </c>
      <c r="K311" s="1">
        <f>+'TABEL FINAAL KO'!K311+'TABEL FINAAL LO'!K311</f>
        <v>1044.9099999999999</v>
      </c>
      <c r="L311" s="1">
        <f>+'TABEL FINAAL KO'!L311+'TABEL FINAAL LO'!L311</f>
        <v>1082.72</v>
      </c>
      <c r="M311" s="1">
        <f>+'TABEL FINAAL KO'!M311+'TABEL FINAAL LO'!M311</f>
        <v>1112.8</v>
      </c>
      <c r="N311" s="1">
        <f>+'TABEL FINAAL KO'!N311+'TABEL FINAAL LO'!N311</f>
        <v>1117.42</v>
      </c>
      <c r="O311" s="1">
        <f>+'TABEL FINAAL KO'!O311+'TABEL FINAAL LO'!O311</f>
        <v>1128.07</v>
      </c>
      <c r="P311" s="1">
        <f>+'TABEL FINAAL KO'!P311+'TABEL FINAAL LO'!P311</f>
        <v>1099.3640105540896</v>
      </c>
      <c r="Q311" s="1">
        <f>+'TABEL FINAAL KO'!Q311+'TABEL FINAAL LO'!Q311</f>
        <v>1099.5011081794196</v>
      </c>
      <c r="R311" s="1">
        <f>+'TABEL FINAAL KO'!R311+'TABEL FINAAL LO'!R311</f>
        <v>1110.9803693931399</v>
      </c>
      <c r="S311" s="1">
        <f>+'TABEL FINAAL KO'!S311+'TABEL FINAAL LO'!S311</f>
        <v>1107.8432717678102</v>
      </c>
      <c r="T311" s="1">
        <f>+'TABEL FINAAL KO'!T311+'TABEL FINAAL LO'!T311</f>
        <v>1112.8294459102904</v>
      </c>
      <c r="U311" s="1">
        <f>+'TABEL FINAAL KO'!U311+'TABEL FINAAL LO'!U311</f>
        <v>1102.08981530343</v>
      </c>
      <c r="V311" s="1">
        <f>+'TABEL FINAAL KO'!V311+'TABEL FINAAL LO'!V311</f>
        <v>1102.72</v>
      </c>
      <c r="W311" s="1">
        <f>+'TABEL FINAAL KO'!W311+'TABEL FINAAL LO'!W311</f>
        <v>1098.72</v>
      </c>
      <c r="X311" s="1">
        <f>+'TABEL FINAAL KO'!X311+'TABEL FINAAL LO'!X311</f>
        <v>1106.2130870712401</v>
      </c>
      <c r="Y311" s="1">
        <f>+'TABEL FINAAL KO'!Y311+'TABEL FINAAL LO'!Y311</f>
        <v>1108.4596306068602</v>
      </c>
      <c r="Z311" s="1">
        <f>+'TABEL FINAAL KO'!Z311+'TABEL FINAAL LO'!Z311</f>
        <v>1119.8294459102904</v>
      </c>
      <c r="AA311" s="1">
        <f>+'TABEL FINAAL KO'!AA311+'TABEL FINAAL LO'!AA311</f>
        <v>1118.8294459102904</v>
      </c>
    </row>
    <row r="312" spans="2:27" x14ac:dyDescent="0.3">
      <c r="B312" s="1">
        <v>73022</v>
      </c>
      <c r="C312" s="1">
        <f>+'TABEL FINAAL KO'!C312+'TABEL FINAAL LO'!C312</f>
        <v>660</v>
      </c>
      <c r="D312" s="1">
        <f>+'TABEL FINAAL KO'!D312+'TABEL FINAAL LO'!D312</f>
        <v>561</v>
      </c>
      <c r="E312" s="1">
        <f>+'TABEL FINAAL KO'!E312+'TABEL FINAAL LO'!E312</f>
        <v>487.06</v>
      </c>
      <c r="F312" s="1">
        <f>+'TABEL FINAAL KO'!F312+'TABEL FINAAL LO'!F312</f>
        <v>566.96</v>
      </c>
      <c r="G312" s="1">
        <f>+'TABEL FINAAL KO'!G312+'TABEL FINAAL LO'!G312</f>
        <v>552.08999999999992</v>
      </c>
      <c r="H312" s="1">
        <f>+'TABEL FINAAL KO'!H312+'TABEL FINAAL LO'!H312</f>
        <v>544.01</v>
      </c>
      <c r="I312" s="1">
        <f>+'TABEL FINAAL KO'!I312+'TABEL FINAAL LO'!I312</f>
        <v>523.9</v>
      </c>
      <c r="J312" s="1">
        <f>+'TABEL FINAAL KO'!J312+'TABEL FINAAL LO'!J312</f>
        <v>499.9</v>
      </c>
      <c r="K312" s="1">
        <f>+'TABEL FINAAL KO'!K312+'TABEL FINAAL LO'!K312</f>
        <v>469.25</v>
      </c>
      <c r="L312" s="1">
        <f>+'TABEL FINAAL KO'!L312+'TABEL FINAAL LO'!L312</f>
        <v>455.6</v>
      </c>
      <c r="M312" s="1">
        <f>+'TABEL FINAAL KO'!M312+'TABEL FINAAL LO'!M312</f>
        <v>449.06</v>
      </c>
      <c r="N312" s="1">
        <f>+'TABEL FINAAL KO'!N312+'TABEL FINAAL LO'!N312</f>
        <v>447.87</v>
      </c>
      <c r="O312" s="1">
        <f>+'TABEL FINAAL KO'!O312+'TABEL FINAAL LO'!O312</f>
        <v>448.16999999999996</v>
      </c>
      <c r="P312" s="1">
        <f>+'TABEL FINAAL KO'!P312+'TABEL FINAAL LO'!P312</f>
        <v>434.07826923076925</v>
      </c>
      <c r="Q312" s="1">
        <f>+'TABEL FINAAL KO'!Q312+'TABEL FINAAL LO'!Q312</f>
        <v>433.69923076923078</v>
      </c>
      <c r="R312" s="1">
        <f>+'TABEL FINAAL KO'!R312+'TABEL FINAAL LO'!R312</f>
        <v>439.45730769230772</v>
      </c>
      <c r="S312" s="1">
        <f>+'TABEL FINAAL KO'!S312+'TABEL FINAAL LO'!S312</f>
        <v>436.71000000000004</v>
      </c>
      <c r="T312" s="1">
        <f>+'TABEL FINAAL KO'!T312+'TABEL FINAAL LO'!T312</f>
        <v>440.21538461538461</v>
      </c>
      <c r="U312" s="1">
        <f>+'TABEL FINAAL KO'!U312+'TABEL FINAAL LO'!U312</f>
        <v>434.83634615384619</v>
      </c>
      <c r="V312" s="1">
        <f>+'TABEL FINAAL KO'!V312+'TABEL FINAAL LO'!V312</f>
        <v>435.71000000000004</v>
      </c>
      <c r="W312" s="1">
        <f>+'TABEL FINAAL KO'!W312+'TABEL FINAAL LO'!W312</f>
        <v>433.71000000000004</v>
      </c>
      <c r="X312" s="1">
        <f>+'TABEL FINAAL KO'!X312+'TABEL FINAAL LO'!X312</f>
        <v>437.96269230769235</v>
      </c>
      <c r="Y312" s="1">
        <f>+'TABEL FINAAL KO'!Y312+'TABEL FINAAL LO'!Y312</f>
        <v>438.08903846153845</v>
      </c>
      <c r="Z312" s="1">
        <f>+'TABEL FINAAL KO'!Z312+'TABEL FINAAL LO'!Z312</f>
        <v>442.08903846153845</v>
      </c>
      <c r="AA312" s="1">
        <f>+'TABEL FINAAL KO'!AA312+'TABEL FINAAL LO'!AA312</f>
        <v>441.08903846153845</v>
      </c>
    </row>
    <row r="313" spans="2:27" x14ac:dyDescent="0.3">
      <c r="B313" s="1">
        <v>73032</v>
      </c>
      <c r="C313" s="1">
        <f>+'TABEL FINAAL KO'!C313+'TABEL FINAAL LO'!C313</f>
        <v>1036</v>
      </c>
      <c r="D313" s="1">
        <f>+'TABEL FINAAL KO'!D313+'TABEL FINAAL LO'!D313</f>
        <v>880.60000000000014</v>
      </c>
      <c r="E313" s="1">
        <f>+'TABEL FINAAL KO'!E313+'TABEL FINAAL LO'!E313</f>
        <v>844.45</v>
      </c>
      <c r="F313" s="1">
        <f>+'TABEL FINAAL KO'!F313+'TABEL FINAAL LO'!F313</f>
        <v>841.42000000000007</v>
      </c>
      <c r="G313" s="1">
        <f>+'TABEL FINAAL KO'!G313+'TABEL FINAAL LO'!G313</f>
        <v>822.15</v>
      </c>
      <c r="H313" s="1">
        <f>+'TABEL FINAAL KO'!H313+'TABEL FINAAL LO'!H313</f>
        <v>845.85</v>
      </c>
      <c r="I313" s="1">
        <f>+'TABEL FINAAL KO'!I313+'TABEL FINAAL LO'!I313</f>
        <v>868.06999999999994</v>
      </c>
      <c r="J313" s="1">
        <f>+'TABEL FINAAL KO'!J313+'TABEL FINAAL LO'!J313</f>
        <v>867.31</v>
      </c>
      <c r="K313" s="1">
        <f>+'TABEL FINAAL KO'!K313+'TABEL FINAAL LO'!K313</f>
        <v>871.57999999999993</v>
      </c>
      <c r="L313" s="1">
        <f>+'TABEL FINAAL KO'!L313+'TABEL FINAAL LO'!L313</f>
        <v>866.47</v>
      </c>
      <c r="M313" s="1">
        <f>+'TABEL FINAAL KO'!M313+'TABEL FINAAL LO'!M313</f>
        <v>867.5</v>
      </c>
      <c r="N313" s="1">
        <f>+'TABEL FINAAL KO'!N313+'TABEL FINAAL LO'!N313</f>
        <v>858.23</v>
      </c>
      <c r="O313" s="1">
        <f>+'TABEL FINAAL KO'!O313+'TABEL FINAAL LO'!O313</f>
        <v>829.93000000000006</v>
      </c>
      <c r="P313" s="1">
        <f>+'TABEL FINAAL KO'!P313+'TABEL FINAAL LO'!P313</f>
        <v>807.67292418772558</v>
      </c>
      <c r="Q313" s="1">
        <f>+'TABEL FINAAL KO'!Q313+'TABEL FINAAL LO'!Q313</f>
        <v>779.30541516245489</v>
      </c>
      <c r="R313" s="1">
        <f>+'TABEL FINAAL KO'!R313+'TABEL FINAAL LO'!R313</f>
        <v>760.46209386281589</v>
      </c>
      <c r="S313" s="1">
        <f>+'TABEL FINAAL KO'!S313+'TABEL FINAAL LO'!S313</f>
        <v>750.98916967509024</v>
      </c>
      <c r="T313" s="1">
        <f>+'TABEL FINAAL KO'!T313+'TABEL FINAAL LO'!T313</f>
        <v>734.51624548736459</v>
      </c>
      <c r="U313" s="1">
        <f>+'TABEL FINAAL KO'!U313+'TABEL FINAAL LO'!U313</f>
        <v>727.41083032490974</v>
      </c>
      <c r="V313" s="1">
        <f>+'TABEL FINAAL KO'!V313+'TABEL FINAAL LO'!V313</f>
        <v>734.62166064981943</v>
      </c>
      <c r="W313" s="1">
        <f>+'TABEL FINAAL KO'!W313+'TABEL FINAAL LO'!W313</f>
        <v>738.2</v>
      </c>
      <c r="X313" s="1">
        <f>+'TABEL FINAAL KO'!X313+'TABEL FINAAL LO'!X313</f>
        <v>727.0945848375452</v>
      </c>
      <c r="Y313" s="1">
        <f>+'TABEL FINAAL KO'!Y313+'TABEL FINAAL LO'!Y313</f>
        <v>730.98916967509024</v>
      </c>
      <c r="Z313" s="1">
        <f>+'TABEL FINAAL KO'!Z313+'TABEL FINAAL LO'!Z313</f>
        <v>733.77833935018043</v>
      </c>
      <c r="AA313" s="1">
        <f>+'TABEL FINAAL KO'!AA313+'TABEL FINAAL LO'!AA313</f>
        <v>735.2</v>
      </c>
    </row>
    <row r="314" spans="2:27" x14ac:dyDescent="0.3">
      <c r="B314" s="1">
        <v>73040</v>
      </c>
      <c r="C314" s="1">
        <f>+'TABEL FINAAL KO'!C314+'TABEL FINAAL LO'!C314</f>
        <v>920</v>
      </c>
      <c r="D314" s="1">
        <f>+'TABEL FINAAL KO'!D314+'TABEL FINAAL LO'!D314</f>
        <v>782</v>
      </c>
      <c r="E314" s="1">
        <f>+'TABEL FINAAL KO'!E314+'TABEL FINAAL LO'!E314</f>
        <v>600.39</v>
      </c>
      <c r="F314" s="1">
        <f>+'TABEL FINAAL KO'!F314+'TABEL FINAAL LO'!F314</f>
        <v>611.93000000000006</v>
      </c>
      <c r="G314" s="1">
        <f>+'TABEL FINAAL KO'!G314+'TABEL FINAAL LO'!G314</f>
        <v>624.85</v>
      </c>
      <c r="H314" s="1">
        <f>+'TABEL FINAAL KO'!H314+'TABEL FINAAL LO'!H314</f>
        <v>634.01</v>
      </c>
      <c r="I314" s="1">
        <f>+'TABEL FINAAL KO'!I314+'TABEL FINAAL LO'!I314</f>
        <v>663.69</v>
      </c>
      <c r="J314" s="1">
        <f>+'TABEL FINAAL KO'!J314+'TABEL FINAAL LO'!J314</f>
        <v>680.2</v>
      </c>
      <c r="K314" s="1">
        <f>+'TABEL FINAAL KO'!K314+'TABEL FINAAL LO'!K314</f>
        <v>709.31</v>
      </c>
      <c r="L314" s="1">
        <f>+'TABEL FINAAL KO'!L314+'TABEL FINAAL LO'!L314</f>
        <v>735.85</v>
      </c>
      <c r="M314" s="1">
        <f>+'TABEL FINAAL KO'!M314+'TABEL FINAAL LO'!M314</f>
        <v>738.57999999999993</v>
      </c>
      <c r="N314" s="1">
        <f>+'TABEL FINAAL KO'!N314+'TABEL FINAAL LO'!N314</f>
        <v>724.74</v>
      </c>
      <c r="O314" s="1">
        <f>+'TABEL FINAAL KO'!O314+'TABEL FINAAL LO'!O314</f>
        <v>750.61</v>
      </c>
      <c r="P314" s="1">
        <f>+'TABEL FINAAL KO'!P314+'TABEL FINAAL LO'!P314</f>
        <v>733.73146853146852</v>
      </c>
      <c r="Q314" s="1">
        <f>+'TABEL FINAAL KO'!Q314+'TABEL FINAAL LO'!Q314</f>
        <v>722.84122377622384</v>
      </c>
      <c r="R314" s="1">
        <f>+'TABEL FINAAL KO'!R314+'TABEL FINAAL LO'!R314</f>
        <v>718.06073426573425</v>
      </c>
      <c r="S314" s="1">
        <f>+'TABEL FINAAL KO'!S314+'TABEL FINAAL LO'!S314</f>
        <v>712.73146853146852</v>
      </c>
      <c r="T314" s="1">
        <f>+'TABEL FINAAL KO'!T314+'TABEL FINAAL LO'!T314</f>
        <v>718.82902097902092</v>
      </c>
      <c r="U314" s="1">
        <f>+'TABEL FINAAL KO'!U314+'TABEL FINAAL LO'!U314</f>
        <v>718.48755244755239</v>
      </c>
      <c r="V314" s="1">
        <f>+'TABEL FINAAL KO'!V314+'TABEL FINAAL LO'!V314</f>
        <v>716.93877622377624</v>
      </c>
      <c r="W314" s="1">
        <f>+'TABEL FINAAL KO'!W314+'TABEL FINAAL LO'!W314</f>
        <v>720.39</v>
      </c>
      <c r="X314" s="1">
        <f>+'TABEL FINAAL KO'!X314+'TABEL FINAAL LO'!X314</f>
        <v>715.511958041958</v>
      </c>
      <c r="Y314" s="1">
        <f>+'TABEL FINAAL KO'!Y314+'TABEL FINAAL LO'!Y314</f>
        <v>712.62171328671332</v>
      </c>
      <c r="Z314" s="1">
        <f>+'TABEL FINAAL KO'!Z314+'TABEL FINAAL LO'!Z314</f>
        <v>722.49975524475531</v>
      </c>
      <c r="AA314" s="1">
        <f>+'TABEL FINAAL KO'!AA314+'TABEL FINAAL LO'!AA314</f>
        <v>728.15828671328677</v>
      </c>
    </row>
    <row r="315" spans="2:27" x14ac:dyDescent="0.3">
      <c r="B315" s="1">
        <v>73042</v>
      </c>
      <c r="C315" s="1">
        <f>+'TABEL FINAAL KO'!C315+'TABEL FINAAL LO'!C315</f>
        <v>3523.5294117647059</v>
      </c>
      <c r="D315" s="1">
        <f>+'TABEL FINAAL KO'!D315+'TABEL FINAAL LO'!D315</f>
        <v>2995</v>
      </c>
      <c r="E315" s="1">
        <f>+'TABEL FINAAL KO'!E315+'TABEL FINAAL LO'!E315</f>
        <v>2668.96</v>
      </c>
      <c r="F315" s="1">
        <f>+'TABEL FINAAL KO'!F315+'TABEL FINAAL LO'!F315</f>
        <v>2657.85</v>
      </c>
      <c r="G315" s="1">
        <f>+'TABEL FINAAL KO'!G315+'TABEL FINAAL LO'!G315</f>
        <v>2650.12</v>
      </c>
      <c r="H315" s="1">
        <f>+'TABEL FINAAL KO'!H315+'TABEL FINAAL LO'!H315</f>
        <v>2727.1800000000003</v>
      </c>
      <c r="I315" s="1">
        <f>+'TABEL FINAAL KO'!I315+'TABEL FINAAL LO'!I315</f>
        <v>2711.7200000000003</v>
      </c>
      <c r="J315" s="1">
        <f>+'TABEL FINAAL KO'!J315+'TABEL FINAAL LO'!J315</f>
        <v>2787.21</v>
      </c>
      <c r="K315" s="1">
        <f>+'TABEL FINAAL KO'!K315+'TABEL FINAAL LO'!K315</f>
        <v>2850.8</v>
      </c>
      <c r="L315" s="1">
        <f>+'TABEL FINAAL KO'!L315+'TABEL FINAAL LO'!L315</f>
        <v>2885.13</v>
      </c>
      <c r="M315" s="1">
        <f>+'TABEL FINAAL KO'!M315+'TABEL FINAAL LO'!M315</f>
        <v>2845.4700000000003</v>
      </c>
      <c r="N315" s="1">
        <f>+'TABEL FINAAL KO'!N315+'TABEL FINAAL LO'!N315</f>
        <v>2915.59</v>
      </c>
      <c r="O315" s="1">
        <f>+'TABEL FINAAL KO'!O315+'TABEL FINAAL LO'!O315</f>
        <v>2819.5</v>
      </c>
      <c r="P315" s="1">
        <f>+'TABEL FINAAL KO'!P315+'TABEL FINAAL LO'!P315</f>
        <v>2757.261236673774</v>
      </c>
      <c r="Q315" s="1">
        <f>+'TABEL FINAAL KO'!Q315+'TABEL FINAAL LO'!Q315</f>
        <v>2704.261236673774</v>
      </c>
      <c r="R315" s="1">
        <f>+'TABEL FINAAL KO'!R315+'TABEL FINAAL LO'!R315</f>
        <v>2645.3069936034117</v>
      </c>
      <c r="S315" s="1">
        <f>+'TABEL FINAAL KO'!S315+'TABEL FINAAL LO'!S315</f>
        <v>2586.4206183368869</v>
      </c>
      <c r="T315" s="1">
        <f>+'TABEL FINAAL KO'!T315+'TABEL FINAAL LO'!T315</f>
        <v>2534.6478678038379</v>
      </c>
      <c r="U315" s="1">
        <f>+'TABEL FINAAL KO'!U315+'TABEL FINAAL LO'!U315</f>
        <v>2508.3979957356078</v>
      </c>
      <c r="V315" s="1">
        <f>+'TABEL FINAAL KO'!V315+'TABEL FINAAL LO'!V315</f>
        <v>2473.6026226012791</v>
      </c>
      <c r="W315" s="1">
        <f>+'TABEL FINAAL KO'!W315+'TABEL FINAAL LO'!W315</f>
        <v>2456.58</v>
      </c>
      <c r="X315" s="1">
        <f>+'TABEL FINAAL KO'!X315+'TABEL FINAAL LO'!X315</f>
        <v>2430.9208742004266</v>
      </c>
      <c r="Y315" s="1">
        <f>+'TABEL FINAAL KO'!Y315+'TABEL FINAAL LO'!Y315</f>
        <v>2421.671002132196</v>
      </c>
      <c r="Z315" s="1">
        <f>+'TABEL FINAAL KO'!Z315+'TABEL FINAAL LO'!Z315</f>
        <v>2418.7846268656717</v>
      </c>
      <c r="AA315" s="1">
        <f>+'TABEL FINAAL KO'!AA315+'TABEL FINAAL LO'!AA315</f>
        <v>2403.4437526652455</v>
      </c>
    </row>
    <row r="316" spans="2:27" x14ac:dyDescent="0.3">
      <c r="B316" s="1">
        <v>73066</v>
      </c>
      <c r="C316" s="1">
        <f>+'TABEL FINAAL KO'!C316+'TABEL FINAAL LO'!C316</f>
        <v>2060</v>
      </c>
      <c r="D316" s="1">
        <f>+'TABEL FINAAL KO'!D316+'TABEL FINAAL LO'!D316</f>
        <v>1751</v>
      </c>
      <c r="E316" s="1">
        <f>+'TABEL FINAAL KO'!E316+'TABEL FINAAL LO'!E316</f>
        <v>1457</v>
      </c>
      <c r="F316" s="1">
        <f>+'TABEL FINAAL KO'!F316+'TABEL FINAAL LO'!F316</f>
        <v>1488.05</v>
      </c>
      <c r="G316" s="1">
        <f>+'TABEL FINAAL KO'!G316+'TABEL FINAAL LO'!G316</f>
        <v>1518.81</v>
      </c>
      <c r="H316" s="1">
        <f>+'TABEL FINAAL KO'!H316+'TABEL FINAAL LO'!H316</f>
        <v>1556.6799999999998</v>
      </c>
      <c r="I316" s="1">
        <f>+'TABEL FINAAL KO'!I316+'TABEL FINAAL LO'!I316</f>
        <v>1536.7</v>
      </c>
      <c r="J316" s="1">
        <f>+'TABEL FINAAL KO'!J316+'TABEL FINAAL LO'!J316</f>
        <v>1569.73</v>
      </c>
      <c r="K316" s="1">
        <f>+'TABEL FINAAL KO'!K316+'TABEL FINAAL LO'!K316</f>
        <v>1580.81</v>
      </c>
      <c r="L316" s="1">
        <f>+'TABEL FINAAL KO'!L316+'TABEL FINAAL LO'!L316</f>
        <v>1560.78</v>
      </c>
      <c r="M316" s="1">
        <f>+'TABEL FINAAL KO'!M316+'TABEL FINAAL LO'!M316</f>
        <v>1568.73</v>
      </c>
      <c r="N316" s="1">
        <f>+'TABEL FINAAL KO'!N316+'TABEL FINAAL LO'!N316</f>
        <v>1558.62</v>
      </c>
      <c r="O316" s="1">
        <f>+'TABEL FINAAL KO'!O316+'TABEL FINAAL LO'!O316</f>
        <v>1595.73</v>
      </c>
      <c r="P316" s="1">
        <f>+'TABEL FINAAL KO'!P316+'TABEL FINAAL LO'!P316</f>
        <v>1623.2403020134229</v>
      </c>
      <c r="Q316" s="1">
        <f>+'TABEL FINAAL KO'!Q316+'TABEL FINAAL LO'!Q316</f>
        <v>1653.1691107382551</v>
      </c>
      <c r="R316" s="1">
        <f>+'TABEL FINAAL KO'!R316+'TABEL FINAAL LO'!R316</f>
        <v>1658.7330704697988</v>
      </c>
      <c r="S316" s="1">
        <f>+'TABEL FINAAL KO'!S316+'TABEL FINAAL LO'!S316</f>
        <v>1670.2069295302013</v>
      </c>
      <c r="T316" s="1">
        <f>+'TABEL FINAAL KO'!T316+'TABEL FINAAL LO'!T316</f>
        <v>1681.1880201342283</v>
      </c>
      <c r="U316" s="1">
        <f>+'TABEL FINAAL KO'!U316+'TABEL FINAAL LO'!U316</f>
        <v>1683.079010067114</v>
      </c>
      <c r="V316" s="1">
        <f>+'TABEL FINAAL KO'!V316+'TABEL FINAAL LO'!V316</f>
        <v>1692.2970302013423</v>
      </c>
      <c r="W316" s="1">
        <f>+'TABEL FINAAL KO'!W316+'TABEL FINAAL LO'!W316</f>
        <v>1679.97</v>
      </c>
      <c r="X316" s="1">
        <f>+'TABEL FINAAL KO'!X316+'TABEL FINAAL LO'!X316</f>
        <v>1677.4060402684563</v>
      </c>
      <c r="Y316" s="1">
        <f>+'TABEL FINAAL KO'!Y316+'TABEL FINAAL LO'!Y316</f>
        <v>1669.7330704697988</v>
      </c>
      <c r="Z316" s="1">
        <f>+'TABEL FINAAL KO'!Z316+'TABEL FINAAL LO'!Z316</f>
        <v>1675.7330704697988</v>
      </c>
      <c r="AA316" s="1">
        <f>+'TABEL FINAAL KO'!AA316+'TABEL FINAAL LO'!AA316</f>
        <v>1676.5150503355703</v>
      </c>
    </row>
    <row r="317" spans="2:27" x14ac:dyDescent="0.3">
      <c r="B317" s="1">
        <v>73083</v>
      </c>
      <c r="C317" s="1">
        <f>+'TABEL FINAAL KO'!C317+'TABEL FINAAL LO'!C317</f>
        <v>3810.7</v>
      </c>
      <c r="D317" s="1">
        <f>+'TABEL FINAAL KO'!D317+'TABEL FINAAL LO'!D317</f>
        <v>3239.0950000000003</v>
      </c>
      <c r="E317" s="1">
        <f>+'TABEL FINAAL KO'!E317+'TABEL FINAAL LO'!E317</f>
        <v>2921.1</v>
      </c>
      <c r="F317" s="1">
        <f>+'TABEL FINAAL KO'!F317+'TABEL FINAAL LO'!F317</f>
        <v>2951.59</v>
      </c>
      <c r="G317" s="1">
        <f>+'TABEL FINAAL KO'!G317+'TABEL FINAAL LO'!G317</f>
        <v>2974.29</v>
      </c>
      <c r="H317" s="1">
        <f>+'TABEL FINAAL KO'!H317+'TABEL FINAAL LO'!H317</f>
        <v>2988.6400000000003</v>
      </c>
      <c r="I317" s="1">
        <f>+'TABEL FINAAL KO'!I317+'TABEL FINAAL LO'!I317</f>
        <v>2972.34</v>
      </c>
      <c r="J317" s="1">
        <f>+'TABEL FINAAL KO'!J317+'TABEL FINAAL LO'!J317</f>
        <v>2960.1</v>
      </c>
      <c r="K317" s="1">
        <f>+'TABEL FINAAL KO'!K317+'TABEL FINAAL LO'!K317</f>
        <v>3007.67</v>
      </c>
      <c r="L317" s="1">
        <f>+'TABEL FINAAL KO'!L317+'TABEL FINAAL LO'!L317</f>
        <v>2983.31</v>
      </c>
      <c r="M317" s="1">
        <f>+'TABEL FINAAL KO'!M317+'TABEL FINAAL LO'!M317</f>
        <v>3074.67</v>
      </c>
      <c r="N317" s="1">
        <f>+'TABEL FINAAL KO'!N317+'TABEL FINAAL LO'!N317</f>
        <v>3031.26</v>
      </c>
      <c r="O317" s="1">
        <f>+'TABEL FINAAL KO'!O317+'TABEL FINAAL LO'!O317</f>
        <v>3017.5</v>
      </c>
      <c r="P317" s="1">
        <f>+'TABEL FINAAL KO'!P317+'TABEL FINAAL LO'!P317</f>
        <v>3010.4741288278774</v>
      </c>
      <c r="Q317" s="1">
        <f>+'TABEL FINAAL KO'!Q317+'TABEL FINAAL LO'!Q317</f>
        <v>2951.862302006336</v>
      </c>
      <c r="R317" s="1">
        <f>+'TABEL FINAAL KO'!R317+'TABEL FINAAL LO'!R317</f>
        <v>2906.6821541710665</v>
      </c>
      <c r="S317" s="1">
        <f>+'TABEL FINAAL KO'!S317+'TABEL FINAAL LO'!S317</f>
        <v>2878.8475184794088</v>
      </c>
      <c r="T317" s="1">
        <f>+'TABEL FINAAL KO'!T317+'TABEL FINAAL LO'!T317</f>
        <v>2846.2287222808873</v>
      </c>
      <c r="U317" s="1">
        <f>+'TABEL FINAAL KO'!U317+'TABEL FINAAL LO'!U317</f>
        <v>2802.4158394931364</v>
      </c>
      <c r="V317" s="1">
        <f>+'TABEL FINAAL KO'!V317+'TABEL FINAAL LO'!V317</f>
        <v>2787.4158394931364</v>
      </c>
      <c r="W317" s="1">
        <f>+'TABEL FINAAL KO'!W317+'TABEL FINAAL LO'!W317</f>
        <v>2741.2</v>
      </c>
      <c r="X317" s="1">
        <f>+'TABEL FINAAL KO'!X317+'TABEL FINAAL LO'!X317</f>
        <v>2701.4158394931364</v>
      </c>
      <c r="Y317" s="1">
        <f>+'TABEL FINAAL KO'!Y317+'TABEL FINAAL LO'!Y317</f>
        <v>2689.2791974656811</v>
      </c>
      <c r="Z317" s="1">
        <f>+'TABEL FINAAL KO'!Z317+'TABEL FINAAL LO'!Z317</f>
        <v>2680.6029567053856</v>
      </c>
      <c r="AA317" s="1">
        <f>+'TABEL FINAAL KO'!AA317+'TABEL FINAAL LO'!AA317</f>
        <v>2691.8187961985213</v>
      </c>
    </row>
    <row r="318" spans="2:27" x14ac:dyDescent="0.3">
      <c r="B318" s="1">
        <v>73098</v>
      </c>
      <c r="C318" s="1">
        <f>+'TABEL FINAAL KO'!C318+'TABEL FINAAL LO'!C318</f>
        <v>901.17647058823525</v>
      </c>
      <c r="D318" s="1">
        <f>+'TABEL FINAAL KO'!D318+'TABEL FINAAL LO'!D318</f>
        <v>766</v>
      </c>
      <c r="E318" s="1">
        <f>+'TABEL FINAAL KO'!E318+'TABEL FINAAL LO'!E318</f>
        <v>770.77</v>
      </c>
      <c r="F318" s="1">
        <f>+'TABEL FINAAL KO'!F318+'TABEL FINAAL LO'!F318</f>
        <v>801.18000000000006</v>
      </c>
      <c r="G318" s="1">
        <f>+'TABEL FINAAL KO'!G318+'TABEL FINAAL LO'!G318</f>
        <v>770.85</v>
      </c>
      <c r="H318" s="1">
        <f>+'TABEL FINAAL KO'!H318+'TABEL FINAAL LO'!H318</f>
        <v>804.91</v>
      </c>
      <c r="I318" s="1">
        <f>+'TABEL FINAAL KO'!I318+'TABEL FINAAL LO'!I318</f>
        <v>806.31</v>
      </c>
      <c r="J318" s="1">
        <f>+'TABEL FINAAL KO'!J318+'TABEL FINAAL LO'!J318</f>
        <v>809.85</v>
      </c>
      <c r="K318" s="1">
        <f>+'TABEL FINAAL KO'!K318+'TABEL FINAAL LO'!K318</f>
        <v>795.15</v>
      </c>
      <c r="L318" s="1">
        <f>+'TABEL FINAAL KO'!L318+'TABEL FINAAL LO'!L318</f>
        <v>768.2</v>
      </c>
      <c r="M318" s="1">
        <f>+'TABEL FINAAL KO'!M318+'TABEL FINAAL LO'!M318</f>
        <v>741.08999999999992</v>
      </c>
      <c r="N318" s="1">
        <f>+'TABEL FINAAL KO'!N318+'TABEL FINAAL LO'!N318</f>
        <v>735.2</v>
      </c>
      <c r="O318" s="1">
        <f>+'TABEL FINAAL KO'!O318+'TABEL FINAAL LO'!O318</f>
        <v>714.17</v>
      </c>
      <c r="P318" s="1">
        <f>+'TABEL FINAAL KO'!P318+'TABEL FINAAL LO'!P318</f>
        <v>710.28277056277057</v>
      </c>
      <c r="Q318" s="1">
        <f>+'TABEL FINAAL KO'!Q318+'TABEL FINAAL LO'!Q318</f>
        <v>699.4976623376624</v>
      </c>
      <c r="R318" s="1">
        <f>+'TABEL FINAAL KO'!R318+'TABEL FINAAL LO'!R318</f>
        <v>691.4976623376624</v>
      </c>
      <c r="S318" s="1">
        <f>+'TABEL FINAAL KO'!S318+'TABEL FINAAL LO'!S318</f>
        <v>687.39021645021649</v>
      </c>
      <c r="T318" s="1">
        <f>+'TABEL FINAAL KO'!T318+'TABEL FINAAL LO'!T318</f>
        <v>692.24978354978361</v>
      </c>
      <c r="U318" s="1">
        <f>+'TABEL FINAAL KO'!U318+'TABEL FINAAL LO'!U318</f>
        <v>689.78701298701299</v>
      </c>
      <c r="V318" s="1">
        <f>+'TABEL FINAAL KO'!V318+'TABEL FINAAL LO'!V318</f>
        <v>689.35722943722942</v>
      </c>
      <c r="W318" s="1">
        <f>+'TABEL FINAAL KO'!W318+'TABEL FINAAL LO'!W318</f>
        <v>692.81999999999994</v>
      </c>
      <c r="X318" s="1">
        <f>+'TABEL FINAAL KO'!X318+'TABEL FINAAL LO'!X318</f>
        <v>691.17532467532465</v>
      </c>
      <c r="Y318" s="1">
        <f>+'TABEL FINAAL KO'!Y318+'TABEL FINAAL LO'!Y318</f>
        <v>687.17532467532465</v>
      </c>
      <c r="Z318" s="1">
        <f>+'TABEL FINAAL KO'!Z318+'TABEL FINAAL LO'!Z318</f>
        <v>694.92744588744586</v>
      </c>
      <c r="AA318" s="1">
        <f>+'TABEL FINAAL KO'!AA318+'TABEL FINAAL LO'!AA318</f>
        <v>700.46467532467534</v>
      </c>
    </row>
    <row r="319" spans="2:27" x14ac:dyDescent="0.3">
      <c r="B319" s="1">
        <v>73107</v>
      </c>
      <c r="C319" s="1">
        <f>+'TABEL FINAAL KO'!C319+'TABEL FINAAL LO'!C319</f>
        <v>5234</v>
      </c>
      <c r="D319" s="1">
        <f>+'TABEL FINAAL KO'!D319+'TABEL FINAAL LO'!D319</f>
        <v>4448.8999999999996</v>
      </c>
      <c r="E319" s="1">
        <f>+'TABEL FINAAL KO'!E319+'TABEL FINAAL LO'!E319</f>
        <v>3753.17</v>
      </c>
      <c r="F319" s="1">
        <f>+'TABEL FINAAL KO'!F319+'TABEL FINAAL LO'!F319</f>
        <v>3829.23</v>
      </c>
      <c r="G319" s="1">
        <f>+'TABEL FINAAL KO'!G319+'TABEL FINAAL LO'!G319</f>
        <v>3942.91</v>
      </c>
      <c r="H319" s="1">
        <f>+'TABEL FINAAL KO'!H319+'TABEL FINAAL LO'!H319</f>
        <v>3954.55</v>
      </c>
      <c r="I319" s="1">
        <f>+'TABEL FINAAL KO'!I319+'TABEL FINAAL LO'!I319</f>
        <v>3954.31</v>
      </c>
      <c r="J319" s="1">
        <f>+'TABEL FINAAL KO'!J319+'TABEL FINAAL LO'!J319</f>
        <v>3931.63</v>
      </c>
      <c r="K319" s="1">
        <f>+'TABEL FINAAL KO'!K319+'TABEL FINAAL LO'!K319</f>
        <v>3973.49</v>
      </c>
      <c r="L319" s="1">
        <f>+'TABEL FINAAL KO'!L319+'TABEL FINAAL LO'!L319</f>
        <v>4052.31</v>
      </c>
      <c r="M319" s="1">
        <f>+'TABEL FINAAL KO'!M319+'TABEL FINAAL LO'!M319</f>
        <v>4088.85</v>
      </c>
      <c r="N319" s="1">
        <f>+'TABEL FINAAL KO'!N319+'TABEL FINAAL LO'!N319</f>
        <v>4110.66</v>
      </c>
      <c r="O319" s="1">
        <f>+'TABEL FINAAL KO'!O319+'TABEL FINAAL LO'!O319</f>
        <v>4154.3599999999997</v>
      </c>
      <c r="P319" s="1">
        <f>+'TABEL FINAAL KO'!P319+'TABEL FINAAL LO'!P319</f>
        <v>4153.0650154083205</v>
      </c>
      <c r="Q319" s="1">
        <f>+'TABEL FINAAL KO'!Q319+'TABEL FINAAL LO'!Q319</f>
        <v>4112.1696687211097</v>
      </c>
      <c r="R319" s="1">
        <f>+'TABEL FINAAL KO'!R319+'TABEL FINAAL LO'!R319</f>
        <v>4092.8121186440676</v>
      </c>
      <c r="S319" s="1">
        <f>+'TABEL FINAAL KO'!S319+'TABEL FINAAL LO'!S319</f>
        <v>4057.3426502311249</v>
      </c>
      <c r="T319" s="1">
        <f>+'TABEL FINAAL KO'!T319+'TABEL FINAAL LO'!T319</f>
        <v>4016.7830585516176</v>
      </c>
      <c r="U319" s="1">
        <f>+'TABEL FINAAL KO'!U319+'TABEL FINAAL LO'!U319</f>
        <v>3958.1944067796612</v>
      </c>
      <c r="V319" s="1">
        <f>+'TABEL FINAAL KO'!V319+'TABEL FINAAL LO'!V319</f>
        <v>3894.5083667180279</v>
      </c>
      <c r="W319" s="1">
        <f>+'TABEL FINAAL KO'!W319+'TABEL FINAAL LO'!W319</f>
        <v>3856.27</v>
      </c>
      <c r="X319" s="1">
        <f>+'TABEL FINAAL KO'!X319+'TABEL FINAAL LO'!X319</f>
        <v>3792.8150616332819</v>
      </c>
      <c r="Y319" s="1">
        <f>+'TABEL FINAAL KO'!Y319+'TABEL FINAAL LO'!Y319</f>
        <v>3734.5912249614794</v>
      </c>
      <c r="Z319" s="1">
        <f>+'TABEL FINAAL KO'!Z319+'TABEL FINAAL LO'!Z319</f>
        <v>3705.5839599383667</v>
      </c>
      <c r="AA319" s="1">
        <f>+'TABEL FINAAL KO'!AA319+'TABEL FINAAL LO'!AA319</f>
        <v>3667.3601232665642</v>
      </c>
    </row>
    <row r="320" spans="2:27" x14ac:dyDescent="0.3">
      <c r="B320" s="1">
        <v>73109</v>
      </c>
      <c r="C320" s="1">
        <f>+'TABEL FINAAL KO'!C320+'TABEL FINAAL LO'!C320</f>
        <v>743</v>
      </c>
      <c r="D320" s="1">
        <f>+'TABEL FINAAL KO'!D320+'TABEL FINAAL LO'!D320</f>
        <v>631.54999999999995</v>
      </c>
      <c r="E320" s="1">
        <f>+'TABEL FINAAL KO'!E320+'TABEL FINAAL LO'!E320</f>
        <v>502.44</v>
      </c>
      <c r="F320" s="1">
        <f>+'TABEL FINAAL KO'!F320+'TABEL FINAAL LO'!F320</f>
        <v>522.66</v>
      </c>
      <c r="G320" s="1">
        <f>+'TABEL FINAAL KO'!G320+'TABEL FINAAL LO'!G320</f>
        <v>493.14</v>
      </c>
      <c r="H320" s="1">
        <f>+'TABEL FINAAL KO'!H320+'TABEL FINAAL LO'!H320</f>
        <v>483.44</v>
      </c>
      <c r="I320" s="1">
        <f>+'TABEL FINAAL KO'!I320+'TABEL FINAAL LO'!I320</f>
        <v>479.16999999999996</v>
      </c>
      <c r="J320" s="1">
        <f>+'TABEL FINAAL KO'!J320+'TABEL FINAAL LO'!J320</f>
        <v>478.87</v>
      </c>
      <c r="K320" s="1">
        <f>+'TABEL FINAAL KO'!K320+'TABEL FINAAL LO'!K320</f>
        <v>448.95</v>
      </c>
      <c r="L320" s="1">
        <f>+'TABEL FINAAL KO'!L320+'TABEL FINAAL LO'!L320</f>
        <v>456.71000000000004</v>
      </c>
      <c r="M320" s="1">
        <f>+'TABEL FINAAL KO'!M320+'TABEL FINAAL LO'!M320</f>
        <v>439.06</v>
      </c>
      <c r="N320" s="1">
        <f>+'TABEL FINAAL KO'!N320+'TABEL FINAAL LO'!N320</f>
        <v>443.78999999999996</v>
      </c>
      <c r="O320" s="1">
        <f>+'TABEL FINAAL KO'!O320+'TABEL FINAAL LO'!O320</f>
        <v>467.71000000000004</v>
      </c>
      <c r="P320" s="1">
        <f>+'TABEL FINAAL KO'!P320+'TABEL FINAAL LO'!P320</f>
        <v>477.10380116959061</v>
      </c>
      <c r="Q320" s="1">
        <f>+'TABEL FINAAL KO'!Q320+'TABEL FINAAL LO'!Q320</f>
        <v>486.57017543859649</v>
      </c>
      <c r="R320" s="1">
        <f>+'TABEL FINAAL KO'!R320+'TABEL FINAAL LO'!R320</f>
        <v>488.46345029239762</v>
      </c>
      <c r="S320" s="1">
        <f>+'TABEL FINAAL KO'!S320+'TABEL FINAAL LO'!S320</f>
        <v>490.92982456140351</v>
      </c>
      <c r="T320" s="1">
        <f>+'TABEL FINAAL KO'!T320+'TABEL FINAAL LO'!T320</f>
        <v>494.25</v>
      </c>
      <c r="U320" s="1">
        <f>+'TABEL FINAAL KO'!U320+'TABEL FINAAL LO'!U320</f>
        <v>496.25</v>
      </c>
      <c r="V320" s="1">
        <f>+'TABEL FINAAL KO'!V320+'TABEL FINAAL LO'!V320</f>
        <v>498.25</v>
      </c>
      <c r="W320" s="1">
        <f>+'TABEL FINAAL KO'!W320+'TABEL FINAAL LO'!W320</f>
        <v>495.25</v>
      </c>
      <c r="X320" s="1">
        <f>+'TABEL FINAAL KO'!X320+'TABEL FINAAL LO'!X320</f>
        <v>493.25</v>
      </c>
      <c r="Y320" s="1">
        <f>+'TABEL FINAAL KO'!Y320+'TABEL FINAAL LO'!Y320</f>
        <v>491.35672514619887</v>
      </c>
      <c r="Z320" s="1">
        <f>+'TABEL FINAAL KO'!Z320+'TABEL FINAAL LO'!Z320</f>
        <v>492.35672514619887</v>
      </c>
      <c r="AA320" s="1">
        <f>+'TABEL FINAAL KO'!AA320+'TABEL FINAAL LO'!AA320</f>
        <v>493.35672514619887</v>
      </c>
    </row>
  </sheetData>
  <mergeCells count="4">
    <mergeCell ref="A1:B1"/>
    <mergeCell ref="C1:D1"/>
    <mergeCell ref="E1:O1"/>
    <mergeCell ref="P1:Z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DCADD-0F7E-4702-A1C6-1E4E94C21C65}">
  <dimension ref="A3:M325"/>
  <sheetViews>
    <sheetView workbookViewId="0">
      <selection activeCell="Q25" sqref="Q25"/>
    </sheetView>
  </sheetViews>
  <sheetFormatPr defaultRowHeight="14.4" x14ac:dyDescent="0.3"/>
  <cols>
    <col min="1" max="1" width="14.33203125" bestFit="1" customWidth="1"/>
    <col min="2" max="2" width="16.33203125" bestFit="1" customWidth="1"/>
    <col min="3" max="12" width="7" bestFit="1" customWidth="1"/>
    <col min="13" max="13" width="11.33203125" bestFit="1" customWidth="1"/>
  </cols>
  <sheetData>
    <row r="3" spans="1:13" x14ac:dyDescent="0.3">
      <c r="A3" s="2" t="s">
        <v>58</v>
      </c>
      <c r="B3" s="2" t="s">
        <v>57</v>
      </c>
    </row>
    <row r="4" spans="1:13" x14ac:dyDescent="0.3">
      <c r="A4" s="2" t="s">
        <v>55</v>
      </c>
      <c r="B4">
        <v>2009</v>
      </c>
      <c r="C4">
        <v>2010</v>
      </c>
      <c r="D4">
        <v>2011</v>
      </c>
      <c r="E4">
        <v>2012</v>
      </c>
      <c r="F4">
        <v>2013</v>
      </c>
      <c r="G4">
        <v>2014</v>
      </c>
      <c r="H4">
        <v>2015</v>
      </c>
      <c r="I4">
        <v>2016</v>
      </c>
      <c r="J4">
        <v>2017</v>
      </c>
      <c r="K4">
        <v>2018</v>
      </c>
      <c r="L4">
        <v>2019</v>
      </c>
      <c r="M4" t="s">
        <v>56</v>
      </c>
    </row>
    <row r="5" spans="1:13" x14ac:dyDescent="0.3">
      <c r="A5" s="3">
        <v>11001</v>
      </c>
      <c r="B5" s="4">
        <v>515</v>
      </c>
      <c r="C5" s="4">
        <v>512</v>
      </c>
      <c r="D5" s="4">
        <v>503</v>
      </c>
      <c r="E5" s="4">
        <v>515</v>
      </c>
      <c r="F5" s="4">
        <v>517</v>
      </c>
      <c r="G5" s="4">
        <v>518</v>
      </c>
      <c r="H5" s="4">
        <v>528</v>
      </c>
      <c r="I5" s="4">
        <v>509</v>
      </c>
      <c r="J5" s="4">
        <v>513</v>
      </c>
      <c r="K5" s="4">
        <v>486</v>
      </c>
      <c r="L5" s="4">
        <v>461</v>
      </c>
      <c r="M5" s="4">
        <v>5577</v>
      </c>
    </row>
    <row r="6" spans="1:13" x14ac:dyDescent="0.3">
      <c r="A6" s="3">
        <v>11002</v>
      </c>
      <c r="B6" s="4">
        <v>21987</v>
      </c>
      <c r="C6" s="4">
        <v>22762</v>
      </c>
      <c r="D6" s="4">
        <v>23383</v>
      </c>
      <c r="E6" s="4">
        <v>24087</v>
      </c>
      <c r="F6" s="4">
        <v>24626</v>
      </c>
      <c r="G6" s="4">
        <v>24933</v>
      </c>
      <c r="H6" s="4">
        <v>24885</v>
      </c>
      <c r="I6" s="4">
        <v>25098</v>
      </c>
      <c r="J6" s="4">
        <v>25028</v>
      </c>
      <c r="K6" s="4">
        <v>24524</v>
      </c>
      <c r="L6" s="4">
        <v>24459</v>
      </c>
      <c r="M6" s="4">
        <v>265772</v>
      </c>
    </row>
    <row r="7" spans="1:13" x14ac:dyDescent="0.3">
      <c r="A7" s="3">
        <v>11004</v>
      </c>
      <c r="B7" s="4">
        <v>460</v>
      </c>
      <c r="C7" s="4">
        <v>443</v>
      </c>
      <c r="D7" s="4">
        <v>443</v>
      </c>
      <c r="E7" s="4">
        <v>481</v>
      </c>
      <c r="F7" s="4">
        <v>464</v>
      </c>
      <c r="G7" s="4">
        <v>458</v>
      </c>
      <c r="H7" s="4">
        <v>468</v>
      </c>
      <c r="I7" s="4">
        <v>443</v>
      </c>
      <c r="J7" s="4">
        <v>448</v>
      </c>
      <c r="K7" s="4">
        <v>426</v>
      </c>
      <c r="L7" s="4">
        <v>405</v>
      </c>
      <c r="M7" s="4">
        <v>4939</v>
      </c>
    </row>
    <row r="8" spans="1:13" x14ac:dyDescent="0.3">
      <c r="A8" s="3">
        <v>11005</v>
      </c>
      <c r="B8" s="4">
        <v>687</v>
      </c>
      <c r="C8" s="4">
        <v>691</v>
      </c>
      <c r="D8" s="4">
        <v>647</v>
      </c>
      <c r="E8" s="4">
        <v>632</v>
      </c>
      <c r="F8" s="4">
        <v>622</v>
      </c>
      <c r="G8" s="4">
        <v>623</v>
      </c>
      <c r="H8" s="4">
        <v>653</v>
      </c>
      <c r="I8" s="4">
        <v>713</v>
      </c>
      <c r="J8" s="4">
        <v>706</v>
      </c>
      <c r="K8" s="4">
        <v>696</v>
      </c>
      <c r="L8" s="4">
        <v>694</v>
      </c>
      <c r="M8" s="4">
        <v>7364</v>
      </c>
    </row>
    <row r="9" spans="1:13" x14ac:dyDescent="0.3">
      <c r="A9" s="3">
        <v>11007</v>
      </c>
      <c r="B9" s="4">
        <v>336</v>
      </c>
      <c r="C9" s="4">
        <v>326</v>
      </c>
      <c r="D9" s="4">
        <v>373</v>
      </c>
      <c r="E9" s="4">
        <v>379</v>
      </c>
      <c r="F9" s="4">
        <v>412</v>
      </c>
      <c r="G9" s="4">
        <v>421</v>
      </c>
      <c r="H9" s="4">
        <v>443</v>
      </c>
      <c r="I9" s="4">
        <v>427</v>
      </c>
      <c r="J9" s="4">
        <v>417</v>
      </c>
      <c r="K9" s="4">
        <v>435</v>
      </c>
      <c r="L9" s="4">
        <v>416</v>
      </c>
      <c r="M9" s="4">
        <v>4385</v>
      </c>
    </row>
    <row r="10" spans="1:13" x14ac:dyDescent="0.3">
      <c r="A10" s="3">
        <v>11008</v>
      </c>
      <c r="B10" s="4">
        <v>1476</v>
      </c>
      <c r="C10" s="4">
        <v>1545</v>
      </c>
      <c r="D10" s="4">
        <v>1573</v>
      </c>
      <c r="E10" s="4">
        <v>1608</v>
      </c>
      <c r="F10" s="4">
        <v>1625</v>
      </c>
      <c r="G10" s="4">
        <v>1681</v>
      </c>
      <c r="H10" s="4">
        <v>1654</v>
      </c>
      <c r="I10" s="4">
        <v>1686</v>
      </c>
      <c r="J10" s="4">
        <v>1656</v>
      </c>
      <c r="K10" s="4">
        <v>1634</v>
      </c>
      <c r="L10" s="4">
        <v>1649</v>
      </c>
      <c r="M10" s="4">
        <v>17787</v>
      </c>
    </row>
    <row r="11" spans="1:13" x14ac:dyDescent="0.3">
      <c r="A11" s="3">
        <v>11009</v>
      </c>
      <c r="B11" s="4">
        <v>869</v>
      </c>
      <c r="C11" s="4">
        <v>922</v>
      </c>
      <c r="D11" s="4">
        <v>899</v>
      </c>
      <c r="E11" s="4">
        <v>948</v>
      </c>
      <c r="F11" s="4">
        <v>887</v>
      </c>
      <c r="G11" s="4">
        <v>887</v>
      </c>
      <c r="H11" s="4">
        <v>905</v>
      </c>
      <c r="I11" s="4">
        <v>903</v>
      </c>
      <c r="J11" s="4">
        <v>914</v>
      </c>
      <c r="K11" s="4">
        <v>940</v>
      </c>
      <c r="L11" s="4">
        <v>973</v>
      </c>
      <c r="M11" s="4">
        <v>10047</v>
      </c>
    </row>
    <row r="12" spans="1:13" x14ac:dyDescent="0.3">
      <c r="A12" s="3">
        <v>11013</v>
      </c>
      <c r="B12" s="4">
        <v>733</v>
      </c>
      <c r="C12" s="4">
        <v>751</v>
      </c>
      <c r="D12" s="4">
        <v>821</v>
      </c>
      <c r="E12" s="4">
        <v>876</v>
      </c>
      <c r="F12" s="4">
        <v>892</v>
      </c>
      <c r="G12" s="4">
        <v>887</v>
      </c>
      <c r="H12" s="4">
        <v>901</v>
      </c>
      <c r="I12" s="4">
        <v>890</v>
      </c>
      <c r="J12" s="4">
        <v>890</v>
      </c>
      <c r="K12" s="4">
        <v>885</v>
      </c>
      <c r="L12" s="4">
        <v>888</v>
      </c>
      <c r="M12" s="4">
        <v>9414</v>
      </c>
    </row>
    <row r="13" spans="1:13" x14ac:dyDescent="0.3">
      <c r="A13" s="3">
        <v>11016</v>
      </c>
      <c r="B13" s="4">
        <v>722</v>
      </c>
      <c r="C13" s="4">
        <v>750</v>
      </c>
      <c r="D13" s="4">
        <v>754</v>
      </c>
      <c r="E13" s="4">
        <v>769</v>
      </c>
      <c r="F13" s="4">
        <v>787</v>
      </c>
      <c r="G13" s="4">
        <v>828</v>
      </c>
      <c r="H13" s="4">
        <v>839</v>
      </c>
      <c r="I13" s="4">
        <v>847</v>
      </c>
      <c r="J13" s="4">
        <v>855</v>
      </c>
      <c r="K13" s="4">
        <v>822</v>
      </c>
      <c r="L13" s="4">
        <v>776</v>
      </c>
      <c r="M13" s="4">
        <v>8749</v>
      </c>
    </row>
    <row r="14" spans="1:13" x14ac:dyDescent="0.3">
      <c r="A14" s="3">
        <v>11018</v>
      </c>
      <c r="B14" s="4">
        <v>404</v>
      </c>
      <c r="C14" s="4">
        <v>444</v>
      </c>
      <c r="D14" s="4">
        <v>478</v>
      </c>
      <c r="E14" s="4">
        <v>482</v>
      </c>
      <c r="F14" s="4">
        <v>499</v>
      </c>
      <c r="G14" s="4">
        <v>508</v>
      </c>
      <c r="H14" s="4">
        <v>481</v>
      </c>
      <c r="I14" s="4">
        <v>465</v>
      </c>
      <c r="J14" s="4">
        <v>473</v>
      </c>
      <c r="K14" s="4">
        <v>481</v>
      </c>
      <c r="L14" s="4">
        <v>460</v>
      </c>
      <c r="M14" s="4">
        <v>5175</v>
      </c>
    </row>
    <row r="15" spans="1:13" x14ac:dyDescent="0.3">
      <c r="A15" s="3">
        <v>11021</v>
      </c>
      <c r="B15" s="4">
        <v>477</v>
      </c>
      <c r="C15" s="4">
        <v>494</v>
      </c>
      <c r="D15" s="4">
        <v>501</v>
      </c>
      <c r="E15" s="4">
        <v>532</v>
      </c>
      <c r="F15" s="4">
        <v>518</v>
      </c>
      <c r="G15" s="4">
        <v>504</v>
      </c>
      <c r="H15" s="4">
        <v>489</v>
      </c>
      <c r="I15" s="4">
        <v>494</v>
      </c>
      <c r="J15" s="4">
        <v>499</v>
      </c>
      <c r="K15" s="4">
        <v>472</v>
      </c>
      <c r="L15" s="4">
        <v>474</v>
      </c>
      <c r="M15" s="4">
        <v>5454</v>
      </c>
    </row>
    <row r="16" spans="1:13" x14ac:dyDescent="0.3">
      <c r="A16" s="3">
        <v>11022</v>
      </c>
      <c r="B16" s="4">
        <v>780</v>
      </c>
      <c r="C16" s="4">
        <v>786</v>
      </c>
      <c r="D16" s="4">
        <v>806</v>
      </c>
      <c r="E16" s="4">
        <v>781</v>
      </c>
      <c r="F16" s="4">
        <v>804</v>
      </c>
      <c r="G16" s="4">
        <v>820</v>
      </c>
      <c r="H16" s="4">
        <v>804</v>
      </c>
      <c r="I16" s="4">
        <v>814</v>
      </c>
      <c r="J16" s="4">
        <v>823</v>
      </c>
      <c r="K16" s="4">
        <v>824</v>
      </c>
      <c r="L16" s="4">
        <v>846</v>
      </c>
      <c r="M16" s="4">
        <v>8888</v>
      </c>
    </row>
    <row r="17" spans="1:13" x14ac:dyDescent="0.3">
      <c r="A17" s="3">
        <v>11023</v>
      </c>
      <c r="B17" s="4">
        <v>829</v>
      </c>
      <c r="C17" s="4">
        <v>830</v>
      </c>
      <c r="D17" s="4">
        <v>844</v>
      </c>
      <c r="E17" s="4">
        <v>886</v>
      </c>
      <c r="F17" s="4">
        <v>865</v>
      </c>
      <c r="G17" s="4">
        <v>859</v>
      </c>
      <c r="H17" s="4">
        <v>878</v>
      </c>
      <c r="I17" s="4">
        <v>889</v>
      </c>
      <c r="J17" s="4">
        <v>895</v>
      </c>
      <c r="K17" s="4">
        <v>932</v>
      </c>
      <c r="L17" s="4">
        <v>896</v>
      </c>
      <c r="M17" s="4">
        <v>9603</v>
      </c>
    </row>
    <row r="18" spans="1:13" x14ac:dyDescent="0.3">
      <c r="A18" s="3">
        <v>11024</v>
      </c>
      <c r="B18" s="4">
        <v>832</v>
      </c>
      <c r="C18" s="4">
        <v>847</v>
      </c>
      <c r="D18" s="4">
        <v>843</v>
      </c>
      <c r="E18" s="4">
        <v>847</v>
      </c>
      <c r="F18" s="4">
        <v>846</v>
      </c>
      <c r="G18" s="4">
        <v>877</v>
      </c>
      <c r="H18" s="4">
        <v>866</v>
      </c>
      <c r="I18" s="4">
        <v>843</v>
      </c>
      <c r="J18" s="4">
        <v>808</v>
      </c>
      <c r="K18" s="4">
        <v>825</v>
      </c>
      <c r="L18" s="4">
        <v>810</v>
      </c>
      <c r="M18" s="4">
        <v>9244</v>
      </c>
    </row>
    <row r="19" spans="1:13" x14ac:dyDescent="0.3">
      <c r="A19" s="3">
        <v>11025</v>
      </c>
      <c r="B19" s="4">
        <v>317</v>
      </c>
      <c r="C19" s="4">
        <v>329</v>
      </c>
      <c r="D19" s="4">
        <v>342</v>
      </c>
      <c r="E19" s="4">
        <v>360</v>
      </c>
      <c r="F19" s="4">
        <v>386</v>
      </c>
      <c r="G19" s="4">
        <v>400</v>
      </c>
      <c r="H19" s="4">
        <v>415</v>
      </c>
      <c r="I19" s="4">
        <v>396</v>
      </c>
      <c r="J19" s="4">
        <v>370</v>
      </c>
      <c r="K19" s="4">
        <v>368</v>
      </c>
      <c r="L19" s="4">
        <v>357</v>
      </c>
      <c r="M19" s="4">
        <v>4040</v>
      </c>
    </row>
    <row r="20" spans="1:13" x14ac:dyDescent="0.3">
      <c r="A20" s="3">
        <v>11029</v>
      </c>
      <c r="B20" s="4">
        <v>973</v>
      </c>
      <c r="C20" s="4">
        <v>986</v>
      </c>
      <c r="D20" s="4">
        <v>1057</v>
      </c>
      <c r="E20" s="4">
        <v>1076</v>
      </c>
      <c r="F20" s="4">
        <v>1115</v>
      </c>
      <c r="G20" s="4">
        <v>1058</v>
      </c>
      <c r="H20" s="4">
        <v>1077</v>
      </c>
      <c r="I20" s="4">
        <v>1064</v>
      </c>
      <c r="J20" s="4">
        <v>1039</v>
      </c>
      <c r="K20" s="4">
        <v>1039</v>
      </c>
      <c r="L20" s="4">
        <v>1022</v>
      </c>
      <c r="M20" s="4">
        <v>11506</v>
      </c>
    </row>
    <row r="21" spans="1:13" x14ac:dyDescent="0.3">
      <c r="A21" s="3">
        <v>11030</v>
      </c>
      <c r="B21" s="4">
        <v>374</v>
      </c>
      <c r="C21" s="4">
        <v>386</v>
      </c>
      <c r="D21" s="4">
        <v>382</v>
      </c>
      <c r="E21" s="4">
        <v>394</v>
      </c>
      <c r="F21" s="4">
        <v>407</v>
      </c>
      <c r="G21" s="4">
        <v>411</v>
      </c>
      <c r="H21" s="4">
        <v>398</v>
      </c>
      <c r="I21" s="4">
        <v>388</v>
      </c>
      <c r="J21" s="4">
        <v>411</v>
      </c>
      <c r="K21" s="4">
        <v>405</v>
      </c>
      <c r="L21" s="4">
        <v>405</v>
      </c>
      <c r="M21" s="4">
        <v>4361</v>
      </c>
    </row>
    <row r="22" spans="1:13" x14ac:dyDescent="0.3">
      <c r="A22" s="3">
        <v>11035</v>
      </c>
      <c r="B22" s="4">
        <v>578</v>
      </c>
      <c r="C22" s="4">
        <v>604</v>
      </c>
      <c r="D22" s="4">
        <v>613</v>
      </c>
      <c r="E22" s="4">
        <v>599</v>
      </c>
      <c r="F22" s="4">
        <v>602</v>
      </c>
      <c r="G22" s="4">
        <v>610</v>
      </c>
      <c r="H22" s="4">
        <v>608</v>
      </c>
      <c r="I22" s="4">
        <v>605</v>
      </c>
      <c r="J22" s="4">
        <v>610</v>
      </c>
      <c r="K22" s="4">
        <v>658</v>
      </c>
      <c r="L22" s="4">
        <v>656</v>
      </c>
      <c r="M22" s="4">
        <v>6743</v>
      </c>
    </row>
    <row r="23" spans="1:13" x14ac:dyDescent="0.3">
      <c r="A23" s="3">
        <v>11037</v>
      </c>
      <c r="B23" s="4">
        <v>567</v>
      </c>
      <c r="C23" s="4">
        <v>619</v>
      </c>
      <c r="D23" s="4">
        <v>658</v>
      </c>
      <c r="E23" s="4">
        <v>677</v>
      </c>
      <c r="F23" s="4">
        <v>698</v>
      </c>
      <c r="G23" s="4">
        <v>696</v>
      </c>
      <c r="H23" s="4">
        <v>675</v>
      </c>
      <c r="I23" s="4">
        <v>680</v>
      </c>
      <c r="J23" s="4">
        <v>642</v>
      </c>
      <c r="K23" s="4">
        <v>647</v>
      </c>
      <c r="L23" s="4">
        <v>626</v>
      </c>
      <c r="M23" s="4">
        <v>7185</v>
      </c>
    </row>
    <row r="24" spans="1:13" x14ac:dyDescent="0.3">
      <c r="A24" s="3">
        <v>11038</v>
      </c>
      <c r="B24" s="4">
        <v>363</v>
      </c>
      <c r="C24" s="4">
        <v>399</v>
      </c>
      <c r="D24" s="4">
        <v>430</v>
      </c>
      <c r="E24" s="4">
        <v>436</v>
      </c>
      <c r="F24" s="4">
        <v>444</v>
      </c>
      <c r="G24" s="4">
        <v>438</v>
      </c>
      <c r="H24" s="4">
        <v>434</v>
      </c>
      <c r="I24" s="4">
        <v>429</v>
      </c>
      <c r="J24" s="4">
        <v>437</v>
      </c>
      <c r="K24" s="4">
        <v>408</v>
      </c>
      <c r="L24" s="4">
        <v>414</v>
      </c>
      <c r="M24" s="4">
        <v>4632</v>
      </c>
    </row>
    <row r="25" spans="1:13" x14ac:dyDescent="0.3">
      <c r="A25" s="3">
        <v>11039</v>
      </c>
      <c r="B25" s="4">
        <v>645</v>
      </c>
      <c r="C25" s="4">
        <v>660</v>
      </c>
      <c r="D25" s="4">
        <v>654</v>
      </c>
      <c r="E25" s="4">
        <v>650</v>
      </c>
      <c r="F25" s="4">
        <v>676</v>
      </c>
      <c r="G25" s="4">
        <v>631</v>
      </c>
      <c r="H25" s="4">
        <v>604</v>
      </c>
      <c r="I25" s="4">
        <v>624</v>
      </c>
      <c r="J25" s="4">
        <v>638</v>
      </c>
      <c r="K25" s="4">
        <v>641</v>
      </c>
      <c r="L25" s="4">
        <v>630</v>
      </c>
      <c r="M25" s="4">
        <v>7053</v>
      </c>
    </row>
    <row r="26" spans="1:13" x14ac:dyDescent="0.3">
      <c r="A26" s="3">
        <v>11040</v>
      </c>
      <c r="B26" s="4">
        <v>1265</v>
      </c>
      <c r="C26" s="4">
        <v>1315</v>
      </c>
      <c r="D26" s="4">
        <v>1353</v>
      </c>
      <c r="E26" s="4">
        <v>1437</v>
      </c>
      <c r="F26" s="4">
        <v>1482</v>
      </c>
      <c r="G26" s="4">
        <v>1456</v>
      </c>
      <c r="H26" s="4">
        <v>1498</v>
      </c>
      <c r="I26" s="4">
        <v>1465</v>
      </c>
      <c r="J26" s="4">
        <v>1488</v>
      </c>
      <c r="K26" s="4">
        <v>1500</v>
      </c>
      <c r="L26" s="4">
        <v>1500</v>
      </c>
      <c r="M26" s="4">
        <v>15759</v>
      </c>
    </row>
    <row r="27" spans="1:13" x14ac:dyDescent="0.3">
      <c r="A27" s="3">
        <v>11044</v>
      </c>
      <c r="B27" s="4">
        <v>665</v>
      </c>
      <c r="C27" s="4">
        <v>690</v>
      </c>
      <c r="D27" s="4">
        <v>683</v>
      </c>
      <c r="E27" s="4">
        <v>702</v>
      </c>
      <c r="F27" s="4">
        <v>705</v>
      </c>
      <c r="G27" s="4">
        <v>725</v>
      </c>
      <c r="H27" s="4">
        <v>706</v>
      </c>
      <c r="I27" s="4">
        <v>671</v>
      </c>
      <c r="J27" s="4">
        <v>664</v>
      </c>
      <c r="K27" s="4">
        <v>629</v>
      </c>
      <c r="L27" s="4">
        <v>607</v>
      </c>
      <c r="M27" s="4">
        <v>7447</v>
      </c>
    </row>
    <row r="28" spans="1:13" x14ac:dyDescent="0.3">
      <c r="A28" s="3">
        <v>11050</v>
      </c>
      <c r="B28" s="4">
        <v>330</v>
      </c>
      <c r="C28" s="4">
        <v>357</v>
      </c>
      <c r="D28" s="4">
        <v>385</v>
      </c>
      <c r="E28" s="4">
        <v>375</v>
      </c>
      <c r="F28" s="4">
        <v>392</v>
      </c>
      <c r="G28" s="4">
        <v>372</v>
      </c>
      <c r="H28" s="4">
        <v>388</v>
      </c>
      <c r="I28" s="4">
        <v>398</v>
      </c>
      <c r="J28" s="4">
        <v>400</v>
      </c>
      <c r="K28" s="4">
        <v>408</v>
      </c>
      <c r="L28" s="4">
        <v>414</v>
      </c>
      <c r="M28" s="4">
        <v>4219</v>
      </c>
    </row>
    <row r="29" spans="1:13" x14ac:dyDescent="0.3">
      <c r="A29" s="3">
        <v>11052</v>
      </c>
      <c r="B29" s="4">
        <v>437</v>
      </c>
      <c r="C29" s="4">
        <v>431</v>
      </c>
      <c r="D29" s="4">
        <v>434</v>
      </c>
      <c r="E29" s="4">
        <v>460</v>
      </c>
      <c r="F29" s="4">
        <v>449</v>
      </c>
      <c r="G29" s="4">
        <v>498</v>
      </c>
      <c r="H29" s="4">
        <v>507</v>
      </c>
      <c r="I29" s="4">
        <v>508</v>
      </c>
      <c r="J29" s="4">
        <v>515</v>
      </c>
      <c r="K29" s="4">
        <v>506</v>
      </c>
      <c r="L29" s="4">
        <v>506</v>
      </c>
      <c r="M29" s="4">
        <v>5251</v>
      </c>
    </row>
    <row r="30" spans="1:13" x14ac:dyDescent="0.3">
      <c r="A30" s="3">
        <v>11053</v>
      </c>
      <c r="B30" s="4">
        <v>668</v>
      </c>
      <c r="C30" s="4">
        <v>695</v>
      </c>
      <c r="D30" s="4">
        <v>739</v>
      </c>
      <c r="E30" s="4">
        <v>742</v>
      </c>
      <c r="F30" s="4">
        <v>787</v>
      </c>
      <c r="G30" s="4">
        <v>811</v>
      </c>
      <c r="H30" s="4">
        <v>823</v>
      </c>
      <c r="I30" s="4">
        <v>812</v>
      </c>
      <c r="J30" s="4">
        <v>773</v>
      </c>
      <c r="K30" s="4">
        <v>761</v>
      </c>
      <c r="L30" s="4">
        <v>791</v>
      </c>
      <c r="M30" s="4">
        <v>8402</v>
      </c>
    </row>
    <row r="31" spans="1:13" x14ac:dyDescent="0.3">
      <c r="A31" s="3">
        <v>11054</v>
      </c>
      <c r="B31" s="4">
        <v>457</v>
      </c>
      <c r="C31" s="4">
        <v>493</v>
      </c>
      <c r="D31" s="4">
        <v>513</v>
      </c>
      <c r="E31" s="4">
        <v>507</v>
      </c>
      <c r="F31" s="4">
        <v>503</v>
      </c>
      <c r="G31" s="4">
        <v>490</v>
      </c>
      <c r="H31" s="4">
        <v>505</v>
      </c>
      <c r="I31" s="4">
        <v>485</v>
      </c>
      <c r="J31" s="4">
        <v>462</v>
      </c>
      <c r="K31" s="4">
        <v>462</v>
      </c>
      <c r="L31" s="4">
        <v>469</v>
      </c>
      <c r="M31" s="4">
        <v>5346</v>
      </c>
    </row>
    <row r="32" spans="1:13" x14ac:dyDescent="0.3">
      <c r="A32" s="3">
        <v>11055</v>
      </c>
      <c r="B32" s="4">
        <v>770</v>
      </c>
      <c r="C32" s="4">
        <v>781</v>
      </c>
      <c r="D32" s="4">
        <v>791</v>
      </c>
      <c r="E32" s="4">
        <v>736</v>
      </c>
      <c r="F32" s="4">
        <v>753</v>
      </c>
      <c r="G32" s="4">
        <v>753</v>
      </c>
      <c r="H32" s="4">
        <v>760</v>
      </c>
      <c r="I32" s="4">
        <v>721</v>
      </c>
      <c r="J32" s="4">
        <v>679</v>
      </c>
      <c r="K32" s="4">
        <v>662</v>
      </c>
      <c r="L32" s="4">
        <v>677</v>
      </c>
      <c r="M32" s="4">
        <v>8083</v>
      </c>
    </row>
    <row r="33" spans="1:13" x14ac:dyDescent="0.3">
      <c r="A33" s="3">
        <v>11056</v>
      </c>
      <c r="B33" s="4">
        <v>724</v>
      </c>
      <c r="C33" s="4">
        <v>729</v>
      </c>
      <c r="D33" s="4">
        <v>781</v>
      </c>
      <c r="E33" s="4">
        <v>786</v>
      </c>
      <c r="F33" s="4">
        <v>786</v>
      </c>
      <c r="G33" s="4">
        <v>788</v>
      </c>
      <c r="H33" s="4">
        <v>813</v>
      </c>
      <c r="I33" s="4">
        <v>760</v>
      </c>
      <c r="J33" s="4">
        <v>731</v>
      </c>
      <c r="K33" s="4">
        <v>724</v>
      </c>
      <c r="L33" s="4">
        <v>743</v>
      </c>
      <c r="M33" s="4">
        <v>8365</v>
      </c>
    </row>
    <row r="34" spans="1:13" x14ac:dyDescent="0.3">
      <c r="A34" s="3">
        <v>11057</v>
      </c>
      <c r="B34" s="4">
        <v>590</v>
      </c>
      <c r="C34" s="4">
        <v>588</v>
      </c>
      <c r="D34" s="4">
        <v>596</v>
      </c>
      <c r="E34" s="4">
        <v>577</v>
      </c>
      <c r="F34" s="4">
        <v>596</v>
      </c>
      <c r="G34" s="4">
        <v>557</v>
      </c>
      <c r="H34" s="4">
        <v>578</v>
      </c>
      <c r="I34" s="4">
        <v>575</v>
      </c>
      <c r="J34" s="4">
        <v>562</v>
      </c>
      <c r="K34" s="4">
        <v>565</v>
      </c>
      <c r="L34" s="4">
        <v>556</v>
      </c>
      <c r="M34" s="4">
        <v>6340</v>
      </c>
    </row>
    <row r="35" spans="1:13" x14ac:dyDescent="0.3">
      <c r="A35" s="3">
        <v>12002</v>
      </c>
      <c r="B35" s="4">
        <v>435</v>
      </c>
      <c r="C35" s="4">
        <v>445</v>
      </c>
      <c r="D35" s="4">
        <v>465</v>
      </c>
      <c r="E35" s="4">
        <v>475</v>
      </c>
      <c r="F35" s="4">
        <v>483</v>
      </c>
      <c r="G35" s="4">
        <v>468</v>
      </c>
      <c r="H35" s="4">
        <v>453</v>
      </c>
      <c r="I35" s="4">
        <v>437</v>
      </c>
      <c r="J35" s="4">
        <v>421</v>
      </c>
      <c r="K35" s="4">
        <v>424</v>
      </c>
      <c r="L35" s="4">
        <v>454</v>
      </c>
      <c r="M35" s="4">
        <v>4960</v>
      </c>
    </row>
    <row r="36" spans="1:13" x14ac:dyDescent="0.3">
      <c r="A36" s="3">
        <v>12005</v>
      </c>
      <c r="B36" s="4">
        <v>512</v>
      </c>
      <c r="C36" s="4">
        <v>525</v>
      </c>
      <c r="D36" s="4">
        <v>559</v>
      </c>
      <c r="E36" s="4">
        <v>580</v>
      </c>
      <c r="F36" s="4">
        <v>580</v>
      </c>
      <c r="G36" s="4">
        <v>589</v>
      </c>
      <c r="H36" s="4">
        <v>584</v>
      </c>
      <c r="I36" s="4">
        <v>585</v>
      </c>
      <c r="J36" s="4">
        <v>550</v>
      </c>
      <c r="K36" s="4">
        <v>554</v>
      </c>
      <c r="L36" s="4">
        <v>529</v>
      </c>
      <c r="M36" s="4">
        <v>6147</v>
      </c>
    </row>
    <row r="37" spans="1:13" x14ac:dyDescent="0.3">
      <c r="A37" s="3">
        <v>12007</v>
      </c>
      <c r="B37" s="4">
        <v>786</v>
      </c>
      <c r="C37" s="4">
        <v>789</v>
      </c>
      <c r="D37" s="4">
        <v>808</v>
      </c>
      <c r="E37" s="4">
        <v>782</v>
      </c>
      <c r="F37" s="4">
        <v>789</v>
      </c>
      <c r="G37" s="4">
        <v>757</v>
      </c>
      <c r="H37" s="4">
        <v>727</v>
      </c>
      <c r="I37" s="4">
        <v>693</v>
      </c>
      <c r="J37" s="4">
        <v>677</v>
      </c>
      <c r="K37" s="4">
        <v>670</v>
      </c>
      <c r="L37" s="4">
        <v>673</v>
      </c>
      <c r="M37" s="4">
        <v>8151</v>
      </c>
    </row>
    <row r="38" spans="1:13" x14ac:dyDescent="0.3">
      <c r="A38" s="3">
        <v>12009</v>
      </c>
      <c r="B38" s="4">
        <v>661</v>
      </c>
      <c r="C38" s="4">
        <v>685</v>
      </c>
      <c r="D38" s="4">
        <v>707</v>
      </c>
      <c r="E38" s="4">
        <v>724</v>
      </c>
      <c r="F38" s="4">
        <v>740</v>
      </c>
      <c r="G38" s="4">
        <v>722</v>
      </c>
      <c r="H38" s="4">
        <v>691</v>
      </c>
      <c r="I38" s="4">
        <v>669</v>
      </c>
      <c r="J38" s="4">
        <v>642</v>
      </c>
      <c r="K38" s="4">
        <v>626</v>
      </c>
      <c r="L38" s="4">
        <v>563</v>
      </c>
      <c r="M38" s="4">
        <v>7430</v>
      </c>
    </row>
    <row r="39" spans="1:13" x14ac:dyDescent="0.3">
      <c r="A39" s="3">
        <v>12014</v>
      </c>
      <c r="B39" s="4">
        <v>1338</v>
      </c>
      <c r="C39" s="4">
        <v>1305</v>
      </c>
      <c r="D39" s="4">
        <v>1358</v>
      </c>
      <c r="E39" s="4">
        <v>1368</v>
      </c>
      <c r="F39" s="4">
        <v>1442</v>
      </c>
      <c r="G39" s="4">
        <v>1468</v>
      </c>
      <c r="H39" s="4">
        <v>1468</v>
      </c>
      <c r="I39" s="4">
        <v>1466</v>
      </c>
      <c r="J39" s="4">
        <v>1406</v>
      </c>
      <c r="K39" s="4">
        <v>1346</v>
      </c>
      <c r="L39" s="4">
        <v>1308</v>
      </c>
      <c r="M39" s="4">
        <v>15273</v>
      </c>
    </row>
    <row r="40" spans="1:13" x14ac:dyDescent="0.3">
      <c r="A40" s="3">
        <v>12021</v>
      </c>
      <c r="B40" s="4">
        <v>1224</v>
      </c>
      <c r="C40" s="4">
        <v>1266</v>
      </c>
      <c r="D40" s="4">
        <v>1244</v>
      </c>
      <c r="E40" s="4">
        <v>1228</v>
      </c>
      <c r="F40" s="4">
        <v>1231</v>
      </c>
      <c r="G40" s="4">
        <v>1218</v>
      </c>
      <c r="H40" s="4">
        <v>1210</v>
      </c>
      <c r="I40" s="4">
        <v>1282</v>
      </c>
      <c r="J40" s="4">
        <v>1262</v>
      </c>
      <c r="K40" s="4">
        <v>1242</v>
      </c>
      <c r="L40" s="4">
        <v>1235</v>
      </c>
      <c r="M40" s="4">
        <v>13642</v>
      </c>
    </row>
    <row r="41" spans="1:13" x14ac:dyDescent="0.3">
      <c r="A41" s="3">
        <v>12025</v>
      </c>
      <c r="B41" s="4">
        <v>3373</v>
      </c>
      <c r="C41" s="4">
        <v>3577</v>
      </c>
      <c r="D41" s="4">
        <v>3715</v>
      </c>
      <c r="E41" s="4">
        <v>3859</v>
      </c>
      <c r="F41" s="4">
        <v>3901</v>
      </c>
      <c r="G41" s="4">
        <v>3878</v>
      </c>
      <c r="H41" s="4">
        <v>3896</v>
      </c>
      <c r="I41" s="4">
        <v>3901</v>
      </c>
      <c r="J41" s="4">
        <v>3881</v>
      </c>
      <c r="K41" s="4">
        <v>3804</v>
      </c>
      <c r="L41" s="4">
        <v>3730</v>
      </c>
      <c r="M41" s="4">
        <v>41515</v>
      </c>
    </row>
    <row r="42" spans="1:13" x14ac:dyDescent="0.3">
      <c r="A42" s="3">
        <v>12026</v>
      </c>
      <c r="B42" s="4">
        <v>756</v>
      </c>
      <c r="C42" s="4">
        <v>796</v>
      </c>
      <c r="D42" s="4">
        <v>781</v>
      </c>
      <c r="E42" s="4">
        <v>824</v>
      </c>
      <c r="F42" s="4">
        <v>857</v>
      </c>
      <c r="G42" s="4">
        <v>847</v>
      </c>
      <c r="H42" s="4">
        <v>863</v>
      </c>
      <c r="I42" s="4">
        <v>843</v>
      </c>
      <c r="J42" s="4">
        <v>826</v>
      </c>
      <c r="K42" s="4">
        <v>831</v>
      </c>
      <c r="L42" s="4">
        <v>830</v>
      </c>
      <c r="M42" s="4">
        <v>9054</v>
      </c>
    </row>
    <row r="43" spans="1:13" x14ac:dyDescent="0.3">
      <c r="A43" s="3">
        <v>12029</v>
      </c>
      <c r="B43" s="4">
        <v>644</v>
      </c>
      <c r="C43" s="4">
        <v>658</v>
      </c>
      <c r="D43" s="4">
        <v>668</v>
      </c>
      <c r="E43" s="4">
        <v>652</v>
      </c>
      <c r="F43" s="4">
        <v>656</v>
      </c>
      <c r="G43" s="4">
        <v>638</v>
      </c>
      <c r="H43" s="4">
        <v>647</v>
      </c>
      <c r="I43" s="4">
        <v>626</v>
      </c>
      <c r="J43" s="4">
        <v>635</v>
      </c>
      <c r="K43" s="4">
        <v>605</v>
      </c>
      <c r="L43" s="4">
        <v>562</v>
      </c>
      <c r="M43" s="4">
        <v>6991</v>
      </c>
    </row>
    <row r="44" spans="1:13" x14ac:dyDescent="0.3">
      <c r="A44" s="3">
        <v>12035</v>
      </c>
      <c r="B44" s="4">
        <v>1007</v>
      </c>
      <c r="C44" s="4">
        <v>1054</v>
      </c>
      <c r="D44" s="4">
        <v>1042</v>
      </c>
      <c r="E44" s="4">
        <v>1029</v>
      </c>
      <c r="F44" s="4">
        <v>1058</v>
      </c>
      <c r="G44" s="4">
        <v>1069</v>
      </c>
      <c r="H44" s="4">
        <v>1003</v>
      </c>
      <c r="I44" s="4">
        <v>1024</v>
      </c>
      <c r="J44" s="4">
        <v>978</v>
      </c>
      <c r="K44" s="4">
        <v>939</v>
      </c>
      <c r="L44" s="4">
        <v>967</v>
      </c>
      <c r="M44" s="4">
        <v>11170</v>
      </c>
    </row>
    <row r="45" spans="1:13" x14ac:dyDescent="0.3">
      <c r="A45" s="3">
        <v>12040</v>
      </c>
      <c r="B45" s="4">
        <v>955</v>
      </c>
      <c r="C45" s="4">
        <v>992</v>
      </c>
      <c r="D45" s="4">
        <v>1030</v>
      </c>
      <c r="E45" s="4">
        <v>1047</v>
      </c>
      <c r="F45" s="4">
        <v>1070</v>
      </c>
      <c r="G45" s="4">
        <v>1036</v>
      </c>
      <c r="H45" s="4">
        <v>1067</v>
      </c>
      <c r="I45" s="4">
        <v>1101</v>
      </c>
      <c r="J45" s="4">
        <v>1102</v>
      </c>
      <c r="K45" s="4">
        <v>1070</v>
      </c>
      <c r="L45" s="4">
        <v>1060</v>
      </c>
      <c r="M45" s="4">
        <v>11530</v>
      </c>
    </row>
    <row r="46" spans="1:13" x14ac:dyDescent="0.3">
      <c r="A46" s="3">
        <v>12041</v>
      </c>
      <c r="B46" s="4">
        <v>1024</v>
      </c>
      <c r="C46" s="4">
        <v>978</v>
      </c>
      <c r="D46" s="4">
        <v>996</v>
      </c>
      <c r="E46" s="4">
        <v>1009</v>
      </c>
      <c r="F46" s="4">
        <v>1085</v>
      </c>
      <c r="G46" s="4">
        <v>1081</v>
      </c>
      <c r="H46" s="4">
        <v>1035</v>
      </c>
      <c r="I46" s="4">
        <v>1026</v>
      </c>
      <c r="J46" s="4">
        <v>999</v>
      </c>
      <c r="K46" s="4">
        <v>1019</v>
      </c>
      <c r="L46" s="4">
        <v>1007</v>
      </c>
      <c r="M46" s="4">
        <v>11259</v>
      </c>
    </row>
    <row r="47" spans="1:13" x14ac:dyDescent="0.3">
      <c r="A47" s="3">
        <v>13001</v>
      </c>
      <c r="B47" s="4">
        <v>529</v>
      </c>
      <c r="C47" s="4">
        <v>544</v>
      </c>
      <c r="D47" s="4">
        <v>599</v>
      </c>
      <c r="E47" s="4">
        <v>569</v>
      </c>
      <c r="F47" s="4">
        <v>576</v>
      </c>
      <c r="G47" s="4">
        <v>601</v>
      </c>
      <c r="H47" s="4">
        <v>594</v>
      </c>
      <c r="I47" s="4">
        <v>576</v>
      </c>
      <c r="J47" s="4">
        <v>563</v>
      </c>
      <c r="K47" s="4">
        <v>543</v>
      </c>
      <c r="L47" s="4">
        <v>483</v>
      </c>
      <c r="M47" s="4">
        <v>6177</v>
      </c>
    </row>
    <row r="48" spans="1:13" x14ac:dyDescent="0.3">
      <c r="A48" s="3">
        <v>13002</v>
      </c>
      <c r="B48" s="4">
        <v>159</v>
      </c>
      <c r="C48" s="4">
        <v>157</v>
      </c>
      <c r="D48" s="4">
        <v>160</v>
      </c>
      <c r="E48" s="4">
        <v>165</v>
      </c>
      <c r="F48" s="4">
        <v>161</v>
      </c>
      <c r="G48" s="4">
        <v>160</v>
      </c>
      <c r="H48" s="4">
        <v>172</v>
      </c>
      <c r="I48" s="4">
        <v>162</v>
      </c>
      <c r="J48" s="4">
        <v>151</v>
      </c>
      <c r="K48" s="4">
        <v>159</v>
      </c>
      <c r="L48" s="4">
        <v>147</v>
      </c>
      <c r="M48" s="4">
        <v>1753</v>
      </c>
    </row>
    <row r="49" spans="1:13" x14ac:dyDescent="0.3">
      <c r="A49" s="3">
        <v>13003</v>
      </c>
      <c r="B49" s="4">
        <v>875</v>
      </c>
      <c r="C49" s="4">
        <v>914</v>
      </c>
      <c r="D49" s="4">
        <v>919</v>
      </c>
      <c r="E49" s="4">
        <v>941</v>
      </c>
      <c r="F49" s="4">
        <v>923</v>
      </c>
      <c r="G49" s="4">
        <v>910</v>
      </c>
      <c r="H49" s="4">
        <v>959</v>
      </c>
      <c r="I49" s="4">
        <v>958</v>
      </c>
      <c r="J49" s="4">
        <v>943</v>
      </c>
      <c r="K49" s="4">
        <v>927</v>
      </c>
      <c r="L49" s="4">
        <v>859</v>
      </c>
      <c r="M49" s="4">
        <v>10128</v>
      </c>
    </row>
    <row r="50" spans="1:13" x14ac:dyDescent="0.3">
      <c r="A50" s="3">
        <v>13004</v>
      </c>
      <c r="B50" s="4">
        <v>674</v>
      </c>
      <c r="C50" s="4">
        <v>683</v>
      </c>
      <c r="D50" s="4">
        <v>664</v>
      </c>
      <c r="E50" s="4">
        <v>631</v>
      </c>
      <c r="F50" s="4">
        <v>664</v>
      </c>
      <c r="G50" s="4">
        <v>641</v>
      </c>
      <c r="H50" s="4">
        <v>653</v>
      </c>
      <c r="I50" s="4">
        <v>654</v>
      </c>
      <c r="J50" s="4">
        <v>620</v>
      </c>
      <c r="K50" s="4">
        <v>662</v>
      </c>
      <c r="L50" s="4">
        <v>667</v>
      </c>
      <c r="M50" s="4">
        <v>7213</v>
      </c>
    </row>
    <row r="51" spans="1:13" x14ac:dyDescent="0.3">
      <c r="A51" s="3">
        <v>13006</v>
      </c>
      <c r="B51" s="4">
        <v>357</v>
      </c>
      <c r="C51" s="4">
        <v>366</v>
      </c>
      <c r="D51" s="4">
        <v>384</v>
      </c>
      <c r="E51" s="4">
        <v>414</v>
      </c>
      <c r="F51" s="4">
        <v>397</v>
      </c>
      <c r="G51" s="4">
        <v>378</v>
      </c>
      <c r="H51" s="4">
        <v>354</v>
      </c>
      <c r="I51" s="4">
        <v>351</v>
      </c>
      <c r="J51" s="4">
        <v>345</v>
      </c>
      <c r="K51" s="4">
        <v>324</v>
      </c>
      <c r="L51" s="4">
        <v>321</v>
      </c>
      <c r="M51" s="4">
        <v>3991</v>
      </c>
    </row>
    <row r="52" spans="1:13" x14ac:dyDescent="0.3">
      <c r="A52" s="3">
        <v>13008</v>
      </c>
      <c r="B52" s="4">
        <v>1365</v>
      </c>
      <c r="C52" s="4">
        <v>1426</v>
      </c>
      <c r="D52" s="4">
        <v>1420</v>
      </c>
      <c r="E52" s="4">
        <v>1435</v>
      </c>
      <c r="F52" s="4">
        <v>1485</v>
      </c>
      <c r="G52" s="4">
        <v>1504</v>
      </c>
      <c r="H52" s="4">
        <v>1522</v>
      </c>
      <c r="I52" s="4">
        <v>1513</v>
      </c>
      <c r="J52" s="4">
        <v>1454</v>
      </c>
      <c r="K52" s="4">
        <v>1458</v>
      </c>
      <c r="L52" s="4">
        <v>1438</v>
      </c>
      <c r="M52" s="4">
        <v>16020</v>
      </c>
    </row>
    <row r="53" spans="1:13" x14ac:dyDescent="0.3">
      <c r="A53" s="3">
        <v>13010</v>
      </c>
      <c r="B53" s="4">
        <v>302</v>
      </c>
      <c r="C53" s="4">
        <v>336</v>
      </c>
      <c r="D53" s="4">
        <v>323</v>
      </c>
      <c r="E53" s="4">
        <v>284</v>
      </c>
      <c r="F53" s="4">
        <v>290</v>
      </c>
      <c r="G53" s="4">
        <v>267</v>
      </c>
      <c r="H53" s="4">
        <v>271</v>
      </c>
      <c r="I53" s="4">
        <v>298</v>
      </c>
      <c r="J53" s="4">
        <v>312</v>
      </c>
      <c r="K53" s="4">
        <v>286</v>
      </c>
      <c r="L53" s="4">
        <v>275</v>
      </c>
      <c r="M53" s="4">
        <v>3244</v>
      </c>
    </row>
    <row r="54" spans="1:13" x14ac:dyDescent="0.3">
      <c r="A54" s="3">
        <v>13011</v>
      </c>
      <c r="B54" s="4">
        <v>898</v>
      </c>
      <c r="C54" s="4">
        <v>944</v>
      </c>
      <c r="D54" s="4">
        <v>976</v>
      </c>
      <c r="E54" s="4">
        <v>977</v>
      </c>
      <c r="F54" s="4">
        <v>1015</v>
      </c>
      <c r="G54" s="4">
        <v>1002</v>
      </c>
      <c r="H54" s="4">
        <v>978</v>
      </c>
      <c r="I54" s="4">
        <v>972</v>
      </c>
      <c r="J54" s="4">
        <v>972</v>
      </c>
      <c r="K54" s="4">
        <v>928</v>
      </c>
      <c r="L54" s="4">
        <v>976</v>
      </c>
      <c r="M54" s="4">
        <v>10638</v>
      </c>
    </row>
    <row r="55" spans="1:13" x14ac:dyDescent="0.3">
      <c r="A55" s="3">
        <v>13012</v>
      </c>
      <c r="B55" s="4">
        <v>325</v>
      </c>
      <c r="C55" s="4">
        <v>348</v>
      </c>
      <c r="D55" s="4">
        <v>330</v>
      </c>
      <c r="E55" s="4">
        <v>339</v>
      </c>
      <c r="F55" s="4">
        <v>340</v>
      </c>
      <c r="G55" s="4">
        <v>316</v>
      </c>
      <c r="H55" s="4">
        <v>308</v>
      </c>
      <c r="I55" s="4">
        <v>303</v>
      </c>
      <c r="J55" s="4">
        <v>302</v>
      </c>
      <c r="K55" s="4">
        <v>306</v>
      </c>
      <c r="L55" s="4">
        <v>306</v>
      </c>
      <c r="M55" s="4">
        <v>3523</v>
      </c>
    </row>
    <row r="56" spans="1:13" x14ac:dyDescent="0.3">
      <c r="A56" s="3">
        <v>13013</v>
      </c>
      <c r="B56" s="4">
        <v>406</v>
      </c>
      <c r="C56" s="4">
        <v>451</v>
      </c>
      <c r="D56" s="4">
        <v>449</v>
      </c>
      <c r="E56" s="4">
        <v>442</v>
      </c>
      <c r="F56" s="4">
        <v>434</v>
      </c>
      <c r="G56" s="4">
        <v>420</v>
      </c>
      <c r="H56" s="4">
        <v>422</v>
      </c>
      <c r="I56" s="4">
        <v>433</v>
      </c>
      <c r="J56" s="4">
        <v>417</v>
      </c>
      <c r="K56" s="4">
        <v>394</v>
      </c>
      <c r="L56" s="4">
        <v>342</v>
      </c>
      <c r="M56" s="4">
        <v>4610</v>
      </c>
    </row>
    <row r="57" spans="1:13" x14ac:dyDescent="0.3">
      <c r="A57" s="3">
        <v>13014</v>
      </c>
      <c r="B57" s="4">
        <v>746</v>
      </c>
      <c r="C57" s="4">
        <v>805</v>
      </c>
      <c r="D57" s="4">
        <v>817</v>
      </c>
      <c r="E57" s="4">
        <v>868</v>
      </c>
      <c r="F57" s="4">
        <v>892</v>
      </c>
      <c r="G57" s="4">
        <v>855</v>
      </c>
      <c r="H57" s="4">
        <v>875</v>
      </c>
      <c r="I57" s="4">
        <v>876</v>
      </c>
      <c r="J57" s="4">
        <v>881</v>
      </c>
      <c r="K57" s="4">
        <v>916</v>
      </c>
      <c r="L57" s="4">
        <v>928</v>
      </c>
      <c r="M57" s="4">
        <v>9459</v>
      </c>
    </row>
    <row r="58" spans="1:13" x14ac:dyDescent="0.3">
      <c r="A58" s="3">
        <v>13016</v>
      </c>
      <c r="B58" s="4">
        <v>326</v>
      </c>
      <c r="C58" s="4">
        <v>332</v>
      </c>
      <c r="D58" s="4">
        <v>332</v>
      </c>
      <c r="E58" s="4">
        <v>330</v>
      </c>
      <c r="F58" s="4">
        <v>334</v>
      </c>
      <c r="G58" s="4">
        <v>320</v>
      </c>
      <c r="H58" s="4">
        <v>343</v>
      </c>
      <c r="I58" s="4">
        <v>340</v>
      </c>
      <c r="J58" s="4">
        <v>364</v>
      </c>
      <c r="K58" s="4">
        <v>344</v>
      </c>
      <c r="L58" s="4">
        <v>327</v>
      </c>
      <c r="M58" s="4">
        <v>3692</v>
      </c>
    </row>
    <row r="59" spans="1:13" x14ac:dyDescent="0.3">
      <c r="A59" s="3">
        <v>13017</v>
      </c>
      <c r="B59" s="4">
        <v>637</v>
      </c>
      <c r="C59" s="4">
        <v>616</v>
      </c>
      <c r="D59" s="4">
        <v>626</v>
      </c>
      <c r="E59" s="4">
        <v>625</v>
      </c>
      <c r="F59" s="4">
        <v>631</v>
      </c>
      <c r="G59" s="4">
        <v>646</v>
      </c>
      <c r="H59" s="4">
        <v>647</v>
      </c>
      <c r="I59" s="4">
        <v>658</v>
      </c>
      <c r="J59" s="4">
        <v>693</v>
      </c>
      <c r="K59" s="4">
        <v>666</v>
      </c>
      <c r="L59" s="4">
        <v>656</v>
      </c>
      <c r="M59" s="4">
        <v>7101</v>
      </c>
    </row>
    <row r="60" spans="1:13" x14ac:dyDescent="0.3">
      <c r="A60" s="3">
        <v>13019</v>
      </c>
      <c r="B60" s="4">
        <v>547</v>
      </c>
      <c r="C60" s="4">
        <v>573</v>
      </c>
      <c r="D60" s="4">
        <v>595</v>
      </c>
      <c r="E60" s="4">
        <v>600</v>
      </c>
      <c r="F60" s="4">
        <v>635</v>
      </c>
      <c r="G60" s="4">
        <v>629</v>
      </c>
      <c r="H60" s="4">
        <v>616</v>
      </c>
      <c r="I60" s="4">
        <v>625</v>
      </c>
      <c r="J60" s="4">
        <v>593</v>
      </c>
      <c r="K60" s="4">
        <v>602</v>
      </c>
      <c r="L60" s="4">
        <v>553</v>
      </c>
      <c r="M60" s="4">
        <v>6568</v>
      </c>
    </row>
    <row r="61" spans="1:13" x14ac:dyDescent="0.3">
      <c r="A61" s="3">
        <v>13021</v>
      </c>
      <c r="B61" s="4">
        <v>353</v>
      </c>
      <c r="C61" s="4">
        <v>376</v>
      </c>
      <c r="D61" s="4">
        <v>374</v>
      </c>
      <c r="E61" s="4">
        <v>383</v>
      </c>
      <c r="F61" s="4">
        <v>416</v>
      </c>
      <c r="G61" s="4">
        <v>399</v>
      </c>
      <c r="H61" s="4">
        <v>398</v>
      </c>
      <c r="I61" s="4">
        <v>398</v>
      </c>
      <c r="J61" s="4">
        <v>370</v>
      </c>
      <c r="K61" s="4">
        <v>377</v>
      </c>
      <c r="L61" s="4">
        <v>360</v>
      </c>
      <c r="M61" s="4">
        <v>4204</v>
      </c>
    </row>
    <row r="62" spans="1:13" x14ac:dyDescent="0.3">
      <c r="A62" s="3">
        <v>13023</v>
      </c>
      <c r="B62" s="4">
        <v>336</v>
      </c>
      <c r="C62" s="4">
        <v>365</v>
      </c>
      <c r="D62" s="4">
        <v>337</v>
      </c>
      <c r="E62" s="4">
        <v>329</v>
      </c>
      <c r="F62" s="4">
        <v>323</v>
      </c>
      <c r="G62" s="4">
        <v>334</v>
      </c>
      <c r="H62" s="4">
        <v>336</v>
      </c>
      <c r="I62" s="4">
        <v>326</v>
      </c>
      <c r="J62" s="4">
        <v>319</v>
      </c>
      <c r="K62" s="4">
        <v>328</v>
      </c>
      <c r="L62" s="4">
        <v>308</v>
      </c>
      <c r="M62" s="4">
        <v>3641</v>
      </c>
    </row>
    <row r="63" spans="1:13" x14ac:dyDescent="0.3">
      <c r="A63" s="3">
        <v>13025</v>
      </c>
      <c r="B63" s="4">
        <v>1103</v>
      </c>
      <c r="C63" s="4">
        <v>1144</v>
      </c>
      <c r="D63" s="4">
        <v>1189</v>
      </c>
      <c r="E63" s="4">
        <v>1244</v>
      </c>
      <c r="F63" s="4">
        <v>1346</v>
      </c>
      <c r="G63" s="4">
        <v>1347</v>
      </c>
      <c r="H63" s="4">
        <v>1325</v>
      </c>
      <c r="I63" s="4">
        <v>1298</v>
      </c>
      <c r="J63" s="4">
        <v>1261</v>
      </c>
      <c r="K63" s="4">
        <v>1302</v>
      </c>
      <c r="L63" s="4">
        <v>1279</v>
      </c>
      <c r="M63" s="4">
        <v>13838</v>
      </c>
    </row>
    <row r="64" spans="1:13" x14ac:dyDescent="0.3">
      <c r="A64" s="3">
        <v>13029</v>
      </c>
      <c r="B64" s="4">
        <v>525</v>
      </c>
      <c r="C64" s="4">
        <v>563</v>
      </c>
      <c r="D64" s="4">
        <v>578</v>
      </c>
      <c r="E64" s="4">
        <v>591</v>
      </c>
      <c r="F64" s="4">
        <v>582</v>
      </c>
      <c r="G64" s="4">
        <v>536</v>
      </c>
      <c r="H64" s="4">
        <v>542</v>
      </c>
      <c r="I64" s="4">
        <v>531</v>
      </c>
      <c r="J64" s="4">
        <v>531</v>
      </c>
      <c r="K64" s="4">
        <v>547</v>
      </c>
      <c r="L64" s="4">
        <v>529</v>
      </c>
      <c r="M64" s="4">
        <v>6055</v>
      </c>
    </row>
    <row r="65" spans="1:13" x14ac:dyDescent="0.3">
      <c r="A65" s="3">
        <v>13031</v>
      </c>
      <c r="B65" s="4">
        <v>462</v>
      </c>
      <c r="C65" s="4">
        <v>477</v>
      </c>
      <c r="D65" s="4">
        <v>484</v>
      </c>
      <c r="E65" s="4">
        <v>511</v>
      </c>
      <c r="F65" s="4">
        <v>518</v>
      </c>
      <c r="G65" s="4">
        <v>517</v>
      </c>
      <c r="H65" s="4">
        <v>517</v>
      </c>
      <c r="I65" s="4">
        <v>522</v>
      </c>
      <c r="J65" s="4">
        <v>548</v>
      </c>
      <c r="K65" s="4">
        <v>544</v>
      </c>
      <c r="L65" s="4">
        <v>514</v>
      </c>
      <c r="M65" s="4">
        <v>5614</v>
      </c>
    </row>
    <row r="66" spans="1:13" x14ac:dyDescent="0.3">
      <c r="A66" s="3">
        <v>13035</v>
      </c>
      <c r="B66" s="4">
        <v>488</v>
      </c>
      <c r="C66" s="4">
        <v>529</v>
      </c>
      <c r="D66" s="4">
        <v>560</v>
      </c>
      <c r="E66" s="4">
        <v>535</v>
      </c>
      <c r="F66" s="4">
        <v>544</v>
      </c>
      <c r="G66" s="4">
        <v>573</v>
      </c>
      <c r="H66" s="4">
        <v>591</v>
      </c>
      <c r="I66" s="4">
        <v>586</v>
      </c>
      <c r="J66" s="4">
        <v>577</v>
      </c>
      <c r="K66" s="4">
        <v>559</v>
      </c>
      <c r="L66" s="4">
        <v>585</v>
      </c>
      <c r="M66" s="4">
        <v>6127</v>
      </c>
    </row>
    <row r="67" spans="1:13" x14ac:dyDescent="0.3">
      <c r="A67" s="3">
        <v>13036</v>
      </c>
      <c r="B67" s="4">
        <v>388</v>
      </c>
      <c r="C67" s="4">
        <v>414</v>
      </c>
      <c r="D67" s="4">
        <v>405</v>
      </c>
      <c r="E67" s="4">
        <v>410</v>
      </c>
      <c r="F67" s="4">
        <v>409</v>
      </c>
      <c r="G67" s="4">
        <v>420</v>
      </c>
      <c r="H67" s="4">
        <v>445</v>
      </c>
      <c r="I67" s="4">
        <v>406</v>
      </c>
      <c r="J67" s="4">
        <v>417</v>
      </c>
      <c r="K67" s="4">
        <v>405</v>
      </c>
      <c r="L67" s="4">
        <v>407</v>
      </c>
      <c r="M67" s="4">
        <v>4526</v>
      </c>
    </row>
    <row r="68" spans="1:13" x14ac:dyDescent="0.3">
      <c r="A68" s="3">
        <v>13037</v>
      </c>
      <c r="B68" s="4">
        <v>381</v>
      </c>
      <c r="C68" s="4">
        <v>419</v>
      </c>
      <c r="D68" s="4">
        <v>463</v>
      </c>
      <c r="E68" s="4">
        <v>478</v>
      </c>
      <c r="F68" s="4">
        <v>498</v>
      </c>
      <c r="G68" s="4">
        <v>476</v>
      </c>
      <c r="H68" s="4">
        <v>471</v>
      </c>
      <c r="I68" s="4">
        <v>458</v>
      </c>
      <c r="J68" s="4">
        <v>463</v>
      </c>
      <c r="K68" s="4">
        <v>426</v>
      </c>
      <c r="L68" s="4">
        <v>453</v>
      </c>
      <c r="M68" s="4">
        <v>4986</v>
      </c>
    </row>
    <row r="69" spans="1:13" x14ac:dyDescent="0.3">
      <c r="A69" s="3">
        <v>13040</v>
      </c>
      <c r="B69" s="4">
        <v>1553</v>
      </c>
      <c r="C69" s="4">
        <v>1584</v>
      </c>
      <c r="D69" s="4">
        <v>1684</v>
      </c>
      <c r="E69" s="4">
        <v>1696</v>
      </c>
      <c r="F69" s="4">
        <v>1756</v>
      </c>
      <c r="G69" s="4">
        <v>1765</v>
      </c>
      <c r="H69" s="4">
        <v>1745</v>
      </c>
      <c r="I69" s="4">
        <v>1782</v>
      </c>
      <c r="J69" s="4">
        <v>1838</v>
      </c>
      <c r="K69" s="4">
        <v>1869</v>
      </c>
      <c r="L69" s="4">
        <v>1894</v>
      </c>
      <c r="M69" s="4">
        <v>19166</v>
      </c>
    </row>
    <row r="70" spans="1:13" x14ac:dyDescent="0.3">
      <c r="A70" s="3">
        <v>13044</v>
      </c>
      <c r="B70" s="4">
        <v>299</v>
      </c>
      <c r="C70" s="4">
        <v>311</v>
      </c>
      <c r="D70" s="4">
        <v>311</v>
      </c>
      <c r="E70" s="4">
        <v>320</v>
      </c>
      <c r="F70" s="4">
        <v>310</v>
      </c>
      <c r="G70" s="4">
        <v>298</v>
      </c>
      <c r="H70" s="4">
        <v>288</v>
      </c>
      <c r="I70" s="4">
        <v>284</v>
      </c>
      <c r="J70" s="4">
        <v>283</v>
      </c>
      <c r="K70" s="4">
        <v>282</v>
      </c>
      <c r="L70" s="4">
        <v>289</v>
      </c>
      <c r="M70" s="4">
        <v>3275</v>
      </c>
    </row>
    <row r="71" spans="1:13" x14ac:dyDescent="0.3">
      <c r="A71" s="3">
        <v>13046</v>
      </c>
      <c r="B71" s="4">
        <v>402</v>
      </c>
      <c r="C71" s="4">
        <v>411</v>
      </c>
      <c r="D71" s="4">
        <v>409</v>
      </c>
      <c r="E71" s="4">
        <v>421</v>
      </c>
      <c r="F71" s="4">
        <v>422</v>
      </c>
      <c r="G71" s="4">
        <v>456</v>
      </c>
      <c r="H71" s="4">
        <v>438</v>
      </c>
      <c r="I71" s="4">
        <v>458</v>
      </c>
      <c r="J71" s="4">
        <v>470</v>
      </c>
      <c r="K71" s="4">
        <v>495</v>
      </c>
      <c r="L71" s="4">
        <v>490</v>
      </c>
      <c r="M71" s="4">
        <v>4872</v>
      </c>
    </row>
    <row r="72" spans="1:13" x14ac:dyDescent="0.3">
      <c r="A72" s="3">
        <v>13049</v>
      </c>
      <c r="B72" s="4">
        <v>837</v>
      </c>
      <c r="C72" s="4">
        <v>897</v>
      </c>
      <c r="D72" s="4">
        <v>888</v>
      </c>
      <c r="E72" s="4">
        <v>930</v>
      </c>
      <c r="F72" s="4">
        <v>941</v>
      </c>
      <c r="G72" s="4">
        <v>926</v>
      </c>
      <c r="H72" s="4">
        <v>931</v>
      </c>
      <c r="I72" s="4">
        <v>891</v>
      </c>
      <c r="J72" s="4">
        <v>830</v>
      </c>
      <c r="K72" s="4">
        <v>827</v>
      </c>
      <c r="L72" s="4">
        <v>779</v>
      </c>
      <c r="M72" s="4">
        <v>9677</v>
      </c>
    </row>
    <row r="73" spans="1:13" x14ac:dyDescent="0.3">
      <c r="A73" s="3">
        <v>13053</v>
      </c>
      <c r="B73" s="4">
        <v>602</v>
      </c>
      <c r="C73" s="4">
        <v>634</v>
      </c>
      <c r="D73" s="4">
        <v>654</v>
      </c>
      <c r="E73" s="4">
        <v>673</v>
      </c>
      <c r="F73" s="4">
        <v>655</v>
      </c>
      <c r="G73" s="4">
        <v>678</v>
      </c>
      <c r="H73" s="4">
        <v>658</v>
      </c>
      <c r="I73" s="4">
        <v>597</v>
      </c>
      <c r="J73" s="4">
        <v>576</v>
      </c>
      <c r="K73" s="4">
        <v>566</v>
      </c>
      <c r="L73" s="4">
        <v>528</v>
      </c>
      <c r="M73" s="4">
        <v>6821</v>
      </c>
    </row>
    <row r="74" spans="1:13" x14ac:dyDescent="0.3">
      <c r="A74" s="3">
        <v>21001</v>
      </c>
      <c r="B74" s="4">
        <v>1605</v>
      </c>
      <c r="C74" s="4">
        <v>1623</v>
      </c>
      <c r="D74" s="4">
        <v>1622</v>
      </c>
      <c r="E74" s="4">
        <v>1740</v>
      </c>
      <c r="F74" s="4">
        <v>1735</v>
      </c>
      <c r="G74" s="4">
        <v>1775</v>
      </c>
      <c r="H74" s="4">
        <v>1776</v>
      </c>
      <c r="I74" s="4">
        <v>1832</v>
      </c>
      <c r="J74" s="4">
        <v>1862</v>
      </c>
      <c r="K74" s="4">
        <v>2007</v>
      </c>
      <c r="L74" s="4">
        <v>2057</v>
      </c>
      <c r="M74" s="4">
        <v>19634</v>
      </c>
    </row>
    <row r="75" spans="1:13" x14ac:dyDescent="0.3">
      <c r="A75" s="3">
        <v>21002</v>
      </c>
      <c r="B75" s="4">
        <v>297</v>
      </c>
      <c r="C75" s="4">
        <v>313</v>
      </c>
      <c r="D75" s="4">
        <v>337</v>
      </c>
      <c r="E75" s="4">
        <v>326</v>
      </c>
      <c r="F75" s="4">
        <v>327</v>
      </c>
      <c r="G75" s="4">
        <v>335</v>
      </c>
      <c r="H75" s="4">
        <v>337</v>
      </c>
      <c r="I75" s="4">
        <v>350</v>
      </c>
      <c r="J75" s="4">
        <v>338</v>
      </c>
      <c r="K75" s="4">
        <v>346</v>
      </c>
      <c r="L75" s="4">
        <v>368</v>
      </c>
      <c r="M75" s="4">
        <v>3674</v>
      </c>
    </row>
    <row r="76" spans="1:13" x14ac:dyDescent="0.3">
      <c r="A76" s="3">
        <v>21003</v>
      </c>
      <c r="B76" s="4">
        <v>494</v>
      </c>
      <c r="C76" s="4">
        <v>503</v>
      </c>
      <c r="D76" s="4">
        <v>478</v>
      </c>
      <c r="E76" s="4">
        <v>478</v>
      </c>
      <c r="F76" s="4">
        <v>504</v>
      </c>
      <c r="G76" s="4">
        <v>482</v>
      </c>
      <c r="H76" s="4">
        <v>763</v>
      </c>
      <c r="I76" s="4">
        <v>731</v>
      </c>
      <c r="J76" s="4">
        <v>512</v>
      </c>
      <c r="K76" s="4">
        <v>532</v>
      </c>
      <c r="L76" s="4">
        <v>527</v>
      </c>
      <c r="M76" s="4">
        <v>6004</v>
      </c>
    </row>
    <row r="77" spans="1:13" x14ac:dyDescent="0.3">
      <c r="A77" s="3">
        <v>21004</v>
      </c>
      <c r="B77" s="4">
        <v>1987</v>
      </c>
      <c r="C77" s="4">
        <v>1989</v>
      </c>
      <c r="D77" s="4">
        <v>2036</v>
      </c>
      <c r="E77" s="4">
        <v>2133</v>
      </c>
      <c r="F77" s="4">
        <v>2294</v>
      </c>
      <c r="G77" s="4">
        <v>2367</v>
      </c>
      <c r="H77" s="4">
        <v>2405</v>
      </c>
      <c r="I77" s="4">
        <v>2323</v>
      </c>
      <c r="J77" s="4">
        <v>2365</v>
      </c>
      <c r="K77" s="4">
        <v>2362</v>
      </c>
      <c r="L77" s="4">
        <v>2457</v>
      </c>
      <c r="M77" s="4">
        <v>24718</v>
      </c>
    </row>
    <row r="78" spans="1:13" x14ac:dyDescent="0.3">
      <c r="A78" s="3">
        <v>21005</v>
      </c>
      <c r="B78" s="4">
        <v>452</v>
      </c>
      <c r="C78" s="4">
        <v>447</v>
      </c>
      <c r="D78" s="4">
        <v>435</v>
      </c>
      <c r="E78" s="4">
        <v>477</v>
      </c>
      <c r="F78" s="4">
        <v>508</v>
      </c>
      <c r="G78" s="4">
        <v>520</v>
      </c>
      <c r="H78" s="4">
        <v>534</v>
      </c>
      <c r="I78" s="4">
        <v>530</v>
      </c>
      <c r="J78" s="4">
        <v>528</v>
      </c>
      <c r="K78" s="4">
        <v>505</v>
      </c>
      <c r="L78" s="4">
        <v>522</v>
      </c>
      <c r="M78" s="4">
        <v>5458</v>
      </c>
    </row>
    <row r="79" spans="1:13" x14ac:dyDescent="0.3">
      <c r="A79" s="3">
        <v>21006</v>
      </c>
      <c r="B79" s="4">
        <v>484</v>
      </c>
      <c r="C79" s="4">
        <v>472</v>
      </c>
      <c r="D79" s="4">
        <v>506</v>
      </c>
      <c r="E79" s="4">
        <v>496</v>
      </c>
      <c r="F79" s="4">
        <v>526</v>
      </c>
      <c r="G79" s="4">
        <v>518</v>
      </c>
      <c r="H79" s="4">
        <v>526</v>
      </c>
      <c r="I79" s="4">
        <v>543</v>
      </c>
      <c r="J79" s="4">
        <v>539</v>
      </c>
      <c r="K79" s="4">
        <v>538</v>
      </c>
      <c r="L79" s="4">
        <v>547</v>
      </c>
      <c r="M79" s="4">
        <v>5695</v>
      </c>
    </row>
    <row r="80" spans="1:13" x14ac:dyDescent="0.3">
      <c r="A80" s="3">
        <v>21007</v>
      </c>
      <c r="B80" s="4">
        <v>392</v>
      </c>
      <c r="C80" s="4">
        <v>375</v>
      </c>
      <c r="D80" s="4">
        <v>365</v>
      </c>
      <c r="E80" s="4">
        <v>362</v>
      </c>
      <c r="F80" s="4">
        <v>368</v>
      </c>
      <c r="G80" s="4">
        <v>361</v>
      </c>
      <c r="H80" s="4">
        <v>362</v>
      </c>
      <c r="I80" s="4">
        <v>364</v>
      </c>
      <c r="J80" s="4">
        <v>351</v>
      </c>
      <c r="K80" s="4">
        <v>371</v>
      </c>
      <c r="L80" s="4">
        <v>386</v>
      </c>
      <c r="M80" s="4">
        <v>4057</v>
      </c>
    </row>
    <row r="81" spans="1:13" x14ac:dyDescent="0.3">
      <c r="A81" s="3">
        <v>21008</v>
      </c>
      <c r="B81" s="4">
        <v>419</v>
      </c>
      <c r="C81" s="4">
        <v>418</v>
      </c>
      <c r="D81" s="4">
        <v>420</v>
      </c>
      <c r="E81" s="4">
        <v>408</v>
      </c>
      <c r="F81" s="4">
        <v>398</v>
      </c>
      <c r="G81" s="4">
        <v>383</v>
      </c>
      <c r="H81" s="4">
        <v>401</v>
      </c>
      <c r="I81" s="4">
        <v>399</v>
      </c>
      <c r="J81" s="4">
        <v>404</v>
      </c>
      <c r="K81" s="4">
        <v>391</v>
      </c>
      <c r="L81" s="4">
        <v>397</v>
      </c>
      <c r="M81" s="4">
        <v>4438</v>
      </c>
    </row>
    <row r="82" spans="1:13" x14ac:dyDescent="0.3">
      <c r="A82" s="3">
        <v>21009</v>
      </c>
      <c r="B82" s="4">
        <v>269</v>
      </c>
      <c r="C82" s="4">
        <v>276</v>
      </c>
      <c r="D82" s="4">
        <v>267</v>
      </c>
      <c r="E82" s="4">
        <v>269</v>
      </c>
      <c r="F82" s="4">
        <v>260</v>
      </c>
      <c r="G82" s="4">
        <v>252</v>
      </c>
      <c r="H82" s="4">
        <v>272</v>
      </c>
      <c r="I82" s="4">
        <v>261</v>
      </c>
      <c r="J82" s="4">
        <v>257</v>
      </c>
      <c r="K82" s="4">
        <v>255</v>
      </c>
      <c r="L82" s="4">
        <v>283</v>
      </c>
      <c r="M82" s="4">
        <v>2921</v>
      </c>
    </row>
    <row r="83" spans="1:13" x14ac:dyDescent="0.3">
      <c r="A83" s="3">
        <v>21010</v>
      </c>
      <c r="B83" s="4">
        <v>723</v>
      </c>
      <c r="C83" s="4">
        <v>714</v>
      </c>
      <c r="D83" s="4">
        <v>737</v>
      </c>
      <c r="E83" s="4">
        <v>780</v>
      </c>
      <c r="F83" s="4">
        <v>839</v>
      </c>
      <c r="G83" s="4">
        <v>896</v>
      </c>
      <c r="H83" s="4">
        <v>909</v>
      </c>
      <c r="I83" s="4">
        <v>940</v>
      </c>
      <c r="J83" s="4">
        <v>1000</v>
      </c>
      <c r="K83" s="4">
        <v>1071</v>
      </c>
      <c r="L83" s="4">
        <v>1119</v>
      </c>
      <c r="M83" s="4">
        <v>9728</v>
      </c>
    </row>
    <row r="84" spans="1:13" x14ac:dyDescent="0.3">
      <c r="A84" s="3">
        <v>21011</v>
      </c>
      <c r="B84" s="4">
        <v>327</v>
      </c>
      <c r="C84" s="4">
        <v>337</v>
      </c>
      <c r="D84" s="4">
        <v>359</v>
      </c>
      <c r="E84" s="4">
        <v>358</v>
      </c>
      <c r="F84" s="4">
        <v>372</v>
      </c>
      <c r="G84" s="4">
        <v>386</v>
      </c>
      <c r="H84" s="4">
        <v>145</v>
      </c>
      <c r="I84" s="4">
        <v>148</v>
      </c>
      <c r="J84" s="4">
        <v>394</v>
      </c>
      <c r="K84" s="4">
        <v>447</v>
      </c>
      <c r="L84" s="4">
        <v>483</v>
      </c>
      <c r="M84" s="4">
        <v>3756</v>
      </c>
    </row>
    <row r="85" spans="1:13" x14ac:dyDescent="0.3">
      <c r="A85" s="3">
        <v>21012</v>
      </c>
      <c r="B85" s="4">
        <v>1097</v>
      </c>
      <c r="C85" s="4">
        <v>1117</v>
      </c>
      <c r="D85" s="4">
        <v>1094</v>
      </c>
      <c r="E85" s="4">
        <v>1070</v>
      </c>
      <c r="F85" s="4">
        <v>1049</v>
      </c>
      <c r="G85" s="4">
        <v>1038</v>
      </c>
      <c r="H85" s="4">
        <v>1038</v>
      </c>
      <c r="I85" s="4">
        <v>1230</v>
      </c>
      <c r="J85" s="4">
        <v>1247</v>
      </c>
      <c r="K85" s="4">
        <v>1260</v>
      </c>
      <c r="L85" s="4">
        <v>1260</v>
      </c>
      <c r="M85" s="4">
        <v>12500</v>
      </c>
    </row>
    <row r="86" spans="1:13" x14ac:dyDescent="0.3">
      <c r="A86" s="3">
        <v>21013</v>
      </c>
      <c r="B86" s="4">
        <v>258</v>
      </c>
      <c r="C86" s="4">
        <v>278</v>
      </c>
      <c r="D86" s="4">
        <v>295</v>
      </c>
      <c r="E86" s="4">
        <v>283</v>
      </c>
      <c r="F86" s="4">
        <v>274</v>
      </c>
      <c r="G86" s="4">
        <v>263</v>
      </c>
      <c r="H86" s="4">
        <v>263</v>
      </c>
      <c r="I86" s="4">
        <v>275</v>
      </c>
      <c r="J86" s="4">
        <v>276</v>
      </c>
      <c r="K86" s="4">
        <v>282</v>
      </c>
      <c r="L86" s="4">
        <v>340</v>
      </c>
      <c r="M86" s="4">
        <v>3087</v>
      </c>
    </row>
    <row r="87" spans="1:13" x14ac:dyDescent="0.3">
      <c r="A87" s="3">
        <v>21014</v>
      </c>
      <c r="B87" s="4">
        <v>136</v>
      </c>
      <c r="C87" s="4">
        <v>137</v>
      </c>
      <c r="D87" s="4">
        <v>139</v>
      </c>
      <c r="E87" s="4">
        <v>136</v>
      </c>
      <c r="F87" s="4">
        <v>137</v>
      </c>
      <c r="G87" s="4">
        <v>142</v>
      </c>
      <c r="H87" s="4">
        <v>131</v>
      </c>
      <c r="I87" s="4">
        <v>139</v>
      </c>
      <c r="J87" s="4">
        <v>138</v>
      </c>
      <c r="K87" s="4">
        <v>137</v>
      </c>
      <c r="L87" s="4">
        <v>131</v>
      </c>
      <c r="M87" s="4">
        <v>1503</v>
      </c>
    </row>
    <row r="88" spans="1:13" x14ac:dyDescent="0.3">
      <c r="A88" s="3">
        <v>21015</v>
      </c>
      <c r="B88" s="4">
        <v>815</v>
      </c>
      <c r="C88" s="4">
        <v>820</v>
      </c>
      <c r="D88" s="4">
        <v>896</v>
      </c>
      <c r="E88" s="4">
        <v>966</v>
      </c>
      <c r="F88" s="4">
        <v>986</v>
      </c>
      <c r="G88" s="4">
        <v>1022</v>
      </c>
      <c r="H88" s="4">
        <v>1089</v>
      </c>
      <c r="I88" s="4">
        <v>1131</v>
      </c>
      <c r="J88" s="4">
        <v>1137</v>
      </c>
      <c r="K88" s="4">
        <v>1276</v>
      </c>
      <c r="L88" s="4">
        <v>1345</v>
      </c>
      <c r="M88" s="4">
        <v>11483</v>
      </c>
    </row>
    <row r="89" spans="1:13" x14ac:dyDescent="0.3">
      <c r="A89" s="3">
        <v>21016</v>
      </c>
      <c r="B89" s="4">
        <v>484</v>
      </c>
      <c r="C89" s="4">
        <v>492</v>
      </c>
      <c r="D89" s="4">
        <v>519</v>
      </c>
      <c r="E89" s="4">
        <v>514</v>
      </c>
      <c r="F89" s="4">
        <v>518</v>
      </c>
      <c r="G89" s="4">
        <v>506</v>
      </c>
      <c r="H89" s="4">
        <v>528</v>
      </c>
      <c r="I89" s="4">
        <v>570</v>
      </c>
      <c r="J89" s="4">
        <v>608</v>
      </c>
      <c r="K89" s="4">
        <v>626</v>
      </c>
      <c r="L89" s="4">
        <v>632</v>
      </c>
      <c r="M89" s="4">
        <v>5997</v>
      </c>
    </row>
    <row r="90" spans="1:13" x14ac:dyDescent="0.3">
      <c r="A90" s="3">
        <v>21017</v>
      </c>
      <c r="B90" s="4">
        <v>253</v>
      </c>
      <c r="C90" s="4">
        <v>245</v>
      </c>
      <c r="D90" s="4">
        <v>256</v>
      </c>
      <c r="E90" s="4">
        <v>250</v>
      </c>
      <c r="F90" s="4">
        <v>242</v>
      </c>
      <c r="G90" s="4">
        <v>250</v>
      </c>
      <c r="H90" s="4">
        <v>238</v>
      </c>
      <c r="I90" s="4">
        <v>236</v>
      </c>
      <c r="J90" s="4">
        <v>244</v>
      </c>
      <c r="K90" s="4">
        <v>250</v>
      </c>
      <c r="L90" s="4">
        <v>260</v>
      </c>
      <c r="M90" s="4">
        <v>2724</v>
      </c>
    </row>
    <row r="91" spans="1:13" x14ac:dyDescent="0.3">
      <c r="A91" s="3">
        <v>21018</v>
      </c>
      <c r="B91" s="4">
        <v>539</v>
      </c>
      <c r="C91" s="4">
        <v>549</v>
      </c>
      <c r="D91" s="4">
        <v>553</v>
      </c>
      <c r="E91" s="4">
        <v>541</v>
      </c>
      <c r="F91" s="4">
        <v>559</v>
      </c>
      <c r="G91" s="4">
        <v>553</v>
      </c>
      <c r="H91" s="4">
        <v>530</v>
      </c>
      <c r="I91" s="4">
        <v>518</v>
      </c>
      <c r="J91" s="4">
        <v>530</v>
      </c>
      <c r="K91" s="4">
        <v>561</v>
      </c>
      <c r="L91" s="4">
        <v>532</v>
      </c>
      <c r="M91" s="4">
        <v>5965</v>
      </c>
    </row>
    <row r="92" spans="1:13" x14ac:dyDescent="0.3">
      <c r="A92" s="3">
        <v>21019</v>
      </c>
      <c r="B92" s="4">
        <v>461</v>
      </c>
      <c r="C92" s="4">
        <v>463</v>
      </c>
      <c r="D92" s="4">
        <v>454</v>
      </c>
      <c r="E92" s="4">
        <v>469</v>
      </c>
      <c r="F92" s="4">
        <v>446</v>
      </c>
      <c r="G92" s="4">
        <v>449</v>
      </c>
      <c r="H92" s="4">
        <v>449</v>
      </c>
      <c r="I92" s="4">
        <v>428</v>
      </c>
      <c r="J92" s="4">
        <v>444</v>
      </c>
      <c r="K92" s="4">
        <v>484</v>
      </c>
      <c r="L92" s="4">
        <v>512</v>
      </c>
      <c r="M92" s="4">
        <v>5059</v>
      </c>
    </row>
    <row r="93" spans="1:13" x14ac:dyDescent="0.3">
      <c r="A93" s="3">
        <v>23002</v>
      </c>
      <c r="B93" s="4">
        <v>1055</v>
      </c>
      <c r="C93" s="4">
        <v>1084</v>
      </c>
      <c r="D93" s="4">
        <v>1141</v>
      </c>
      <c r="E93" s="4">
        <v>1157</v>
      </c>
      <c r="F93" s="4">
        <v>1163</v>
      </c>
      <c r="G93" s="4">
        <v>1140</v>
      </c>
      <c r="H93" s="4">
        <v>1184</v>
      </c>
      <c r="I93" s="4">
        <v>1240</v>
      </c>
      <c r="J93" s="4">
        <v>1258</v>
      </c>
      <c r="K93" s="4">
        <v>1272</v>
      </c>
      <c r="L93" s="4">
        <v>1308</v>
      </c>
      <c r="M93" s="4">
        <v>13002</v>
      </c>
    </row>
    <row r="94" spans="1:13" x14ac:dyDescent="0.3">
      <c r="A94" s="3">
        <v>23003</v>
      </c>
      <c r="B94" s="4">
        <v>831</v>
      </c>
      <c r="C94" s="4">
        <v>866</v>
      </c>
      <c r="D94" s="4">
        <v>886</v>
      </c>
      <c r="E94" s="4">
        <v>913</v>
      </c>
      <c r="F94" s="4">
        <v>927</v>
      </c>
      <c r="G94" s="4">
        <v>936</v>
      </c>
      <c r="H94" s="4">
        <v>991</v>
      </c>
      <c r="I94" s="4">
        <v>930</v>
      </c>
      <c r="J94" s="4">
        <v>978</v>
      </c>
      <c r="K94" s="4">
        <v>957</v>
      </c>
      <c r="L94" s="4">
        <v>955</v>
      </c>
      <c r="M94" s="4">
        <v>10170</v>
      </c>
    </row>
    <row r="95" spans="1:13" x14ac:dyDescent="0.3">
      <c r="A95" s="3">
        <v>23009</v>
      </c>
      <c r="B95" s="4">
        <v>158</v>
      </c>
      <c r="C95" s="4">
        <v>177</v>
      </c>
      <c r="D95" s="4">
        <v>176</v>
      </c>
      <c r="E95" s="4">
        <v>173</v>
      </c>
      <c r="F95" s="4">
        <v>168</v>
      </c>
      <c r="G95" s="4">
        <v>165</v>
      </c>
      <c r="H95" s="4">
        <v>152</v>
      </c>
      <c r="I95" s="4">
        <v>157</v>
      </c>
      <c r="J95" s="4">
        <v>139</v>
      </c>
      <c r="K95" s="4">
        <v>142</v>
      </c>
      <c r="L95" s="4">
        <v>141</v>
      </c>
      <c r="M95" s="4">
        <v>1748</v>
      </c>
    </row>
    <row r="96" spans="1:13" x14ac:dyDescent="0.3">
      <c r="A96" s="3">
        <v>23016</v>
      </c>
      <c r="B96" s="4">
        <v>1422</v>
      </c>
      <c r="C96" s="4">
        <v>1443</v>
      </c>
      <c r="D96" s="4">
        <v>1464</v>
      </c>
      <c r="E96" s="4">
        <v>1444</v>
      </c>
      <c r="F96" s="4">
        <v>1524</v>
      </c>
      <c r="G96" s="4">
        <v>1505</v>
      </c>
      <c r="H96" s="4">
        <v>1484</v>
      </c>
      <c r="I96" s="4">
        <v>1491</v>
      </c>
      <c r="J96" s="4">
        <v>1536</v>
      </c>
      <c r="K96" s="4">
        <v>1574</v>
      </c>
      <c r="L96" s="4">
        <v>1571</v>
      </c>
      <c r="M96" s="4">
        <v>16458</v>
      </c>
    </row>
    <row r="97" spans="1:13" x14ac:dyDescent="0.3">
      <c r="A97" s="3">
        <v>23023</v>
      </c>
      <c r="B97" s="4">
        <v>360</v>
      </c>
      <c r="C97" s="4">
        <v>378</v>
      </c>
      <c r="D97" s="4">
        <v>394</v>
      </c>
      <c r="E97" s="4">
        <v>423</v>
      </c>
      <c r="F97" s="4">
        <v>387</v>
      </c>
      <c r="G97" s="4">
        <v>403</v>
      </c>
      <c r="H97" s="4">
        <v>383</v>
      </c>
      <c r="I97" s="4">
        <v>374</v>
      </c>
      <c r="J97" s="4">
        <v>367</v>
      </c>
      <c r="K97" s="4">
        <v>362</v>
      </c>
      <c r="L97" s="4">
        <v>347</v>
      </c>
      <c r="M97" s="4">
        <v>4178</v>
      </c>
    </row>
    <row r="98" spans="1:13" x14ac:dyDescent="0.3">
      <c r="A98" s="3">
        <v>23024</v>
      </c>
      <c r="B98" s="4">
        <v>305</v>
      </c>
      <c r="C98" s="4">
        <v>318</v>
      </c>
      <c r="D98" s="4">
        <v>312</v>
      </c>
      <c r="E98" s="4">
        <v>323</v>
      </c>
      <c r="F98" s="4">
        <v>296</v>
      </c>
      <c r="G98" s="4">
        <v>308</v>
      </c>
      <c r="H98" s="4">
        <v>322</v>
      </c>
      <c r="I98" s="4">
        <v>303</v>
      </c>
      <c r="J98" s="4">
        <v>305</v>
      </c>
      <c r="K98" s="4">
        <v>306</v>
      </c>
      <c r="L98" s="4">
        <v>294</v>
      </c>
      <c r="M98" s="4">
        <v>3392</v>
      </c>
    </row>
    <row r="99" spans="1:13" x14ac:dyDescent="0.3">
      <c r="A99" s="3">
        <v>23025</v>
      </c>
      <c r="B99" s="4">
        <v>1177</v>
      </c>
      <c r="C99" s="4">
        <v>1220</v>
      </c>
      <c r="D99" s="4">
        <v>1228</v>
      </c>
      <c r="E99" s="4">
        <v>1285</v>
      </c>
      <c r="F99" s="4">
        <v>1311</v>
      </c>
      <c r="G99" s="4">
        <v>1304</v>
      </c>
      <c r="H99" s="4">
        <v>1291</v>
      </c>
      <c r="I99" s="4">
        <v>1359</v>
      </c>
      <c r="J99" s="4">
        <v>1375</v>
      </c>
      <c r="K99" s="4">
        <v>1359</v>
      </c>
      <c r="L99" s="4">
        <v>1367</v>
      </c>
      <c r="M99" s="4">
        <v>14276</v>
      </c>
    </row>
    <row r="100" spans="1:13" x14ac:dyDescent="0.3">
      <c r="A100" s="3">
        <v>23027</v>
      </c>
      <c r="B100" s="4">
        <v>1593</v>
      </c>
      <c r="C100" s="4">
        <v>1595</v>
      </c>
      <c r="D100" s="4">
        <v>1562</v>
      </c>
      <c r="E100" s="4">
        <v>1572</v>
      </c>
      <c r="F100" s="4">
        <v>1649</v>
      </c>
      <c r="G100" s="4">
        <v>1633</v>
      </c>
      <c r="H100" s="4">
        <v>1639</v>
      </c>
      <c r="I100" s="4">
        <v>1617</v>
      </c>
      <c r="J100" s="4">
        <v>1664</v>
      </c>
      <c r="K100" s="4">
        <v>1674</v>
      </c>
      <c r="L100" s="4">
        <v>1690</v>
      </c>
      <c r="M100" s="4">
        <v>17888</v>
      </c>
    </row>
    <row r="101" spans="1:13" x14ac:dyDescent="0.3">
      <c r="A101" s="3">
        <v>23032</v>
      </c>
      <c r="B101" s="4">
        <v>271</v>
      </c>
      <c r="C101" s="4">
        <v>264</v>
      </c>
      <c r="D101" s="4">
        <v>239</v>
      </c>
      <c r="E101" s="4">
        <v>246</v>
      </c>
      <c r="F101" s="4">
        <v>245</v>
      </c>
      <c r="G101" s="4">
        <v>235</v>
      </c>
      <c r="H101" s="4">
        <v>237</v>
      </c>
      <c r="I101" s="4">
        <v>246</v>
      </c>
      <c r="J101" s="4">
        <v>259</v>
      </c>
      <c r="K101" s="4">
        <v>257</v>
      </c>
      <c r="L101" s="4">
        <v>258</v>
      </c>
      <c r="M101" s="4">
        <v>2757</v>
      </c>
    </row>
    <row r="102" spans="1:13" x14ac:dyDescent="0.3">
      <c r="A102" s="3">
        <v>23033</v>
      </c>
      <c r="B102" s="4">
        <v>472</v>
      </c>
      <c r="C102" s="4">
        <v>484</v>
      </c>
      <c r="D102" s="4">
        <v>463</v>
      </c>
      <c r="E102" s="4">
        <v>423</v>
      </c>
      <c r="F102" s="4">
        <v>450</v>
      </c>
      <c r="G102" s="4">
        <v>439</v>
      </c>
      <c r="H102" s="4">
        <v>450</v>
      </c>
      <c r="I102" s="4">
        <v>450</v>
      </c>
      <c r="J102" s="4">
        <v>443</v>
      </c>
      <c r="K102" s="4">
        <v>440</v>
      </c>
      <c r="L102" s="4">
        <v>453</v>
      </c>
      <c r="M102" s="4">
        <v>4967</v>
      </c>
    </row>
    <row r="103" spans="1:13" x14ac:dyDescent="0.3">
      <c r="A103" s="3">
        <v>23038</v>
      </c>
      <c r="B103" s="4">
        <v>446</v>
      </c>
      <c r="C103" s="4">
        <v>459</v>
      </c>
      <c r="D103" s="4">
        <v>493</v>
      </c>
      <c r="E103" s="4">
        <v>461</v>
      </c>
      <c r="F103" s="4">
        <v>452</v>
      </c>
      <c r="G103" s="4">
        <v>461</v>
      </c>
      <c r="H103" s="4">
        <v>448</v>
      </c>
      <c r="I103" s="4">
        <v>440</v>
      </c>
      <c r="J103" s="4">
        <v>432</v>
      </c>
      <c r="K103" s="4">
        <v>430</v>
      </c>
      <c r="L103" s="4">
        <v>435</v>
      </c>
      <c r="M103" s="4">
        <v>4957</v>
      </c>
    </row>
    <row r="104" spans="1:13" x14ac:dyDescent="0.3">
      <c r="A104" s="3">
        <v>23039</v>
      </c>
      <c r="B104" s="4">
        <v>365</v>
      </c>
      <c r="C104" s="4">
        <v>359</v>
      </c>
      <c r="D104" s="4">
        <v>373</v>
      </c>
      <c r="E104" s="4">
        <v>383</v>
      </c>
      <c r="F104" s="4">
        <v>385</v>
      </c>
      <c r="G104" s="4">
        <v>394</v>
      </c>
      <c r="H104" s="4">
        <v>375</v>
      </c>
      <c r="I104" s="4">
        <v>372</v>
      </c>
      <c r="J104" s="4">
        <v>365</v>
      </c>
      <c r="K104" s="4">
        <v>355</v>
      </c>
      <c r="L104" s="4">
        <v>353</v>
      </c>
      <c r="M104" s="4">
        <v>4079</v>
      </c>
    </row>
    <row r="105" spans="1:13" x14ac:dyDescent="0.3">
      <c r="A105" s="3">
        <v>23044</v>
      </c>
      <c r="B105" s="4">
        <v>440</v>
      </c>
      <c r="C105" s="4">
        <v>441</v>
      </c>
      <c r="D105" s="4">
        <v>489</v>
      </c>
      <c r="E105" s="4">
        <v>480</v>
      </c>
      <c r="F105" s="4">
        <v>497</v>
      </c>
      <c r="G105" s="4">
        <v>495</v>
      </c>
      <c r="H105" s="4">
        <v>502</v>
      </c>
      <c r="I105" s="4">
        <v>484</v>
      </c>
      <c r="J105" s="4">
        <v>461</v>
      </c>
      <c r="K105" s="4">
        <v>460</v>
      </c>
      <c r="L105" s="4">
        <v>477</v>
      </c>
      <c r="M105" s="4">
        <v>5226</v>
      </c>
    </row>
    <row r="106" spans="1:13" x14ac:dyDescent="0.3">
      <c r="A106" s="3">
        <v>23045</v>
      </c>
      <c r="B106" s="4">
        <v>664</v>
      </c>
      <c r="C106" s="4">
        <v>702</v>
      </c>
      <c r="D106" s="4">
        <v>721</v>
      </c>
      <c r="E106" s="4">
        <v>734</v>
      </c>
      <c r="F106" s="4">
        <v>711</v>
      </c>
      <c r="G106" s="4">
        <v>694</v>
      </c>
      <c r="H106" s="4">
        <v>677</v>
      </c>
      <c r="I106" s="4">
        <v>700</v>
      </c>
      <c r="J106" s="4">
        <v>720</v>
      </c>
      <c r="K106" s="4">
        <v>730</v>
      </c>
      <c r="L106" s="4">
        <v>782</v>
      </c>
      <c r="M106" s="4">
        <v>7835</v>
      </c>
    </row>
    <row r="107" spans="1:13" x14ac:dyDescent="0.3">
      <c r="A107" s="3">
        <v>23047</v>
      </c>
      <c r="B107" s="4">
        <v>608</v>
      </c>
      <c r="C107" s="4">
        <v>617</v>
      </c>
      <c r="D107" s="4">
        <v>604</v>
      </c>
      <c r="E107" s="4">
        <v>591</v>
      </c>
      <c r="F107" s="4">
        <v>614</v>
      </c>
      <c r="G107" s="4">
        <v>600</v>
      </c>
      <c r="H107" s="4">
        <v>603</v>
      </c>
      <c r="I107" s="4">
        <v>594</v>
      </c>
      <c r="J107" s="4">
        <v>605</v>
      </c>
      <c r="K107" s="4">
        <v>588</v>
      </c>
      <c r="L107" s="4">
        <v>589</v>
      </c>
      <c r="M107" s="4">
        <v>6613</v>
      </c>
    </row>
    <row r="108" spans="1:13" x14ac:dyDescent="0.3">
      <c r="A108" s="3">
        <v>23050</v>
      </c>
      <c r="B108" s="4">
        <v>701</v>
      </c>
      <c r="C108" s="4">
        <v>728</v>
      </c>
      <c r="D108" s="4">
        <v>763</v>
      </c>
      <c r="E108" s="4">
        <v>809</v>
      </c>
      <c r="F108" s="4">
        <v>835</v>
      </c>
      <c r="G108" s="4">
        <v>847</v>
      </c>
      <c r="H108" s="4">
        <v>872</v>
      </c>
      <c r="I108" s="4">
        <v>876</v>
      </c>
      <c r="J108" s="4">
        <v>905</v>
      </c>
      <c r="K108" s="4">
        <v>904</v>
      </c>
      <c r="L108" s="4">
        <v>904</v>
      </c>
      <c r="M108" s="4">
        <v>9144</v>
      </c>
    </row>
    <row r="109" spans="1:13" x14ac:dyDescent="0.3">
      <c r="A109" s="3">
        <v>23052</v>
      </c>
      <c r="B109" s="4">
        <v>535</v>
      </c>
      <c r="C109" s="4">
        <v>563</v>
      </c>
      <c r="D109" s="4">
        <v>609</v>
      </c>
      <c r="E109" s="4">
        <v>629</v>
      </c>
      <c r="F109" s="4">
        <v>635</v>
      </c>
      <c r="G109" s="4">
        <v>631</v>
      </c>
      <c r="H109" s="4">
        <v>592</v>
      </c>
      <c r="I109" s="4">
        <v>622</v>
      </c>
      <c r="J109" s="4">
        <v>620</v>
      </c>
      <c r="K109" s="4">
        <v>612</v>
      </c>
      <c r="L109" s="4">
        <v>626</v>
      </c>
      <c r="M109" s="4">
        <v>6674</v>
      </c>
    </row>
    <row r="110" spans="1:13" x14ac:dyDescent="0.3">
      <c r="A110" s="3">
        <v>23060</v>
      </c>
      <c r="B110" s="4">
        <v>556</v>
      </c>
      <c r="C110" s="4">
        <v>602</v>
      </c>
      <c r="D110" s="4">
        <v>620</v>
      </c>
      <c r="E110" s="4">
        <v>644</v>
      </c>
      <c r="F110" s="4">
        <v>637</v>
      </c>
      <c r="G110" s="4">
        <v>653</v>
      </c>
      <c r="H110" s="4">
        <v>655</v>
      </c>
      <c r="I110" s="4">
        <v>628</v>
      </c>
      <c r="J110" s="4">
        <v>592</v>
      </c>
      <c r="K110" s="4">
        <v>587</v>
      </c>
      <c r="L110" s="4">
        <v>576</v>
      </c>
      <c r="M110" s="4">
        <v>6750</v>
      </c>
    </row>
    <row r="111" spans="1:13" x14ac:dyDescent="0.3">
      <c r="A111" s="3">
        <v>23062</v>
      </c>
      <c r="B111" s="4">
        <v>866</v>
      </c>
      <c r="C111" s="4">
        <v>865</v>
      </c>
      <c r="D111" s="4">
        <v>870</v>
      </c>
      <c r="E111" s="4">
        <v>834</v>
      </c>
      <c r="F111" s="4">
        <v>813</v>
      </c>
      <c r="G111" s="4">
        <v>848</v>
      </c>
      <c r="H111" s="4">
        <v>792</v>
      </c>
      <c r="I111" s="4">
        <v>807</v>
      </c>
      <c r="J111" s="4">
        <v>809</v>
      </c>
      <c r="K111" s="4">
        <v>827</v>
      </c>
      <c r="L111" s="4">
        <v>788</v>
      </c>
      <c r="M111" s="4">
        <v>9119</v>
      </c>
    </row>
    <row r="112" spans="1:13" x14ac:dyDescent="0.3">
      <c r="A112" s="3">
        <v>23064</v>
      </c>
      <c r="B112" s="4">
        <v>157</v>
      </c>
      <c r="C112" s="4">
        <v>160</v>
      </c>
      <c r="D112" s="4">
        <v>165</v>
      </c>
      <c r="E112" s="4">
        <v>166</v>
      </c>
      <c r="F112" s="4">
        <v>175</v>
      </c>
      <c r="G112" s="4">
        <v>187</v>
      </c>
      <c r="H112" s="4">
        <v>207</v>
      </c>
      <c r="I112" s="4">
        <v>195</v>
      </c>
      <c r="J112" s="4">
        <v>169</v>
      </c>
      <c r="K112" s="4">
        <v>183</v>
      </c>
      <c r="L112" s="4">
        <v>180</v>
      </c>
      <c r="M112" s="4">
        <v>1944</v>
      </c>
    </row>
    <row r="113" spans="1:13" x14ac:dyDescent="0.3">
      <c r="A113" s="3">
        <v>23077</v>
      </c>
      <c r="B113" s="4">
        <v>1048</v>
      </c>
      <c r="C113" s="4">
        <v>1081</v>
      </c>
      <c r="D113" s="4">
        <v>1068</v>
      </c>
      <c r="E113" s="4">
        <v>1109</v>
      </c>
      <c r="F113" s="4">
        <v>1105</v>
      </c>
      <c r="G113" s="4">
        <v>1124</v>
      </c>
      <c r="H113" s="4">
        <v>1151</v>
      </c>
      <c r="I113" s="4">
        <v>1139</v>
      </c>
      <c r="J113" s="4">
        <v>1132</v>
      </c>
      <c r="K113" s="4">
        <v>1139</v>
      </c>
      <c r="L113" s="4">
        <v>1126</v>
      </c>
      <c r="M113" s="4">
        <v>12222</v>
      </c>
    </row>
    <row r="114" spans="1:13" x14ac:dyDescent="0.3">
      <c r="A114" s="3">
        <v>23081</v>
      </c>
      <c r="B114" s="4">
        <v>416</v>
      </c>
      <c r="C114" s="4">
        <v>432</v>
      </c>
      <c r="D114" s="4">
        <v>481</v>
      </c>
      <c r="E114" s="4">
        <v>488</v>
      </c>
      <c r="F114" s="4">
        <v>476</v>
      </c>
      <c r="G114" s="4">
        <v>458</v>
      </c>
      <c r="H114" s="4">
        <v>469</v>
      </c>
      <c r="I114" s="4">
        <v>467</v>
      </c>
      <c r="J114" s="4">
        <v>473</v>
      </c>
      <c r="K114" s="4">
        <v>467</v>
      </c>
      <c r="L114" s="4">
        <v>469</v>
      </c>
      <c r="M114" s="4">
        <v>5096</v>
      </c>
    </row>
    <row r="115" spans="1:13" x14ac:dyDescent="0.3">
      <c r="A115" s="3">
        <v>23086</v>
      </c>
      <c r="B115" s="4">
        <v>606</v>
      </c>
      <c r="C115" s="4">
        <v>638</v>
      </c>
      <c r="D115" s="4">
        <v>656</v>
      </c>
      <c r="E115" s="4">
        <v>623</v>
      </c>
      <c r="F115" s="4">
        <v>638</v>
      </c>
      <c r="G115" s="4">
        <v>674</v>
      </c>
      <c r="H115" s="4">
        <v>687</v>
      </c>
      <c r="I115" s="4">
        <v>715</v>
      </c>
      <c r="J115" s="4">
        <v>708</v>
      </c>
      <c r="K115" s="4">
        <v>720</v>
      </c>
      <c r="L115" s="4">
        <v>749</v>
      </c>
      <c r="M115" s="4">
        <v>7414</v>
      </c>
    </row>
    <row r="116" spans="1:13" x14ac:dyDescent="0.3">
      <c r="A116" s="3">
        <v>23088</v>
      </c>
      <c r="B116" s="4">
        <v>1632</v>
      </c>
      <c r="C116" s="4">
        <v>1720</v>
      </c>
      <c r="D116" s="4">
        <v>1742</v>
      </c>
      <c r="E116" s="4">
        <v>1770</v>
      </c>
      <c r="F116" s="4">
        <v>1774</v>
      </c>
      <c r="G116" s="4">
        <v>1826</v>
      </c>
      <c r="H116" s="4">
        <v>1857</v>
      </c>
      <c r="I116" s="4">
        <v>1885</v>
      </c>
      <c r="J116" s="4">
        <v>1932</v>
      </c>
      <c r="K116" s="4">
        <v>1986</v>
      </c>
      <c r="L116" s="4">
        <v>2033</v>
      </c>
      <c r="M116" s="4">
        <v>20157</v>
      </c>
    </row>
    <row r="117" spans="1:13" x14ac:dyDescent="0.3">
      <c r="A117" s="3">
        <v>23094</v>
      </c>
      <c r="B117" s="4">
        <v>965</v>
      </c>
      <c r="C117" s="4">
        <v>961</v>
      </c>
      <c r="D117" s="4">
        <v>1006</v>
      </c>
      <c r="E117" s="4">
        <v>1050</v>
      </c>
      <c r="F117" s="4">
        <v>1046</v>
      </c>
      <c r="G117" s="4">
        <v>1038</v>
      </c>
      <c r="H117" s="4">
        <v>1044</v>
      </c>
      <c r="I117" s="4">
        <v>1059</v>
      </c>
      <c r="J117" s="4">
        <v>1103</v>
      </c>
      <c r="K117" s="4">
        <v>1127</v>
      </c>
      <c r="L117" s="4">
        <v>1091</v>
      </c>
      <c r="M117" s="4">
        <v>11490</v>
      </c>
    </row>
    <row r="118" spans="1:13" x14ac:dyDescent="0.3">
      <c r="A118" s="3">
        <v>23096</v>
      </c>
      <c r="B118" s="4">
        <v>933</v>
      </c>
      <c r="C118" s="4">
        <v>971</v>
      </c>
      <c r="D118" s="4">
        <v>1054</v>
      </c>
      <c r="E118" s="4">
        <v>1018</v>
      </c>
      <c r="F118" s="4">
        <v>1059</v>
      </c>
      <c r="G118" s="4">
        <v>1065</v>
      </c>
      <c r="H118" s="4">
        <v>1040</v>
      </c>
      <c r="I118" s="4">
        <v>1019</v>
      </c>
      <c r="J118" s="4">
        <v>986</v>
      </c>
      <c r="K118" s="4">
        <v>964</v>
      </c>
      <c r="L118" s="4">
        <v>954</v>
      </c>
      <c r="M118" s="4">
        <v>11063</v>
      </c>
    </row>
    <row r="119" spans="1:13" x14ac:dyDescent="0.3">
      <c r="A119" s="3">
        <v>23097</v>
      </c>
      <c r="B119" s="4">
        <v>374</v>
      </c>
      <c r="C119" s="4">
        <v>407</v>
      </c>
      <c r="D119" s="4">
        <v>394</v>
      </c>
      <c r="E119" s="4">
        <v>410</v>
      </c>
      <c r="F119" s="4">
        <v>414</v>
      </c>
      <c r="G119" s="4">
        <v>394</v>
      </c>
      <c r="H119" s="4">
        <v>385</v>
      </c>
      <c r="I119" s="4">
        <v>382</v>
      </c>
      <c r="J119" s="4">
        <v>377</v>
      </c>
      <c r="K119" s="4">
        <v>399</v>
      </c>
      <c r="L119" s="4">
        <v>404</v>
      </c>
      <c r="M119" s="4">
        <v>4340</v>
      </c>
    </row>
    <row r="120" spans="1:13" x14ac:dyDescent="0.3">
      <c r="A120" s="3">
        <v>23098</v>
      </c>
      <c r="B120" s="4">
        <v>148</v>
      </c>
      <c r="C120" s="4">
        <v>159</v>
      </c>
      <c r="D120" s="4">
        <v>171</v>
      </c>
      <c r="E120" s="4">
        <v>181</v>
      </c>
      <c r="F120" s="4">
        <v>190</v>
      </c>
      <c r="G120" s="4">
        <v>194</v>
      </c>
      <c r="H120" s="4">
        <v>197</v>
      </c>
      <c r="I120" s="4">
        <v>182</v>
      </c>
      <c r="J120" s="4">
        <v>186</v>
      </c>
      <c r="K120" s="4">
        <v>196</v>
      </c>
      <c r="L120" s="4">
        <v>187</v>
      </c>
      <c r="M120" s="4">
        <v>1991</v>
      </c>
    </row>
    <row r="121" spans="1:13" x14ac:dyDescent="0.3">
      <c r="A121" s="3">
        <v>23099</v>
      </c>
      <c r="B121" s="4">
        <v>263</v>
      </c>
      <c r="C121" s="4">
        <v>295</v>
      </c>
      <c r="D121" s="4">
        <v>329</v>
      </c>
      <c r="E121" s="4">
        <v>323</v>
      </c>
      <c r="F121" s="4">
        <v>316</v>
      </c>
      <c r="G121" s="4">
        <v>321</v>
      </c>
      <c r="H121" s="4">
        <v>303</v>
      </c>
      <c r="I121" s="4">
        <v>312</v>
      </c>
      <c r="J121" s="4">
        <v>329</v>
      </c>
      <c r="K121" s="4">
        <v>336</v>
      </c>
      <c r="L121" s="4">
        <v>315</v>
      </c>
      <c r="M121" s="4">
        <v>3442</v>
      </c>
    </row>
    <row r="122" spans="1:13" x14ac:dyDescent="0.3">
      <c r="A122" s="3">
        <v>23100</v>
      </c>
      <c r="B122" s="4">
        <v>129</v>
      </c>
      <c r="C122" s="4">
        <v>154</v>
      </c>
      <c r="D122" s="4">
        <v>133</v>
      </c>
      <c r="E122" s="4">
        <v>144</v>
      </c>
      <c r="F122" s="4">
        <v>145</v>
      </c>
      <c r="G122" s="4">
        <v>145</v>
      </c>
      <c r="H122" s="4">
        <v>163</v>
      </c>
      <c r="I122" s="4">
        <v>160</v>
      </c>
      <c r="J122" s="4">
        <v>177</v>
      </c>
      <c r="K122" s="4">
        <v>168</v>
      </c>
      <c r="L122" s="4">
        <v>163</v>
      </c>
      <c r="M122" s="4">
        <v>1681</v>
      </c>
    </row>
    <row r="123" spans="1:13" x14ac:dyDescent="0.3">
      <c r="A123" s="3">
        <v>23101</v>
      </c>
      <c r="B123" s="4">
        <v>640</v>
      </c>
      <c r="C123" s="4">
        <v>655</v>
      </c>
      <c r="D123" s="4">
        <v>631</v>
      </c>
      <c r="E123" s="4">
        <v>656</v>
      </c>
      <c r="F123" s="4">
        <v>644</v>
      </c>
      <c r="G123" s="4">
        <v>649</v>
      </c>
      <c r="H123" s="4">
        <v>661</v>
      </c>
      <c r="I123" s="4">
        <v>655</v>
      </c>
      <c r="J123" s="4">
        <v>672</v>
      </c>
      <c r="K123" s="4">
        <v>703</v>
      </c>
      <c r="L123" s="4">
        <v>711</v>
      </c>
      <c r="M123" s="4">
        <v>7277</v>
      </c>
    </row>
    <row r="124" spans="1:13" x14ac:dyDescent="0.3">
      <c r="A124" s="3">
        <v>23102</v>
      </c>
      <c r="B124" s="4">
        <v>667</v>
      </c>
      <c r="C124" s="4">
        <v>702</v>
      </c>
      <c r="D124" s="4">
        <v>709</v>
      </c>
      <c r="E124" s="4">
        <v>714</v>
      </c>
      <c r="F124" s="4">
        <v>699</v>
      </c>
      <c r="G124" s="4">
        <v>726</v>
      </c>
      <c r="H124" s="4">
        <v>695</v>
      </c>
      <c r="I124" s="4">
        <v>676</v>
      </c>
      <c r="J124" s="4">
        <v>718</v>
      </c>
      <c r="K124" s="4">
        <v>765</v>
      </c>
      <c r="L124" s="4">
        <v>773</v>
      </c>
      <c r="M124" s="4">
        <v>7844</v>
      </c>
    </row>
    <row r="125" spans="1:13" x14ac:dyDescent="0.3">
      <c r="A125" s="3">
        <v>23103</v>
      </c>
      <c r="B125" s="4">
        <v>444</v>
      </c>
      <c r="C125" s="4">
        <v>469</v>
      </c>
      <c r="D125" s="4">
        <v>515</v>
      </c>
      <c r="E125" s="4">
        <v>545</v>
      </c>
      <c r="F125" s="4">
        <v>546</v>
      </c>
      <c r="G125" s="4">
        <v>542</v>
      </c>
      <c r="H125" s="4">
        <v>549</v>
      </c>
      <c r="I125" s="4">
        <v>553</v>
      </c>
      <c r="J125" s="4">
        <v>577</v>
      </c>
      <c r="K125" s="4">
        <v>566</v>
      </c>
      <c r="L125" s="4">
        <v>567</v>
      </c>
      <c r="M125" s="4">
        <v>5873</v>
      </c>
    </row>
    <row r="126" spans="1:13" x14ac:dyDescent="0.3">
      <c r="A126" s="3">
        <v>23104</v>
      </c>
      <c r="B126" s="4">
        <v>370</v>
      </c>
      <c r="C126" s="4">
        <v>376</v>
      </c>
      <c r="D126" s="4">
        <v>383</v>
      </c>
      <c r="E126" s="4">
        <v>381</v>
      </c>
      <c r="F126" s="4">
        <v>419</v>
      </c>
      <c r="G126" s="4">
        <v>426</v>
      </c>
      <c r="H126" s="4">
        <v>419</v>
      </c>
      <c r="I126" s="4">
        <v>438</v>
      </c>
      <c r="J126" s="4">
        <v>431</v>
      </c>
      <c r="K126" s="4">
        <v>438</v>
      </c>
      <c r="L126" s="4">
        <v>452</v>
      </c>
      <c r="M126" s="4">
        <v>4533</v>
      </c>
    </row>
    <row r="127" spans="1:13" x14ac:dyDescent="0.3">
      <c r="A127" s="3">
        <v>23105</v>
      </c>
      <c r="B127" s="4">
        <v>475</v>
      </c>
      <c r="C127" s="4">
        <v>482</v>
      </c>
      <c r="D127" s="4">
        <v>516</v>
      </c>
      <c r="E127" s="4">
        <v>543</v>
      </c>
      <c r="F127" s="4">
        <v>545</v>
      </c>
      <c r="G127" s="4">
        <v>535</v>
      </c>
      <c r="H127" s="4">
        <v>517</v>
      </c>
      <c r="I127" s="4">
        <v>515</v>
      </c>
      <c r="J127" s="4">
        <v>512</v>
      </c>
      <c r="K127" s="4">
        <v>483</v>
      </c>
      <c r="L127" s="4">
        <v>482</v>
      </c>
      <c r="M127" s="4">
        <v>5605</v>
      </c>
    </row>
    <row r="128" spans="1:13" x14ac:dyDescent="0.3">
      <c r="A128" s="3">
        <v>24001</v>
      </c>
      <c r="B128" s="4">
        <v>1021</v>
      </c>
      <c r="C128" s="4">
        <v>999</v>
      </c>
      <c r="D128" s="4">
        <v>1047</v>
      </c>
      <c r="E128" s="4">
        <v>1059</v>
      </c>
      <c r="F128" s="4">
        <v>1110</v>
      </c>
      <c r="G128" s="4">
        <v>1108</v>
      </c>
      <c r="H128" s="4">
        <v>1084</v>
      </c>
      <c r="I128" s="4">
        <v>1101</v>
      </c>
      <c r="J128" s="4">
        <v>1078</v>
      </c>
      <c r="K128" s="4">
        <v>1053</v>
      </c>
      <c r="L128" s="4">
        <v>1097</v>
      </c>
      <c r="M128" s="4">
        <v>11757</v>
      </c>
    </row>
    <row r="129" spans="1:13" x14ac:dyDescent="0.3">
      <c r="A129" s="3">
        <v>24007</v>
      </c>
      <c r="B129" s="4">
        <v>360</v>
      </c>
      <c r="C129" s="4">
        <v>388</v>
      </c>
      <c r="D129" s="4">
        <v>392</v>
      </c>
      <c r="E129" s="4">
        <v>398</v>
      </c>
      <c r="F129" s="4">
        <v>397</v>
      </c>
      <c r="G129" s="4">
        <v>392</v>
      </c>
      <c r="H129" s="4">
        <v>376</v>
      </c>
      <c r="I129" s="4">
        <v>376</v>
      </c>
      <c r="J129" s="4">
        <v>341</v>
      </c>
      <c r="K129" s="4">
        <v>348</v>
      </c>
      <c r="L129" s="4">
        <v>332</v>
      </c>
      <c r="M129" s="4">
        <v>4100</v>
      </c>
    </row>
    <row r="130" spans="1:13" x14ac:dyDescent="0.3">
      <c r="A130" s="3">
        <v>24008</v>
      </c>
      <c r="B130" s="4">
        <v>206</v>
      </c>
      <c r="C130" s="4">
        <v>189</v>
      </c>
      <c r="D130" s="4">
        <v>194</v>
      </c>
      <c r="E130" s="4">
        <v>192</v>
      </c>
      <c r="F130" s="4">
        <v>195</v>
      </c>
      <c r="G130" s="4">
        <v>186</v>
      </c>
      <c r="H130" s="4">
        <v>194</v>
      </c>
      <c r="I130" s="4">
        <v>224</v>
      </c>
      <c r="J130" s="4">
        <v>220</v>
      </c>
      <c r="K130" s="4">
        <v>227</v>
      </c>
      <c r="L130" s="4">
        <v>213</v>
      </c>
      <c r="M130" s="4">
        <v>2240</v>
      </c>
    </row>
    <row r="131" spans="1:13" x14ac:dyDescent="0.3">
      <c r="A131" s="3">
        <v>24009</v>
      </c>
      <c r="B131" s="4">
        <v>412</v>
      </c>
      <c r="C131" s="4">
        <v>411</v>
      </c>
      <c r="D131" s="4">
        <v>412</v>
      </c>
      <c r="E131" s="4">
        <v>393</v>
      </c>
      <c r="F131" s="4">
        <v>386</v>
      </c>
      <c r="G131" s="4">
        <v>393</v>
      </c>
      <c r="H131" s="4">
        <v>395</v>
      </c>
      <c r="I131" s="4">
        <v>387</v>
      </c>
      <c r="J131" s="4">
        <v>382</v>
      </c>
      <c r="K131" s="4">
        <v>370</v>
      </c>
      <c r="L131" s="4">
        <v>387</v>
      </c>
      <c r="M131" s="4">
        <v>4328</v>
      </c>
    </row>
    <row r="132" spans="1:13" x14ac:dyDescent="0.3">
      <c r="A132" s="3">
        <v>24011</v>
      </c>
      <c r="B132" s="4">
        <v>412</v>
      </c>
      <c r="C132" s="4">
        <v>419</v>
      </c>
      <c r="D132" s="4">
        <v>410</v>
      </c>
      <c r="E132" s="4">
        <v>417</v>
      </c>
      <c r="F132" s="4">
        <v>409</v>
      </c>
      <c r="G132" s="4">
        <v>397</v>
      </c>
      <c r="H132" s="4">
        <v>411</v>
      </c>
      <c r="I132" s="4">
        <v>378</v>
      </c>
      <c r="J132" s="4">
        <v>371</v>
      </c>
      <c r="K132" s="4">
        <v>357</v>
      </c>
      <c r="L132" s="4">
        <v>340</v>
      </c>
      <c r="M132" s="4">
        <v>4321</v>
      </c>
    </row>
    <row r="133" spans="1:13" x14ac:dyDescent="0.3">
      <c r="A133" s="3">
        <v>24014</v>
      </c>
      <c r="B133" s="4">
        <v>470</v>
      </c>
      <c r="C133" s="4">
        <v>471</v>
      </c>
      <c r="D133" s="4">
        <v>472</v>
      </c>
      <c r="E133" s="4">
        <v>468</v>
      </c>
      <c r="F133" s="4">
        <v>498</v>
      </c>
      <c r="G133" s="4">
        <v>490</v>
      </c>
      <c r="H133" s="4">
        <v>475</v>
      </c>
      <c r="I133" s="4">
        <v>455</v>
      </c>
      <c r="J133" s="4">
        <v>450</v>
      </c>
      <c r="K133" s="4">
        <v>437</v>
      </c>
      <c r="L133" s="4">
        <v>453</v>
      </c>
      <c r="M133" s="4">
        <v>5139</v>
      </c>
    </row>
    <row r="134" spans="1:13" x14ac:dyDescent="0.3">
      <c r="A134" s="3">
        <v>24016</v>
      </c>
      <c r="B134" s="4">
        <v>333</v>
      </c>
      <c r="C134" s="4">
        <v>330</v>
      </c>
      <c r="D134" s="4">
        <v>361</v>
      </c>
      <c r="E134" s="4">
        <v>374</v>
      </c>
      <c r="F134" s="4">
        <v>376</v>
      </c>
      <c r="G134" s="4">
        <v>378</v>
      </c>
      <c r="H134" s="4">
        <v>400</v>
      </c>
      <c r="I134" s="4">
        <v>412</v>
      </c>
      <c r="J134" s="4">
        <v>393</v>
      </c>
      <c r="K134" s="4">
        <v>381</v>
      </c>
      <c r="L134" s="4">
        <v>378</v>
      </c>
      <c r="M134" s="4">
        <v>4116</v>
      </c>
    </row>
    <row r="135" spans="1:13" x14ac:dyDescent="0.3">
      <c r="A135" s="3">
        <v>24020</v>
      </c>
      <c r="B135" s="4">
        <v>899</v>
      </c>
      <c r="C135" s="4">
        <v>951</v>
      </c>
      <c r="D135" s="4">
        <v>959</v>
      </c>
      <c r="E135" s="4">
        <v>940</v>
      </c>
      <c r="F135" s="4">
        <v>956</v>
      </c>
      <c r="G135" s="4">
        <v>957</v>
      </c>
      <c r="H135" s="4">
        <v>955</v>
      </c>
      <c r="I135" s="4">
        <v>970</v>
      </c>
      <c r="J135" s="4">
        <v>969</v>
      </c>
      <c r="K135" s="4">
        <v>919</v>
      </c>
      <c r="L135" s="4">
        <v>917</v>
      </c>
      <c r="M135" s="4">
        <v>10392</v>
      </c>
    </row>
    <row r="136" spans="1:13" x14ac:dyDescent="0.3">
      <c r="A136" s="3">
        <v>24028</v>
      </c>
      <c r="B136" s="4">
        <v>182</v>
      </c>
      <c r="C136" s="4">
        <v>203</v>
      </c>
      <c r="D136" s="4">
        <v>207</v>
      </c>
      <c r="E136" s="4">
        <v>208</v>
      </c>
      <c r="F136" s="4">
        <v>203</v>
      </c>
      <c r="G136" s="4">
        <v>191</v>
      </c>
      <c r="H136" s="4">
        <v>178</v>
      </c>
      <c r="I136" s="4">
        <v>174</v>
      </c>
      <c r="J136" s="4">
        <v>172</v>
      </c>
      <c r="K136" s="4">
        <v>189</v>
      </c>
      <c r="L136" s="4">
        <v>189</v>
      </c>
      <c r="M136" s="4">
        <v>2096</v>
      </c>
    </row>
    <row r="137" spans="1:13" x14ac:dyDescent="0.3">
      <c r="A137" s="3">
        <v>24033</v>
      </c>
      <c r="B137" s="4">
        <v>634</v>
      </c>
      <c r="C137" s="4">
        <v>645</v>
      </c>
      <c r="D137" s="4">
        <v>655</v>
      </c>
      <c r="E137" s="4">
        <v>651</v>
      </c>
      <c r="F137" s="4">
        <v>620</v>
      </c>
      <c r="G137" s="4">
        <v>616</v>
      </c>
      <c r="H137" s="4">
        <v>606</v>
      </c>
      <c r="I137" s="4">
        <v>605</v>
      </c>
      <c r="J137" s="4">
        <v>593</v>
      </c>
      <c r="K137" s="4">
        <v>577</v>
      </c>
      <c r="L137" s="4">
        <v>568</v>
      </c>
      <c r="M137" s="4">
        <v>6770</v>
      </c>
    </row>
    <row r="138" spans="1:13" x14ac:dyDescent="0.3">
      <c r="A138" s="3">
        <v>24038</v>
      </c>
      <c r="B138" s="4">
        <v>760</v>
      </c>
      <c r="C138" s="4">
        <v>769</v>
      </c>
      <c r="D138" s="4">
        <v>743</v>
      </c>
      <c r="E138" s="4">
        <v>758</v>
      </c>
      <c r="F138" s="4">
        <v>770</v>
      </c>
      <c r="G138" s="4">
        <v>784</v>
      </c>
      <c r="H138" s="4">
        <v>767</v>
      </c>
      <c r="I138" s="4">
        <v>761</v>
      </c>
      <c r="J138" s="4">
        <v>773</v>
      </c>
      <c r="K138" s="4">
        <v>766</v>
      </c>
      <c r="L138" s="4">
        <v>776</v>
      </c>
      <c r="M138" s="4">
        <v>8427</v>
      </c>
    </row>
    <row r="139" spans="1:13" x14ac:dyDescent="0.3">
      <c r="A139" s="3">
        <v>24041</v>
      </c>
      <c r="B139" s="4">
        <v>354</v>
      </c>
      <c r="C139" s="4">
        <v>332</v>
      </c>
      <c r="D139" s="4">
        <v>329</v>
      </c>
      <c r="E139" s="4">
        <v>360</v>
      </c>
      <c r="F139" s="4">
        <v>334</v>
      </c>
      <c r="G139" s="4">
        <v>331</v>
      </c>
      <c r="H139" s="4">
        <v>331</v>
      </c>
      <c r="I139" s="4">
        <v>329</v>
      </c>
      <c r="J139" s="4">
        <v>314</v>
      </c>
      <c r="K139" s="4">
        <v>319</v>
      </c>
      <c r="L139" s="4">
        <v>342</v>
      </c>
      <c r="M139" s="4">
        <v>3675</v>
      </c>
    </row>
    <row r="140" spans="1:13" x14ac:dyDescent="0.3">
      <c r="A140" s="3">
        <v>24043</v>
      </c>
      <c r="B140" s="4">
        <v>408</v>
      </c>
      <c r="C140" s="4">
        <v>409</v>
      </c>
      <c r="D140" s="4">
        <v>384</v>
      </c>
      <c r="E140" s="4">
        <v>399</v>
      </c>
      <c r="F140" s="4">
        <v>387</v>
      </c>
      <c r="G140" s="4">
        <v>387</v>
      </c>
      <c r="H140" s="4">
        <v>378</v>
      </c>
      <c r="I140" s="4">
        <v>378</v>
      </c>
      <c r="J140" s="4">
        <v>367</v>
      </c>
      <c r="K140" s="4">
        <v>347</v>
      </c>
      <c r="L140" s="4">
        <v>340</v>
      </c>
      <c r="M140" s="4">
        <v>4184</v>
      </c>
    </row>
    <row r="141" spans="1:13" x14ac:dyDescent="0.3">
      <c r="A141" s="3">
        <v>24045</v>
      </c>
      <c r="B141" s="4">
        <v>463</v>
      </c>
      <c r="C141" s="4">
        <v>448</v>
      </c>
      <c r="D141" s="4">
        <v>445</v>
      </c>
      <c r="E141" s="4">
        <v>431</v>
      </c>
      <c r="F141" s="4">
        <v>419</v>
      </c>
      <c r="G141" s="4">
        <v>397</v>
      </c>
      <c r="H141" s="4">
        <v>420</v>
      </c>
      <c r="I141" s="4">
        <v>414</v>
      </c>
      <c r="J141" s="4">
        <v>444</v>
      </c>
      <c r="K141" s="4">
        <v>449</v>
      </c>
      <c r="L141" s="4">
        <v>469</v>
      </c>
      <c r="M141" s="4">
        <v>4799</v>
      </c>
    </row>
    <row r="142" spans="1:13" x14ac:dyDescent="0.3">
      <c r="A142" s="3">
        <v>24048</v>
      </c>
      <c r="B142" s="4">
        <v>435</v>
      </c>
      <c r="C142" s="4">
        <v>447</v>
      </c>
      <c r="D142" s="4">
        <v>446</v>
      </c>
      <c r="E142" s="4">
        <v>472</v>
      </c>
      <c r="F142" s="4">
        <v>465</v>
      </c>
      <c r="G142" s="4">
        <v>457</v>
      </c>
      <c r="H142" s="4">
        <v>440</v>
      </c>
      <c r="I142" s="4">
        <v>426</v>
      </c>
      <c r="J142" s="4">
        <v>406</v>
      </c>
      <c r="K142" s="4">
        <v>418</v>
      </c>
      <c r="L142" s="4">
        <v>403</v>
      </c>
      <c r="M142" s="4">
        <v>4815</v>
      </c>
    </row>
    <row r="143" spans="1:13" x14ac:dyDescent="0.3">
      <c r="A143" s="3">
        <v>24054</v>
      </c>
      <c r="B143" s="4">
        <v>265</v>
      </c>
      <c r="C143" s="4">
        <v>272</v>
      </c>
      <c r="D143" s="4">
        <v>272</v>
      </c>
      <c r="E143" s="4">
        <v>259</v>
      </c>
      <c r="F143" s="4">
        <v>268</v>
      </c>
      <c r="G143" s="4">
        <v>255</v>
      </c>
      <c r="H143" s="4">
        <v>258</v>
      </c>
      <c r="I143" s="4">
        <v>266</v>
      </c>
      <c r="J143" s="4">
        <v>229</v>
      </c>
      <c r="K143" s="4">
        <v>234</v>
      </c>
      <c r="L143" s="4">
        <v>211</v>
      </c>
      <c r="M143" s="4">
        <v>2789</v>
      </c>
    </row>
    <row r="144" spans="1:13" x14ac:dyDescent="0.3">
      <c r="A144" s="3">
        <v>24055</v>
      </c>
      <c r="B144" s="4">
        <v>743</v>
      </c>
      <c r="C144" s="4">
        <v>735</v>
      </c>
      <c r="D144" s="4">
        <v>764</v>
      </c>
      <c r="E144" s="4">
        <v>735</v>
      </c>
      <c r="F144" s="4">
        <v>726</v>
      </c>
      <c r="G144" s="4">
        <v>721</v>
      </c>
      <c r="H144" s="4">
        <v>740</v>
      </c>
      <c r="I144" s="4">
        <v>765</v>
      </c>
      <c r="J144" s="4">
        <v>776</v>
      </c>
      <c r="K144" s="4">
        <v>744</v>
      </c>
      <c r="L144" s="4">
        <v>731</v>
      </c>
      <c r="M144" s="4">
        <v>8180</v>
      </c>
    </row>
    <row r="145" spans="1:13" x14ac:dyDescent="0.3">
      <c r="A145" s="3">
        <v>24059</v>
      </c>
      <c r="B145" s="4">
        <v>617</v>
      </c>
      <c r="C145" s="4">
        <v>587</v>
      </c>
      <c r="D145" s="4">
        <v>639</v>
      </c>
      <c r="E145" s="4">
        <v>666</v>
      </c>
      <c r="F145" s="4">
        <v>686</v>
      </c>
      <c r="G145" s="4">
        <v>670</v>
      </c>
      <c r="H145" s="4">
        <v>678</v>
      </c>
      <c r="I145" s="4">
        <v>666</v>
      </c>
      <c r="J145" s="4">
        <v>666</v>
      </c>
      <c r="K145" s="4">
        <v>617</v>
      </c>
      <c r="L145" s="4">
        <v>616</v>
      </c>
      <c r="M145" s="4">
        <v>7108</v>
      </c>
    </row>
    <row r="146" spans="1:13" x14ac:dyDescent="0.3">
      <c r="A146" s="3">
        <v>24062</v>
      </c>
      <c r="B146" s="4">
        <v>3998</v>
      </c>
      <c r="C146" s="4">
        <v>4101</v>
      </c>
      <c r="D146" s="4">
        <v>4059</v>
      </c>
      <c r="E146" s="4">
        <v>4100</v>
      </c>
      <c r="F146" s="4">
        <v>4128</v>
      </c>
      <c r="G146" s="4">
        <v>4076</v>
      </c>
      <c r="H146" s="4">
        <v>4055</v>
      </c>
      <c r="I146" s="4">
        <v>4090</v>
      </c>
      <c r="J146" s="4">
        <v>4099</v>
      </c>
      <c r="K146" s="4">
        <v>4020</v>
      </c>
      <c r="L146" s="4">
        <v>3944</v>
      </c>
      <c r="M146" s="4">
        <v>44670</v>
      </c>
    </row>
    <row r="147" spans="1:13" x14ac:dyDescent="0.3">
      <c r="A147" s="3">
        <v>24066</v>
      </c>
      <c r="B147" s="4">
        <v>505</v>
      </c>
      <c r="C147" s="4">
        <v>492</v>
      </c>
      <c r="D147" s="4">
        <v>478</v>
      </c>
      <c r="E147" s="4">
        <v>479</v>
      </c>
      <c r="F147" s="4">
        <v>488</v>
      </c>
      <c r="G147" s="4">
        <v>508</v>
      </c>
      <c r="H147" s="4">
        <v>530</v>
      </c>
      <c r="I147" s="4">
        <v>554</v>
      </c>
      <c r="J147" s="4">
        <v>540</v>
      </c>
      <c r="K147" s="4">
        <v>534</v>
      </c>
      <c r="L147" s="4">
        <v>545</v>
      </c>
      <c r="M147" s="4">
        <v>5653</v>
      </c>
    </row>
    <row r="148" spans="1:13" x14ac:dyDescent="0.3">
      <c r="A148" s="3">
        <v>24086</v>
      </c>
      <c r="B148" s="4">
        <v>480</v>
      </c>
      <c r="C148" s="4">
        <v>478</v>
      </c>
      <c r="D148" s="4">
        <v>469</v>
      </c>
      <c r="E148" s="4">
        <v>478</v>
      </c>
      <c r="F148" s="4">
        <v>462</v>
      </c>
      <c r="G148" s="4">
        <v>458</v>
      </c>
      <c r="H148" s="4">
        <v>447</v>
      </c>
      <c r="I148" s="4">
        <v>458</v>
      </c>
      <c r="J148" s="4">
        <v>438</v>
      </c>
      <c r="K148" s="4">
        <v>431</v>
      </c>
      <c r="L148" s="4">
        <v>459</v>
      </c>
      <c r="M148" s="4">
        <v>5058</v>
      </c>
    </row>
    <row r="149" spans="1:13" x14ac:dyDescent="0.3">
      <c r="A149" s="3">
        <v>24094</v>
      </c>
      <c r="B149" s="4">
        <v>604</v>
      </c>
      <c r="C149" s="4">
        <v>611</v>
      </c>
      <c r="D149" s="4">
        <v>606</v>
      </c>
      <c r="E149" s="4">
        <v>644</v>
      </c>
      <c r="F149" s="4">
        <v>640</v>
      </c>
      <c r="G149" s="4">
        <v>661</v>
      </c>
      <c r="H149" s="4">
        <v>688</v>
      </c>
      <c r="I149" s="4">
        <v>660</v>
      </c>
      <c r="J149" s="4">
        <v>638</v>
      </c>
      <c r="K149" s="4">
        <v>614</v>
      </c>
      <c r="L149" s="4">
        <v>577</v>
      </c>
      <c r="M149" s="4">
        <v>6943</v>
      </c>
    </row>
    <row r="150" spans="1:13" x14ac:dyDescent="0.3">
      <c r="A150" s="3">
        <v>24104</v>
      </c>
      <c r="B150" s="4">
        <v>645</v>
      </c>
      <c r="C150" s="4">
        <v>655</v>
      </c>
      <c r="D150" s="4">
        <v>669</v>
      </c>
      <c r="E150" s="4">
        <v>647</v>
      </c>
      <c r="F150" s="4">
        <v>678</v>
      </c>
      <c r="G150" s="4">
        <v>716</v>
      </c>
      <c r="H150" s="4">
        <v>715</v>
      </c>
      <c r="I150" s="4">
        <v>701</v>
      </c>
      <c r="J150" s="4">
        <v>679</v>
      </c>
      <c r="K150" s="4">
        <v>738</v>
      </c>
      <c r="L150" s="4">
        <v>764</v>
      </c>
      <c r="M150" s="4">
        <v>7607</v>
      </c>
    </row>
    <row r="151" spans="1:13" x14ac:dyDescent="0.3">
      <c r="A151" s="3">
        <v>24107</v>
      </c>
      <c r="B151" s="4">
        <v>1250</v>
      </c>
      <c r="C151" s="4">
        <v>1227</v>
      </c>
      <c r="D151" s="4">
        <v>1252</v>
      </c>
      <c r="E151" s="4">
        <v>1294</v>
      </c>
      <c r="F151" s="4">
        <v>1301</v>
      </c>
      <c r="G151" s="4">
        <v>1266</v>
      </c>
      <c r="H151" s="4">
        <v>1284</v>
      </c>
      <c r="I151" s="4">
        <v>1287</v>
      </c>
      <c r="J151" s="4">
        <v>1282</v>
      </c>
      <c r="K151" s="4">
        <v>1315</v>
      </c>
      <c r="L151" s="4">
        <v>1333</v>
      </c>
      <c r="M151" s="4">
        <v>14091</v>
      </c>
    </row>
    <row r="152" spans="1:13" x14ac:dyDescent="0.3">
      <c r="A152" s="3">
        <v>24109</v>
      </c>
      <c r="B152" s="4">
        <v>443</v>
      </c>
      <c r="C152" s="4">
        <v>457</v>
      </c>
      <c r="D152" s="4">
        <v>486</v>
      </c>
      <c r="E152" s="4">
        <v>447</v>
      </c>
      <c r="F152" s="4">
        <v>438</v>
      </c>
      <c r="G152" s="4">
        <v>427</v>
      </c>
      <c r="H152" s="4">
        <v>427</v>
      </c>
      <c r="I152" s="4">
        <v>403</v>
      </c>
      <c r="J152" s="4">
        <v>388</v>
      </c>
      <c r="K152" s="4">
        <v>382</v>
      </c>
      <c r="L152" s="4">
        <v>370</v>
      </c>
      <c r="M152" s="4">
        <v>4668</v>
      </c>
    </row>
    <row r="153" spans="1:13" x14ac:dyDescent="0.3">
      <c r="A153" s="3">
        <v>24130</v>
      </c>
      <c r="B153" s="4">
        <v>287</v>
      </c>
      <c r="C153" s="4">
        <v>349</v>
      </c>
      <c r="D153" s="4">
        <v>343</v>
      </c>
      <c r="E153" s="4">
        <v>324</v>
      </c>
      <c r="F153" s="4">
        <v>304</v>
      </c>
      <c r="G153" s="4">
        <v>305</v>
      </c>
      <c r="H153" s="4">
        <v>327</v>
      </c>
      <c r="I153" s="4">
        <v>327</v>
      </c>
      <c r="J153" s="4">
        <v>324</v>
      </c>
      <c r="K153" s="4">
        <v>304</v>
      </c>
      <c r="L153" s="4">
        <v>295</v>
      </c>
      <c r="M153" s="4">
        <v>3489</v>
      </c>
    </row>
    <row r="154" spans="1:13" x14ac:dyDescent="0.3">
      <c r="A154" s="3">
        <v>24133</v>
      </c>
      <c r="B154" s="4">
        <v>244</v>
      </c>
      <c r="C154" s="4">
        <v>220</v>
      </c>
      <c r="D154" s="4">
        <v>197</v>
      </c>
      <c r="E154" s="4">
        <v>194</v>
      </c>
      <c r="F154" s="4">
        <v>185</v>
      </c>
      <c r="G154" s="4">
        <v>170</v>
      </c>
      <c r="H154" s="4">
        <v>192</v>
      </c>
      <c r="I154" s="4">
        <v>217</v>
      </c>
      <c r="J154" s="4">
        <v>220</v>
      </c>
      <c r="K154" s="4">
        <v>237</v>
      </c>
      <c r="L154" s="4">
        <v>218</v>
      </c>
      <c r="M154" s="4">
        <v>2294</v>
      </c>
    </row>
    <row r="155" spans="1:13" x14ac:dyDescent="0.3">
      <c r="A155" s="3">
        <v>24134</v>
      </c>
      <c r="B155" s="4">
        <v>698</v>
      </c>
      <c r="C155" s="4">
        <v>748</v>
      </c>
      <c r="D155" s="4">
        <v>770</v>
      </c>
      <c r="E155" s="4">
        <v>744</v>
      </c>
      <c r="F155" s="4">
        <v>717</v>
      </c>
      <c r="G155" s="4">
        <v>709</v>
      </c>
      <c r="H155" s="4">
        <v>672</v>
      </c>
      <c r="I155" s="4">
        <v>675</v>
      </c>
      <c r="J155" s="4">
        <v>664</v>
      </c>
      <c r="K155" s="4">
        <v>651</v>
      </c>
      <c r="L155" s="4">
        <v>659</v>
      </c>
      <c r="M155" s="4">
        <v>7707</v>
      </c>
    </row>
    <row r="156" spans="1:13" x14ac:dyDescent="0.3">
      <c r="A156" s="3">
        <v>24135</v>
      </c>
      <c r="B156" s="4">
        <v>409</v>
      </c>
      <c r="C156" s="4">
        <v>426</v>
      </c>
      <c r="D156" s="4">
        <v>426</v>
      </c>
      <c r="E156" s="4">
        <v>412</v>
      </c>
      <c r="F156" s="4">
        <v>408</v>
      </c>
      <c r="G156" s="4">
        <v>436</v>
      </c>
      <c r="H156" s="4">
        <v>448</v>
      </c>
      <c r="I156" s="4">
        <v>423</v>
      </c>
      <c r="J156" s="4">
        <v>388</v>
      </c>
      <c r="K156" s="4">
        <v>365</v>
      </c>
      <c r="L156" s="4">
        <v>356</v>
      </c>
      <c r="M156" s="4">
        <v>4497</v>
      </c>
    </row>
    <row r="157" spans="1:13" x14ac:dyDescent="0.3">
      <c r="A157" s="3">
        <v>24137</v>
      </c>
      <c r="B157" s="4">
        <v>238</v>
      </c>
      <c r="C157" s="4">
        <v>248</v>
      </c>
      <c r="D157" s="4">
        <v>249</v>
      </c>
      <c r="E157" s="4">
        <v>250</v>
      </c>
      <c r="F157" s="4">
        <v>216</v>
      </c>
      <c r="G157" s="4">
        <v>173</v>
      </c>
      <c r="H157" s="4">
        <v>192</v>
      </c>
      <c r="I157" s="4">
        <v>177</v>
      </c>
      <c r="J157" s="4">
        <v>176</v>
      </c>
      <c r="K157" s="4">
        <v>175</v>
      </c>
      <c r="L157" s="4">
        <v>168</v>
      </c>
      <c r="M157" s="4">
        <v>2262</v>
      </c>
    </row>
    <row r="158" spans="1:13" x14ac:dyDescent="0.3">
      <c r="A158" s="3">
        <v>31003</v>
      </c>
      <c r="B158" s="4">
        <v>571</v>
      </c>
      <c r="C158" s="4">
        <v>585</v>
      </c>
      <c r="D158" s="4">
        <v>586</v>
      </c>
      <c r="E158" s="4">
        <v>575</v>
      </c>
      <c r="F158" s="4">
        <v>557</v>
      </c>
      <c r="G158" s="4">
        <v>548</v>
      </c>
      <c r="H158" s="4">
        <v>547</v>
      </c>
      <c r="I158" s="4">
        <v>533</v>
      </c>
      <c r="J158" s="4">
        <v>528</v>
      </c>
      <c r="K158" s="4">
        <v>503</v>
      </c>
      <c r="L158" s="4">
        <v>487</v>
      </c>
      <c r="M158" s="4">
        <v>6020</v>
      </c>
    </row>
    <row r="159" spans="1:13" x14ac:dyDescent="0.3">
      <c r="A159" s="3">
        <v>31004</v>
      </c>
      <c r="B159" s="4">
        <v>488</v>
      </c>
      <c r="C159" s="4">
        <v>499</v>
      </c>
      <c r="D159" s="4">
        <v>511</v>
      </c>
      <c r="E159" s="4">
        <v>557</v>
      </c>
      <c r="F159" s="4">
        <v>586</v>
      </c>
      <c r="G159" s="4">
        <v>556</v>
      </c>
      <c r="H159" s="4">
        <v>551</v>
      </c>
      <c r="I159" s="4">
        <v>544</v>
      </c>
      <c r="J159" s="4">
        <v>516</v>
      </c>
      <c r="K159" s="4">
        <v>525</v>
      </c>
      <c r="L159" s="4">
        <v>511</v>
      </c>
      <c r="M159" s="4">
        <v>5844</v>
      </c>
    </row>
    <row r="160" spans="1:13" x14ac:dyDescent="0.3">
      <c r="A160" s="3">
        <v>31005</v>
      </c>
      <c r="B160" s="4">
        <v>4108</v>
      </c>
      <c r="C160" s="4">
        <v>4207</v>
      </c>
      <c r="D160" s="4">
        <v>4232</v>
      </c>
      <c r="E160" s="4">
        <v>4227</v>
      </c>
      <c r="F160" s="4">
        <v>4261</v>
      </c>
      <c r="G160" s="4">
        <v>4132</v>
      </c>
      <c r="H160" s="4">
        <v>4173</v>
      </c>
      <c r="I160" s="4">
        <v>4074</v>
      </c>
      <c r="J160" s="4">
        <v>3999</v>
      </c>
      <c r="K160" s="4">
        <v>3970</v>
      </c>
      <c r="L160" s="4">
        <v>3973</v>
      </c>
      <c r="M160" s="4">
        <v>45356</v>
      </c>
    </row>
    <row r="161" spans="1:13" x14ac:dyDescent="0.3">
      <c r="A161" s="3">
        <v>31006</v>
      </c>
      <c r="B161" s="4">
        <v>317</v>
      </c>
      <c r="C161" s="4">
        <v>308</v>
      </c>
      <c r="D161" s="4">
        <v>303</v>
      </c>
      <c r="E161" s="4">
        <v>293</v>
      </c>
      <c r="F161" s="4">
        <v>296</v>
      </c>
      <c r="G161" s="4">
        <v>307</v>
      </c>
      <c r="H161" s="4">
        <v>316</v>
      </c>
      <c r="I161" s="4">
        <v>314</v>
      </c>
      <c r="J161" s="4">
        <v>313</v>
      </c>
      <c r="K161" s="4">
        <v>313</v>
      </c>
      <c r="L161" s="4">
        <v>323</v>
      </c>
      <c r="M161" s="4">
        <v>3403</v>
      </c>
    </row>
    <row r="162" spans="1:13" x14ac:dyDescent="0.3">
      <c r="A162" s="3">
        <v>31012</v>
      </c>
      <c r="B162" s="4">
        <v>526</v>
      </c>
      <c r="C162" s="4">
        <v>528</v>
      </c>
      <c r="D162" s="4">
        <v>561</v>
      </c>
      <c r="E162" s="4">
        <v>568</v>
      </c>
      <c r="F162" s="4">
        <v>544</v>
      </c>
      <c r="G162" s="4">
        <v>543</v>
      </c>
      <c r="H162" s="4">
        <v>519</v>
      </c>
      <c r="I162" s="4">
        <v>493</v>
      </c>
      <c r="J162" s="4">
        <v>467</v>
      </c>
      <c r="K162" s="4">
        <v>457</v>
      </c>
      <c r="L162" s="4">
        <v>443</v>
      </c>
      <c r="M162" s="4">
        <v>5649</v>
      </c>
    </row>
    <row r="163" spans="1:13" x14ac:dyDescent="0.3">
      <c r="A163" s="3">
        <v>31022</v>
      </c>
      <c r="B163" s="4">
        <v>819</v>
      </c>
      <c r="C163" s="4">
        <v>832</v>
      </c>
      <c r="D163" s="4">
        <v>879</v>
      </c>
      <c r="E163" s="4">
        <v>909</v>
      </c>
      <c r="F163" s="4">
        <v>906</v>
      </c>
      <c r="G163" s="4">
        <v>898</v>
      </c>
      <c r="H163" s="4">
        <v>869</v>
      </c>
      <c r="I163" s="4">
        <v>823</v>
      </c>
      <c r="J163" s="4">
        <v>763</v>
      </c>
      <c r="K163" s="4">
        <v>782</v>
      </c>
      <c r="L163" s="4">
        <v>753</v>
      </c>
      <c r="M163" s="4">
        <v>9233</v>
      </c>
    </row>
    <row r="164" spans="1:13" x14ac:dyDescent="0.3">
      <c r="A164" s="3">
        <v>31033</v>
      </c>
      <c r="B164" s="4">
        <v>765</v>
      </c>
      <c r="C164" s="4">
        <v>777</v>
      </c>
      <c r="D164" s="4">
        <v>815</v>
      </c>
      <c r="E164" s="4">
        <v>865</v>
      </c>
      <c r="F164" s="4">
        <v>905</v>
      </c>
      <c r="G164" s="4">
        <v>898</v>
      </c>
      <c r="H164" s="4">
        <v>883</v>
      </c>
      <c r="I164" s="4">
        <v>885</v>
      </c>
      <c r="J164" s="4">
        <v>885</v>
      </c>
      <c r="K164" s="4">
        <v>872</v>
      </c>
      <c r="L164" s="4">
        <v>802</v>
      </c>
      <c r="M164" s="4">
        <v>9352</v>
      </c>
    </row>
    <row r="165" spans="1:13" x14ac:dyDescent="0.3">
      <c r="A165" s="3">
        <v>31040</v>
      </c>
      <c r="B165" s="4">
        <v>784</v>
      </c>
      <c r="C165" s="4">
        <v>802</v>
      </c>
      <c r="D165" s="4">
        <v>793</v>
      </c>
      <c r="E165" s="4">
        <v>815</v>
      </c>
      <c r="F165" s="4">
        <v>833</v>
      </c>
      <c r="G165" s="4">
        <v>802</v>
      </c>
      <c r="H165" s="4">
        <v>789</v>
      </c>
      <c r="I165" s="4">
        <v>748</v>
      </c>
      <c r="J165" s="4">
        <v>749</v>
      </c>
      <c r="K165" s="4">
        <v>739</v>
      </c>
      <c r="L165" s="4">
        <v>723</v>
      </c>
      <c r="M165" s="4">
        <v>8577</v>
      </c>
    </row>
    <row r="166" spans="1:13" x14ac:dyDescent="0.3">
      <c r="A166" s="3">
        <v>31042</v>
      </c>
      <c r="B166" s="4">
        <v>95</v>
      </c>
      <c r="C166" s="4">
        <v>104</v>
      </c>
      <c r="D166" s="4">
        <v>96</v>
      </c>
      <c r="E166" s="4">
        <v>93</v>
      </c>
      <c r="F166" s="4">
        <v>88</v>
      </c>
      <c r="G166" s="4">
        <v>85</v>
      </c>
      <c r="H166" s="4">
        <v>77</v>
      </c>
      <c r="I166" s="4">
        <v>78</v>
      </c>
      <c r="J166" s="4">
        <v>68</v>
      </c>
      <c r="K166" s="4">
        <v>71</v>
      </c>
      <c r="L166" s="4">
        <v>82</v>
      </c>
      <c r="M166" s="4">
        <v>937</v>
      </c>
    </row>
    <row r="167" spans="1:13" x14ac:dyDescent="0.3">
      <c r="A167" s="3">
        <v>31043</v>
      </c>
      <c r="B167" s="4">
        <v>768</v>
      </c>
      <c r="C167" s="4">
        <v>831</v>
      </c>
      <c r="D167" s="4">
        <v>814</v>
      </c>
      <c r="E167" s="4">
        <v>798</v>
      </c>
      <c r="F167" s="4">
        <v>795</v>
      </c>
      <c r="G167" s="4">
        <v>775</v>
      </c>
      <c r="H167" s="4">
        <v>764</v>
      </c>
      <c r="I167" s="4">
        <v>775</v>
      </c>
      <c r="J167" s="4">
        <v>784</v>
      </c>
      <c r="K167" s="4">
        <v>789</v>
      </c>
      <c r="L167" s="4">
        <v>757</v>
      </c>
      <c r="M167" s="4">
        <v>8650</v>
      </c>
    </row>
    <row r="168" spans="1:13" x14ac:dyDescent="0.3">
      <c r="A168" s="3">
        <v>32003</v>
      </c>
      <c r="B168" s="4">
        <v>595</v>
      </c>
      <c r="C168" s="4">
        <v>616</v>
      </c>
      <c r="D168" s="4">
        <v>661</v>
      </c>
      <c r="E168" s="4">
        <v>687</v>
      </c>
      <c r="F168" s="4">
        <v>669</v>
      </c>
      <c r="G168" s="4">
        <v>631</v>
      </c>
      <c r="H168" s="4">
        <v>619</v>
      </c>
      <c r="I168" s="4">
        <v>626</v>
      </c>
      <c r="J168" s="4">
        <v>632</v>
      </c>
      <c r="K168" s="4">
        <v>615</v>
      </c>
      <c r="L168" s="4">
        <v>593</v>
      </c>
      <c r="M168" s="4">
        <v>6944</v>
      </c>
    </row>
    <row r="169" spans="1:13" x14ac:dyDescent="0.3">
      <c r="A169" s="3">
        <v>32006</v>
      </c>
      <c r="B169" s="4">
        <v>321</v>
      </c>
      <c r="C169" s="4">
        <v>336</v>
      </c>
      <c r="D169" s="4">
        <v>368</v>
      </c>
      <c r="E169" s="4">
        <v>391</v>
      </c>
      <c r="F169" s="4">
        <v>391</v>
      </c>
      <c r="G169" s="4">
        <v>399</v>
      </c>
      <c r="H169" s="4">
        <v>421</v>
      </c>
      <c r="I169" s="4">
        <v>414</v>
      </c>
      <c r="J169" s="4">
        <v>417</v>
      </c>
      <c r="K169" s="4">
        <v>382</v>
      </c>
      <c r="L169" s="4">
        <v>376</v>
      </c>
      <c r="M169" s="4">
        <v>4216</v>
      </c>
    </row>
    <row r="170" spans="1:13" x14ac:dyDescent="0.3">
      <c r="A170" s="3">
        <v>32010</v>
      </c>
      <c r="B170" s="4">
        <v>342</v>
      </c>
      <c r="C170" s="4">
        <v>365</v>
      </c>
      <c r="D170" s="4">
        <v>379</v>
      </c>
      <c r="E170" s="4">
        <v>385</v>
      </c>
      <c r="F170" s="4">
        <v>382</v>
      </c>
      <c r="G170" s="4">
        <v>378</v>
      </c>
      <c r="H170" s="4">
        <v>381</v>
      </c>
      <c r="I170" s="4">
        <v>382</v>
      </c>
      <c r="J170" s="4">
        <v>368</v>
      </c>
      <c r="K170" s="4">
        <v>383</v>
      </c>
      <c r="L170" s="4">
        <v>358</v>
      </c>
      <c r="M170" s="4">
        <v>4103</v>
      </c>
    </row>
    <row r="171" spans="1:13" x14ac:dyDescent="0.3">
      <c r="A171" s="3">
        <v>32011</v>
      </c>
      <c r="B171" s="4">
        <v>396</v>
      </c>
      <c r="C171" s="4">
        <v>444</v>
      </c>
      <c r="D171" s="4">
        <v>474</v>
      </c>
      <c r="E171" s="4">
        <v>469</v>
      </c>
      <c r="F171" s="4">
        <v>477</v>
      </c>
      <c r="G171" s="4">
        <v>456</v>
      </c>
      <c r="H171" s="4">
        <v>455</v>
      </c>
      <c r="I171" s="4">
        <v>449</v>
      </c>
      <c r="J171" s="4">
        <v>447</v>
      </c>
      <c r="K171" s="4">
        <v>448</v>
      </c>
      <c r="L171" s="4">
        <v>448</v>
      </c>
      <c r="M171" s="4">
        <v>4963</v>
      </c>
    </row>
    <row r="172" spans="1:13" x14ac:dyDescent="0.3">
      <c r="A172" s="3">
        <v>32030</v>
      </c>
      <c r="B172" s="4">
        <v>130</v>
      </c>
      <c r="C172" s="4">
        <v>129</v>
      </c>
      <c r="D172" s="4">
        <v>127</v>
      </c>
      <c r="E172" s="4">
        <v>137</v>
      </c>
      <c r="F172" s="4">
        <v>144</v>
      </c>
      <c r="G172" s="4">
        <v>144</v>
      </c>
      <c r="H172" s="4">
        <v>145</v>
      </c>
      <c r="I172" s="4">
        <v>132</v>
      </c>
      <c r="J172" s="4">
        <v>135</v>
      </c>
      <c r="K172" s="4">
        <v>127</v>
      </c>
      <c r="L172" s="4">
        <v>127</v>
      </c>
      <c r="M172" s="4">
        <v>1477</v>
      </c>
    </row>
    <row r="173" spans="1:13" x14ac:dyDescent="0.3">
      <c r="A173" s="3">
        <v>33011</v>
      </c>
      <c r="B173" s="4">
        <v>1283</v>
      </c>
      <c r="C173" s="4">
        <v>1345</v>
      </c>
      <c r="D173" s="4">
        <v>1347</v>
      </c>
      <c r="E173" s="4">
        <v>1337</v>
      </c>
      <c r="F173" s="4">
        <v>1338</v>
      </c>
      <c r="G173" s="4">
        <v>1321</v>
      </c>
      <c r="H173" s="4">
        <v>1326</v>
      </c>
      <c r="I173" s="4">
        <v>1327</v>
      </c>
      <c r="J173" s="4">
        <v>1304</v>
      </c>
      <c r="K173" s="4">
        <v>1272</v>
      </c>
      <c r="L173" s="4">
        <v>1266</v>
      </c>
      <c r="M173" s="4">
        <v>14466</v>
      </c>
    </row>
    <row r="174" spans="1:13" x14ac:dyDescent="0.3">
      <c r="A174" s="3">
        <v>33016</v>
      </c>
      <c r="B174" s="4">
        <v>69</v>
      </c>
      <c r="C174" s="4">
        <v>64</v>
      </c>
      <c r="D174" s="4">
        <v>60</v>
      </c>
      <c r="E174" s="4">
        <v>66</v>
      </c>
      <c r="F174" s="4">
        <v>65</v>
      </c>
      <c r="G174" s="4">
        <v>71</v>
      </c>
      <c r="H174" s="4">
        <v>70</v>
      </c>
      <c r="I174" s="4">
        <v>64</v>
      </c>
      <c r="J174" s="4">
        <v>64</v>
      </c>
      <c r="K174" s="4">
        <v>59</v>
      </c>
      <c r="L174" s="4">
        <v>49</v>
      </c>
      <c r="M174" s="4">
        <v>701</v>
      </c>
    </row>
    <row r="175" spans="1:13" x14ac:dyDescent="0.3">
      <c r="A175" s="3">
        <v>33021</v>
      </c>
      <c r="B175" s="4">
        <v>826</v>
      </c>
      <c r="C175" s="4">
        <v>809</v>
      </c>
      <c r="D175" s="4">
        <v>853</v>
      </c>
      <c r="E175" s="4">
        <v>852</v>
      </c>
      <c r="F175" s="4">
        <v>845</v>
      </c>
      <c r="G175" s="4">
        <v>834</v>
      </c>
      <c r="H175" s="4">
        <v>789</v>
      </c>
      <c r="I175" s="4">
        <v>749</v>
      </c>
      <c r="J175" s="4">
        <v>734</v>
      </c>
      <c r="K175" s="4">
        <v>730</v>
      </c>
      <c r="L175" s="4">
        <v>723</v>
      </c>
      <c r="M175" s="4">
        <v>8744</v>
      </c>
    </row>
    <row r="176" spans="1:13" x14ac:dyDescent="0.3">
      <c r="A176" s="3">
        <v>33029</v>
      </c>
      <c r="B176" s="4">
        <v>675</v>
      </c>
      <c r="C176" s="4">
        <v>715</v>
      </c>
      <c r="D176" s="4">
        <v>746</v>
      </c>
      <c r="E176" s="4">
        <v>758</v>
      </c>
      <c r="F176" s="4">
        <v>733</v>
      </c>
      <c r="G176" s="4">
        <v>694</v>
      </c>
      <c r="H176" s="4">
        <v>652</v>
      </c>
      <c r="I176" s="4">
        <v>646</v>
      </c>
      <c r="J176" s="4">
        <v>641</v>
      </c>
      <c r="K176" s="4">
        <v>636</v>
      </c>
      <c r="L176" s="4">
        <v>654</v>
      </c>
      <c r="M176" s="4">
        <v>7550</v>
      </c>
    </row>
    <row r="177" spans="1:13" x14ac:dyDescent="0.3">
      <c r="A177" s="3">
        <v>33037</v>
      </c>
      <c r="B177" s="4">
        <v>438</v>
      </c>
      <c r="C177" s="4">
        <v>469</v>
      </c>
      <c r="D177" s="4">
        <v>492</v>
      </c>
      <c r="E177" s="4">
        <v>488</v>
      </c>
      <c r="F177" s="4">
        <v>510</v>
      </c>
      <c r="G177" s="4">
        <v>490</v>
      </c>
      <c r="H177" s="4">
        <v>492</v>
      </c>
      <c r="I177" s="4">
        <v>485</v>
      </c>
      <c r="J177" s="4">
        <v>468</v>
      </c>
      <c r="K177" s="4">
        <v>451</v>
      </c>
      <c r="L177" s="4">
        <v>441</v>
      </c>
      <c r="M177" s="4">
        <v>5224</v>
      </c>
    </row>
    <row r="178" spans="1:13" x14ac:dyDescent="0.3">
      <c r="A178" s="3">
        <v>33039</v>
      </c>
      <c r="B178" s="4">
        <v>297</v>
      </c>
      <c r="C178" s="4">
        <v>284</v>
      </c>
      <c r="D178" s="4">
        <v>286</v>
      </c>
      <c r="E178" s="4">
        <v>286</v>
      </c>
      <c r="F178" s="4">
        <v>315</v>
      </c>
      <c r="G178" s="4">
        <v>313</v>
      </c>
      <c r="H178" s="4">
        <v>293</v>
      </c>
      <c r="I178" s="4">
        <v>298</v>
      </c>
      <c r="J178" s="4">
        <v>281</v>
      </c>
      <c r="K178" s="4">
        <v>275</v>
      </c>
      <c r="L178" s="4">
        <v>279</v>
      </c>
      <c r="M178" s="4">
        <v>3207</v>
      </c>
    </row>
    <row r="179" spans="1:13" x14ac:dyDescent="0.3">
      <c r="A179" s="3">
        <v>33040</v>
      </c>
      <c r="B179" s="4">
        <v>309</v>
      </c>
      <c r="C179" s="4">
        <v>327</v>
      </c>
      <c r="D179" s="4">
        <v>335</v>
      </c>
      <c r="E179" s="4">
        <v>347</v>
      </c>
      <c r="F179" s="4">
        <v>358</v>
      </c>
      <c r="G179" s="4">
        <v>359</v>
      </c>
      <c r="H179" s="4">
        <v>356</v>
      </c>
      <c r="I179" s="4">
        <v>336</v>
      </c>
      <c r="J179" s="4">
        <v>321</v>
      </c>
      <c r="K179" s="4">
        <v>292</v>
      </c>
      <c r="L179" s="4">
        <v>295</v>
      </c>
      <c r="M179" s="4">
        <v>3635</v>
      </c>
    </row>
    <row r="180" spans="1:13" x14ac:dyDescent="0.3">
      <c r="A180" s="3">
        <v>33041</v>
      </c>
      <c r="B180" s="4">
        <v>150</v>
      </c>
      <c r="C180" s="4">
        <v>159</v>
      </c>
      <c r="D180" s="4">
        <v>166</v>
      </c>
      <c r="E180" s="4">
        <v>167</v>
      </c>
      <c r="F180" s="4">
        <v>156</v>
      </c>
      <c r="G180" s="4">
        <v>149</v>
      </c>
      <c r="H180" s="4">
        <v>160</v>
      </c>
      <c r="I180" s="4">
        <v>150</v>
      </c>
      <c r="J180" s="4">
        <v>148</v>
      </c>
      <c r="K180" s="4">
        <v>162</v>
      </c>
      <c r="L180" s="4">
        <v>152</v>
      </c>
      <c r="M180" s="4">
        <v>1719</v>
      </c>
    </row>
    <row r="181" spans="1:13" x14ac:dyDescent="0.3">
      <c r="A181" s="3">
        <v>34002</v>
      </c>
      <c r="B181" s="4">
        <v>610</v>
      </c>
      <c r="C181" s="4">
        <v>627</v>
      </c>
      <c r="D181" s="4">
        <v>612</v>
      </c>
      <c r="E181" s="4">
        <v>592</v>
      </c>
      <c r="F181" s="4">
        <v>580</v>
      </c>
      <c r="G181" s="4">
        <v>588</v>
      </c>
      <c r="H181" s="4">
        <v>595</v>
      </c>
      <c r="I181" s="4">
        <v>576</v>
      </c>
      <c r="J181" s="4">
        <v>566</v>
      </c>
      <c r="K181" s="4">
        <v>589</v>
      </c>
      <c r="L181" s="4">
        <v>572</v>
      </c>
      <c r="M181" s="4">
        <v>6507</v>
      </c>
    </row>
    <row r="182" spans="1:13" x14ac:dyDescent="0.3">
      <c r="A182" s="3">
        <v>34003</v>
      </c>
      <c r="B182" s="4">
        <v>416</v>
      </c>
      <c r="C182" s="4">
        <v>421</v>
      </c>
      <c r="D182" s="4">
        <v>437</v>
      </c>
      <c r="E182" s="4">
        <v>431</v>
      </c>
      <c r="F182" s="4">
        <v>445</v>
      </c>
      <c r="G182" s="4">
        <v>464</v>
      </c>
      <c r="H182" s="4">
        <v>456</v>
      </c>
      <c r="I182" s="4">
        <v>454</v>
      </c>
      <c r="J182" s="4">
        <v>427</v>
      </c>
      <c r="K182" s="4">
        <v>407</v>
      </c>
      <c r="L182" s="4">
        <v>391</v>
      </c>
      <c r="M182" s="4">
        <v>4749</v>
      </c>
    </row>
    <row r="183" spans="1:13" x14ac:dyDescent="0.3">
      <c r="A183" s="3">
        <v>34009</v>
      </c>
      <c r="B183" s="4">
        <v>472</v>
      </c>
      <c r="C183" s="4">
        <v>440</v>
      </c>
      <c r="D183" s="4">
        <v>429</v>
      </c>
      <c r="E183" s="4">
        <v>443</v>
      </c>
      <c r="F183" s="4">
        <v>442</v>
      </c>
      <c r="G183" s="4">
        <v>450</v>
      </c>
      <c r="H183" s="4">
        <v>488</v>
      </c>
      <c r="I183" s="4">
        <v>464</v>
      </c>
      <c r="J183" s="4">
        <v>483</v>
      </c>
      <c r="K183" s="4">
        <v>484</v>
      </c>
      <c r="L183" s="4">
        <v>480</v>
      </c>
      <c r="M183" s="4">
        <v>5075</v>
      </c>
    </row>
    <row r="184" spans="1:13" x14ac:dyDescent="0.3">
      <c r="A184" s="3">
        <v>34013</v>
      </c>
      <c r="B184" s="4">
        <v>977</v>
      </c>
      <c r="C184" s="4">
        <v>979</v>
      </c>
      <c r="D184" s="4">
        <v>989</v>
      </c>
      <c r="E184" s="4">
        <v>1025</v>
      </c>
      <c r="F184" s="4">
        <v>1061</v>
      </c>
      <c r="G184" s="4">
        <v>1095</v>
      </c>
      <c r="H184" s="4">
        <v>1124</v>
      </c>
      <c r="I184" s="4">
        <v>1109</v>
      </c>
      <c r="J184" s="4">
        <v>1062</v>
      </c>
      <c r="K184" s="4">
        <v>1076</v>
      </c>
      <c r="L184" s="4">
        <v>1075</v>
      </c>
      <c r="M184" s="4">
        <v>11572</v>
      </c>
    </row>
    <row r="185" spans="1:13" x14ac:dyDescent="0.3">
      <c r="A185" s="3">
        <v>34022</v>
      </c>
      <c r="B185" s="4">
        <v>3084</v>
      </c>
      <c r="C185" s="4">
        <v>3171</v>
      </c>
      <c r="D185" s="4">
        <v>3238</v>
      </c>
      <c r="E185" s="4">
        <v>3281</v>
      </c>
      <c r="F185" s="4">
        <v>3312</v>
      </c>
      <c r="G185" s="4">
        <v>3312</v>
      </c>
      <c r="H185" s="4">
        <v>3312</v>
      </c>
      <c r="I185" s="4">
        <v>3286</v>
      </c>
      <c r="J185" s="4">
        <v>3312</v>
      </c>
      <c r="K185" s="4">
        <v>3277</v>
      </c>
      <c r="L185" s="4">
        <v>3283</v>
      </c>
      <c r="M185" s="4">
        <v>35868</v>
      </c>
    </row>
    <row r="186" spans="1:13" x14ac:dyDescent="0.3">
      <c r="A186" s="3">
        <v>34023</v>
      </c>
      <c r="B186" s="4">
        <v>489</v>
      </c>
      <c r="C186" s="4">
        <v>494</v>
      </c>
      <c r="D186" s="4">
        <v>510</v>
      </c>
      <c r="E186" s="4">
        <v>513</v>
      </c>
      <c r="F186" s="4">
        <v>539</v>
      </c>
      <c r="G186" s="4">
        <v>548</v>
      </c>
      <c r="H186" s="4">
        <v>545</v>
      </c>
      <c r="I186" s="4">
        <v>586</v>
      </c>
      <c r="J186" s="4">
        <v>571</v>
      </c>
      <c r="K186" s="4">
        <v>581</v>
      </c>
      <c r="L186" s="4">
        <v>580</v>
      </c>
      <c r="M186" s="4">
        <v>5956</v>
      </c>
    </row>
    <row r="187" spans="1:13" x14ac:dyDescent="0.3">
      <c r="A187" s="3">
        <v>34025</v>
      </c>
      <c r="B187" s="4">
        <v>239</v>
      </c>
      <c r="C187" s="4">
        <v>253</v>
      </c>
      <c r="D187" s="4">
        <v>255</v>
      </c>
      <c r="E187" s="4">
        <v>252</v>
      </c>
      <c r="F187" s="4">
        <v>258</v>
      </c>
      <c r="G187" s="4">
        <v>255</v>
      </c>
      <c r="H187" s="4">
        <v>269</v>
      </c>
      <c r="I187" s="4">
        <v>275</v>
      </c>
      <c r="J187" s="4">
        <v>273</v>
      </c>
      <c r="K187" s="4">
        <v>265</v>
      </c>
      <c r="L187" s="4">
        <v>270</v>
      </c>
      <c r="M187" s="4">
        <v>2864</v>
      </c>
    </row>
    <row r="188" spans="1:13" x14ac:dyDescent="0.3">
      <c r="A188" s="3">
        <v>34027</v>
      </c>
      <c r="B188" s="4">
        <v>1314</v>
      </c>
      <c r="C188" s="4">
        <v>1328</v>
      </c>
      <c r="D188" s="4">
        <v>1354</v>
      </c>
      <c r="E188" s="4">
        <v>1377</v>
      </c>
      <c r="F188" s="4">
        <v>1421</v>
      </c>
      <c r="G188" s="4">
        <v>1391</v>
      </c>
      <c r="H188" s="4">
        <v>1400</v>
      </c>
      <c r="I188" s="4">
        <v>1407</v>
      </c>
      <c r="J188" s="4">
        <v>1382</v>
      </c>
      <c r="K188" s="4">
        <v>1396</v>
      </c>
      <c r="L188" s="4">
        <v>1406</v>
      </c>
      <c r="M188" s="4">
        <v>15176</v>
      </c>
    </row>
    <row r="189" spans="1:13" x14ac:dyDescent="0.3">
      <c r="A189" s="3">
        <v>34040</v>
      </c>
      <c r="B189" s="4">
        <v>1426</v>
      </c>
      <c r="C189" s="4">
        <v>1458</v>
      </c>
      <c r="D189" s="4">
        <v>1458</v>
      </c>
      <c r="E189" s="4">
        <v>1470</v>
      </c>
      <c r="F189" s="4">
        <v>1537</v>
      </c>
      <c r="G189" s="4">
        <v>1521</v>
      </c>
      <c r="H189" s="4">
        <v>1531</v>
      </c>
      <c r="I189" s="4">
        <v>1487</v>
      </c>
      <c r="J189" s="4">
        <v>1484</v>
      </c>
      <c r="K189" s="4">
        <v>1464</v>
      </c>
      <c r="L189" s="4">
        <v>1464</v>
      </c>
      <c r="M189" s="4">
        <v>16300</v>
      </c>
    </row>
    <row r="190" spans="1:13" x14ac:dyDescent="0.3">
      <c r="A190" s="3">
        <v>34041</v>
      </c>
      <c r="B190" s="4">
        <v>1112</v>
      </c>
      <c r="C190" s="4">
        <v>1123</v>
      </c>
      <c r="D190" s="4">
        <v>1100</v>
      </c>
      <c r="E190" s="4">
        <v>1146</v>
      </c>
      <c r="F190" s="4">
        <v>1154</v>
      </c>
      <c r="G190" s="4">
        <v>1178</v>
      </c>
      <c r="H190" s="4">
        <v>1216</v>
      </c>
      <c r="I190" s="4">
        <v>1215</v>
      </c>
      <c r="J190" s="4">
        <v>1221</v>
      </c>
      <c r="K190" s="4">
        <v>1232</v>
      </c>
      <c r="L190" s="4">
        <v>1211</v>
      </c>
      <c r="M190" s="4">
        <v>12908</v>
      </c>
    </row>
    <row r="191" spans="1:13" x14ac:dyDescent="0.3">
      <c r="A191" s="3">
        <v>34042</v>
      </c>
      <c r="B191" s="4">
        <v>892</v>
      </c>
      <c r="C191" s="4">
        <v>930</v>
      </c>
      <c r="D191" s="4">
        <v>885</v>
      </c>
      <c r="E191" s="4">
        <v>881</v>
      </c>
      <c r="F191" s="4">
        <v>884</v>
      </c>
      <c r="G191" s="4">
        <v>861</v>
      </c>
      <c r="H191" s="4">
        <v>829</v>
      </c>
      <c r="I191" s="4">
        <v>828</v>
      </c>
      <c r="J191" s="4">
        <v>805</v>
      </c>
      <c r="K191" s="4">
        <v>803</v>
      </c>
      <c r="L191" s="4">
        <v>807</v>
      </c>
      <c r="M191" s="4">
        <v>9405</v>
      </c>
    </row>
    <row r="192" spans="1:13" x14ac:dyDescent="0.3">
      <c r="A192" s="3">
        <v>34043</v>
      </c>
      <c r="B192" s="4">
        <v>189</v>
      </c>
      <c r="C192" s="4">
        <v>183</v>
      </c>
      <c r="D192" s="4">
        <v>172</v>
      </c>
      <c r="E192" s="4">
        <v>166</v>
      </c>
      <c r="F192" s="4">
        <v>171</v>
      </c>
      <c r="G192" s="4">
        <v>189</v>
      </c>
      <c r="H192" s="4">
        <v>185</v>
      </c>
      <c r="I192" s="4">
        <v>193</v>
      </c>
      <c r="J192" s="4">
        <v>192</v>
      </c>
      <c r="K192" s="4">
        <v>199</v>
      </c>
      <c r="L192" s="4">
        <v>210</v>
      </c>
      <c r="M192" s="4">
        <v>2049</v>
      </c>
    </row>
    <row r="193" spans="1:13" x14ac:dyDescent="0.3">
      <c r="A193" s="3">
        <v>35002</v>
      </c>
      <c r="B193" s="4">
        <v>533</v>
      </c>
      <c r="C193" s="4">
        <v>574</v>
      </c>
      <c r="D193" s="4">
        <v>565</v>
      </c>
      <c r="E193" s="4">
        <v>602</v>
      </c>
      <c r="F193" s="4">
        <v>600</v>
      </c>
      <c r="G193" s="4">
        <v>594</v>
      </c>
      <c r="H193" s="4">
        <v>560</v>
      </c>
      <c r="I193" s="4">
        <v>554</v>
      </c>
      <c r="J193" s="4">
        <v>558</v>
      </c>
      <c r="K193" s="4">
        <v>560</v>
      </c>
      <c r="L193" s="4">
        <v>571</v>
      </c>
      <c r="M193" s="4">
        <v>6271</v>
      </c>
    </row>
    <row r="194" spans="1:13" x14ac:dyDescent="0.3">
      <c r="A194" s="3">
        <v>35005</v>
      </c>
      <c r="B194" s="4">
        <v>442</v>
      </c>
      <c r="C194" s="4">
        <v>452</v>
      </c>
      <c r="D194" s="4">
        <v>459</v>
      </c>
      <c r="E194" s="4">
        <v>448</v>
      </c>
      <c r="F194" s="4">
        <v>445</v>
      </c>
      <c r="G194" s="4">
        <v>414</v>
      </c>
      <c r="H194" s="4">
        <v>454</v>
      </c>
      <c r="I194" s="4">
        <v>427</v>
      </c>
      <c r="J194" s="4">
        <v>448</v>
      </c>
      <c r="K194" s="4">
        <v>436</v>
      </c>
      <c r="L194" s="4">
        <v>441</v>
      </c>
      <c r="M194" s="4">
        <v>4866</v>
      </c>
    </row>
    <row r="195" spans="1:13" x14ac:dyDescent="0.3">
      <c r="A195" s="3">
        <v>35006</v>
      </c>
      <c r="B195" s="4">
        <v>487</v>
      </c>
      <c r="C195" s="4">
        <v>504</v>
      </c>
      <c r="D195" s="4">
        <v>535</v>
      </c>
      <c r="E195" s="4">
        <v>535</v>
      </c>
      <c r="F195" s="4">
        <v>560</v>
      </c>
      <c r="G195" s="4">
        <v>528</v>
      </c>
      <c r="H195" s="4">
        <v>505</v>
      </c>
      <c r="I195" s="4">
        <v>493</v>
      </c>
      <c r="J195" s="4">
        <v>473</v>
      </c>
      <c r="K195" s="4">
        <v>487</v>
      </c>
      <c r="L195" s="4">
        <v>482</v>
      </c>
      <c r="M195" s="4">
        <v>5589</v>
      </c>
    </row>
    <row r="196" spans="1:13" x14ac:dyDescent="0.3">
      <c r="A196" s="3">
        <v>35011</v>
      </c>
      <c r="B196" s="4">
        <v>448</v>
      </c>
      <c r="C196" s="4">
        <v>461</v>
      </c>
      <c r="D196" s="4">
        <v>452</v>
      </c>
      <c r="E196" s="4">
        <v>453</v>
      </c>
      <c r="F196" s="4">
        <v>458</v>
      </c>
      <c r="G196" s="4">
        <v>454</v>
      </c>
      <c r="H196" s="4">
        <v>444</v>
      </c>
      <c r="I196" s="4">
        <v>428</v>
      </c>
      <c r="J196" s="4">
        <v>402</v>
      </c>
      <c r="K196" s="4">
        <v>391</v>
      </c>
      <c r="L196" s="4">
        <v>390</v>
      </c>
      <c r="M196" s="4">
        <v>4781</v>
      </c>
    </row>
    <row r="197" spans="1:13" x14ac:dyDescent="0.3">
      <c r="A197" s="3">
        <v>35013</v>
      </c>
      <c r="B197" s="4">
        <v>2111</v>
      </c>
      <c r="C197" s="4">
        <v>2217</v>
      </c>
      <c r="D197" s="4">
        <v>2296</v>
      </c>
      <c r="E197" s="4">
        <v>2255</v>
      </c>
      <c r="F197" s="4">
        <v>2244</v>
      </c>
      <c r="G197" s="4">
        <v>2255</v>
      </c>
      <c r="H197" s="4">
        <v>2265</v>
      </c>
      <c r="I197" s="4">
        <v>2301</v>
      </c>
      <c r="J197" s="4">
        <v>2255</v>
      </c>
      <c r="K197" s="4">
        <v>2254</v>
      </c>
      <c r="L197" s="4">
        <v>2271</v>
      </c>
      <c r="M197" s="4">
        <v>24724</v>
      </c>
    </row>
    <row r="198" spans="1:13" x14ac:dyDescent="0.3">
      <c r="A198" s="3">
        <v>35014</v>
      </c>
      <c r="B198" s="4">
        <v>313</v>
      </c>
      <c r="C198" s="4">
        <v>311</v>
      </c>
      <c r="D198" s="4">
        <v>304</v>
      </c>
      <c r="E198" s="4">
        <v>291</v>
      </c>
      <c r="F198" s="4">
        <v>295</v>
      </c>
      <c r="G198" s="4">
        <v>313</v>
      </c>
      <c r="H198" s="4">
        <v>313</v>
      </c>
      <c r="I198" s="4">
        <v>300</v>
      </c>
      <c r="J198" s="4">
        <v>277</v>
      </c>
      <c r="K198" s="4">
        <v>285</v>
      </c>
      <c r="L198" s="4">
        <v>294</v>
      </c>
      <c r="M198" s="4">
        <v>3296</v>
      </c>
    </row>
    <row r="199" spans="1:13" x14ac:dyDescent="0.3">
      <c r="A199" s="3">
        <v>35029</v>
      </c>
      <c r="B199" s="4">
        <v>305</v>
      </c>
      <c r="C199" s="4">
        <v>313</v>
      </c>
      <c r="D199" s="4">
        <v>291</v>
      </c>
      <c r="E199" s="4">
        <v>303</v>
      </c>
      <c r="F199" s="4">
        <v>307</v>
      </c>
      <c r="G199" s="4">
        <v>294</v>
      </c>
      <c r="H199" s="4">
        <v>284</v>
      </c>
      <c r="I199" s="4">
        <v>275</v>
      </c>
      <c r="J199" s="4">
        <v>273</v>
      </c>
      <c r="K199" s="4">
        <v>267</v>
      </c>
      <c r="L199" s="4">
        <v>261</v>
      </c>
      <c r="M199" s="4">
        <v>3173</v>
      </c>
    </row>
    <row r="200" spans="1:13" x14ac:dyDescent="0.3">
      <c r="A200" s="3">
        <v>36006</v>
      </c>
      <c r="B200" s="4">
        <v>413</v>
      </c>
      <c r="C200" s="4">
        <v>432</v>
      </c>
      <c r="D200" s="4">
        <v>450</v>
      </c>
      <c r="E200" s="4">
        <v>453</v>
      </c>
      <c r="F200" s="4">
        <v>430</v>
      </c>
      <c r="G200" s="4">
        <v>394</v>
      </c>
      <c r="H200" s="4">
        <v>396</v>
      </c>
      <c r="I200" s="4">
        <v>406</v>
      </c>
      <c r="J200" s="4">
        <v>383</v>
      </c>
      <c r="K200" s="4">
        <v>400</v>
      </c>
      <c r="L200" s="4">
        <v>402</v>
      </c>
      <c r="M200" s="4">
        <v>4559</v>
      </c>
    </row>
    <row r="201" spans="1:13" x14ac:dyDescent="0.3">
      <c r="A201" s="3">
        <v>36007</v>
      </c>
      <c r="B201" s="4">
        <v>370</v>
      </c>
      <c r="C201" s="4">
        <v>411</v>
      </c>
      <c r="D201" s="4">
        <v>411</v>
      </c>
      <c r="E201" s="4">
        <v>393</v>
      </c>
      <c r="F201" s="4">
        <v>394</v>
      </c>
      <c r="G201" s="4">
        <v>398</v>
      </c>
      <c r="H201" s="4">
        <v>393</v>
      </c>
      <c r="I201" s="4">
        <v>408</v>
      </c>
      <c r="J201" s="4">
        <v>365</v>
      </c>
      <c r="K201" s="4">
        <v>375</v>
      </c>
      <c r="L201" s="4">
        <v>362</v>
      </c>
      <c r="M201" s="4">
        <v>4280</v>
      </c>
    </row>
    <row r="202" spans="1:13" x14ac:dyDescent="0.3">
      <c r="A202" s="3">
        <v>36008</v>
      </c>
      <c r="B202" s="4">
        <v>966</v>
      </c>
      <c r="C202" s="4">
        <v>999</v>
      </c>
      <c r="D202" s="4">
        <v>1063</v>
      </c>
      <c r="E202" s="4">
        <v>1090</v>
      </c>
      <c r="F202" s="4">
        <v>1073</v>
      </c>
      <c r="G202" s="4">
        <v>1070</v>
      </c>
      <c r="H202" s="4">
        <v>1049</v>
      </c>
      <c r="I202" s="4">
        <v>1005</v>
      </c>
      <c r="J202" s="4">
        <v>1004</v>
      </c>
      <c r="K202" s="4">
        <v>1023</v>
      </c>
      <c r="L202" s="4">
        <v>1049</v>
      </c>
      <c r="M202" s="4">
        <v>11391</v>
      </c>
    </row>
    <row r="203" spans="1:13" x14ac:dyDescent="0.3">
      <c r="A203" s="3">
        <v>36010</v>
      </c>
      <c r="B203" s="4">
        <v>373</v>
      </c>
      <c r="C203" s="4">
        <v>391</v>
      </c>
      <c r="D203" s="4">
        <v>405</v>
      </c>
      <c r="E203" s="4">
        <v>414</v>
      </c>
      <c r="F203" s="4">
        <v>404</v>
      </c>
      <c r="G203" s="4">
        <v>354</v>
      </c>
      <c r="H203" s="4">
        <v>359</v>
      </c>
      <c r="I203" s="4">
        <v>347</v>
      </c>
      <c r="J203" s="4">
        <v>360</v>
      </c>
      <c r="K203" s="4">
        <v>343</v>
      </c>
      <c r="L203" s="4">
        <v>337</v>
      </c>
      <c r="M203" s="4">
        <v>4087</v>
      </c>
    </row>
    <row r="204" spans="1:13" x14ac:dyDescent="0.3">
      <c r="A204" s="3">
        <v>36011</v>
      </c>
      <c r="B204" s="4">
        <v>300</v>
      </c>
      <c r="C204" s="4">
        <v>278</v>
      </c>
      <c r="D204" s="4">
        <v>285</v>
      </c>
      <c r="E204" s="4">
        <v>297</v>
      </c>
      <c r="F204" s="4">
        <v>315</v>
      </c>
      <c r="G204" s="4">
        <v>327</v>
      </c>
      <c r="H204" s="4">
        <v>337</v>
      </c>
      <c r="I204" s="4">
        <v>340</v>
      </c>
      <c r="J204" s="4">
        <v>338</v>
      </c>
      <c r="K204" s="4">
        <v>330</v>
      </c>
      <c r="L204" s="4">
        <v>326</v>
      </c>
      <c r="M204" s="4">
        <v>3473</v>
      </c>
    </row>
    <row r="205" spans="1:13" x14ac:dyDescent="0.3">
      <c r="A205" s="3">
        <v>36012</v>
      </c>
      <c r="B205" s="4">
        <v>367</v>
      </c>
      <c r="C205" s="4">
        <v>417</v>
      </c>
      <c r="D205" s="4">
        <v>430</v>
      </c>
      <c r="E205" s="4">
        <v>444</v>
      </c>
      <c r="F205" s="4">
        <v>428</v>
      </c>
      <c r="G205" s="4">
        <v>423</v>
      </c>
      <c r="H205" s="4">
        <v>396</v>
      </c>
      <c r="I205" s="4">
        <v>406</v>
      </c>
      <c r="J205" s="4">
        <v>394</v>
      </c>
      <c r="K205" s="4">
        <v>407</v>
      </c>
      <c r="L205" s="4">
        <v>407</v>
      </c>
      <c r="M205" s="4">
        <v>4519</v>
      </c>
    </row>
    <row r="206" spans="1:13" x14ac:dyDescent="0.3">
      <c r="A206" s="3">
        <v>36015</v>
      </c>
      <c r="B206" s="4">
        <v>2341</v>
      </c>
      <c r="C206" s="4">
        <v>2404</v>
      </c>
      <c r="D206" s="4">
        <v>2422</v>
      </c>
      <c r="E206" s="4">
        <v>2525</v>
      </c>
      <c r="F206" s="4">
        <v>2582</v>
      </c>
      <c r="G206" s="4">
        <v>2571</v>
      </c>
      <c r="H206" s="4">
        <v>2526</v>
      </c>
      <c r="I206" s="4">
        <v>2562</v>
      </c>
      <c r="J206" s="4">
        <v>2528</v>
      </c>
      <c r="K206" s="4">
        <v>2536</v>
      </c>
      <c r="L206" s="4">
        <v>2472</v>
      </c>
      <c r="M206" s="4">
        <v>27469</v>
      </c>
    </row>
    <row r="207" spans="1:13" x14ac:dyDescent="0.3">
      <c r="A207" s="3">
        <v>36019</v>
      </c>
      <c r="B207" s="4">
        <v>417</v>
      </c>
      <c r="C207" s="4">
        <v>432</v>
      </c>
      <c r="D207" s="4">
        <v>450</v>
      </c>
      <c r="E207" s="4">
        <v>440</v>
      </c>
      <c r="F207" s="4">
        <v>422</v>
      </c>
      <c r="G207" s="4">
        <v>413</v>
      </c>
      <c r="H207" s="4">
        <v>414</v>
      </c>
      <c r="I207" s="4">
        <v>403</v>
      </c>
      <c r="J207" s="4">
        <v>414</v>
      </c>
      <c r="K207" s="4">
        <v>428</v>
      </c>
      <c r="L207" s="4">
        <v>438</v>
      </c>
      <c r="M207" s="4">
        <v>4671</v>
      </c>
    </row>
    <row r="208" spans="1:13" x14ac:dyDescent="0.3">
      <c r="A208" s="3">
        <v>37002</v>
      </c>
      <c r="B208" s="4">
        <v>355</v>
      </c>
      <c r="C208" s="4">
        <v>351</v>
      </c>
      <c r="D208" s="4">
        <v>354</v>
      </c>
      <c r="E208" s="4">
        <v>337</v>
      </c>
      <c r="F208" s="4">
        <v>320</v>
      </c>
      <c r="G208" s="4">
        <v>297</v>
      </c>
      <c r="H208" s="4">
        <v>303</v>
      </c>
      <c r="I208" s="4">
        <v>293</v>
      </c>
      <c r="J208" s="4">
        <v>297</v>
      </c>
      <c r="K208" s="4">
        <v>312</v>
      </c>
      <c r="L208" s="4">
        <v>315</v>
      </c>
      <c r="M208" s="4">
        <v>3534</v>
      </c>
    </row>
    <row r="209" spans="1:13" x14ac:dyDescent="0.3">
      <c r="A209" s="3">
        <v>37007</v>
      </c>
      <c r="B209" s="4">
        <v>466</v>
      </c>
      <c r="C209" s="4">
        <v>484</v>
      </c>
      <c r="D209" s="4">
        <v>477</v>
      </c>
      <c r="E209" s="4">
        <v>473</v>
      </c>
      <c r="F209" s="4">
        <v>476</v>
      </c>
      <c r="G209" s="4">
        <v>446</v>
      </c>
      <c r="H209" s="4">
        <v>442</v>
      </c>
      <c r="I209" s="4">
        <v>429</v>
      </c>
      <c r="J209" s="4">
        <v>409</v>
      </c>
      <c r="K209" s="4">
        <v>387</v>
      </c>
      <c r="L209" s="4">
        <v>403</v>
      </c>
      <c r="M209" s="4">
        <v>4892</v>
      </c>
    </row>
    <row r="210" spans="1:13" x14ac:dyDescent="0.3">
      <c r="A210" s="3">
        <v>37010</v>
      </c>
      <c r="B210" s="4">
        <v>301</v>
      </c>
      <c r="C210" s="4">
        <v>307</v>
      </c>
      <c r="D210" s="4">
        <v>313</v>
      </c>
      <c r="E210" s="4">
        <v>299</v>
      </c>
      <c r="F210" s="4">
        <v>310</v>
      </c>
      <c r="G210" s="4">
        <v>304</v>
      </c>
      <c r="H210" s="4">
        <v>313</v>
      </c>
      <c r="I210" s="4">
        <v>292</v>
      </c>
      <c r="J210" s="4">
        <v>290</v>
      </c>
      <c r="K210" s="4">
        <v>294</v>
      </c>
      <c r="L210" s="4">
        <v>283</v>
      </c>
      <c r="M210" s="4">
        <v>3306</v>
      </c>
    </row>
    <row r="211" spans="1:13" x14ac:dyDescent="0.3">
      <c r="A211" s="3">
        <v>37011</v>
      </c>
      <c r="B211" s="4">
        <v>211</v>
      </c>
      <c r="C211" s="4">
        <v>218</v>
      </c>
      <c r="D211" s="4">
        <v>228</v>
      </c>
      <c r="E211" s="4">
        <v>216</v>
      </c>
      <c r="F211" s="4">
        <v>214</v>
      </c>
      <c r="G211" s="4">
        <v>214</v>
      </c>
      <c r="H211" s="4">
        <v>205</v>
      </c>
      <c r="I211" s="4">
        <v>211</v>
      </c>
      <c r="J211" s="4">
        <v>204</v>
      </c>
      <c r="K211" s="4">
        <v>199</v>
      </c>
      <c r="L211" s="4">
        <v>205</v>
      </c>
      <c r="M211" s="4">
        <v>2325</v>
      </c>
    </row>
    <row r="212" spans="1:13" x14ac:dyDescent="0.3">
      <c r="A212" s="3">
        <v>37012</v>
      </c>
      <c r="B212" s="4">
        <v>196</v>
      </c>
      <c r="C212" s="4">
        <v>185</v>
      </c>
      <c r="D212" s="4">
        <v>187</v>
      </c>
      <c r="E212" s="4">
        <v>203</v>
      </c>
      <c r="F212" s="4">
        <v>208</v>
      </c>
      <c r="G212" s="4">
        <v>199</v>
      </c>
      <c r="H212" s="4">
        <v>193</v>
      </c>
      <c r="I212" s="4">
        <v>178</v>
      </c>
      <c r="J212" s="4">
        <v>180</v>
      </c>
      <c r="K212" s="4">
        <v>193</v>
      </c>
      <c r="L212" s="4">
        <v>211</v>
      </c>
      <c r="M212" s="4">
        <v>2133</v>
      </c>
    </row>
    <row r="213" spans="1:13" x14ac:dyDescent="0.3">
      <c r="A213" s="3">
        <v>37015</v>
      </c>
      <c r="B213" s="4">
        <v>681</v>
      </c>
      <c r="C213" s="4">
        <v>702</v>
      </c>
      <c r="D213" s="4">
        <v>727</v>
      </c>
      <c r="E213" s="4">
        <v>743</v>
      </c>
      <c r="F213" s="4">
        <v>773</v>
      </c>
      <c r="G213" s="4">
        <v>744</v>
      </c>
      <c r="H213" s="4">
        <v>751</v>
      </c>
      <c r="I213" s="4">
        <v>742</v>
      </c>
      <c r="J213" s="4">
        <v>733</v>
      </c>
      <c r="K213" s="4">
        <v>761</v>
      </c>
      <c r="L213" s="4">
        <v>734</v>
      </c>
      <c r="M213" s="4">
        <v>8091</v>
      </c>
    </row>
    <row r="214" spans="1:13" x14ac:dyDescent="0.3">
      <c r="A214" s="3">
        <v>37017</v>
      </c>
      <c r="B214" s="4">
        <v>336</v>
      </c>
      <c r="C214" s="4">
        <v>336</v>
      </c>
      <c r="D214" s="4">
        <v>358</v>
      </c>
      <c r="E214" s="4">
        <v>333</v>
      </c>
      <c r="F214" s="4">
        <v>338</v>
      </c>
      <c r="G214" s="4">
        <v>330</v>
      </c>
      <c r="H214" s="4">
        <v>351</v>
      </c>
      <c r="I214" s="4">
        <v>339</v>
      </c>
      <c r="J214" s="4">
        <v>327</v>
      </c>
      <c r="K214" s="4">
        <v>301</v>
      </c>
      <c r="L214" s="4">
        <v>293</v>
      </c>
      <c r="M214" s="4">
        <v>3642</v>
      </c>
    </row>
    <row r="215" spans="1:13" x14ac:dyDescent="0.3">
      <c r="A215" s="3">
        <v>37018</v>
      </c>
      <c r="B215" s="4">
        <v>551</v>
      </c>
      <c r="C215" s="4">
        <v>577</v>
      </c>
      <c r="D215" s="4">
        <v>577</v>
      </c>
      <c r="E215" s="4">
        <v>545</v>
      </c>
      <c r="F215" s="4">
        <v>559</v>
      </c>
      <c r="G215" s="4">
        <v>533</v>
      </c>
      <c r="H215" s="4">
        <v>526</v>
      </c>
      <c r="I215" s="4">
        <v>519</v>
      </c>
      <c r="J215" s="4">
        <v>506</v>
      </c>
      <c r="K215" s="4">
        <v>487</v>
      </c>
      <c r="L215" s="4">
        <v>491</v>
      </c>
      <c r="M215" s="4">
        <v>5871</v>
      </c>
    </row>
    <row r="216" spans="1:13" x14ac:dyDescent="0.3">
      <c r="A216" s="3">
        <v>37020</v>
      </c>
      <c r="B216" s="4">
        <v>319</v>
      </c>
      <c r="C216" s="4">
        <v>347</v>
      </c>
      <c r="D216" s="4">
        <v>328</v>
      </c>
      <c r="E216" s="4">
        <v>353</v>
      </c>
      <c r="F216" s="4">
        <v>354</v>
      </c>
      <c r="G216" s="4">
        <v>329</v>
      </c>
      <c r="H216" s="4">
        <v>327</v>
      </c>
      <c r="I216" s="4">
        <v>324</v>
      </c>
      <c r="J216" s="4">
        <v>338</v>
      </c>
      <c r="K216" s="4">
        <v>364</v>
      </c>
      <c r="L216" s="4">
        <v>353</v>
      </c>
      <c r="M216" s="4">
        <v>3736</v>
      </c>
    </row>
    <row r="217" spans="1:13" x14ac:dyDescent="0.3">
      <c r="A217" s="3">
        <v>38002</v>
      </c>
      <c r="B217" s="4">
        <v>178</v>
      </c>
      <c r="C217" s="4">
        <v>174</v>
      </c>
      <c r="D217" s="4">
        <v>179</v>
      </c>
      <c r="E217" s="4">
        <v>174</v>
      </c>
      <c r="F217" s="4">
        <v>182</v>
      </c>
      <c r="G217" s="4">
        <v>185</v>
      </c>
      <c r="H217" s="4">
        <v>184</v>
      </c>
      <c r="I217" s="4">
        <v>183</v>
      </c>
      <c r="J217" s="4">
        <v>179</v>
      </c>
      <c r="K217" s="4">
        <v>178</v>
      </c>
      <c r="L217" s="4">
        <v>168</v>
      </c>
      <c r="M217" s="4">
        <v>1964</v>
      </c>
    </row>
    <row r="218" spans="1:13" x14ac:dyDescent="0.3">
      <c r="A218" s="3">
        <v>38008</v>
      </c>
      <c r="B218" s="4">
        <v>318</v>
      </c>
      <c r="C218" s="4">
        <v>295</v>
      </c>
      <c r="D218" s="4">
        <v>292</v>
      </c>
      <c r="E218" s="4">
        <v>287</v>
      </c>
      <c r="F218" s="4">
        <v>286</v>
      </c>
      <c r="G218" s="4">
        <v>294</v>
      </c>
      <c r="H218" s="4">
        <v>276</v>
      </c>
      <c r="I218" s="4">
        <v>285</v>
      </c>
      <c r="J218" s="4">
        <v>294</v>
      </c>
      <c r="K218" s="4">
        <v>300</v>
      </c>
      <c r="L218" s="4">
        <v>270</v>
      </c>
      <c r="M218" s="4">
        <v>3197</v>
      </c>
    </row>
    <row r="219" spans="1:13" x14ac:dyDescent="0.3">
      <c r="A219" s="3">
        <v>38014</v>
      </c>
      <c r="B219" s="4">
        <v>474</v>
      </c>
      <c r="C219" s="4">
        <v>471</v>
      </c>
      <c r="D219" s="4">
        <v>484</v>
      </c>
      <c r="E219" s="4">
        <v>463</v>
      </c>
      <c r="F219" s="4">
        <v>485</v>
      </c>
      <c r="G219" s="4">
        <v>501</v>
      </c>
      <c r="H219" s="4">
        <v>491</v>
      </c>
      <c r="I219" s="4">
        <v>453</v>
      </c>
      <c r="J219" s="4">
        <v>419</v>
      </c>
      <c r="K219" s="4">
        <v>406</v>
      </c>
      <c r="L219" s="4">
        <v>418</v>
      </c>
      <c r="M219" s="4">
        <v>5065</v>
      </c>
    </row>
    <row r="220" spans="1:13" x14ac:dyDescent="0.3">
      <c r="A220" s="3">
        <v>38016</v>
      </c>
      <c r="B220" s="4">
        <v>316</v>
      </c>
      <c r="C220" s="4">
        <v>313</v>
      </c>
      <c r="D220" s="4">
        <v>307</v>
      </c>
      <c r="E220" s="4">
        <v>294</v>
      </c>
      <c r="F220" s="4">
        <v>287</v>
      </c>
      <c r="G220" s="4">
        <v>283</v>
      </c>
      <c r="H220" s="4">
        <v>292</v>
      </c>
      <c r="I220" s="4">
        <v>278</v>
      </c>
      <c r="J220" s="4">
        <v>269</v>
      </c>
      <c r="K220" s="4">
        <v>270</v>
      </c>
      <c r="L220" s="4">
        <v>267</v>
      </c>
      <c r="M220" s="4">
        <v>3176</v>
      </c>
    </row>
    <row r="221" spans="1:13" x14ac:dyDescent="0.3">
      <c r="A221" s="3">
        <v>38025</v>
      </c>
      <c r="B221" s="4">
        <v>425</v>
      </c>
      <c r="C221" s="4">
        <v>405</v>
      </c>
      <c r="D221" s="4">
        <v>409</v>
      </c>
      <c r="E221" s="4">
        <v>394</v>
      </c>
      <c r="F221" s="4">
        <v>384</v>
      </c>
      <c r="G221" s="4">
        <v>363</v>
      </c>
      <c r="H221" s="4">
        <v>384</v>
      </c>
      <c r="I221" s="4">
        <v>377</v>
      </c>
      <c r="J221" s="4">
        <v>404</v>
      </c>
      <c r="K221" s="4">
        <v>419</v>
      </c>
      <c r="L221" s="4">
        <v>433</v>
      </c>
      <c r="M221" s="4">
        <v>4397</v>
      </c>
    </row>
    <row r="222" spans="1:13" x14ac:dyDescent="0.3">
      <c r="A222" s="3">
        <v>41002</v>
      </c>
      <c r="B222" s="4">
        <v>3090</v>
      </c>
      <c r="C222" s="4">
        <v>3201</v>
      </c>
      <c r="D222" s="4">
        <v>3325</v>
      </c>
      <c r="E222" s="4">
        <v>3449</v>
      </c>
      <c r="F222" s="4">
        <v>3478</v>
      </c>
      <c r="G222" s="4">
        <v>3491</v>
      </c>
      <c r="H222" s="4">
        <v>3551</v>
      </c>
      <c r="I222" s="4">
        <v>3598</v>
      </c>
      <c r="J222" s="4">
        <v>3656</v>
      </c>
      <c r="K222" s="4">
        <v>3638</v>
      </c>
      <c r="L222" s="4">
        <v>3575</v>
      </c>
      <c r="M222" s="4">
        <v>38052</v>
      </c>
    </row>
    <row r="223" spans="1:13" x14ac:dyDescent="0.3">
      <c r="A223" s="3">
        <v>41011</v>
      </c>
      <c r="B223" s="4">
        <v>727</v>
      </c>
      <c r="C223" s="4">
        <v>766</v>
      </c>
      <c r="D223" s="4">
        <v>789</v>
      </c>
      <c r="E223" s="4">
        <v>814</v>
      </c>
      <c r="F223" s="4">
        <v>841</v>
      </c>
      <c r="G223" s="4">
        <v>864</v>
      </c>
      <c r="H223" s="4">
        <v>862</v>
      </c>
      <c r="I223" s="4">
        <v>864</v>
      </c>
      <c r="J223" s="4">
        <v>881</v>
      </c>
      <c r="K223" s="4">
        <v>855</v>
      </c>
      <c r="L223" s="4">
        <v>853</v>
      </c>
      <c r="M223" s="4">
        <v>9116</v>
      </c>
    </row>
    <row r="224" spans="1:13" x14ac:dyDescent="0.3">
      <c r="A224" s="3">
        <v>41018</v>
      </c>
      <c r="B224" s="4">
        <v>1169</v>
      </c>
      <c r="C224" s="4">
        <v>1187</v>
      </c>
      <c r="D224" s="4">
        <v>1227</v>
      </c>
      <c r="E224" s="4">
        <v>1312</v>
      </c>
      <c r="F224" s="4">
        <v>1309</v>
      </c>
      <c r="G224" s="4">
        <v>1266</v>
      </c>
      <c r="H224" s="4">
        <v>1258</v>
      </c>
      <c r="I224" s="4">
        <v>1213</v>
      </c>
      <c r="J224" s="4">
        <v>1193</v>
      </c>
      <c r="K224" s="4">
        <v>1142</v>
      </c>
      <c r="L224" s="4">
        <v>1097</v>
      </c>
      <c r="M224" s="4">
        <v>13373</v>
      </c>
    </row>
    <row r="225" spans="1:13" x14ac:dyDescent="0.3">
      <c r="A225" s="3">
        <v>41024</v>
      </c>
      <c r="B225" s="4">
        <v>559</v>
      </c>
      <c r="C225" s="4">
        <v>585</v>
      </c>
      <c r="D225" s="4">
        <v>622</v>
      </c>
      <c r="E225" s="4">
        <v>626</v>
      </c>
      <c r="F225" s="4">
        <v>639</v>
      </c>
      <c r="G225" s="4">
        <v>625</v>
      </c>
      <c r="H225" s="4">
        <v>636</v>
      </c>
      <c r="I225" s="4">
        <v>646</v>
      </c>
      <c r="J225" s="4">
        <v>664</v>
      </c>
      <c r="K225" s="4">
        <v>670</v>
      </c>
      <c r="L225" s="4">
        <v>679</v>
      </c>
      <c r="M225" s="4">
        <v>6951</v>
      </c>
    </row>
    <row r="226" spans="1:13" x14ac:dyDescent="0.3">
      <c r="A226" s="3">
        <v>41027</v>
      </c>
      <c r="B226" s="4">
        <v>627</v>
      </c>
      <c r="C226" s="4">
        <v>650</v>
      </c>
      <c r="D226" s="4">
        <v>635</v>
      </c>
      <c r="E226" s="4">
        <v>636</v>
      </c>
      <c r="F226" s="4">
        <v>661</v>
      </c>
      <c r="G226" s="4">
        <v>651</v>
      </c>
      <c r="H226" s="4">
        <v>643</v>
      </c>
      <c r="I226" s="4">
        <v>606</v>
      </c>
      <c r="J226" s="4">
        <v>610</v>
      </c>
      <c r="K226" s="4">
        <v>623</v>
      </c>
      <c r="L226" s="4">
        <v>617</v>
      </c>
      <c r="M226" s="4">
        <v>6959</v>
      </c>
    </row>
    <row r="227" spans="1:13" x14ac:dyDescent="0.3">
      <c r="A227" s="3">
        <v>41034</v>
      </c>
      <c r="B227" s="4">
        <v>634</v>
      </c>
      <c r="C227" s="4">
        <v>692</v>
      </c>
      <c r="D227" s="4">
        <v>738</v>
      </c>
      <c r="E227" s="4">
        <v>733</v>
      </c>
      <c r="F227" s="4">
        <v>702</v>
      </c>
      <c r="G227" s="4">
        <v>671</v>
      </c>
      <c r="H227" s="4">
        <v>654</v>
      </c>
      <c r="I227" s="4">
        <v>624</v>
      </c>
      <c r="J227" s="4">
        <v>627</v>
      </c>
      <c r="K227" s="4">
        <v>606</v>
      </c>
      <c r="L227" s="4">
        <v>592</v>
      </c>
      <c r="M227" s="4">
        <v>7273</v>
      </c>
    </row>
    <row r="228" spans="1:13" x14ac:dyDescent="0.3">
      <c r="A228" s="3">
        <v>41048</v>
      </c>
      <c r="B228" s="4">
        <v>1419</v>
      </c>
      <c r="C228" s="4">
        <v>1431</v>
      </c>
      <c r="D228" s="4">
        <v>1417</v>
      </c>
      <c r="E228" s="4">
        <v>1383</v>
      </c>
      <c r="F228" s="4">
        <v>1405</v>
      </c>
      <c r="G228" s="4">
        <v>1379</v>
      </c>
      <c r="H228" s="4">
        <v>1370</v>
      </c>
      <c r="I228" s="4">
        <v>1389</v>
      </c>
      <c r="J228" s="4">
        <v>1383</v>
      </c>
      <c r="K228" s="4">
        <v>1367</v>
      </c>
      <c r="L228" s="4">
        <v>1422</v>
      </c>
      <c r="M228" s="4">
        <v>15365</v>
      </c>
    </row>
    <row r="229" spans="1:13" x14ac:dyDescent="0.3">
      <c r="A229" s="3">
        <v>41063</v>
      </c>
      <c r="B229" s="4">
        <v>389</v>
      </c>
      <c r="C229" s="4">
        <v>395</v>
      </c>
      <c r="D229" s="4">
        <v>421</v>
      </c>
      <c r="E229" s="4">
        <v>407</v>
      </c>
      <c r="F229" s="4">
        <v>417</v>
      </c>
      <c r="G229" s="4">
        <v>415</v>
      </c>
      <c r="H229" s="4">
        <v>366</v>
      </c>
      <c r="I229" s="4">
        <v>371</v>
      </c>
      <c r="J229" s="4">
        <v>352</v>
      </c>
      <c r="K229" s="4">
        <v>320</v>
      </c>
      <c r="L229" s="4">
        <v>321</v>
      </c>
      <c r="M229" s="4">
        <v>4174</v>
      </c>
    </row>
    <row r="230" spans="1:13" x14ac:dyDescent="0.3">
      <c r="A230" s="3">
        <v>41081</v>
      </c>
      <c r="B230" s="4">
        <v>917</v>
      </c>
      <c r="C230" s="4">
        <v>894</v>
      </c>
      <c r="D230" s="4">
        <v>902</v>
      </c>
      <c r="E230" s="4">
        <v>861</v>
      </c>
      <c r="F230" s="4">
        <v>891</v>
      </c>
      <c r="G230" s="4">
        <v>888</v>
      </c>
      <c r="H230" s="4">
        <v>917</v>
      </c>
      <c r="I230" s="4">
        <v>928</v>
      </c>
      <c r="J230" s="4">
        <v>910</v>
      </c>
      <c r="K230" s="4">
        <v>965</v>
      </c>
      <c r="L230" s="4">
        <v>903</v>
      </c>
      <c r="M230" s="4">
        <v>9976</v>
      </c>
    </row>
    <row r="231" spans="1:13" x14ac:dyDescent="0.3">
      <c r="A231" s="3">
        <v>41082</v>
      </c>
      <c r="B231" s="4">
        <v>749</v>
      </c>
      <c r="C231" s="4">
        <v>749</v>
      </c>
      <c r="D231" s="4">
        <v>760</v>
      </c>
      <c r="E231" s="4">
        <v>764</v>
      </c>
      <c r="F231" s="4">
        <v>789</v>
      </c>
      <c r="G231" s="4">
        <v>795</v>
      </c>
      <c r="H231" s="4">
        <v>779</v>
      </c>
      <c r="I231" s="4">
        <v>801</v>
      </c>
      <c r="J231" s="4">
        <v>811</v>
      </c>
      <c r="K231" s="4">
        <v>830</v>
      </c>
      <c r="L231" s="4">
        <v>820</v>
      </c>
      <c r="M231" s="4">
        <v>8647</v>
      </c>
    </row>
    <row r="232" spans="1:13" x14ac:dyDescent="0.3">
      <c r="A232" s="3">
        <v>42003</v>
      </c>
      <c r="B232" s="4">
        <v>540</v>
      </c>
      <c r="C232" s="4">
        <v>537</v>
      </c>
      <c r="D232" s="4">
        <v>525</v>
      </c>
      <c r="E232" s="4">
        <v>525</v>
      </c>
      <c r="F232" s="4">
        <v>487</v>
      </c>
      <c r="G232" s="4">
        <v>499</v>
      </c>
      <c r="H232" s="4">
        <v>504</v>
      </c>
      <c r="I232" s="4">
        <v>513</v>
      </c>
      <c r="J232" s="4">
        <v>494</v>
      </c>
      <c r="K232" s="4">
        <v>509</v>
      </c>
      <c r="L232" s="4">
        <v>503</v>
      </c>
      <c r="M232" s="4">
        <v>5636</v>
      </c>
    </row>
    <row r="233" spans="1:13" x14ac:dyDescent="0.3">
      <c r="A233" s="3">
        <v>42004</v>
      </c>
      <c r="B233" s="4">
        <v>517</v>
      </c>
      <c r="C233" s="4">
        <v>545</v>
      </c>
      <c r="D233" s="4">
        <v>562</v>
      </c>
      <c r="E233" s="4">
        <v>566</v>
      </c>
      <c r="F233" s="4">
        <v>568</v>
      </c>
      <c r="G233" s="4">
        <v>582</v>
      </c>
      <c r="H233" s="4">
        <v>527</v>
      </c>
      <c r="I233" s="4">
        <v>531</v>
      </c>
      <c r="J233" s="4">
        <v>518</v>
      </c>
      <c r="K233" s="4">
        <v>531</v>
      </c>
      <c r="L233" s="4">
        <v>501</v>
      </c>
      <c r="M233" s="4">
        <v>5948</v>
      </c>
    </row>
    <row r="234" spans="1:13" x14ac:dyDescent="0.3">
      <c r="A234" s="3">
        <v>42006</v>
      </c>
      <c r="B234" s="4">
        <v>1601</v>
      </c>
      <c r="C234" s="4">
        <v>1647</v>
      </c>
      <c r="D234" s="4">
        <v>1684</v>
      </c>
      <c r="E234" s="4">
        <v>1656</v>
      </c>
      <c r="F234" s="4">
        <v>1693</v>
      </c>
      <c r="G234" s="4">
        <v>1675</v>
      </c>
      <c r="H234" s="4">
        <v>1724</v>
      </c>
      <c r="I234" s="4">
        <v>1657</v>
      </c>
      <c r="J234" s="4">
        <v>1594</v>
      </c>
      <c r="K234" s="4">
        <v>1614</v>
      </c>
      <c r="L234" s="4">
        <v>1606</v>
      </c>
      <c r="M234" s="4">
        <v>18151</v>
      </c>
    </row>
    <row r="235" spans="1:13" x14ac:dyDescent="0.3">
      <c r="A235" s="3">
        <v>42008</v>
      </c>
      <c r="B235" s="4">
        <v>1000</v>
      </c>
      <c r="C235" s="4">
        <v>1017</v>
      </c>
      <c r="D235" s="4">
        <v>1041</v>
      </c>
      <c r="E235" s="4">
        <v>1008</v>
      </c>
      <c r="F235" s="4">
        <v>1015</v>
      </c>
      <c r="G235" s="4">
        <v>954</v>
      </c>
      <c r="H235" s="4">
        <v>973</v>
      </c>
      <c r="I235" s="4">
        <v>948</v>
      </c>
      <c r="J235" s="4">
        <v>922</v>
      </c>
      <c r="K235" s="4">
        <v>926</v>
      </c>
      <c r="L235" s="4">
        <v>925</v>
      </c>
      <c r="M235" s="4">
        <v>10729</v>
      </c>
    </row>
    <row r="236" spans="1:13" x14ac:dyDescent="0.3">
      <c r="A236" s="3">
        <v>42010</v>
      </c>
      <c r="B236" s="4">
        <v>453</v>
      </c>
      <c r="C236" s="4">
        <v>468</v>
      </c>
      <c r="D236" s="4">
        <v>482</v>
      </c>
      <c r="E236" s="4">
        <v>488</v>
      </c>
      <c r="F236" s="4">
        <v>491</v>
      </c>
      <c r="G236" s="4">
        <v>477</v>
      </c>
      <c r="H236" s="4">
        <v>465</v>
      </c>
      <c r="I236" s="4">
        <v>448</v>
      </c>
      <c r="J236" s="4">
        <v>439</v>
      </c>
      <c r="K236" s="4">
        <v>418</v>
      </c>
      <c r="L236" s="4">
        <v>434</v>
      </c>
      <c r="M236" s="4">
        <v>5063</v>
      </c>
    </row>
    <row r="237" spans="1:13" x14ac:dyDescent="0.3">
      <c r="A237" s="3">
        <v>42011</v>
      </c>
      <c r="B237" s="4">
        <v>635</v>
      </c>
      <c r="C237" s="4">
        <v>645</v>
      </c>
      <c r="D237" s="4">
        <v>694</v>
      </c>
      <c r="E237" s="4">
        <v>687</v>
      </c>
      <c r="F237" s="4">
        <v>726</v>
      </c>
      <c r="G237" s="4">
        <v>691</v>
      </c>
      <c r="H237" s="4">
        <v>669</v>
      </c>
      <c r="I237" s="4">
        <v>662</v>
      </c>
      <c r="J237" s="4">
        <v>665</v>
      </c>
      <c r="K237" s="4">
        <v>679</v>
      </c>
      <c r="L237" s="4">
        <v>664</v>
      </c>
      <c r="M237" s="4">
        <v>7417</v>
      </c>
    </row>
    <row r="238" spans="1:13" x14ac:dyDescent="0.3">
      <c r="A238" s="3">
        <v>42023</v>
      </c>
      <c r="B238" s="4">
        <v>367</v>
      </c>
      <c r="C238" s="4">
        <v>396</v>
      </c>
      <c r="D238" s="4">
        <v>441</v>
      </c>
      <c r="E238" s="4">
        <v>425</v>
      </c>
      <c r="F238" s="4">
        <v>424</v>
      </c>
      <c r="G238" s="4">
        <v>418</v>
      </c>
      <c r="H238" s="4">
        <v>394</v>
      </c>
      <c r="I238" s="4">
        <v>415</v>
      </c>
      <c r="J238" s="4">
        <v>402</v>
      </c>
      <c r="K238" s="4">
        <v>409</v>
      </c>
      <c r="L238" s="4">
        <v>414</v>
      </c>
      <c r="M238" s="4">
        <v>4505</v>
      </c>
    </row>
    <row r="239" spans="1:13" x14ac:dyDescent="0.3">
      <c r="A239" s="3">
        <v>42025</v>
      </c>
      <c r="B239" s="4">
        <v>840</v>
      </c>
      <c r="C239" s="4">
        <v>869</v>
      </c>
      <c r="D239" s="4">
        <v>899</v>
      </c>
      <c r="E239" s="4">
        <v>873</v>
      </c>
      <c r="F239" s="4">
        <v>880</v>
      </c>
      <c r="G239" s="4">
        <v>873</v>
      </c>
      <c r="H239" s="4">
        <v>865</v>
      </c>
      <c r="I239" s="4">
        <v>885</v>
      </c>
      <c r="J239" s="4">
        <v>882</v>
      </c>
      <c r="K239" s="4">
        <v>906</v>
      </c>
      <c r="L239" s="4">
        <v>874</v>
      </c>
      <c r="M239" s="4">
        <v>9646</v>
      </c>
    </row>
    <row r="240" spans="1:13" x14ac:dyDescent="0.3">
      <c r="A240" s="3">
        <v>42026</v>
      </c>
      <c r="B240" s="4">
        <v>388</v>
      </c>
      <c r="C240" s="4">
        <v>366</v>
      </c>
      <c r="D240" s="4">
        <v>365</v>
      </c>
      <c r="E240" s="4">
        <v>380</v>
      </c>
      <c r="F240" s="4">
        <v>401</v>
      </c>
      <c r="G240" s="4">
        <v>404</v>
      </c>
      <c r="H240" s="4">
        <v>417</v>
      </c>
      <c r="I240" s="4">
        <v>391</v>
      </c>
      <c r="J240" s="4">
        <v>383</v>
      </c>
      <c r="K240" s="4">
        <v>351</v>
      </c>
      <c r="L240" s="4">
        <v>365</v>
      </c>
      <c r="M240" s="4">
        <v>4211</v>
      </c>
    </row>
    <row r="241" spans="1:13" x14ac:dyDescent="0.3">
      <c r="A241" s="3">
        <v>42028</v>
      </c>
      <c r="B241" s="4">
        <v>885</v>
      </c>
      <c r="C241" s="4">
        <v>932</v>
      </c>
      <c r="D241" s="4">
        <v>940</v>
      </c>
      <c r="E241" s="4">
        <v>925</v>
      </c>
      <c r="F241" s="4">
        <v>931</v>
      </c>
      <c r="G241" s="4">
        <v>886</v>
      </c>
      <c r="H241" s="4">
        <v>884</v>
      </c>
      <c r="I241" s="4">
        <v>870</v>
      </c>
      <c r="J241" s="4">
        <v>867</v>
      </c>
      <c r="K241" s="4">
        <v>878</v>
      </c>
      <c r="L241" s="4">
        <v>844</v>
      </c>
      <c r="M241" s="4">
        <v>9842</v>
      </c>
    </row>
    <row r="242" spans="1:13" x14ac:dyDescent="0.3">
      <c r="A242" s="3">
        <v>43002</v>
      </c>
      <c r="B242" s="4">
        <v>476</v>
      </c>
      <c r="C242" s="4">
        <v>495</v>
      </c>
      <c r="D242" s="4">
        <v>491</v>
      </c>
      <c r="E242" s="4">
        <v>508</v>
      </c>
      <c r="F242" s="4">
        <v>538</v>
      </c>
      <c r="G242" s="4">
        <v>532</v>
      </c>
      <c r="H242" s="4">
        <v>512</v>
      </c>
      <c r="I242" s="4">
        <v>529</v>
      </c>
      <c r="J242" s="4">
        <v>501</v>
      </c>
      <c r="K242" s="4">
        <v>496</v>
      </c>
      <c r="L242" s="4">
        <v>487</v>
      </c>
      <c r="M242" s="4">
        <v>5565</v>
      </c>
    </row>
    <row r="243" spans="1:13" x14ac:dyDescent="0.3">
      <c r="A243" s="3">
        <v>43005</v>
      </c>
      <c r="B243" s="4">
        <v>832</v>
      </c>
      <c r="C243" s="4">
        <v>826</v>
      </c>
      <c r="D243" s="4">
        <v>787</v>
      </c>
      <c r="E243" s="4">
        <v>806</v>
      </c>
      <c r="F243" s="4">
        <v>824</v>
      </c>
      <c r="G243" s="4">
        <v>825</v>
      </c>
      <c r="H243" s="4">
        <v>814</v>
      </c>
      <c r="I243" s="4">
        <v>784</v>
      </c>
      <c r="J243" s="4">
        <v>728</v>
      </c>
      <c r="K243" s="4">
        <v>754</v>
      </c>
      <c r="L243" s="4">
        <v>783</v>
      </c>
      <c r="M243" s="4">
        <v>8763</v>
      </c>
    </row>
    <row r="244" spans="1:13" x14ac:dyDescent="0.3">
      <c r="A244" s="3">
        <v>43007</v>
      </c>
      <c r="B244" s="4">
        <v>222</v>
      </c>
      <c r="C244" s="4">
        <v>224</v>
      </c>
      <c r="D244" s="4">
        <v>221</v>
      </c>
      <c r="E244" s="4">
        <v>211</v>
      </c>
      <c r="F244" s="4">
        <v>193</v>
      </c>
      <c r="G244" s="4">
        <v>201</v>
      </c>
      <c r="H244" s="4">
        <v>197</v>
      </c>
      <c r="I244" s="4">
        <v>196</v>
      </c>
      <c r="J244" s="4">
        <v>196</v>
      </c>
      <c r="K244" s="4">
        <v>191</v>
      </c>
      <c r="L244" s="4">
        <v>203</v>
      </c>
      <c r="M244" s="4">
        <v>2255</v>
      </c>
    </row>
    <row r="245" spans="1:13" x14ac:dyDescent="0.3">
      <c r="A245" s="3">
        <v>43010</v>
      </c>
      <c r="B245" s="4">
        <v>802</v>
      </c>
      <c r="C245" s="4">
        <v>817</v>
      </c>
      <c r="D245" s="4">
        <v>885</v>
      </c>
      <c r="E245" s="4">
        <v>867</v>
      </c>
      <c r="F245" s="4">
        <v>884</v>
      </c>
      <c r="G245" s="4">
        <v>836</v>
      </c>
      <c r="H245" s="4">
        <v>769</v>
      </c>
      <c r="I245" s="4">
        <v>764</v>
      </c>
      <c r="J245" s="4">
        <v>770</v>
      </c>
      <c r="K245" s="4">
        <v>776</v>
      </c>
      <c r="L245" s="4">
        <v>751</v>
      </c>
      <c r="M245" s="4">
        <v>8921</v>
      </c>
    </row>
    <row r="246" spans="1:13" x14ac:dyDescent="0.3">
      <c r="A246" s="3">
        <v>43014</v>
      </c>
      <c r="B246" s="4">
        <v>248</v>
      </c>
      <c r="C246" s="4">
        <v>246</v>
      </c>
      <c r="D246" s="4">
        <v>269</v>
      </c>
      <c r="E246" s="4">
        <v>273</v>
      </c>
      <c r="F246" s="4">
        <v>286</v>
      </c>
      <c r="G246" s="4">
        <v>266</v>
      </c>
      <c r="H246" s="4">
        <v>269</v>
      </c>
      <c r="I246" s="4">
        <v>265</v>
      </c>
      <c r="J246" s="4">
        <v>267</v>
      </c>
      <c r="K246" s="4">
        <v>270</v>
      </c>
      <c r="L246" s="4">
        <v>245</v>
      </c>
      <c r="M246" s="4">
        <v>2904</v>
      </c>
    </row>
    <row r="247" spans="1:13" x14ac:dyDescent="0.3">
      <c r="A247" s="3">
        <v>43018</v>
      </c>
      <c r="B247" s="4">
        <v>502</v>
      </c>
      <c r="C247" s="4">
        <v>498</v>
      </c>
      <c r="D247" s="4">
        <v>498</v>
      </c>
      <c r="E247" s="4">
        <v>524</v>
      </c>
      <c r="F247" s="4">
        <v>501</v>
      </c>
      <c r="G247" s="4">
        <v>499</v>
      </c>
      <c r="H247" s="4">
        <v>480</v>
      </c>
      <c r="I247" s="4">
        <v>496</v>
      </c>
      <c r="J247" s="4">
        <v>493</v>
      </c>
      <c r="K247" s="4">
        <v>506</v>
      </c>
      <c r="L247" s="4">
        <v>510</v>
      </c>
      <c r="M247" s="4">
        <v>5507</v>
      </c>
    </row>
    <row r="248" spans="1:13" x14ac:dyDescent="0.3">
      <c r="A248" s="3">
        <v>44012</v>
      </c>
      <c r="B248" s="4">
        <v>451</v>
      </c>
      <c r="C248" s="4">
        <v>456</v>
      </c>
      <c r="D248" s="4">
        <v>487</v>
      </c>
      <c r="E248" s="4">
        <v>509</v>
      </c>
      <c r="F248" s="4">
        <v>512</v>
      </c>
      <c r="G248" s="4">
        <v>504</v>
      </c>
      <c r="H248" s="4">
        <v>502</v>
      </c>
      <c r="I248" s="4">
        <v>517</v>
      </c>
      <c r="J248" s="4">
        <v>528</v>
      </c>
      <c r="K248" s="4">
        <v>513</v>
      </c>
      <c r="L248" s="4">
        <v>496</v>
      </c>
      <c r="M248" s="4">
        <v>5475</v>
      </c>
    </row>
    <row r="249" spans="1:13" x14ac:dyDescent="0.3">
      <c r="A249" s="3">
        <v>44013</v>
      </c>
      <c r="B249" s="4">
        <v>825</v>
      </c>
      <c r="C249" s="4">
        <v>889</v>
      </c>
      <c r="D249" s="4">
        <v>930</v>
      </c>
      <c r="E249" s="4">
        <v>906</v>
      </c>
      <c r="F249" s="4">
        <v>891</v>
      </c>
      <c r="G249" s="4">
        <v>887</v>
      </c>
      <c r="H249" s="4">
        <v>889</v>
      </c>
      <c r="I249" s="4">
        <v>832</v>
      </c>
      <c r="J249" s="4">
        <v>779</v>
      </c>
      <c r="K249" s="4">
        <v>758</v>
      </c>
      <c r="L249" s="4">
        <v>788</v>
      </c>
      <c r="M249" s="4">
        <v>9374</v>
      </c>
    </row>
    <row r="250" spans="1:13" x14ac:dyDescent="0.3">
      <c r="A250" s="3">
        <v>44019</v>
      </c>
      <c r="B250" s="4">
        <v>1445</v>
      </c>
      <c r="C250" s="4">
        <v>1488</v>
      </c>
      <c r="D250" s="4">
        <v>1452</v>
      </c>
      <c r="E250" s="4">
        <v>1467</v>
      </c>
      <c r="F250" s="4">
        <v>1473</v>
      </c>
      <c r="G250" s="4">
        <v>1483</v>
      </c>
      <c r="H250" s="4">
        <v>1482</v>
      </c>
      <c r="I250" s="4">
        <v>1474</v>
      </c>
      <c r="J250" s="4">
        <v>1512</v>
      </c>
      <c r="K250" s="4">
        <v>1478</v>
      </c>
      <c r="L250" s="4">
        <v>1482</v>
      </c>
      <c r="M250" s="4">
        <v>16236</v>
      </c>
    </row>
    <row r="251" spans="1:13" x14ac:dyDescent="0.3">
      <c r="A251" s="3">
        <v>44020</v>
      </c>
      <c r="B251" s="4">
        <v>433</v>
      </c>
      <c r="C251" s="4">
        <v>443</v>
      </c>
      <c r="D251" s="4">
        <v>460</v>
      </c>
      <c r="E251" s="4">
        <v>446</v>
      </c>
      <c r="F251" s="4">
        <v>438</v>
      </c>
      <c r="G251" s="4">
        <v>433</v>
      </c>
      <c r="H251" s="4">
        <v>422</v>
      </c>
      <c r="I251" s="4">
        <v>437</v>
      </c>
      <c r="J251" s="4">
        <v>424</v>
      </c>
      <c r="K251" s="4">
        <v>444</v>
      </c>
      <c r="L251" s="4">
        <v>442</v>
      </c>
      <c r="M251" s="4">
        <v>4822</v>
      </c>
    </row>
    <row r="252" spans="1:13" x14ac:dyDescent="0.3">
      <c r="A252" s="3">
        <v>44021</v>
      </c>
      <c r="B252" s="4">
        <v>9875</v>
      </c>
      <c r="C252" s="4">
        <v>10266</v>
      </c>
      <c r="D252" s="4">
        <v>10530</v>
      </c>
      <c r="E252" s="4">
        <v>10668</v>
      </c>
      <c r="F252" s="4">
        <v>10879</v>
      </c>
      <c r="G252" s="4">
        <v>10868</v>
      </c>
      <c r="H252" s="4">
        <v>10726</v>
      </c>
      <c r="I252" s="4">
        <v>10709</v>
      </c>
      <c r="J252" s="4">
        <v>10517</v>
      </c>
      <c r="K252" s="4">
        <v>10429</v>
      </c>
      <c r="L252" s="4">
        <v>10412</v>
      </c>
      <c r="M252" s="4">
        <v>115879</v>
      </c>
    </row>
    <row r="253" spans="1:13" x14ac:dyDescent="0.3">
      <c r="A253" s="3">
        <v>44034</v>
      </c>
      <c r="B253" s="4">
        <v>913</v>
      </c>
      <c r="C253" s="4">
        <v>915</v>
      </c>
      <c r="D253" s="4">
        <v>937</v>
      </c>
      <c r="E253" s="4">
        <v>944</v>
      </c>
      <c r="F253" s="4">
        <v>956</v>
      </c>
      <c r="G253" s="4">
        <v>942</v>
      </c>
      <c r="H253" s="4">
        <v>957</v>
      </c>
      <c r="I253" s="4">
        <v>877</v>
      </c>
      <c r="J253" s="4">
        <v>885</v>
      </c>
      <c r="K253" s="4">
        <v>874</v>
      </c>
      <c r="L253" s="4">
        <v>892</v>
      </c>
      <c r="M253" s="4">
        <v>10092</v>
      </c>
    </row>
    <row r="254" spans="1:13" x14ac:dyDescent="0.3">
      <c r="A254" s="3">
        <v>44040</v>
      </c>
      <c r="B254" s="4">
        <v>437</v>
      </c>
      <c r="C254" s="4">
        <v>442</v>
      </c>
      <c r="D254" s="4">
        <v>452</v>
      </c>
      <c r="E254" s="4">
        <v>466</v>
      </c>
      <c r="F254" s="4">
        <v>486</v>
      </c>
      <c r="G254" s="4">
        <v>485</v>
      </c>
      <c r="H254" s="4">
        <v>480</v>
      </c>
      <c r="I254" s="4">
        <v>465</v>
      </c>
      <c r="J254" s="4">
        <v>454</v>
      </c>
      <c r="K254" s="4">
        <v>488</v>
      </c>
      <c r="L254" s="4">
        <v>488</v>
      </c>
      <c r="M254" s="4">
        <v>5143</v>
      </c>
    </row>
    <row r="255" spans="1:13" x14ac:dyDescent="0.3">
      <c r="A255" s="3">
        <v>44043</v>
      </c>
      <c r="B255" s="4">
        <v>1003</v>
      </c>
      <c r="C255" s="4">
        <v>1067</v>
      </c>
      <c r="D255" s="4">
        <v>1062</v>
      </c>
      <c r="E255" s="4">
        <v>1110</v>
      </c>
      <c r="F255" s="4">
        <v>1184</v>
      </c>
      <c r="G255" s="4">
        <v>1179</v>
      </c>
      <c r="H255" s="4">
        <v>1129</v>
      </c>
      <c r="I255" s="4">
        <v>1136</v>
      </c>
      <c r="J255" s="4">
        <v>1101</v>
      </c>
      <c r="K255" s="4">
        <v>1100</v>
      </c>
      <c r="L255" s="4">
        <v>1105</v>
      </c>
      <c r="M255" s="4">
        <v>12176</v>
      </c>
    </row>
    <row r="256" spans="1:13" x14ac:dyDescent="0.3">
      <c r="A256" s="3">
        <v>44045</v>
      </c>
      <c r="B256" s="4">
        <v>222</v>
      </c>
      <c r="C256" s="4">
        <v>233</v>
      </c>
      <c r="D256" s="4">
        <v>248</v>
      </c>
      <c r="E256" s="4">
        <v>261</v>
      </c>
      <c r="F256" s="4">
        <v>263</v>
      </c>
      <c r="G256" s="4">
        <v>267</v>
      </c>
      <c r="H256" s="4">
        <v>275</v>
      </c>
      <c r="I256" s="4">
        <v>268</v>
      </c>
      <c r="J256" s="4">
        <v>255</v>
      </c>
      <c r="K256" s="4">
        <v>235</v>
      </c>
      <c r="L256" s="4">
        <v>226</v>
      </c>
      <c r="M256" s="4">
        <v>2753</v>
      </c>
    </row>
    <row r="257" spans="1:13" x14ac:dyDescent="0.3">
      <c r="A257" s="3">
        <v>44048</v>
      </c>
      <c r="B257" s="4">
        <v>460</v>
      </c>
      <c r="C257" s="4">
        <v>450</v>
      </c>
      <c r="D257" s="4">
        <v>468</v>
      </c>
      <c r="E257" s="4">
        <v>444</v>
      </c>
      <c r="F257" s="4">
        <v>445</v>
      </c>
      <c r="G257" s="4">
        <v>452</v>
      </c>
      <c r="H257" s="4">
        <v>469</v>
      </c>
      <c r="I257" s="4">
        <v>453</v>
      </c>
      <c r="J257" s="4">
        <v>443</v>
      </c>
      <c r="K257" s="4">
        <v>420</v>
      </c>
      <c r="L257" s="4">
        <v>421</v>
      </c>
      <c r="M257" s="4">
        <v>4925</v>
      </c>
    </row>
    <row r="258" spans="1:13" x14ac:dyDescent="0.3">
      <c r="A258" s="3">
        <v>44052</v>
      </c>
      <c r="B258" s="4">
        <v>547</v>
      </c>
      <c r="C258" s="4">
        <v>545</v>
      </c>
      <c r="D258" s="4">
        <v>562</v>
      </c>
      <c r="E258" s="4">
        <v>553</v>
      </c>
      <c r="F258" s="4">
        <v>541</v>
      </c>
      <c r="G258" s="4">
        <v>574</v>
      </c>
      <c r="H258" s="4">
        <v>549</v>
      </c>
      <c r="I258" s="4">
        <v>527</v>
      </c>
      <c r="J258" s="4">
        <v>531</v>
      </c>
      <c r="K258" s="4">
        <v>539</v>
      </c>
      <c r="L258" s="4">
        <v>519</v>
      </c>
      <c r="M258" s="4">
        <v>5987</v>
      </c>
    </row>
    <row r="259" spans="1:13" x14ac:dyDescent="0.3">
      <c r="A259" s="3">
        <v>44064</v>
      </c>
      <c r="B259" s="4">
        <v>376</v>
      </c>
      <c r="C259" s="4">
        <v>371</v>
      </c>
      <c r="D259" s="4">
        <v>385</v>
      </c>
      <c r="E259" s="4">
        <v>367</v>
      </c>
      <c r="F259" s="4">
        <v>407</v>
      </c>
      <c r="G259" s="4">
        <v>402</v>
      </c>
      <c r="H259" s="4">
        <v>413</v>
      </c>
      <c r="I259" s="4">
        <v>414</v>
      </c>
      <c r="J259" s="4">
        <v>402</v>
      </c>
      <c r="K259" s="4">
        <v>401</v>
      </c>
      <c r="L259" s="4">
        <v>393</v>
      </c>
      <c r="M259" s="4">
        <v>4331</v>
      </c>
    </row>
    <row r="260" spans="1:13" x14ac:dyDescent="0.3">
      <c r="A260" s="3">
        <v>44073</v>
      </c>
      <c r="B260" s="4">
        <v>367</v>
      </c>
      <c r="C260" s="4">
        <v>349</v>
      </c>
      <c r="D260" s="4">
        <v>318</v>
      </c>
      <c r="E260" s="4">
        <v>318</v>
      </c>
      <c r="F260" s="4">
        <v>330</v>
      </c>
      <c r="G260" s="4">
        <v>337</v>
      </c>
      <c r="H260" s="4">
        <v>352</v>
      </c>
      <c r="I260" s="4">
        <v>338</v>
      </c>
      <c r="J260" s="4">
        <v>336</v>
      </c>
      <c r="K260" s="4">
        <v>305</v>
      </c>
      <c r="L260" s="4">
        <v>330</v>
      </c>
      <c r="M260" s="4">
        <v>3680</v>
      </c>
    </row>
    <row r="261" spans="1:13" x14ac:dyDescent="0.3">
      <c r="A261" s="3">
        <v>44081</v>
      </c>
      <c r="B261" s="4">
        <v>485</v>
      </c>
      <c r="C261" s="4">
        <v>520</v>
      </c>
      <c r="D261" s="4">
        <v>542</v>
      </c>
      <c r="E261" s="4">
        <v>601</v>
      </c>
      <c r="F261" s="4">
        <v>657</v>
      </c>
      <c r="G261" s="4">
        <v>631</v>
      </c>
      <c r="H261" s="4">
        <v>633</v>
      </c>
      <c r="I261" s="4">
        <v>595</v>
      </c>
      <c r="J261" s="4">
        <v>580</v>
      </c>
      <c r="K261" s="4">
        <v>590</v>
      </c>
      <c r="L261" s="4">
        <v>577</v>
      </c>
      <c r="M261" s="4">
        <v>6411</v>
      </c>
    </row>
    <row r="262" spans="1:13" x14ac:dyDescent="0.3">
      <c r="A262" s="3">
        <v>44083</v>
      </c>
      <c r="B262" s="4">
        <v>1525</v>
      </c>
      <c r="C262" s="4">
        <v>1556</v>
      </c>
      <c r="D262" s="4">
        <v>1615</v>
      </c>
      <c r="E262" s="4">
        <v>1621</v>
      </c>
      <c r="F262" s="4">
        <v>1656</v>
      </c>
      <c r="G262" s="4">
        <v>1634</v>
      </c>
      <c r="H262" s="4">
        <v>1624</v>
      </c>
      <c r="I262" s="4">
        <v>1564</v>
      </c>
      <c r="J262" s="4">
        <v>1520</v>
      </c>
      <c r="K262" s="4">
        <v>1444</v>
      </c>
      <c r="L262" s="4">
        <v>1467</v>
      </c>
      <c r="M262" s="4">
        <v>17226</v>
      </c>
    </row>
    <row r="263" spans="1:13" x14ac:dyDescent="0.3">
      <c r="A263" s="3">
        <v>44084</v>
      </c>
      <c r="B263" s="4">
        <v>1065</v>
      </c>
      <c r="C263" s="4">
        <v>1084</v>
      </c>
      <c r="D263" s="4">
        <v>1090</v>
      </c>
      <c r="E263" s="4">
        <v>1102</v>
      </c>
      <c r="F263" s="4">
        <v>1117</v>
      </c>
      <c r="G263" s="4">
        <v>1137</v>
      </c>
      <c r="H263" s="4">
        <v>1117</v>
      </c>
      <c r="I263" s="4">
        <v>1068</v>
      </c>
      <c r="J263" s="4">
        <v>1012</v>
      </c>
      <c r="K263" s="4">
        <v>956</v>
      </c>
      <c r="L263" s="4">
        <v>948</v>
      </c>
      <c r="M263" s="4">
        <v>11696</v>
      </c>
    </row>
    <row r="264" spans="1:13" x14ac:dyDescent="0.3">
      <c r="A264" s="3">
        <v>44085</v>
      </c>
      <c r="B264" s="4">
        <v>858</v>
      </c>
      <c r="C264" s="4">
        <v>890</v>
      </c>
      <c r="D264" s="4">
        <v>935</v>
      </c>
      <c r="E264" s="4">
        <v>945</v>
      </c>
      <c r="F264" s="4">
        <v>938</v>
      </c>
      <c r="G264" s="4">
        <v>942</v>
      </c>
      <c r="H264" s="4">
        <v>918</v>
      </c>
      <c r="I264" s="4">
        <v>927</v>
      </c>
      <c r="J264" s="4">
        <v>922</v>
      </c>
      <c r="K264" s="4">
        <v>922</v>
      </c>
      <c r="L264" s="4">
        <v>916</v>
      </c>
      <c r="M264" s="4">
        <v>10113</v>
      </c>
    </row>
    <row r="265" spans="1:13" x14ac:dyDescent="0.3">
      <c r="A265" s="3">
        <v>45035</v>
      </c>
      <c r="B265" s="4">
        <v>1109</v>
      </c>
      <c r="C265" s="4">
        <v>1136</v>
      </c>
      <c r="D265" s="4">
        <v>1196</v>
      </c>
      <c r="E265" s="4">
        <v>1214</v>
      </c>
      <c r="F265" s="4">
        <v>1225</v>
      </c>
      <c r="G265" s="4">
        <v>1224</v>
      </c>
      <c r="H265" s="4">
        <v>1190</v>
      </c>
      <c r="I265" s="4">
        <v>1149</v>
      </c>
      <c r="J265" s="4">
        <v>1122</v>
      </c>
      <c r="K265" s="4">
        <v>1049</v>
      </c>
      <c r="L265" s="4">
        <v>1024</v>
      </c>
      <c r="M265" s="4">
        <v>12638</v>
      </c>
    </row>
    <row r="266" spans="1:13" x14ac:dyDescent="0.3">
      <c r="A266" s="3">
        <v>45041</v>
      </c>
      <c r="B266" s="4">
        <v>1226</v>
      </c>
      <c r="C266" s="4">
        <v>1248</v>
      </c>
      <c r="D266" s="4">
        <v>1279</v>
      </c>
      <c r="E266" s="4">
        <v>1253</v>
      </c>
      <c r="F266" s="4">
        <v>1248</v>
      </c>
      <c r="G266" s="4">
        <v>1225</v>
      </c>
      <c r="H266" s="4">
        <v>1200</v>
      </c>
      <c r="I266" s="4">
        <v>1186</v>
      </c>
      <c r="J266" s="4">
        <v>1165</v>
      </c>
      <c r="K266" s="4">
        <v>1118</v>
      </c>
      <c r="L266" s="4">
        <v>1094</v>
      </c>
      <c r="M266" s="4">
        <v>13242</v>
      </c>
    </row>
    <row r="267" spans="1:13" x14ac:dyDescent="0.3">
      <c r="A267" s="3">
        <v>45059</v>
      </c>
      <c r="B267" s="4">
        <v>516</v>
      </c>
      <c r="C267" s="4">
        <v>540</v>
      </c>
      <c r="D267" s="4">
        <v>542</v>
      </c>
      <c r="E267" s="4">
        <v>528</v>
      </c>
      <c r="F267" s="4">
        <v>532</v>
      </c>
      <c r="G267" s="4">
        <v>514</v>
      </c>
      <c r="H267" s="4">
        <v>509</v>
      </c>
      <c r="I267" s="4">
        <v>522</v>
      </c>
      <c r="J267" s="4">
        <v>517</v>
      </c>
      <c r="K267" s="4">
        <v>518</v>
      </c>
      <c r="L267" s="4">
        <v>486</v>
      </c>
      <c r="M267" s="4">
        <v>5724</v>
      </c>
    </row>
    <row r="268" spans="1:13" x14ac:dyDescent="0.3">
      <c r="A268" s="3">
        <v>45060</v>
      </c>
      <c r="B268" s="4">
        <v>289</v>
      </c>
      <c r="C268" s="4">
        <v>314</v>
      </c>
      <c r="D268" s="4">
        <v>330</v>
      </c>
      <c r="E268" s="4">
        <v>318</v>
      </c>
      <c r="F268" s="4">
        <v>291</v>
      </c>
      <c r="G268" s="4">
        <v>276</v>
      </c>
      <c r="H268" s="4">
        <v>257</v>
      </c>
      <c r="I268" s="4">
        <v>280</v>
      </c>
      <c r="J268" s="4">
        <v>282</v>
      </c>
      <c r="K268" s="4">
        <v>298</v>
      </c>
      <c r="L268" s="4">
        <v>279</v>
      </c>
      <c r="M268" s="4">
        <v>3214</v>
      </c>
    </row>
    <row r="269" spans="1:13" x14ac:dyDescent="0.3">
      <c r="A269" s="3">
        <v>45061</v>
      </c>
      <c r="B269" s="4">
        <v>161</v>
      </c>
      <c r="C269" s="4">
        <v>181</v>
      </c>
      <c r="D269" s="4">
        <v>188</v>
      </c>
      <c r="E269" s="4">
        <v>199</v>
      </c>
      <c r="F269" s="4">
        <v>193</v>
      </c>
      <c r="G269" s="4">
        <v>204</v>
      </c>
      <c r="H269" s="4">
        <v>198</v>
      </c>
      <c r="I269" s="4">
        <v>207</v>
      </c>
      <c r="J269" s="4">
        <v>197</v>
      </c>
      <c r="K269" s="4">
        <v>189</v>
      </c>
      <c r="L269" s="4">
        <v>178</v>
      </c>
      <c r="M269" s="4">
        <v>2095</v>
      </c>
    </row>
    <row r="270" spans="1:13" x14ac:dyDescent="0.3">
      <c r="A270" s="3">
        <v>45062</v>
      </c>
      <c r="B270" s="4">
        <v>63</v>
      </c>
      <c r="C270" s="4">
        <v>62</v>
      </c>
      <c r="D270" s="4">
        <v>57</v>
      </c>
      <c r="E270" s="4">
        <v>64</v>
      </c>
      <c r="F270" s="4">
        <v>50</v>
      </c>
      <c r="G270" s="4">
        <v>51</v>
      </c>
      <c r="H270" s="4">
        <v>47</v>
      </c>
      <c r="I270" s="4">
        <v>42</v>
      </c>
      <c r="J270" s="4">
        <v>50</v>
      </c>
      <c r="K270" s="4">
        <v>48</v>
      </c>
      <c r="L270" s="4">
        <v>45</v>
      </c>
      <c r="M270" s="4">
        <v>579</v>
      </c>
    </row>
    <row r="271" spans="1:13" x14ac:dyDescent="0.3">
      <c r="A271" s="3">
        <v>45063</v>
      </c>
      <c r="B271" s="4">
        <v>241</v>
      </c>
      <c r="C271" s="4">
        <v>269</v>
      </c>
      <c r="D271" s="4">
        <v>276</v>
      </c>
      <c r="E271" s="4">
        <v>281</v>
      </c>
      <c r="F271" s="4">
        <v>270</v>
      </c>
      <c r="G271" s="4">
        <v>258</v>
      </c>
      <c r="H271" s="4">
        <v>239</v>
      </c>
      <c r="I271" s="4">
        <v>234</v>
      </c>
      <c r="J271" s="4">
        <v>244</v>
      </c>
      <c r="K271" s="4">
        <v>250</v>
      </c>
      <c r="L271" s="4">
        <v>229</v>
      </c>
      <c r="M271" s="4">
        <v>2791</v>
      </c>
    </row>
    <row r="272" spans="1:13" x14ac:dyDescent="0.3">
      <c r="A272" s="3">
        <v>45064</v>
      </c>
      <c r="B272" s="4">
        <v>285</v>
      </c>
      <c r="C272" s="4">
        <v>295</v>
      </c>
      <c r="D272" s="4">
        <v>293</v>
      </c>
      <c r="E272" s="4">
        <v>288</v>
      </c>
      <c r="F272" s="4">
        <v>314</v>
      </c>
      <c r="G272" s="4">
        <v>295</v>
      </c>
      <c r="H272" s="4">
        <v>320</v>
      </c>
      <c r="I272" s="4">
        <v>331</v>
      </c>
      <c r="J272" s="4">
        <v>329</v>
      </c>
      <c r="K272" s="4">
        <v>339</v>
      </c>
      <c r="L272" s="4">
        <v>352</v>
      </c>
      <c r="M272" s="4">
        <v>3441</v>
      </c>
    </row>
    <row r="273" spans="1:13" x14ac:dyDescent="0.3">
      <c r="A273" s="3">
        <v>45065</v>
      </c>
      <c r="B273" s="4">
        <v>288</v>
      </c>
      <c r="C273" s="4">
        <v>289</v>
      </c>
      <c r="D273" s="4">
        <v>277</v>
      </c>
      <c r="E273" s="4">
        <v>267</v>
      </c>
      <c r="F273" s="4">
        <v>273</v>
      </c>
      <c r="G273" s="4">
        <v>266</v>
      </c>
      <c r="H273" s="4">
        <v>271</v>
      </c>
      <c r="I273" s="4">
        <v>264</v>
      </c>
      <c r="J273" s="4">
        <v>245</v>
      </c>
      <c r="K273" s="4">
        <v>228</v>
      </c>
      <c r="L273" s="4">
        <v>226</v>
      </c>
      <c r="M273" s="4">
        <v>2894</v>
      </c>
    </row>
    <row r="274" spans="1:13" x14ac:dyDescent="0.3">
      <c r="A274" s="3">
        <v>45068</v>
      </c>
      <c r="B274" s="4">
        <v>674</v>
      </c>
      <c r="C274" s="4">
        <v>686</v>
      </c>
      <c r="D274" s="4">
        <v>728</v>
      </c>
      <c r="E274" s="4">
        <v>736</v>
      </c>
      <c r="F274" s="4">
        <v>725</v>
      </c>
      <c r="G274" s="4">
        <v>688</v>
      </c>
      <c r="H274" s="4">
        <v>705</v>
      </c>
      <c r="I274" s="4">
        <v>706</v>
      </c>
      <c r="J274" s="4">
        <v>684</v>
      </c>
      <c r="K274" s="4">
        <v>692</v>
      </c>
      <c r="L274" s="4">
        <v>661</v>
      </c>
      <c r="M274" s="4">
        <v>7685</v>
      </c>
    </row>
    <row r="275" spans="1:13" x14ac:dyDescent="0.3">
      <c r="A275" s="3">
        <v>46003</v>
      </c>
      <c r="B275" s="4">
        <v>1850</v>
      </c>
      <c r="C275" s="4">
        <v>1891</v>
      </c>
      <c r="D275" s="4">
        <v>1921</v>
      </c>
      <c r="E275" s="4">
        <v>1977</v>
      </c>
      <c r="F275" s="4">
        <v>1951</v>
      </c>
      <c r="G275" s="4">
        <v>2003</v>
      </c>
      <c r="H275" s="4">
        <v>1969</v>
      </c>
      <c r="I275" s="4">
        <v>1904</v>
      </c>
      <c r="J275" s="4">
        <v>1898</v>
      </c>
      <c r="K275" s="4">
        <v>1921</v>
      </c>
      <c r="L275" s="4">
        <v>1914</v>
      </c>
      <c r="M275" s="4">
        <v>21199</v>
      </c>
    </row>
    <row r="276" spans="1:13" x14ac:dyDescent="0.3">
      <c r="A276" s="3">
        <v>46013</v>
      </c>
      <c r="B276" s="4">
        <v>705</v>
      </c>
      <c r="C276" s="4">
        <v>752</v>
      </c>
      <c r="D276" s="4">
        <v>768</v>
      </c>
      <c r="E276" s="4">
        <v>764</v>
      </c>
      <c r="F276" s="4">
        <v>761</v>
      </c>
      <c r="G276" s="4">
        <v>732</v>
      </c>
      <c r="H276" s="4">
        <v>760</v>
      </c>
      <c r="I276" s="4">
        <v>753</v>
      </c>
      <c r="J276" s="4">
        <v>705</v>
      </c>
      <c r="K276" s="4">
        <v>695</v>
      </c>
      <c r="L276" s="4">
        <v>657</v>
      </c>
      <c r="M276" s="4">
        <v>8052</v>
      </c>
    </row>
    <row r="277" spans="1:13" x14ac:dyDescent="0.3">
      <c r="A277" s="3">
        <v>46014</v>
      </c>
      <c r="B277" s="4">
        <v>1725</v>
      </c>
      <c r="C277" s="4">
        <v>1780</v>
      </c>
      <c r="D277" s="4">
        <v>1754</v>
      </c>
      <c r="E277" s="4">
        <v>1727</v>
      </c>
      <c r="F277" s="4">
        <v>1775</v>
      </c>
      <c r="G277" s="4">
        <v>1756</v>
      </c>
      <c r="H277" s="4">
        <v>1702</v>
      </c>
      <c r="I277" s="4">
        <v>1663</v>
      </c>
      <c r="J277" s="4">
        <v>1636</v>
      </c>
      <c r="K277" s="4">
        <v>1665</v>
      </c>
      <c r="L277" s="4">
        <v>1665</v>
      </c>
      <c r="M277" s="4">
        <v>18848</v>
      </c>
    </row>
    <row r="278" spans="1:13" x14ac:dyDescent="0.3">
      <c r="A278" s="3">
        <v>46020</v>
      </c>
      <c r="B278" s="4">
        <v>739</v>
      </c>
      <c r="C278" s="4">
        <v>763</v>
      </c>
      <c r="D278" s="4">
        <v>757</v>
      </c>
      <c r="E278" s="4">
        <v>729</v>
      </c>
      <c r="F278" s="4">
        <v>720</v>
      </c>
      <c r="G278" s="4">
        <v>691</v>
      </c>
      <c r="H278" s="4">
        <v>672</v>
      </c>
      <c r="I278" s="4">
        <v>682</v>
      </c>
      <c r="J278" s="4">
        <v>667</v>
      </c>
      <c r="K278" s="4">
        <v>689</v>
      </c>
      <c r="L278" s="4">
        <v>661</v>
      </c>
      <c r="M278" s="4">
        <v>7770</v>
      </c>
    </row>
    <row r="279" spans="1:13" x14ac:dyDescent="0.3">
      <c r="A279" s="3">
        <v>46021</v>
      </c>
      <c r="B279" s="4">
        <v>3059</v>
      </c>
      <c r="C279" s="4">
        <v>3154</v>
      </c>
      <c r="D279" s="4">
        <v>3215</v>
      </c>
      <c r="E279" s="4">
        <v>3292</v>
      </c>
      <c r="F279" s="4">
        <v>3354</v>
      </c>
      <c r="G279" s="4">
        <v>3434</v>
      </c>
      <c r="H279" s="4">
        <v>3452</v>
      </c>
      <c r="I279" s="4">
        <v>3455</v>
      </c>
      <c r="J279" s="4">
        <v>3472</v>
      </c>
      <c r="K279" s="4">
        <v>3443</v>
      </c>
      <c r="L279" s="4">
        <v>3530</v>
      </c>
      <c r="M279" s="4">
        <v>36860</v>
      </c>
    </row>
    <row r="280" spans="1:13" x14ac:dyDescent="0.3">
      <c r="A280" s="3">
        <v>46024</v>
      </c>
      <c r="B280" s="4">
        <v>864</v>
      </c>
      <c r="C280" s="4">
        <v>870</v>
      </c>
      <c r="D280" s="4">
        <v>909</v>
      </c>
      <c r="E280" s="4">
        <v>910</v>
      </c>
      <c r="F280" s="4">
        <v>894</v>
      </c>
      <c r="G280" s="4">
        <v>877</v>
      </c>
      <c r="H280" s="4">
        <v>832</v>
      </c>
      <c r="I280" s="4">
        <v>835</v>
      </c>
      <c r="J280" s="4">
        <v>826</v>
      </c>
      <c r="K280" s="4">
        <v>775</v>
      </c>
      <c r="L280" s="4">
        <v>797</v>
      </c>
      <c r="M280" s="4">
        <v>9389</v>
      </c>
    </row>
    <row r="281" spans="1:13" x14ac:dyDescent="0.3">
      <c r="A281" s="3">
        <v>46025</v>
      </c>
      <c r="B281" s="4">
        <v>1237</v>
      </c>
      <c r="C281" s="4">
        <v>1306</v>
      </c>
      <c r="D281" s="4">
        <v>1313</v>
      </c>
      <c r="E281" s="4">
        <v>1282</v>
      </c>
      <c r="F281" s="4">
        <v>1264</v>
      </c>
      <c r="G281" s="4">
        <v>1234</v>
      </c>
      <c r="H281" s="4">
        <v>1226</v>
      </c>
      <c r="I281" s="4">
        <v>1205</v>
      </c>
      <c r="J281" s="4">
        <v>1194</v>
      </c>
      <c r="K281" s="4">
        <v>1205</v>
      </c>
      <c r="L281" s="4">
        <v>1187</v>
      </c>
      <c r="M281" s="4">
        <v>13653</v>
      </c>
    </row>
    <row r="282" spans="1:13" x14ac:dyDescent="0.3">
      <c r="A282" s="3">
        <v>54010</v>
      </c>
      <c r="B282" s="4">
        <v>32</v>
      </c>
      <c r="C282" s="4">
        <v>35</v>
      </c>
      <c r="D282" s="4">
        <v>39</v>
      </c>
      <c r="E282" s="4">
        <v>44</v>
      </c>
      <c r="F282" s="4">
        <v>46</v>
      </c>
      <c r="G282" s="4">
        <v>42</v>
      </c>
      <c r="H282" s="4">
        <v>44</v>
      </c>
      <c r="I282" s="4">
        <v>44</v>
      </c>
      <c r="J282" s="4">
        <v>53</v>
      </c>
      <c r="K282" s="4"/>
      <c r="L282" s="4"/>
      <c r="M282" s="4">
        <v>379</v>
      </c>
    </row>
    <row r="283" spans="1:13" x14ac:dyDescent="0.3">
      <c r="A283" s="3">
        <v>57097</v>
      </c>
      <c r="B283" s="4"/>
      <c r="C283" s="4"/>
      <c r="D283" s="4"/>
      <c r="E283" s="4"/>
      <c r="F283" s="4"/>
      <c r="G283" s="4"/>
      <c r="H283" s="4"/>
      <c r="I283" s="4"/>
      <c r="J283" s="4"/>
      <c r="K283" s="4">
        <v>66</v>
      </c>
      <c r="L283" s="4">
        <v>61</v>
      </c>
      <c r="M283" s="4">
        <v>127</v>
      </c>
    </row>
    <row r="284" spans="1:13" x14ac:dyDescent="0.3">
      <c r="A284" s="3">
        <v>71002</v>
      </c>
      <c r="B284" s="4">
        <v>325</v>
      </c>
      <c r="C284" s="4">
        <v>330</v>
      </c>
      <c r="D284" s="4">
        <v>373</v>
      </c>
      <c r="E284" s="4">
        <v>404</v>
      </c>
      <c r="F284" s="4">
        <v>409</v>
      </c>
      <c r="G284" s="4">
        <v>415</v>
      </c>
      <c r="H284" s="4">
        <v>389</v>
      </c>
      <c r="I284" s="4">
        <v>369</v>
      </c>
      <c r="J284" s="4">
        <v>343</v>
      </c>
      <c r="K284" s="4">
        <v>354</v>
      </c>
      <c r="L284" s="4">
        <v>354</v>
      </c>
      <c r="M284" s="4">
        <v>4065</v>
      </c>
    </row>
    <row r="285" spans="1:13" x14ac:dyDescent="0.3">
      <c r="A285" s="3">
        <v>71004</v>
      </c>
      <c r="B285" s="4">
        <v>1675</v>
      </c>
      <c r="C285" s="4">
        <v>1747</v>
      </c>
      <c r="D285" s="4">
        <v>1817</v>
      </c>
      <c r="E285" s="4">
        <v>1849</v>
      </c>
      <c r="F285" s="4">
        <v>1885</v>
      </c>
      <c r="G285" s="4">
        <v>1889</v>
      </c>
      <c r="H285" s="4">
        <v>1837</v>
      </c>
      <c r="I285" s="4">
        <v>1800</v>
      </c>
      <c r="J285" s="4">
        <v>1814</v>
      </c>
      <c r="K285" s="4">
        <v>1772</v>
      </c>
      <c r="L285" s="4">
        <v>1807</v>
      </c>
      <c r="M285" s="4">
        <v>19892</v>
      </c>
    </row>
    <row r="286" spans="1:13" x14ac:dyDescent="0.3">
      <c r="A286" s="3">
        <v>71011</v>
      </c>
      <c r="B286" s="4">
        <v>716</v>
      </c>
      <c r="C286" s="4">
        <v>668</v>
      </c>
      <c r="D286" s="4">
        <v>664</v>
      </c>
      <c r="E286" s="4">
        <v>700</v>
      </c>
      <c r="F286" s="4">
        <v>685</v>
      </c>
      <c r="G286" s="4">
        <v>669</v>
      </c>
      <c r="H286" s="4">
        <v>686</v>
      </c>
      <c r="I286" s="4">
        <v>699</v>
      </c>
      <c r="J286" s="4">
        <v>674</v>
      </c>
      <c r="K286" s="4">
        <v>663</v>
      </c>
      <c r="L286" s="4">
        <v>633</v>
      </c>
      <c r="M286" s="4">
        <v>7457</v>
      </c>
    </row>
    <row r="287" spans="1:13" x14ac:dyDescent="0.3">
      <c r="A287" s="3">
        <v>71016</v>
      </c>
      <c r="B287" s="4">
        <v>2480</v>
      </c>
      <c r="C287" s="4">
        <v>2551</v>
      </c>
      <c r="D287" s="4">
        <v>2553</v>
      </c>
      <c r="E287" s="4">
        <v>2641</v>
      </c>
      <c r="F287" s="4">
        <v>2553</v>
      </c>
      <c r="G287" s="4">
        <v>2541</v>
      </c>
      <c r="H287" s="4">
        <v>2412</v>
      </c>
      <c r="I287" s="4">
        <v>2399</v>
      </c>
      <c r="J287" s="4">
        <v>2418</v>
      </c>
      <c r="K287" s="4">
        <v>2344</v>
      </c>
      <c r="L287" s="4">
        <v>2311</v>
      </c>
      <c r="M287" s="4">
        <v>27203</v>
      </c>
    </row>
    <row r="288" spans="1:13" x14ac:dyDescent="0.3">
      <c r="A288" s="3">
        <v>71017</v>
      </c>
      <c r="B288" s="4">
        <v>371</v>
      </c>
      <c r="C288" s="4">
        <v>380</v>
      </c>
      <c r="D288" s="4">
        <v>359</v>
      </c>
      <c r="E288" s="4">
        <v>358</v>
      </c>
      <c r="F288" s="4">
        <v>351</v>
      </c>
      <c r="G288" s="4">
        <v>344</v>
      </c>
      <c r="H288" s="4">
        <v>328</v>
      </c>
      <c r="I288" s="4">
        <v>319</v>
      </c>
      <c r="J288" s="4">
        <v>314</v>
      </c>
      <c r="K288" s="4">
        <v>314</v>
      </c>
      <c r="L288" s="4">
        <v>310</v>
      </c>
      <c r="M288" s="4">
        <v>3748</v>
      </c>
    </row>
    <row r="289" spans="1:13" x14ac:dyDescent="0.3">
      <c r="A289" s="3">
        <v>71020</v>
      </c>
      <c r="B289" s="4">
        <v>318</v>
      </c>
      <c r="C289" s="4">
        <v>337</v>
      </c>
      <c r="D289" s="4">
        <v>362</v>
      </c>
      <c r="E289" s="4">
        <v>376</v>
      </c>
      <c r="F289" s="4">
        <v>388</v>
      </c>
      <c r="G289" s="4">
        <v>378</v>
      </c>
      <c r="H289" s="4">
        <v>358</v>
      </c>
      <c r="I289" s="4">
        <v>340</v>
      </c>
      <c r="J289" s="4">
        <v>322</v>
      </c>
      <c r="K289" s="4">
        <v>319</v>
      </c>
      <c r="L289" s="4">
        <v>326</v>
      </c>
      <c r="M289" s="4">
        <v>3824</v>
      </c>
    </row>
    <row r="290" spans="1:13" x14ac:dyDescent="0.3">
      <c r="A290" s="3">
        <v>71022</v>
      </c>
      <c r="B290" s="4">
        <v>2555</v>
      </c>
      <c r="C290" s="4">
        <v>2706</v>
      </c>
      <c r="D290" s="4">
        <v>2741</v>
      </c>
      <c r="E290" s="4">
        <v>2805</v>
      </c>
      <c r="F290" s="4">
        <v>2798</v>
      </c>
      <c r="G290" s="4">
        <v>2818</v>
      </c>
      <c r="H290" s="4">
        <v>2795</v>
      </c>
      <c r="I290" s="4">
        <v>2830</v>
      </c>
      <c r="J290" s="4">
        <v>2788</v>
      </c>
      <c r="K290" s="4">
        <v>2733</v>
      </c>
      <c r="L290" s="4">
        <v>2653</v>
      </c>
      <c r="M290" s="4">
        <v>30222</v>
      </c>
    </row>
    <row r="291" spans="1:13" x14ac:dyDescent="0.3">
      <c r="A291" s="3">
        <v>71024</v>
      </c>
      <c r="B291" s="4">
        <v>479</v>
      </c>
      <c r="C291" s="4">
        <v>482</v>
      </c>
      <c r="D291" s="4">
        <v>492</v>
      </c>
      <c r="E291" s="4">
        <v>476</v>
      </c>
      <c r="F291" s="4">
        <v>462</v>
      </c>
      <c r="G291" s="4">
        <v>456</v>
      </c>
      <c r="H291" s="4">
        <v>467</v>
      </c>
      <c r="I291" s="4">
        <v>463</v>
      </c>
      <c r="J291" s="4">
        <v>467</v>
      </c>
      <c r="K291" s="4">
        <v>462</v>
      </c>
      <c r="L291" s="4">
        <v>428</v>
      </c>
      <c r="M291" s="4">
        <v>5134</v>
      </c>
    </row>
    <row r="292" spans="1:13" x14ac:dyDescent="0.3">
      <c r="A292" s="3">
        <v>71034</v>
      </c>
      <c r="B292" s="4">
        <v>574</v>
      </c>
      <c r="C292" s="4">
        <v>590</v>
      </c>
      <c r="D292" s="4">
        <v>610</v>
      </c>
      <c r="E292" s="4">
        <v>615</v>
      </c>
      <c r="F292" s="4">
        <v>625</v>
      </c>
      <c r="G292" s="4">
        <v>638</v>
      </c>
      <c r="H292" s="4">
        <v>651</v>
      </c>
      <c r="I292" s="4">
        <v>624</v>
      </c>
      <c r="J292" s="4">
        <v>620</v>
      </c>
      <c r="K292" s="4">
        <v>614</v>
      </c>
      <c r="L292" s="4">
        <v>663</v>
      </c>
      <c r="M292" s="4">
        <v>6824</v>
      </c>
    </row>
    <row r="293" spans="1:13" x14ac:dyDescent="0.3">
      <c r="A293" s="3">
        <v>71037</v>
      </c>
      <c r="B293" s="4">
        <v>494</v>
      </c>
      <c r="C293" s="4">
        <v>524</v>
      </c>
      <c r="D293" s="4">
        <v>535</v>
      </c>
      <c r="E293" s="4">
        <v>545</v>
      </c>
      <c r="F293" s="4">
        <v>549</v>
      </c>
      <c r="G293" s="4">
        <v>532</v>
      </c>
      <c r="H293" s="4">
        <v>559</v>
      </c>
      <c r="I293" s="4">
        <v>561</v>
      </c>
      <c r="J293" s="4">
        <v>536</v>
      </c>
      <c r="K293" s="4">
        <v>558</v>
      </c>
      <c r="L293" s="4">
        <v>535</v>
      </c>
      <c r="M293" s="4">
        <v>5928</v>
      </c>
    </row>
    <row r="294" spans="1:13" x14ac:dyDescent="0.3">
      <c r="A294" s="3">
        <v>71045</v>
      </c>
      <c r="B294" s="4">
        <v>264</v>
      </c>
      <c r="C294" s="4">
        <v>269</v>
      </c>
      <c r="D294" s="4">
        <v>267</v>
      </c>
      <c r="E294" s="4">
        <v>261</v>
      </c>
      <c r="F294" s="4">
        <v>275</v>
      </c>
      <c r="G294" s="4">
        <v>274</v>
      </c>
      <c r="H294" s="4">
        <v>281</v>
      </c>
      <c r="I294" s="4">
        <v>275</v>
      </c>
      <c r="J294" s="4">
        <v>273</v>
      </c>
      <c r="K294" s="4">
        <v>246</v>
      </c>
      <c r="L294" s="4">
        <v>262</v>
      </c>
      <c r="M294" s="4">
        <v>2947</v>
      </c>
    </row>
    <row r="295" spans="1:13" x14ac:dyDescent="0.3">
      <c r="A295" s="3">
        <v>71053</v>
      </c>
      <c r="B295" s="4">
        <v>1372</v>
      </c>
      <c r="C295" s="4">
        <v>1437</v>
      </c>
      <c r="D295" s="4">
        <v>1473</v>
      </c>
      <c r="E295" s="4">
        <v>1480</v>
      </c>
      <c r="F295" s="4">
        <v>1411</v>
      </c>
      <c r="G295" s="4">
        <v>1424</v>
      </c>
      <c r="H295" s="4">
        <v>1468</v>
      </c>
      <c r="I295" s="4">
        <v>1465</v>
      </c>
      <c r="J295" s="4">
        <v>1426</v>
      </c>
      <c r="K295" s="4">
        <v>1401</v>
      </c>
      <c r="L295" s="4">
        <v>1335</v>
      </c>
      <c r="M295" s="4">
        <v>15692</v>
      </c>
    </row>
    <row r="296" spans="1:13" x14ac:dyDescent="0.3">
      <c r="A296" s="3">
        <v>71057</v>
      </c>
      <c r="B296" s="4">
        <v>659</v>
      </c>
      <c r="C296" s="4">
        <v>672</v>
      </c>
      <c r="D296" s="4">
        <v>681</v>
      </c>
      <c r="E296" s="4">
        <v>662</v>
      </c>
      <c r="F296" s="4">
        <v>684</v>
      </c>
      <c r="G296" s="4">
        <v>718</v>
      </c>
      <c r="H296" s="4">
        <v>722</v>
      </c>
      <c r="I296" s="4">
        <v>691</v>
      </c>
      <c r="J296" s="4">
        <v>631</v>
      </c>
      <c r="K296" s="4">
        <v>610</v>
      </c>
      <c r="L296" s="4">
        <v>577</v>
      </c>
      <c r="M296" s="4">
        <v>7307</v>
      </c>
    </row>
    <row r="297" spans="1:13" x14ac:dyDescent="0.3">
      <c r="A297" s="3">
        <v>71066</v>
      </c>
      <c r="B297" s="4">
        <v>753</v>
      </c>
      <c r="C297" s="4">
        <v>803</v>
      </c>
      <c r="D297" s="4">
        <v>804</v>
      </c>
      <c r="E297" s="4">
        <v>806</v>
      </c>
      <c r="F297" s="4">
        <v>822</v>
      </c>
      <c r="G297" s="4">
        <v>833</v>
      </c>
      <c r="H297" s="4">
        <v>826</v>
      </c>
      <c r="I297" s="4">
        <v>830</v>
      </c>
      <c r="J297" s="4">
        <v>786</v>
      </c>
      <c r="K297" s="4">
        <v>798</v>
      </c>
      <c r="L297" s="4">
        <v>793</v>
      </c>
      <c r="M297" s="4">
        <v>8854</v>
      </c>
    </row>
    <row r="298" spans="1:13" x14ac:dyDescent="0.3">
      <c r="A298" s="3">
        <v>71067</v>
      </c>
      <c r="B298" s="4">
        <v>250</v>
      </c>
      <c r="C298" s="4">
        <v>249</v>
      </c>
      <c r="D298" s="4">
        <v>248</v>
      </c>
      <c r="E298" s="4">
        <v>244</v>
      </c>
      <c r="F298" s="4">
        <v>234</v>
      </c>
      <c r="G298" s="4">
        <v>268</v>
      </c>
      <c r="H298" s="4">
        <v>270</v>
      </c>
      <c r="I298" s="4">
        <v>281</v>
      </c>
      <c r="J298" s="4">
        <v>284</v>
      </c>
      <c r="K298" s="4">
        <v>281</v>
      </c>
      <c r="L298" s="4">
        <v>274</v>
      </c>
      <c r="M298" s="4">
        <v>2883</v>
      </c>
    </row>
    <row r="299" spans="1:13" x14ac:dyDescent="0.3">
      <c r="A299" s="3">
        <v>71069</v>
      </c>
      <c r="B299" s="4">
        <v>394</v>
      </c>
      <c r="C299" s="4">
        <v>403</v>
      </c>
      <c r="D299" s="4">
        <v>389</v>
      </c>
      <c r="E299" s="4">
        <v>402</v>
      </c>
      <c r="F299" s="4">
        <v>422</v>
      </c>
      <c r="G299" s="4">
        <v>409</v>
      </c>
      <c r="H299" s="4">
        <v>406</v>
      </c>
      <c r="I299" s="4">
        <v>407</v>
      </c>
      <c r="J299" s="4">
        <v>417</v>
      </c>
      <c r="K299" s="4">
        <v>420</v>
      </c>
      <c r="L299" s="4">
        <v>411</v>
      </c>
      <c r="M299" s="4">
        <v>4480</v>
      </c>
    </row>
    <row r="300" spans="1:13" x14ac:dyDescent="0.3">
      <c r="A300" s="3">
        <v>71070</v>
      </c>
      <c r="B300" s="4">
        <v>1192</v>
      </c>
      <c r="C300" s="4">
        <v>1216</v>
      </c>
      <c r="D300" s="4">
        <v>1243</v>
      </c>
      <c r="E300" s="4">
        <v>1254</v>
      </c>
      <c r="F300" s="4">
        <v>1298</v>
      </c>
      <c r="G300" s="4">
        <v>1318</v>
      </c>
      <c r="H300" s="4">
        <v>1302</v>
      </c>
      <c r="I300" s="4">
        <v>1267</v>
      </c>
      <c r="J300" s="4">
        <v>1197</v>
      </c>
      <c r="K300" s="4">
        <v>1186</v>
      </c>
      <c r="L300" s="4">
        <v>1215</v>
      </c>
      <c r="M300" s="4">
        <v>13688</v>
      </c>
    </row>
    <row r="301" spans="1:13" x14ac:dyDescent="0.3">
      <c r="A301" s="3">
        <v>72003</v>
      </c>
      <c r="B301" s="4">
        <v>458</v>
      </c>
      <c r="C301" s="4">
        <v>451</v>
      </c>
      <c r="D301" s="4">
        <v>429</v>
      </c>
      <c r="E301" s="4">
        <v>437</v>
      </c>
      <c r="F301" s="4">
        <v>432</v>
      </c>
      <c r="G301" s="4">
        <v>445</v>
      </c>
      <c r="H301" s="4">
        <v>465</v>
      </c>
      <c r="I301" s="4">
        <v>460</v>
      </c>
      <c r="J301" s="4">
        <v>473</v>
      </c>
      <c r="K301" s="4">
        <v>475</v>
      </c>
      <c r="L301" s="4">
        <v>458</v>
      </c>
      <c r="M301" s="4">
        <v>4983</v>
      </c>
    </row>
    <row r="302" spans="1:13" x14ac:dyDescent="0.3">
      <c r="A302" s="3">
        <v>72004</v>
      </c>
      <c r="B302" s="4">
        <v>505</v>
      </c>
      <c r="C302" s="4">
        <v>546</v>
      </c>
      <c r="D302" s="4">
        <v>585</v>
      </c>
      <c r="E302" s="4">
        <v>593</v>
      </c>
      <c r="F302" s="4">
        <v>617</v>
      </c>
      <c r="G302" s="4">
        <v>574</v>
      </c>
      <c r="H302" s="4">
        <v>589</v>
      </c>
      <c r="I302" s="4">
        <v>583</v>
      </c>
      <c r="J302" s="4">
        <v>574</v>
      </c>
      <c r="K302" s="4">
        <v>560</v>
      </c>
      <c r="L302" s="4">
        <v>558</v>
      </c>
      <c r="M302" s="4">
        <v>6284</v>
      </c>
    </row>
    <row r="303" spans="1:13" x14ac:dyDescent="0.3">
      <c r="A303" s="3">
        <v>72018</v>
      </c>
      <c r="B303" s="4">
        <v>480</v>
      </c>
      <c r="C303" s="4">
        <v>500</v>
      </c>
      <c r="D303" s="4">
        <v>506</v>
      </c>
      <c r="E303" s="4">
        <v>518</v>
      </c>
      <c r="F303" s="4">
        <v>540</v>
      </c>
      <c r="G303" s="4">
        <v>530</v>
      </c>
      <c r="H303" s="4">
        <v>537</v>
      </c>
      <c r="I303" s="4">
        <v>483</v>
      </c>
      <c r="J303" s="4">
        <v>497</v>
      </c>
      <c r="K303" s="4">
        <v>459</v>
      </c>
      <c r="L303" s="4">
        <v>465</v>
      </c>
      <c r="M303" s="4">
        <v>5515</v>
      </c>
    </row>
    <row r="304" spans="1:13" x14ac:dyDescent="0.3">
      <c r="A304" s="3">
        <v>72020</v>
      </c>
      <c r="B304" s="4">
        <v>1208</v>
      </c>
      <c r="C304" s="4">
        <v>1232</v>
      </c>
      <c r="D304" s="4">
        <v>1228</v>
      </c>
      <c r="E304" s="4">
        <v>1300</v>
      </c>
      <c r="F304" s="4">
        <v>1310</v>
      </c>
      <c r="G304" s="4">
        <v>1355</v>
      </c>
      <c r="H304" s="4">
        <v>1291</v>
      </c>
      <c r="I304" s="4">
        <v>1229</v>
      </c>
      <c r="J304" s="4">
        <v>1223</v>
      </c>
      <c r="K304" s="4">
        <v>1266</v>
      </c>
      <c r="L304" s="4">
        <v>1320</v>
      </c>
      <c r="M304" s="4">
        <v>13962</v>
      </c>
    </row>
    <row r="305" spans="1:13" x14ac:dyDescent="0.3">
      <c r="A305" s="3">
        <v>72021</v>
      </c>
      <c r="B305" s="4">
        <v>908</v>
      </c>
      <c r="C305" s="4">
        <v>925</v>
      </c>
      <c r="D305" s="4">
        <v>967</v>
      </c>
      <c r="E305" s="4">
        <v>958</v>
      </c>
      <c r="F305" s="4">
        <v>969</v>
      </c>
      <c r="G305" s="4">
        <v>962</v>
      </c>
      <c r="H305" s="4">
        <v>913</v>
      </c>
      <c r="I305" s="4">
        <v>884</v>
      </c>
      <c r="J305" s="4">
        <v>846</v>
      </c>
      <c r="K305" s="4">
        <v>834</v>
      </c>
      <c r="L305" s="4">
        <v>811</v>
      </c>
      <c r="M305" s="4">
        <v>9977</v>
      </c>
    </row>
    <row r="306" spans="1:13" x14ac:dyDescent="0.3">
      <c r="A306" s="3">
        <v>72030</v>
      </c>
      <c r="B306" s="4">
        <v>621</v>
      </c>
      <c r="C306" s="4">
        <v>616</v>
      </c>
      <c r="D306" s="4">
        <v>653</v>
      </c>
      <c r="E306" s="4">
        <v>652</v>
      </c>
      <c r="F306" s="4">
        <v>661</v>
      </c>
      <c r="G306" s="4">
        <v>669</v>
      </c>
      <c r="H306" s="4">
        <v>674</v>
      </c>
      <c r="I306" s="4">
        <v>700</v>
      </c>
      <c r="J306" s="4">
        <v>662</v>
      </c>
      <c r="K306" s="4">
        <v>652</v>
      </c>
      <c r="L306" s="4">
        <v>635</v>
      </c>
      <c r="M306" s="4">
        <v>7195</v>
      </c>
    </row>
    <row r="307" spans="1:13" x14ac:dyDescent="0.3">
      <c r="A307" s="3">
        <v>72037</v>
      </c>
      <c r="B307" s="4">
        <v>559</v>
      </c>
      <c r="C307" s="4">
        <v>553</v>
      </c>
      <c r="D307" s="4">
        <v>571</v>
      </c>
      <c r="E307" s="4">
        <v>595</v>
      </c>
      <c r="F307" s="4">
        <v>618</v>
      </c>
      <c r="G307" s="4">
        <v>605</v>
      </c>
      <c r="H307" s="4">
        <v>617</v>
      </c>
      <c r="I307" s="4">
        <v>587</v>
      </c>
      <c r="J307" s="4">
        <v>578</v>
      </c>
      <c r="K307" s="4">
        <v>553</v>
      </c>
      <c r="L307" s="4">
        <v>533</v>
      </c>
      <c r="M307" s="4">
        <v>6369</v>
      </c>
    </row>
    <row r="308" spans="1:13" x14ac:dyDescent="0.3">
      <c r="A308" s="3">
        <v>72038</v>
      </c>
      <c r="B308" s="4">
        <v>409</v>
      </c>
      <c r="C308" s="4">
        <v>419</v>
      </c>
      <c r="D308" s="4">
        <v>413</v>
      </c>
      <c r="E308" s="4">
        <v>427</v>
      </c>
      <c r="F308" s="4">
        <v>456</v>
      </c>
      <c r="G308" s="4">
        <v>457</v>
      </c>
      <c r="H308" s="4">
        <v>470</v>
      </c>
      <c r="I308" s="4">
        <v>454</v>
      </c>
      <c r="J308" s="4">
        <v>442</v>
      </c>
      <c r="K308" s="4">
        <v>449</v>
      </c>
      <c r="L308" s="4">
        <v>452</v>
      </c>
      <c r="M308" s="4">
        <v>4848</v>
      </c>
    </row>
    <row r="309" spans="1:13" x14ac:dyDescent="0.3">
      <c r="A309" s="3">
        <v>72039</v>
      </c>
      <c r="B309" s="4">
        <v>1238</v>
      </c>
      <c r="C309" s="4">
        <v>1287</v>
      </c>
      <c r="D309" s="4">
        <v>1321</v>
      </c>
      <c r="E309" s="4">
        <v>1346</v>
      </c>
      <c r="F309" s="4">
        <v>1345</v>
      </c>
      <c r="G309" s="4">
        <v>1311</v>
      </c>
      <c r="H309" s="4">
        <v>1294</v>
      </c>
      <c r="I309" s="4">
        <v>1270</v>
      </c>
      <c r="J309" s="4">
        <v>1233</v>
      </c>
      <c r="K309" s="4">
        <v>1225</v>
      </c>
      <c r="L309" s="4">
        <v>1249</v>
      </c>
      <c r="M309" s="4">
        <v>14119</v>
      </c>
    </row>
    <row r="310" spans="1:13" x14ac:dyDescent="0.3">
      <c r="A310" s="3">
        <v>72041</v>
      </c>
      <c r="B310" s="4">
        <v>722</v>
      </c>
      <c r="C310" s="4">
        <v>714</v>
      </c>
      <c r="D310" s="4">
        <v>750</v>
      </c>
      <c r="E310" s="4">
        <v>757</v>
      </c>
      <c r="F310" s="4">
        <v>772</v>
      </c>
      <c r="G310" s="4">
        <v>826</v>
      </c>
      <c r="H310" s="4">
        <v>776</v>
      </c>
      <c r="I310" s="4">
        <v>783</v>
      </c>
      <c r="J310" s="4">
        <v>739</v>
      </c>
      <c r="K310" s="4">
        <v>703</v>
      </c>
      <c r="L310" s="4">
        <v>673</v>
      </c>
      <c r="M310" s="4">
        <v>8215</v>
      </c>
    </row>
    <row r="311" spans="1:13" x14ac:dyDescent="0.3">
      <c r="A311" s="3">
        <v>72042</v>
      </c>
      <c r="B311" s="4">
        <v>909</v>
      </c>
      <c r="C311" s="4">
        <v>926</v>
      </c>
      <c r="D311" s="4">
        <v>940</v>
      </c>
      <c r="E311" s="4">
        <v>951</v>
      </c>
      <c r="F311" s="4">
        <v>948</v>
      </c>
      <c r="G311" s="4">
        <v>918</v>
      </c>
      <c r="H311" s="4">
        <v>950</v>
      </c>
      <c r="I311" s="4">
        <v>910</v>
      </c>
      <c r="J311" s="4">
        <v>856</v>
      </c>
      <c r="K311" s="4">
        <v>846</v>
      </c>
      <c r="L311" s="4">
        <v>797</v>
      </c>
      <c r="M311" s="4">
        <v>9951</v>
      </c>
    </row>
    <row r="312" spans="1:13" x14ac:dyDescent="0.3">
      <c r="A312" s="3">
        <v>72043</v>
      </c>
      <c r="B312" s="4">
        <v>1049</v>
      </c>
      <c r="C312" s="4">
        <v>1026</v>
      </c>
      <c r="D312" s="4">
        <v>1093</v>
      </c>
      <c r="E312" s="4">
        <v>1135</v>
      </c>
      <c r="F312" s="4">
        <v>1154</v>
      </c>
      <c r="G312" s="4">
        <v>1226</v>
      </c>
      <c r="H312" s="4">
        <v>1241</v>
      </c>
      <c r="I312" s="4">
        <v>1218</v>
      </c>
      <c r="J312" s="4">
        <v>1191</v>
      </c>
      <c r="K312" s="4">
        <v>1228</v>
      </c>
      <c r="L312" s="4">
        <v>1231</v>
      </c>
      <c r="M312" s="4">
        <v>12792</v>
      </c>
    </row>
    <row r="313" spans="1:13" x14ac:dyDescent="0.3">
      <c r="A313" s="3">
        <v>73001</v>
      </c>
      <c r="B313" s="4">
        <v>448</v>
      </c>
      <c r="C313" s="4">
        <v>446</v>
      </c>
      <c r="D313" s="4">
        <v>480</v>
      </c>
      <c r="E313" s="4">
        <v>447</v>
      </c>
      <c r="F313" s="4">
        <v>435</v>
      </c>
      <c r="G313" s="4">
        <v>452</v>
      </c>
      <c r="H313" s="4">
        <v>447</v>
      </c>
      <c r="I313" s="4">
        <v>446</v>
      </c>
      <c r="J313" s="4">
        <v>442</v>
      </c>
      <c r="K313" s="4">
        <v>445</v>
      </c>
      <c r="L313" s="4">
        <v>434</v>
      </c>
      <c r="M313" s="4">
        <v>4922</v>
      </c>
    </row>
    <row r="314" spans="1:13" x14ac:dyDescent="0.3">
      <c r="A314" s="3">
        <v>73006</v>
      </c>
      <c r="B314" s="4">
        <v>1191</v>
      </c>
      <c r="C314" s="4">
        <v>1240</v>
      </c>
      <c r="D314" s="4">
        <v>1270</v>
      </c>
      <c r="E314" s="4">
        <v>1308</v>
      </c>
      <c r="F314" s="4">
        <v>1305</v>
      </c>
      <c r="G314" s="4">
        <v>1326</v>
      </c>
      <c r="H314" s="4">
        <v>1309</v>
      </c>
      <c r="I314" s="4">
        <v>1298</v>
      </c>
      <c r="J314" s="4">
        <v>1274</v>
      </c>
      <c r="K314" s="4">
        <v>1222</v>
      </c>
      <c r="L314" s="4">
        <v>1190</v>
      </c>
      <c r="M314" s="4">
        <v>13933</v>
      </c>
    </row>
    <row r="315" spans="1:13" x14ac:dyDescent="0.3">
      <c r="A315" s="3">
        <v>73009</v>
      </c>
      <c r="B315" s="4">
        <v>344</v>
      </c>
      <c r="C315" s="4">
        <v>342</v>
      </c>
      <c r="D315" s="4">
        <v>354</v>
      </c>
      <c r="E315" s="4">
        <v>355</v>
      </c>
      <c r="F315" s="4">
        <v>359</v>
      </c>
      <c r="G315" s="4">
        <v>352</v>
      </c>
      <c r="H315" s="4">
        <v>368</v>
      </c>
      <c r="I315" s="4">
        <v>395</v>
      </c>
      <c r="J315" s="4">
        <v>384</v>
      </c>
      <c r="K315" s="4">
        <v>386</v>
      </c>
      <c r="L315" s="4">
        <v>379</v>
      </c>
      <c r="M315" s="4">
        <v>4018</v>
      </c>
    </row>
    <row r="316" spans="1:13" x14ac:dyDescent="0.3">
      <c r="A316" s="3">
        <v>73022</v>
      </c>
      <c r="B316" s="4">
        <v>205</v>
      </c>
      <c r="C316" s="4">
        <v>237</v>
      </c>
      <c r="D316" s="4">
        <v>234</v>
      </c>
      <c r="E316" s="4">
        <v>216</v>
      </c>
      <c r="F316" s="4">
        <v>203</v>
      </c>
      <c r="G316" s="4">
        <v>173</v>
      </c>
      <c r="H316" s="4">
        <v>172</v>
      </c>
      <c r="I316" s="4">
        <v>163</v>
      </c>
      <c r="J316" s="4">
        <v>150</v>
      </c>
      <c r="K316" s="4">
        <v>149</v>
      </c>
      <c r="L316" s="4">
        <v>156</v>
      </c>
      <c r="M316" s="4">
        <v>2058</v>
      </c>
    </row>
    <row r="317" spans="1:13" x14ac:dyDescent="0.3">
      <c r="A317" s="3">
        <v>73032</v>
      </c>
      <c r="B317" s="4">
        <v>334</v>
      </c>
      <c r="C317" s="4">
        <v>333</v>
      </c>
      <c r="D317" s="4">
        <v>313</v>
      </c>
      <c r="E317" s="4">
        <v>336</v>
      </c>
      <c r="F317" s="4">
        <v>338</v>
      </c>
      <c r="G317" s="4">
        <v>330</v>
      </c>
      <c r="H317" s="4">
        <v>331</v>
      </c>
      <c r="I317" s="4">
        <v>318</v>
      </c>
      <c r="J317" s="4">
        <v>303</v>
      </c>
      <c r="K317" s="4">
        <v>277</v>
      </c>
      <c r="L317" s="4">
        <v>271</v>
      </c>
      <c r="M317" s="4">
        <v>3484</v>
      </c>
    </row>
    <row r="318" spans="1:13" x14ac:dyDescent="0.3">
      <c r="A318" s="3">
        <v>73040</v>
      </c>
      <c r="B318" s="4">
        <v>226</v>
      </c>
      <c r="C318" s="4">
        <v>244</v>
      </c>
      <c r="D318" s="4">
        <v>262</v>
      </c>
      <c r="E318" s="4">
        <v>274</v>
      </c>
      <c r="F318" s="4">
        <v>279</v>
      </c>
      <c r="G318" s="4">
        <v>284</v>
      </c>
      <c r="H318" s="4">
        <v>276</v>
      </c>
      <c r="I318" s="4">
        <v>294</v>
      </c>
      <c r="J318" s="4">
        <v>274</v>
      </c>
      <c r="K318" s="4">
        <v>255</v>
      </c>
      <c r="L318" s="4">
        <v>277</v>
      </c>
      <c r="M318" s="4">
        <v>2945</v>
      </c>
    </row>
    <row r="319" spans="1:13" x14ac:dyDescent="0.3">
      <c r="A319" s="3">
        <v>73042</v>
      </c>
      <c r="B319" s="4">
        <v>921</v>
      </c>
      <c r="C319" s="4">
        <v>930</v>
      </c>
      <c r="D319" s="4">
        <v>937</v>
      </c>
      <c r="E319" s="4">
        <v>997</v>
      </c>
      <c r="F319" s="4">
        <v>1024</v>
      </c>
      <c r="G319" s="4">
        <v>1072</v>
      </c>
      <c r="H319" s="4">
        <v>1121</v>
      </c>
      <c r="I319" s="4">
        <v>1123</v>
      </c>
      <c r="J319" s="4">
        <v>1056</v>
      </c>
      <c r="K319" s="4">
        <v>1055</v>
      </c>
      <c r="L319" s="4">
        <v>1031</v>
      </c>
      <c r="M319" s="4">
        <v>11267</v>
      </c>
    </row>
    <row r="320" spans="1:13" x14ac:dyDescent="0.3">
      <c r="A320" s="3">
        <v>73066</v>
      </c>
      <c r="B320" s="4">
        <v>562</v>
      </c>
      <c r="C320" s="4">
        <v>588</v>
      </c>
      <c r="D320" s="4">
        <v>590</v>
      </c>
      <c r="E320" s="4">
        <v>596</v>
      </c>
      <c r="F320" s="4">
        <v>586</v>
      </c>
      <c r="G320" s="4">
        <v>620</v>
      </c>
      <c r="H320" s="4">
        <v>619</v>
      </c>
      <c r="I320" s="4">
        <v>591</v>
      </c>
      <c r="J320" s="4">
        <v>604</v>
      </c>
      <c r="K320" s="4">
        <v>606</v>
      </c>
      <c r="L320" s="4">
        <v>619</v>
      </c>
      <c r="M320" s="4">
        <v>6581</v>
      </c>
    </row>
    <row r="321" spans="1:13" x14ac:dyDescent="0.3">
      <c r="A321" s="3">
        <v>73083</v>
      </c>
      <c r="B321" s="4">
        <v>1054</v>
      </c>
      <c r="C321" s="4">
        <v>1103</v>
      </c>
      <c r="D321" s="4">
        <v>1122</v>
      </c>
      <c r="E321" s="4">
        <v>1123</v>
      </c>
      <c r="F321" s="4">
        <v>1094</v>
      </c>
      <c r="G321" s="4">
        <v>1074</v>
      </c>
      <c r="H321" s="4">
        <v>1093</v>
      </c>
      <c r="I321" s="4">
        <v>1055</v>
      </c>
      <c r="J321" s="4">
        <v>1092</v>
      </c>
      <c r="K321" s="4">
        <v>1087</v>
      </c>
      <c r="L321" s="4">
        <v>1070</v>
      </c>
      <c r="M321" s="4">
        <v>11967</v>
      </c>
    </row>
    <row r="322" spans="1:13" x14ac:dyDescent="0.3">
      <c r="A322" s="3">
        <v>73098</v>
      </c>
      <c r="B322" s="4">
        <v>301</v>
      </c>
      <c r="C322" s="4">
        <v>317</v>
      </c>
      <c r="D322" s="4">
        <v>305</v>
      </c>
      <c r="E322" s="4">
        <v>325</v>
      </c>
      <c r="F322" s="4">
        <v>330</v>
      </c>
      <c r="G322" s="4">
        <v>304</v>
      </c>
      <c r="H322" s="4">
        <v>303</v>
      </c>
      <c r="I322" s="4">
        <v>270</v>
      </c>
      <c r="J322" s="4">
        <v>254</v>
      </c>
      <c r="K322" s="4">
        <v>247</v>
      </c>
      <c r="L322" s="4">
        <v>224</v>
      </c>
      <c r="M322" s="4">
        <v>3180</v>
      </c>
    </row>
    <row r="323" spans="1:13" x14ac:dyDescent="0.3">
      <c r="A323" s="3">
        <v>73107</v>
      </c>
      <c r="B323" s="4">
        <v>1434</v>
      </c>
      <c r="C323" s="4">
        <v>1444</v>
      </c>
      <c r="D323" s="4">
        <v>1506</v>
      </c>
      <c r="E323" s="4">
        <v>1517</v>
      </c>
      <c r="F323" s="4">
        <v>1547</v>
      </c>
      <c r="G323" s="4">
        <v>1495</v>
      </c>
      <c r="H323" s="4">
        <v>1472</v>
      </c>
      <c r="I323" s="4">
        <v>1499</v>
      </c>
      <c r="J323" s="4">
        <v>1494</v>
      </c>
      <c r="K323" s="4">
        <v>1476</v>
      </c>
      <c r="L323" s="4">
        <v>1480</v>
      </c>
      <c r="M323" s="4">
        <v>16364</v>
      </c>
    </row>
    <row r="324" spans="1:13" x14ac:dyDescent="0.3">
      <c r="A324" s="3">
        <v>73109</v>
      </c>
      <c r="B324" s="4">
        <v>182</v>
      </c>
      <c r="C324" s="4">
        <v>199</v>
      </c>
      <c r="D324" s="4">
        <v>190</v>
      </c>
      <c r="E324" s="4">
        <v>175</v>
      </c>
      <c r="F324" s="4">
        <v>181</v>
      </c>
      <c r="G324" s="4">
        <v>158</v>
      </c>
      <c r="H324" s="4">
        <v>156</v>
      </c>
      <c r="I324" s="4">
        <v>152</v>
      </c>
      <c r="J324" s="4">
        <v>148</v>
      </c>
      <c r="K324" s="4">
        <v>156</v>
      </c>
      <c r="L324" s="4">
        <v>177</v>
      </c>
      <c r="M324" s="4">
        <v>1874</v>
      </c>
    </row>
    <row r="325" spans="1:13" x14ac:dyDescent="0.3">
      <c r="A325" s="3" t="s">
        <v>56</v>
      </c>
      <c r="B325" s="4">
        <v>251461</v>
      </c>
      <c r="C325" s="4">
        <v>258564</v>
      </c>
      <c r="D325" s="4">
        <v>263771</v>
      </c>
      <c r="E325" s="4">
        <v>267177</v>
      </c>
      <c r="F325" s="4">
        <v>270414</v>
      </c>
      <c r="G325" s="4">
        <v>269642</v>
      </c>
      <c r="H325" s="4">
        <v>268978</v>
      </c>
      <c r="I325" s="4">
        <v>267565</v>
      </c>
      <c r="J325" s="4">
        <v>265012</v>
      </c>
      <c r="K325" s="4">
        <v>263651</v>
      </c>
      <c r="L325" s="4">
        <v>262393</v>
      </c>
      <c r="M325" s="4">
        <v>2908628</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60D51CD43D42489A3CBCB9BAB28EB3" ma:contentTypeVersion="23" ma:contentTypeDescription="Een nieuw document maken." ma:contentTypeScope="" ma:versionID="ceb66ac2432e9c9f3a2f816bf518e171">
  <xsd:schema xmlns:xsd="http://www.w3.org/2001/XMLSchema" xmlns:xs="http://www.w3.org/2001/XMLSchema" xmlns:p="http://schemas.microsoft.com/office/2006/metadata/properties" xmlns:ns2="6fdce569-d5bd-44da-b976-fc475fbf132f" xmlns:ns3="0e209c18-1af9-4bd8-9d98-92fb4771c006" targetNamespace="http://schemas.microsoft.com/office/2006/metadata/properties" ma:root="true" ma:fieldsID="10d6e9777c64b1ffcb07b6adc3e5977c" ns2:_="" ns3:_="">
    <xsd:import namespace="6fdce569-d5bd-44da-b976-fc475fbf132f"/>
    <xsd:import namespace="0e209c18-1af9-4bd8-9d98-92fb4771c00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dce569-d5bd-44da-b976-fc475fbf13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e209c18-1af9-4bd8-9d98-92fb4771c006"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4CC7CE-16EB-4F43-8159-271EE00AD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dce569-d5bd-44da-b976-fc475fbf132f"/>
    <ds:schemaRef ds:uri="0e209c18-1af9-4bd8-9d98-92fb4771c0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B63EF3-CEFD-4181-8709-B9E8924D3A6C}">
  <ds:schemaRefs>
    <ds:schemaRef ds:uri="http://schemas.microsoft.com/sharepoint/v3/contenttype/forms"/>
  </ds:schemaRefs>
</ds:datastoreItem>
</file>

<file path=customXml/itemProps3.xml><?xml version="1.0" encoding="utf-8"?>
<ds:datastoreItem xmlns:ds="http://schemas.openxmlformats.org/officeDocument/2006/customXml" ds:itemID="{90A89D67-AB38-4EF5-84F3-209810E7E0B2}">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0e209c18-1af9-4bd8-9d98-92fb4771c006"/>
    <ds:schemaRef ds:uri="http://schemas.microsoft.com/office/infopath/2007/PartnerControls"/>
    <ds:schemaRef ds:uri="6fdce569-d5bd-44da-b976-fc475fbf132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18</vt:i4>
      </vt:variant>
      <vt:variant>
        <vt:lpstr>Benoemde bereiken</vt:lpstr>
      </vt:variant>
      <vt:variant>
        <vt:i4>2</vt:i4>
      </vt:variant>
    </vt:vector>
  </HeadingPairs>
  <TitlesOfParts>
    <vt:vector size="20" baseType="lpstr">
      <vt:lpstr>PARAGRAAF DEELNAME</vt:lpstr>
      <vt:lpstr>FIGUUR GEMEENTERAPPORT</vt:lpstr>
      <vt:lpstr>OVERZICHT 27-28</vt:lpstr>
      <vt:lpstr>DATA FIGUUR GEMEENTERAPPORT</vt:lpstr>
      <vt:lpstr>NIS NAAM GEMEENTE</vt:lpstr>
      <vt:lpstr>TABEL FINAAL KO</vt:lpstr>
      <vt:lpstr>TABEL FINAAL LO</vt:lpstr>
      <vt:lpstr>TABEL FINAAL BAO</vt:lpstr>
      <vt:lpstr>inschr ko zonder ophoging</vt:lpstr>
      <vt:lpstr>INSCHRIJVINGEN KO ZONDER OPHOGI</vt:lpstr>
      <vt:lpstr>INSCHRIJVINGEN KO OPHOGING</vt:lpstr>
      <vt:lpstr>inschr lo</vt:lpstr>
      <vt:lpstr>INSCHRIJVINGEN LO</vt:lpstr>
      <vt:lpstr>INSCHRIJVINGEN BAO OPHOGING</vt:lpstr>
      <vt:lpstr>VRAAGPROGNOSE KO</vt:lpstr>
      <vt:lpstr>VRAAGPROGNOSE LO</vt:lpstr>
      <vt:lpstr>VRAAGPROGNOSE BAO</vt:lpstr>
      <vt:lpstr>AANBODPROGNOSE</vt:lpstr>
      <vt:lpstr>'PARAGRAAF DEELNAME'!_ftn1</vt:lpstr>
      <vt:lpstr>'PARAGRAAF DEELNAME'!_ftnref1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Nele Havermans</dc:creator>
  <cp:lastModifiedBy>Koninckx Carl</cp:lastModifiedBy>
  <dcterms:created xsi:type="dcterms:W3CDTF">2022-01-25T09:19:20Z</dcterms:created>
  <dcterms:modified xsi:type="dcterms:W3CDTF">2022-03-03T13:27:00Z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0x0101004D60D51CD43D42489A3CBCB9BAB28EB3</vt:lpwstr>
  </property>
</Properties>
</file>